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3DA26C90-8FD7-2443-A5D7-C49C24A539C6}" xr6:coauthVersionLast="47" xr6:coauthVersionMax="47" xr10:uidLastSave="{00000000-0000-0000-0000-000000000000}"/>
  <bookViews>
    <workbookView xWindow="0" yWindow="880" windowWidth="30240" windowHeight="18880"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Dashboard!$C$41</definedName>
    <definedName name="_xlchart.v5.1" hidden="1">Dashboard!$C$42:$C$231</definedName>
    <definedName name="_xlchart.v5.2" hidden="1">Dashboard!$I$41</definedName>
    <definedName name="_xlchart.v5.3"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Dictionary'!$B$7:$R$37</definedName>
    <definedName name="macro_fiscal_1" localSheetId="6">Macro!$J$7:$R$225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Socioeconomic!$J$7:$X$225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5" i="17" l="1"/>
  <c r="G44" i="17"/>
  <c r="G45" i="17"/>
  <c r="G49" i="17"/>
  <c r="G71" i="17"/>
  <c r="G95" i="17"/>
  <c r="G97" i="17"/>
  <c r="G128" i="17"/>
  <c r="G133" i="17"/>
  <c r="G146" i="17"/>
  <c r="G160" i="17"/>
  <c r="G175" i="17"/>
  <c r="G198" i="17"/>
  <c r="G207" i="17"/>
  <c r="G218" i="17"/>
  <c r="G223" i="17"/>
  <c r="G10" i="17"/>
  <c r="AM1" i="1"/>
  <c r="Z4" i="16"/>
  <c r="Z5" i="16"/>
  <c r="Z6" i="16"/>
  <c r="T4" i="16"/>
  <c r="U4" i="16"/>
  <c r="V4" i="16"/>
  <c r="W4" i="16"/>
  <c r="X4" i="16"/>
  <c r="Y4" i="16"/>
  <c r="T5" i="16"/>
  <c r="U5" i="16"/>
  <c r="V5" i="16"/>
  <c r="W5" i="16"/>
  <c r="X5" i="16"/>
  <c r="Y5" i="16"/>
  <c r="T6" i="16"/>
  <c r="U6" i="16"/>
  <c r="V6" i="16"/>
  <c r="W6" i="16"/>
  <c r="X6" i="16"/>
  <c r="Y6" i="16"/>
  <c r="N4" i="16"/>
  <c r="O4" i="16"/>
  <c r="P4" i="16"/>
  <c r="Q4" i="16"/>
  <c r="R4" i="16"/>
  <c r="S4" i="16"/>
  <c r="N5" i="16"/>
  <c r="O5" i="16"/>
  <c r="P5" i="16"/>
  <c r="Q5" i="16"/>
  <c r="R5" i="16"/>
  <c r="S5" i="16"/>
  <c r="N6" i="16"/>
  <c r="O6" i="16"/>
  <c r="P6" i="16"/>
  <c r="Q6" i="16"/>
  <c r="R6" i="16"/>
  <c r="S6" i="16"/>
  <c r="O3" i="16" l="1"/>
  <c r="W2" i="16"/>
  <c r="Q3" i="16"/>
  <c r="Y3" i="16"/>
  <c r="P3" i="16"/>
  <c r="X2" i="16"/>
  <c r="T2" i="16"/>
  <c r="Y2" i="16"/>
  <c r="U2" i="16"/>
  <c r="O2" i="16"/>
  <c r="W3" i="16"/>
  <c r="S2" i="16"/>
  <c r="R3" i="16"/>
  <c r="N2" i="16"/>
  <c r="X3" i="16"/>
  <c r="V3" i="16"/>
  <c r="Z2" i="16"/>
  <c r="Z3" i="16"/>
  <c r="U3" i="16"/>
  <c r="T3" i="16"/>
  <c r="V2" i="16"/>
  <c r="N3" i="16"/>
  <c r="Q2" i="16"/>
  <c r="P2" i="16"/>
  <c r="S3" i="16"/>
  <c r="R2" i="16"/>
  <c r="AB2" i="16"/>
  <c r="AC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M5" i="17" l="1"/>
  <c r="B128" i="28"/>
  <c r="C128" i="28"/>
  <c r="D128" i="28"/>
  <c r="E128" i="28"/>
  <c r="B84" i="28"/>
  <c r="C84" i="28"/>
  <c r="D84" i="28"/>
  <c r="E84" i="28"/>
  <c r="B75" i="28"/>
  <c r="C75" i="28"/>
  <c r="D75" i="28"/>
  <c r="E75" i="28"/>
  <c r="B74" i="28"/>
  <c r="C74" i="28"/>
  <c r="D74" i="28"/>
  <c r="E74" i="28"/>
  <c r="B47" i="28"/>
  <c r="C47" i="28"/>
  <c r="D47" i="28"/>
  <c r="E47" i="28"/>
  <c r="B116" i="28"/>
  <c r="C116" i="28"/>
  <c r="D116" i="28"/>
  <c r="E116" i="28"/>
  <c r="B129" i="28"/>
  <c r="C129" i="28"/>
  <c r="D129" i="28"/>
  <c r="E129" i="28"/>
  <c r="B158" i="28"/>
  <c r="C158" i="28"/>
  <c r="D158" i="28"/>
  <c r="E158" i="28"/>
  <c r="B78" i="28"/>
  <c r="C78" i="28"/>
  <c r="D78" i="28"/>
  <c r="E78" i="28"/>
  <c r="B195" i="28"/>
  <c r="C195" i="28"/>
  <c r="D195" i="28"/>
  <c r="E195" i="28"/>
  <c r="B196" i="28"/>
  <c r="C196" i="28"/>
  <c r="D196" i="28"/>
  <c r="E196" i="28"/>
  <c r="B143" i="28"/>
  <c r="C143" i="28"/>
  <c r="D143" i="28"/>
  <c r="E143" i="28"/>
  <c r="B131" i="28"/>
  <c r="C131" i="28"/>
  <c r="D131" i="28"/>
  <c r="E131" i="28"/>
  <c r="B200" i="28"/>
  <c r="C200" i="28"/>
  <c r="D200" i="28"/>
  <c r="E200" i="28"/>
  <c r="B146" i="28"/>
  <c r="C146" i="28"/>
  <c r="D146" i="28"/>
  <c r="E146" i="28"/>
  <c r="B73" i="28"/>
  <c r="C73" i="28"/>
  <c r="D73" i="28"/>
  <c r="E73" i="28"/>
  <c r="B59" i="28"/>
  <c r="C59" i="28"/>
  <c r="D59" i="28"/>
  <c r="E59" i="28"/>
  <c r="B69" i="28"/>
  <c r="C69" i="28"/>
  <c r="D69" i="28"/>
  <c r="E69" i="28"/>
  <c r="B168" i="28"/>
  <c r="C168" i="28"/>
  <c r="D168" i="28"/>
  <c r="E168" i="28"/>
  <c r="B144" i="28"/>
  <c r="C144" i="28"/>
  <c r="D144" i="28"/>
  <c r="E144" i="28"/>
  <c r="B112" i="28"/>
  <c r="C112" i="28"/>
  <c r="D112" i="28"/>
  <c r="E112" i="28"/>
  <c r="B164" i="28"/>
  <c r="C164" i="28"/>
  <c r="D164" i="28"/>
  <c r="E164" i="28"/>
  <c r="B151" i="28"/>
  <c r="C151" i="28"/>
  <c r="D151" i="28"/>
  <c r="E151" i="28"/>
  <c r="B172" i="28"/>
  <c r="C172" i="28"/>
  <c r="D172" i="28"/>
  <c r="E172" i="28"/>
  <c r="B155" i="28"/>
  <c r="C155" i="28"/>
  <c r="D155" i="28"/>
  <c r="E155" i="28"/>
  <c r="B91" i="28"/>
  <c r="C91" i="28"/>
  <c r="D91" i="28"/>
  <c r="E91" i="28"/>
  <c r="B82" i="28"/>
  <c r="C82" i="28"/>
  <c r="D82" i="28"/>
  <c r="E82" i="28"/>
  <c r="B214" i="28"/>
  <c r="C214" i="28"/>
  <c r="D214" i="28"/>
  <c r="E214"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T69" i="1" s="1"/>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M6" i="16"/>
  <c r="AA5" i="16"/>
  <c r="M5" i="16"/>
  <c r="AA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P4" i="17"/>
  <c r="O4" i="17"/>
  <c r="N4" i="17"/>
  <c r="N3" i="17" s="1"/>
  <c r="M4" i="17"/>
  <c r="M3" i="17" s="1"/>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199" i="28"/>
  <c r="C199" i="28"/>
  <c r="D199" i="28"/>
  <c r="E199" i="28"/>
  <c r="B102" i="28"/>
  <c r="C102" i="28"/>
  <c r="D102" i="28"/>
  <c r="E102" i="28"/>
  <c r="B63" i="28"/>
  <c r="C63" i="28"/>
  <c r="D63" i="28"/>
  <c r="E63" i="28"/>
  <c r="B187" i="28"/>
  <c r="C187" i="28"/>
  <c r="D187" i="28"/>
  <c r="E187" i="28"/>
  <c r="B256" i="28"/>
  <c r="C256" i="28"/>
  <c r="D256" i="28"/>
  <c r="E256" i="28"/>
  <c r="B160" i="28"/>
  <c r="C160" i="28"/>
  <c r="D160" i="28"/>
  <c r="E160" i="28"/>
  <c r="B108" i="28"/>
  <c r="C108" i="28"/>
  <c r="D108" i="28"/>
  <c r="E108" i="28"/>
  <c r="B166" i="28"/>
  <c r="C166" i="28"/>
  <c r="D166" i="28"/>
  <c r="E166" i="28"/>
  <c r="B148" i="28"/>
  <c r="C148" i="28"/>
  <c r="D148" i="28"/>
  <c r="E148" i="28"/>
  <c r="B42" i="28"/>
  <c r="C42" i="28"/>
  <c r="D42" i="28"/>
  <c r="E42" i="28"/>
  <c r="B119" i="28"/>
  <c r="C119" i="28"/>
  <c r="D119" i="28"/>
  <c r="E119" i="28"/>
  <c r="B210" i="28"/>
  <c r="C210" i="28"/>
  <c r="D210" i="28"/>
  <c r="E210" i="28"/>
  <c r="B180" i="28"/>
  <c r="C180" i="28"/>
  <c r="D180" i="28"/>
  <c r="E180" i="28"/>
  <c r="B100" i="28"/>
  <c r="C100" i="28"/>
  <c r="D100" i="28"/>
  <c r="E100" i="28"/>
  <c r="B114" i="28"/>
  <c r="C114" i="28"/>
  <c r="D114" i="28"/>
  <c r="E114" i="28"/>
  <c r="B257" i="28"/>
  <c r="C257" i="28"/>
  <c r="D257" i="28"/>
  <c r="E257" i="28"/>
  <c r="B43" i="28"/>
  <c r="C43" i="28"/>
  <c r="D43" i="28"/>
  <c r="E43" i="28"/>
  <c r="B198" i="28"/>
  <c r="C198" i="28"/>
  <c r="D198" i="28"/>
  <c r="E198" i="28"/>
  <c r="B55" i="28"/>
  <c r="C55" i="28"/>
  <c r="D55" i="28"/>
  <c r="E55" i="28"/>
  <c r="B140" i="28"/>
  <c r="C140" i="28"/>
  <c r="D140" i="28"/>
  <c r="E140" i="28"/>
  <c r="B81" i="28"/>
  <c r="C81" i="28"/>
  <c r="D81" i="28"/>
  <c r="E81" i="28"/>
  <c r="B225" i="28"/>
  <c r="C225" i="28"/>
  <c r="D225" i="28"/>
  <c r="E225" i="28"/>
  <c r="B212" i="28"/>
  <c r="C212" i="28"/>
  <c r="D212" i="28"/>
  <c r="E212" i="28"/>
  <c r="B258" i="28"/>
  <c r="C258" i="28"/>
  <c r="D258" i="28"/>
  <c r="E258" i="28"/>
  <c r="B150" i="28"/>
  <c r="C150" i="28"/>
  <c r="D150" i="28"/>
  <c r="E150" i="28"/>
  <c r="B259" i="28"/>
  <c r="C259" i="28"/>
  <c r="D259" i="28"/>
  <c r="E259" i="28"/>
  <c r="B182" i="28"/>
  <c r="C182" i="28"/>
  <c r="D182" i="28"/>
  <c r="E182" i="28"/>
  <c r="B57" i="28"/>
  <c r="C57" i="28"/>
  <c r="D57" i="28"/>
  <c r="E57" i="28"/>
  <c r="B184" i="28"/>
  <c r="C184" i="28"/>
  <c r="D184" i="28"/>
  <c r="E184" i="28"/>
  <c r="B46" i="28"/>
  <c r="C46" i="28"/>
  <c r="D46" i="28"/>
  <c r="E46" i="28"/>
  <c r="B170" i="28"/>
  <c r="C170" i="28"/>
  <c r="D170" i="28"/>
  <c r="E170" i="28"/>
  <c r="B215" i="28"/>
  <c r="C215" i="28"/>
  <c r="D215" i="28"/>
  <c r="E215" i="28"/>
  <c r="B50" i="28"/>
  <c r="C50" i="28"/>
  <c r="D50" i="28"/>
  <c r="E50" i="28"/>
  <c r="B154" i="28"/>
  <c r="C154" i="28"/>
  <c r="D154" i="28"/>
  <c r="E154" i="28"/>
  <c r="B104" i="28"/>
  <c r="C104" i="28"/>
  <c r="D104" i="28"/>
  <c r="E104" i="28"/>
  <c r="B130" i="28"/>
  <c r="C130" i="28"/>
  <c r="D130" i="28"/>
  <c r="E130" i="28"/>
  <c r="B219" i="28"/>
  <c r="C219" i="28"/>
  <c r="D219" i="28"/>
  <c r="E219" i="28"/>
  <c r="B92" i="28"/>
  <c r="C92" i="28"/>
  <c r="D92" i="28"/>
  <c r="E92" i="28"/>
  <c r="B224" i="28"/>
  <c r="C224" i="28"/>
  <c r="D224" i="28"/>
  <c r="E224" i="28"/>
  <c r="B190" i="28"/>
  <c r="C190" i="28"/>
  <c r="D190" i="28"/>
  <c r="E190" i="28"/>
  <c r="B80" i="28"/>
  <c r="C80" i="28"/>
  <c r="D80" i="28"/>
  <c r="E80" i="28"/>
  <c r="B201" i="28"/>
  <c r="C201" i="28"/>
  <c r="D201" i="28"/>
  <c r="E201" i="28"/>
  <c r="B176" i="28"/>
  <c r="C176" i="28"/>
  <c r="D176" i="28"/>
  <c r="E176" i="28"/>
  <c r="B183" i="28"/>
  <c r="C183" i="28"/>
  <c r="D183" i="28"/>
  <c r="E183" i="28"/>
  <c r="B124" i="28"/>
  <c r="C124" i="28"/>
  <c r="D124" i="28"/>
  <c r="E124" i="28"/>
  <c r="B49" i="28"/>
  <c r="C49" i="28"/>
  <c r="D49" i="28"/>
  <c r="E49" i="28"/>
  <c r="B229" i="28"/>
  <c r="C229" i="28"/>
  <c r="D229" i="28"/>
  <c r="E229" i="28"/>
  <c r="B169" i="28"/>
  <c r="C169" i="28"/>
  <c r="D169" i="28"/>
  <c r="E169" i="28"/>
  <c r="B60" i="28"/>
  <c r="C60" i="28"/>
  <c r="D60" i="28"/>
  <c r="E60" i="28"/>
  <c r="B101" i="28"/>
  <c r="C101" i="28"/>
  <c r="D101" i="28"/>
  <c r="E101" i="28"/>
  <c r="B230" i="28"/>
  <c r="C230" i="28"/>
  <c r="D230" i="28"/>
  <c r="E230" i="28"/>
  <c r="B231" i="28"/>
  <c r="C231" i="28"/>
  <c r="D231" i="28"/>
  <c r="E231" i="28"/>
  <c r="B161" i="28"/>
  <c r="C161" i="28"/>
  <c r="D161" i="28"/>
  <c r="E161" i="28"/>
  <c r="B175" i="28"/>
  <c r="C175" i="28"/>
  <c r="D175" i="28"/>
  <c r="E175" i="28"/>
  <c r="B197" i="28"/>
  <c r="C197" i="28"/>
  <c r="D197" i="28"/>
  <c r="E197" i="28"/>
  <c r="B88" i="28"/>
  <c r="C88" i="28"/>
  <c r="D88" i="28"/>
  <c r="E88" i="28"/>
  <c r="B120" i="28"/>
  <c r="C120" i="28"/>
  <c r="D120" i="28"/>
  <c r="E120" i="28"/>
  <c r="B58" i="28"/>
  <c r="C58" i="28"/>
  <c r="D58" i="28"/>
  <c r="E58" i="28"/>
  <c r="B71" i="28"/>
  <c r="C71" i="28"/>
  <c r="D71" i="28"/>
  <c r="E71" i="28"/>
  <c r="B162" i="28"/>
  <c r="C162" i="28"/>
  <c r="D162" i="28"/>
  <c r="E162" i="28"/>
  <c r="B188" i="28"/>
  <c r="C188" i="28"/>
  <c r="D188" i="28"/>
  <c r="E188" i="28"/>
  <c r="B174" i="28"/>
  <c r="C174" i="28"/>
  <c r="D174" i="28"/>
  <c r="E174" i="28"/>
  <c r="B204" i="28"/>
  <c r="C204" i="28"/>
  <c r="D204" i="28"/>
  <c r="E204" i="28"/>
  <c r="B105" i="28"/>
  <c r="C105" i="28"/>
  <c r="D105" i="28"/>
  <c r="E105" i="28"/>
  <c r="B232" i="28"/>
  <c r="C232" i="28"/>
  <c r="D232" i="28"/>
  <c r="E232" i="28"/>
  <c r="B206" i="28"/>
  <c r="C206" i="28"/>
  <c r="D206" i="28"/>
  <c r="E206" i="28"/>
  <c r="B233" i="28"/>
  <c r="C233" i="28"/>
  <c r="D233" i="28"/>
  <c r="E233" i="28"/>
  <c r="B185" i="28"/>
  <c r="C185" i="28"/>
  <c r="D185" i="28"/>
  <c r="E185" i="28"/>
  <c r="B145" i="28"/>
  <c r="C145" i="28"/>
  <c r="D145" i="28"/>
  <c r="E145" i="28"/>
  <c r="B94" i="28"/>
  <c r="C94" i="28"/>
  <c r="D94" i="28"/>
  <c r="E94" i="28"/>
  <c r="B65" i="28"/>
  <c r="C65" i="28"/>
  <c r="D65" i="28"/>
  <c r="E65" i="28"/>
  <c r="B66" i="28"/>
  <c r="C66" i="28"/>
  <c r="D66" i="28"/>
  <c r="E66" i="28"/>
  <c r="B90" i="28"/>
  <c r="C90" i="28"/>
  <c r="D90" i="28"/>
  <c r="E90" i="28"/>
  <c r="B68" i="28"/>
  <c r="C68" i="28"/>
  <c r="D68" i="28"/>
  <c r="E68" i="28"/>
  <c r="B178" i="28"/>
  <c r="C178" i="28"/>
  <c r="D178" i="28"/>
  <c r="E178" i="28"/>
  <c r="B234" i="28"/>
  <c r="C234" i="28"/>
  <c r="D234" i="28"/>
  <c r="E234" i="28"/>
  <c r="B89" i="28"/>
  <c r="C89" i="28"/>
  <c r="D89" i="28"/>
  <c r="E89" i="28"/>
  <c r="B115" i="28"/>
  <c r="C115" i="28"/>
  <c r="D115" i="28"/>
  <c r="E115" i="28"/>
  <c r="B235" i="28"/>
  <c r="C235" i="28"/>
  <c r="D235" i="28"/>
  <c r="E235" i="28"/>
  <c r="B236" i="28"/>
  <c r="C236" i="28"/>
  <c r="D236" i="28"/>
  <c r="E236" i="28"/>
  <c r="B227" i="28"/>
  <c r="C227" i="28"/>
  <c r="D227" i="28"/>
  <c r="E227" i="28"/>
  <c r="B237" i="28"/>
  <c r="C237" i="28"/>
  <c r="D237" i="28"/>
  <c r="E237" i="28"/>
  <c r="B133" i="28"/>
  <c r="C133" i="28"/>
  <c r="D133" i="28"/>
  <c r="E133" i="28"/>
  <c r="B87" i="28"/>
  <c r="C87" i="28"/>
  <c r="D87" i="28"/>
  <c r="E87" i="28"/>
  <c r="B192" i="28"/>
  <c r="C192" i="28"/>
  <c r="D192" i="28"/>
  <c r="E192" i="28"/>
  <c r="B238" i="28"/>
  <c r="C238" i="28"/>
  <c r="D238" i="28"/>
  <c r="E238" i="28"/>
  <c r="B111" i="28"/>
  <c r="C111" i="28"/>
  <c r="D111" i="28"/>
  <c r="E111" i="28"/>
  <c r="B152" i="28"/>
  <c r="C152" i="28"/>
  <c r="D152" i="28"/>
  <c r="E152" i="28"/>
  <c r="B125" i="28"/>
  <c r="C125" i="28"/>
  <c r="D125" i="28"/>
  <c r="E125" i="28"/>
  <c r="B76" i="28"/>
  <c r="C76" i="28"/>
  <c r="D76" i="28"/>
  <c r="E76" i="28"/>
  <c r="B121" i="28"/>
  <c r="C121" i="28"/>
  <c r="D121" i="28"/>
  <c r="E121" i="28"/>
  <c r="B191" i="28"/>
  <c r="C191" i="28"/>
  <c r="D191" i="28"/>
  <c r="E191" i="28"/>
  <c r="B213" i="28"/>
  <c r="C213" i="28"/>
  <c r="D213" i="28"/>
  <c r="E213" i="28"/>
  <c r="B53" i="28"/>
  <c r="C53" i="28"/>
  <c r="D53" i="28"/>
  <c r="E53" i="28"/>
  <c r="B239" i="28"/>
  <c r="C239" i="28"/>
  <c r="D239" i="28"/>
  <c r="E239" i="28"/>
  <c r="B96" i="28"/>
  <c r="C96" i="28"/>
  <c r="D96" i="28"/>
  <c r="E96" i="28"/>
  <c r="B156" i="28"/>
  <c r="C156" i="28"/>
  <c r="D156" i="28"/>
  <c r="E156" i="28"/>
  <c r="B240" i="28"/>
  <c r="C240" i="28"/>
  <c r="D240" i="28"/>
  <c r="E240" i="28"/>
  <c r="B157" i="28"/>
  <c r="C157" i="28"/>
  <c r="D157" i="28"/>
  <c r="E157" i="28"/>
  <c r="B107" i="28"/>
  <c r="C107" i="28"/>
  <c r="D107" i="28"/>
  <c r="E107" i="28"/>
  <c r="B207" i="28"/>
  <c r="C207" i="28"/>
  <c r="D207" i="28"/>
  <c r="E207" i="28"/>
  <c r="B149" i="28"/>
  <c r="C149" i="28"/>
  <c r="D149" i="28"/>
  <c r="E149" i="28"/>
  <c r="B83" i="28"/>
  <c r="C83" i="28"/>
  <c r="D83" i="28"/>
  <c r="E83" i="28"/>
  <c r="B241" i="28"/>
  <c r="C241" i="28"/>
  <c r="D241" i="28"/>
  <c r="E241" i="28"/>
  <c r="B77" i="28"/>
  <c r="C77" i="28"/>
  <c r="D77" i="28"/>
  <c r="E77" i="28"/>
  <c r="B70" i="28"/>
  <c r="C70" i="28"/>
  <c r="D70" i="28"/>
  <c r="E70" i="28"/>
  <c r="B86" i="28"/>
  <c r="C86" i="28"/>
  <c r="D86" i="28"/>
  <c r="E86" i="28"/>
  <c r="B97" i="28"/>
  <c r="C97" i="28"/>
  <c r="D97" i="28"/>
  <c r="E97" i="28"/>
  <c r="B205" i="28"/>
  <c r="C205" i="28"/>
  <c r="D205" i="28"/>
  <c r="E205" i="28"/>
  <c r="B153" i="28"/>
  <c r="C153" i="28"/>
  <c r="D153" i="28"/>
  <c r="E153" i="28"/>
  <c r="B189" i="28"/>
  <c r="C189" i="28"/>
  <c r="D189" i="28"/>
  <c r="E189" i="28"/>
  <c r="B72" i="28"/>
  <c r="C72" i="28"/>
  <c r="D72" i="28"/>
  <c r="E72" i="28"/>
  <c r="B242" i="28"/>
  <c r="C242" i="28"/>
  <c r="D242" i="28"/>
  <c r="E242" i="28"/>
  <c r="B122" i="28"/>
  <c r="C122" i="28"/>
  <c r="D122" i="28"/>
  <c r="E122" i="28"/>
  <c r="B243" i="28"/>
  <c r="C243" i="28"/>
  <c r="D243" i="28"/>
  <c r="E243" i="28"/>
  <c r="B165" i="28"/>
  <c r="C165" i="28"/>
  <c r="D165" i="28"/>
  <c r="E165" i="28"/>
  <c r="B208" i="28"/>
  <c r="C208" i="28"/>
  <c r="D208" i="28"/>
  <c r="E208" i="28"/>
  <c r="B44" i="28"/>
  <c r="C44" i="28"/>
  <c r="D44" i="28"/>
  <c r="E44" i="28"/>
  <c r="B167" i="28"/>
  <c r="C167" i="28"/>
  <c r="D167" i="28"/>
  <c r="E167" i="28"/>
  <c r="B137" i="28"/>
  <c r="C137" i="28"/>
  <c r="D137" i="28"/>
  <c r="E137" i="28"/>
  <c r="B244" i="28"/>
  <c r="C244" i="28"/>
  <c r="D244" i="28"/>
  <c r="E244" i="28"/>
  <c r="B109" i="28"/>
  <c r="C109" i="28"/>
  <c r="D109" i="28"/>
  <c r="E109" i="28"/>
  <c r="B245" i="28"/>
  <c r="C245" i="28"/>
  <c r="D245" i="28"/>
  <c r="E245" i="28"/>
  <c r="B139" i="28"/>
  <c r="C139" i="28"/>
  <c r="D139" i="28"/>
  <c r="E139" i="28"/>
  <c r="B99" i="28"/>
  <c r="C99" i="28"/>
  <c r="D99" i="28"/>
  <c r="E99" i="28"/>
  <c r="B221" i="28"/>
  <c r="C221" i="28"/>
  <c r="D221" i="28"/>
  <c r="E221" i="28"/>
  <c r="B226" i="28"/>
  <c r="C226" i="28"/>
  <c r="D226" i="28"/>
  <c r="E226" i="28"/>
  <c r="B246" i="28"/>
  <c r="C246" i="28"/>
  <c r="D246" i="28"/>
  <c r="E246" i="28"/>
  <c r="B222" i="28"/>
  <c r="C222" i="28"/>
  <c r="D222" i="28"/>
  <c r="E222" i="28"/>
  <c r="B113" i="28"/>
  <c r="C113" i="28"/>
  <c r="D113" i="28"/>
  <c r="E113" i="28"/>
  <c r="B132" i="28"/>
  <c r="C132" i="28"/>
  <c r="D132" i="28"/>
  <c r="E132" i="28"/>
  <c r="B179" i="28"/>
  <c r="C179" i="28"/>
  <c r="D179" i="28"/>
  <c r="E179" i="28"/>
  <c r="B64" i="28"/>
  <c r="C64" i="28"/>
  <c r="D64" i="28"/>
  <c r="E64" i="28"/>
  <c r="B103" i="28"/>
  <c r="C103" i="28"/>
  <c r="D103" i="28"/>
  <c r="E103" i="28"/>
  <c r="B134" i="28"/>
  <c r="C134" i="28"/>
  <c r="D134" i="28"/>
  <c r="E134" i="28"/>
  <c r="B117" i="28"/>
  <c r="C117" i="28"/>
  <c r="D117" i="28"/>
  <c r="E117" i="28"/>
  <c r="B202" i="28"/>
  <c r="C202" i="28"/>
  <c r="D202" i="28"/>
  <c r="E202" i="28"/>
  <c r="B217" i="28"/>
  <c r="C217" i="28"/>
  <c r="D217" i="28"/>
  <c r="E217" i="28"/>
  <c r="B247" i="28"/>
  <c r="C247" i="28"/>
  <c r="D247" i="28"/>
  <c r="E247" i="28"/>
  <c r="B127" i="28"/>
  <c r="C127" i="28"/>
  <c r="D127" i="28"/>
  <c r="E127" i="28"/>
  <c r="B51" i="28"/>
  <c r="C51" i="28"/>
  <c r="D51" i="28"/>
  <c r="E51" i="28"/>
  <c r="B141" i="28"/>
  <c r="C141" i="28"/>
  <c r="D141" i="28"/>
  <c r="E141" i="28"/>
  <c r="B138" i="28"/>
  <c r="C138" i="28"/>
  <c r="D138" i="28"/>
  <c r="E138" i="28"/>
  <c r="B159" i="28"/>
  <c r="C159" i="28"/>
  <c r="D159" i="28"/>
  <c r="E159" i="28"/>
  <c r="B248" i="28"/>
  <c r="C248" i="28"/>
  <c r="D248" i="28"/>
  <c r="E248" i="28"/>
  <c r="B62" i="28"/>
  <c r="C62" i="28"/>
  <c r="D62" i="28"/>
  <c r="E62" i="28"/>
  <c r="B220" i="28"/>
  <c r="C220" i="28"/>
  <c r="D220" i="28"/>
  <c r="E220" i="28"/>
  <c r="B249" i="28"/>
  <c r="C249" i="28"/>
  <c r="D249" i="28"/>
  <c r="E249" i="28"/>
  <c r="B209" i="28"/>
  <c r="C209" i="28"/>
  <c r="D209" i="28"/>
  <c r="E209" i="28"/>
  <c r="B250" i="28"/>
  <c r="C250" i="28"/>
  <c r="D250" i="28"/>
  <c r="E250" i="28"/>
  <c r="B251" i="28"/>
  <c r="C251" i="28"/>
  <c r="D251" i="28"/>
  <c r="E251" i="28"/>
  <c r="B194" i="28"/>
  <c r="C194" i="28"/>
  <c r="D194" i="28"/>
  <c r="E194" i="28"/>
  <c r="B110" i="28"/>
  <c r="C110" i="28"/>
  <c r="D110" i="28"/>
  <c r="E110" i="28"/>
  <c r="B252" i="28"/>
  <c r="C252" i="28"/>
  <c r="D252" i="28"/>
  <c r="E252" i="28"/>
  <c r="B177" i="28"/>
  <c r="C177" i="28"/>
  <c r="D177" i="28"/>
  <c r="E177" i="28"/>
  <c r="B95" i="28"/>
  <c r="C95" i="28"/>
  <c r="D95" i="28"/>
  <c r="E95" i="28"/>
  <c r="B135" i="28"/>
  <c r="C135" i="28"/>
  <c r="D135" i="28"/>
  <c r="E135" i="28"/>
  <c r="B98" i="28"/>
  <c r="C98" i="28"/>
  <c r="D98" i="28"/>
  <c r="E98" i="28"/>
  <c r="B136" i="28"/>
  <c r="C136" i="28"/>
  <c r="D136" i="28"/>
  <c r="E136" i="28"/>
  <c r="B223" i="28"/>
  <c r="C223" i="28"/>
  <c r="D223" i="28"/>
  <c r="E223" i="28"/>
  <c r="B45" i="28"/>
  <c r="C45" i="28"/>
  <c r="D45" i="28"/>
  <c r="E45" i="28"/>
  <c r="B253" i="28"/>
  <c r="C253" i="28"/>
  <c r="D253" i="28"/>
  <c r="E253" i="28"/>
  <c r="B56" i="28"/>
  <c r="C56" i="28"/>
  <c r="D56" i="28"/>
  <c r="E56" i="28"/>
  <c r="B163" i="28"/>
  <c r="C163" i="28"/>
  <c r="D163" i="28"/>
  <c r="E163" i="28"/>
  <c r="B142" i="28"/>
  <c r="C142" i="28"/>
  <c r="D142" i="28"/>
  <c r="E142" i="28"/>
  <c r="B254" i="28"/>
  <c r="C254" i="28"/>
  <c r="D254" i="28"/>
  <c r="E254" i="28"/>
  <c r="B52" i="28"/>
  <c r="C52" i="28"/>
  <c r="D52" i="28"/>
  <c r="E52" i="28"/>
  <c r="B186" i="28"/>
  <c r="C186" i="28"/>
  <c r="D186" i="28"/>
  <c r="E186" i="28"/>
  <c r="B171" i="28"/>
  <c r="C171" i="28"/>
  <c r="D171" i="28"/>
  <c r="E171" i="28"/>
  <c r="B54" i="28"/>
  <c r="C54" i="28"/>
  <c r="D54" i="28"/>
  <c r="E54" i="28"/>
  <c r="B147" i="28"/>
  <c r="C147" i="28"/>
  <c r="D147" i="28"/>
  <c r="E147" i="28"/>
  <c r="B126" i="28"/>
  <c r="C126" i="28"/>
  <c r="D126" i="28"/>
  <c r="E126" i="28"/>
  <c r="B118" i="28"/>
  <c r="C118" i="28"/>
  <c r="D118" i="28"/>
  <c r="E118" i="28"/>
  <c r="B61" i="28"/>
  <c r="C61" i="28"/>
  <c r="D61" i="28"/>
  <c r="E61" i="28"/>
  <c r="B48" i="28"/>
  <c r="C48" i="28"/>
  <c r="D48" i="28"/>
  <c r="E48" i="28"/>
  <c r="B106" i="28"/>
  <c r="C106" i="28"/>
  <c r="D106" i="28"/>
  <c r="E106" i="28"/>
  <c r="B255" i="28"/>
  <c r="C255" i="28"/>
  <c r="D255" i="28"/>
  <c r="E255" i="28"/>
  <c r="B203" i="28"/>
  <c r="C203" i="28"/>
  <c r="D203" i="28"/>
  <c r="E203" i="28"/>
  <c r="B93" i="28"/>
  <c r="C93" i="28"/>
  <c r="D93" i="28"/>
  <c r="E93" i="28"/>
  <c r="B181" i="28"/>
  <c r="C181" i="28"/>
  <c r="D181" i="28"/>
  <c r="E181" i="28"/>
  <c r="B211" i="28"/>
  <c r="C211" i="28"/>
  <c r="D211" i="28"/>
  <c r="E211"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P3" i="17" l="1"/>
  <c r="S3" i="17"/>
  <c r="O3" i="17"/>
  <c r="I39" i="16" a="1"/>
  <c r="I39" i="16" s="1"/>
  <c r="I118" i="16" a="1"/>
  <c r="I118" i="16" s="1"/>
  <c r="AA2" i="16"/>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H217" i="18" a="1"/>
  <c r="H217" i="18" s="1"/>
  <c r="H221" i="18" a="1"/>
  <c r="H221" i="18" s="1"/>
  <c r="H216" i="18" a="1"/>
  <c r="H216" i="18" s="1"/>
  <c r="H216" i="16" a="1"/>
  <c r="H216" i="16" s="1"/>
  <c r="H207" i="16" a="1"/>
  <c r="H207" i="16" s="1"/>
  <c r="H217" i="16" a="1"/>
  <c r="H217" i="16" s="1"/>
  <c r="H217" i="2" a="1"/>
  <c r="H217" i="2" s="1"/>
  <c r="H221" i="2" a="1"/>
  <c r="H221" i="2" s="1"/>
  <c r="H207" i="2" a="1"/>
  <c r="H207" i="2" s="1"/>
  <c r="H216" i="2" a="1"/>
  <c r="H216" i="2" s="1"/>
  <c r="H206" i="17" a="1"/>
  <c r="H206" i="17" s="1"/>
  <c r="G206" i="17" s="1"/>
  <c r="H202" i="17" a="1"/>
  <c r="H202" i="17" s="1"/>
  <c r="H216" i="17" a="1"/>
  <c r="H216" i="17" s="1"/>
  <c r="H220" i="17" a="1"/>
  <c r="H220" i="17" s="1"/>
  <c r="H195" i="17" a="1"/>
  <c r="H195" i="17" s="1"/>
  <c r="H214" i="17" a="1"/>
  <c r="H214" i="17" s="1"/>
  <c r="H217" i="17" a="1"/>
  <c r="H217" i="17" s="1"/>
  <c r="H219" i="17" a="1"/>
  <c r="H219" i="17" s="1"/>
  <c r="H207" i="19" a="1"/>
  <c r="H207" i="19" s="1"/>
  <c r="H217" i="19" a="1"/>
  <c r="H217" i="19" s="1"/>
  <c r="H221" i="19" a="1"/>
  <c r="H221" i="19" s="1"/>
  <c r="H216" i="19" a="1"/>
  <c r="H216" i="19"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H217" i="14" a="1"/>
  <c r="H217" i="14" s="1"/>
  <c r="H221" i="14" a="1"/>
  <c r="H221" i="14" s="1"/>
  <c r="H206" i="14" a="1"/>
  <c r="H206" i="14" s="1"/>
  <c r="H216" i="14" a="1"/>
  <c r="H216" i="14"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G202" i="17" l="1"/>
  <c r="G214" i="17"/>
  <c r="G219" i="17"/>
  <c r="G220" i="17"/>
  <c r="G216" i="17"/>
  <c r="G195" i="17"/>
  <c r="G217" i="17"/>
  <c r="AB214" i="1"/>
  <c r="G216" i="19"/>
  <c r="AB219" i="1"/>
  <c r="G221" i="19"/>
  <c r="AB215" i="1"/>
  <c r="G217" i="19"/>
  <c r="AB205" i="1"/>
  <c r="AC214" i="1"/>
  <c r="AC219" i="1"/>
  <c r="AC215" i="1"/>
  <c r="AC205" i="1"/>
  <c r="Y219" i="1"/>
  <c r="Y215" i="1"/>
  <c r="Y214" i="1"/>
  <c r="Y205" i="1"/>
  <c r="Z214" i="1"/>
  <c r="G216" i="14"/>
  <c r="Z204" i="1"/>
  <c r="G206" i="14"/>
  <c r="Z219" i="1"/>
  <c r="G221" i="14"/>
  <c r="Z215" i="1"/>
  <c r="G217" i="14"/>
  <c r="Z205" i="1"/>
  <c r="G207" i="14"/>
  <c r="AD215" i="1"/>
  <c r="AD205" i="1"/>
  <c r="AD214" i="1"/>
  <c r="AA212" i="1"/>
  <c r="AA218" i="1"/>
  <c r="AA214" i="1"/>
  <c r="AA200" i="1"/>
  <c r="AA204" i="1"/>
  <c r="AA217" i="1"/>
  <c r="AA215" i="1"/>
  <c r="AG222" i="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79" i="28"/>
  <c r="C79" i="28"/>
  <c r="D79" i="28"/>
  <c r="E79" i="28"/>
  <c r="B67" i="28"/>
  <c r="C67" i="28"/>
  <c r="D67" i="28"/>
  <c r="E67" i="28"/>
  <c r="B218" i="28"/>
  <c r="C218" i="28"/>
  <c r="D218" i="28"/>
  <c r="E218" i="28"/>
  <c r="B228" i="28"/>
  <c r="C228" i="28"/>
  <c r="D228" i="28"/>
  <c r="E228" i="28"/>
  <c r="B173" i="28"/>
  <c r="C173" i="28"/>
  <c r="D173" i="28"/>
  <c r="E173" i="28"/>
  <c r="B85" i="28"/>
  <c r="C85" i="28"/>
  <c r="D85" i="28"/>
  <c r="E85" i="28"/>
  <c r="B216" i="28"/>
  <c r="C216" i="28"/>
  <c r="D216" i="28"/>
  <c r="E216" i="28"/>
  <c r="B193" i="28"/>
  <c r="C193" i="28"/>
  <c r="D193" i="28"/>
  <c r="E193" i="28"/>
  <c r="E123" i="28"/>
  <c r="D123" i="28"/>
  <c r="C123" i="28"/>
  <c r="B123" i="28"/>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H192" i="17" a="1"/>
  <c r="H192" i="17" s="1"/>
  <c r="H182" i="17" a="1"/>
  <c r="H182" i="17"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I156" i="14" a="1"/>
  <c r="I156" i="14" s="1"/>
  <c r="I135" i="14" a="1"/>
  <c r="I135" i="14" s="1"/>
  <c r="M3" i="14"/>
  <c r="S3" i="18"/>
  <c r="T2" i="17"/>
  <c r="P3" i="14"/>
  <c r="N2" i="17"/>
  <c r="O3" i="14"/>
  <c r="S3" i="14"/>
  <c r="Q3" i="14"/>
  <c r="U3" i="17"/>
  <c r="N3" i="14"/>
  <c r="R3" i="14"/>
  <c r="AA3" i="16"/>
  <c r="O3" i="18"/>
  <c r="T3" i="17"/>
  <c r="S2" i="14"/>
  <c r="P2" i="14"/>
  <c r="O2" i="17"/>
  <c r="U2" i="17"/>
  <c r="O2" i="14"/>
  <c r="M2" i="14"/>
  <c r="Q2" i="14"/>
  <c r="M2" i="16"/>
  <c r="M3" i="16"/>
  <c r="P2" i="17"/>
  <c r="Q3" i="18"/>
  <c r="N2" i="14"/>
  <c r="R2" i="14"/>
  <c r="M2" i="17"/>
  <c r="S2" i="17"/>
  <c r="N3" i="18"/>
  <c r="R3" i="18"/>
  <c r="I6" i="1"/>
  <c r="P3" i="18"/>
  <c r="G182" i="17" l="1"/>
  <c r="G192" i="17"/>
  <c r="AG10" i="1"/>
  <c r="AA180" i="1"/>
  <c r="AA190" i="1"/>
  <c r="AG24" i="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200" i="28" s="1"/>
  <c r="F12" i="1"/>
  <c r="F16" i="1"/>
  <c r="F78" i="28" s="1"/>
  <c r="F9" i="1"/>
  <c r="F74" i="28" s="1"/>
  <c r="F13" i="1"/>
  <c r="F196" i="28" s="1"/>
  <c r="F17" i="1"/>
  <c r="F20" i="1"/>
  <c r="F24" i="1"/>
  <c r="F10" i="1"/>
  <c r="F128" i="28" s="1"/>
  <c r="F14" i="1"/>
  <c r="F21" i="1"/>
  <c r="F25" i="1"/>
  <c r="F168" i="28" s="1"/>
  <c r="F29" i="1"/>
  <c r="F214" i="28" s="1"/>
  <c r="F33" i="1"/>
  <c r="F144" i="28" s="1"/>
  <c r="F37" i="1"/>
  <c r="F26" i="1"/>
  <c r="F18" i="1"/>
  <c r="F129" i="28" s="1"/>
  <c r="F19" i="1"/>
  <c r="F22" i="1"/>
  <c r="F27" i="1"/>
  <c r="F28" i="1"/>
  <c r="F30" i="1"/>
  <c r="F91" i="28" s="1"/>
  <c r="F36" i="1"/>
  <c r="F39" i="1"/>
  <c r="F41" i="1"/>
  <c r="F45" i="1"/>
  <c r="F49" i="1"/>
  <c r="F34" i="1"/>
  <c r="F23" i="1"/>
  <c r="F69" i="28" s="1"/>
  <c r="F31" i="1"/>
  <c r="F38" i="1"/>
  <c r="F32" i="1"/>
  <c r="F112" i="28" s="1"/>
  <c r="F35" i="1"/>
  <c r="F155"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177" i="28" s="1"/>
  <c r="F132" i="1"/>
  <c r="F136"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159" i="28" s="1"/>
  <c r="F120" i="1"/>
  <c r="F151" i="1"/>
  <c r="F157" i="1"/>
  <c r="F167" i="1"/>
  <c r="F63" i="28" s="1"/>
  <c r="F179" i="1"/>
  <c r="F183" i="1"/>
  <c r="F187" i="1"/>
  <c r="F191" i="1"/>
  <c r="F195" i="1"/>
  <c r="F182" i="1"/>
  <c r="F186" i="1"/>
  <c r="F225" i="28" s="1"/>
  <c r="F190" i="1"/>
  <c r="F175" i="1"/>
  <c r="F176" i="1"/>
  <c r="F180" i="1"/>
  <c r="F184" i="1"/>
  <c r="F188" i="1"/>
  <c r="F192" i="1"/>
  <c r="F194" i="1"/>
  <c r="F181" i="1"/>
  <c r="F185" i="1"/>
  <c r="F189" i="1"/>
  <c r="F193" i="1"/>
  <c r="F160" i="1"/>
  <c r="F173" i="1"/>
  <c r="F148" i="28" s="1"/>
  <c r="B8" i="19" a="1"/>
  <c r="B8" i="19" s="1"/>
  <c r="B8" i="14" a="1"/>
  <c r="B8" i="14" s="1"/>
  <c r="F6" i="1"/>
  <c r="F195" i="28" s="1"/>
  <c r="B8" i="2" a="1"/>
  <c r="B8" i="2" s="1"/>
  <c r="F223" i="28" l="1"/>
  <c r="F44" i="28"/>
  <c r="F151" i="28"/>
  <c r="F116" i="28"/>
  <c r="F131" i="28"/>
  <c r="F210" i="28"/>
  <c r="F256" i="28"/>
  <c r="F75" i="28"/>
  <c r="F164" i="28"/>
  <c r="F82" i="28"/>
  <c r="F146" i="28"/>
  <c r="F172" i="28"/>
  <c r="F143" i="28"/>
  <c r="F47" i="28"/>
  <c r="F97" i="28"/>
  <c r="F73" i="28"/>
  <c r="F108" i="28"/>
  <c r="F61" i="28"/>
  <c r="F59" i="28"/>
  <c r="F84" i="28"/>
  <c r="F158" i="28"/>
  <c r="F51" i="28"/>
  <c r="F207" i="28"/>
  <c r="F198" i="28"/>
  <c r="F167" i="28"/>
  <c r="F243" i="28"/>
  <c r="F119" i="28"/>
  <c r="F160" i="28"/>
  <c r="F257" i="28"/>
  <c r="F199" i="28"/>
  <c r="F222" i="28"/>
  <c r="F180" i="28"/>
  <c r="F62" i="28"/>
  <c r="F202" i="28"/>
  <c r="F76" i="28"/>
  <c r="F258" i="28"/>
  <c r="F186" i="28"/>
  <c r="F80" i="28"/>
  <c r="F42" i="28"/>
  <c r="F219" i="28"/>
  <c r="F43" i="28"/>
  <c r="F140" i="28"/>
  <c r="F50" i="28"/>
  <c r="F92" i="28"/>
  <c r="F211" i="28"/>
  <c r="F245" i="28"/>
  <c r="F213" i="28"/>
  <c r="F125" i="28"/>
  <c r="F83" i="28"/>
  <c r="F111" i="28"/>
  <c r="F174" i="28"/>
  <c r="F81" i="28"/>
  <c r="F114" i="28"/>
  <c r="F217" i="28"/>
  <c r="F132" i="28"/>
  <c r="F237" i="28"/>
  <c r="F53" i="28"/>
  <c r="F107" i="28"/>
  <c r="F233" i="28"/>
  <c r="F121" i="28"/>
  <c r="F94" i="28"/>
  <c r="F49" i="28"/>
  <c r="F85" i="28"/>
  <c r="F46" i="28"/>
  <c r="F215" i="28"/>
  <c r="F254" i="28"/>
  <c r="F130" i="28"/>
  <c r="F253" i="28"/>
  <c r="F247" i="28"/>
  <c r="F224" i="28"/>
  <c r="F190" i="28"/>
  <c r="F93" i="28"/>
  <c r="F56" i="28"/>
  <c r="F138" i="28"/>
  <c r="F98" i="28"/>
  <c r="F117" i="28"/>
  <c r="F104" i="28"/>
  <c r="F171" i="28"/>
  <c r="F259" i="28"/>
  <c r="F197" i="28"/>
  <c r="F126" i="28"/>
  <c r="F135" i="28"/>
  <c r="F209" i="28"/>
  <c r="F235" i="28"/>
  <c r="F170" i="28"/>
  <c r="F251" i="28"/>
  <c r="F226" i="28"/>
  <c r="F248" i="28"/>
  <c r="F191" i="28"/>
  <c r="F87" i="28"/>
  <c r="F120" i="28"/>
  <c r="F162" i="28"/>
  <c r="F183" i="28"/>
  <c r="F220" i="28"/>
  <c r="F182" i="28"/>
  <c r="F187" i="28"/>
  <c r="F252" i="28"/>
  <c r="F127" i="28"/>
  <c r="F54" i="28"/>
  <c r="F194" i="28"/>
  <c r="F179" i="28"/>
  <c r="F142" i="28"/>
  <c r="F249" i="28"/>
  <c r="F99" i="28"/>
  <c r="F90" i="28"/>
  <c r="F244" i="28"/>
  <c r="F238" i="28"/>
  <c r="F156" i="28"/>
  <c r="F77" i="28"/>
  <c r="F139" i="28"/>
  <c r="F178" i="28"/>
  <c r="F236" i="28"/>
  <c r="F101" i="28"/>
  <c r="F185" i="28"/>
  <c r="F124" i="28"/>
  <c r="F88" i="28"/>
  <c r="F228" i="28"/>
  <c r="F216" i="28"/>
  <c r="F184" i="28"/>
  <c r="F212" i="28"/>
  <c r="F154" i="28"/>
  <c r="F166" i="28"/>
  <c r="F181" i="28"/>
  <c r="F147" i="28"/>
  <c r="F109" i="28"/>
  <c r="F102" i="28"/>
  <c r="F255" i="28"/>
  <c r="F45" i="28"/>
  <c r="F141" i="28"/>
  <c r="F103" i="28"/>
  <c r="F110" i="28"/>
  <c r="F153" i="28"/>
  <c r="F149" i="28"/>
  <c r="F137" i="28"/>
  <c r="F192" i="28"/>
  <c r="F145" i="28"/>
  <c r="F68" i="28"/>
  <c r="F157" i="28"/>
  <c r="F71" i="28"/>
  <c r="F188" i="28"/>
  <c r="F206" i="28"/>
  <c r="F175" i="28"/>
  <c r="F161" i="28"/>
  <c r="F231" i="28"/>
  <c r="F230" i="28"/>
  <c r="F201" i="28"/>
  <c r="F150" i="28"/>
  <c r="F55" i="28"/>
  <c r="F203" i="28"/>
  <c r="F95" i="28"/>
  <c r="F106" i="28"/>
  <c r="F52" i="28"/>
  <c r="F250" i="28"/>
  <c r="F118" i="28"/>
  <c r="F134" i="28"/>
  <c r="F241" i="28"/>
  <c r="F64" i="28"/>
  <c r="F70" i="28"/>
  <c r="F96" i="28"/>
  <c r="F165" i="28"/>
  <c r="F240" i="28"/>
  <c r="F152" i="28"/>
  <c r="F65" i="28"/>
  <c r="F239" i="28"/>
  <c r="F232" i="28"/>
  <c r="F234" i="28"/>
  <c r="F204" i="28"/>
  <c r="F105" i="28"/>
  <c r="F169" i="28"/>
  <c r="F229" i="28"/>
  <c r="F176" i="28"/>
  <c r="F173" i="28"/>
  <c r="F242" i="28"/>
  <c r="F86" i="28"/>
  <c r="F205" i="28"/>
  <c r="F72" i="28"/>
  <c r="F115" i="28"/>
  <c r="F58" i="28"/>
  <c r="F66" i="28"/>
  <c r="F193" i="28"/>
  <c r="F57" i="28"/>
  <c r="F189" i="28"/>
  <c r="F89" i="28"/>
  <c r="F221" i="28"/>
  <c r="F100" i="28"/>
  <c r="F163" i="28"/>
  <c r="F48" i="28"/>
  <c r="F122" i="28"/>
  <c r="F208" i="28"/>
  <c r="F133" i="28"/>
  <c r="F113" i="28"/>
  <c r="F227" i="28"/>
  <c r="F60" i="28"/>
  <c r="F246" i="28"/>
  <c r="F67" i="28"/>
  <c r="F79" i="28"/>
  <c r="F218" i="28"/>
  <c r="F123" i="28"/>
  <c r="D6" i="27" l="1"/>
  <c r="C6" i="27"/>
  <c r="B6" i="27"/>
  <c r="G40" i="28"/>
  <c r="B15" i="28"/>
  <c r="N2" i="18" l="1"/>
  <c r="M2" i="18"/>
  <c r="R2" i="18"/>
  <c r="P2" i="18"/>
  <c r="S2" i="18"/>
  <c r="O2" i="18"/>
  <c r="Q2" i="18"/>
  <c r="D22" i="8"/>
  <c r="D23" i="8"/>
  <c r="D24" i="8"/>
  <c r="D25" i="8"/>
  <c r="D26" i="8"/>
  <c r="D27" i="8"/>
  <c r="D21" i="8"/>
  <c r="D16" i="8"/>
  <c r="D17" i="8"/>
  <c r="D15" i="8"/>
  <c r="T180" i="1" l="1"/>
  <c r="T200" i="1"/>
  <c r="T204" i="1"/>
  <c r="T212" i="1"/>
  <c r="T214" i="1"/>
  <c r="T218" i="1"/>
  <c r="T190" i="1"/>
  <c r="T215" i="1"/>
  <c r="T193" i="1"/>
  <c r="T217" i="1"/>
  <c r="I209" i="14" a="1"/>
  <c r="I209" i="14" s="1"/>
  <c r="AG207" i="1" s="1"/>
  <c r="H221" i="16" a="1"/>
  <c r="H221" i="16" s="1"/>
  <c r="S214" i="1"/>
  <c r="S215" i="1"/>
  <c r="S219" i="1"/>
  <c r="S205" i="1"/>
  <c r="U214" i="1"/>
  <c r="S204" i="1"/>
  <c r="U219" i="1"/>
  <c r="U215" i="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H213" i="18" a="1"/>
  <c r="H213" i="18" s="1"/>
  <c r="H210" i="18" a="1"/>
  <c r="H210" i="18" s="1"/>
  <c r="H212" i="18" a="1"/>
  <c r="H212" i="18" s="1"/>
  <c r="H214" i="18" a="1"/>
  <c r="H214" i="18" s="1"/>
  <c r="H200" i="16" a="1"/>
  <c r="H200" i="16" s="1"/>
  <c r="H208" i="16" a="1"/>
  <c r="H208" i="16" s="1"/>
  <c r="H224" i="16" a="1"/>
  <c r="H224" i="16" s="1"/>
  <c r="H223" i="16" a="1"/>
  <c r="H223" i="16" s="1"/>
  <c r="H225" i="16" a="1"/>
  <c r="H225" i="16" s="1"/>
  <c r="H205" i="16" a="1"/>
  <c r="H205" i="16" s="1"/>
  <c r="H220" i="2" a="1"/>
  <c r="H220" i="2" s="1"/>
  <c r="H206" i="2" a="1"/>
  <c r="H206" i="2" s="1"/>
  <c r="H222" i="2" a="1"/>
  <c r="H222" i="2" s="1"/>
  <c r="H210" i="2" a="1"/>
  <c r="H210" i="2" s="1"/>
  <c r="H225" i="2" a="1"/>
  <c r="H225" i="2" s="1"/>
  <c r="H212" i="2" a="1"/>
  <c r="H212" i="2" s="1"/>
  <c r="H211" i="2" a="1"/>
  <c r="H211" i="2" s="1"/>
  <c r="H201" i="17" a="1"/>
  <c r="H201" i="17" s="1"/>
  <c r="H211" i="17" a="1"/>
  <c r="H211" i="17" s="1"/>
  <c r="H199" i="17" a="1"/>
  <c r="H199" i="17" s="1"/>
  <c r="H198" i="17" a="1"/>
  <c r="H198" i="17" s="1"/>
  <c r="H222" i="17" a="1"/>
  <c r="H222" i="17" s="1"/>
  <c r="H224" i="17" a="1"/>
  <c r="H224" i="17" s="1"/>
  <c r="H201" i="19" a="1"/>
  <c r="H201" i="19" s="1"/>
  <c r="H209" i="19" a="1"/>
  <c r="H209" i="19" s="1"/>
  <c r="H225" i="19" a="1"/>
  <c r="H225" i="19" s="1"/>
  <c r="H198" i="19" a="1"/>
  <c r="H198" i="19" s="1"/>
  <c r="H200" i="19" a="1"/>
  <c r="H200" i="19" s="1"/>
  <c r="G200" i="19" s="1"/>
  <c r="H202" i="19" a="1"/>
  <c r="H202" i="19" s="1"/>
  <c r="I204" i="2" a="1"/>
  <c r="I204" i="2" s="1"/>
  <c r="I217" i="2" a="1"/>
  <c r="I217" i="2" s="1"/>
  <c r="I222" i="2" a="1"/>
  <c r="I222" i="2" s="1"/>
  <c r="I206" i="2" a="1"/>
  <c r="I206" i="2" s="1"/>
  <c r="I221" i="2" a="1"/>
  <c r="I221" i="2" s="1"/>
  <c r="I224" i="2" a="1"/>
  <c r="I224" i="2" s="1"/>
  <c r="I214" i="2" a="1"/>
  <c r="I214" i="2" s="1"/>
  <c r="I200" i="18" a="1"/>
  <c r="I200" i="18" s="1"/>
  <c r="I208" i="18" a="1"/>
  <c r="I208" i="18" s="1"/>
  <c r="I216" i="18" a="1"/>
  <c r="I216" i="18"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H215" i="18" a="1"/>
  <c r="H215" i="18" s="1"/>
  <c r="H223" i="18" a="1"/>
  <c r="H223" i="18" s="1"/>
  <c r="H218" i="18" a="1"/>
  <c r="H218" i="18" s="1"/>
  <c r="H220" i="18" a="1"/>
  <c r="H220" i="18" s="1"/>
  <c r="H222" i="18" a="1"/>
  <c r="H222" i="18" s="1"/>
  <c r="H224" i="18" a="1"/>
  <c r="H224" i="18" s="1"/>
  <c r="H202" i="16" a="1"/>
  <c r="H202" i="16" s="1"/>
  <c r="H210" i="16" a="1"/>
  <c r="H210" i="16" s="1"/>
  <c r="H218" i="16" a="1"/>
  <c r="H218" i="16" s="1"/>
  <c r="H199" i="16" a="1"/>
  <c r="H199" i="16" s="1"/>
  <c r="H201" i="16" a="1"/>
  <c r="H201" i="16" s="1"/>
  <c r="H203" i="16" a="1"/>
  <c r="H203" i="16" s="1"/>
  <c r="H213" i="16" a="1"/>
  <c r="H213" i="16" s="1"/>
  <c r="H199" i="2" a="1"/>
  <c r="H199" i="2" s="1"/>
  <c r="H215" i="2" a="1"/>
  <c r="H215" i="2" s="1"/>
  <c r="H203" i="2" a="1"/>
  <c r="H203" i="2" s="1"/>
  <c r="H198" i="2" a="1"/>
  <c r="H198" i="2" s="1"/>
  <c r="H214" i="2" a="1"/>
  <c r="H214" i="2" s="1"/>
  <c r="H213" i="2" a="1"/>
  <c r="H213" i="2" s="1"/>
  <c r="H196" i="17" a="1"/>
  <c r="H196" i="17" s="1"/>
  <c r="H208" i="17" a="1"/>
  <c r="H208" i="17" s="1"/>
  <c r="H218" i="17" a="1"/>
  <c r="H218" i="17" s="1"/>
  <c r="T216" i="1" s="1"/>
  <c r="H203" i="17" a="1"/>
  <c r="H203" i="17" s="1"/>
  <c r="H225" i="17" a="1"/>
  <c r="H225" i="17" s="1"/>
  <c r="G225" i="17" s="1"/>
  <c r="H203" i="19" a="1"/>
  <c r="H203" i="19" s="1"/>
  <c r="H211" i="19" a="1"/>
  <c r="H211" i="19" s="1"/>
  <c r="H219" i="19" a="1"/>
  <c r="H219" i="19" s="1"/>
  <c r="H204" i="19" a="1"/>
  <c r="H204" i="19" s="1"/>
  <c r="H206" i="19" a="1"/>
  <c r="H206" i="19" s="1"/>
  <c r="H208" i="19" a="1"/>
  <c r="H208" i="19" s="1"/>
  <c r="H210" i="19" a="1"/>
  <c r="H210" i="19"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I199" i="16" a="1"/>
  <c r="I199" i="16" s="1"/>
  <c r="I207" i="16" a="1"/>
  <c r="I207" i="16"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I223" i="19" a="1"/>
  <c r="I223" i="19" s="1"/>
  <c r="H201" i="18" a="1"/>
  <c r="H201" i="18" s="1"/>
  <c r="H209" i="18" a="1"/>
  <c r="H209" i="18" s="1"/>
  <c r="H225" i="18" a="1"/>
  <c r="H225" i="18" s="1"/>
  <c r="H196" i="18" a="1"/>
  <c r="H196" i="18" s="1"/>
  <c r="H198" i="18" a="1"/>
  <c r="H198" i="18" s="1"/>
  <c r="H200" i="18" a="1"/>
  <c r="H200" i="18" s="1"/>
  <c r="H197" i="16" a="1"/>
  <c r="H197" i="16" s="1"/>
  <c r="H204" i="16" a="1"/>
  <c r="H204" i="16" s="1"/>
  <c r="H212" i="16" a="1"/>
  <c r="H212" i="16" s="1"/>
  <c r="H220" i="16" a="1"/>
  <c r="H220" i="16" s="1"/>
  <c r="H209" i="16" a="1"/>
  <c r="H209" i="16" s="1"/>
  <c r="H211" i="16" a="1"/>
  <c r="H211" i="16" s="1"/>
  <c r="H201" i="2" a="1"/>
  <c r="H201" i="2" s="1"/>
  <c r="G201" i="2" s="1"/>
  <c r="H218" i="2" a="1"/>
  <c r="H218" i="2" s="1"/>
  <c r="H205" i="2" a="1"/>
  <c r="H205" i="2" s="1"/>
  <c r="H224" i="2" a="1"/>
  <c r="H224" i="2" s="1"/>
  <c r="H200" i="2" a="1"/>
  <c r="H200" i="2" s="1"/>
  <c r="H207" i="17" a="1"/>
  <c r="H207" i="17" s="1"/>
  <c r="H200" i="17" a="1"/>
  <c r="H200" i="17" s="1"/>
  <c r="H209" i="17" a="1"/>
  <c r="H209" i="17" s="1"/>
  <c r="H221" i="17" a="1"/>
  <c r="H221" i="17" s="1"/>
  <c r="H213" i="17" a="1"/>
  <c r="H213" i="17" s="1"/>
  <c r="H212" i="17" a="1"/>
  <c r="H212" i="17" s="1"/>
  <c r="G212" i="17" s="1"/>
  <c r="H205" i="17" a="1"/>
  <c r="H205" i="17" s="1"/>
  <c r="H197" i="19" a="1"/>
  <c r="H197" i="19" s="1"/>
  <c r="H205" i="19" a="1"/>
  <c r="H205" i="19" s="1"/>
  <c r="H213" i="19" a="1"/>
  <c r="H213" i="19" s="1"/>
  <c r="H212" i="19" a="1"/>
  <c r="H212" i="19" s="1"/>
  <c r="H214" i="19" a="1"/>
  <c r="H214" i="19" s="1"/>
  <c r="H218" i="19" a="1"/>
  <c r="H218" i="19"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I215" i="18" a="1"/>
  <c r="I215" i="18" s="1"/>
  <c r="I223" i="18" a="1"/>
  <c r="I223" i="18" s="1"/>
  <c r="I201" i="16" a="1"/>
  <c r="I201" i="16" s="1"/>
  <c r="I209" i="16" a="1"/>
  <c r="I209" i="16" s="1"/>
  <c r="I217" i="16" a="1"/>
  <c r="I217" i="16"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H211" i="18" a="1"/>
  <c r="H211" i="18" s="1"/>
  <c r="H219" i="18" a="1"/>
  <c r="H219" i="18" s="1"/>
  <c r="H202" i="18" a="1"/>
  <c r="H202" i="18" s="1"/>
  <c r="H204" i="18" a="1"/>
  <c r="H204" i="18" s="1"/>
  <c r="H206" i="18" a="1"/>
  <c r="H206" i="18" s="1"/>
  <c r="H208" i="18" a="1"/>
  <c r="H208" i="18" s="1"/>
  <c r="H198" i="16" a="1"/>
  <c r="H198" i="16" s="1"/>
  <c r="H206" i="16" a="1"/>
  <c r="H206" i="16" s="1"/>
  <c r="H214" i="16" a="1"/>
  <c r="H214" i="16" s="1"/>
  <c r="H222" i="16" a="1"/>
  <c r="H222" i="16" s="1"/>
  <c r="H215" i="16" a="1"/>
  <c r="H215" i="16" s="1"/>
  <c r="H219" i="16" a="1"/>
  <c r="H219" i="16" s="1"/>
  <c r="H219" i="2" a="1"/>
  <c r="H219" i="2" s="1"/>
  <c r="H204" i="2" a="1"/>
  <c r="H204" i="2" s="1"/>
  <c r="H223" i="2" a="1"/>
  <c r="H223" i="2" s="1"/>
  <c r="H208" i="2" a="1"/>
  <c r="H208" i="2" s="1"/>
  <c r="H209" i="2" a="1"/>
  <c r="H209" i="2" s="1"/>
  <c r="H202" i="2" a="1"/>
  <c r="H202" i="2" s="1"/>
  <c r="H197" i="17" a="1"/>
  <c r="H197" i="17" s="1"/>
  <c r="H210" i="17" a="1"/>
  <c r="H210" i="17" s="1"/>
  <c r="H204" i="17" a="1"/>
  <c r="H204" i="17" s="1"/>
  <c r="H223" i="17" a="1"/>
  <c r="H223" i="17" s="1"/>
  <c r="T221" i="1" s="1"/>
  <c r="H215" i="17" a="1"/>
  <c r="H215" i="17" s="1"/>
  <c r="H199" i="19" a="1"/>
  <c r="H199" i="19" s="1"/>
  <c r="H215" i="19" a="1"/>
  <c r="H215" i="19" s="1"/>
  <c r="H223" i="19" a="1"/>
  <c r="H223" i="19" s="1"/>
  <c r="H220" i="19" a="1"/>
  <c r="H220" i="19" s="1"/>
  <c r="H222" i="19" a="1"/>
  <c r="H222" i="19" s="1"/>
  <c r="H224" i="19" a="1"/>
  <c r="H224" i="19" s="1"/>
  <c r="I200" i="2" a="1"/>
  <c r="I200" i="2" s="1"/>
  <c r="I216" i="2" a="1"/>
  <c r="I216" i="2" s="1"/>
  <c r="I211" i="2" a="1"/>
  <c r="I211" i="2" s="1"/>
  <c r="I199" i="2" a="1"/>
  <c r="I199" i="2" s="1"/>
  <c r="I218" i="2" a="1"/>
  <c r="I218" i="2" s="1"/>
  <c r="I210" i="2" a="1"/>
  <c r="I210" i="2" s="1"/>
  <c r="I207" i="2" a="1"/>
  <c r="I207" i="2" s="1"/>
  <c r="I198" i="18" a="1"/>
  <c r="I198" i="18" s="1"/>
  <c r="I206" i="18" a="1"/>
  <c r="I206" i="18" s="1"/>
  <c r="I214" i="18" a="1"/>
  <c r="I214" i="18" s="1"/>
  <c r="I222" i="18" a="1"/>
  <c r="I222" i="18" s="1"/>
  <c r="I201" i="18" a="1"/>
  <c r="I201" i="18" s="1"/>
  <c r="I209" i="18" a="1"/>
  <c r="I209" i="18" s="1"/>
  <c r="I217" i="18" a="1"/>
  <c r="I217" i="18" s="1"/>
  <c r="I225" i="18" a="1"/>
  <c r="I225" i="18" s="1"/>
  <c r="I203" i="16" a="1"/>
  <c r="I203" i="16" s="1"/>
  <c r="I211" i="16" a="1"/>
  <c r="I211" i="16" s="1"/>
  <c r="I219" i="16" a="1"/>
  <c r="I219" i="16" s="1"/>
  <c r="I198" i="16" a="1"/>
  <c r="I198" i="16" s="1"/>
  <c r="I206" i="16" a="1"/>
  <c r="I206" i="16" s="1"/>
  <c r="I214" i="16" a="1"/>
  <c r="I214" i="16" s="1"/>
  <c r="I222" i="16" a="1"/>
  <c r="I222" i="16" s="1"/>
  <c r="H199" i="14" a="1"/>
  <c r="H199" i="14" s="1"/>
  <c r="H215" i="14" a="1"/>
  <c r="H215" i="14" s="1"/>
  <c r="H223" i="14" a="1"/>
  <c r="H223" i="14" s="1"/>
  <c r="H202" i="14" a="1"/>
  <c r="H202" i="14" s="1"/>
  <c r="G202" i="14" s="1"/>
  <c r="H210" i="14" a="1"/>
  <c r="H210" i="14" s="1"/>
  <c r="G210" i="14" s="1"/>
  <c r="H218" i="14" a="1"/>
  <c r="H218" i="14" s="1"/>
  <c r="I225" i="14" a="1"/>
  <c r="I225" i="14" s="1"/>
  <c r="H201" i="14" a="1"/>
  <c r="H201" i="14" s="1"/>
  <c r="H209" i="14" a="1"/>
  <c r="H209" i="14" s="1"/>
  <c r="H225" i="14" a="1"/>
  <c r="H225" i="14" s="1"/>
  <c r="H204" i="14" a="1"/>
  <c r="H204" i="14" s="1"/>
  <c r="H212" i="14" a="1"/>
  <c r="H212" i="14" s="1"/>
  <c r="H220" i="14" a="1"/>
  <c r="H220" i="14" s="1"/>
  <c r="I222" i="14" a="1"/>
  <c r="I222" i="14" s="1"/>
  <c r="H203" i="14" a="1"/>
  <c r="H203" i="14" s="1"/>
  <c r="H211" i="14" a="1"/>
  <c r="H211" i="14" s="1"/>
  <c r="H219" i="14" a="1"/>
  <c r="H219" i="14" s="1"/>
  <c r="H198" i="14" a="1"/>
  <c r="H198" i="14" s="1"/>
  <c r="G198" i="14" s="1"/>
  <c r="H214" i="14" a="1"/>
  <c r="H214" i="14" s="1"/>
  <c r="G214" i="14" s="1"/>
  <c r="H222" i="14" a="1"/>
  <c r="H222" i="14" s="1"/>
  <c r="H197" i="14" a="1"/>
  <c r="H197" i="14" s="1"/>
  <c r="G197" i="14" s="1"/>
  <c r="H205" i="14" a="1"/>
  <c r="H205" i="14" s="1"/>
  <c r="H213" i="14" a="1"/>
  <c r="H213" i="14" s="1"/>
  <c r="H200" i="14" a="1"/>
  <c r="H200" i="14" s="1"/>
  <c r="G200" i="14" s="1"/>
  <c r="H208" i="14" a="1"/>
  <c r="H208" i="14" s="1"/>
  <c r="G208" i="14" s="1"/>
  <c r="H224" i="14" a="1"/>
  <c r="H224" i="14"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H14" i="14" a="1"/>
  <c r="H14" i="14" s="1"/>
  <c r="G14" i="14" s="1"/>
  <c r="S12" i="1"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G118" i="14" s="1"/>
  <c r="S116" i="1"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G106" i="14" s="1"/>
  <c r="S104" i="1"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H20" i="19" a="1"/>
  <c r="H20" i="19" s="1"/>
  <c r="H37" i="19" a="1"/>
  <c r="H37" i="19" s="1"/>
  <c r="H53" i="19" a="1"/>
  <c r="H53" i="19"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G66" i="19" s="1"/>
  <c r="U64" i="1"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H187" i="19" a="1"/>
  <c r="H187" i="19" s="1"/>
  <c r="H179" i="19" a="1"/>
  <c r="H179" i="19" s="1"/>
  <c r="G179" i="19" s="1"/>
  <c r="H171" i="19" a="1"/>
  <c r="H171" i="19" s="1"/>
  <c r="H164" i="19" a="1"/>
  <c r="H164" i="19" s="1"/>
  <c r="I155" i="19" a="1"/>
  <c r="I155" i="19" s="1"/>
  <c r="I181" i="19" a="1"/>
  <c r="I181" i="19" s="1"/>
  <c r="H23" i="19" a="1"/>
  <c r="H23" i="19" s="1"/>
  <c r="H40" i="19" a="1"/>
  <c r="H40" i="19" s="1"/>
  <c r="H51" i="19" a="1"/>
  <c r="H51" i="19" s="1"/>
  <c r="G51" i="19" s="1"/>
  <c r="H71" i="19" a="1"/>
  <c r="H71" i="19" s="1"/>
  <c r="H132" i="19" a="1"/>
  <c r="H132" i="19" s="1"/>
  <c r="H148" i="19" a="1"/>
  <c r="H148" i="19" s="1"/>
  <c r="H30" i="19" a="1"/>
  <c r="H30" i="19" s="1"/>
  <c r="H42" i="19" a="1"/>
  <c r="H42" i="19"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H74" i="19" a="1"/>
  <c r="H74" i="19" s="1"/>
  <c r="H139" i="19" a="1"/>
  <c r="H139" i="19" s="1"/>
  <c r="H152" i="19" a="1"/>
  <c r="H152" i="19" s="1"/>
  <c r="H32" i="19" a="1"/>
  <c r="H32" i="19" s="1"/>
  <c r="H47" i="19" a="1"/>
  <c r="H47" i="19" s="1"/>
  <c r="H59" i="19" a="1"/>
  <c r="H59" i="19" s="1"/>
  <c r="H76" i="19" a="1"/>
  <c r="H76" i="19" s="1"/>
  <c r="H84" i="19" a="1"/>
  <c r="H84" i="19" s="1"/>
  <c r="H92" i="19" a="1"/>
  <c r="H92" i="19" s="1"/>
  <c r="H100" i="19" a="1"/>
  <c r="H100" i="19" s="1"/>
  <c r="H108" i="19" a="1"/>
  <c r="H108" i="19" s="1"/>
  <c r="H118" i="19" a="1"/>
  <c r="H118" i="19" s="1"/>
  <c r="H129" i="19" a="1"/>
  <c r="H129" i="19" s="1"/>
  <c r="G129" i="19" s="1"/>
  <c r="H138" i="19" a="1"/>
  <c r="H138" i="19" s="1"/>
  <c r="H19" i="19" a="1"/>
  <c r="H19" i="19" s="1"/>
  <c r="H29" i="19" a="1"/>
  <c r="H29" i="19" s="1"/>
  <c r="H44" i="19" a="1"/>
  <c r="H44" i="19" s="1"/>
  <c r="H64" i="19" a="1"/>
  <c r="H64" i="19" s="1"/>
  <c r="H112" i="19" a="1"/>
  <c r="H112" i="19" s="1"/>
  <c r="H143" i="19" a="1"/>
  <c r="H143" i="19" s="1"/>
  <c r="H18" i="19" a="1"/>
  <c r="H18" i="19" s="1"/>
  <c r="H33" i="19" a="1"/>
  <c r="H33" i="19" s="1"/>
  <c r="H52" i="19" a="1"/>
  <c r="H52" i="19" s="1"/>
  <c r="H72" i="19" a="1"/>
  <c r="H72" i="19" s="1"/>
  <c r="H81" i="19" a="1"/>
  <c r="H81" i="19" s="1"/>
  <c r="H89" i="19" a="1"/>
  <c r="H89" i="19" s="1"/>
  <c r="H97" i="19" a="1"/>
  <c r="H97" i="19" s="1"/>
  <c r="H105" i="19" a="1"/>
  <c r="H105" i="19" s="1"/>
  <c r="H114" i="19" a="1"/>
  <c r="H114" i="19" s="1"/>
  <c r="H125" i="19" a="1"/>
  <c r="H125" i="19" s="1"/>
  <c r="H135" i="19" a="1"/>
  <c r="H135" i="19" s="1"/>
  <c r="H12" i="19" a="1"/>
  <c r="H12" i="19" s="1"/>
  <c r="I174" i="19" a="1"/>
  <c r="I174" i="19" s="1"/>
  <c r="I166" i="19" a="1"/>
  <c r="I166" i="19" s="1"/>
  <c r="AI145" i="1" s="1"/>
  <c r="H158" i="19" a="1"/>
  <c r="H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H178" i="19" a="1"/>
  <c r="H178" i="19" s="1"/>
  <c r="H170" i="19" a="1"/>
  <c r="H170" i="19" s="1"/>
  <c r="H178" i="16" a="1"/>
  <c r="H178" i="16" s="1"/>
  <c r="I15" i="16" a="1"/>
  <c r="I15" i="16" s="1"/>
  <c r="H167" i="16" a="1"/>
  <c r="H167" i="16" s="1"/>
  <c r="I27" i="17" a="1"/>
  <c r="I27" i="17" s="1"/>
  <c r="I164" i="19" a="1"/>
  <c r="I164" i="19" s="1"/>
  <c r="I9" i="19" a="1"/>
  <c r="I9" i="19" s="1"/>
  <c r="H191" i="19" a="1"/>
  <c r="H191" i="19" s="1"/>
  <c r="H183" i="19" a="1"/>
  <c r="H183" i="19" s="1"/>
  <c r="H175" i="19" a="1"/>
  <c r="H175" i="19" s="1"/>
  <c r="H167" i="19" a="1"/>
  <c r="H167" i="19" s="1"/>
  <c r="H161" i="19" a="1"/>
  <c r="H161" i="19" s="1"/>
  <c r="I167" i="19" a="1"/>
  <c r="I167" i="19" s="1"/>
  <c r="H28" i="19" a="1"/>
  <c r="H28" i="19" s="1"/>
  <c r="H45" i="19" a="1"/>
  <c r="H45" i="19" s="1"/>
  <c r="H57" i="19" a="1"/>
  <c r="H57" i="19" s="1"/>
  <c r="H116" i="19" a="1"/>
  <c r="H116" i="19" s="1"/>
  <c r="H142" i="19" a="1"/>
  <c r="H142" i="19" s="1"/>
  <c r="H155" i="19" a="1"/>
  <c r="H155" i="19" s="1"/>
  <c r="H35" i="19" a="1"/>
  <c r="H35" i="19" s="1"/>
  <c r="H50" i="19" a="1"/>
  <c r="H50" i="19" s="1"/>
  <c r="H62" i="19" a="1"/>
  <c r="H62" i="19" s="1"/>
  <c r="H78" i="19" a="1"/>
  <c r="H78" i="19" s="1"/>
  <c r="H86" i="19" a="1"/>
  <c r="H86" i="19" s="1"/>
  <c r="H94" i="19" a="1"/>
  <c r="H94" i="19" s="1"/>
  <c r="H102" i="19" a="1"/>
  <c r="H102" i="19" s="1"/>
  <c r="H110" i="19" a="1"/>
  <c r="H110" i="19" s="1"/>
  <c r="H121" i="19" a="1"/>
  <c r="H121" i="19" s="1"/>
  <c r="H131" i="19" a="1"/>
  <c r="H131" i="19" s="1"/>
  <c r="H141" i="19" a="1"/>
  <c r="H141" i="19" s="1"/>
  <c r="H22" i="19" a="1"/>
  <c r="H22" i="19" s="1"/>
  <c r="H34" i="19" a="1"/>
  <c r="H34" i="19" s="1"/>
  <c r="H55" i="19" a="1"/>
  <c r="H55" i="19" s="1"/>
  <c r="H67" i="19" a="1"/>
  <c r="H67" i="19" s="1"/>
  <c r="H120" i="19" a="1"/>
  <c r="H120" i="19" s="1"/>
  <c r="H146" i="19" a="1"/>
  <c r="H146" i="19" s="1"/>
  <c r="G146" i="19" s="1"/>
  <c r="H21" i="19" a="1"/>
  <c r="H21" i="19" s="1"/>
  <c r="H36" i="19" a="1"/>
  <c r="H36" i="19" s="1"/>
  <c r="H63" i="19" a="1"/>
  <c r="H63" i="19" s="1"/>
  <c r="H75" i="19" a="1"/>
  <c r="H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G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H27" i="19" a="1"/>
  <c r="H27" i="19" s="1"/>
  <c r="H140" i="19" a="1"/>
  <c r="H140" i="19" s="1"/>
  <c r="H69" i="19" a="1"/>
  <c r="H69" i="19" s="1"/>
  <c r="H103" i="19" a="1"/>
  <c r="H103" i="19" s="1"/>
  <c r="H16" i="19" a="1"/>
  <c r="H16" i="19" s="1"/>
  <c r="G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H166" i="19" a="1"/>
  <c r="H166" i="19" s="1"/>
  <c r="H156" i="19" a="1"/>
  <c r="H156" i="19" s="1"/>
  <c r="G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H87" i="19" a="1"/>
  <c r="H87" i="19"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H147" i="19" a="1"/>
  <c r="H147" i="19" s="1"/>
  <c r="H73" i="19" a="1"/>
  <c r="H73" i="19" s="1"/>
  <c r="H49" i="19" a="1"/>
  <c r="H49" i="19" s="1"/>
  <c r="H95" i="19" a="1"/>
  <c r="H95" i="19" s="1"/>
  <c r="H133" i="19" a="1"/>
  <c r="H133" i="19" s="1"/>
  <c r="I26" i="19" a="1"/>
  <c r="I26" i="19" s="1"/>
  <c r="I72" i="19" a="1"/>
  <c r="I72" i="19" s="1"/>
  <c r="I17" i="19" a="1"/>
  <c r="I17" i="19" s="1"/>
  <c r="I30" i="19" a="1"/>
  <c r="I30" i="19" s="1"/>
  <c r="I56" i="19" a="1"/>
  <c r="I56" i="19" s="1"/>
  <c r="I94" i="19" a="1"/>
  <c r="I94" i="19" s="1"/>
  <c r="I110" i="19" a="1"/>
  <c r="I110" i="19" s="1"/>
  <c r="I22" i="19" a="1"/>
  <c r="I22" i="19" s="1"/>
  <c r="I73" i="19" a="1"/>
  <c r="I73" i="19" s="1"/>
  <c r="I140" i="19" a="1"/>
  <c r="I140" i="19" s="1"/>
  <c r="H192" i="19" a="1"/>
  <c r="H192" i="19" s="1"/>
  <c r="H182" i="19" a="1"/>
  <c r="H182" i="19" s="1"/>
  <c r="H172" i="19" a="1"/>
  <c r="H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H168" i="19" a="1"/>
  <c r="H168" i="19" s="1"/>
  <c r="I143" i="19" a="1"/>
  <c r="I143" i="19" s="1"/>
  <c r="H165" i="18" a="1"/>
  <c r="H165" i="18" s="1"/>
  <c r="I23" i="18" a="1"/>
  <c r="I23" i="18" s="1"/>
  <c r="AJ18" i="1" s="1"/>
  <c r="I177" i="18" a="1"/>
  <c r="I177" i="18" s="1"/>
  <c r="AJ154" i="1" s="1"/>
  <c r="I175" i="18" a="1"/>
  <c r="I175" i="18" s="1"/>
  <c r="I181" i="18" a="1"/>
  <c r="I181" i="18" s="1"/>
  <c r="I187" i="18" a="1"/>
  <c r="I187" i="18" s="1"/>
  <c r="H158" i="18" a="1"/>
  <c r="H158" i="18"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H113" i="18" a="1"/>
  <c r="H113" i="18" s="1"/>
  <c r="H121" i="18" a="1"/>
  <c r="H121" i="18" s="1"/>
  <c r="H26" i="18" a="1"/>
  <c r="H26" i="18" s="1"/>
  <c r="H46" i="18" a="1"/>
  <c r="H46" i="18" s="1"/>
  <c r="H58" i="18" a="1"/>
  <c r="H58" i="18" s="1"/>
  <c r="H70" i="18" a="1"/>
  <c r="H70" i="18" s="1"/>
  <c r="H85" i="18" a="1"/>
  <c r="H85" i="18" s="1"/>
  <c r="H105" i="18" a="1"/>
  <c r="H105" i="18" s="1"/>
  <c r="H25" i="18" a="1"/>
  <c r="H25" i="18" s="1"/>
  <c r="H43" i="18" a="1"/>
  <c r="H43" i="18" s="1"/>
  <c r="H57" i="18" a="1"/>
  <c r="H57" i="18" s="1"/>
  <c r="G57" i="18" s="1"/>
  <c r="H69" i="18" a="1"/>
  <c r="H69" i="18" s="1"/>
  <c r="H81" i="18" a="1"/>
  <c r="H81" i="18" s="1"/>
  <c r="H93" i="18" a="1"/>
  <c r="H93" i="18" s="1"/>
  <c r="I14" i="18" a="1"/>
  <c r="I14" i="18" s="1"/>
  <c r="H9" i="18" a="1"/>
  <c r="H9" i="18" s="1"/>
  <c r="G9" i="18" s="1"/>
  <c r="H190" i="18" a="1"/>
  <c r="H190" i="18" s="1"/>
  <c r="H182" i="18" a="1"/>
  <c r="H182" i="18" s="1"/>
  <c r="H174" i="18" a="1"/>
  <c r="H174" i="18" s="1"/>
  <c r="G174" i="18" s="1"/>
  <c r="H166" i="18" a="1"/>
  <c r="H166" i="18" s="1"/>
  <c r="H157" i="18" a="1"/>
  <c r="H157" i="18" s="1"/>
  <c r="I144" i="18" a="1"/>
  <c r="I144" i="18" s="1"/>
  <c r="H134" i="18" a="1"/>
  <c r="H134" i="18" s="1"/>
  <c r="G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H44" i="18" a="1"/>
  <c r="H44" i="18" s="1"/>
  <c r="H73" i="18" a="1"/>
  <c r="H73" i="18" s="1"/>
  <c r="H94" i="18" a="1"/>
  <c r="H94" i="18" s="1"/>
  <c r="H106" i="18" a="1"/>
  <c r="H106" i="18" s="1"/>
  <c r="H115" i="18" a="1"/>
  <c r="H115" i="18" s="1"/>
  <c r="G115" i="18" s="1"/>
  <c r="H123" i="18" a="1"/>
  <c r="H123" i="18" s="1"/>
  <c r="G123" i="18" s="1"/>
  <c r="H31" i="18" a="1"/>
  <c r="H31" i="18" s="1"/>
  <c r="H48" i="18" a="1"/>
  <c r="H48" i="18" s="1"/>
  <c r="H61" i="18" a="1"/>
  <c r="H61" i="18" s="1"/>
  <c r="G61" i="18" s="1"/>
  <c r="H76" i="18" a="1"/>
  <c r="H76" i="18" s="1"/>
  <c r="H88" i="18" a="1"/>
  <c r="H88" i="18" s="1"/>
  <c r="H153" i="18" a="1"/>
  <c r="H153" i="18"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I130" i="18" a="1"/>
  <c r="I130" i="18" s="1"/>
  <c r="H141" i="18" a="1"/>
  <c r="H141" i="18" s="1"/>
  <c r="G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H186" i="18" a="1"/>
  <c r="H186" i="18" s="1"/>
  <c r="H178" i="18" a="1"/>
  <c r="H178" i="18" s="1"/>
  <c r="H170" i="18" a="1"/>
  <c r="H170" i="18" s="1"/>
  <c r="H162" i="18" a="1"/>
  <c r="H162" i="18" s="1"/>
  <c r="H150" i="18" a="1"/>
  <c r="H150" i="18" s="1"/>
  <c r="H139" i="18" a="1"/>
  <c r="H139" i="18" s="1"/>
  <c r="I128" i="18" a="1"/>
  <c r="I128" i="18" s="1"/>
  <c r="I114" i="18" a="1"/>
  <c r="I114" i="18" s="1"/>
  <c r="H95" i="18" a="1"/>
  <c r="H95" i="18" s="1"/>
  <c r="G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H163" i="18" a="1"/>
  <c r="H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I121" i="18" a="1"/>
  <c r="I121" i="18" s="1"/>
  <c r="I70" i="18" a="1"/>
  <c r="I70" i="18" s="1"/>
  <c r="H29" i="18" a="1"/>
  <c r="H29" i="18"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I156" i="17" a="1"/>
  <c r="I156" i="17" s="1"/>
  <c r="H110" i="17" a="1"/>
  <c r="H110" i="17" s="1"/>
  <c r="I186" i="17" a="1"/>
  <c r="I186" i="17" s="1"/>
  <c r="H165" i="17" a="1"/>
  <c r="H165" i="17" s="1"/>
  <c r="I141" i="17" a="1"/>
  <c r="I141" i="17" s="1"/>
  <c r="I33" i="17" a="1"/>
  <c r="I33" i="17" s="1"/>
  <c r="H177" i="17" a="1"/>
  <c r="H177" i="17" s="1"/>
  <c r="H169" i="17" a="1"/>
  <c r="H169" i="17" s="1"/>
  <c r="H156" i="17" a="1"/>
  <c r="H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H55" i="17" a="1"/>
  <c r="H55" i="17" s="1"/>
  <c r="H71" i="17" a="1"/>
  <c r="H71" i="17" s="1"/>
  <c r="H89" i="17" a="1"/>
  <c r="H89" i="17" s="1"/>
  <c r="H103" i="17" a="1"/>
  <c r="H103" i="17" s="1"/>
  <c r="H27" i="17" a="1"/>
  <c r="H27" i="17" s="1"/>
  <c r="H74" i="17" a="1"/>
  <c r="H74" i="17" s="1"/>
  <c r="H20" i="17" a="1"/>
  <c r="H20" i="17" s="1"/>
  <c r="H33" i="17" a="1"/>
  <c r="H33" i="17" s="1"/>
  <c r="H47" i="17" a="1"/>
  <c r="H47" i="17" s="1"/>
  <c r="H59" i="17" a="1"/>
  <c r="H59" i="17" s="1"/>
  <c r="H70" i="17" a="1"/>
  <c r="H70" i="17" s="1"/>
  <c r="H17" i="17" a="1"/>
  <c r="H17" i="17" s="1"/>
  <c r="H194" i="17" a="1"/>
  <c r="H194" i="17" s="1"/>
  <c r="H186" i="17" a="1"/>
  <c r="H186" i="17" s="1"/>
  <c r="H170" i="17" a="1"/>
  <c r="H170" i="17" s="1"/>
  <c r="H142" i="17" a="1"/>
  <c r="H142" i="17" s="1"/>
  <c r="H123" i="17" a="1"/>
  <c r="H123" i="17" s="1"/>
  <c r="H186" i="14" a="1"/>
  <c r="H186" i="14" s="1"/>
  <c r="H134" i="14" a="1"/>
  <c r="H134" i="14" s="1"/>
  <c r="I39" i="18" a="1"/>
  <c r="I39" i="18" s="1"/>
  <c r="I137" i="18" a="1"/>
  <c r="I137" i="18" s="1"/>
  <c r="I106" i="18" a="1"/>
  <c r="I106" i="18" s="1"/>
  <c r="H56" i="18" a="1"/>
  <c r="H56" i="18" s="1"/>
  <c r="H119" i="18" a="1"/>
  <c r="H119" i="18" s="1"/>
  <c r="H67" i="18" a="1"/>
  <c r="H67" i="18" s="1"/>
  <c r="H40" i="18" a="1"/>
  <c r="H40" i="18" s="1"/>
  <c r="H90" i="18" a="1"/>
  <c r="H90" i="18" s="1"/>
  <c r="H184" i="18" a="1"/>
  <c r="H184" i="18" s="1"/>
  <c r="H147" i="18" a="1"/>
  <c r="H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G191" i="17" s="1"/>
  <c r="I15" i="17" a="1"/>
  <c r="I15" i="17" s="1"/>
  <c r="I185" i="17" a="1"/>
  <c r="I185" i="17" s="1"/>
  <c r="I157" i="17" a="1"/>
  <c r="I157" i="17" s="1"/>
  <c r="I136" i="17" a="1"/>
  <c r="I136" i="17" s="1"/>
  <c r="H91" i="17" a="1"/>
  <c r="H91" i="17" s="1"/>
  <c r="G91" i="17" s="1"/>
  <c r="H183" i="17" a="1"/>
  <c r="H183" i="17" s="1"/>
  <c r="H175" i="17" a="1"/>
  <c r="H175" i="17" s="1"/>
  <c r="T173" i="1" s="1"/>
  <c r="H167" i="17" a="1"/>
  <c r="H167" i="17" s="1"/>
  <c r="H152" i="17" a="1"/>
  <c r="H152" i="17" s="1"/>
  <c r="H136" i="17" a="1"/>
  <c r="H136" i="17" s="1"/>
  <c r="H102" i="17" a="1"/>
  <c r="H102" i="17" s="1"/>
  <c r="H49" i="17" a="1"/>
  <c r="H49" i="17" s="1"/>
  <c r="H145" i="17" a="1"/>
  <c r="H145" i="17" s="1"/>
  <c r="H126" i="17" a="1"/>
  <c r="H126" i="17" s="1"/>
  <c r="H112" i="17" a="1"/>
  <c r="H112" i="17" s="1"/>
  <c r="H94" i="17" a="1"/>
  <c r="H94" i="17" s="1"/>
  <c r="H28" i="17" a="1"/>
  <c r="H28" i="17" s="1"/>
  <c r="H46" i="17" a="1"/>
  <c r="H46" i="17" s="1"/>
  <c r="H58" i="17" a="1"/>
  <c r="H58" i="17" s="1"/>
  <c r="H75" i="17" a="1"/>
  <c r="H75" i="17" s="1"/>
  <c r="H93" i="17" a="1"/>
  <c r="H93" i="17" s="1"/>
  <c r="H18" i="17" a="1"/>
  <c r="H18" i="17" s="1"/>
  <c r="H34" i="17" a="1"/>
  <c r="H34" i="17" s="1"/>
  <c r="H51" i="17" a="1"/>
  <c r="H51" i="17" s="1"/>
  <c r="H81" i="17" a="1"/>
  <c r="H81" i="17" s="1"/>
  <c r="H23" i="17" a="1"/>
  <c r="H23" i="17" s="1"/>
  <c r="H37" i="17" a="1"/>
  <c r="H37" i="17" s="1"/>
  <c r="H50" i="17" a="1"/>
  <c r="H50" i="17" s="1"/>
  <c r="H62" i="17" a="1"/>
  <c r="H62" i="17" s="1"/>
  <c r="H25" i="17" a="1"/>
  <c r="H25" i="17" s="1"/>
  <c r="H184" i="17" a="1"/>
  <c r="H184" i="17" s="1"/>
  <c r="H176" i="17" a="1"/>
  <c r="H176" i="17" s="1"/>
  <c r="H168" i="17" a="1"/>
  <c r="H168" i="17" s="1"/>
  <c r="H154" i="17" a="1"/>
  <c r="H154" i="17" s="1"/>
  <c r="G154" i="17" s="1"/>
  <c r="H138" i="17" a="1"/>
  <c r="H138" i="17" s="1"/>
  <c r="H119" i="17" a="1"/>
  <c r="H119" i="17" s="1"/>
  <c r="H97" i="17" a="1"/>
  <c r="H97" i="17" s="1"/>
  <c r="H29" i="17" a="1"/>
  <c r="H29" i="17" s="1"/>
  <c r="G29" i="17" s="1"/>
  <c r="I73" i="18" a="1"/>
  <c r="I73" i="18" s="1"/>
  <c r="I154" i="18" a="1"/>
  <c r="I154" i="18" s="1"/>
  <c r="I172" i="18" a="1"/>
  <c r="I172" i="18" s="1"/>
  <c r="H80" i="18" a="1"/>
  <c r="H80" i="18" s="1"/>
  <c r="H21" i="18" a="1"/>
  <c r="H21" i="18" s="1"/>
  <c r="H82" i="18" a="1"/>
  <c r="H82" i="18" s="1"/>
  <c r="H55" i="18" a="1"/>
  <c r="H55" i="18" s="1"/>
  <c r="G55" i="18" s="1"/>
  <c r="I15" i="18" a="1"/>
  <c r="I15" i="18" s="1"/>
  <c r="H176" i="18" a="1"/>
  <c r="H176" i="18" s="1"/>
  <c r="I136" i="18" a="1"/>
  <c r="I136" i="18" s="1"/>
  <c r="H65" i="18" a="1"/>
  <c r="H65" i="18" s="1"/>
  <c r="I37" i="17" a="1"/>
  <c r="I37" i="17" s="1"/>
  <c r="I86" i="17" a="1"/>
  <c r="I86" i="17" s="1"/>
  <c r="I41" i="17" a="1"/>
  <c r="I41" i="17" s="1"/>
  <c r="I20" i="17" a="1"/>
  <c r="I20" i="17"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I133" i="17" a="1"/>
  <c r="I133" i="17" s="1"/>
  <c r="I108" i="17" a="1"/>
  <c r="I108" i="17" s="1"/>
  <c r="I44" i="17" a="1"/>
  <c r="I44" i="17" s="1"/>
  <c r="H151" i="17" a="1"/>
  <c r="H151" i="17" s="1"/>
  <c r="I190" i="17" a="1"/>
  <c r="I190" i="17" s="1"/>
  <c r="I153" i="17" a="1"/>
  <c r="I153" i="17" s="1"/>
  <c r="I132" i="17" a="1"/>
  <c r="I132" i="17" s="1"/>
  <c r="H83" i="17" a="1"/>
  <c r="H83" i="17" s="1"/>
  <c r="I188" i="17" a="1"/>
  <c r="I188" i="17" s="1"/>
  <c r="H135" i="17" a="1"/>
  <c r="H135" i="17" s="1"/>
  <c r="I50" i="17" a="1"/>
  <c r="I50" i="17" s="1"/>
  <c r="H16" i="17" a="1"/>
  <c r="H16" i="17" s="1"/>
  <c r="H157" i="17" a="1"/>
  <c r="H157" i="17" s="1"/>
  <c r="H185" i="17" a="1"/>
  <c r="H185" i="17" s="1"/>
  <c r="H13" i="17" a="1"/>
  <c r="H13" i="17" s="1"/>
  <c r="I177" i="17" a="1"/>
  <c r="I177" i="17" s="1"/>
  <c r="I152" i="17" a="1"/>
  <c r="I152" i="17" s="1"/>
  <c r="H131" i="17" a="1"/>
  <c r="H131" i="17" s="1"/>
  <c r="H79" i="17" a="1"/>
  <c r="H79" i="17" s="1"/>
  <c r="H181" i="17" a="1"/>
  <c r="H181" i="17" s="1"/>
  <c r="H173" i="17" a="1"/>
  <c r="H173" i="17" s="1"/>
  <c r="H164" i="17" a="1"/>
  <c r="H164" i="17" s="1"/>
  <c r="H148" i="17" a="1"/>
  <c r="H148" i="17" s="1"/>
  <c r="H132" i="17" a="1"/>
  <c r="H132" i="17" s="1"/>
  <c r="H115" i="17" a="1"/>
  <c r="H115" i="17" s="1"/>
  <c r="H43" i="17" a="1"/>
  <c r="H43" i="17" s="1"/>
  <c r="H141" i="17" a="1"/>
  <c r="H141" i="17" s="1"/>
  <c r="H122" i="17" a="1"/>
  <c r="H122" i="17" s="1"/>
  <c r="H108" i="17" a="1"/>
  <c r="H108" i="17" s="1"/>
  <c r="H92" i="17" a="1"/>
  <c r="H92" i="17" s="1"/>
  <c r="H31" i="17" a="1"/>
  <c r="H31" i="17" s="1"/>
  <c r="G31" i="17" s="1"/>
  <c r="H48" i="17" a="1"/>
  <c r="H48" i="17" s="1"/>
  <c r="H63" i="17" a="1"/>
  <c r="H63" i="17" s="1"/>
  <c r="H78" i="17" a="1"/>
  <c r="H78" i="17" s="1"/>
  <c r="G78" i="17" s="1"/>
  <c r="H96" i="17" a="1"/>
  <c r="H96" i="17" s="1"/>
  <c r="H21" i="17" a="1"/>
  <c r="H21" i="17" s="1"/>
  <c r="H38" i="17" a="1"/>
  <c r="H38" i="17" s="1"/>
  <c r="H60" i="17" a="1"/>
  <c r="H60" i="17" s="1"/>
  <c r="H85" i="17" a="1"/>
  <c r="H85" i="17" s="1"/>
  <c r="H26" i="17" a="1"/>
  <c r="H26" i="17" s="1"/>
  <c r="H40" i="17" a="1"/>
  <c r="H40" i="17" s="1"/>
  <c r="H54" i="17" a="1"/>
  <c r="H54" i="17" s="1"/>
  <c r="H65" i="17" a="1"/>
  <c r="H65" i="17" s="1"/>
  <c r="H77" i="17" a="1"/>
  <c r="H77" i="17" s="1"/>
  <c r="H11" i="17" a="1"/>
  <c r="H11" i="17" s="1"/>
  <c r="H190" i="17" a="1"/>
  <c r="H190" i="17" s="1"/>
  <c r="H174" i="17" a="1"/>
  <c r="H174" i="17" s="1"/>
  <c r="H166" i="17" a="1"/>
  <c r="H166" i="17" s="1"/>
  <c r="H150" i="17" a="1"/>
  <c r="H150" i="17" s="1"/>
  <c r="H134" i="17" a="1"/>
  <c r="H134" i="17" s="1"/>
  <c r="G134" i="17" s="1"/>
  <c r="H113" i="17" a="1"/>
  <c r="H113" i="17" s="1"/>
  <c r="H87" i="17" a="1"/>
  <c r="H87" i="17" s="1"/>
  <c r="H13" i="14" a="1"/>
  <c r="H13" i="14" s="1"/>
  <c r="G13" i="14" s="1"/>
  <c r="H170" i="14" a="1"/>
  <c r="H170" i="14" s="1"/>
  <c r="G170" i="14" s="1"/>
  <c r="I18" i="14" a="1"/>
  <c r="I18" i="14" s="1"/>
  <c r="AG13" i="1" s="1"/>
  <c r="I42" i="14" a="1"/>
  <c r="I42" i="14" s="1"/>
  <c r="I98" i="18" a="1"/>
  <c r="I98" i="18" s="1"/>
  <c r="I33" i="18" a="1"/>
  <c r="I33" i="18" s="1"/>
  <c r="H100" i="18" a="1"/>
  <c r="H100" i="18" s="1"/>
  <c r="H36" i="18" a="1"/>
  <c r="H36" i="18" s="1"/>
  <c r="H102" i="18" a="1"/>
  <c r="H102" i="18" s="1"/>
  <c r="H66" i="18" a="1"/>
  <c r="H66" i="18" s="1"/>
  <c r="I10" i="18" a="1"/>
  <c r="I10" i="18" s="1"/>
  <c r="H168" i="18" a="1"/>
  <c r="H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I149" i="17" a="1"/>
  <c r="I149" i="17" s="1"/>
  <c r="H130" i="17" a="1"/>
  <c r="H130" i="17" s="1"/>
  <c r="I167" i="17" a="1"/>
  <c r="I167" i="17" s="1"/>
  <c r="H161" i="17" a="1"/>
  <c r="H161" i="17" s="1"/>
  <c r="H56" i="17" a="1"/>
  <c r="H56" i="17" s="1"/>
  <c r="H52" i="17" a="1"/>
  <c r="H52" i="17" s="1"/>
  <c r="H24" i="17" a="1"/>
  <c r="H24" i="17" s="1"/>
  <c r="H88" i="17" a="1"/>
  <c r="H88" i="17" s="1"/>
  <c r="H69" i="17" a="1"/>
  <c r="H69" i="17" s="1"/>
  <c r="H146" i="17" a="1"/>
  <c r="H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G192" i="14" s="1"/>
  <c r="H160" i="14" a="1"/>
  <c r="H160" i="14" s="1"/>
  <c r="H126" i="14" a="1"/>
  <c r="H126" i="14" s="1"/>
  <c r="H174" i="14" a="1"/>
  <c r="H174" i="14" s="1"/>
  <c r="G174" i="14" s="1"/>
  <c r="H172" i="14" a="1"/>
  <c r="H172" i="14" s="1"/>
  <c r="H58" i="14" a="1"/>
  <c r="H58" i="14" s="1"/>
  <c r="G58" i="14" s="1"/>
  <c r="H26" i="14" a="1"/>
  <c r="H26" i="14" s="1"/>
  <c r="G26" i="14" s="1"/>
  <c r="H69" i="14" a="1"/>
  <c r="H69" i="14" s="1"/>
  <c r="H77" i="14" a="1"/>
  <c r="H77" i="14" s="1"/>
  <c r="H85" i="14" a="1"/>
  <c r="H85" i="14" s="1"/>
  <c r="G85" i="14" s="1"/>
  <c r="H93" i="14" a="1"/>
  <c r="H93" i="14" s="1"/>
  <c r="H101" i="14" a="1"/>
  <c r="H101" i="14" s="1"/>
  <c r="H109" i="14" a="1"/>
  <c r="H109" i="14" s="1"/>
  <c r="H117" i="14" a="1"/>
  <c r="H117" i="14" s="1"/>
  <c r="H143" i="14" a="1"/>
  <c r="H143" i="14" s="1"/>
  <c r="H19" i="14" a="1"/>
  <c r="H19" i="14" s="1"/>
  <c r="H27" i="14" a="1"/>
  <c r="H27" i="14" s="1"/>
  <c r="G27" i="14" s="1"/>
  <c r="H35" i="14" a="1"/>
  <c r="H35" i="14" s="1"/>
  <c r="H43" i="14" a="1"/>
  <c r="H43" i="14" s="1"/>
  <c r="H51" i="14" a="1"/>
  <c r="H51" i="14" s="1"/>
  <c r="G51" i="14" s="1"/>
  <c r="H59" i="14" a="1"/>
  <c r="H59" i="14" s="1"/>
  <c r="G59" i="14" s="1"/>
  <c r="H17" i="14" a="1"/>
  <c r="H17" i="14" s="1"/>
  <c r="H68" i="14" a="1"/>
  <c r="H68" i="14" s="1"/>
  <c r="H80" i="14" a="1"/>
  <c r="H80" i="14" s="1"/>
  <c r="G80" i="14" s="1"/>
  <c r="H88" i="14" a="1"/>
  <c r="H88" i="14" s="1"/>
  <c r="G88" i="14" s="1"/>
  <c r="H96" i="14" a="1"/>
  <c r="H96" i="14" s="1"/>
  <c r="G96" i="14" s="1"/>
  <c r="H156" i="14" a="1"/>
  <c r="H156" i="14" s="1"/>
  <c r="G156" i="14" s="1"/>
  <c r="H135" i="14" a="1"/>
  <c r="H135" i="14" s="1"/>
  <c r="G135" i="14" s="1"/>
  <c r="H114" i="14" a="1"/>
  <c r="H114" i="14" s="1"/>
  <c r="H40" i="14" a="1"/>
  <c r="H40" i="14" s="1"/>
  <c r="H189" i="14" a="1"/>
  <c r="H189" i="14" s="1"/>
  <c r="G189" i="14" s="1"/>
  <c r="H181" i="14" a="1"/>
  <c r="H181" i="14" s="1"/>
  <c r="H173" i="14" a="1"/>
  <c r="H173" i="14" s="1"/>
  <c r="G173" i="14" s="1"/>
  <c r="H165" i="14" a="1"/>
  <c r="H165" i="14" s="1"/>
  <c r="G165" i="14" s="1"/>
  <c r="H157" i="14" a="1"/>
  <c r="H157" i="14" s="1"/>
  <c r="G157" i="14" s="1"/>
  <c r="H138" i="14" a="1"/>
  <c r="H138" i="14" s="1"/>
  <c r="H124" i="14" a="1"/>
  <c r="H124" i="14" s="1"/>
  <c r="G124" i="14" s="1"/>
  <c r="H102" i="14" a="1"/>
  <c r="H102" i="14" s="1"/>
  <c r="H38" i="14" a="1"/>
  <c r="H38" i="14" s="1"/>
  <c r="H150" i="14" a="1"/>
  <c r="H150" i="14" s="1"/>
  <c r="H129" i="14" a="1"/>
  <c r="H129" i="14" s="1"/>
  <c r="G129" i="14" s="1"/>
  <c r="H52" i="14" a="1"/>
  <c r="H52" i="14" s="1"/>
  <c r="G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G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H128" i="17" a="1"/>
  <c r="H128" i="17" s="1"/>
  <c r="T126" i="1" s="1"/>
  <c r="I125" i="17" a="1"/>
  <c r="I125" i="17" s="1"/>
  <c r="H187" i="17" a="1"/>
  <c r="H187" i="17" s="1"/>
  <c r="H147" i="17" a="1"/>
  <c r="H147" i="17" s="1"/>
  <c r="H179" i="17" a="1"/>
  <c r="H179" i="17" s="1"/>
  <c r="H125" i="17" a="1"/>
  <c r="H125" i="17" s="1"/>
  <c r="H72" i="17" a="1"/>
  <c r="H72" i="17" s="1"/>
  <c r="H105" i="17" a="1"/>
  <c r="H105" i="17" s="1"/>
  <c r="H67" i="17" a="1"/>
  <c r="H67" i="17" s="1"/>
  <c r="H41" i="17" a="1"/>
  <c r="H41" i="17" s="1"/>
  <c r="H30" i="17" a="1"/>
  <c r="H30" i="17" s="1"/>
  <c r="H188" i="17" a="1"/>
  <c r="H188" i="17" s="1"/>
  <c r="H172" i="17" a="1"/>
  <c r="H172" i="17" s="1"/>
  <c r="H127" i="17" a="1"/>
  <c r="H127" i="17"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G12" i="14" s="1"/>
  <c r="H184" i="14" a="1"/>
  <c r="H184" i="14" s="1"/>
  <c r="H153" i="14" a="1"/>
  <c r="H153" i="14" s="1"/>
  <c r="H120" i="14" a="1"/>
  <c r="H120" i="14" s="1"/>
  <c r="H9" i="14" a="1"/>
  <c r="H9" i="14" s="1"/>
  <c r="H166" i="14" a="1"/>
  <c r="H166" i="14" s="1"/>
  <c r="H196" i="14" a="1"/>
  <c r="H196" i="14" s="1"/>
  <c r="H164" i="14" a="1"/>
  <c r="H164" i="14" s="1"/>
  <c r="G164" i="14" s="1"/>
  <c r="H108" i="14" a="1"/>
  <c r="H108" i="14" s="1"/>
  <c r="H50" i="14" a="1"/>
  <c r="H50" i="14" s="1"/>
  <c r="G50" i="14" s="1"/>
  <c r="H72" i="14" a="1"/>
  <c r="H72" i="14" s="1"/>
  <c r="H79" i="14" a="1"/>
  <c r="H79" i="14" s="1"/>
  <c r="H87" i="14" a="1"/>
  <c r="H87" i="14" s="1"/>
  <c r="H95" i="14" a="1"/>
  <c r="H95" i="14" s="1"/>
  <c r="H103" i="14" a="1"/>
  <c r="H103" i="14" s="1"/>
  <c r="H111" i="14" a="1"/>
  <c r="H111" i="14" s="1"/>
  <c r="H119" i="14" a="1"/>
  <c r="H119" i="14" s="1"/>
  <c r="H147" i="14" a="1"/>
  <c r="H147" i="14" s="1"/>
  <c r="G147" i="14" s="1"/>
  <c r="H21" i="14" a="1"/>
  <c r="H21" i="14" s="1"/>
  <c r="H29" i="14" a="1"/>
  <c r="H29" i="14" s="1"/>
  <c r="G29" i="14" s="1"/>
  <c r="H37" i="14" a="1"/>
  <c r="H37" i="14" s="1"/>
  <c r="G37" i="14" s="1"/>
  <c r="H45" i="14" a="1"/>
  <c r="H45" i="14" s="1"/>
  <c r="G45" i="14" s="1"/>
  <c r="H53" i="14" a="1"/>
  <c r="H53" i="14" s="1"/>
  <c r="G53" i="14" s="1"/>
  <c r="H61" i="14" a="1"/>
  <c r="H61" i="14" s="1"/>
  <c r="G61" i="14" s="1"/>
  <c r="H18" i="14" a="1"/>
  <c r="H18" i="14" s="1"/>
  <c r="H71" i="14" a="1"/>
  <c r="H71" i="14" s="1"/>
  <c r="H82" i="14" a="1"/>
  <c r="H82" i="14" s="1"/>
  <c r="H90" i="14" a="1"/>
  <c r="H90" i="14" s="1"/>
  <c r="H98" i="14" a="1"/>
  <c r="H98" i="14" s="1"/>
  <c r="H149" i="14" a="1"/>
  <c r="H149" i="14" s="1"/>
  <c r="G149" i="14" s="1"/>
  <c r="H131" i="14" a="1"/>
  <c r="H131" i="14" s="1"/>
  <c r="H70" i="14" a="1"/>
  <c r="H70" i="14" s="1"/>
  <c r="H32" i="14" a="1"/>
  <c r="H32" i="14" s="1"/>
  <c r="H195" i="14" a="1"/>
  <c r="H195" i="14" s="1"/>
  <c r="G195" i="14" s="1"/>
  <c r="H187" i="14" a="1"/>
  <c r="H187" i="14" s="1"/>
  <c r="G187" i="14" s="1"/>
  <c r="H179" i="14" a="1"/>
  <c r="H179" i="14" s="1"/>
  <c r="H171" i="14" a="1"/>
  <c r="H171" i="14" s="1"/>
  <c r="H163" i="14" a="1"/>
  <c r="H163" i="14" s="1"/>
  <c r="H154" i="14" a="1"/>
  <c r="H154" i="14" s="1"/>
  <c r="G154" i="14" s="1"/>
  <c r="H136" i="14" a="1"/>
  <c r="H136" i="14" s="1"/>
  <c r="G136" i="14" s="1"/>
  <c r="H116" i="14" a="1"/>
  <c r="H116" i="14" s="1"/>
  <c r="H62" i="14" a="1"/>
  <c r="H62" i="14" s="1"/>
  <c r="H30" i="14" a="1"/>
  <c r="H30" i="14" s="1"/>
  <c r="G30" i="14" s="1"/>
  <c r="H148" i="14" a="1"/>
  <c r="H148" i="14" s="1"/>
  <c r="G148" i="14" s="1"/>
  <c r="H125" i="14" a="1"/>
  <c r="H125" i="14" s="1"/>
  <c r="H44" i="14" a="1"/>
  <c r="H44" i="14" s="1"/>
  <c r="H155" i="16" a="1"/>
  <c r="H155" i="16" s="1"/>
  <c r="I101" i="16" a="1"/>
  <c r="I101" i="16" s="1"/>
  <c r="H191" i="16" a="1"/>
  <c r="H191" i="16" s="1"/>
  <c r="I123" i="16" a="1"/>
  <c r="I123" i="16" s="1"/>
  <c r="H15" i="16" a="1"/>
  <c r="H15" i="16" s="1"/>
  <c r="H192" i="16" a="1"/>
  <c r="H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G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G39" i="16" s="1"/>
  <c r="H55" i="16" a="1"/>
  <c r="H55" i="16" s="1"/>
  <c r="H71" i="16" a="1"/>
  <c r="H71" i="16" s="1"/>
  <c r="H81" i="16" a="1"/>
  <c r="H81" i="16" s="1"/>
  <c r="G81" i="16" s="1"/>
  <c r="I14" i="16" a="1"/>
  <c r="I14" i="16" s="1"/>
  <c r="I10" i="16" a="1"/>
  <c r="I10" i="16" s="1"/>
  <c r="H189" i="16" a="1"/>
  <c r="H189" i="16" s="1"/>
  <c r="H185" i="16" a="1"/>
  <c r="H185" i="16" s="1"/>
  <c r="I179" i="16" a="1"/>
  <c r="I179" i="16" s="1"/>
  <c r="I174" i="16" a="1"/>
  <c r="I174" i="16" s="1"/>
  <c r="H169" i="16" a="1"/>
  <c r="H169" i="16" s="1"/>
  <c r="H163" i="16" a="1"/>
  <c r="H163" i="16" s="1"/>
  <c r="I153" i="16" a="1"/>
  <c r="I153" i="16" s="1"/>
  <c r="H146" i="16" a="1"/>
  <c r="H146" i="16" s="1"/>
  <c r="I136" i="16" a="1"/>
  <c r="I136" i="16" s="1"/>
  <c r="I128" i="16" a="1"/>
  <c r="I128" i="16" s="1"/>
  <c r="I120" i="16" a="1"/>
  <c r="I120" i="16" s="1"/>
  <c r="H112" i="16" a="1"/>
  <c r="H112" i="16" s="1"/>
  <c r="H104" i="16" a="1"/>
  <c r="H104" i="16" s="1"/>
  <c r="H95" i="17" a="1"/>
  <c r="H95" i="17" s="1"/>
  <c r="T93" i="1" s="1"/>
  <c r="I179" i="17" a="1"/>
  <c r="I179" i="17" s="1"/>
  <c r="I62" i="17" a="1"/>
  <c r="I62" i="17" s="1"/>
  <c r="AH53" i="1" s="1"/>
  <c r="I121" i="17" a="1"/>
  <c r="I121" i="17" s="1"/>
  <c r="H171" i="17" a="1"/>
  <c r="H171" i="17" s="1"/>
  <c r="H32" i="17" a="1"/>
  <c r="H32" i="17" s="1"/>
  <c r="H90" i="17" a="1"/>
  <c r="H90" i="17" s="1"/>
  <c r="H19" i="17" a="1"/>
  <c r="H19" i="17" s="1"/>
  <c r="H82" i="17" a="1"/>
  <c r="H82" i="17" s="1"/>
  <c r="G82" i="17" s="1"/>
  <c r="H44" i="17" a="1"/>
  <c r="H44" i="17" s="1"/>
  <c r="H80" i="17" a="1"/>
  <c r="H80" i="17" s="1"/>
  <c r="H162" i="17" a="1"/>
  <c r="H162" i="17" s="1"/>
  <c r="H109" i="17" a="1"/>
  <c r="H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G16" i="14" s="1"/>
  <c r="H176" i="14" a="1"/>
  <c r="H176" i="14" s="1"/>
  <c r="G176" i="14" s="1"/>
  <c r="H130" i="14" a="1"/>
  <c r="H130" i="14" s="1"/>
  <c r="H122" i="14" a="1"/>
  <c r="H122" i="14" s="1"/>
  <c r="H190" i="14" a="1"/>
  <c r="H190" i="14" s="1"/>
  <c r="G190" i="14" s="1"/>
  <c r="H158" i="14" a="1"/>
  <c r="H158" i="14" s="1"/>
  <c r="G158" i="14" s="1"/>
  <c r="H188" i="14" a="1"/>
  <c r="H188" i="14" s="1"/>
  <c r="H104" i="14" a="1"/>
  <c r="H104" i="14" s="1"/>
  <c r="H42" i="14" a="1"/>
  <c r="H42" i="14" s="1"/>
  <c r="H64" i="14" a="1"/>
  <c r="H64" i="14" s="1"/>
  <c r="G64" i="14" s="1"/>
  <c r="H75" i="14" a="1"/>
  <c r="H75" i="14" s="1"/>
  <c r="G75" i="14" s="1"/>
  <c r="H81" i="14" a="1"/>
  <c r="H81" i="14" s="1"/>
  <c r="H89" i="14" a="1"/>
  <c r="H89" i="14" s="1"/>
  <c r="H97" i="14" a="1"/>
  <c r="H97" i="14" s="1"/>
  <c r="H105" i="14" a="1"/>
  <c r="H105" i="14" s="1"/>
  <c r="G105" i="14" s="1"/>
  <c r="H113" i="14" a="1"/>
  <c r="H113" i="14" s="1"/>
  <c r="G113" i="14" s="1"/>
  <c r="H121" i="14" a="1"/>
  <c r="H121" i="14" s="1"/>
  <c r="H151" i="14" a="1"/>
  <c r="H151" i="14" s="1"/>
  <c r="G151" i="14" s="1"/>
  <c r="H23" i="14" a="1"/>
  <c r="H23" i="14" s="1"/>
  <c r="G23" i="14" s="1"/>
  <c r="H31" i="14" a="1"/>
  <c r="H31" i="14" s="1"/>
  <c r="G31" i="14" s="1"/>
  <c r="H39" i="14" a="1"/>
  <c r="H39" i="14" s="1"/>
  <c r="H47" i="14" a="1"/>
  <c r="H47" i="14" s="1"/>
  <c r="G47" i="14" s="1"/>
  <c r="H55" i="14" a="1"/>
  <c r="H55" i="14" s="1"/>
  <c r="G55" i="14" s="1"/>
  <c r="H63" i="14" a="1"/>
  <c r="H63" i="14" s="1"/>
  <c r="G63" i="14" s="1"/>
  <c r="H73" i="14" a="1"/>
  <c r="H73" i="14" s="1"/>
  <c r="G73" i="14" s="1"/>
  <c r="H84" i="14" a="1"/>
  <c r="H84" i="14" s="1"/>
  <c r="G84" i="14" s="1"/>
  <c r="H92" i="14" a="1"/>
  <c r="H92" i="14" s="1"/>
  <c r="G92" i="14" s="1"/>
  <c r="H142" i="14" a="1"/>
  <c r="H142" i="14" s="1"/>
  <c r="H127" i="14" a="1"/>
  <c r="H127" i="14" s="1"/>
  <c r="G127" i="14" s="1"/>
  <c r="H56" i="14" a="1"/>
  <c r="H56" i="14" s="1"/>
  <c r="G56" i="14" s="1"/>
  <c r="H24" i="14" a="1"/>
  <c r="H24" i="14" s="1"/>
  <c r="G24" i="14" s="1"/>
  <c r="H193" i="14" a="1"/>
  <c r="H193" i="14" s="1"/>
  <c r="G193" i="14" s="1"/>
  <c r="H185" i="14" a="1"/>
  <c r="H185" i="14" s="1"/>
  <c r="G185" i="14" s="1"/>
  <c r="H177" i="14" a="1"/>
  <c r="H177" i="14" s="1"/>
  <c r="G177" i="14" s="1"/>
  <c r="H169" i="14" a="1"/>
  <c r="H169" i="14" s="1"/>
  <c r="G169" i="14" s="1"/>
  <c r="H161" i="14" a="1"/>
  <c r="H161" i="14" s="1"/>
  <c r="H152" i="14" a="1"/>
  <c r="H152" i="14" s="1"/>
  <c r="G152" i="14" s="1"/>
  <c r="H132" i="14" a="1"/>
  <c r="H132" i="14" s="1"/>
  <c r="H110" i="14" a="1"/>
  <c r="H110" i="14" s="1"/>
  <c r="H54" i="14" a="1"/>
  <c r="H54" i="14" s="1"/>
  <c r="G54" i="14" s="1"/>
  <c r="H22" i="14" a="1"/>
  <c r="H22" i="14" s="1"/>
  <c r="G22" i="14" s="1"/>
  <c r="H141" i="14" a="1"/>
  <c r="H141" i="14" s="1"/>
  <c r="G141" i="14" s="1"/>
  <c r="H36" i="14" a="1"/>
  <c r="H36" i="14" s="1"/>
  <c r="G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55" i="16" a="1"/>
  <c r="I55" i="16" s="1"/>
  <c r="I71" i="16" a="1"/>
  <c r="I71" i="16" s="1"/>
  <c r="I86" i="16" a="1"/>
  <c r="I86" i="16" s="1"/>
  <c r="I107" i="16" a="1"/>
  <c r="I107" i="16" s="1"/>
  <c r="I139" i="16" a="1"/>
  <c r="I139" i="16" s="1"/>
  <c r="I28" i="16" a="1"/>
  <c r="I28" i="16" s="1"/>
  <c r="I44" i="16" a="1"/>
  <c r="I44" i="16" s="1"/>
  <c r="I60" i="16" a="1"/>
  <c r="I60" i="16" s="1"/>
  <c r="I76" i="16" a="1"/>
  <c r="I76" i="16" s="1"/>
  <c r="I85" i="16" a="1"/>
  <c r="I85" i="16" s="1"/>
  <c r="I18" i="16" a="1"/>
  <c r="I18" i="16" s="1"/>
  <c r="I31" i="16" a="1"/>
  <c r="I31" i="16" s="1"/>
  <c r="I47" i="16" a="1"/>
  <c r="I47" i="16" s="1"/>
  <c r="I63" i="16" a="1"/>
  <c r="I63" i="16" s="1"/>
  <c r="I82" i="16" a="1"/>
  <c r="I82" i="16" s="1"/>
  <c r="I97" i="16" a="1"/>
  <c r="I97" i="16" s="1"/>
  <c r="H28" i="16" a="1"/>
  <c r="H28" i="16" s="1"/>
  <c r="H44" i="16" a="1"/>
  <c r="H44" i="16" s="1"/>
  <c r="H60" i="16" a="1"/>
  <c r="H60" i="16" s="1"/>
  <c r="H76" i="16" a="1"/>
  <c r="H76" i="16" s="1"/>
  <c r="H88" i="16" a="1"/>
  <c r="H88" i="16" s="1"/>
  <c r="H100" i="16" a="1"/>
  <c r="H100" i="16" s="1"/>
  <c r="H120" i="16" a="1"/>
  <c r="H120" i="16" s="1"/>
  <c r="H132" i="16" a="1"/>
  <c r="H132" i="16" s="1"/>
  <c r="H21" i="16" a="1"/>
  <c r="H21" i="16" s="1"/>
  <c r="H37" i="16" a="1"/>
  <c r="H37" i="16" s="1"/>
  <c r="H53" i="16" a="1"/>
  <c r="H53" i="16" s="1"/>
  <c r="H69" i="16" a="1"/>
  <c r="H69" i="16" s="1"/>
  <c r="H93" i="16" a="1"/>
  <c r="H93" i="16" s="1"/>
  <c r="G93" i="16" s="1"/>
  <c r="H26" i="16" a="1"/>
  <c r="H26" i="16" s="1"/>
  <c r="H42" i="16" a="1"/>
  <c r="H42" i="16" s="1"/>
  <c r="G42" i="16" s="1"/>
  <c r="H58" i="16" a="1"/>
  <c r="H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G118" i="16" s="1"/>
  <c r="H110" i="16" a="1"/>
  <c r="H110" i="16" s="1"/>
  <c r="G110" i="16" s="1"/>
  <c r="H102" i="16" a="1"/>
  <c r="H102" i="16" s="1"/>
  <c r="G102" i="16" s="1"/>
  <c r="I79" i="16" a="1"/>
  <c r="I79" i="16" s="1"/>
  <c r="I37" i="16" a="1"/>
  <c r="I37" i="16" s="1"/>
  <c r="H15" i="17" a="1"/>
  <c r="H15" i="17" s="1"/>
  <c r="I148" i="17" a="1"/>
  <c r="I148" i="17" s="1"/>
  <c r="I194" i="17" a="1"/>
  <c r="I194" i="17" s="1"/>
  <c r="I169" i="17" a="1"/>
  <c r="I169" i="17" s="1"/>
  <c r="H160" i="17" a="1"/>
  <c r="H160" i="17" s="1"/>
  <c r="T158" i="1" s="1"/>
  <c r="H111" i="17" a="1"/>
  <c r="H111" i="17" s="1"/>
  <c r="G111" i="17" s="1"/>
  <c r="H35" i="17" a="1"/>
  <c r="H35" i="17" s="1"/>
  <c r="H100" i="17" a="1"/>
  <c r="H100" i="17" s="1"/>
  <c r="H57" i="17" a="1"/>
  <c r="H57" i="17" s="1"/>
  <c r="H180" i="17" a="1"/>
  <c r="H180" i="17" s="1"/>
  <c r="H178" i="14" a="1"/>
  <c r="H178" i="14" s="1"/>
  <c r="G178" i="14" s="1"/>
  <c r="I77" i="14" a="1"/>
  <c r="I77" i="14" s="1"/>
  <c r="I115" i="14" a="1"/>
  <c r="I115" i="14" s="1"/>
  <c r="I155" i="14" a="1"/>
  <c r="I155" i="14" s="1"/>
  <c r="AG135" i="1" s="1"/>
  <c r="I102" i="14" a="1"/>
  <c r="I102" i="14" s="1"/>
  <c r="H112" i="14" a="1"/>
  <c r="H112" i="14" s="1"/>
  <c r="H91" i="14" a="1"/>
  <c r="H91" i="14" s="1"/>
  <c r="H139" i="14" a="1"/>
  <c r="H139" i="14" s="1"/>
  <c r="H41" i="14" a="1"/>
  <c r="H41" i="14" s="1"/>
  <c r="G41" i="14" s="1"/>
  <c r="H74" i="14" a="1"/>
  <c r="H74" i="14" s="1"/>
  <c r="G74" i="14" s="1"/>
  <c r="H94" i="14" a="1"/>
  <c r="H94" i="14" s="1"/>
  <c r="H123" i="14" a="1"/>
  <c r="H123" i="14" s="1"/>
  <c r="G123" i="14" s="1"/>
  <c r="H183" i="14" a="1"/>
  <c r="H183" i="14" s="1"/>
  <c r="H145" i="14" a="1"/>
  <c r="H145" i="14" s="1"/>
  <c r="H11" i="14" a="1"/>
  <c r="H11" i="14" s="1"/>
  <c r="G11" i="14" s="1"/>
  <c r="H28" i="14" a="1"/>
  <c r="H28" i="14" s="1"/>
  <c r="G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I171" i="16" a="1"/>
  <c r="I171" i="16" s="1"/>
  <c r="I138" i="16" a="1"/>
  <c r="I138" i="16" s="1"/>
  <c r="I105" i="16" a="1"/>
  <c r="I105" i="16" s="1"/>
  <c r="I26" i="16" a="1"/>
  <c r="I26" i="16" s="1"/>
  <c r="H67" i="14" a="1"/>
  <c r="H67" i="14" s="1"/>
  <c r="G67" i="14" s="1"/>
  <c r="H99" i="14" a="1"/>
  <c r="H99" i="14" s="1"/>
  <c r="G99" i="14" s="1"/>
  <c r="H155" i="14" a="1"/>
  <c r="H155" i="14" s="1"/>
  <c r="H49" i="14" a="1"/>
  <c r="H49" i="14" s="1"/>
  <c r="G49" i="14" s="1"/>
  <c r="H65" i="14" a="1"/>
  <c r="H65" i="14" s="1"/>
  <c r="H48" i="14" a="1"/>
  <c r="H48" i="14" s="1"/>
  <c r="G48" i="14" s="1"/>
  <c r="H175" i="14" a="1"/>
  <c r="H175" i="14" s="1"/>
  <c r="G175" i="14" s="1"/>
  <c r="H128" i="14" a="1"/>
  <c r="H128" i="14" s="1"/>
  <c r="H133" i="14" a="1"/>
  <c r="H133" i="14" s="1"/>
  <c r="G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H194" i="16" a="1"/>
  <c r="H194" i="16" s="1"/>
  <c r="H157" i="16" a="1"/>
  <c r="H157" i="16" s="1"/>
  <c r="H122" i="16" a="1"/>
  <c r="H122" i="16" s="1"/>
  <c r="H73" i="16" a="1"/>
  <c r="H73" i="16" s="1"/>
  <c r="I8" i="17" a="1"/>
  <c r="I8" i="17" s="1"/>
  <c r="H180" i="14" a="1"/>
  <c r="H180" i="14" s="1"/>
  <c r="G180" i="14" s="1"/>
  <c r="H100" i="14" a="1"/>
  <c r="H100" i="14" s="1"/>
  <c r="H25" i="14" a="1"/>
  <c r="H25" i="14" s="1"/>
  <c r="G25" i="14" s="1"/>
  <c r="H57" i="14" a="1"/>
  <c r="H57" i="14" s="1"/>
  <c r="G57" i="14" s="1"/>
  <c r="H78" i="14" a="1"/>
  <c r="H78" i="14" s="1"/>
  <c r="H10" i="14" a="1"/>
  <c r="H10" i="14" s="1"/>
  <c r="G10" i="14" s="1"/>
  <c r="H15" i="14" a="1"/>
  <c r="H15" i="14" s="1"/>
  <c r="G15" i="14" s="1"/>
  <c r="H167" i="14" a="1"/>
  <c r="H167" i="14" s="1"/>
  <c r="G167" i="14" s="1"/>
  <c r="I13" i="16" a="1"/>
  <c r="I13" i="16" s="1"/>
  <c r="I36" i="16" a="1"/>
  <c r="I36" i="16" s="1"/>
  <c r="H174" i="16" a="1"/>
  <c r="H174" i="16" s="1"/>
  <c r="I184" i="16" a="1"/>
  <c r="I184" i="16" s="1"/>
  <c r="H159" i="16" a="1"/>
  <c r="H159" i="16"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G31" i="16" s="1"/>
  <c r="H91" i="16" a="1"/>
  <c r="H91" i="16" s="1"/>
  <c r="H24" i="16" a="1"/>
  <c r="H24" i="16" s="1"/>
  <c r="H96" i="16" a="1"/>
  <c r="H96" i="16" s="1"/>
  <c r="H77" i="16" a="1"/>
  <c r="H77" i="16" s="1"/>
  <c r="G77" i="16" s="1"/>
  <c r="H187" i="16" a="1"/>
  <c r="H187" i="16" s="1"/>
  <c r="H166" i="16" a="1"/>
  <c r="H166" i="16" s="1"/>
  <c r="I149" i="16" a="1"/>
  <c r="I149" i="16" s="1"/>
  <c r="I132" i="16" a="1"/>
  <c r="I132" i="16" s="1"/>
  <c r="H116" i="16" a="1"/>
  <c r="H116" i="16" s="1"/>
  <c r="I99" i="16" a="1"/>
  <c r="I99" i="16" s="1"/>
  <c r="H67" i="16" a="1"/>
  <c r="H67" i="16" s="1"/>
  <c r="G67" i="16" s="1"/>
  <c r="H20" i="16" a="1"/>
  <c r="H20" i="16" s="1"/>
  <c r="I8" i="14" a="1"/>
  <c r="I8" i="14" s="1"/>
  <c r="I147" i="16" a="1"/>
  <c r="I147" i="16" s="1"/>
  <c r="H130" i="16" a="1"/>
  <c r="H130" i="16" s="1"/>
  <c r="G130" i="16" s="1"/>
  <c r="H114" i="16" a="1"/>
  <c r="H114" i="16" s="1"/>
  <c r="H92" i="16" a="1"/>
  <c r="H92" i="16" s="1"/>
  <c r="H61" i="16" a="1"/>
  <c r="H61" i="16" s="1"/>
  <c r="H8" i="17" a="1"/>
  <c r="H8" i="17" s="1"/>
  <c r="H168" i="14" a="1"/>
  <c r="H168" i="14" s="1"/>
  <c r="G168" i="14" s="1"/>
  <c r="H34" i="14" a="1"/>
  <c r="H34" i="14" s="1"/>
  <c r="G34" i="14" s="1"/>
  <c r="H83" i="14" a="1"/>
  <c r="H83" i="14" s="1"/>
  <c r="G83" i="14" s="1"/>
  <c r="H115" i="14" a="1"/>
  <c r="H115" i="14" s="1"/>
  <c r="H33" i="14" a="1"/>
  <c r="H33" i="14" s="1"/>
  <c r="G33" i="14" s="1"/>
  <c r="H86" i="14" a="1"/>
  <c r="H86" i="14" s="1"/>
  <c r="G86" i="14" s="1"/>
  <c r="H140" i="14" a="1"/>
  <c r="H140" i="14" s="1"/>
  <c r="H191" i="14" a="1"/>
  <c r="H191" i="14" s="1"/>
  <c r="G191" i="14" s="1"/>
  <c r="H159" i="14" a="1"/>
  <c r="H159" i="14" s="1"/>
  <c r="H46" i="14" a="1"/>
  <c r="H46" i="14" s="1"/>
  <c r="G46" i="14" s="1"/>
  <c r="H60" i="14" a="1"/>
  <c r="H60" i="14" s="1"/>
  <c r="G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I29" i="16" a="1"/>
  <c r="I29" i="16" s="1"/>
  <c r="I88" i="16" a="1"/>
  <c r="I88" i="16" s="1"/>
  <c r="I65" i="16" a="1"/>
  <c r="I65" i="16" s="1"/>
  <c r="H47" i="16" a="1"/>
  <c r="H47" i="16" s="1"/>
  <c r="H103" i="16" a="1"/>
  <c r="H103" i="16" s="1"/>
  <c r="G103" i="16" s="1"/>
  <c r="H40" i="16" a="1"/>
  <c r="H40" i="16" s="1"/>
  <c r="H30" i="16" a="1"/>
  <c r="H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G74" i="2" s="1"/>
  <c r="H90" i="2" a="1"/>
  <c r="H90" i="2" s="1"/>
  <c r="H10" i="2" a="1"/>
  <c r="H10" i="2" s="1"/>
  <c r="H18" i="2" a="1"/>
  <c r="H18" i="2" s="1"/>
  <c r="H32" i="2" a="1"/>
  <c r="H32" i="2" s="1"/>
  <c r="H48" i="2" a="1"/>
  <c r="H48" i="2" s="1"/>
  <c r="H64" i="2" a="1"/>
  <c r="H64" i="2" s="1"/>
  <c r="H30" i="2" a="1"/>
  <c r="H30" i="2" s="1"/>
  <c r="H46" i="2" a="1"/>
  <c r="H46" i="2" s="1"/>
  <c r="H62" i="2" a="1"/>
  <c r="H62" i="2" s="1"/>
  <c r="G62" i="2" s="1"/>
  <c r="H78" i="2" a="1"/>
  <c r="H78" i="2" s="1"/>
  <c r="H94" i="2" a="1"/>
  <c r="H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H122" i="2" a="1"/>
  <c r="H122" i="2" s="1"/>
  <c r="H13" i="2" a="1"/>
  <c r="H13" i="2" s="1"/>
  <c r="H72" i="2" a="1"/>
  <c r="H72" i="2" s="1"/>
  <c r="H101" i="2" a="1"/>
  <c r="H101" i="2" s="1"/>
  <c r="H113" i="2" a="1"/>
  <c r="H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H49" i="2" a="1"/>
  <c r="H49" i="2" s="1"/>
  <c r="H65" i="2" a="1"/>
  <c r="H65" i="2" s="1"/>
  <c r="H31" i="2" a="1"/>
  <c r="H31" i="2" s="1"/>
  <c r="H47" i="2" a="1"/>
  <c r="H47" i="2" s="1"/>
  <c r="H63" i="2" a="1"/>
  <c r="H63" i="2" s="1"/>
  <c r="H79" i="2" a="1"/>
  <c r="H79" i="2" s="1"/>
  <c r="H95" i="2" a="1"/>
  <c r="H95" i="2" s="1"/>
  <c r="H21" i="2" a="1"/>
  <c r="H21" i="2" s="1"/>
  <c r="H80" i="2" a="1"/>
  <c r="H80" i="2" s="1"/>
  <c r="H109" i="2" a="1"/>
  <c r="H109" i="2" s="1"/>
  <c r="H128" i="2" a="1"/>
  <c r="H128" i="2" s="1"/>
  <c r="H144" i="2" a="1"/>
  <c r="H144" i="2" s="1"/>
  <c r="H159" i="2" a="1"/>
  <c r="H159" i="2"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G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H98" i="2" a="1"/>
  <c r="H98" i="2" s="1"/>
  <c r="H14" i="2" a="1"/>
  <c r="H14" i="2" s="1"/>
  <c r="H24" i="2" a="1"/>
  <c r="H24" i="2" s="1"/>
  <c r="H40" i="2" a="1"/>
  <c r="H40" i="2" s="1"/>
  <c r="H56" i="2" a="1"/>
  <c r="H56" i="2" s="1"/>
  <c r="H22" i="2" a="1"/>
  <c r="H22" i="2" s="1"/>
  <c r="G22" i="2" s="1"/>
  <c r="H38" i="2" a="1"/>
  <c r="H38" i="2" s="1"/>
  <c r="H54" i="2" a="1"/>
  <c r="H54" i="2" s="1"/>
  <c r="H70" i="2" a="1"/>
  <c r="H70" i="2" s="1"/>
  <c r="H86" i="2" a="1"/>
  <c r="H86" i="2" s="1"/>
  <c r="H102" i="2" a="1"/>
  <c r="H102" i="2" s="1"/>
  <c r="G102" i="2" s="1"/>
  <c r="H44" i="2" a="1"/>
  <c r="H44" i="2" s="1"/>
  <c r="H89" i="2" a="1"/>
  <c r="H89" i="2" s="1"/>
  <c r="H115" i="2" a="1"/>
  <c r="H115" i="2" s="1"/>
  <c r="H133" i="2" a="1"/>
  <c r="H133" i="2" s="1"/>
  <c r="H149" i="2" a="1"/>
  <c r="H149" i="2" s="1"/>
  <c r="H161" i="2" a="1"/>
  <c r="H161" i="2" s="1"/>
  <c r="H169" i="2" a="1"/>
  <c r="H169" i="2" s="1"/>
  <c r="H181" i="2" a="1"/>
  <c r="H181" i="2" s="1"/>
  <c r="H17" i="2" a="1"/>
  <c r="H17" i="2" s="1"/>
  <c r="H76" i="2" a="1"/>
  <c r="H76" i="2" s="1"/>
  <c r="H114" i="2" a="1"/>
  <c r="H114" i="2" s="1"/>
  <c r="H130" i="2" a="1"/>
  <c r="H130" i="2" s="1"/>
  <c r="H37" i="2" a="1"/>
  <c r="H37" i="2" s="1"/>
  <c r="H88" i="2" a="1"/>
  <c r="H88" i="2" s="1"/>
  <c r="H107" i="2" a="1"/>
  <c r="H107" i="2" s="1"/>
  <c r="H120" i="2" a="1"/>
  <c r="H120" i="2" s="1"/>
  <c r="H68" i="2" a="1"/>
  <c r="H68" i="2" s="1"/>
  <c r="H146" i="2" a="1"/>
  <c r="H146" i="2" s="1"/>
  <c r="G146" i="2" s="1"/>
  <c r="H170" i="2" a="1"/>
  <c r="H170" i="2" s="1"/>
  <c r="H188" i="2" a="1"/>
  <c r="H188" i="2" s="1"/>
  <c r="H151" i="2" a="1"/>
  <c r="H151" i="2" s="1"/>
  <c r="H194" i="2" a="1"/>
  <c r="H194" i="2" s="1"/>
  <c r="H84" i="2" a="1"/>
  <c r="H84" i="2" s="1"/>
  <c r="H193" i="2" a="1"/>
  <c r="H193" i="2" s="1"/>
  <c r="G193" i="2" s="1"/>
  <c r="H132" i="2" a="1"/>
  <c r="H132" i="2" s="1"/>
  <c r="G132" i="2" s="1"/>
  <c r="H153" i="2" a="1"/>
  <c r="H153" i="2" s="1"/>
  <c r="G153" i="2" s="1"/>
  <c r="H9" i="2" a="1"/>
  <c r="H9" i="2" s="1"/>
  <c r="H185" i="2" a="1"/>
  <c r="H185" i="2" s="1"/>
  <c r="H111" i="2" a="1"/>
  <c r="H111" i="2" s="1"/>
  <c r="H145" i="2" a="1"/>
  <c r="H145" i="2" s="1"/>
  <c r="H174" i="2" a="1"/>
  <c r="H174" i="2" s="1"/>
  <c r="H139" i="2" a="1"/>
  <c r="H139" i="2" s="1"/>
  <c r="I8" i="16" a="1"/>
  <c r="I8" i="16" s="1"/>
  <c r="H8" i="16" a="1"/>
  <c r="H8" i="16" s="1"/>
  <c r="H8" i="19" a="1"/>
  <c r="H8" i="19" s="1"/>
  <c r="I8" i="18" a="1"/>
  <c r="I8" i="18" s="1"/>
  <c r="I8" i="2" a="1"/>
  <c r="I8" i="2" s="1"/>
  <c r="H8" i="2" a="1"/>
  <c r="H8" i="2" s="1"/>
  <c r="H8" i="18" a="1"/>
  <c r="H8" i="18" s="1"/>
  <c r="D32" i="8"/>
  <c r="D31" i="8"/>
  <c r="G105" i="19" l="1"/>
  <c r="AJ137" i="1"/>
  <c r="G100" i="14"/>
  <c r="G116" i="19"/>
  <c r="G57" i="17"/>
  <c r="G192" i="16"/>
  <c r="G103" i="19"/>
  <c r="G215" i="17"/>
  <c r="G118" i="19"/>
  <c r="G40" i="18"/>
  <c r="G130" i="2"/>
  <c r="G109" i="17"/>
  <c r="AH15" i="1"/>
  <c r="G65" i="14"/>
  <c r="G110" i="14"/>
  <c r="G93" i="14"/>
  <c r="G139" i="14"/>
  <c r="G38" i="14"/>
  <c r="G71" i="14"/>
  <c r="G121" i="14"/>
  <c r="G138" i="14"/>
  <c r="G163" i="18"/>
  <c r="G77" i="17"/>
  <c r="G112" i="17"/>
  <c r="G147" i="18"/>
  <c r="G20" i="18"/>
  <c r="AJ89" i="1"/>
  <c r="G156" i="17"/>
  <c r="G13" i="19"/>
  <c r="G158" i="19"/>
  <c r="G31" i="19"/>
  <c r="G75" i="19"/>
  <c r="G33" i="19"/>
  <c r="G187" i="19"/>
  <c r="G180" i="17"/>
  <c r="G75" i="17"/>
  <c r="G32" i="17"/>
  <c r="G139" i="17"/>
  <c r="G161" i="17"/>
  <c r="G74" i="17"/>
  <c r="G114" i="19"/>
  <c r="G145" i="19"/>
  <c r="G53" i="2"/>
  <c r="G59" i="19"/>
  <c r="G8" i="19"/>
  <c r="G103" i="18"/>
  <c r="G36" i="18"/>
  <c r="G69" i="18"/>
  <c r="G17" i="18"/>
  <c r="G182" i="18"/>
  <c r="G133" i="19"/>
  <c r="G168" i="18"/>
  <c r="G138" i="17"/>
  <c r="G58" i="17"/>
  <c r="G102" i="17"/>
  <c r="G105" i="18"/>
  <c r="G168" i="19"/>
  <c r="G172" i="19"/>
  <c r="G58" i="16"/>
  <c r="G34" i="17"/>
  <c r="G163" i="16"/>
  <c r="G30" i="16"/>
  <c r="AK28" i="1"/>
  <c r="G91" i="14"/>
  <c r="G98" i="14"/>
  <c r="G150" i="14"/>
  <c r="G78" i="14"/>
  <c r="G153" i="14"/>
  <c r="G68" i="14"/>
  <c r="G94" i="14"/>
  <c r="G119" i="14"/>
  <c r="S117" i="1" s="1"/>
  <c r="G33" i="2"/>
  <c r="G113" i="2"/>
  <c r="G94" i="2"/>
  <c r="G47" i="2"/>
  <c r="G98" i="2"/>
  <c r="G92" i="2"/>
  <c r="G204" i="2"/>
  <c r="G49" i="19"/>
  <c r="G75" i="18"/>
  <c r="G127" i="18"/>
  <c r="G176" i="18"/>
  <c r="G112" i="18"/>
  <c r="G82" i="18"/>
  <c r="G139" i="18"/>
  <c r="G99" i="18"/>
  <c r="G15" i="17"/>
  <c r="G24" i="17"/>
  <c r="G84" i="17"/>
  <c r="G151" i="17"/>
  <c r="G27" i="17"/>
  <c r="G37" i="2"/>
  <c r="G109" i="2"/>
  <c r="G56" i="16"/>
  <c r="G36" i="17"/>
  <c r="G83" i="19"/>
  <c r="G183" i="19"/>
  <c r="AK78" i="1"/>
  <c r="G104" i="17"/>
  <c r="G57" i="19"/>
  <c r="G139" i="19"/>
  <c r="G80" i="19"/>
  <c r="G48" i="19"/>
  <c r="G210" i="17"/>
  <c r="G191" i="18"/>
  <c r="G115" i="2"/>
  <c r="G147" i="17"/>
  <c r="G149" i="19"/>
  <c r="G40" i="2"/>
  <c r="G80" i="17"/>
  <c r="G30" i="17"/>
  <c r="G143" i="14"/>
  <c r="G164" i="17"/>
  <c r="G23" i="18"/>
  <c r="G93" i="18"/>
  <c r="G59" i="18"/>
  <c r="G52" i="19"/>
  <c r="G81" i="2"/>
  <c r="G187" i="16"/>
  <c r="G74" i="16"/>
  <c r="G21" i="16"/>
  <c r="G121" i="19"/>
  <c r="G25" i="19"/>
  <c r="G148" i="2"/>
  <c r="G122" i="19"/>
  <c r="G171" i="2"/>
  <c r="G180" i="2"/>
  <c r="G48" i="2"/>
  <c r="G122" i="14"/>
  <c r="G18" i="14"/>
  <c r="G114" i="14"/>
  <c r="G111" i="19"/>
  <c r="G95" i="19"/>
  <c r="G137" i="19"/>
  <c r="G162" i="19"/>
  <c r="G180" i="19"/>
  <c r="G21" i="19"/>
  <c r="G99" i="19"/>
  <c r="G90" i="18"/>
  <c r="G43" i="18"/>
  <c r="G51" i="18"/>
  <c r="G60" i="18"/>
  <c r="G31" i="18"/>
  <c r="G107" i="18"/>
  <c r="G187" i="18"/>
  <c r="G65" i="18"/>
  <c r="G22" i="18"/>
  <c r="G135" i="18"/>
  <c r="G89" i="18"/>
  <c r="G58" i="18"/>
  <c r="G97" i="18"/>
  <c r="G137" i="17"/>
  <c r="G204" i="17"/>
  <c r="G63" i="17"/>
  <c r="G100" i="17"/>
  <c r="G168" i="17"/>
  <c r="G21" i="17"/>
  <c r="G19" i="17"/>
  <c r="G16" i="17"/>
  <c r="G179" i="16"/>
  <c r="G54" i="17"/>
  <c r="G55" i="17"/>
  <c r="G49" i="18"/>
  <c r="G177" i="19"/>
  <c r="G144" i="19"/>
  <c r="AH150" i="1"/>
  <c r="G78" i="18"/>
  <c r="G50" i="18"/>
  <c r="G28" i="18"/>
  <c r="G62" i="19"/>
  <c r="G185" i="19"/>
  <c r="G132" i="19"/>
  <c r="G68" i="2"/>
  <c r="G196" i="2"/>
  <c r="G136" i="2"/>
  <c r="G11" i="2"/>
  <c r="G24" i="2"/>
  <c r="G192" i="2"/>
  <c r="G47" i="16"/>
  <c r="G194" i="16"/>
  <c r="G177" i="16"/>
  <c r="G176" i="17"/>
  <c r="G94" i="17"/>
  <c r="G109" i="18"/>
  <c r="G47" i="18"/>
  <c r="G140" i="19"/>
  <c r="G107" i="19"/>
  <c r="G138" i="19"/>
  <c r="G11" i="19"/>
  <c r="G194" i="2"/>
  <c r="G88" i="2"/>
  <c r="G112" i="2"/>
  <c r="G209" i="2"/>
  <c r="G71" i="2"/>
  <c r="G18" i="2"/>
  <c r="G50" i="2"/>
  <c r="G166" i="2"/>
  <c r="G157" i="2"/>
  <c r="G139" i="2"/>
  <c r="G63" i="2"/>
  <c r="G13" i="2"/>
  <c r="G141" i="2"/>
  <c r="G46" i="2"/>
  <c r="G133" i="2"/>
  <c r="G181" i="2"/>
  <c r="G8" i="2"/>
  <c r="G169" i="2"/>
  <c r="G144" i="2"/>
  <c r="G75" i="2"/>
  <c r="G122" i="2"/>
  <c r="G125" i="2"/>
  <c r="G35" i="2"/>
  <c r="G104" i="14"/>
  <c r="G166" i="14"/>
  <c r="G186" i="14"/>
  <c r="G171" i="14"/>
  <c r="G146" i="14"/>
  <c r="G90" i="14"/>
  <c r="G181" i="14"/>
  <c r="G19" i="14"/>
  <c r="G40" i="14"/>
  <c r="G117" i="14"/>
  <c r="G116" i="14"/>
  <c r="S114" i="1" s="1"/>
  <c r="G109" i="14"/>
  <c r="G151" i="16"/>
  <c r="G67" i="18"/>
  <c r="G131" i="18"/>
  <c r="G96" i="18"/>
  <c r="G175" i="16"/>
  <c r="G189" i="19"/>
  <c r="U187" i="1" s="1"/>
  <c r="G9" i="19"/>
  <c r="G79" i="19"/>
  <c r="G135" i="19"/>
  <c r="G76" i="19"/>
  <c r="G43" i="19"/>
  <c r="G193" i="19"/>
  <c r="U191" i="1" s="1"/>
  <c r="G174" i="19"/>
  <c r="U172" i="1" s="1"/>
  <c r="G166" i="19"/>
  <c r="G126" i="19"/>
  <c r="G35" i="19"/>
  <c r="G82" i="19"/>
  <c r="G101" i="19"/>
  <c r="G113" i="19"/>
  <c r="G20" i="19"/>
  <c r="U18" i="1" s="1"/>
  <c r="G69" i="19"/>
  <c r="U67" i="1" s="1"/>
  <c r="G190" i="19"/>
  <c r="G184" i="19"/>
  <c r="G27" i="19"/>
  <c r="G120" i="19"/>
  <c r="G110" i="19"/>
  <c r="G155" i="19"/>
  <c r="G167" i="19"/>
  <c r="U165" i="1" s="1"/>
  <c r="G18" i="19"/>
  <c r="U16" i="1" s="1"/>
  <c r="G47" i="19"/>
  <c r="G68" i="19"/>
  <c r="G40" i="19"/>
  <c r="G93" i="19"/>
  <c r="G70" i="19"/>
  <c r="G104" i="19"/>
  <c r="G198" i="19"/>
  <c r="U196" i="1" s="1"/>
  <c r="G73" i="19"/>
  <c r="G147" i="19"/>
  <c r="G196" i="19"/>
  <c r="G188" i="19"/>
  <c r="G67" i="19"/>
  <c r="G142" i="19"/>
  <c r="G86" i="18"/>
  <c r="G173" i="18"/>
  <c r="G195" i="18"/>
  <c r="G101" i="18"/>
  <c r="G179" i="18"/>
  <c r="G21" i="18"/>
  <c r="G33" i="18"/>
  <c r="G45" i="18"/>
  <c r="G186" i="18"/>
  <c r="G13" i="18"/>
  <c r="G88" i="18"/>
  <c r="G94" i="18"/>
  <c r="G157" i="18"/>
  <c r="G81" i="18"/>
  <c r="G39" i="18"/>
  <c r="G146" i="18"/>
  <c r="G10" i="18"/>
  <c r="G41" i="18"/>
  <c r="G130" i="18"/>
  <c r="G189" i="18"/>
  <c r="G56" i="18"/>
  <c r="G117" i="18"/>
  <c r="G111" i="18"/>
  <c r="G166" i="18"/>
  <c r="G46" i="18"/>
  <c r="G122" i="18"/>
  <c r="G37" i="18"/>
  <c r="G27" i="18"/>
  <c r="G175" i="18"/>
  <c r="G170" i="18"/>
  <c r="G119" i="18"/>
  <c r="G91" i="18"/>
  <c r="G76" i="18"/>
  <c r="G100" i="18"/>
  <c r="G79" i="18"/>
  <c r="G144" i="18"/>
  <c r="G142" i="18"/>
  <c r="G84" i="18"/>
  <c r="G185" i="18"/>
  <c r="G16" i="18"/>
  <c r="G83" i="17"/>
  <c r="G165" i="17"/>
  <c r="G205" i="17"/>
  <c r="G11" i="17"/>
  <c r="G178" i="17"/>
  <c r="G106" i="17"/>
  <c r="G40" i="17"/>
  <c r="T38" i="1" s="1"/>
  <c r="G171" i="17"/>
  <c r="T169" i="1" s="1"/>
  <c r="G172" i="17"/>
  <c r="G166" i="17"/>
  <c r="T164" i="1" s="1"/>
  <c r="G48" i="17"/>
  <c r="G132" i="17"/>
  <c r="G155" i="17"/>
  <c r="T153" i="1" s="1"/>
  <c r="G37" i="17"/>
  <c r="G123" i="17"/>
  <c r="G47" i="17"/>
  <c r="G197" i="17"/>
  <c r="G187" i="17"/>
  <c r="G92" i="17"/>
  <c r="G185" i="17"/>
  <c r="G81" i="17"/>
  <c r="T79" i="1" s="1"/>
  <c r="G152" i="17"/>
  <c r="G159" i="17"/>
  <c r="G170" i="17"/>
  <c r="T168" i="1" s="1"/>
  <c r="G20" i="17"/>
  <c r="G88" i="17"/>
  <c r="T86" i="1" s="1"/>
  <c r="G188" i="17"/>
  <c r="G35" i="17"/>
  <c r="G41" i="17"/>
  <c r="T39" i="1" s="1"/>
  <c r="G38" i="17"/>
  <c r="G108" i="17"/>
  <c r="T106" i="1" s="1"/>
  <c r="G173" i="17"/>
  <c r="T171" i="1" s="1"/>
  <c r="G157" i="17"/>
  <c r="G51" i="17"/>
  <c r="T49" i="1" s="1"/>
  <c r="G186" i="17"/>
  <c r="G101" i="17"/>
  <c r="G66" i="17"/>
  <c r="T64" i="1" s="1"/>
  <c r="G98" i="17"/>
  <c r="G193" i="17"/>
  <c r="T191" i="1" s="1"/>
  <c r="G213" i="17"/>
  <c r="T211" i="1" s="1"/>
  <c r="G208" i="17"/>
  <c r="G52" i="17"/>
  <c r="T50" i="1" s="1"/>
  <c r="G67" i="17"/>
  <c r="G87" i="17"/>
  <c r="G122" i="17"/>
  <c r="T120" i="1" s="1"/>
  <c r="G181" i="17"/>
  <c r="G153" i="17"/>
  <c r="T151" i="1" s="1"/>
  <c r="G194" i="17"/>
  <c r="T192" i="1" s="1"/>
  <c r="G117" i="17"/>
  <c r="G169" i="17"/>
  <c r="T167" i="1" s="1"/>
  <c r="G12" i="17"/>
  <c r="G14" i="17"/>
  <c r="G163" i="17"/>
  <c r="T161" i="1" s="1"/>
  <c r="G211" i="17"/>
  <c r="G129" i="17"/>
  <c r="T127" i="1" s="1"/>
  <c r="G130" i="17"/>
  <c r="T128" i="1" s="1"/>
  <c r="G141" i="17"/>
  <c r="G183" i="17"/>
  <c r="T181" i="1" s="1"/>
  <c r="G17" i="17"/>
  <c r="G209" i="17"/>
  <c r="G15" i="16"/>
  <c r="G56" i="17"/>
  <c r="AC57" i="1"/>
  <c r="G66" i="18"/>
  <c r="G190" i="17"/>
  <c r="G60" i="17"/>
  <c r="G28" i="17"/>
  <c r="G22" i="17"/>
  <c r="G140" i="17"/>
  <c r="T138" i="1" s="1"/>
  <c r="G110" i="17"/>
  <c r="G143" i="18"/>
  <c r="G38" i="18"/>
  <c r="G92" i="18"/>
  <c r="AC158" i="1"/>
  <c r="G181" i="18"/>
  <c r="G188" i="18"/>
  <c r="AC133" i="1"/>
  <c r="G153" i="18"/>
  <c r="AC91" i="1"/>
  <c r="G106" i="18"/>
  <c r="G193" i="18"/>
  <c r="G70" i="18"/>
  <c r="G62" i="18"/>
  <c r="G160" i="18"/>
  <c r="G177" i="18"/>
  <c r="AC126" i="1"/>
  <c r="G145" i="18"/>
  <c r="G128" i="18"/>
  <c r="AB35" i="1"/>
  <c r="G41" i="19"/>
  <c r="U39" i="1" s="1"/>
  <c r="G117" i="19"/>
  <c r="U115" i="1" s="1"/>
  <c r="G131" i="19"/>
  <c r="G50" i="19"/>
  <c r="G19" i="19"/>
  <c r="G90" i="19"/>
  <c r="G71" i="19"/>
  <c r="G9" i="17"/>
  <c r="G109" i="19"/>
  <c r="U107" i="1" s="1"/>
  <c r="G150" i="19"/>
  <c r="U148" i="1" s="1"/>
  <c r="G123" i="19"/>
  <c r="G37" i="19"/>
  <c r="G53" i="17"/>
  <c r="AB213" i="1"/>
  <c r="G215" i="19"/>
  <c r="AC209" i="1"/>
  <c r="G211" i="18"/>
  <c r="G205" i="2"/>
  <c r="AI205" i="1"/>
  <c r="G207" i="19"/>
  <c r="AB206" i="1"/>
  <c r="G208" i="19"/>
  <c r="AC222" i="1"/>
  <c r="G224" i="18"/>
  <c r="AB200" i="1"/>
  <c r="G202" i="19"/>
  <c r="G180" i="16"/>
  <c r="G158" i="16"/>
  <c r="AC87" i="1"/>
  <c r="G102" i="18"/>
  <c r="G167" i="17"/>
  <c r="G53" i="18"/>
  <c r="AC169" i="1"/>
  <c r="G194" i="18"/>
  <c r="G18" i="18"/>
  <c r="G114" i="18"/>
  <c r="G159" i="19"/>
  <c r="G171" i="18"/>
  <c r="G182" i="19"/>
  <c r="U180" i="1" s="1"/>
  <c r="G169" i="18"/>
  <c r="G155" i="18"/>
  <c r="G149" i="18"/>
  <c r="G161" i="19"/>
  <c r="G125" i="19"/>
  <c r="G160" i="19"/>
  <c r="G128" i="19"/>
  <c r="G157" i="19"/>
  <c r="AB197" i="1"/>
  <c r="G199" i="19"/>
  <c r="AC201" i="1"/>
  <c r="G203" i="18"/>
  <c r="AB216" i="1"/>
  <c r="G218" i="19"/>
  <c r="AC198" i="1"/>
  <c r="G200" i="18"/>
  <c r="AJ219" i="1"/>
  <c r="G221" i="18"/>
  <c r="V219" i="1" s="1"/>
  <c r="AB204" i="1"/>
  <c r="G206" i="19"/>
  <c r="AC220" i="1"/>
  <c r="G222" i="18"/>
  <c r="G199" i="17"/>
  <c r="T197" i="1" s="1"/>
  <c r="AC212" i="1"/>
  <c r="G214" i="18"/>
  <c r="AB212" i="1"/>
  <c r="G214" i="19"/>
  <c r="U212" i="1" s="1"/>
  <c r="G221" i="17"/>
  <c r="AC196" i="1"/>
  <c r="G198" i="18"/>
  <c r="AB202" i="1"/>
  <c r="G204" i="19"/>
  <c r="G196" i="17"/>
  <c r="AC218" i="1"/>
  <c r="G220" i="18"/>
  <c r="AC210" i="1"/>
  <c r="G212" i="18"/>
  <c r="G184" i="17"/>
  <c r="AB91" i="1"/>
  <c r="G106" i="19"/>
  <c r="G42" i="2"/>
  <c r="G8" i="17"/>
  <c r="T6" i="1" s="1"/>
  <c r="G111" i="14"/>
  <c r="G105" i="17"/>
  <c r="G113" i="17"/>
  <c r="T111" i="1" s="1"/>
  <c r="G65" i="17"/>
  <c r="G96" i="17"/>
  <c r="T94" i="1" s="1"/>
  <c r="G79" i="17"/>
  <c r="T77" i="1" s="1"/>
  <c r="G18" i="17"/>
  <c r="G126" i="17"/>
  <c r="T124" i="1" s="1"/>
  <c r="G68" i="17"/>
  <c r="G184" i="18"/>
  <c r="G103" i="17"/>
  <c r="T101" i="1" s="1"/>
  <c r="G177" i="17"/>
  <c r="AC24" i="1"/>
  <c r="G29" i="18"/>
  <c r="G148" i="18"/>
  <c r="G77" i="18"/>
  <c r="G44" i="18"/>
  <c r="G137" i="18"/>
  <c r="G52" i="18"/>
  <c r="G26" i="18"/>
  <c r="G133" i="18"/>
  <c r="G151" i="18"/>
  <c r="G152" i="18"/>
  <c r="G167" i="18"/>
  <c r="AB100" i="1"/>
  <c r="G115" i="19"/>
  <c r="G91" i="19"/>
  <c r="G102" i="19"/>
  <c r="G175" i="19"/>
  <c r="G143" i="19"/>
  <c r="U141" i="1" s="1"/>
  <c r="G32" i="19"/>
  <c r="G10" i="19"/>
  <c r="U8" i="1" s="1"/>
  <c r="G56" i="19"/>
  <c r="U54" i="1" s="1"/>
  <c r="G23" i="19"/>
  <c r="G15" i="19"/>
  <c r="G85" i="19"/>
  <c r="G58" i="19"/>
  <c r="G96" i="19"/>
  <c r="G124" i="19"/>
  <c r="G173" i="19"/>
  <c r="G39" i="17"/>
  <c r="G99" i="17"/>
  <c r="G189" i="17"/>
  <c r="T187" i="1" s="1"/>
  <c r="AC206" i="1"/>
  <c r="G208" i="18"/>
  <c r="AB210" i="1"/>
  <c r="G212" i="19"/>
  <c r="G196" i="18"/>
  <c r="AB217" i="1"/>
  <c r="G219" i="19"/>
  <c r="AC216" i="1"/>
  <c r="G218" i="18"/>
  <c r="AB223" i="1"/>
  <c r="G225" i="19"/>
  <c r="G201" i="17"/>
  <c r="AC208" i="1"/>
  <c r="G210" i="18"/>
  <c r="G73" i="18"/>
  <c r="G192" i="19"/>
  <c r="U190" i="1" s="1"/>
  <c r="AB153" i="1"/>
  <c r="G176" i="19"/>
  <c r="G195" i="19"/>
  <c r="U193" i="1" s="1"/>
  <c r="G8" i="16"/>
  <c r="G151" i="2"/>
  <c r="G54" i="2"/>
  <c r="R52" i="1" s="1"/>
  <c r="G162" i="2"/>
  <c r="G105" i="2"/>
  <c r="G45" i="2"/>
  <c r="G73" i="2"/>
  <c r="G121" i="2"/>
  <c r="G196" i="16"/>
  <c r="G100" i="16"/>
  <c r="G127" i="16"/>
  <c r="W125" i="1" s="1"/>
  <c r="G25" i="16"/>
  <c r="G90" i="17"/>
  <c r="T88" i="1" s="1"/>
  <c r="G129" i="16"/>
  <c r="G83" i="16"/>
  <c r="G72" i="17"/>
  <c r="G68" i="16"/>
  <c r="G69" i="17"/>
  <c r="T67" i="1" s="1"/>
  <c r="G43" i="17"/>
  <c r="T41" i="1" s="1"/>
  <c r="G131" i="17"/>
  <c r="G135" i="17"/>
  <c r="T133" i="1" s="1"/>
  <c r="G62" i="17"/>
  <c r="T60" i="1" s="1"/>
  <c r="G93" i="17"/>
  <c r="T91" i="1" s="1"/>
  <c r="G145" i="17"/>
  <c r="G114" i="17"/>
  <c r="T112" i="1" s="1"/>
  <c r="G70" i="17"/>
  <c r="T68" i="1" s="1"/>
  <c r="G89" i="17"/>
  <c r="T87" i="1" s="1"/>
  <c r="G149" i="17"/>
  <c r="G143" i="17"/>
  <c r="T141" i="1" s="1"/>
  <c r="AC130" i="1"/>
  <c r="G150" i="18"/>
  <c r="G87" i="18"/>
  <c r="G64" i="18"/>
  <c r="G54" i="18"/>
  <c r="AC114" i="1"/>
  <c r="G132" i="18"/>
  <c r="G120" i="17"/>
  <c r="T118" i="1" s="1"/>
  <c r="G154" i="18"/>
  <c r="V152" i="1" s="1"/>
  <c r="G72" i="18"/>
  <c r="AC41" i="1"/>
  <c r="G48" i="18"/>
  <c r="G159" i="18"/>
  <c r="G121" i="18"/>
  <c r="G165" i="18"/>
  <c r="G116" i="18"/>
  <c r="G110" i="18"/>
  <c r="V108" i="1" s="1"/>
  <c r="G11" i="18"/>
  <c r="AB75" i="1"/>
  <c r="G87" i="19"/>
  <c r="U85" i="1" s="1"/>
  <c r="G161" i="18"/>
  <c r="G15" i="18"/>
  <c r="G55" i="19"/>
  <c r="U53" i="1" s="1"/>
  <c r="G94" i="19"/>
  <c r="G170" i="19"/>
  <c r="U168" i="1" s="1"/>
  <c r="G97" i="19"/>
  <c r="U95" i="1" s="1"/>
  <c r="G112" i="19"/>
  <c r="G108" i="19"/>
  <c r="G152" i="19"/>
  <c r="G42" i="19"/>
  <c r="U40" i="1" s="1"/>
  <c r="G77" i="19"/>
  <c r="G39" i="19"/>
  <c r="G88" i="19"/>
  <c r="G60" i="19"/>
  <c r="U58" i="1" s="1"/>
  <c r="G181" i="19"/>
  <c r="G64" i="17"/>
  <c r="T62" i="1" s="1"/>
  <c r="AB222" i="1"/>
  <c r="G224" i="19"/>
  <c r="AC204" i="1"/>
  <c r="G206" i="18"/>
  <c r="AB211" i="1"/>
  <c r="G213" i="19"/>
  <c r="U211" i="1" s="1"/>
  <c r="G200" i="17"/>
  <c r="T198" i="1" s="1"/>
  <c r="AC223" i="1"/>
  <c r="G225" i="18"/>
  <c r="AB209" i="1"/>
  <c r="G211" i="19"/>
  <c r="AC221" i="1"/>
  <c r="G223" i="18"/>
  <c r="V221" i="1" s="1"/>
  <c r="AB207" i="1"/>
  <c r="G209" i="19"/>
  <c r="AC211" i="1"/>
  <c r="G213" i="18"/>
  <c r="G38" i="2"/>
  <c r="R36" i="1" s="1"/>
  <c r="G134" i="2"/>
  <c r="G194" i="14"/>
  <c r="G95" i="14"/>
  <c r="G127" i="17"/>
  <c r="T125" i="1" s="1"/>
  <c r="G125" i="17"/>
  <c r="T123" i="1" s="1"/>
  <c r="G35" i="14"/>
  <c r="G160" i="14"/>
  <c r="G126" i="18"/>
  <c r="G150" i="17"/>
  <c r="T148" i="1" s="1"/>
  <c r="G115" i="17"/>
  <c r="T113" i="1" s="1"/>
  <c r="G119" i="17"/>
  <c r="G50" i="17"/>
  <c r="T48" i="1" s="1"/>
  <c r="G59" i="17"/>
  <c r="T57" i="1" s="1"/>
  <c r="G61" i="17"/>
  <c r="T59" i="1" s="1"/>
  <c r="G118" i="18"/>
  <c r="G162" i="18"/>
  <c r="G24" i="18"/>
  <c r="G164" i="18"/>
  <c r="G190" i="18"/>
  <c r="V188" i="1" s="1"/>
  <c r="G25" i="18"/>
  <c r="G113" i="18"/>
  <c r="V111" i="1" s="1"/>
  <c r="G138" i="18"/>
  <c r="G129" i="18"/>
  <c r="G136" i="18"/>
  <c r="G183" i="18"/>
  <c r="G108" i="18"/>
  <c r="G42" i="18"/>
  <c r="V40" i="1" s="1"/>
  <c r="G125" i="18"/>
  <c r="AB28" i="1"/>
  <c r="G34" i="19"/>
  <c r="G86" i="19"/>
  <c r="U84" i="1" s="1"/>
  <c r="AB167" i="1"/>
  <c r="G191" i="19"/>
  <c r="G178" i="19"/>
  <c r="G89" i="19"/>
  <c r="G64" i="19"/>
  <c r="U62" i="1" s="1"/>
  <c r="G100" i="19"/>
  <c r="G169" i="19"/>
  <c r="G30" i="19"/>
  <c r="U28" i="1" s="1"/>
  <c r="G14" i="19"/>
  <c r="G24" i="19"/>
  <c r="G107" i="14"/>
  <c r="S105" i="1" s="1"/>
  <c r="AB220" i="1"/>
  <c r="G222" i="19"/>
  <c r="U220" i="1" s="1"/>
  <c r="AC202" i="1"/>
  <c r="G204" i="18"/>
  <c r="AJ205" i="1"/>
  <c r="G207" i="18"/>
  <c r="V205" i="1" s="1"/>
  <c r="AB203" i="1"/>
  <c r="G205" i="19"/>
  <c r="AC207" i="1"/>
  <c r="G209" i="18"/>
  <c r="AB201" i="1"/>
  <c r="G203" i="19"/>
  <c r="AC213" i="1"/>
  <c r="G215" i="18"/>
  <c r="V213" i="1" s="1"/>
  <c r="AB199" i="1"/>
  <c r="G201" i="19"/>
  <c r="AC203" i="1"/>
  <c r="G205" i="18"/>
  <c r="G9" i="14"/>
  <c r="G179" i="17"/>
  <c r="T177" i="1" s="1"/>
  <c r="G26" i="17"/>
  <c r="T24" i="1" s="1"/>
  <c r="G107" i="17"/>
  <c r="T105" i="1" s="1"/>
  <c r="G86" i="17"/>
  <c r="T84" i="1" s="1"/>
  <c r="G192" i="18"/>
  <c r="G74" i="18"/>
  <c r="V72" i="1" s="1"/>
  <c r="G32" i="18"/>
  <c r="G63" i="18"/>
  <c r="G172" i="18"/>
  <c r="AC138" i="1"/>
  <c r="G158" i="18"/>
  <c r="AC122" i="1"/>
  <c r="G140" i="18"/>
  <c r="G151" i="19"/>
  <c r="U149" i="1" s="1"/>
  <c r="G61" i="19"/>
  <c r="U59" i="1" s="1"/>
  <c r="G124" i="18"/>
  <c r="V122" i="1" s="1"/>
  <c r="G68" i="18"/>
  <c r="G12" i="18"/>
  <c r="G63" i="19"/>
  <c r="G22" i="19"/>
  <c r="G78" i="19"/>
  <c r="G45" i="19"/>
  <c r="U43" i="1" s="1"/>
  <c r="AB162" i="1"/>
  <c r="G186" i="19"/>
  <c r="G81" i="19"/>
  <c r="G44" i="19"/>
  <c r="G92" i="19"/>
  <c r="U90" i="1" s="1"/>
  <c r="G74" i="19"/>
  <c r="U72" i="1" s="1"/>
  <c r="G148" i="19"/>
  <c r="U146" i="1" s="1"/>
  <c r="G164" i="19"/>
  <c r="U162" i="1" s="1"/>
  <c r="G130" i="19"/>
  <c r="U128" i="1" s="1"/>
  <c r="G46" i="19"/>
  <c r="G65" i="19"/>
  <c r="G38" i="19"/>
  <c r="U36" i="1" s="1"/>
  <c r="G182" i="14"/>
  <c r="G158" i="17"/>
  <c r="T156" i="1" s="1"/>
  <c r="G76" i="17"/>
  <c r="T74" i="1" s="1"/>
  <c r="G118" i="17"/>
  <c r="AJ215" i="1"/>
  <c r="G217" i="18"/>
  <c r="V215" i="1" s="1"/>
  <c r="AB218" i="1"/>
  <c r="G220" i="19"/>
  <c r="U218" i="1" s="1"/>
  <c r="AC200" i="1"/>
  <c r="G202" i="18"/>
  <c r="G197" i="19"/>
  <c r="U195" i="1" s="1"/>
  <c r="AC199" i="1"/>
  <c r="G201" i="18"/>
  <c r="AC197" i="1"/>
  <c r="G199" i="18"/>
  <c r="AJ214" i="1"/>
  <c r="G216" i="18"/>
  <c r="V214" i="1" s="1"/>
  <c r="G224" i="17"/>
  <c r="G197" i="18"/>
  <c r="G9" i="2"/>
  <c r="G172" i="2"/>
  <c r="G8" i="18"/>
  <c r="G123" i="2"/>
  <c r="G117" i="2"/>
  <c r="G101" i="2"/>
  <c r="R99" i="1" s="1"/>
  <c r="G40" i="16"/>
  <c r="G115" i="14"/>
  <c r="S113" i="1" s="1"/>
  <c r="G122" i="16"/>
  <c r="G135" i="16"/>
  <c r="G95" i="16"/>
  <c r="G133" i="16"/>
  <c r="G162" i="16"/>
  <c r="G162" i="17"/>
  <c r="T160" i="1" s="1"/>
  <c r="G79" i="14"/>
  <c r="G120" i="14"/>
  <c r="G174" i="17"/>
  <c r="G85" i="17"/>
  <c r="T83" i="1" s="1"/>
  <c r="G148" i="17"/>
  <c r="T146" i="1" s="1"/>
  <c r="G13" i="17"/>
  <c r="AC69" i="1"/>
  <c r="G80" i="18"/>
  <c r="G23" i="17"/>
  <c r="G46" i="17"/>
  <c r="T44" i="1" s="1"/>
  <c r="G136" i="17"/>
  <c r="G142" i="17"/>
  <c r="T140" i="1" s="1"/>
  <c r="G33" i="17"/>
  <c r="T31" i="1" s="1"/>
  <c r="G42" i="17"/>
  <c r="T40" i="1" s="1"/>
  <c r="G121" i="17"/>
  <c r="T119" i="1" s="1"/>
  <c r="G124" i="17"/>
  <c r="T122" i="1" s="1"/>
  <c r="G71" i="18"/>
  <c r="G178" i="18"/>
  <c r="G19" i="18"/>
  <c r="V17" i="1" s="1"/>
  <c r="G35" i="18"/>
  <c r="G180" i="18"/>
  <c r="G104" i="18"/>
  <c r="V102" i="1" s="1"/>
  <c r="G85" i="18"/>
  <c r="G83" i="18"/>
  <c r="G120" i="18"/>
  <c r="AC28" i="1"/>
  <c r="G34" i="18"/>
  <c r="V32" i="1" s="1"/>
  <c r="G14" i="18"/>
  <c r="V12" i="1" s="1"/>
  <c r="G30" i="18"/>
  <c r="V28" i="1" s="1"/>
  <c r="G136" i="19"/>
  <c r="G98" i="18"/>
  <c r="G156" i="18"/>
  <c r="V154" i="1" s="1"/>
  <c r="G154" i="19"/>
  <c r="G17" i="19"/>
  <c r="U15" i="1" s="1"/>
  <c r="G127" i="19"/>
  <c r="U125" i="1" s="1"/>
  <c r="G36" i="19"/>
  <c r="U34" i="1" s="1"/>
  <c r="G141" i="19"/>
  <c r="U139" i="1" s="1"/>
  <c r="G28" i="19"/>
  <c r="G194" i="19"/>
  <c r="U192" i="1" s="1"/>
  <c r="G12" i="19"/>
  <c r="G72" i="19"/>
  <c r="AB24" i="1"/>
  <c r="G29" i="19"/>
  <c r="U27" i="1" s="1"/>
  <c r="G84" i="19"/>
  <c r="U82" i="1" s="1"/>
  <c r="G54" i="19"/>
  <c r="U52" i="1" s="1"/>
  <c r="G98" i="19"/>
  <c r="U96" i="1" s="1"/>
  <c r="G171" i="19"/>
  <c r="U169" i="1" s="1"/>
  <c r="G153" i="19"/>
  <c r="G119" i="19"/>
  <c r="G26" i="19"/>
  <c r="U24" i="1" s="1"/>
  <c r="G134" i="19"/>
  <c r="U132" i="1" s="1"/>
  <c r="G53" i="19"/>
  <c r="U51" i="1" s="1"/>
  <c r="G163" i="19"/>
  <c r="U161" i="1" s="1"/>
  <c r="G73" i="17"/>
  <c r="T71" i="1" s="1"/>
  <c r="G116" i="17"/>
  <c r="T114" i="1" s="1"/>
  <c r="G144" i="17"/>
  <c r="T142" i="1" s="1"/>
  <c r="AB221" i="1"/>
  <c r="G223" i="19"/>
  <c r="U221" i="1" s="1"/>
  <c r="AC217" i="1"/>
  <c r="G219" i="18"/>
  <c r="V217" i="1" s="1"/>
  <c r="AB208" i="1"/>
  <c r="G210" i="19"/>
  <c r="G203" i="17"/>
  <c r="T201" i="1" s="1"/>
  <c r="G222" i="17"/>
  <c r="T220" i="1" s="1"/>
  <c r="G174" i="2"/>
  <c r="G106" i="2"/>
  <c r="G195" i="2"/>
  <c r="G30" i="2"/>
  <c r="R28" i="1" s="1"/>
  <c r="G145" i="2"/>
  <c r="G70" i="2"/>
  <c r="G65" i="2"/>
  <c r="R63" i="1" s="1"/>
  <c r="G43" i="2"/>
  <c r="R41" i="1" s="1"/>
  <c r="G140" i="2"/>
  <c r="G131" i="2"/>
  <c r="G164" i="2"/>
  <c r="G20" i="2"/>
  <c r="R18" i="1" s="1"/>
  <c r="G25" i="2"/>
  <c r="G142" i="2"/>
  <c r="G69" i="2"/>
  <c r="G111" i="2"/>
  <c r="R109" i="1" s="1"/>
  <c r="G66" i="2"/>
  <c r="G170" i="2"/>
  <c r="G52" i="2"/>
  <c r="G12" i="2"/>
  <c r="R10" i="1" s="1"/>
  <c r="G29" i="2"/>
  <c r="G173" i="2"/>
  <c r="G147" i="2"/>
  <c r="G197" i="2"/>
  <c r="R195" i="1" s="1"/>
  <c r="G163" i="2"/>
  <c r="G99" i="2"/>
  <c r="G200" i="2"/>
  <c r="G114" i="2"/>
  <c r="R112" i="1" s="1"/>
  <c r="G76" i="2"/>
  <c r="G56" i="2"/>
  <c r="G34" i="2"/>
  <c r="R32" i="1" s="1"/>
  <c r="G165" i="2"/>
  <c r="R163" i="1" s="1"/>
  <c r="G78" i="2"/>
  <c r="G55" i="2"/>
  <c r="Y209" i="1"/>
  <c r="G211" i="2"/>
  <c r="R209" i="1" s="1"/>
  <c r="G26" i="2"/>
  <c r="G186" i="2"/>
  <c r="G103" i="2"/>
  <c r="R101" i="1" s="1"/>
  <c r="Y217" i="1"/>
  <c r="G219" i="2"/>
  <c r="Y212" i="1"/>
  <c r="G214" i="2"/>
  <c r="R212" i="1" s="1"/>
  <c r="G185" i="2"/>
  <c r="R183" i="1" s="1"/>
  <c r="G188" i="2"/>
  <c r="G80" i="2"/>
  <c r="G49" i="2"/>
  <c r="R47" i="1" s="1"/>
  <c r="G27" i="2"/>
  <c r="R25" i="1" s="1"/>
  <c r="G187" i="2"/>
  <c r="G110" i="2"/>
  <c r="G124" i="2"/>
  <c r="R122" i="1" s="1"/>
  <c r="G189" i="2"/>
  <c r="R187" i="1" s="1"/>
  <c r="G16" i="2"/>
  <c r="G32" i="2"/>
  <c r="G176" i="2"/>
  <c r="R174" i="1" s="1"/>
  <c r="G154" i="2"/>
  <c r="R152" i="1" s="1"/>
  <c r="G87" i="2"/>
  <c r="G15" i="2"/>
  <c r="AF205" i="1"/>
  <c r="G207" i="2"/>
  <c r="R205" i="1" s="1"/>
  <c r="Y196" i="1"/>
  <c r="G198" i="2"/>
  <c r="G212" i="2"/>
  <c r="R210" i="1" s="1"/>
  <c r="Y201" i="1"/>
  <c r="G203" i="2"/>
  <c r="AF215" i="1"/>
  <c r="G217" i="2"/>
  <c r="R215" i="1" s="1"/>
  <c r="G225" i="2"/>
  <c r="R223" i="1" s="1"/>
  <c r="Y129" i="1"/>
  <c r="G149" i="2"/>
  <c r="G178" i="2"/>
  <c r="R176" i="1" s="1"/>
  <c r="Y81" i="1"/>
  <c r="G95" i="2"/>
  <c r="G19" i="2"/>
  <c r="G158" i="2"/>
  <c r="R156" i="1" s="1"/>
  <c r="G191" i="2"/>
  <c r="R189" i="1" s="1"/>
  <c r="G10" i="2"/>
  <c r="G116" i="2"/>
  <c r="G160" i="2"/>
  <c r="R158" i="1" s="1"/>
  <c r="G60" i="2"/>
  <c r="R58" i="1" s="1"/>
  <c r="G152" i="2"/>
  <c r="G83" i="2"/>
  <c r="Y200" i="1"/>
  <c r="G202" i="2"/>
  <c r="R200" i="1" s="1"/>
  <c r="Y222" i="1"/>
  <c r="G224" i="2"/>
  <c r="Y213" i="1"/>
  <c r="G215" i="2"/>
  <c r="R213" i="1" s="1"/>
  <c r="Y208" i="1"/>
  <c r="G210" i="2"/>
  <c r="R208" i="1" s="1"/>
  <c r="Y71" i="1"/>
  <c r="G82" i="2"/>
  <c r="R80" i="1" s="1"/>
  <c r="G17" i="2"/>
  <c r="G104" i="2"/>
  <c r="G126" i="2"/>
  <c r="R124" i="1" s="1"/>
  <c r="G182" i="2"/>
  <c r="R180" i="1" s="1"/>
  <c r="G72" i="2"/>
  <c r="G90" i="2"/>
  <c r="R88" i="1" s="1"/>
  <c r="G61" i="2"/>
  <c r="R59" i="1" s="1"/>
  <c r="G190" i="2"/>
  <c r="R188" i="1" s="1"/>
  <c r="G135" i="2"/>
  <c r="G39" i="2"/>
  <c r="G67" i="2"/>
  <c r="R65" i="1" s="1"/>
  <c r="Y197" i="1"/>
  <c r="G199" i="2"/>
  <c r="G222" i="2"/>
  <c r="Y76" i="1"/>
  <c r="G89" i="2"/>
  <c r="R87" i="1" s="1"/>
  <c r="G143" i="2"/>
  <c r="G93" i="2"/>
  <c r="G175" i="2"/>
  <c r="G118" i="2"/>
  <c r="R116" i="1" s="1"/>
  <c r="G119" i="2"/>
  <c r="G23" i="2"/>
  <c r="G51" i="2"/>
  <c r="R49" i="1" s="1"/>
  <c r="G208" i="2"/>
  <c r="R206" i="1" s="1"/>
  <c r="G218" i="2"/>
  <c r="Y204" i="1"/>
  <c r="G206" i="2"/>
  <c r="R204" i="1" s="1"/>
  <c r="G167" i="2"/>
  <c r="R165" i="1" s="1"/>
  <c r="G79" i="2"/>
  <c r="G120" i="2"/>
  <c r="R118" i="1" s="1"/>
  <c r="G184" i="2"/>
  <c r="R182" i="1" s="1"/>
  <c r="Y139" i="1"/>
  <c r="G159" i="2"/>
  <c r="G91" i="2"/>
  <c r="G107" i="2"/>
  <c r="R105" i="1" s="1"/>
  <c r="G86" i="2"/>
  <c r="R84" i="1" s="1"/>
  <c r="G14" i="2"/>
  <c r="G28" i="2"/>
  <c r="G137" i="2"/>
  <c r="R135" i="1" s="1"/>
  <c r="G177" i="2"/>
  <c r="R175" i="1" s="1"/>
  <c r="G58" i="2"/>
  <c r="G155" i="2"/>
  <c r="G85" i="2"/>
  <c r="G96" i="2"/>
  <c r="R94" i="1" s="1"/>
  <c r="G57" i="2"/>
  <c r="AF214" i="1"/>
  <c r="G216" i="2"/>
  <c r="R214" i="1" s="1"/>
  <c r="Y221" i="1"/>
  <c r="G223" i="2"/>
  <c r="Y218" i="1"/>
  <c r="G220" i="2"/>
  <c r="R218" i="1" s="1"/>
  <c r="G129" i="2"/>
  <c r="R127" i="1" s="1"/>
  <c r="Y16" i="1"/>
  <c r="G21" i="2"/>
  <c r="G97" i="2"/>
  <c r="R95" i="1" s="1"/>
  <c r="G183" i="2"/>
  <c r="R181" i="1" s="1"/>
  <c r="Y37" i="1"/>
  <c r="G44" i="2"/>
  <c r="G100" i="2"/>
  <c r="R98" i="1" s="1"/>
  <c r="G84" i="2"/>
  <c r="R82" i="1" s="1"/>
  <c r="G161" i="2"/>
  <c r="G179" i="2"/>
  <c r="R177" i="1" s="1"/>
  <c r="G127" i="2"/>
  <c r="G128" i="2"/>
  <c r="R126" i="1" s="1"/>
  <c r="G31" i="2"/>
  <c r="G59" i="2"/>
  <c r="G168" i="2"/>
  <c r="R166" i="1" s="1"/>
  <c r="G150" i="2"/>
  <c r="R148" i="1" s="1"/>
  <c r="G108" i="2"/>
  <c r="G64" i="2"/>
  <c r="G138" i="2"/>
  <c r="R136" i="1" s="1"/>
  <c r="G77" i="2"/>
  <c r="R75" i="1" s="1"/>
  <c r="G36" i="2"/>
  <c r="G41" i="2"/>
  <c r="G213" i="2"/>
  <c r="R211" i="1" s="1"/>
  <c r="AF219" i="1"/>
  <c r="G221" i="2"/>
  <c r="R219" i="1" s="1"/>
  <c r="G196" i="14"/>
  <c r="S194" i="1" s="1"/>
  <c r="G43" i="14"/>
  <c r="G145" i="14"/>
  <c r="S143" i="1" s="1"/>
  <c r="G142" i="14"/>
  <c r="G144" i="14"/>
  <c r="G159" i="14"/>
  <c r="G69" i="16"/>
  <c r="W67" i="1" s="1"/>
  <c r="G115" i="16"/>
  <c r="G48" i="16"/>
  <c r="G60" i="16"/>
  <c r="G165" i="16"/>
  <c r="G146" i="16"/>
  <c r="G28" i="16"/>
  <c r="G155" i="16"/>
  <c r="G116" i="16"/>
  <c r="W114" i="1" s="1"/>
  <c r="G131" i="16"/>
  <c r="G16" i="16"/>
  <c r="G53" i="16"/>
  <c r="G189" i="16"/>
  <c r="G82" i="16"/>
  <c r="G85" i="16"/>
  <c r="G172" i="16"/>
  <c r="G119" i="16"/>
  <c r="W117" i="1" s="1"/>
  <c r="G186" i="16"/>
  <c r="G121" i="16"/>
  <c r="G166" i="16"/>
  <c r="G142" i="16"/>
  <c r="G99" i="16"/>
  <c r="G54" i="16"/>
  <c r="G128" i="16"/>
  <c r="G59" i="16"/>
  <c r="W57" i="1" s="1"/>
  <c r="G66" i="16"/>
  <c r="G150" i="16"/>
  <c r="G107" i="16"/>
  <c r="G20" i="16"/>
  <c r="G174" i="16"/>
  <c r="G72" i="16"/>
  <c r="G64" i="16"/>
  <c r="G132" i="16"/>
  <c r="W130" i="1" s="1"/>
  <c r="G38" i="16"/>
  <c r="G90" i="16"/>
  <c r="G50" i="16"/>
  <c r="G96" i="16"/>
  <c r="G51" i="16"/>
  <c r="G78" i="16"/>
  <c r="G32" i="16"/>
  <c r="G120" i="16"/>
  <c r="W118" i="1" s="1"/>
  <c r="G57" i="16"/>
  <c r="G169" i="16"/>
  <c r="W167" i="1" s="1"/>
  <c r="G71" i="16"/>
  <c r="G22" i="16"/>
  <c r="G10" i="16"/>
  <c r="G27" i="16"/>
  <c r="G34" i="16"/>
  <c r="G44" i="14"/>
  <c r="S42" i="1" s="1"/>
  <c r="G132" i="14"/>
  <c r="G97" i="14"/>
  <c r="S95" i="1" s="1"/>
  <c r="G125" i="14"/>
  <c r="G77" i="14"/>
  <c r="S75" i="1" s="1"/>
  <c r="G112" i="14"/>
  <c r="G89" i="14"/>
  <c r="S87" i="1" s="1"/>
  <c r="G183" i="14"/>
  <c r="S181" i="1" s="1"/>
  <c r="AG87" i="1"/>
  <c r="G82" i="14"/>
  <c r="G163" i="14"/>
  <c r="S161" i="1" s="1"/>
  <c r="G130" i="14"/>
  <c r="G32" i="14"/>
  <c r="S30" i="1" s="1"/>
  <c r="G108" i="14"/>
  <c r="S106" i="1" s="1"/>
  <c r="G70" i="14"/>
  <c r="S68" i="1" s="1"/>
  <c r="G101" i="14"/>
  <c r="S99" i="1" s="1"/>
  <c r="Z122" i="1"/>
  <c r="G140" i="14"/>
  <c r="G131" i="14"/>
  <c r="S129" i="1" s="1"/>
  <c r="G103" i="14"/>
  <c r="G20" i="14"/>
  <c r="S18" i="1" s="1"/>
  <c r="G126" i="14"/>
  <c r="Z116" i="1"/>
  <c r="G134" i="14"/>
  <c r="S132" i="1" s="1"/>
  <c r="Z222" i="1"/>
  <c r="G224" i="14"/>
  <c r="Z223" i="1"/>
  <c r="G225" i="14"/>
  <c r="Z213" i="1"/>
  <c r="G215" i="14"/>
  <c r="S213" i="1" s="1"/>
  <c r="G137" i="14"/>
  <c r="S135" i="1" s="1"/>
  <c r="Z217" i="1"/>
  <c r="G219" i="14"/>
  <c r="S217" i="1" s="1"/>
  <c r="Z207" i="1"/>
  <c r="G209" i="14"/>
  <c r="S207" i="1" s="1"/>
  <c r="Z197" i="1"/>
  <c r="G199" i="14"/>
  <c r="S197" i="1" s="1"/>
  <c r="Z209" i="1"/>
  <c r="G211" i="14"/>
  <c r="S209" i="1" s="1"/>
  <c r="Z199" i="1"/>
  <c r="G201" i="14"/>
  <c r="Z135" i="1"/>
  <c r="G155" i="14"/>
  <c r="S153" i="1" s="1"/>
  <c r="G39" i="14"/>
  <c r="G179" i="14"/>
  <c r="S177" i="1" s="1"/>
  <c r="G69" i="14"/>
  <c r="Z211" i="1"/>
  <c r="G213" i="14"/>
  <c r="Z201" i="1"/>
  <c r="G203" i="14"/>
  <c r="Z164" i="1"/>
  <c r="G188" i="14"/>
  <c r="Z141" i="1"/>
  <c r="G161" i="14"/>
  <c r="S159" i="1" s="1"/>
  <c r="Z70" i="1"/>
  <c r="G81" i="14"/>
  <c r="G21" i="14"/>
  <c r="S19" i="1" s="1"/>
  <c r="G72" i="14"/>
  <c r="Z203" i="1"/>
  <c r="G205" i="14"/>
  <c r="Z216" i="1"/>
  <c r="G218" i="14"/>
  <c r="S216" i="1" s="1"/>
  <c r="G62" i="14"/>
  <c r="S60" i="1" s="1"/>
  <c r="Z160" i="1"/>
  <c r="G184" i="14"/>
  <c r="S182" i="1" s="1"/>
  <c r="G102" i="14"/>
  <c r="G17" i="14"/>
  <c r="S15" i="1" s="1"/>
  <c r="G162" i="14"/>
  <c r="G66" i="14"/>
  <c r="S64" i="1" s="1"/>
  <c r="Z218" i="1"/>
  <c r="G220" i="14"/>
  <c r="S218" i="1" s="1"/>
  <c r="G128" i="14"/>
  <c r="G172" i="14"/>
  <c r="S170" i="1" s="1"/>
  <c r="G76" i="14"/>
  <c r="Z220" i="1"/>
  <c r="G222" i="14"/>
  <c r="Z210" i="1"/>
  <c r="G212" i="14"/>
  <c r="S210" i="1" s="1"/>
  <c r="Z75" i="1"/>
  <c r="G87" i="14"/>
  <c r="G8" i="14"/>
  <c r="AG67" i="1"/>
  <c r="G42" i="14"/>
  <c r="S40" i="1" s="1"/>
  <c r="Z202" i="1"/>
  <c r="G204" i="14"/>
  <c r="S202" i="1" s="1"/>
  <c r="Z221" i="1"/>
  <c r="G223" i="14"/>
  <c r="S221" i="1" s="1"/>
  <c r="G94" i="16"/>
  <c r="G13" i="16"/>
  <c r="W11" i="1" s="1"/>
  <c r="AD220" i="1"/>
  <c r="G222" i="16"/>
  <c r="W220" i="1" s="1"/>
  <c r="AD202" i="1"/>
  <c r="G204" i="16"/>
  <c r="W202" i="1" s="1"/>
  <c r="AK205" i="1"/>
  <c r="G207" i="16"/>
  <c r="W205" i="1" s="1"/>
  <c r="AD200" i="1"/>
  <c r="G202" i="16"/>
  <c r="W200" i="1" s="1"/>
  <c r="AD206" i="1"/>
  <c r="G208" i="16"/>
  <c r="W206" i="1" s="1"/>
  <c r="AD139" i="1"/>
  <c r="G159" i="16"/>
  <c r="W157" i="1" s="1"/>
  <c r="G157" i="16"/>
  <c r="G141" i="16"/>
  <c r="G160" i="16"/>
  <c r="G84" i="16"/>
  <c r="W82" i="1" s="1"/>
  <c r="G37" i="16"/>
  <c r="G44" i="16"/>
  <c r="G143" i="16"/>
  <c r="G149" i="16"/>
  <c r="W147" i="1" s="1"/>
  <c r="G65" i="16"/>
  <c r="G70" i="16"/>
  <c r="G190" i="16"/>
  <c r="G75" i="16"/>
  <c r="W73" i="1" s="1"/>
  <c r="G80" i="16"/>
  <c r="G176" i="16"/>
  <c r="W174" i="1" s="1"/>
  <c r="G11" i="16"/>
  <c r="AD212" i="1"/>
  <c r="G214" i="16"/>
  <c r="AK215" i="1"/>
  <c r="G217" i="16"/>
  <c r="W215" i="1" s="1"/>
  <c r="G197" i="16"/>
  <c r="W195" i="1" s="1"/>
  <c r="AD198" i="1"/>
  <c r="G200" i="16"/>
  <c r="W198" i="1" s="1"/>
  <c r="G136" i="16"/>
  <c r="G167" i="16"/>
  <c r="W165" i="1" s="1"/>
  <c r="AD204" i="1"/>
  <c r="G206" i="16"/>
  <c r="AD211" i="1"/>
  <c r="G213" i="16"/>
  <c r="W211" i="1" s="1"/>
  <c r="G12" i="16"/>
  <c r="G14" i="16"/>
  <c r="G173" i="16"/>
  <c r="G109" i="16"/>
  <c r="W107" i="1" s="1"/>
  <c r="G33" i="16"/>
  <c r="G29" i="16"/>
  <c r="G191" i="16"/>
  <c r="G43" i="16"/>
  <c r="W41" i="1" s="1"/>
  <c r="G35" i="16"/>
  <c r="G156" i="16"/>
  <c r="W154" i="1" s="1"/>
  <c r="G161" i="16"/>
  <c r="AD196" i="1"/>
  <c r="G198" i="16"/>
  <c r="W196" i="1" s="1"/>
  <c r="AD201" i="1"/>
  <c r="G203" i="16"/>
  <c r="G49" i="16"/>
  <c r="W47" i="1" s="1"/>
  <c r="G46" i="16"/>
  <c r="G152" i="16"/>
  <c r="W150" i="1" s="1"/>
  <c r="G168" i="16"/>
  <c r="G104" i="16"/>
  <c r="W102" i="1" s="1"/>
  <c r="G18" i="16"/>
  <c r="W16" i="1" s="1"/>
  <c r="G137" i="16"/>
  <c r="W135" i="1" s="1"/>
  <c r="G79" i="16"/>
  <c r="G125" i="16"/>
  <c r="W123" i="1" s="1"/>
  <c r="G134" i="16"/>
  <c r="G178" i="16"/>
  <c r="W176" i="1" s="1"/>
  <c r="AD209" i="1"/>
  <c r="G211" i="16"/>
  <c r="W209" i="1" s="1"/>
  <c r="AD199" i="1"/>
  <c r="G201" i="16"/>
  <c r="AK214" i="1"/>
  <c r="G216" i="16"/>
  <c r="W214" i="1" s="1"/>
  <c r="AD203" i="1"/>
  <c r="G205" i="16"/>
  <c r="W203" i="1" s="1"/>
  <c r="AD219" i="1"/>
  <c r="G221" i="16"/>
  <c r="W219" i="1" s="1"/>
  <c r="G61" i="16"/>
  <c r="G112" i="16"/>
  <c r="G55" i="16"/>
  <c r="W53" i="1" s="1"/>
  <c r="G171" i="16"/>
  <c r="W169" i="1" s="1"/>
  <c r="G138" i="16"/>
  <c r="G19" i="16"/>
  <c r="W17" i="1" s="1"/>
  <c r="G139" i="16"/>
  <c r="G89" i="16"/>
  <c r="W87" i="1" s="1"/>
  <c r="G45" i="16"/>
  <c r="AD207" i="1"/>
  <c r="G209" i="16"/>
  <c r="W207" i="1" s="1"/>
  <c r="AD197" i="1"/>
  <c r="G199" i="16"/>
  <c r="AD223" i="1"/>
  <c r="G225" i="16"/>
  <c r="G98" i="16"/>
  <c r="W96" i="1" s="1"/>
  <c r="G87" i="16"/>
  <c r="G144" i="16"/>
  <c r="G92" i="16"/>
  <c r="W90" i="1" s="1"/>
  <c r="AD77" i="1"/>
  <c r="G91" i="16"/>
  <c r="G108" i="16"/>
  <c r="G123" i="16"/>
  <c r="G148" i="16"/>
  <c r="W146" i="1" s="1"/>
  <c r="G188" i="16"/>
  <c r="G88" i="16"/>
  <c r="W86" i="1" s="1"/>
  <c r="G147" i="16"/>
  <c r="W145" i="1" s="1"/>
  <c r="G117" i="16"/>
  <c r="W115" i="1" s="1"/>
  <c r="G154" i="16"/>
  <c r="G101" i="16"/>
  <c r="W99" i="1" s="1"/>
  <c r="G164" i="16"/>
  <c r="G52" i="16"/>
  <c r="W50" i="1" s="1"/>
  <c r="G126" i="16"/>
  <c r="G105" i="16"/>
  <c r="G170" i="16"/>
  <c r="W168" i="1" s="1"/>
  <c r="G140" i="16"/>
  <c r="W138" i="1" s="1"/>
  <c r="AD217" i="1"/>
  <c r="G219" i="16"/>
  <c r="W217" i="1" s="1"/>
  <c r="AD218" i="1"/>
  <c r="G220" i="16"/>
  <c r="W218" i="1" s="1"/>
  <c r="AD216" i="1"/>
  <c r="G218" i="16"/>
  <c r="W216" i="1" s="1"/>
  <c r="AD221" i="1"/>
  <c r="G223" i="16"/>
  <c r="W221" i="1" s="1"/>
  <c r="G24" i="16"/>
  <c r="G86" i="16"/>
  <c r="W84" i="1" s="1"/>
  <c r="G26" i="16"/>
  <c r="G184" i="16"/>
  <c r="W182" i="1" s="1"/>
  <c r="G195" i="16"/>
  <c r="W193" i="1" s="1"/>
  <c r="G114" i="16"/>
  <c r="G41" i="16"/>
  <c r="G73" i="16"/>
  <c r="W71" i="1" s="1"/>
  <c r="G62" i="16"/>
  <c r="G124" i="16"/>
  <c r="W122" i="1" s="1"/>
  <c r="G63" i="16"/>
  <c r="G193" i="16"/>
  <c r="W191" i="1" s="1"/>
  <c r="G9" i="16"/>
  <c r="G76" i="16"/>
  <c r="G153" i="16"/>
  <c r="W151" i="1" s="1"/>
  <c r="G182" i="16"/>
  <c r="W180" i="1" s="1"/>
  <c r="G185" i="16"/>
  <c r="G23" i="16"/>
  <c r="W21" i="1" s="1"/>
  <c r="G97" i="16"/>
  <c r="G111" i="16"/>
  <c r="W109" i="1" s="1"/>
  <c r="G181" i="16"/>
  <c r="W179" i="1" s="1"/>
  <c r="G36" i="16"/>
  <c r="G106" i="16"/>
  <c r="W104" i="1" s="1"/>
  <c r="G113" i="16"/>
  <c r="W111" i="1" s="1"/>
  <c r="G183" i="16"/>
  <c r="AD213" i="1"/>
  <c r="G215" i="16"/>
  <c r="W213" i="1" s="1"/>
  <c r="AD210" i="1"/>
  <c r="G212" i="16"/>
  <c r="W210" i="1" s="1"/>
  <c r="AD208" i="1"/>
  <c r="G210" i="16"/>
  <c r="AD222" i="1"/>
  <c r="G224" i="16"/>
  <c r="AA201" i="1"/>
  <c r="AA210" i="1"/>
  <c r="AA142" i="1"/>
  <c r="AA166" i="1"/>
  <c r="T109" i="1"/>
  <c r="T72" i="1"/>
  <c r="T99" i="1"/>
  <c r="AA206" i="1"/>
  <c r="AA197" i="1"/>
  <c r="AJ158" i="1"/>
  <c r="T80" i="1"/>
  <c r="T85" i="1"/>
  <c r="T14" i="1"/>
  <c r="T110" i="1"/>
  <c r="T10" i="1"/>
  <c r="T213" i="1"/>
  <c r="AA219" i="1"/>
  <c r="AA209" i="1"/>
  <c r="T29" i="1"/>
  <c r="AA51" i="1"/>
  <c r="T139" i="1"/>
  <c r="T27" i="1"/>
  <c r="T23" i="1"/>
  <c r="T15" i="1"/>
  <c r="AA199" i="1"/>
  <c r="T199" i="1"/>
  <c r="AA60" i="1"/>
  <c r="T52" i="1"/>
  <c r="AA68" i="1"/>
  <c r="T89" i="1"/>
  <c r="AA202" i="1"/>
  <c r="T90" i="1"/>
  <c r="T30" i="1"/>
  <c r="AA104" i="1"/>
  <c r="AA43" i="1"/>
  <c r="AD66" i="1"/>
  <c r="AA156" i="1"/>
  <c r="T130" i="1"/>
  <c r="T100" i="1"/>
  <c r="T45" i="1"/>
  <c r="T53" i="1"/>
  <c r="T195" i="1"/>
  <c r="AA223" i="1"/>
  <c r="T223" i="1"/>
  <c r="AA222" i="1"/>
  <c r="T189" i="1"/>
  <c r="T42" i="1"/>
  <c r="AD163" i="1"/>
  <c r="AD53" i="1"/>
  <c r="T144" i="1"/>
  <c r="AA196" i="1"/>
  <c r="T196" i="1"/>
  <c r="T131" i="1"/>
  <c r="T95" i="1"/>
  <c r="T47" i="1"/>
  <c r="T8" i="1"/>
  <c r="AA205" i="1"/>
  <c r="J205" i="1" s="1" a="1"/>
  <c r="J205" i="1" s="1"/>
  <c r="K205" i="1" s="1"/>
  <c r="T205" i="1"/>
  <c r="Y27" i="1"/>
  <c r="Z80" i="1"/>
  <c r="Z167" i="1"/>
  <c r="Z64" i="1"/>
  <c r="AD63" i="1"/>
  <c r="AF11" i="1"/>
  <c r="AK40" i="1"/>
  <c r="AD27" i="1"/>
  <c r="AF28" i="1"/>
  <c r="AG141" i="1"/>
  <c r="AD138" i="1"/>
  <c r="AH156" i="1"/>
  <c r="AH114" i="1"/>
  <c r="Y59" i="1"/>
  <c r="AH61" i="1"/>
  <c r="AF90" i="1"/>
  <c r="AI102" i="1"/>
  <c r="AI93" i="1"/>
  <c r="AD44" i="1"/>
  <c r="AK37" i="1"/>
  <c r="AH74" i="1"/>
  <c r="AA116" i="1"/>
  <c r="T75" i="1"/>
  <c r="U114" i="1"/>
  <c r="AF145" i="1"/>
  <c r="AG114" i="1"/>
  <c r="Y92" i="1"/>
  <c r="Y10" i="1"/>
  <c r="AF19" i="1"/>
  <c r="AD67" i="1"/>
  <c r="T78" i="1"/>
  <c r="T28" i="1"/>
  <c r="T162" i="1"/>
  <c r="AA147" i="1"/>
  <c r="Z35" i="1"/>
  <c r="AD21" i="1"/>
  <c r="AK18" i="1"/>
  <c r="AK70" i="1"/>
  <c r="AC30" i="1"/>
  <c r="T19" i="1"/>
  <c r="AC66" i="1"/>
  <c r="T61" i="1"/>
  <c r="T55" i="1"/>
  <c r="T34" i="1"/>
  <c r="AK98" i="1"/>
  <c r="AF63" i="1"/>
  <c r="T36" i="1"/>
  <c r="T184" i="1"/>
  <c r="AF170" i="1"/>
  <c r="T65" i="1"/>
  <c r="T179" i="1"/>
  <c r="AG140" i="1"/>
  <c r="AA134" i="1"/>
  <c r="AH62" i="1"/>
  <c r="AH64" i="1"/>
  <c r="T208" i="1"/>
  <c r="U23" i="1"/>
  <c r="AB169" i="1"/>
  <c r="U81" i="1"/>
  <c r="AB111" i="1"/>
  <c r="AI7" i="1"/>
  <c r="AB146" i="1"/>
  <c r="AI103" i="1"/>
  <c r="AB166" i="1"/>
  <c r="U205" i="1"/>
  <c r="AH8" i="1"/>
  <c r="U111" i="1"/>
  <c r="AI29" i="1"/>
  <c r="T154" i="1"/>
  <c r="AA81" i="1"/>
  <c r="T98" i="1"/>
  <c r="T185" i="1"/>
  <c r="T20" i="1"/>
  <c r="Y116" i="1"/>
  <c r="Z146" i="1"/>
  <c r="Z17" i="1"/>
  <c r="AD119" i="1"/>
  <c r="Z118" i="1"/>
  <c r="AI63" i="1"/>
  <c r="AF130" i="1"/>
  <c r="T143" i="1"/>
  <c r="T102" i="1"/>
  <c r="AF13" i="1"/>
  <c r="AF110" i="1"/>
  <c r="Y126" i="1"/>
  <c r="AD127" i="1"/>
  <c r="U103" i="1"/>
  <c r="U116" i="1"/>
  <c r="AJ81" i="1"/>
  <c r="AJ125" i="1"/>
  <c r="AH116" i="1"/>
  <c r="T54" i="1"/>
  <c r="AA161" i="1"/>
  <c r="T26" i="1"/>
  <c r="T135" i="1"/>
  <c r="Y156" i="1"/>
  <c r="AD58" i="1"/>
  <c r="AD103" i="1"/>
  <c r="AK33" i="1"/>
  <c r="AD152" i="1"/>
  <c r="T159" i="1"/>
  <c r="AA8" i="1"/>
  <c r="AA137" i="1"/>
  <c r="AI167" i="1"/>
  <c r="AJ99" i="1"/>
  <c r="AJ54" i="1"/>
  <c r="AC40" i="1"/>
  <c r="V149" i="1"/>
  <c r="U159" i="1"/>
  <c r="U171" i="1"/>
  <c r="AG80" i="1"/>
  <c r="T107" i="1"/>
  <c r="AA149" i="1"/>
  <c r="T81" i="1"/>
  <c r="T136" i="1"/>
  <c r="AB68" i="1"/>
  <c r="AF120" i="1"/>
  <c r="Y85" i="1"/>
  <c r="AA128" i="1"/>
  <c r="AH107" i="1"/>
  <c r="AH75" i="1"/>
  <c r="AJ59" i="1"/>
  <c r="AC14" i="1"/>
  <c r="AJ76" i="1"/>
  <c r="AC150" i="1"/>
  <c r="AB30" i="1"/>
  <c r="AB83" i="1"/>
  <c r="Z111" i="1"/>
  <c r="Z124" i="1"/>
  <c r="AD16" i="1"/>
  <c r="AD88" i="1"/>
  <c r="AD159" i="1"/>
  <c r="T51" i="1"/>
  <c r="Y73" i="1"/>
  <c r="Y136" i="1"/>
  <c r="T13" i="1"/>
  <c r="Z168" i="1"/>
  <c r="T70" i="1"/>
  <c r="AH149" i="1"/>
  <c r="AI21" i="1"/>
  <c r="AI37" i="1"/>
  <c r="AI154" i="1"/>
  <c r="AG97" i="1"/>
  <c r="AG98" i="1"/>
  <c r="Y45" i="1"/>
  <c r="Z100" i="1"/>
  <c r="AK92" i="1"/>
  <c r="AD134" i="1"/>
  <c r="Z38" i="1"/>
  <c r="AC144" i="1"/>
  <c r="AI17" i="1"/>
  <c r="AI43" i="1"/>
  <c r="AB155" i="1"/>
  <c r="Y51" i="1"/>
  <c r="AF42" i="1"/>
  <c r="AF114" i="1"/>
  <c r="AF91" i="1"/>
  <c r="AD31" i="1"/>
  <c r="Z114" i="1"/>
  <c r="AA19" i="1"/>
  <c r="T56" i="1"/>
  <c r="AH124" i="1"/>
  <c r="AJ51" i="1"/>
  <c r="AI113" i="1"/>
  <c r="AB38" i="1"/>
  <c r="AF132" i="1"/>
  <c r="AJ26" i="1"/>
  <c r="AJ83" i="1"/>
  <c r="T174" i="1"/>
  <c r="T73" i="1"/>
  <c r="T137" i="1"/>
  <c r="T149" i="1"/>
  <c r="T32" i="1"/>
  <c r="T121" i="1"/>
  <c r="T25" i="1"/>
  <c r="T115" i="1"/>
  <c r="T92" i="1"/>
  <c r="T33" i="1"/>
  <c r="T82" i="1"/>
  <c r="T46" i="1"/>
  <c r="T178" i="1"/>
  <c r="T17" i="1"/>
  <c r="T172" i="1"/>
  <c r="T63" i="1"/>
  <c r="AA74" i="1"/>
  <c r="AH43" i="1"/>
  <c r="T66" i="1"/>
  <c r="T203" i="1"/>
  <c r="T207" i="1"/>
  <c r="T129" i="1"/>
  <c r="T104" i="1"/>
  <c r="T12" i="1"/>
  <c r="T186" i="1"/>
  <c r="T103" i="1"/>
  <c r="T11" i="1"/>
  <c r="T150" i="1"/>
  <c r="T157" i="1"/>
  <c r="T18" i="1"/>
  <c r="T147" i="1"/>
  <c r="T108" i="1"/>
  <c r="T7" i="1"/>
  <c r="T165" i="1"/>
  <c r="T96" i="1"/>
  <c r="T43" i="1"/>
  <c r="T97" i="1"/>
  <c r="T176" i="1"/>
  <c r="T182" i="1"/>
  <c r="T35" i="1"/>
  <c r="T163" i="1"/>
  <c r="T116" i="1"/>
  <c r="T194" i="1"/>
  <c r="T21" i="1"/>
  <c r="T16" i="1"/>
  <c r="T134" i="1"/>
  <c r="T175" i="1"/>
  <c r="T37" i="1"/>
  <c r="T58" i="1"/>
  <c r="T210" i="1"/>
  <c r="T170" i="1"/>
  <c r="T183" i="1"/>
  <c r="T22" i="1"/>
  <c r="T145" i="1"/>
  <c r="T9" i="1"/>
  <c r="T188" i="1"/>
  <c r="T166" i="1"/>
  <c r="T152" i="1"/>
  <c r="T132" i="1"/>
  <c r="T222" i="1"/>
  <c r="T202" i="1"/>
  <c r="T206" i="1"/>
  <c r="T219" i="1"/>
  <c r="T155" i="1"/>
  <c r="T209" i="1"/>
  <c r="T117" i="1"/>
  <c r="T76" i="1"/>
  <c r="U21" i="1"/>
  <c r="AG63" i="1"/>
  <c r="Z144" i="1"/>
  <c r="AG143" i="1"/>
  <c r="AG36" i="1"/>
  <c r="U142" i="1"/>
  <c r="AG149" i="1"/>
  <c r="Z78" i="1"/>
  <c r="U112" i="1"/>
  <c r="U143" i="1"/>
  <c r="U66" i="1"/>
  <c r="U65" i="1"/>
  <c r="U91" i="1"/>
  <c r="U102" i="1"/>
  <c r="U176" i="1"/>
  <c r="U46" i="1"/>
  <c r="AI137" i="1"/>
  <c r="AA140" i="1"/>
  <c r="AA37" i="1"/>
  <c r="AA71" i="1"/>
  <c r="AA114" i="1"/>
  <c r="AH71" i="1"/>
  <c r="AA97" i="1"/>
  <c r="AA75" i="1"/>
  <c r="AA12" i="1"/>
  <c r="AD132" i="1"/>
  <c r="AG111" i="1"/>
  <c r="Z12" i="1"/>
  <c r="Z74" i="1"/>
  <c r="AG88" i="1"/>
  <c r="Z142" i="1"/>
  <c r="AG110" i="1"/>
  <c r="AF71" i="1"/>
  <c r="AH104" i="1"/>
  <c r="AH110" i="1"/>
  <c r="AD137" i="1"/>
  <c r="Z41" i="1"/>
  <c r="Z132" i="1"/>
  <c r="AA7" i="1"/>
  <c r="AA62" i="1"/>
  <c r="AH142" i="1"/>
  <c r="AH96" i="1"/>
  <c r="AA157" i="1"/>
  <c r="AA141" i="1"/>
  <c r="U29" i="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J214" i="1" a="1"/>
  <c r="J214" i="1" s="1"/>
  <c r="K214" i="1" s="1"/>
  <c r="J215" i="1" a="1"/>
  <c r="J215" i="1" s="1"/>
  <c r="K215"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P157" i="1" s="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S180" i="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Y178" i="1"/>
  <c r="Y202" i="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AB168" i="1"/>
  <c r="U177" i="1"/>
  <c r="AB156" i="1"/>
  <c r="AA84" i="1"/>
  <c r="S211" i="1"/>
  <c r="Z186" i="1"/>
  <c r="S201" i="1"/>
  <c r="Z177" i="1"/>
  <c r="Z178" i="1"/>
  <c r="Z193" i="1"/>
  <c r="AB193" i="1"/>
  <c r="Y176" i="1"/>
  <c r="AD192" i="1"/>
  <c r="V206" i="1"/>
  <c r="AC181" i="1"/>
  <c r="AC190" i="1"/>
  <c r="R203" i="1"/>
  <c r="AF179" i="1"/>
  <c r="R207" i="1"/>
  <c r="AF182" i="1"/>
  <c r="U210" i="1"/>
  <c r="AB185" i="1"/>
  <c r="R222" i="1"/>
  <c r="Y194" i="1"/>
  <c r="AD184" i="1"/>
  <c r="AD178" i="1"/>
  <c r="AH183" i="1"/>
  <c r="AF186" i="1"/>
  <c r="U208" i="1"/>
  <c r="AB183" i="1"/>
  <c r="U217" i="1"/>
  <c r="AB190" i="1"/>
  <c r="AA177" i="1"/>
  <c r="Y188" i="1"/>
  <c r="W199" i="1"/>
  <c r="AD175" i="1"/>
  <c r="AD176" i="1"/>
  <c r="V216" i="1"/>
  <c r="AC189" i="1"/>
  <c r="U223" i="1"/>
  <c r="AB195" i="1"/>
  <c r="AA175" i="1"/>
  <c r="Y183" i="1"/>
  <c r="AD179" i="1"/>
  <c r="AD181" i="1"/>
  <c r="V208" i="1"/>
  <c r="AC183" i="1"/>
  <c r="AH189" i="1"/>
  <c r="S200" i="1"/>
  <c r="S208" i="1"/>
  <c r="R220" i="1"/>
  <c r="AK144" i="1"/>
  <c r="AK99" i="1"/>
  <c r="AK131" i="1"/>
  <c r="AK139" i="1"/>
  <c r="AK129" i="1"/>
  <c r="AK42" i="1"/>
  <c r="AK30" i="1"/>
  <c r="AK75" i="1"/>
  <c r="AK110" i="1"/>
  <c r="AK77" i="1"/>
  <c r="AK35" i="1"/>
  <c r="AK13" i="1"/>
  <c r="AK91" i="1"/>
  <c r="AK169" i="1"/>
  <c r="AK104" i="1"/>
  <c r="AK100" i="1"/>
  <c r="AK153" i="1"/>
  <c r="AK154" i="1"/>
  <c r="AA64" i="1"/>
  <c r="S222" i="1"/>
  <c r="Z194" i="1"/>
  <c r="S203" i="1"/>
  <c r="Z179" i="1"/>
  <c r="S223" i="1"/>
  <c r="Z195" i="1"/>
  <c r="Z189" i="1"/>
  <c r="Z188" i="1"/>
  <c r="U222" i="1"/>
  <c r="AB194" i="1"/>
  <c r="U213" i="1"/>
  <c r="AB188" i="1"/>
  <c r="AA178" i="1"/>
  <c r="R217" i="1"/>
  <c r="Y190" i="1"/>
  <c r="W212" i="1"/>
  <c r="AD187" i="1"/>
  <c r="V204" i="1"/>
  <c r="AC180" i="1"/>
  <c r="V209" i="1"/>
  <c r="AC184" i="1"/>
  <c r="AB186" i="1"/>
  <c r="AA185" i="1"/>
  <c r="AD182" i="1"/>
  <c r="AD171" i="1"/>
  <c r="V223" i="1"/>
  <c r="AC195" i="1"/>
  <c r="U206" i="1"/>
  <c r="AB181" i="1"/>
  <c r="U209" i="1"/>
  <c r="AB184" i="1"/>
  <c r="Y187" i="1"/>
  <c r="R197" i="1"/>
  <c r="Y173" i="1"/>
  <c r="W197" i="1"/>
  <c r="AD173" i="1"/>
  <c r="V222" i="1"/>
  <c r="AC194" i="1"/>
  <c r="AC193" i="1"/>
  <c r="AH192" i="1"/>
  <c r="U200" i="1"/>
  <c r="AB176" i="1"/>
  <c r="U207" i="1"/>
  <c r="AB182" i="1"/>
  <c r="AA172" i="1"/>
  <c r="Y184" i="1"/>
  <c r="W223" i="1"/>
  <c r="AD195" i="1"/>
  <c r="AD174" i="1"/>
  <c r="V211" i="1"/>
  <c r="AC186" i="1"/>
  <c r="S206" i="1"/>
  <c r="AK24" i="1"/>
  <c r="AK137" i="1"/>
  <c r="AK84" i="1"/>
  <c r="AK68" i="1"/>
  <c r="AK9" i="1"/>
  <c r="AK27" i="1"/>
  <c r="AK120" i="1"/>
  <c r="AK165" i="1"/>
  <c r="AK14" i="1"/>
  <c r="AK124" i="1"/>
  <c r="AK159" i="1"/>
  <c r="AK74" i="1"/>
  <c r="AK140" i="1"/>
  <c r="AK157" i="1"/>
  <c r="AK50" i="1"/>
  <c r="AK72" i="1"/>
  <c r="AK158" i="1"/>
  <c r="AK136" i="1"/>
  <c r="AK170" i="1"/>
  <c r="S25" i="1"/>
  <c r="Z22" i="1"/>
  <c r="AA16" i="1"/>
  <c r="S195" i="1"/>
  <c r="Z171" i="1"/>
  <c r="Z190" i="1"/>
  <c r="Z191" i="1"/>
  <c r="Z182" i="1"/>
  <c r="Z173" i="1"/>
  <c r="AB192" i="1"/>
  <c r="U197" i="1"/>
  <c r="AB173" i="1"/>
  <c r="AD190" i="1"/>
  <c r="W204" i="1"/>
  <c r="AD180" i="1"/>
  <c r="V202" i="1"/>
  <c r="AC178" i="1"/>
  <c r="V201" i="1"/>
  <c r="AC177" i="1"/>
  <c r="U216" i="1"/>
  <c r="AB189" i="1"/>
  <c r="U203" i="1"/>
  <c r="AB179" i="1"/>
  <c r="AD191" i="1"/>
  <c r="V198" i="1"/>
  <c r="AC174" i="1"/>
  <c r="V207" i="1"/>
  <c r="AC182" i="1"/>
  <c r="U204" i="1"/>
  <c r="AB180" i="1"/>
  <c r="U201" i="1"/>
  <c r="AB177" i="1"/>
  <c r="AA181" i="1"/>
  <c r="R196" i="1"/>
  <c r="Y172" i="1"/>
  <c r="AD186" i="1"/>
  <c r="AD189" i="1"/>
  <c r="V220" i="1"/>
  <c r="AC192" i="1"/>
  <c r="AC188" i="1"/>
  <c r="U199" i="1"/>
  <c r="AB175" i="1"/>
  <c r="AA173" i="1"/>
  <c r="Y180" i="1"/>
  <c r="AD193" i="1"/>
  <c r="V212" i="1"/>
  <c r="AC187" i="1"/>
  <c r="V203" i="1"/>
  <c r="AC179" i="1"/>
  <c r="U198" i="1"/>
  <c r="V195" i="1"/>
  <c r="AK145" i="1"/>
  <c r="AK160" i="1"/>
  <c r="AK164" i="1"/>
  <c r="AK148" i="1"/>
  <c r="AK52" i="1"/>
  <c r="AK150" i="1"/>
  <c r="AK116" i="1"/>
  <c r="AK39" i="1"/>
  <c r="AK102" i="1"/>
  <c r="AK161" i="1"/>
  <c r="AK168" i="1"/>
  <c r="AK36" i="1"/>
  <c r="AK58" i="1"/>
  <c r="AK45" i="1"/>
  <c r="AK162" i="1"/>
  <c r="AK163" i="1"/>
  <c r="S148" i="1"/>
  <c r="Z130" i="1"/>
  <c r="U183" i="1"/>
  <c r="AB161" i="1"/>
  <c r="AB148" i="1"/>
  <c r="S74" i="1"/>
  <c r="Z66" i="1"/>
  <c r="AA66" i="1"/>
  <c r="S220" i="1"/>
  <c r="Z192" i="1"/>
  <c r="Z184" i="1"/>
  <c r="Z185" i="1"/>
  <c r="S199" i="1"/>
  <c r="Z175" i="1"/>
  <c r="AB191" i="1"/>
  <c r="AA171" i="1"/>
  <c r="R221" i="1"/>
  <c r="Y193" i="1"/>
  <c r="AD188" i="1"/>
  <c r="AD172" i="1"/>
  <c r="V200" i="1"/>
  <c r="AC176" i="1"/>
  <c r="AF195" i="1"/>
  <c r="AB187" i="1"/>
  <c r="AB171" i="1"/>
  <c r="AD185" i="1"/>
  <c r="V196" i="1"/>
  <c r="AC172" i="1"/>
  <c r="V199" i="1"/>
  <c r="AC175" i="1"/>
  <c r="R199" i="1"/>
  <c r="AF175" i="1"/>
  <c r="U202" i="1"/>
  <c r="AB178" i="1"/>
  <c r="AA195" i="1"/>
  <c r="R201" i="1"/>
  <c r="Y177" i="1"/>
  <c r="W201" i="1"/>
  <c r="AD177" i="1"/>
  <c r="W208" i="1"/>
  <c r="AD183" i="1"/>
  <c r="V218" i="1"/>
  <c r="AC191" i="1"/>
  <c r="V197" i="1"/>
  <c r="AC173" i="1"/>
  <c r="AA194" i="1"/>
  <c r="AA184" i="1"/>
  <c r="Y191" i="1"/>
  <c r="W222" i="1"/>
  <c r="AD194" i="1"/>
  <c r="V210" i="1"/>
  <c r="AC185" i="1"/>
  <c r="S196" i="1"/>
  <c r="S212" i="1"/>
  <c r="S198" i="1"/>
  <c r="R216" i="1"/>
  <c r="R198" i="1"/>
  <c r="R202" i="1"/>
  <c r="U99" i="1"/>
  <c r="U105" i="1"/>
  <c r="U121" i="1"/>
  <c r="U130" i="1"/>
  <c r="U179" i="1"/>
  <c r="U109" i="1"/>
  <c r="U73" i="1"/>
  <c r="U83" i="1"/>
  <c r="U74" i="1"/>
  <c r="U37" i="1"/>
  <c r="U41" i="1"/>
  <c r="U86" i="1"/>
  <c r="U156" i="1"/>
  <c r="U13" i="1"/>
  <c r="U19" i="1"/>
  <c r="U145" i="1"/>
  <c r="U10" i="1"/>
  <c r="U78" i="1"/>
  <c r="U155" i="1"/>
  <c r="V10" i="1"/>
  <c r="S142" i="1"/>
  <c r="U117" i="1"/>
  <c r="U151" i="1"/>
  <c r="V172" i="1"/>
  <c r="U110" i="1"/>
  <c r="U122" i="1"/>
  <c r="U129" i="1"/>
  <c r="U50" i="1"/>
  <c r="U150" i="1"/>
  <c r="U182" i="1"/>
  <c r="V150" i="1"/>
  <c r="V50" i="1"/>
  <c r="V81" i="1"/>
  <c r="U106" i="1"/>
  <c r="U178" i="1"/>
  <c r="U93" i="1"/>
  <c r="U119" i="1"/>
  <c r="U35" i="1"/>
  <c r="U17" i="1"/>
  <c r="U33" i="1"/>
  <c r="S11" i="1"/>
  <c r="V167" i="1"/>
  <c r="V173" i="1"/>
  <c r="V128" i="1"/>
  <c r="V127" i="1"/>
  <c r="V56" i="1"/>
  <c r="V131" i="1"/>
  <c r="U113" i="1"/>
  <c r="U55" i="1"/>
  <c r="U76" i="1"/>
  <c r="U118" i="1"/>
  <c r="U164" i="1"/>
  <c r="U184" i="1"/>
  <c r="U174" i="1"/>
  <c r="V153" i="1"/>
  <c r="V106" i="1"/>
  <c r="V181" i="1"/>
  <c r="S184" i="1"/>
  <c r="V116" i="1"/>
  <c r="S190" i="1"/>
  <c r="S111" i="1"/>
  <c r="V8" i="1"/>
  <c r="S134" i="1"/>
  <c r="V189" i="1"/>
  <c r="V147" i="1"/>
  <c r="V11" i="1"/>
  <c r="V183" i="1"/>
  <c r="V177" i="1"/>
  <c r="V180" i="1"/>
  <c r="V38" i="1"/>
  <c r="V187" i="1"/>
  <c r="V13" i="1"/>
  <c r="V9" i="1"/>
  <c r="W184" i="1"/>
  <c r="W15" i="1"/>
  <c r="W33" i="1"/>
  <c r="V65" i="1"/>
  <c r="S144" i="1"/>
  <c r="V34" i="1"/>
  <c r="U68" i="1"/>
  <c r="W13" i="1"/>
  <c r="V47" i="1"/>
  <c r="V43" i="1"/>
  <c r="V78" i="1"/>
  <c r="V33" i="1"/>
  <c r="S91" i="1"/>
  <c r="V79" i="1"/>
  <c r="V117" i="1"/>
  <c r="V74" i="1"/>
  <c r="S151" i="1"/>
  <c r="W78" i="1"/>
  <c r="S22" i="1"/>
  <c r="S156" i="1"/>
  <c r="W40" i="1"/>
  <c r="W187" i="1"/>
  <c r="V19" i="1"/>
  <c r="W170" i="1"/>
  <c r="V151" i="1"/>
  <c r="R117" i="1"/>
  <c r="W56" i="1"/>
  <c r="U101" i="1"/>
  <c r="U89" i="1"/>
  <c r="U131" i="1"/>
  <c r="U186" i="1"/>
  <c r="U71" i="1"/>
  <c r="U11" i="1"/>
  <c r="U126" i="1"/>
  <c r="U42" i="1"/>
  <c r="U63" i="1"/>
  <c r="V175" i="1"/>
  <c r="V138" i="1"/>
  <c r="V113" i="1"/>
  <c r="V156" i="1"/>
  <c r="V162" i="1"/>
  <c r="V193" i="1"/>
  <c r="V88" i="1"/>
  <c r="R110" i="1"/>
  <c r="R90" i="1"/>
  <c r="R123" i="1"/>
  <c r="R89" i="1"/>
  <c r="S125" i="1"/>
  <c r="S16" i="1"/>
  <c r="S53" i="1"/>
  <c r="S34" i="1"/>
  <c r="S154" i="1"/>
  <c r="W38" i="1"/>
  <c r="W7" i="1"/>
  <c r="W181" i="1"/>
  <c r="W110" i="1"/>
  <c r="R54" i="1"/>
  <c r="S76" i="1"/>
  <c r="V123" i="1"/>
  <c r="V35" i="1"/>
  <c r="V83" i="1"/>
  <c r="V130" i="1"/>
  <c r="V132" i="1"/>
  <c r="V18" i="1"/>
  <c r="V100" i="1"/>
  <c r="V103" i="1"/>
  <c r="V109" i="1"/>
  <c r="V185" i="1"/>
  <c r="V70" i="1"/>
  <c r="V21" i="1"/>
  <c r="V191" i="1"/>
  <c r="V155" i="1"/>
  <c r="V190" i="1"/>
  <c r="V24" i="1"/>
  <c r="V136" i="1"/>
  <c r="V134" i="1"/>
  <c r="S49" i="1"/>
  <c r="S82" i="1"/>
  <c r="S69" i="1"/>
  <c r="S172" i="1"/>
  <c r="S130" i="1"/>
  <c r="S175" i="1"/>
  <c r="S17" i="1"/>
  <c r="S33" i="1"/>
  <c r="S155" i="1"/>
  <c r="S84" i="1"/>
  <c r="S54" i="1"/>
  <c r="S36" i="1"/>
  <c r="S187" i="1"/>
  <c r="S78" i="1"/>
  <c r="S164" i="1"/>
  <c r="S43" i="1"/>
  <c r="S121" i="1"/>
  <c r="W8" i="1"/>
  <c r="W83" i="1"/>
  <c r="W94" i="1"/>
  <c r="W156" i="1"/>
  <c r="W92" i="1"/>
  <c r="W9" i="1"/>
  <c r="W185" i="1"/>
  <c r="W37" i="1"/>
  <c r="W153" i="1"/>
  <c r="W80" i="1"/>
  <c r="W88" i="1"/>
  <c r="W97" i="1"/>
  <c r="W25" i="1"/>
  <c r="W54" i="1"/>
  <c r="W24" i="1"/>
  <c r="W98" i="1"/>
  <c r="W143" i="1"/>
  <c r="W141" i="1"/>
  <c r="W108" i="1"/>
  <c r="W188" i="1"/>
  <c r="W136" i="1"/>
  <c r="W101" i="1"/>
  <c r="W127" i="1"/>
  <c r="W75" i="1"/>
  <c r="R106" i="1"/>
  <c r="R78" i="1"/>
  <c r="R93" i="1"/>
  <c r="V139" i="1"/>
  <c r="V119" i="1"/>
  <c r="V95" i="1"/>
  <c r="V63" i="1"/>
  <c r="V124" i="1"/>
  <c r="V133" i="1"/>
  <c r="V194" i="1"/>
  <c r="V166" i="1"/>
  <c r="V165" i="1"/>
  <c r="V145" i="1"/>
  <c r="V76" i="1"/>
  <c r="V146" i="1"/>
  <c r="V174" i="1"/>
  <c r="V58" i="1"/>
  <c r="R85" i="1"/>
  <c r="R14" i="1"/>
  <c r="S128" i="1"/>
  <c r="S28" i="1"/>
  <c r="S103" i="1"/>
  <c r="S39" i="1"/>
  <c r="S176" i="1"/>
  <c r="S80" i="1"/>
  <c r="S73" i="1"/>
  <c r="S107" i="1"/>
  <c r="S174" i="1"/>
  <c r="S93" i="1"/>
  <c r="S21" i="1"/>
  <c r="S139" i="1"/>
  <c r="S65" i="1"/>
  <c r="S32" i="1"/>
  <c r="S112" i="1"/>
  <c r="S86" i="1"/>
  <c r="S97" i="1"/>
  <c r="S62" i="1"/>
  <c r="S136" i="1"/>
  <c r="S108" i="1"/>
  <c r="S58" i="1"/>
  <c r="S179" i="1"/>
  <c r="S81" i="1"/>
  <c r="S51" i="1"/>
  <c r="S131" i="1"/>
  <c r="S137" i="1"/>
  <c r="S167" i="1"/>
  <c r="S26" i="1"/>
  <c r="S55" i="1"/>
  <c r="S45" i="1"/>
  <c r="S138" i="1"/>
  <c r="W175" i="1"/>
  <c r="W121" i="1"/>
  <c r="W139" i="1"/>
  <c r="W31" i="1"/>
  <c r="W171" i="1"/>
  <c r="W14" i="1"/>
  <c r="W35" i="1"/>
  <c r="W158" i="1"/>
  <c r="W186" i="1"/>
  <c r="S77" i="1"/>
  <c r="S85" i="1"/>
  <c r="S124" i="1"/>
  <c r="S50" i="1"/>
  <c r="S188" i="1"/>
  <c r="S66" i="1"/>
  <c r="S115" i="1"/>
  <c r="S163" i="1"/>
  <c r="S126" i="1"/>
  <c r="S37" i="1"/>
  <c r="S123" i="1"/>
  <c r="S119" i="1"/>
  <c r="S96" i="1"/>
  <c r="S89" i="1"/>
  <c r="S41" i="1"/>
  <c r="S35" i="1"/>
  <c r="S183" i="1"/>
  <c r="S101" i="1"/>
  <c r="S70" i="1"/>
  <c r="S7" i="1"/>
  <c r="S14" i="1"/>
  <c r="S79" i="1"/>
  <c r="S192" i="1"/>
  <c r="S44" i="1"/>
  <c r="S178" i="1"/>
  <c r="U70" i="1"/>
  <c r="U134" i="1"/>
  <c r="U97" i="1"/>
  <c r="U7" i="1"/>
  <c r="U57" i="1"/>
  <c r="U45" i="1"/>
  <c r="U32" i="1"/>
  <c r="U79" i="1"/>
  <c r="U135" i="1"/>
  <c r="U31" i="1"/>
  <c r="U140" i="1"/>
  <c r="U25" i="1"/>
  <c r="U20" i="1"/>
  <c r="U75" i="1"/>
  <c r="U94" i="1"/>
  <c r="U80" i="1"/>
  <c r="U194" i="1"/>
  <c r="U49" i="1"/>
  <c r="U60" i="1"/>
  <c r="U167" i="1"/>
  <c r="U9" i="1"/>
  <c r="U136" i="1"/>
  <c r="U61" i="1"/>
  <c r="U137" i="1"/>
  <c r="U69" i="1"/>
  <c r="U173" i="1"/>
  <c r="U185" i="1"/>
  <c r="U127" i="1"/>
  <c r="U123" i="1"/>
  <c r="U87" i="1"/>
  <c r="U44" i="1"/>
  <c r="U12" i="1"/>
  <c r="U138" i="1"/>
  <c r="U144" i="1"/>
  <c r="U133" i="1"/>
  <c r="U26" i="1"/>
  <c r="U100" i="1"/>
  <c r="U170" i="1"/>
  <c r="U98" i="1"/>
  <c r="U158" i="1"/>
  <c r="U188" i="1"/>
  <c r="U88" i="1"/>
  <c r="U166" i="1"/>
  <c r="U189" i="1"/>
  <c r="U104" i="1"/>
  <c r="U47" i="1"/>
  <c r="U120" i="1"/>
  <c r="U77" i="1"/>
  <c r="V36" i="1"/>
  <c r="V101" i="1"/>
  <c r="V26" i="1"/>
  <c r="V171" i="1"/>
  <c r="V120" i="1"/>
  <c r="V7" i="1"/>
  <c r="V23" i="1"/>
  <c r="V135" i="1"/>
  <c r="V170" i="1"/>
  <c r="V90" i="1"/>
  <c r="V42" i="1"/>
  <c r="V163" i="1"/>
  <c r="V53" i="1"/>
  <c r="V67" i="1"/>
  <c r="V157" i="1"/>
  <c r="V87" i="1"/>
  <c r="V80" i="1"/>
  <c r="V16" i="1"/>
  <c r="V84" i="1"/>
  <c r="V164" i="1"/>
  <c r="V143" i="1"/>
  <c r="V14" i="1"/>
  <c r="V71" i="1"/>
  <c r="V114" i="1"/>
  <c r="V44" i="1"/>
  <c r="V141" i="1"/>
  <c r="V182" i="1"/>
  <c r="V186" i="1"/>
  <c r="V51" i="1"/>
  <c r="V125" i="1"/>
  <c r="V178" i="1"/>
  <c r="R46" i="1"/>
  <c r="R42" i="1"/>
  <c r="R185" i="1"/>
  <c r="R114" i="1"/>
  <c r="R86" i="1"/>
  <c r="R50" i="1"/>
  <c r="R103" i="1"/>
  <c r="S29" i="1"/>
  <c r="S122" i="1"/>
  <c r="S38" i="1"/>
  <c r="S158" i="1"/>
  <c r="S27" i="1"/>
  <c r="S110" i="1"/>
  <c r="S59" i="1"/>
  <c r="S61" i="1"/>
  <c r="S160" i="1"/>
  <c r="S72" i="1"/>
  <c r="S88" i="1"/>
  <c r="S118" i="1"/>
  <c r="S120" i="1"/>
  <c r="S94" i="1"/>
  <c r="S162" i="1"/>
  <c r="S191" i="1"/>
  <c r="S109" i="1"/>
  <c r="S71" i="1"/>
  <c r="S171" i="1"/>
  <c r="S83" i="1"/>
  <c r="S140" i="1"/>
  <c r="S102" i="1"/>
  <c r="S168" i="1"/>
  <c r="W172" i="1"/>
  <c r="W76" i="1"/>
  <c r="W91" i="1"/>
  <c r="W120" i="1"/>
  <c r="W132" i="1"/>
  <c r="W81" i="1"/>
  <c r="W59" i="1"/>
  <c r="W140" i="1"/>
  <c r="W183" i="1"/>
  <c r="W27" i="1"/>
  <c r="W22" i="1"/>
  <c r="W93" i="1"/>
  <c r="W20" i="1"/>
  <c r="W149" i="1"/>
  <c r="W65" i="1"/>
  <c r="W49" i="1"/>
  <c r="W133" i="1"/>
  <c r="W162" i="1"/>
  <c r="W46" i="1"/>
  <c r="R7" i="1"/>
  <c r="R113" i="1"/>
  <c r="R30" i="1"/>
  <c r="R193" i="1"/>
  <c r="R184" i="1"/>
  <c r="R61" i="1"/>
  <c r="W63" i="1"/>
  <c r="W70" i="1"/>
  <c r="S23" i="1"/>
  <c r="R149" i="1"/>
  <c r="R35" i="1"/>
  <c r="R147" i="1"/>
  <c r="R70" i="1"/>
  <c r="R102" i="1"/>
  <c r="R74" i="1"/>
  <c r="R108" i="1"/>
  <c r="R26" i="1"/>
  <c r="R38" i="1"/>
  <c r="R138" i="1"/>
  <c r="R62" i="1"/>
  <c r="R23" i="1"/>
  <c r="R56" i="1"/>
  <c r="W28" i="1"/>
  <c r="S47" i="1"/>
  <c r="W131" i="1"/>
  <c r="W69" i="1"/>
  <c r="S166" i="1"/>
  <c r="W23" i="1"/>
  <c r="W119" i="1"/>
  <c r="W51" i="1"/>
  <c r="R137" i="1"/>
  <c r="R191" i="1"/>
  <c r="R186" i="1"/>
  <c r="R128" i="1"/>
  <c r="R179" i="1"/>
  <c r="R131" i="1"/>
  <c r="R100" i="1"/>
  <c r="R64" i="1"/>
  <c r="R141" i="1"/>
  <c r="R140" i="1"/>
  <c r="R132" i="1"/>
  <c r="R79" i="1"/>
  <c r="R67" i="1"/>
  <c r="R157" i="1"/>
  <c r="R190" i="1"/>
  <c r="R11" i="1"/>
  <c r="R139" i="1"/>
  <c r="R44" i="1"/>
  <c r="R72" i="1"/>
  <c r="R91" i="1"/>
  <c r="R173" i="1"/>
  <c r="R169" i="1"/>
  <c r="R21" i="1"/>
  <c r="R13" i="1"/>
  <c r="W85" i="1"/>
  <c r="W45" i="1"/>
  <c r="W89" i="1"/>
  <c r="S165" i="1"/>
  <c r="W192" i="1"/>
  <c r="W178" i="1"/>
  <c r="S63" i="1"/>
  <c r="W106" i="1"/>
  <c r="W43" i="1"/>
  <c r="W42" i="1"/>
  <c r="S149" i="1"/>
  <c r="W177" i="1"/>
  <c r="W12" i="1"/>
  <c r="W52" i="1"/>
  <c r="W152" i="1"/>
  <c r="S193" i="1"/>
  <c r="S147" i="1"/>
  <c r="S145" i="1"/>
  <c r="S48" i="1"/>
  <c r="W173" i="1"/>
  <c r="W10" i="1"/>
  <c r="W124" i="1"/>
  <c r="W64" i="1"/>
  <c r="W189" i="1"/>
  <c r="S133" i="1"/>
  <c r="S67" i="1"/>
  <c r="V27" i="1"/>
  <c r="V66" i="1"/>
  <c r="V118" i="1"/>
  <c r="V30" i="1"/>
  <c r="V126" i="1"/>
  <c r="V168" i="1"/>
  <c r="V61" i="1"/>
  <c r="V89" i="1"/>
  <c r="V31" i="1"/>
  <c r="V129" i="1"/>
  <c r="V86" i="1"/>
  <c r="V29" i="1"/>
  <c r="V92" i="1"/>
  <c r="V45" i="1"/>
  <c r="V159" i="1"/>
  <c r="U157" i="1"/>
  <c r="V142" i="1"/>
  <c r="V91" i="1"/>
  <c r="V41" i="1"/>
  <c r="V60" i="1"/>
  <c r="V20" i="1"/>
  <c r="V158" i="1"/>
  <c r="V57" i="1"/>
  <c r="U152" i="1"/>
  <c r="U56" i="1"/>
  <c r="U38" i="1"/>
  <c r="U30" i="1"/>
  <c r="U175" i="1"/>
  <c r="R172" i="1"/>
  <c r="R168" i="1"/>
  <c r="R167" i="1"/>
  <c r="R12" i="1"/>
  <c r="R19" i="1"/>
  <c r="R31" i="1"/>
  <c r="R73" i="1"/>
  <c r="R120" i="1"/>
  <c r="R92" i="1"/>
  <c r="R153" i="1"/>
  <c r="R146" i="1"/>
  <c r="R161" i="1"/>
  <c r="R69" i="1"/>
  <c r="R97" i="1"/>
  <c r="W112" i="1"/>
  <c r="W18" i="1"/>
  <c r="W29" i="1"/>
  <c r="S13" i="1"/>
  <c r="W60" i="1"/>
  <c r="W61" i="1"/>
  <c r="S9" i="1"/>
  <c r="W26" i="1"/>
  <c r="S20" i="1"/>
  <c r="S150" i="1"/>
  <c r="W126" i="1"/>
  <c r="W161" i="1"/>
  <c r="W79" i="1"/>
  <c r="W95" i="1"/>
  <c r="W36" i="1"/>
  <c r="W159" i="1"/>
  <c r="S169" i="1"/>
  <c r="S10" i="1"/>
  <c r="W34" i="1"/>
  <c r="W48" i="1"/>
  <c r="W30" i="1"/>
  <c r="W148" i="1"/>
  <c r="S100" i="1"/>
  <c r="S141" i="1"/>
  <c r="S24" i="1"/>
  <c r="V98" i="1"/>
  <c r="V68" i="1"/>
  <c r="V69" i="1"/>
  <c r="V137" i="1"/>
  <c r="V176" i="1"/>
  <c r="V97" i="1"/>
  <c r="V48" i="1"/>
  <c r="V77" i="1"/>
  <c r="V75" i="1"/>
  <c r="V140" i="1"/>
  <c r="V94" i="1"/>
  <c r="V121" i="1"/>
  <c r="V110" i="1"/>
  <c r="V169" i="1"/>
  <c r="V105" i="1"/>
  <c r="V37" i="1"/>
  <c r="V144" i="1"/>
  <c r="U48" i="1"/>
  <c r="V39" i="1"/>
  <c r="U154" i="1"/>
  <c r="U181" i="1"/>
  <c r="R20" i="1"/>
  <c r="R48" i="1"/>
  <c r="R104" i="1"/>
  <c r="R142" i="1"/>
  <c r="R45" i="1"/>
  <c r="R111" i="1"/>
  <c r="R171" i="1"/>
  <c r="R145" i="1"/>
  <c r="R55" i="1"/>
  <c r="R33" i="1"/>
  <c r="W105" i="1"/>
  <c r="S157" i="1"/>
  <c r="R66" i="1"/>
  <c r="R27" i="1"/>
  <c r="R24" i="1"/>
  <c r="R164" i="1"/>
  <c r="R34" i="1"/>
  <c r="R22" i="1"/>
  <c r="W39" i="1"/>
  <c r="S31" i="1"/>
  <c r="S92" i="1"/>
  <c r="W100" i="1"/>
  <c r="W55" i="1"/>
  <c r="R143" i="1"/>
  <c r="R151" i="1"/>
  <c r="R192" i="1"/>
  <c r="R144" i="1"/>
  <c r="R159" i="1"/>
  <c r="R68" i="1"/>
  <c r="R96" i="1"/>
  <c r="R121" i="1"/>
  <c r="R154" i="1"/>
  <c r="R115" i="1"/>
  <c r="R125" i="1"/>
  <c r="R29" i="1"/>
  <c r="R17" i="1"/>
  <c r="R57" i="1"/>
  <c r="R76" i="1"/>
  <c r="R8" i="1"/>
  <c r="R40" i="1"/>
  <c r="R150" i="1"/>
  <c r="R51" i="1"/>
  <c r="R53" i="1"/>
  <c r="R39" i="1"/>
  <c r="R81" i="1"/>
  <c r="S189" i="1"/>
  <c r="W128" i="1"/>
  <c r="W113" i="1"/>
  <c r="S8" i="1"/>
  <c r="S98" i="1"/>
  <c r="S173" i="1"/>
  <c r="W103" i="1"/>
  <c r="W44" i="1"/>
  <c r="W74" i="1"/>
  <c r="S52" i="1"/>
  <c r="W134" i="1"/>
  <c r="W190" i="1"/>
  <c r="S146" i="1"/>
  <c r="W77" i="1"/>
  <c r="W32" i="1"/>
  <c r="W142" i="1"/>
  <c r="W72" i="1"/>
  <c r="W163" i="1"/>
  <c r="W160" i="1"/>
  <c r="S127" i="1"/>
  <c r="S56" i="1"/>
  <c r="V64" i="1"/>
  <c r="V54" i="1"/>
  <c r="V161" i="1"/>
  <c r="V93" i="1"/>
  <c r="V148" i="1"/>
  <c r="V184" i="1"/>
  <c r="V85" i="1"/>
  <c r="V62" i="1"/>
  <c r="V115" i="1"/>
  <c r="V52" i="1"/>
  <c r="V179" i="1"/>
  <c r="V99" i="1"/>
  <c r="V82" i="1"/>
  <c r="V59" i="1"/>
  <c r="U108" i="1"/>
  <c r="V25" i="1"/>
  <c r="R170" i="1"/>
  <c r="R16" i="1"/>
  <c r="R83" i="1"/>
  <c r="R130" i="1"/>
  <c r="R15" i="1"/>
  <c r="R178" i="1"/>
  <c r="R194" i="1"/>
  <c r="R160" i="1"/>
  <c r="R107" i="1"/>
  <c r="R77" i="1"/>
  <c r="R9" i="1"/>
  <c r="R129" i="1"/>
  <c r="R43" i="1"/>
  <c r="R155" i="1"/>
  <c r="R71" i="1"/>
  <c r="R60" i="1"/>
  <c r="R162" i="1"/>
  <c r="R119" i="1"/>
  <c r="R133" i="1"/>
  <c r="R134" i="1"/>
  <c r="R37" i="1"/>
  <c r="W164" i="1"/>
  <c r="W129" i="1"/>
  <c r="W155" i="1"/>
  <c r="W166" i="1"/>
  <c r="S46" i="1"/>
  <c r="W194" i="1"/>
  <c r="W116" i="1"/>
  <c r="W58" i="1"/>
  <c r="S90" i="1"/>
  <c r="S186" i="1"/>
  <c r="W144" i="1"/>
  <c r="W68" i="1"/>
  <c r="S152" i="1"/>
  <c r="S185" i="1"/>
  <c r="W66" i="1"/>
  <c r="W62" i="1"/>
  <c r="W137" i="1"/>
  <c r="W19" i="1"/>
  <c r="S57" i="1"/>
  <c r="V96" i="1"/>
  <c r="V104" i="1"/>
  <c r="V112" i="1"/>
  <c r="V160" i="1"/>
  <c r="V192" i="1"/>
  <c r="V73" i="1"/>
  <c r="V49" i="1"/>
  <c r="V107" i="1"/>
  <c r="V22" i="1"/>
  <c r="V46" i="1"/>
  <c r="V15" i="1"/>
  <c r="V55" i="1"/>
  <c r="U160" i="1"/>
  <c r="U92" i="1"/>
  <c r="U147" i="1"/>
  <c r="U124" i="1"/>
  <c r="U14" i="1"/>
  <c r="U163" i="1"/>
  <c r="U153" i="1"/>
  <c r="U22" i="1"/>
  <c r="D22" i="29"/>
  <c r="D18" i="29"/>
  <c r="D62" i="29"/>
  <c r="D58" i="29"/>
  <c r="D21" i="29"/>
  <c r="D17" i="29"/>
  <c r="D61" i="29"/>
  <c r="D20" i="29"/>
  <c r="D16" i="29"/>
  <c r="D64" i="29"/>
  <c r="D60" i="29"/>
  <c r="D19" i="29"/>
  <c r="D63" i="29"/>
  <c r="D59" i="29"/>
  <c r="D42" i="29"/>
  <c r="D40" i="29"/>
  <c r="D38" i="29"/>
  <c r="D39" i="29"/>
  <c r="D37" i="29"/>
  <c r="D43" i="29"/>
  <c r="D41" i="29"/>
  <c r="M219" i="1" l="1" a="1"/>
  <c r="M219" i="1" s="1"/>
  <c r="N219" i="1" s="1"/>
  <c r="M205" i="1" a="1"/>
  <c r="M205" i="1" s="1"/>
  <c r="N205" i="1" s="1"/>
  <c r="J217" i="1" a="1"/>
  <c r="J217" i="1" s="1"/>
  <c r="K217" i="1" s="1"/>
  <c r="M214" i="1" a="1"/>
  <c r="M214" i="1" s="1"/>
  <c r="N214" i="1" s="1"/>
  <c r="J219" i="1" a="1"/>
  <c r="J219" i="1" s="1"/>
  <c r="K219" i="1" s="1"/>
  <c r="J204" i="1" a="1"/>
  <c r="J204" i="1" s="1"/>
  <c r="K204" i="1" s="1"/>
  <c r="M215" i="1" a="1"/>
  <c r="M215" i="1" s="1"/>
  <c r="N215" i="1" s="1"/>
  <c r="J197" i="1" a="1"/>
  <c r="J197" i="1" s="1"/>
  <c r="K197" i="1" s="1"/>
  <c r="J222" i="1" a="1"/>
  <c r="J222" i="1" s="1"/>
  <c r="K222" i="1" s="1"/>
  <c r="J218" i="1" a="1"/>
  <c r="J218" i="1" s="1"/>
  <c r="K218" i="1" s="1"/>
  <c r="J209" i="1" a="1"/>
  <c r="J209" i="1" s="1"/>
  <c r="K209" i="1" s="1"/>
  <c r="J202" i="1" a="1"/>
  <c r="J202" i="1" s="1"/>
  <c r="K202" i="1" s="1"/>
  <c r="J221" i="1" a="1"/>
  <c r="J221" i="1" s="1"/>
  <c r="K221" i="1" s="1"/>
  <c r="J201" i="1" a="1"/>
  <c r="J201" i="1" s="1"/>
  <c r="K201" i="1" s="1"/>
  <c r="I32" i="29"/>
  <c r="M158" i="28"/>
  <c r="K82" i="28"/>
  <c r="K69" i="28"/>
  <c r="M73" i="28"/>
  <c r="M69" i="28"/>
  <c r="G215" i="1" a="1"/>
  <c r="G215" i="1" s="1"/>
  <c r="H215" i="1" s="1"/>
  <c r="K91" i="28"/>
  <c r="G214" i="1" a="1"/>
  <c r="G214" i="1" s="1"/>
  <c r="N189" i="28"/>
  <c r="O42" i="28"/>
  <c r="N186" i="28"/>
  <c r="N159" i="28"/>
  <c r="N134" i="28"/>
  <c r="N52" i="28"/>
  <c r="N167" i="28"/>
  <c r="N235" i="28"/>
  <c r="N188" i="28"/>
  <c r="N132" i="28"/>
  <c r="N184" i="28"/>
  <c r="O108" i="28"/>
  <c r="N129" i="28"/>
  <c r="O144" i="28"/>
  <c r="O112" i="28"/>
  <c r="N84" i="28"/>
  <c r="N237" i="28"/>
  <c r="N91" i="28"/>
  <c r="N98" i="28"/>
  <c r="N208" i="28"/>
  <c r="N121" i="28"/>
  <c r="N138" i="28"/>
  <c r="N190" i="28"/>
  <c r="N234" i="28"/>
  <c r="O222" i="28"/>
  <c r="N128" i="28"/>
  <c r="N101" i="28"/>
  <c r="N125" i="28"/>
  <c r="N174" i="28"/>
  <c r="N113" i="28"/>
  <c r="N90" i="28"/>
  <c r="O60" i="28"/>
  <c r="O132" i="28"/>
  <c r="O101" i="28"/>
  <c r="O256" i="28"/>
  <c r="N71" i="28"/>
  <c r="N219" i="28"/>
  <c r="O187" i="28"/>
  <c r="O221" i="28"/>
  <c r="O94" i="28"/>
  <c r="O172" i="28"/>
  <c r="N59" i="28"/>
  <c r="M128" i="28"/>
  <c r="O73" i="28"/>
  <c r="N118" i="28"/>
  <c r="N58" i="28"/>
  <c r="N227" i="28"/>
  <c r="N245" i="28"/>
  <c r="N61" i="28"/>
  <c r="O56" i="28"/>
  <c r="O230" i="28"/>
  <c r="O250" i="28"/>
  <c r="O235" i="28"/>
  <c r="N48" i="28"/>
  <c r="O96" i="28"/>
  <c r="O165" i="28"/>
  <c r="O161" i="28"/>
  <c r="O231" i="28"/>
  <c r="N102" i="28"/>
  <c r="N196" i="28"/>
  <c r="O178" i="28"/>
  <c r="O147" i="28"/>
  <c r="N50" i="28"/>
  <c r="N68" i="28"/>
  <c r="O227" i="28"/>
  <c r="N45" i="28"/>
  <c r="N224" i="28"/>
  <c r="O203" i="28"/>
  <c r="O109" i="28"/>
  <c r="O128" i="28"/>
  <c r="N144" i="28"/>
  <c r="N155" i="28"/>
  <c r="O76" i="28"/>
  <c r="N136" i="28"/>
  <c r="N217" i="28"/>
  <c r="N236" i="28"/>
  <c r="O83" i="28"/>
  <c r="O204" i="28"/>
  <c r="O92" i="28"/>
  <c r="N253" i="28"/>
  <c r="O68" i="28"/>
  <c r="O98" i="28"/>
  <c r="O226" i="28"/>
  <c r="O66" i="28"/>
  <c r="O255" i="28"/>
  <c r="N207" i="28"/>
  <c r="N154" i="28"/>
  <c r="N130" i="28"/>
  <c r="N49" i="28"/>
  <c r="N191" i="28"/>
  <c r="N72" i="28"/>
  <c r="O236" i="28"/>
  <c r="O207" i="28"/>
  <c r="O80" i="28"/>
  <c r="O154" i="28"/>
  <c r="O217" i="28"/>
  <c r="O189" i="28"/>
  <c r="O97" i="28"/>
  <c r="N152" i="28"/>
  <c r="O247" i="28"/>
  <c r="N64" i="28"/>
  <c r="O174" i="28"/>
  <c r="O199" i="28"/>
  <c r="O141" i="28"/>
  <c r="O69" i="28"/>
  <c r="O243" i="28"/>
  <c r="N78" i="28"/>
  <c r="O53" i="28"/>
  <c r="N74" i="28"/>
  <c r="M161" i="28"/>
  <c r="L200" i="28"/>
  <c r="F53" i="29"/>
  <c r="L144" i="28"/>
  <c r="J102" i="28"/>
  <c r="M49" i="28"/>
  <c r="K53" i="29"/>
  <c r="J54" i="28"/>
  <c r="J124" i="28"/>
  <c r="M200" i="28"/>
  <c r="J183" i="28"/>
  <c r="M112" i="28"/>
  <c r="G219" i="1" a="1"/>
  <c r="G219" i="1" s="1"/>
  <c r="M75" i="28"/>
  <c r="O252" i="28"/>
  <c r="L128" i="28"/>
  <c r="F32" i="29"/>
  <c r="J81" i="28"/>
  <c r="M78" i="1" a="1"/>
  <c r="M78" i="1" s="1"/>
  <c r="N78" i="1" s="1"/>
  <c r="M204" i="1" a="1"/>
  <c r="M204" i="1" s="1"/>
  <c r="N204" i="1" s="1"/>
  <c r="G205" i="1" a="1"/>
  <c r="G205" i="1" s="1"/>
  <c r="O58" i="28"/>
  <c r="M218" i="1" a="1"/>
  <c r="M218" i="1" s="1"/>
  <c r="N218" i="1" s="1"/>
  <c r="J170"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208"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04" i="28"/>
  <c r="M11" i="1" a="1"/>
  <c r="M11" i="1" s="1"/>
  <c r="N11" i="1" s="1"/>
  <c r="N233" i="28"/>
  <c r="J249" i="28"/>
  <c r="J118" i="28"/>
  <c r="J169" i="28"/>
  <c r="J163" i="28"/>
  <c r="N51" i="28"/>
  <c r="J240" i="28"/>
  <c r="J108" i="28"/>
  <c r="J95" i="28"/>
  <c r="J235" i="28"/>
  <c r="J174" i="28"/>
  <c r="J179" i="28"/>
  <c r="N122" i="28"/>
  <c r="M59" i="1" a="1"/>
  <c r="M59" i="1" s="1"/>
  <c r="N59" i="1" s="1"/>
  <c r="M76" i="1" a="1"/>
  <c r="M76" i="1" s="1"/>
  <c r="N76" i="1" s="1"/>
  <c r="N142" i="28"/>
  <c r="M49" i="1" a="1"/>
  <c r="M49" i="1" s="1"/>
  <c r="N49" i="1" s="1"/>
  <c r="N107" i="28"/>
  <c r="J120" i="28"/>
  <c r="K112" i="28"/>
  <c r="N220" i="28"/>
  <c r="N169" i="28"/>
  <c r="N135" i="28"/>
  <c r="J115" i="28"/>
  <c r="J231" i="28"/>
  <c r="M147" i="1" a="1"/>
  <c r="M147" i="1" s="1"/>
  <c r="N147" i="1" s="1"/>
  <c r="M9" i="1" a="1"/>
  <c r="M9" i="1" s="1"/>
  <c r="N9" i="1" s="1"/>
  <c r="J223" i="28"/>
  <c r="J241" i="28"/>
  <c r="J255" i="28"/>
  <c r="J147" i="28"/>
  <c r="M54" i="1" a="1"/>
  <c r="M54" i="1" s="1"/>
  <c r="N54" i="1" s="1"/>
  <c r="L103" i="28"/>
  <c r="J68" i="28"/>
  <c r="J128" i="28"/>
  <c r="J213" i="28"/>
  <c r="M71" i="1" a="1"/>
  <c r="M71" i="1" s="1"/>
  <c r="N71" i="1" s="1"/>
  <c r="J252" i="28"/>
  <c r="F54" i="29"/>
  <c r="J51" i="28"/>
  <c r="J152" i="28"/>
  <c r="J97" i="28"/>
  <c r="J220" i="28"/>
  <c r="J107" i="28"/>
  <c r="J53" i="28"/>
  <c r="J233" i="28"/>
  <c r="J45" i="28"/>
  <c r="J127" i="28"/>
  <c r="F51" i="29"/>
  <c r="F52" i="29"/>
  <c r="J234" i="28"/>
  <c r="J121" i="28"/>
  <c r="J246" i="28"/>
  <c r="J186" i="28"/>
  <c r="J204" i="28"/>
  <c r="J162" i="28"/>
  <c r="J217" i="28"/>
  <c r="F50" i="29"/>
  <c r="J105" i="28"/>
  <c r="J52" i="28"/>
  <c r="J96" i="28"/>
  <c r="J256" i="28"/>
  <c r="J254" i="28"/>
  <c r="M89" i="1" a="1"/>
  <c r="M89" i="1" s="1"/>
  <c r="N89" i="1" s="1"/>
  <c r="N163" i="28"/>
  <c r="M29" i="1" a="1"/>
  <c r="M29" i="1" s="1"/>
  <c r="N29" i="1" s="1"/>
  <c r="M8" i="1" a="1"/>
  <c r="M8" i="1" s="1"/>
  <c r="N8" i="1" s="1"/>
  <c r="M33" i="1" a="1"/>
  <c r="M33" i="1" s="1"/>
  <c r="N33" i="1" s="1"/>
  <c r="M35" i="1" a="1"/>
  <c r="M35" i="1" s="1"/>
  <c r="N35" i="1" s="1"/>
  <c r="N147" i="28"/>
  <c r="M46" i="1" a="1"/>
  <c r="M46" i="1" s="1"/>
  <c r="N46" i="1" s="1"/>
  <c r="N110" i="28"/>
  <c r="N139" i="28"/>
  <c r="N44" i="28"/>
  <c r="M91" i="1" a="1"/>
  <c r="M91" i="1" s="1"/>
  <c r="N91" i="1" s="1"/>
  <c r="N256" i="28"/>
  <c r="N96" i="28"/>
  <c r="M50" i="1" a="1"/>
  <c r="M50" i="1" s="1"/>
  <c r="N50" i="1" s="1"/>
  <c r="M83" i="1" a="1"/>
  <c r="M83" i="1" s="1"/>
  <c r="N83" i="1" s="1"/>
  <c r="M24" i="1" a="1"/>
  <c r="M24" i="1" s="1"/>
  <c r="N24" i="1" s="1"/>
  <c r="M26" i="1" a="1"/>
  <c r="M26" i="1" s="1"/>
  <c r="N26" i="1" s="1"/>
  <c r="N241" i="28"/>
  <c r="N89" i="28"/>
  <c r="M161" i="1" a="1"/>
  <c r="M161" i="1" s="1"/>
  <c r="N161" i="1" s="1"/>
  <c r="M16" i="1" a="1"/>
  <c r="M16" i="1" s="1"/>
  <c r="N16" i="1" s="1"/>
  <c r="M105" i="1" a="1"/>
  <c r="M105" i="1" s="1"/>
  <c r="N105" i="1" s="1"/>
  <c r="M47" i="1" a="1"/>
  <c r="M47" i="1" s="1"/>
  <c r="N47" i="1" s="1"/>
  <c r="M55" i="1" a="1"/>
  <c r="M55" i="1" s="1"/>
  <c r="N55" i="1" s="1"/>
  <c r="M154" i="1" a="1"/>
  <c r="M154" i="1" s="1"/>
  <c r="N154" i="1" s="1"/>
  <c r="N206" i="28"/>
  <c r="N229" i="28"/>
  <c r="K129" i="28"/>
  <c r="J54" i="29"/>
  <c r="N109" i="28"/>
  <c r="M10" i="1" a="1"/>
  <c r="M10" i="1" s="1"/>
  <c r="N10" i="1" s="1"/>
  <c r="M85" i="1" a="1"/>
  <c r="M85" i="1" s="1"/>
  <c r="N85" i="1" s="1"/>
  <c r="M39" i="1" a="1"/>
  <c r="M39" i="1" s="1"/>
  <c r="N39" i="1" s="1"/>
  <c r="M157" i="1" a="1"/>
  <c r="M157" i="1" s="1"/>
  <c r="N157" i="1" s="1"/>
  <c r="M155" i="1" a="1"/>
  <c r="M155" i="1" s="1"/>
  <c r="N155" i="1" s="1"/>
  <c r="M75" i="1" a="1"/>
  <c r="M75" i="1" s="1"/>
  <c r="N75" i="1" s="1"/>
  <c r="N211" i="28"/>
  <c r="N209" i="28"/>
  <c r="M67" i="1" a="1"/>
  <c r="M67" i="1" s="1"/>
  <c r="N67" i="1" s="1"/>
  <c r="M196" i="28"/>
  <c r="N120" i="28"/>
  <c r="M88" i="1" a="1"/>
  <c r="M88" i="1" s="1"/>
  <c r="N88" i="1" s="1"/>
  <c r="K131" i="28"/>
  <c r="M15" i="1" a="1"/>
  <c r="M15" i="1" s="1"/>
  <c r="N15" i="1" s="1"/>
  <c r="M97" i="1" a="1"/>
  <c r="M97" i="1" s="1"/>
  <c r="N97" i="1" s="1"/>
  <c r="M144" i="1" a="1"/>
  <c r="M144" i="1" s="1"/>
  <c r="N144" i="1" s="1"/>
  <c r="M172" i="28"/>
  <c r="M18" i="1" a="1"/>
  <c r="M18" i="1" s="1"/>
  <c r="N18" i="1" s="1"/>
  <c r="N223" i="28"/>
  <c r="N161" i="28"/>
  <c r="N87" i="28"/>
  <c r="N185" i="28"/>
  <c r="I53" i="29"/>
  <c r="M57" i="1" a="1"/>
  <c r="M57" i="1" s="1"/>
  <c r="N57" i="1" s="1"/>
  <c r="N221" i="28"/>
  <c r="N165"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91" i="28"/>
  <c r="J53" i="29"/>
  <c r="M14" i="1" a="1"/>
  <c r="M14" i="1" s="1"/>
  <c r="N14" i="1" s="1"/>
  <c r="M21" i="1" a="1"/>
  <c r="M21" i="1" s="1"/>
  <c r="N21" i="1" s="1"/>
  <c r="M124" i="28"/>
  <c r="M82" i="1" a="1"/>
  <c r="M82" i="1" s="1"/>
  <c r="N82" i="1" s="1"/>
  <c r="N238" i="28"/>
  <c r="M61" i="1" a="1"/>
  <c r="M61" i="1" s="1"/>
  <c r="N61" i="1" s="1"/>
  <c r="M25" i="1" a="1"/>
  <c r="M25" i="1" s="1"/>
  <c r="N25" i="1" s="1"/>
  <c r="M106" i="1" a="1"/>
  <c r="M106" i="1" s="1"/>
  <c r="N106" i="1" s="1"/>
  <c r="G53" i="29"/>
  <c r="N213" i="28"/>
  <c r="M23" i="1" a="1"/>
  <c r="M23" i="1" s="1"/>
  <c r="N23" i="1" s="1"/>
  <c r="M13" i="1" a="1"/>
  <c r="M13" i="1" s="1"/>
  <c r="N13" i="1" s="1"/>
  <c r="M31" i="1" a="1"/>
  <c r="M31" i="1" s="1"/>
  <c r="N31" i="1" s="1"/>
  <c r="M143" i="28"/>
  <c r="N108" i="28"/>
  <c r="N124" i="28"/>
  <c r="M69" i="1" a="1"/>
  <c r="M69" i="1" s="1"/>
  <c r="N69" i="1" s="1"/>
  <c r="N160" i="28"/>
  <c r="M101" i="28"/>
  <c r="J76" i="28"/>
  <c r="J197" i="28"/>
  <c r="J160" i="28"/>
  <c r="N197" i="28"/>
  <c r="J56" i="28"/>
  <c r="N97" i="28"/>
  <c r="J175" i="28"/>
  <c r="M169" i="28"/>
  <c r="J149" i="28"/>
  <c r="J145" i="28"/>
  <c r="J176" i="28"/>
  <c r="O62" i="28"/>
  <c r="J138" i="28"/>
  <c r="J44" i="28"/>
  <c r="J244" i="28"/>
  <c r="K231" i="28"/>
  <c r="N255" i="28"/>
  <c r="K101" i="28"/>
  <c r="N153" i="28"/>
  <c r="N115" i="28"/>
  <c r="J50" i="28"/>
  <c r="N83" i="28"/>
  <c r="K161" i="28"/>
  <c r="N133" i="28"/>
  <c r="J72" i="28"/>
  <c r="J208" i="28"/>
  <c r="M191" i="1" a="1"/>
  <c r="M191" i="1" s="1"/>
  <c r="N191" i="1" s="1"/>
  <c r="K120" i="28"/>
  <c r="M185" i="1" a="1"/>
  <c r="M185" i="1" s="1"/>
  <c r="N185" i="1" s="1"/>
  <c r="K119" i="28"/>
  <c r="M179" i="1" a="1"/>
  <c r="M179" i="1" s="1"/>
  <c r="N179" i="1" s="1"/>
  <c r="M117" i="1" a="1"/>
  <c r="M117" i="1" s="1"/>
  <c r="N117" i="1" s="1"/>
  <c r="K250" i="28"/>
  <c r="M115" i="1" a="1"/>
  <c r="M115" i="1" s="1"/>
  <c r="N115" i="1" s="1"/>
  <c r="M58" i="1" a="1"/>
  <c r="M58" i="1" s="1"/>
  <c r="N58" i="1" s="1"/>
  <c r="M90" i="1" a="1"/>
  <c r="M90" i="1" s="1"/>
  <c r="N90" i="1" s="1"/>
  <c r="M251" i="28"/>
  <c r="K194" i="28"/>
  <c r="M146" i="1" a="1"/>
  <c r="M146" i="1" s="1"/>
  <c r="N146" i="1" s="1"/>
  <c r="K205" i="28"/>
  <c r="M121" i="1" a="1"/>
  <c r="M121" i="1" s="1"/>
  <c r="N121" i="1" s="1"/>
  <c r="M172" i="1" a="1"/>
  <c r="M172" i="1" s="1"/>
  <c r="N172" i="1" s="1"/>
  <c r="M107" i="1" a="1"/>
  <c r="M107" i="1" s="1"/>
  <c r="N107" i="1" s="1"/>
  <c r="M98" i="1" a="1"/>
  <c r="M98" i="1" s="1"/>
  <c r="N98" i="1" s="1"/>
  <c r="K148" i="28"/>
  <c r="K181" i="28"/>
  <c r="K86" i="28"/>
  <c r="M136" i="1" a="1"/>
  <c r="M136" i="1" s="1"/>
  <c r="N136" i="1" s="1"/>
  <c r="M122" i="1" a="1"/>
  <c r="M122" i="1" s="1"/>
  <c r="N122" i="1" s="1"/>
  <c r="M80" i="1" a="1"/>
  <c r="M80" i="1" s="1"/>
  <c r="N80" i="1" s="1"/>
  <c r="M190" i="1" a="1"/>
  <c r="M190" i="1" s="1"/>
  <c r="N190" i="1" s="1"/>
  <c r="K62" i="28"/>
  <c r="M137" i="1" a="1"/>
  <c r="M137" i="1" s="1"/>
  <c r="N137" i="1" s="1"/>
  <c r="M73" i="1" a="1"/>
  <c r="M73" i="1" s="1"/>
  <c r="N73" i="1" s="1"/>
  <c r="M81" i="1" a="1"/>
  <c r="M81" i="1" s="1"/>
  <c r="N81" i="1" s="1"/>
  <c r="M65" i="1" a="1"/>
  <c r="M65" i="1" s="1"/>
  <c r="N65" i="1" s="1"/>
  <c r="M160" i="28"/>
  <c r="M108" i="28"/>
  <c r="M45" i="28"/>
  <c r="J7" i="1" a="1"/>
  <c r="J7" i="1" s="1"/>
  <c r="K7" i="1" s="1"/>
  <c r="M95" i="1" a="1"/>
  <c r="M95" i="1" s="1"/>
  <c r="N95" i="1" s="1"/>
  <c r="M149" i="1" a="1"/>
  <c r="M149" i="1" s="1"/>
  <c r="N149" i="1" s="1"/>
  <c r="L118" i="28"/>
  <c r="M7" i="1" a="1"/>
  <c r="M7" i="1" s="1"/>
  <c r="N7" i="1" s="1"/>
  <c r="M153" i="1" a="1"/>
  <c r="M153" i="1" s="1"/>
  <c r="N153" i="1" s="1"/>
  <c r="M219" i="28"/>
  <c r="M109" i="1" a="1"/>
  <c r="M109" i="1" s="1"/>
  <c r="N109" i="1" s="1"/>
  <c r="M170" i="1" a="1"/>
  <c r="M170" i="1" s="1"/>
  <c r="N170" i="1" s="1"/>
  <c r="M93" i="1" a="1"/>
  <c r="M93" i="1" s="1"/>
  <c r="N93" i="1" s="1"/>
  <c r="M101" i="1" a="1"/>
  <c r="M101" i="1" s="1"/>
  <c r="N101" i="1" s="1"/>
  <c r="M210" i="28"/>
  <c r="M119" i="1" a="1"/>
  <c r="M119" i="1" s="1"/>
  <c r="N119" i="1" s="1"/>
  <c r="M45" i="1" a="1"/>
  <c r="M45" i="1" s="1"/>
  <c r="N45" i="1" s="1"/>
  <c r="M123" i="1" a="1"/>
  <c r="M123" i="1" s="1"/>
  <c r="N123" i="1" s="1"/>
  <c r="K235" i="28"/>
  <c r="L49" i="28"/>
  <c r="M152" i="1" a="1"/>
  <c r="M152" i="1" s="1"/>
  <c r="N152" i="1" s="1"/>
  <c r="M247" i="28"/>
  <c r="M110" i="1" a="1"/>
  <c r="M110" i="1" s="1"/>
  <c r="N110" i="1" s="1"/>
  <c r="M162" i="1" a="1"/>
  <c r="M162" i="1" s="1"/>
  <c r="N162" i="1" s="1"/>
  <c r="M224" i="28"/>
  <c r="K146" i="28"/>
  <c r="J83" i="1" a="1"/>
  <c r="J83" i="1" s="1"/>
  <c r="K83" i="1" s="1"/>
  <c r="L124" i="28"/>
  <c r="L248" i="28"/>
  <c r="M156" i="1" a="1"/>
  <c r="M156" i="1" s="1"/>
  <c r="N156" i="1" s="1"/>
  <c r="K164" i="28"/>
  <c r="M51" i="1" a="1"/>
  <c r="M51" i="1" s="1"/>
  <c r="N51" i="1" s="1"/>
  <c r="M183" i="1" a="1"/>
  <c r="M183" i="1" s="1"/>
  <c r="N183" i="1" s="1"/>
  <c r="L158" i="28"/>
  <c r="M163" i="1" a="1"/>
  <c r="M163" i="1" s="1"/>
  <c r="N163" i="1" s="1"/>
  <c r="M116" i="1" a="1"/>
  <c r="M116" i="1" s="1"/>
  <c r="N116" i="1" s="1"/>
  <c r="M135" i="1" a="1"/>
  <c r="M135" i="1" s="1"/>
  <c r="N135" i="1" s="1"/>
  <c r="M114" i="1" a="1"/>
  <c r="M114" i="1" s="1"/>
  <c r="N114" i="1" s="1"/>
  <c r="M143" i="1" a="1"/>
  <c r="M143" i="1" s="1"/>
  <c r="N143" i="1" s="1"/>
  <c r="M190" i="28"/>
  <c r="M139" i="1" a="1"/>
  <c r="M139" i="1" s="1"/>
  <c r="N139" i="1" s="1"/>
  <c r="L127" i="28"/>
  <c r="M63" i="1" a="1"/>
  <c r="M63" i="1" s="1"/>
  <c r="N63" i="1" s="1"/>
  <c r="L104" i="28"/>
  <c r="M184" i="1" a="1"/>
  <c r="M184" i="1" s="1"/>
  <c r="N184" i="1" s="1"/>
  <c r="M167" i="1" a="1"/>
  <c r="M167" i="1" s="1"/>
  <c r="N167" i="1" s="1"/>
  <c r="M223" i="28"/>
  <c r="M99" i="1" a="1"/>
  <c r="M99" i="1" s="1"/>
  <c r="N99" i="1" s="1"/>
  <c r="M256" i="28"/>
  <c r="L219" i="28"/>
  <c r="M131" i="1" a="1"/>
  <c r="M131" i="1" s="1"/>
  <c r="N131" i="1" s="1"/>
  <c r="M119" i="28"/>
  <c r="L91" i="28"/>
  <c r="G51" i="29"/>
  <c r="J180" i="1" a="1"/>
  <c r="J180" i="1" s="1"/>
  <c r="K180" i="1" s="1"/>
  <c r="M127" i="1" a="1"/>
  <c r="M127" i="1" s="1"/>
  <c r="N127" i="1" s="1"/>
  <c r="L65" i="28"/>
  <c r="M140" i="1" a="1"/>
  <c r="M140" i="1" s="1"/>
  <c r="N140" i="1" s="1"/>
  <c r="M84" i="1" a="1"/>
  <c r="M84" i="1" s="1"/>
  <c r="N84" i="1" s="1"/>
  <c r="M133" i="1" a="1"/>
  <c r="M133" i="1" s="1"/>
  <c r="N133" i="1" s="1"/>
  <c r="L69" i="28"/>
  <c r="K256" i="28"/>
  <c r="M113" i="1" a="1"/>
  <c r="M113" i="1" s="1"/>
  <c r="N113" i="1" s="1"/>
  <c r="M164" i="1" a="1"/>
  <c r="M164" i="1" s="1"/>
  <c r="N164" i="1" s="1"/>
  <c r="M63" i="28"/>
  <c r="K59" i="28"/>
  <c r="I51" i="29"/>
  <c r="K118" i="28"/>
  <c r="J138" i="1" a="1"/>
  <c r="J138" i="1" s="1"/>
  <c r="K138" i="1" s="1"/>
  <c r="M36" i="1" a="1"/>
  <c r="M36" i="1" s="1"/>
  <c r="N36" i="1" s="1"/>
  <c r="M125" i="1" a="1"/>
  <c r="M125" i="1" s="1"/>
  <c r="N125" i="1" s="1"/>
  <c r="M175" i="1" a="1"/>
  <c r="M175" i="1" s="1"/>
  <c r="N175" i="1" s="1"/>
  <c r="M168" i="1" a="1"/>
  <c r="M168" i="1" s="1"/>
  <c r="N168" i="1" s="1"/>
  <c r="M155" i="28"/>
  <c r="M145" i="1" a="1"/>
  <c r="M145" i="1" s="1"/>
  <c r="N145" i="1" s="1"/>
  <c r="M178" i="1" a="1"/>
  <c r="M178" i="1" s="1"/>
  <c r="N178" i="1" s="1"/>
  <c r="H52" i="29"/>
  <c r="L146" i="28"/>
  <c r="M182" i="1" a="1"/>
  <c r="M182" i="1" s="1"/>
  <c r="N182" i="1" s="1"/>
  <c r="M192" i="1" a="1"/>
  <c r="M192" i="1" s="1"/>
  <c r="N192" i="1" s="1"/>
  <c r="M32" i="1" a="1"/>
  <c r="M32" i="1" s="1"/>
  <c r="N32" i="1" s="1"/>
  <c r="M20" i="1" a="1"/>
  <c r="M20" i="1" s="1"/>
  <c r="N20" i="1" s="1"/>
  <c r="M186" i="1" a="1"/>
  <c r="M186" i="1" s="1"/>
  <c r="N186" i="1" s="1"/>
  <c r="I54" i="29"/>
  <c r="M141" i="28"/>
  <c r="G52" i="29"/>
  <c r="L125" i="28"/>
  <c r="J102" i="1" a="1"/>
  <c r="J102" i="1" s="1"/>
  <c r="K102" i="1" s="1"/>
  <c r="J182" i="1" a="1"/>
  <c r="J182" i="1" s="1"/>
  <c r="K182" i="1" s="1"/>
  <c r="M193" i="1" a="1"/>
  <c r="M193" i="1" s="1"/>
  <c r="N193" i="1" s="1"/>
  <c r="H53" i="29"/>
  <c r="M42" i="28"/>
  <c r="H51" i="29"/>
  <c r="M64" i="1" a="1"/>
  <c r="M64" i="1" s="1"/>
  <c r="N64" i="1" s="1"/>
  <c r="M17" i="1" a="1"/>
  <c r="M17" i="1" s="1"/>
  <c r="N17" i="1" s="1"/>
  <c r="M180" i="1" a="1"/>
  <c r="M180" i="1" s="1"/>
  <c r="N180" i="1" s="1"/>
  <c r="M94" i="1" a="1"/>
  <c r="M94" i="1" s="1"/>
  <c r="N94" i="1" s="1"/>
  <c r="L42" i="28"/>
  <c r="M42" i="1" a="1"/>
  <c r="M42" i="1" s="1"/>
  <c r="N42" i="1" s="1"/>
  <c r="M171" i="1" a="1"/>
  <c r="M171" i="1" s="1"/>
  <c r="N171" i="1" s="1"/>
  <c r="M40" i="1" a="1"/>
  <c r="M40" i="1" s="1"/>
  <c r="N40" i="1" s="1"/>
  <c r="M148" i="1" a="1"/>
  <c r="M148" i="1" s="1"/>
  <c r="N148" i="1" s="1"/>
  <c r="M34" i="1" a="1"/>
  <c r="M34" i="1" s="1"/>
  <c r="N34" i="1" s="1"/>
  <c r="M27" i="1" a="1"/>
  <c r="M27" i="1" s="1"/>
  <c r="N27" i="1" s="1"/>
  <c r="L145" i="28"/>
  <c r="M174" i="1" a="1"/>
  <c r="M174" i="1" s="1"/>
  <c r="N174" i="1" s="1"/>
  <c r="H54" i="29"/>
  <c r="M166" i="28"/>
  <c r="M100" i="1" a="1"/>
  <c r="M100" i="1" s="1"/>
  <c r="N100" i="1" s="1"/>
  <c r="L114" i="28"/>
  <c r="M187" i="1" a="1"/>
  <c r="M187" i="1" s="1"/>
  <c r="N187" i="1" s="1"/>
  <c r="M217" i="28"/>
  <c r="K198" i="28"/>
  <c r="M188" i="1" a="1"/>
  <c r="M188" i="1" s="1"/>
  <c r="N188" i="1" s="1"/>
  <c r="L132" i="28"/>
  <c r="L50" i="28"/>
  <c r="L167" i="28"/>
  <c r="M120" i="1" a="1"/>
  <c r="M120" i="1" s="1"/>
  <c r="N120" i="1" s="1"/>
  <c r="M154" i="28"/>
  <c r="L61" i="28"/>
  <c r="M187" i="28"/>
  <c r="M54" i="28"/>
  <c r="M60" i="1" a="1"/>
  <c r="M60" i="1" s="1"/>
  <c r="N60" i="1" s="1"/>
  <c r="M132" i="1" a="1"/>
  <c r="M132" i="1" s="1"/>
  <c r="N132" i="1" s="1"/>
  <c r="I33" i="29"/>
  <c r="L226" i="28"/>
  <c r="K116" i="28"/>
  <c r="G49" i="29"/>
  <c r="K70" i="28"/>
  <c r="K51" i="28"/>
  <c r="M141" i="1" a="1"/>
  <c r="M141" i="1" s="1"/>
  <c r="N141" i="1" s="1"/>
  <c r="M129" i="1" a="1"/>
  <c r="M129" i="1" s="1"/>
  <c r="N129" i="1" s="1"/>
  <c r="M212" i="28"/>
  <c r="M221" i="28"/>
  <c r="M171" i="28"/>
  <c r="M44" i="1" a="1"/>
  <c r="M44" i="1" s="1"/>
  <c r="N44" i="1" s="1"/>
  <c r="M130" i="1" a="1"/>
  <c r="M130" i="1" s="1"/>
  <c r="N130" i="1" s="1"/>
  <c r="L256" i="28"/>
  <c r="K247" i="28"/>
  <c r="L131" i="28"/>
  <c r="M79" i="1" a="1"/>
  <c r="M79" i="1" s="1"/>
  <c r="N79" i="1" s="1"/>
  <c r="L236" i="28"/>
  <c r="L157" i="28"/>
  <c r="M41" i="1" a="1"/>
  <c r="M41" i="1" s="1"/>
  <c r="N41" i="1" s="1"/>
  <c r="J108" i="1" a="1"/>
  <c r="J108" i="1" s="1"/>
  <c r="K108" i="1" s="1"/>
  <c r="J156" i="1" a="1"/>
  <c r="J156" i="1" s="1"/>
  <c r="K156" i="1" s="1"/>
  <c r="L52" i="28"/>
  <c r="L182" i="28"/>
  <c r="L57" i="28"/>
  <c r="G54" i="29"/>
  <c r="K241" i="28"/>
  <c r="K45" i="28"/>
  <c r="K136" i="28"/>
  <c r="K121" i="28"/>
  <c r="K100" i="28"/>
  <c r="K213" i="28"/>
  <c r="G50" i="29"/>
  <c r="O192" i="28"/>
  <c r="O127" i="28"/>
  <c r="O70" i="28"/>
  <c r="O209" i="28"/>
  <c r="O190" i="28"/>
  <c r="O71" i="28"/>
  <c r="O253" i="28"/>
  <c r="O65" i="28"/>
  <c r="J34" i="1" a="1"/>
  <c r="J34" i="1" s="1"/>
  <c r="K34" i="1" s="1"/>
  <c r="O124" i="28"/>
  <c r="O213" i="28"/>
  <c r="O241" i="28"/>
  <c r="O93" i="28"/>
  <c r="O45" i="28"/>
  <c r="O142" i="28"/>
  <c r="M86" i="1" a="1"/>
  <c r="M86" i="1" s="1"/>
  <c r="N86" i="1" s="1"/>
  <c r="O122" i="28"/>
  <c r="O113" i="28"/>
  <c r="M166" i="1" a="1"/>
  <c r="M166" i="1" s="1"/>
  <c r="N166" i="1" s="1"/>
  <c r="O130" i="28"/>
  <c r="O248"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200"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196" i="28"/>
  <c r="F34" i="29"/>
  <c r="H28" i="29"/>
  <c r="L196"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196"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165" i="28" l="1"/>
  <c r="N105" i="28"/>
  <c r="O251" i="28"/>
  <c r="M80" i="28"/>
  <c r="J61" i="28"/>
  <c r="N82" i="28"/>
  <c r="O237" i="28"/>
  <c r="O87" i="28"/>
  <c r="O219" i="28"/>
  <c r="O120" i="28"/>
  <c r="O156" i="28"/>
  <c r="L249" i="28"/>
  <c r="M222" i="28"/>
  <c r="L142" i="28"/>
  <c r="K50" i="28"/>
  <c r="K225" i="28"/>
  <c r="L138" i="28"/>
  <c r="J247" i="28"/>
  <c r="J245" i="28"/>
  <c r="J46" i="28"/>
  <c r="M144" i="28"/>
  <c r="M131" i="28"/>
  <c r="O224" i="28"/>
  <c r="O47" i="28"/>
  <c r="O137" i="28"/>
  <c r="N254" i="28"/>
  <c r="O211" i="28"/>
  <c r="O238" i="28"/>
  <c r="O82" i="28"/>
  <c r="O140" i="28"/>
  <c r="N205" i="28"/>
  <c r="N180" i="28"/>
  <c r="O99" i="28"/>
  <c r="O162" i="28"/>
  <c r="K68" i="28"/>
  <c r="M51" i="28"/>
  <c r="M65" i="28"/>
  <c r="J184" i="28"/>
  <c r="J116" i="28"/>
  <c r="J180" i="28"/>
  <c r="J117" i="28"/>
  <c r="J248" i="28"/>
  <c r="J101" i="28"/>
  <c r="M168" i="28"/>
  <c r="O72" i="28"/>
  <c r="N164" i="28"/>
  <c r="O143" i="28"/>
  <c r="N249" i="28"/>
  <c r="N42" i="28"/>
  <c r="N247" i="28"/>
  <c r="N175" i="28"/>
  <c r="N162" i="28"/>
  <c r="M82" i="28"/>
  <c r="L187" i="28"/>
  <c r="L213" i="28"/>
  <c r="L172" i="28"/>
  <c r="K111" i="28"/>
  <c r="J165" i="28"/>
  <c r="M174" i="28"/>
  <c r="J65" i="28"/>
  <c r="J88" i="28"/>
  <c r="J109" i="28"/>
  <c r="O239" i="28"/>
  <c r="N215" i="28"/>
  <c r="O179" i="28"/>
  <c r="N203" i="28"/>
  <c r="O52" i="28"/>
  <c r="O191" i="28"/>
  <c r="N140" i="28"/>
  <c r="N199" i="28"/>
  <c r="O225" i="28"/>
  <c r="O152" i="28"/>
  <c r="N126" i="28"/>
  <c r="K168" i="28"/>
  <c r="K144" i="28"/>
  <c r="L81" i="28"/>
  <c r="K185" i="28"/>
  <c r="M159" i="28"/>
  <c r="L237" i="28"/>
  <c r="L73" i="28"/>
  <c r="M118" i="28"/>
  <c r="K75" i="28"/>
  <c r="K143" i="28"/>
  <c r="M74" i="28"/>
  <c r="M156" i="28"/>
  <c r="J111" i="28"/>
  <c r="J153" i="28"/>
  <c r="J219" i="28"/>
  <c r="M178" i="28"/>
  <c r="J151" i="28"/>
  <c r="J150" i="28"/>
  <c r="J198" i="28"/>
  <c r="J100" i="28"/>
  <c r="M245" i="28"/>
  <c r="J86" i="28"/>
  <c r="O169" i="28"/>
  <c r="N80" i="28"/>
  <c r="N131" i="28"/>
  <c r="O196" i="28"/>
  <c r="O59" i="28"/>
  <c r="O259" i="28"/>
  <c r="N99" i="28"/>
  <c r="N46" i="28"/>
  <c r="O43" i="28"/>
  <c r="L143" i="28"/>
  <c r="L74" i="28"/>
  <c r="M136" i="28"/>
  <c r="L169" i="28"/>
  <c r="L51" i="28"/>
  <c r="K171" i="28"/>
  <c r="K254" i="28"/>
  <c r="M148" i="28"/>
  <c r="K56" i="28"/>
  <c r="K135" i="28"/>
  <c r="K230" i="28"/>
  <c r="M84" i="28"/>
  <c r="J94" i="28"/>
  <c r="M175" i="28"/>
  <c r="M92" i="28"/>
  <c r="J236" i="28"/>
  <c r="O229" i="28"/>
  <c r="O138" i="28"/>
  <c r="N200" i="28"/>
  <c r="N92" i="28"/>
  <c r="N77" i="28"/>
  <c r="N94" i="28"/>
  <c r="O234" i="28"/>
  <c r="O244" i="28"/>
  <c r="O103" i="28"/>
  <c r="N214" i="28"/>
  <c r="O200" i="28"/>
  <c r="N73" i="28"/>
  <c r="O246" i="28"/>
  <c r="N250" i="28"/>
  <c r="O181" i="28"/>
  <c r="O258" i="28"/>
  <c r="N222" i="28"/>
  <c r="N198" i="28"/>
  <c r="N76" i="28"/>
  <c r="M111" i="28"/>
  <c r="M202" i="28"/>
  <c r="M203" i="28"/>
  <c r="M181" i="28"/>
  <c r="M48" i="28"/>
  <c r="K206" i="28"/>
  <c r="M135" i="28"/>
  <c r="K107" i="28"/>
  <c r="K190" i="28"/>
  <c r="L149" i="28"/>
  <c r="K155" i="28"/>
  <c r="J171" i="28"/>
  <c r="J136" i="28"/>
  <c r="J159" i="28"/>
  <c r="M59" i="28"/>
  <c r="J203" i="28"/>
  <c r="J78" i="28"/>
  <c r="J258" i="28"/>
  <c r="J207" i="28"/>
  <c r="J106" i="28"/>
  <c r="J98" i="28"/>
  <c r="J64" i="28"/>
  <c r="J211" i="28"/>
  <c r="O117" i="28"/>
  <c r="O201" i="28"/>
  <c r="O89" i="28"/>
  <c r="O121" i="28"/>
  <c r="O150" i="28"/>
  <c r="O126" i="28"/>
  <c r="O115" i="28"/>
  <c r="N116" i="28"/>
  <c r="O129" i="28"/>
  <c r="O242" i="28"/>
  <c r="O119" i="28"/>
  <c r="N127" i="28"/>
  <c r="N106" i="28"/>
  <c r="N258" i="28"/>
  <c r="N248" i="28"/>
  <c r="L84" i="28"/>
  <c r="L222" i="28"/>
  <c r="M215" i="28"/>
  <c r="K215" i="28"/>
  <c r="M180" i="28"/>
  <c r="K84" i="28"/>
  <c r="J135" i="28"/>
  <c r="J202" i="28"/>
  <c r="M95" i="28"/>
  <c r="J156" i="28"/>
  <c r="J119" i="28"/>
  <c r="J166" i="28"/>
  <c r="L210" i="28"/>
  <c r="J55" i="28"/>
  <c r="J239" i="28"/>
  <c r="J206" i="28"/>
  <c r="L161" i="28"/>
  <c r="J243" i="28"/>
  <c r="J103" i="28"/>
  <c r="O195" i="28"/>
  <c r="O75" i="28"/>
  <c r="O153" i="28"/>
  <c r="N95" i="28"/>
  <c r="N177" i="28"/>
  <c r="M102" i="28"/>
  <c r="O158" i="28"/>
  <c r="O149" i="28"/>
  <c r="O61" i="28"/>
  <c r="N202" i="28"/>
  <c r="O133" i="28"/>
  <c r="O171" i="28"/>
  <c r="O104" i="28"/>
  <c r="N158" i="28"/>
  <c r="O214" i="28"/>
  <c r="N178" i="28"/>
  <c r="O212" i="28"/>
  <c r="N181" i="28"/>
  <c r="O146" i="28"/>
  <c r="O167" i="28"/>
  <c r="K160" i="28"/>
  <c r="M103" i="28"/>
  <c r="L83" i="28"/>
  <c r="K239" i="28"/>
  <c r="K58" i="28"/>
  <c r="M140" i="28"/>
  <c r="J230" i="28"/>
  <c r="J199" i="28"/>
  <c r="O44" i="28"/>
  <c r="N151" i="28"/>
  <c r="N168" i="28"/>
  <c r="O48" i="28"/>
  <c r="N103" i="28"/>
  <c r="N55" i="28"/>
  <c r="N187" i="28"/>
  <c r="O77" i="28"/>
  <c r="O215" i="28"/>
  <c r="N146" i="28"/>
  <c r="K89" i="28"/>
  <c r="K74" i="28"/>
  <c r="L170" i="28"/>
  <c r="M50" i="28"/>
  <c r="M207" i="28"/>
  <c r="L134" i="28"/>
  <c r="K92" i="28"/>
  <c r="L140" i="28"/>
  <c r="L231" i="28"/>
  <c r="L168" i="28"/>
  <c r="L56" i="28"/>
  <c r="L191" i="28"/>
  <c r="L225" i="28"/>
  <c r="L159" i="28"/>
  <c r="L223" i="28"/>
  <c r="K137" i="28"/>
  <c r="J194" i="28"/>
  <c r="M211" i="28"/>
  <c r="M170" i="28"/>
  <c r="M197" i="28"/>
  <c r="L88" i="28"/>
  <c r="L214" i="28"/>
  <c r="M130" i="28"/>
  <c r="M239" i="28"/>
  <c r="K169" i="28"/>
  <c r="K128" i="28"/>
  <c r="K176" i="28"/>
  <c r="K78" i="28"/>
  <c r="L175" i="28"/>
  <c r="L151" i="28"/>
  <c r="L188" i="28"/>
  <c r="K183" i="28"/>
  <c r="K158" i="28"/>
  <c r="L109" i="28"/>
  <c r="L99" i="28"/>
  <c r="L60" i="28"/>
  <c r="L71" i="28"/>
  <c r="L112" i="28"/>
  <c r="M134" i="28"/>
  <c r="K76" i="28"/>
  <c r="K106" i="28"/>
  <c r="K97" i="28"/>
  <c r="M62" i="28"/>
  <c r="M94" i="28"/>
  <c r="K147" i="28"/>
  <c r="L137" i="28"/>
  <c r="L105" i="28"/>
  <c r="L70" i="28"/>
  <c r="M253" i="28"/>
  <c r="L243" i="28"/>
  <c r="M226" i="28"/>
  <c r="K157" i="28"/>
  <c r="K103" i="28"/>
  <c r="L97" i="28"/>
  <c r="M209" i="28"/>
  <c r="M83" i="28"/>
  <c r="M185" i="28"/>
  <c r="K187" i="28"/>
  <c r="M232" i="28"/>
  <c r="J222" i="28"/>
  <c r="J221" i="28"/>
  <c r="L174" i="28"/>
  <c r="J48" i="28"/>
  <c r="L177" i="28"/>
  <c r="M88" i="28"/>
  <c r="M214" i="28"/>
  <c r="J226" i="28"/>
  <c r="J84" i="28"/>
  <c r="J75" i="28"/>
  <c r="L78" i="28"/>
  <c r="M150" i="28"/>
  <c r="J43" i="28"/>
  <c r="M107" i="28"/>
  <c r="M176" i="28"/>
  <c r="M78" i="28"/>
  <c r="J259" i="28"/>
  <c r="J257" i="28"/>
  <c r="M86" i="28"/>
  <c r="J192" i="28"/>
  <c r="M53" i="28"/>
  <c r="J133" i="28"/>
  <c r="M205" i="28"/>
  <c r="K83" i="28"/>
  <c r="J191" i="28"/>
  <c r="M229" i="28"/>
  <c r="M146" i="28"/>
  <c r="J93" i="28"/>
  <c r="J154" i="28"/>
  <c r="M68" i="28"/>
  <c r="J58" i="28"/>
  <c r="J132" i="28"/>
  <c r="N240" i="28"/>
  <c r="N104" i="28"/>
  <c r="O249" i="28"/>
  <c r="O206" i="28"/>
  <c r="N75" i="28"/>
  <c r="O175" i="28"/>
  <c r="O254" i="28"/>
  <c r="O46" i="28"/>
  <c r="N70" i="28"/>
  <c r="O134" i="28"/>
  <c r="O135" i="28"/>
  <c r="O205" i="28"/>
  <c r="N251" i="28"/>
  <c r="O100" i="28"/>
  <c r="N66" i="28"/>
  <c r="O88" i="28"/>
  <c r="N56" i="28"/>
  <c r="O55" i="28"/>
  <c r="N166" i="28"/>
  <c r="O81" i="28"/>
  <c r="N81" i="28"/>
  <c r="O166" i="28"/>
  <c r="N114" i="28"/>
  <c r="N204" i="28"/>
  <c r="N88" i="28"/>
  <c r="N86" i="28"/>
  <c r="N117" i="28"/>
  <c r="L155" i="28"/>
  <c r="J238" i="28"/>
  <c r="M129" i="28"/>
  <c r="M116" i="28"/>
  <c r="K138" i="28"/>
  <c r="K93" i="28"/>
  <c r="K197" i="28"/>
  <c r="M105" i="28"/>
  <c r="M138" i="28"/>
  <c r="K188" i="28"/>
  <c r="K66" i="28"/>
  <c r="M109" i="28"/>
  <c r="K117" i="28"/>
  <c r="L154" i="28"/>
  <c r="J126" i="28"/>
  <c r="M76" i="28"/>
  <c r="J134" i="28"/>
  <c r="J114" i="28"/>
  <c r="J57" i="28"/>
  <c r="J164" i="28"/>
  <c r="J141" i="28"/>
  <c r="J237" i="28"/>
  <c r="J189" i="28"/>
  <c r="M243" i="28"/>
  <c r="J99" i="28"/>
  <c r="J185" i="28"/>
  <c r="J139" i="28"/>
  <c r="J60" i="28"/>
  <c r="J188" i="28"/>
  <c r="J113" i="28"/>
  <c r="M191" i="28"/>
  <c r="J181" i="28"/>
  <c r="J232" i="28"/>
  <c r="O220" i="28"/>
  <c r="O118" i="28"/>
  <c r="O185" i="28"/>
  <c r="O183" i="28"/>
  <c r="N156" i="28"/>
  <c r="O157" i="28"/>
  <c r="M255" i="28"/>
  <c r="O240" i="28"/>
  <c r="O160" i="28"/>
  <c r="N149" i="28"/>
  <c r="O155" i="28"/>
  <c r="O164" i="28"/>
  <c r="O184" i="28"/>
  <c r="O95" i="28"/>
  <c r="O131" i="28"/>
  <c r="N225" i="28"/>
  <c r="O151" i="28"/>
  <c r="O202" i="28"/>
  <c r="N244" i="28"/>
  <c r="N231" i="28"/>
  <c r="N183" i="28"/>
  <c r="N170" i="28"/>
  <c r="O125" i="28"/>
  <c r="O177" i="28"/>
  <c r="N150" i="28"/>
  <c r="N171" i="28"/>
  <c r="N57" i="28"/>
  <c r="N111" i="28"/>
  <c r="N259" i="28"/>
  <c r="N148" i="28"/>
  <c r="O180" i="28"/>
  <c r="N257" i="28"/>
  <c r="N63" i="28"/>
  <c r="N53" i="28"/>
  <c r="N157" i="28"/>
  <c r="J90" i="28"/>
  <c r="K175" i="28"/>
  <c r="K151" i="28"/>
  <c r="J209" i="28"/>
  <c r="M204" i="28"/>
  <c r="O136" i="28"/>
  <c r="N243" i="28"/>
  <c r="J129" i="28"/>
  <c r="K73" i="28"/>
  <c r="J83" i="28"/>
  <c r="M151" i="28"/>
  <c r="K203" i="28"/>
  <c r="K243" i="28"/>
  <c r="K177" i="28"/>
  <c r="M121" i="28"/>
  <c r="M153" i="28"/>
  <c r="M235" i="28"/>
  <c r="K105" i="28"/>
  <c r="K232" i="28"/>
  <c r="K207" i="28"/>
  <c r="K140" i="28"/>
  <c r="K61" i="28"/>
  <c r="K88" i="28"/>
  <c r="K214" i="28"/>
  <c r="K54" i="28"/>
  <c r="J229" i="28"/>
  <c r="J146" i="28"/>
  <c r="M167" i="28"/>
  <c r="M132" i="28"/>
  <c r="M259" i="28"/>
  <c r="L75" i="28"/>
  <c r="J74" i="28"/>
  <c r="J210" i="28"/>
  <c r="J140" i="28"/>
  <c r="M227" i="28"/>
  <c r="M213" i="28"/>
  <c r="J148" i="28"/>
  <c r="J182" i="28"/>
  <c r="J225" i="28"/>
  <c r="J92" i="28"/>
  <c r="J137" i="28"/>
  <c r="J212" i="28"/>
  <c r="J70" i="28"/>
  <c r="J178" i="28"/>
  <c r="K44" i="28"/>
  <c r="M97" i="28"/>
  <c r="L254" i="28"/>
  <c r="J215" i="28"/>
  <c r="J63" i="28"/>
  <c r="J250" i="28"/>
  <c r="O49" i="28"/>
  <c r="O106" i="28"/>
  <c r="O159" i="28"/>
  <c r="M125" i="28"/>
  <c r="N65" i="28"/>
  <c r="O90" i="28"/>
  <c r="N143" i="28"/>
  <c r="O168" i="28"/>
  <c r="O84" i="28"/>
  <c r="O91" i="28"/>
  <c r="N69" i="28"/>
  <c r="O194" i="28"/>
  <c r="N212" i="28"/>
  <c r="O110" i="28"/>
  <c r="O114" i="28"/>
  <c r="O210" i="28"/>
  <c r="N182" i="28"/>
  <c r="O170" i="28"/>
  <c r="O198" i="28"/>
  <c r="N192" i="28"/>
  <c r="N179" i="28"/>
  <c r="N176" i="28"/>
  <c r="O86" i="28"/>
  <c r="O223" i="28"/>
  <c r="O163" i="28"/>
  <c r="O50" i="28"/>
  <c r="O54" i="28"/>
  <c r="J251" i="28"/>
  <c r="O63" i="28"/>
  <c r="N60" i="28"/>
  <c r="J158" i="28"/>
  <c r="N230" i="28"/>
  <c r="O197" i="28"/>
  <c r="K172" i="28"/>
  <c r="O105" i="28"/>
  <c r="J59" i="28"/>
  <c r="L96" i="28"/>
  <c r="M145" i="28"/>
  <c r="K202" i="28"/>
  <c r="J224" i="28"/>
  <c r="J190" i="28"/>
  <c r="L136" i="28"/>
  <c r="L171" i="28"/>
  <c r="K167" i="28"/>
  <c r="J253" i="28"/>
  <c r="J62" i="28"/>
  <c r="M44" i="28"/>
  <c r="J110" i="28"/>
  <c r="L129" i="28"/>
  <c r="J42" i="28"/>
  <c r="M188" i="28"/>
  <c r="M70" i="28"/>
  <c r="J227" i="28"/>
  <c r="J177" i="28"/>
  <c r="L220" i="28"/>
  <c r="M237" i="28"/>
  <c r="J142" i="28"/>
  <c r="J187" i="28"/>
  <c r="J125" i="28"/>
  <c r="L153" i="28"/>
  <c r="M89" i="28"/>
  <c r="J87" i="28"/>
  <c r="J205" i="28"/>
  <c r="J71" i="28"/>
  <c r="J161" i="28"/>
  <c r="N226" i="28"/>
  <c r="N172" i="28"/>
  <c r="N246" i="28"/>
  <c r="N252" i="28"/>
  <c r="O245" i="28"/>
  <c r="O116" i="28"/>
  <c r="O182" i="28"/>
  <c r="O176" i="28"/>
  <c r="N62" i="28"/>
  <c r="O74" i="28"/>
  <c r="O78" i="28"/>
  <c r="N112" i="28"/>
  <c r="O148" i="28"/>
  <c r="N119" i="28"/>
  <c r="N239" i="28"/>
  <c r="O111" i="28"/>
  <c r="N137" i="28"/>
  <c r="O57" i="28"/>
  <c r="O139" i="28"/>
  <c r="N54" i="28"/>
  <c r="N43" i="28"/>
  <c r="J77" i="28"/>
  <c r="N93" i="28"/>
  <c r="N100" i="28"/>
  <c r="O257" i="28"/>
  <c r="N232" i="28"/>
  <c r="N210" i="28"/>
  <c r="O186" i="28"/>
  <c r="N141" i="28"/>
  <c r="O107" i="28"/>
  <c r="N145" i="28"/>
  <c r="J80" i="28"/>
  <c r="J157" i="28"/>
  <c r="O232" i="28"/>
  <c r="L116" i="28"/>
  <c r="M164" i="28"/>
  <c r="J82" i="28"/>
  <c r="O233" i="28"/>
  <c r="N194" i="28"/>
  <c r="K211" i="28"/>
  <c r="J167" i="28"/>
  <c r="J89" i="28"/>
  <c r="H214" i="1"/>
  <c r="L64" i="28"/>
  <c r="K13" i="29"/>
  <c r="L165" i="28"/>
  <c r="J104" i="28"/>
  <c r="G212" i="1" a="1"/>
  <c r="G212" i="1" s="1"/>
  <c r="H212" i="1" s="1"/>
  <c r="G199" i="1" a="1"/>
  <c r="G199" i="1" s="1"/>
  <c r="H199" i="1" s="1"/>
  <c r="K10" i="29"/>
  <c r="K7" i="29"/>
  <c r="G11" i="1" a="1"/>
  <c r="G11" i="1" s="1"/>
  <c r="H11" i="1" s="1"/>
  <c r="J130" i="28"/>
  <c r="L241" i="28"/>
  <c r="G54" i="1" a="1"/>
  <c r="G54" i="1" s="1"/>
  <c r="H54" i="1" s="1"/>
  <c r="M198" i="28"/>
  <c r="L46"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200" i="28"/>
  <c r="G217" i="1" a="1"/>
  <c r="G217" i="1" s="1"/>
  <c r="J131" i="28"/>
  <c r="G216" i="1" a="1"/>
  <c r="G216" i="1" s="1"/>
  <c r="J143" i="28"/>
  <c r="G206" i="1" a="1"/>
  <c r="G206" i="1" s="1"/>
  <c r="J73" i="28"/>
  <c r="G209" i="1" a="1"/>
  <c r="G209" i="1" s="1"/>
  <c r="J168" i="28"/>
  <c r="G207" i="1" a="1"/>
  <c r="G207" i="1" s="1"/>
  <c r="L59" i="28"/>
  <c r="G221" i="1" a="1"/>
  <c r="G221" i="1" s="1"/>
  <c r="G208" i="1" a="1"/>
  <c r="G208" i="1" s="1"/>
  <c r="J69" i="28"/>
  <c r="H205" i="1"/>
  <c r="G198" i="1" a="1"/>
  <c r="G198" i="1" s="1"/>
  <c r="L164" i="28"/>
  <c r="G196" i="1" a="1"/>
  <c r="G196" i="1" s="1"/>
  <c r="J144" i="28"/>
  <c r="G204" i="1" a="1"/>
  <c r="G204" i="1" s="1"/>
  <c r="J214" i="28"/>
  <c r="G197" i="1" a="1"/>
  <c r="G197" i="1" s="1"/>
  <c r="J112" i="28"/>
  <c r="G201" i="1" a="1"/>
  <c r="G201" i="1" s="1"/>
  <c r="J155" i="28"/>
  <c r="G200" i="1" a="1"/>
  <c r="G200" i="1" s="1"/>
  <c r="J172" i="28"/>
  <c r="G203" i="1" a="1"/>
  <c r="G203" i="1" s="1"/>
  <c r="L82" i="28"/>
  <c r="G202" i="1" a="1"/>
  <c r="G202" i="1" s="1"/>
  <c r="J91" i="28"/>
  <c r="G213" i="1" a="1"/>
  <c r="G213" i="1" s="1"/>
  <c r="G49" i="1" a="1"/>
  <c r="G49" i="1" s="1"/>
  <c r="H49" i="1" s="1"/>
  <c r="G51" i="1" a="1"/>
  <c r="G51" i="1" s="1"/>
  <c r="H51" i="1" s="1"/>
  <c r="G35" i="1" a="1"/>
  <c r="G35" i="1" s="1"/>
  <c r="H35" i="1" s="1"/>
  <c r="G56" i="1" a="1"/>
  <c r="G56" i="1" s="1"/>
  <c r="H56" i="1" s="1"/>
  <c r="L53" i="28"/>
  <c r="K125" i="28"/>
  <c r="K174" i="28"/>
  <c r="M77" i="28"/>
  <c r="G46" i="1" a="1"/>
  <c r="G46" i="1" s="1"/>
  <c r="H46" i="1" s="1"/>
  <c r="G78" i="1" a="1"/>
  <c r="G78" i="1" s="1"/>
  <c r="H78" i="1" s="1"/>
  <c r="G67" i="1" a="1"/>
  <c r="G67" i="1" s="1"/>
  <c r="H67" i="1" s="1"/>
  <c r="G122" i="1" a="1"/>
  <c r="G122" i="1" s="1"/>
  <c r="H122" i="1" s="1"/>
  <c r="G91" i="1" a="1"/>
  <c r="G91" i="1" s="1"/>
  <c r="H91" i="1" s="1"/>
  <c r="G45" i="1" a="1"/>
  <c r="G45" i="1" s="1"/>
  <c r="H45" i="1" s="1"/>
  <c r="J66" i="28"/>
  <c r="G14" i="1" a="1"/>
  <c r="G14" i="1" s="1"/>
  <c r="H14" i="1" s="1"/>
  <c r="G74" i="1" a="1"/>
  <c r="G74" i="1" s="1"/>
  <c r="H74" i="1" s="1"/>
  <c r="L185" i="28"/>
  <c r="G26" i="1" a="1"/>
  <c r="G26" i="1" s="1"/>
  <c r="G12" i="1" a="1"/>
  <c r="G12" i="1" s="1"/>
  <c r="H12" i="1" s="1"/>
  <c r="G60" i="1" a="1"/>
  <c r="G60" i="1" s="1"/>
  <c r="H60" i="1" s="1"/>
  <c r="K130" i="28"/>
  <c r="J13" i="29"/>
  <c r="G31" i="1" a="1"/>
  <c r="G31" i="1" s="1"/>
  <c r="H31" i="1" s="1"/>
  <c r="J10" i="29"/>
  <c r="J8" i="29"/>
  <c r="G57" i="1" a="1"/>
  <c r="G57" i="1" s="1"/>
  <c r="H57" i="1" s="1"/>
  <c r="K104" i="28"/>
  <c r="G83" i="1" a="1"/>
  <c r="G83" i="1" s="1"/>
  <c r="H83" i="1" s="1"/>
  <c r="J7" i="29"/>
  <c r="G69" i="1" a="1"/>
  <c r="G69" i="1" s="1"/>
  <c r="H69" i="1" s="1"/>
  <c r="M250" i="28"/>
  <c r="G96" i="1" a="1"/>
  <c r="G96" i="1" s="1"/>
  <c r="H96" i="1" s="1"/>
  <c r="K212" i="28"/>
  <c r="K253" i="28"/>
  <c r="K186" i="28"/>
  <c r="M249" i="28"/>
  <c r="L206" i="28"/>
  <c r="K46" i="28"/>
  <c r="L229" i="28"/>
  <c r="K257" i="28"/>
  <c r="M252" i="28"/>
  <c r="M52" i="28"/>
  <c r="L63" i="28"/>
  <c r="K149" i="28"/>
  <c r="K110" i="28"/>
  <c r="L120" i="28"/>
  <c r="K81" i="28"/>
  <c r="G11" i="29"/>
  <c r="K170" i="28"/>
  <c r="M55" i="28"/>
  <c r="L117" i="28"/>
  <c r="L122" i="28"/>
  <c r="L224" i="28"/>
  <c r="L232" i="28"/>
  <c r="K52" i="28"/>
  <c r="K222" i="28"/>
  <c r="M81" i="28"/>
  <c r="L258" i="28"/>
  <c r="K252" i="28"/>
  <c r="K204" i="28"/>
  <c r="L100" i="28"/>
  <c r="K229" i="28"/>
  <c r="K65" i="28"/>
  <c r="L203" i="28"/>
  <c r="K258" i="28"/>
  <c r="L121" i="28"/>
  <c r="L45" i="28"/>
  <c r="L244" i="28"/>
  <c r="K145" i="28"/>
  <c r="M194" i="28"/>
  <c r="K220" i="28"/>
  <c r="K199" i="28"/>
  <c r="K150" i="28"/>
  <c r="K94" i="28"/>
  <c r="L152" i="28"/>
  <c r="L95" i="28"/>
  <c r="L183" i="28"/>
  <c r="L247" i="28"/>
  <c r="L180" i="28"/>
  <c r="K233" i="28"/>
  <c r="M258" i="28"/>
  <c r="L148" i="28"/>
  <c r="K127" i="28"/>
  <c r="L186" i="28"/>
  <c r="L197" i="28"/>
  <c r="L257" i="28"/>
  <c r="K210" i="28"/>
  <c r="L184" i="28"/>
  <c r="K182" i="28"/>
  <c r="M64" i="28"/>
  <c r="M157" i="28"/>
  <c r="L233" i="28"/>
  <c r="L204" i="28"/>
  <c r="L94" i="28"/>
  <c r="L251" i="28"/>
  <c r="M122" i="28"/>
  <c r="M241" i="28"/>
  <c r="M43" i="28"/>
  <c r="L235" i="28"/>
  <c r="L198" i="28"/>
  <c r="L54" i="28"/>
  <c r="K240" i="28"/>
  <c r="M199" i="28"/>
  <c r="M87" i="28"/>
  <c r="M142" i="28"/>
  <c r="K154" i="28"/>
  <c r="K142" i="28"/>
  <c r="L178" i="28"/>
  <c r="K163" i="28"/>
  <c r="M127" i="28"/>
  <c r="L58" i="28"/>
  <c r="L199" i="28"/>
  <c r="K43" i="28"/>
  <c r="M234" i="28"/>
  <c r="M46" i="28"/>
  <c r="M233" i="28"/>
  <c r="K159" i="28"/>
  <c r="M117" i="28"/>
  <c r="M56" i="28"/>
  <c r="L119" i="28"/>
  <c r="K179" i="28"/>
  <c r="M126" i="28"/>
  <c r="L192" i="28"/>
  <c r="K132" i="28"/>
  <c r="K55" i="28"/>
  <c r="M192" i="28"/>
  <c r="K124" i="28"/>
  <c r="K71" i="28"/>
  <c r="L212" i="28"/>
  <c r="M244" i="28"/>
  <c r="L77" i="28"/>
  <c r="K72" i="28"/>
  <c r="L194" i="28"/>
  <c r="K49" i="28"/>
  <c r="M57" i="28"/>
  <c r="L126" i="28"/>
  <c r="L139" i="28"/>
  <c r="L253" i="28"/>
  <c r="M110" i="28"/>
  <c r="K162" i="28"/>
  <c r="M99" i="28"/>
  <c r="M152" i="28"/>
  <c r="M186" i="28"/>
  <c r="M115" i="28"/>
  <c r="L252" i="28"/>
  <c r="L240" i="28"/>
  <c r="L107" i="28"/>
  <c r="L55" i="28"/>
  <c r="L80" i="28"/>
  <c r="L150" i="28"/>
  <c r="M184" i="28"/>
  <c r="L130" i="28"/>
  <c r="M177" i="28"/>
  <c r="M236" i="28"/>
  <c r="K189" i="28"/>
  <c r="L147" i="28"/>
  <c r="K248" i="28"/>
  <c r="K80" i="28"/>
  <c r="K259" i="28"/>
  <c r="K165" i="28"/>
  <c r="K249" i="28"/>
  <c r="K114" i="28"/>
  <c r="K238" i="28"/>
  <c r="K152" i="28"/>
  <c r="K156" i="28"/>
  <c r="L115" i="28"/>
  <c r="K234" i="28"/>
  <c r="M230" i="28"/>
  <c r="L234" i="28"/>
  <c r="K109" i="28"/>
  <c r="M98" i="28"/>
  <c r="L239" i="28"/>
  <c r="L238" i="28"/>
  <c r="M96" i="28"/>
  <c r="M183" i="28"/>
  <c r="M182" i="28"/>
  <c r="K115" i="28"/>
  <c r="K166" i="28"/>
  <c r="K245" i="28"/>
  <c r="M238" i="28"/>
  <c r="K53" i="28"/>
  <c r="M179" i="28"/>
  <c r="K108" i="28"/>
  <c r="M254" i="28"/>
  <c r="L209" i="28"/>
  <c r="K90" i="28"/>
  <c r="L259" i="28"/>
  <c r="L102" i="28"/>
  <c r="L205" i="28"/>
  <c r="K226" i="28"/>
  <c r="L190" i="28"/>
  <c r="L135" i="28"/>
  <c r="L44" i="28"/>
  <c r="K126" i="28"/>
  <c r="L68" i="28"/>
  <c r="L156" i="28"/>
  <c r="L250" i="28"/>
  <c r="L230" i="28"/>
  <c r="L92" i="28"/>
  <c r="L106" i="28"/>
  <c r="K191" i="28"/>
  <c r="K99" i="28"/>
  <c r="K209" i="28"/>
  <c r="K134" i="28"/>
  <c r="K192" i="28"/>
  <c r="K223" i="28"/>
  <c r="L245" i="28"/>
  <c r="K102" i="28"/>
  <c r="M72" i="28"/>
  <c r="K98" i="28"/>
  <c r="L76" i="28"/>
  <c r="K244" i="28"/>
  <c r="L162" i="28"/>
  <c r="L66" i="28"/>
  <c r="M257" i="28"/>
  <c r="M137" i="28"/>
  <c r="M220" i="28"/>
  <c r="K64" i="28"/>
  <c r="M206" i="28"/>
  <c r="M58" i="28"/>
  <c r="L111" i="28"/>
  <c r="L108" i="28"/>
  <c r="L87" i="28"/>
  <c r="K96" i="28"/>
  <c r="K251" i="28"/>
  <c r="M162" i="28"/>
  <c r="L90" i="28"/>
  <c r="K237" i="28"/>
  <c r="M114" i="28"/>
  <c r="K236" i="28"/>
  <c r="M149" i="28"/>
  <c r="M120" i="28"/>
  <c r="K87" i="28"/>
  <c r="K57" i="28"/>
  <c r="L43" i="28"/>
  <c r="L101" i="28"/>
  <c r="M106" i="28"/>
  <c r="M90" i="28"/>
  <c r="L179" i="28"/>
  <c r="L89" i="28"/>
  <c r="L86" i="28"/>
  <c r="L202" i="28"/>
  <c r="L160" i="28"/>
  <c r="L255" i="28"/>
  <c r="M248" i="28"/>
  <c r="M61" i="28"/>
  <c r="K139" i="28"/>
  <c r="K141" i="28"/>
  <c r="M147" i="28"/>
  <c r="K63" i="28"/>
  <c r="K42" i="28"/>
  <c r="M139" i="28"/>
  <c r="L98" i="28"/>
  <c r="K219" i="28"/>
  <c r="M231" i="28"/>
  <c r="M71" i="28"/>
  <c r="K178" i="28"/>
  <c r="L176" i="28"/>
  <c r="L215" i="28"/>
  <c r="K153" i="28"/>
  <c r="M225" i="28"/>
  <c r="K95" i="28"/>
  <c r="K224" i="28"/>
  <c r="M240" i="28"/>
  <c r="K184" i="28"/>
  <c r="L181" i="28"/>
  <c r="L141" i="28"/>
  <c r="L207" i="28"/>
  <c r="K77" i="28"/>
  <c r="L110" i="28"/>
  <c r="M66" i="28"/>
  <c r="K255" i="28"/>
  <c r="J49" i="28"/>
  <c r="K180" i="28"/>
  <c r="L166" i="28"/>
  <c r="L211" i="28"/>
  <c r="J122" i="28"/>
  <c r="K133" i="28"/>
  <c r="L246" i="28"/>
  <c r="K217" i="28"/>
  <c r="M189" i="28"/>
  <c r="L189" i="28"/>
  <c r="K246" i="28"/>
  <c r="M133" i="28"/>
  <c r="L221" i="28"/>
  <c r="K221" i="28"/>
  <c r="M113" i="28"/>
  <c r="L208" i="28"/>
  <c r="K48" i="28"/>
  <c r="K60" i="28"/>
  <c r="M163" i="28"/>
  <c r="L163" i="28"/>
  <c r="M93" i="28"/>
  <c r="L113" i="28"/>
  <c r="L93" i="28"/>
  <c r="L62" i="28"/>
  <c r="K208" i="28"/>
  <c r="K113" i="28"/>
  <c r="K227" i="28"/>
  <c r="K122" i="28"/>
  <c r="L133" i="28"/>
  <c r="L227" i="28"/>
  <c r="L48" i="28"/>
  <c r="M100" i="28"/>
  <c r="M246" i="28"/>
  <c r="L217" i="28"/>
  <c r="M208" i="28"/>
  <c r="L72"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203" i="28" s="1"/>
  <c r="I203" i="28" s="1"/>
  <c r="G104" i="1" a="1"/>
  <c r="G104" i="1" s="1"/>
  <c r="G161" i="1" a="1"/>
  <c r="G161" i="1" s="1"/>
  <c r="H161" i="1" s="1"/>
  <c r="G23" i="1" a="1"/>
  <c r="G23" i="1" s="1"/>
  <c r="G101" i="28" s="1"/>
  <c r="I101"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219" i="28" s="1"/>
  <c r="I219" i="28" s="1"/>
  <c r="G194" i="1" a="1"/>
  <c r="G194" i="1" s="1"/>
  <c r="H194" i="1" s="1"/>
  <c r="G72" i="1" a="1"/>
  <c r="G72" i="1" s="1"/>
  <c r="H72" i="1" s="1"/>
  <c r="G117" i="1" a="1"/>
  <c r="G117" i="1" s="1"/>
  <c r="H117" i="1" s="1"/>
  <c r="G29" i="1" a="1"/>
  <c r="G29" i="1" s="1"/>
  <c r="G88" i="28" s="1"/>
  <c r="I88"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146" i="28" s="1"/>
  <c r="I146" i="28" s="1"/>
  <c r="G112" i="1" a="1"/>
  <c r="G112" i="1" s="1"/>
  <c r="H112" i="1" s="1"/>
  <c r="G66" i="1" a="1"/>
  <c r="G66" i="1" s="1"/>
  <c r="H66" i="1" s="1"/>
  <c r="G42" i="1" a="1"/>
  <c r="G42" i="1" s="1"/>
  <c r="H42" i="1" s="1"/>
  <c r="G141" i="1" a="1"/>
  <c r="G141" i="1" s="1"/>
  <c r="G191" i="1" a="1"/>
  <c r="G191" i="1" s="1"/>
  <c r="G168" i="1" a="1"/>
  <c r="G168" i="1" s="1"/>
  <c r="G187" i="28" s="1"/>
  <c r="I187"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171" i="28" s="1"/>
  <c r="I171" i="28" s="1"/>
  <c r="H13" i="29"/>
  <c r="G10" i="29"/>
  <c r="G79" i="1" a="1"/>
  <c r="G79" i="1" s="1"/>
  <c r="G108" i="1" a="1"/>
  <c r="G108" i="1" s="1"/>
  <c r="G134" i="28" s="1"/>
  <c r="I134" i="28" s="1"/>
  <c r="G178" i="1" a="1"/>
  <c r="G178" i="1" s="1"/>
  <c r="H178" i="1" s="1"/>
  <c r="G169" i="1" a="1"/>
  <c r="G169" i="1" s="1"/>
  <c r="G256" i="28" s="1"/>
  <c r="I256"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51" i="28"/>
  <c r="O64" i="28"/>
  <c r="O145" i="28"/>
  <c r="E59" i="29"/>
  <c r="E61" i="29"/>
  <c r="E52" i="29"/>
  <c r="E41" i="29"/>
  <c r="E58" i="29"/>
  <c r="G86" i="1" a="1"/>
  <c r="G86" i="1" s="1"/>
  <c r="E49" i="29"/>
  <c r="E43" i="29"/>
  <c r="O102" i="28"/>
  <c r="G166" i="1" a="1"/>
  <c r="G166" i="1" s="1"/>
  <c r="F7" i="29"/>
  <c r="G13" i="1" a="1"/>
  <c r="G13" i="1" s="1"/>
  <c r="G196" i="28" s="1"/>
  <c r="I196" i="28" s="1"/>
  <c r="K9" i="1"/>
  <c r="E40" i="29"/>
  <c r="E31" i="29"/>
  <c r="F10" i="29"/>
  <c r="G9" i="1" a="1"/>
  <c r="G9" i="1" s="1"/>
  <c r="F8" i="29"/>
  <c r="G8" i="1" a="1"/>
  <c r="G8" i="1" s="1"/>
  <c r="E37" i="29"/>
  <c r="O188" i="28"/>
  <c r="K11" i="29"/>
  <c r="E38" i="29"/>
  <c r="E29" i="29"/>
  <c r="K8" i="1"/>
  <c r="K8" i="29"/>
  <c r="E32" i="29"/>
  <c r="E55" i="29"/>
  <c r="M60" i="28"/>
  <c r="I10" i="29"/>
  <c r="E28" i="29"/>
  <c r="F13" i="29"/>
  <c r="G7" i="1" a="1"/>
  <c r="G7" i="1" s="1"/>
  <c r="E50" i="29"/>
  <c r="E34" i="29"/>
  <c r="G10" i="1" a="1"/>
  <c r="G10" i="1" s="1"/>
  <c r="G128" i="28" s="1"/>
  <c r="I128" i="28" s="1"/>
  <c r="E64" i="29"/>
  <c r="G34" i="1" a="1"/>
  <c r="G34" i="1" s="1"/>
  <c r="F62" i="29"/>
  <c r="J228" i="28"/>
  <c r="J173" i="28"/>
  <c r="J193" i="28"/>
  <c r="R6" i="1"/>
  <c r="J85" i="28"/>
  <c r="G51" i="28" l="1"/>
  <c r="I51" i="28" s="1"/>
  <c r="G182" i="28"/>
  <c r="I182" i="28" s="1"/>
  <c r="H103" i="28"/>
  <c r="G244" i="28"/>
  <c r="I244" i="28" s="1"/>
  <c r="G140" i="28"/>
  <c r="I140" i="28" s="1"/>
  <c r="G161" i="28"/>
  <c r="I161" i="28" s="1"/>
  <c r="G210" i="28"/>
  <c r="I210" i="28" s="1"/>
  <c r="G177" i="28"/>
  <c r="I177" i="28" s="1"/>
  <c r="G74" i="28"/>
  <c r="I74" i="28" s="1"/>
  <c r="G129" i="28"/>
  <c r="I129" i="28" s="1"/>
  <c r="G191" i="28"/>
  <c r="I191" i="28" s="1"/>
  <c r="G105" i="28"/>
  <c r="I105" i="28" s="1"/>
  <c r="G83" i="28"/>
  <c r="I83" i="28" s="1"/>
  <c r="G97" i="28"/>
  <c r="I97" i="28" s="1"/>
  <c r="G75" i="28"/>
  <c r="I75" i="28" s="1"/>
  <c r="G84" i="28"/>
  <c r="I84" i="28" s="1"/>
  <c r="G116" i="28"/>
  <c r="I116" i="28" s="1"/>
  <c r="G151" i="28"/>
  <c r="I151" i="28" s="1"/>
  <c r="G158" i="28"/>
  <c r="I158" i="28" s="1"/>
  <c r="G227" i="28"/>
  <c r="I227" i="28" s="1"/>
  <c r="G125" i="28"/>
  <c r="I125" i="28" s="1"/>
  <c r="H211" i="1"/>
  <c r="H210" i="1"/>
  <c r="H223" i="1"/>
  <c r="H222" i="1"/>
  <c r="H221" i="1"/>
  <c r="H220" i="1"/>
  <c r="H216" i="1"/>
  <c r="G143" i="28"/>
  <c r="I143" i="28" s="1"/>
  <c r="H217" i="1"/>
  <c r="G131" i="28"/>
  <c r="I131" i="28" s="1"/>
  <c r="H213" i="1"/>
  <c r="G78" i="28"/>
  <c r="I78" i="28" s="1"/>
  <c r="H218" i="1"/>
  <c r="G200" i="28"/>
  <c r="I200" i="28" s="1"/>
  <c r="H208" i="1"/>
  <c r="G69" i="28"/>
  <c r="I69" i="28" s="1"/>
  <c r="H209" i="1"/>
  <c r="G168" i="28"/>
  <c r="I168" i="28" s="1"/>
  <c r="H207" i="1"/>
  <c r="G59" i="28"/>
  <c r="I59" i="28" s="1"/>
  <c r="H206" i="1"/>
  <c r="G73" i="28"/>
  <c r="I73" i="28" s="1"/>
  <c r="H202" i="1"/>
  <c r="H91" i="28" s="1"/>
  <c r="G91" i="28"/>
  <c r="I91" i="28" s="1"/>
  <c r="H200" i="1"/>
  <c r="G172" i="28"/>
  <c r="I172" i="28" s="1"/>
  <c r="H197" i="1"/>
  <c r="H112" i="28" s="1"/>
  <c r="G112" i="28"/>
  <c r="I112" i="28" s="1"/>
  <c r="H196" i="1"/>
  <c r="G144" i="28"/>
  <c r="I144" i="28" s="1"/>
  <c r="H203" i="1"/>
  <c r="G82" i="28"/>
  <c r="I82" i="28" s="1"/>
  <c r="H201" i="1"/>
  <c r="H155" i="28" s="1"/>
  <c r="G155" i="28"/>
  <c r="I155" i="28" s="1"/>
  <c r="H204" i="1"/>
  <c r="G214" i="28"/>
  <c r="I214" i="28" s="1"/>
  <c r="H198" i="1"/>
  <c r="H164" i="28" s="1"/>
  <c r="G164" i="28"/>
  <c r="I164" i="28" s="1"/>
  <c r="G133" i="28"/>
  <c r="I133" i="28" s="1"/>
  <c r="H26" i="1"/>
  <c r="G53" i="28"/>
  <c r="I53" i="28" s="1"/>
  <c r="G90" i="28"/>
  <c r="I90" i="28" s="1"/>
  <c r="G44" i="28"/>
  <c r="I44" i="28" s="1"/>
  <c r="G153" i="28"/>
  <c r="I153" i="28" s="1"/>
  <c r="G237" i="28"/>
  <c r="I237" i="28" s="1"/>
  <c r="G232" i="28"/>
  <c r="I232" i="28" s="1"/>
  <c r="G176" i="28"/>
  <c r="I176" i="28" s="1"/>
  <c r="H245" i="28"/>
  <c r="G135" i="28"/>
  <c r="I135" i="28" s="1"/>
  <c r="G111" i="28"/>
  <c r="I111" i="28" s="1"/>
  <c r="G185" i="28"/>
  <c r="I185" i="28" s="1"/>
  <c r="G66" i="28"/>
  <c r="I66" i="28" s="1"/>
  <c r="G245" i="28"/>
  <c r="I245" i="28" s="1"/>
  <c r="G121" i="28"/>
  <c r="I121" i="28" s="1"/>
  <c r="G229" i="28"/>
  <c r="I229" i="28" s="1"/>
  <c r="G87" i="28"/>
  <c r="I87" i="28" s="1"/>
  <c r="G236" i="28"/>
  <c r="I236" i="28" s="1"/>
  <c r="G198" i="28"/>
  <c r="I198" i="28" s="1"/>
  <c r="G54" i="28"/>
  <c r="I54" i="28" s="1"/>
  <c r="G234" i="28"/>
  <c r="I234" i="28" s="1"/>
  <c r="G98" i="28"/>
  <c r="I98" i="28" s="1"/>
  <c r="G45" i="28"/>
  <c r="I45" i="28" s="1"/>
  <c r="G70" i="28"/>
  <c r="I70" i="28" s="1"/>
  <c r="H120" i="28"/>
  <c r="G224" i="28"/>
  <c r="I224" i="28" s="1"/>
  <c r="G106" i="28"/>
  <c r="I106" i="28" s="1"/>
  <c r="G81" i="28"/>
  <c r="I81" i="28" s="1"/>
  <c r="G124" i="28"/>
  <c r="I124" i="28" s="1"/>
  <c r="G145" i="28"/>
  <c r="I145" i="28" s="1"/>
  <c r="G241" i="28"/>
  <c r="I241" i="28" s="1"/>
  <c r="G252" i="28"/>
  <c r="I252" i="28" s="1"/>
  <c r="G117" i="28"/>
  <c r="I117" i="28" s="1"/>
  <c r="G166" i="28"/>
  <c r="I166" i="28" s="1"/>
  <c r="G205" i="28"/>
  <c r="I205" i="28" s="1"/>
  <c r="G231" i="28"/>
  <c r="I231" i="28" s="1"/>
  <c r="G243" i="28"/>
  <c r="I243" i="28" s="1"/>
  <c r="G77" i="28"/>
  <c r="I77" i="28" s="1"/>
  <c r="G209" i="28"/>
  <c r="I209" i="28" s="1"/>
  <c r="G186" i="28"/>
  <c r="I186" i="28" s="1"/>
  <c r="G50" i="28"/>
  <c r="I50" i="28" s="1"/>
  <c r="G42" i="28"/>
  <c r="H223" i="28"/>
  <c r="G207" i="28"/>
  <c r="I207" i="28" s="1"/>
  <c r="G211" i="28"/>
  <c r="I211" i="28" s="1"/>
  <c r="G65" i="28"/>
  <c r="I65" i="28" s="1"/>
  <c r="G52" i="28"/>
  <c r="I52" i="28" s="1"/>
  <c r="G212" i="28"/>
  <c r="I212" i="28" s="1"/>
  <c r="G63" i="28"/>
  <c r="I63" i="28" s="1"/>
  <c r="G249" i="28"/>
  <c r="I249" i="28" s="1"/>
  <c r="G184" i="28"/>
  <c r="I184" i="28" s="1"/>
  <c r="G156" i="28"/>
  <c r="I156" i="28" s="1"/>
  <c r="G147" i="28"/>
  <c r="I147" i="28" s="1"/>
  <c r="G76" i="28"/>
  <c r="I76" i="28" s="1"/>
  <c r="G238" i="28"/>
  <c r="I238" i="28" s="1"/>
  <c r="G174" i="28"/>
  <c r="I174" i="28" s="1"/>
  <c r="G139" i="28"/>
  <c r="I139" i="28" s="1"/>
  <c r="G169" i="28"/>
  <c r="I169" i="28" s="1"/>
  <c r="G225" i="28"/>
  <c r="I225" i="28" s="1"/>
  <c r="G251" i="28"/>
  <c r="I251" i="28" s="1"/>
  <c r="G152" i="28"/>
  <c r="I152" i="28" s="1"/>
  <c r="G80" i="28"/>
  <c r="I80" i="28" s="1"/>
  <c r="G148" i="28"/>
  <c r="I148" i="28" s="1"/>
  <c r="G150" i="28"/>
  <c r="I150" i="28" s="1"/>
  <c r="G108" i="28"/>
  <c r="I108" i="28" s="1"/>
  <c r="G96" i="28"/>
  <c r="I96" i="28" s="1"/>
  <c r="G154" i="28"/>
  <c r="I154" i="28" s="1"/>
  <c r="G163" i="28"/>
  <c r="I163" i="28" s="1"/>
  <c r="G183" i="28"/>
  <c r="I183" i="28" s="1"/>
  <c r="G162" i="28"/>
  <c r="I162" i="28" s="1"/>
  <c r="G215" i="28"/>
  <c r="I215" i="28" s="1"/>
  <c r="G178" i="28"/>
  <c r="I178" i="28" s="1"/>
  <c r="G61" i="28"/>
  <c r="I61" i="28" s="1"/>
  <c r="H209" i="28"/>
  <c r="G119" i="28"/>
  <c r="I119" i="28" s="1"/>
  <c r="G253" i="28"/>
  <c r="I253" i="28" s="1"/>
  <c r="G132" i="28"/>
  <c r="I132" i="28" s="1"/>
  <c r="G94" i="28"/>
  <c r="I94" i="28" s="1"/>
  <c r="G57" i="28"/>
  <c r="I57" i="28" s="1"/>
  <c r="G56" i="28"/>
  <c r="I56" i="28" s="1"/>
  <c r="G68" i="28"/>
  <c r="I68" i="28" s="1"/>
  <c r="G230" i="28"/>
  <c r="I230" i="28" s="1"/>
  <c r="G248" i="28"/>
  <c r="I248" i="28" s="1"/>
  <c r="G254" i="28"/>
  <c r="I254" i="28" s="1"/>
  <c r="H239" i="28"/>
  <c r="G115" i="28"/>
  <c r="I115" i="28" s="1"/>
  <c r="G58" i="28"/>
  <c r="I58" i="28" s="1"/>
  <c r="G189" i="28"/>
  <c r="I189" i="28" s="1"/>
  <c r="G246" i="28"/>
  <c r="I246" i="28" s="1"/>
  <c r="G72" i="28"/>
  <c r="I72" i="28" s="1"/>
  <c r="G221" i="28"/>
  <c r="I221" i="28" s="1"/>
  <c r="G122" i="28"/>
  <c r="I122" i="28" s="1"/>
  <c r="G89" i="28"/>
  <c r="I89" i="28" s="1"/>
  <c r="G113" i="28"/>
  <c r="I113" i="28" s="1"/>
  <c r="G208" i="28"/>
  <c r="I208" i="28" s="1"/>
  <c r="G60" i="28"/>
  <c r="I60" i="28" s="1"/>
  <c r="G138" i="28"/>
  <c r="I138" i="28" s="1"/>
  <c r="H76" i="1"/>
  <c r="H83" i="28" s="1"/>
  <c r="G86" i="28"/>
  <c r="I86" i="28" s="1"/>
  <c r="G192" i="28"/>
  <c r="I192" i="28" s="1"/>
  <c r="H118" i="1"/>
  <c r="H167" i="1"/>
  <c r="H81" i="1"/>
  <c r="G239" i="28"/>
  <c r="I239" i="28" s="1"/>
  <c r="H24" i="1"/>
  <c r="H92" i="28" s="1"/>
  <c r="G165" i="28"/>
  <c r="I165" i="28" s="1"/>
  <c r="H50" i="1"/>
  <c r="H202" i="28" s="1"/>
  <c r="H48" i="1"/>
  <c r="H147" i="1"/>
  <c r="H171" i="1"/>
  <c r="H125" i="28" s="1"/>
  <c r="G255" i="28"/>
  <c r="I255" i="28" s="1"/>
  <c r="H189" i="1"/>
  <c r="H144" i="1"/>
  <c r="G240" i="28"/>
  <c r="I240" i="28" s="1"/>
  <c r="H63" i="1"/>
  <c r="H139" i="1"/>
  <c r="H173" i="1"/>
  <c r="H87" i="28" s="1"/>
  <c r="G220" i="28"/>
  <c r="I220" i="28" s="1"/>
  <c r="G107" i="28"/>
  <c r="I107" i="28" s="1"/>
  <c r="H84" i="1"/>
  <c r="H118" i="28" s="1"/>
  <c r="G223" i="28"/>
  <c r="I223" i="28" s="1"/>
  <c r="G103" i="28"/>
  <c r="I103" i="28" s="1"/>
  <c r="H18" i="1"/>
  <c r="H124" i="28" s="1"/>
  <c r="G199" i="28"/>
  <c r="I199" i="28" s="1"/>
  <c r="H164" i="1"/>
  <c r="H80" i="28" s="1"/>
  <c r="H38" i="1"/>
  <c r="H128" i="1"/>
  <c r="G109" i="28"/>
  <c r="I109" i="28" s="1"/>
  <c r="G250" i="28"/>
  <c r="I250" i="28" s="1"/>
  <c r="G104" i="28"/>
  <c r="I104" i="28" s="1"/>
  <c r="G235" i="28"/>
  <c r="I235" i="28" s="1"/>
  <c r="H155" i="1"/>
  <c r="H22" i="1"/>
  <c r="G48" i="28"/>
  <c r="I48" i="28" s="1"/>
  <c r="H176" i="1"/>
  <c r="H210" i="28" s="1"/>
  <c r="G130" i="28"/>
  <c r="I130" i="28" s="1"/>
  <c r="G71" i="28"/>
  <c r="I71" i="28" s="1"/>
  <c r="H55" i="1"/>
  <c r="H61" i="1"/>
  <c r="G197" i="28"/>
  <c r="I197" i="28" s="1"/>
  <c r="G160" i="28"/>
  <c r="I160" i="28" s="1"/>
  <c r="H87" i="1"/>
  <c r="H37" i="1"/>
  <c r="H149" i="1"/>
  <c r="G141" i="28"/>
  <c r="I141" i="28" s="1"/>
  <c r="H90" i="1"/>
  <c r="H47" i="1"/>
  <c r="H70" i="1"/>
  <c r="H207" i="28" s="1"/>
  <c r="G233" i="28"/>
  <c r="I233" i="28" s="1"/>
  <c r="H88" i="1"/>
  <c r="G114" i="28"/>
  <c r="I114" i="28" s="1"/>
  <c r="H124" i="1"/>
  <c r="H64" i="28" s="1"/>
  <c r="H185" i="1"/>
  <c r="G126" i="28"/>
  <c r="I126" i="28" s="1"/>
  <c r="H193" i="1"/>
  <c r="H184" i="28" s="1"/>
  <c r="G179" i="28"/>
  <c r="I179" i="28" s="1"/>
  <c r="H15" i="1"/>
  <c r="H121" i="1"/>
  <c r="H162" i="1"/>
  <c r="H224" i="28" s="1"/>
  <c r="G95" i="28"/>
  <c r="I95" i="28" s="1"/>
  <c r="G137" i="28"/>
  <c r="I137" i="28" s="1"/>
  <c r="H136" i="1"/>
  <c r="H25" i="1"/>
  <c r="H82" i="1"/>
  <c r="G180" i="28"/>
  <c r="I180" i="28" s="1"/>
  <c r="H41" i="1"/>
  <c r="H185" i="28" s="1"/>
  <c r="G157" i="28"/>
  <c r="I157" i="28" s="1"/>
  <c r="H151" i="1"/>
  <c r="H203" i="28" s="1"/>
  <c r="G202" i="28"/>
  <c r="I202" i="28" s="1"/>
  <c r="G92" i="28"/>
  <c r="I92" i="28" s="1"/>
  <c r="G62" i="28"/>
  <c r="I62" i="28" s="1"/>
  <c r="G118" i="28"/>
  <c r="I118" i="28" s="1"/>
  <c r="G43" i="28"/>
  <c r="I43" i="28" s="1"/>
  <c r="H160" i="1"/>
  <c r="H58" i="28" s="1"/>
  <c r="H33" i="1"/>
  <c r="H162" i="28" s="1"/>
  <c r="H85" i="1"/>
  <c r="H99" i="1"/>
  <c r="H17" i="1"/>
  <c r="H183" i="28" s="1"/>
  <c r="G64" i="28"/>
  <c r="I64" i="28" s="1"/>
  <c r="G181" i="28"/>
  <c r="I181" i="28" s="1"/>
  <c r="G100" i="28"/>
  <c r="I100" i="28" s="1"/>
  <c r="H44" i="1"/>
  <c r="H143" i="1"/>
  <c r="G49" i="28"/>
  <c r="I49" i="28" s="1"/>
  <c r="G259" i="28"/>
  <c r="I259" i="28" s="1"/>
  <c r="H192" i="1"/>
  <c r="G167" i="28"/>
  <c r="I167" i="28" s="1"/>
  <c r="H43" i="1"/>
  <c r="G99" i="28"/>
  <c r="I99" i="28" s="1"/>
  <c r="G217" i="28"/>
  <c r="I217" i="28" s="1"/>
  <c r="G190" i="28"/>
  <c r="I190" i="28" s="1"/>
  <c r="H65" i="1"/>
  <c r="G110" i="28"/>
  <c r="I110" i="28" s="1"/>
  <c r="G46" i="28"/>
  <c r="I46" i="28" s="1"/>
  <c r="G226" i="28"/>
  <c r="I226" i="28" s="1"/>
  <c r="H186" i="1"/>
  <c r="H114" i="28" s="1"/>
  <c r="G149" i="28"/>
  <c r="I149" i="28" s="1"/>
  <c r="G55" i="28"/>
  <c r="I55" i="28" s="1"/>
  <c r="H154" i="1"/>
  <c r="H137" i="1"/>
  <c r="G159" i="28"/>
  <c r="I159" i="28" s="1"/>
  <c r="G206" i="28"/>
  <c r="I206" i="28" s="1"/>
  <c r="G142" i="28"/>
  <c r="I142" i="28" s="1"/>
  <c r="H104" i="1"/>
  <c r="G93" i="28"/>
  <c r="I93" i="28" s="1"/>
  <c r="H130" i="1"/>
  <c r="H101" i="1"/>
  <c r="H64" i="1"/>
  <c r="H23" i="1"/>
  <c r="H184" i="1"/>
  <c r="H140" i="28" s="1"/>
  <c r="H21" i="1"/>
  <c r="H97" i="1"/>
  <c r="H94" i="1"/>
  <c r="H244" i="28" s="1"/>
  <c r="H103" i="1"/>
  <c r="H179" i="28" s="1"/>
  <c r="H135" i="1"/>
  <c r="H175" i="1"/>
  <c r="H127" i="1"/>
  <c r="H137" i="28" s="1"/>
  <c r="G194" i="28"/>
  <c r="I194" i="28" s="1"/>
  <c r="H141" i="1"/>
  <c r="H98" i="28" s="1"/>
  <c r="H169" i="1"/>
  <c r="H256" i="28" s="1"/>
  <c r="G127" i="28"/>
  <c r="I127" i="28" s="1"/>
  <c r="H174" i="1"/>
  <c r="H157" i="1"/>
  <c r="H157" i="28" s="1"/>
  <c r="G120" i="28"/>
  <c r="I120" i="28" s="1"/>
  <c r="H182" i="1"/>
  <c r="H29" i="1"/>
  <c r="H88" i="28" s="1"/>
  <c r="H142" i="1"/>
  <c r="H171" i="28" s="1"/>
  <c r="H77" i="1"/>
  <c r="G213" i="28"/>
  <c r="I213" i="28" s="1"/>
  <c r="H79" i="1"/>
  <c r="H134" i="1"/>
  <c r="H45" i="28" s="1"/>
  <c r="H172" i="1"/>
  <c r="H166" i="28" s="1"/>
  <c r="G204" i="28"/>
  <c r="I204" i="28" s="1"/>
  <c r="G247" i="28"/>
  <c r="I247" i="28" s="1"/>
  <c r="H20" i="1"/>
  <c r="H168" i="1"/>
  <c r="H187" i="28" s="1"/>
  <c r="H108" i="1"/>
  <c r="H259" i="28" s="1"/>
  <c r="G170" i="28"/>
  <c r="I170" i="28" s="1"/>
  <c r="H109" i="1"/>
  <c r="H140" i="1"/>
  <c r="H114" i="1"/>
  <c r="H51" i="28" s="1"/>
  <c r="G222" i="28"/>
  <c r="I222" i="28" s="1"/>
  <c r="H191" i="1"/>
  <c r="H187" i="1"/>
  <c r="H234" i="28" s="1"/>
  <c r="G258" i="28"/>
  <c r="I258" i="28" s="1"/>
  <c r="G175" i="28"/>
  <c r="I175" i="28" s="1"/>
  <c r="G257" i="28"/>
  <c r="I257" i="28" s="1"/>
  <c r="G136" i="28"/>
  <c r="I136" i="28" s="1"/>
  <c r="H16" i="1"/>
  <c r="H176" i="28" s="1"/>
  <c r="H86" i="1"/>
  <c r="E8" i="29"/>
  <c r="H8" i="1"/>
  <c r="H104" i="28" s="1"/>
  <c r="E17" i="29"/>
  <c r="H7" i="1"/>
  <c r="H194" i="28" s="1"/>
  <c r="E22" i="29"/>
  <c r="E13" i="29"/>
  <c r="E16" i="29"/>
  <c r="E7" i="29"/>
  <c r="H13" i="1"/>
  <c r="E11" i="29"/>
  <c r="G188" i="28"/>
  <c r="I188" i="28" s="1"/>
  <c r="E20" i="29"/>
  <c r="H34" i="1"/>
  <c r="H10" i="1"/>
  <c r="H128" i="28" s="1"/>
  <c r="E19" i="29"/>
  <c r="H9" i="1"/>
  <c r="H49" i="28" s="1"/>
  <c r="E10" i="29"/>
  <c r="H166" i="1"/>
  <c r="G102" i="28"/>
  <c r="I102" i="28" s="1"/>
  <c r="J67" i="28"/>
  <c r="J79" i="28"/>
  <c r="J218" i="28"/>
  <c r="K62" i="29"/>
  <c r="F61" i="29"/>
  <c r="F64" i="29"/>
  <c r="F60" i="29"/>
  <c r="F58" i="29"/>
  <c r="F59" i="29"/>
  <c r="H62" i="29"/>
  <c r="H59" i="29"/>
  <c r="H63" i="29"/>
  <c r="H61" i="29"/>
  <c r="H58" i="29"/>
  <c r="H64" i="29"/>
  <c r="H60" i="29"/>
  <c r="M216" i="28"/>
  <c r="W6" i="1"/>
  <c r="K9" i="29" s="1"/>
  <c r="V6" i="1"/>
  <c r="L85" i="28"/>
  <c r="L216" i="28"/>
  <c r="M67" i="28"/>
  <c r="N216" i="28"/>
  <c r="U6" i="1"/>
  <c r="M193" i="28"/>
  <c r="N85" i="28"/>
  <c r="I42" i="28" l="1"/>
  <c r="J201" i="28"/>
  <c r="J47" i="28"/>
  <c r="H204" i="28"/>
  <c r="H66" i="28"/>
  <c r="H143" i="28"/>
  <c r="N201" i="28"/>
  <c r="N47" i="28"/>
  <c r="H255" i="28"/>
  <c r="H191" i="28"/>
  <c r="H94" i="28"/>
  <c r="H96" i="28"/>
  <c r="H141" i="28"/>
  <c r="H126" i="28"/>
  <c r="H111" i="28"/>
  <c r="H105" i="28"/>
  <c r="H144" i="28"/>
  <c r="H172" i="28"/>
  <c r="H222" i="28"/>
  <c r="H65" i="28"/>
  <c r="H258" i="28"/>
  <c r="H77" i="28"/>
  <c r="H145" i="28"/>
  <c r="H167" i="28"/>
  <c r="H136" i="28"/>
  <c r="H174" i="28"/>
  <c r="H84" i="28"/>
  <c r="H116" i="28"/>
  <c r="H63" i="28"/>
  <c r="H170" i="28"/>
  <c r="H146" i="28"/>
  <c r="H226" i="28"/>
  <c r="H72" i="28"/>
  <c r="H250" i="28"/>
  <c r="H181" i="28"/>
  <c r="H138" i="28"/>
  <c r="H73" i="28"/>
  <c r="H42" i="28"/>
  <c r="H177" i="28"/>
  <c r="H97" i="28"/>
  <c r="H206" i="28"/>
  <c r="H161" i="28"/>
  <c r="H151" i="28"/>
  <c r="F9" i="29"/>
  <c r="F18" i="29" s="1"/>
  <c r="J195" i="28"/>
  <c r="H152" i="28"/>
  <c r="H214" i="28"/>
  <c r="H82" i="28"/>
  <c r="H59" i="28"/>
  <c r="H69" i="28"/>
  <c r="H78" i="28"/>
  <c r="J9" i="29"/>
  <c r="N195" i="28"/>
  <c r="H249" i="28"/>
  <c r="H107" i="28"/>
  <c r="H237" i="28"/>
  <c r="H180" i="28"/>
  <c r="H158" i="28"/>
  <c r="H121" i="28"/>
  <c r="H147" i="28"/>
  <c r="H55" i="28"/>
  <c r="H46" i="28"/>
  <c r="H168" i="28"/>
  <c r="H200" i="28"/>
  <c r="H131" i="28"/>
  <c r="H75" i="28"/>
  <c r="H129" i="28"/>
  <c r="H130" i="28"/>
  <c r="H196" i="28"/>
  <c r="H246" i="28"/>
  <c r="H205" i="28"/>
  <c r="H215" i="28"/>
  <c r="H150" i="28"/>
  <c r="H149" i="28"/>
  <c r="H95" i="28"/>
  <c r="H74" i="28"/>
  <c r="H175" i="28"/>
  <c r="H70" i="28"/>
  <c r="H243" i="28"/>
  <c r="H252" i="28"/>
  <c r="H198" i="28"/>
  <c r="H102" i="28"/>
  <c r="H182" i="28"/>
  <c r="H253" i="28"/>
  <c r="H231" i="28"/>
  <c r="H101" i="28"/>
  <c r="H212" i="28"/>
  <c r="H81" i="28"/>
  <c r="H117" i="28"/>
  <c r="H229" i="28"/>
  <c r="H186" i="28"/>
  <c r="H211" i="28"/>
  <c r="H134" i="28"/>
  <c r="H232" i="28"/>
  <c r="H52" i="28"/>
  <c r="J12" i="29"/>
  <c r="N242" i="28"/>
  <c r="H188" i="28"/>
  <c r="H44" i="28"/>
  <c r="H154" i="28"/>
  <c r="H169" i="28"/>
  <c r="H251" i="28"/>
  <c r="H156" i="28"/>
  <c r="H106" i="28"/>
  <c r="H189" i="28"/>
  <c r="H53" i="28"/>
  <c r="H254" i="28"/>
  <c r="H178" i="28"/>
  <c r="H199" i="28"/>
  <c r="H159" i="28"/>
  <c r="H109" i="28"/>
  <c r="H192" i="28"/>
  <c r="H240" i="28"/>
  <c r="H247" i="28"/>
  <c r="H135" i="28"/>
  <c r="H54" i="28"/>
  <c r="H68" i="28"/>
  <c r="H76" i="28"/>
  <c r="H99" i="28"/>
  <c r="H238" i="28"/>
  <c r="H235" i="28"/>
  <c r="H233" i="28"/>
  <c r="H50" i="28"/>
  <c r="H57" i="28"/>
  <c r="H219" i="28"/>
  <c r="H56" i="28"/>
  <c r="H208" i="28"/>
  <c r="H108" i="28"/>
  <c r="H110" i="28"/>
  <c r="H90" i="28"/>
  <c r="H43" i="28"/>
  <c r="H236" i="28"/>
  <c r="H165" i="28"/>
  <c r="H127" i="28"/>
  <c r="H115" i="28"/>
  <c r="H71" i="28"/>
  <c r="F12" i="29"/>
  <c r="J242" i="28"/>
  <c r="H241" i="28"/>
  <c r="H153" i="28"/>
  <c r="H119" i="28"/>
  <c r="H139" i="28"/>
  <c r="H132" i="28"/>
  <c r="H163" i="28"/>
  <c r="H225" i="28"/>
  <c r="H148" i="28"/>
  <c r="H61" i="28"/>
  <c r="H230" i="28"/>
  <c r="H248" i="28"/>
  <c r="H190" i="28"/>
  <c r="H213" i="28"/>
  <c r="H86" i="28"/>
  <c r="H160" i="28"/>
  <c r="H100" i="28"/>
  <c r="H220" i="28"/>
  <c r="H197" i="28"/>
  <c r="H142" i="28"/>
  <c r="H257" i="28"/>
  <c r="H217" i="28"/>
  <c r="H122" i="28"/>
  <c r="H221" i="28"/>
  <c r="H60" i="28"/>
  <c r="H113" i="28"/>
  <c r="H89" i="28"/>
  <c r="H227" i="28"/>
  <c r="H93" i="28"/>
  <c r="H48" i="28"/>
  <c r="H62" i="28"/>
  <c r="H133" i="28"/>
  <c r="J123" i="28"/>
  <c r="M79" i="28"/>
  <c r="N79" i="28"/>
  <c r="J216" i="28"/>
  <c r="L79" i="28"/>
  <c r="M218" i="28"/>
  <c r="N123" i="28"/>
  <c r="M228" i="28"/>
  <c r="N218" i="28"/>
  <c r="O173" i="28"/>
  <c r="F20" i="29"/>
  <c r="F22" i="29"/>
  <c r="I62" i="29"/>
  <c r="M173" i="28"/>
  <c r="F16" i="29"/>
  <c r="F37" i="29"/>
  <c r="I63" i="29"/>
  <c r="I64" i="29"/>
  <c r="J60" i="29"/>
  <c r="J63" i="29"/>
  <c r="N67" i="28"/>
  <c r="F38" i="29"/>
  <c r="F43" i="29"/>
  <c r="J62" i="29"/>
  <c r="J61" i="29"/>
  <c r="K12" i="29"/>
  <c r="I60" i="29"/>
  <c r="I61" i="29"/>
  <c r="K63" i="29"/>
  <c r="J58" i="29"/>
  <c r="J64" i="29"/>
  <c r="K60" i="29"/>
  <c r="K64" i="29"/>
  <c r="O79" i="28"/>
  <c r="K61" i="29"/>
  <c r="K59" i="29"/>
  <c r="K58" i="29"/>
  <c r="J59" i="29"/>
  <c r="I59" i="29"/>
  <c r="I58" i="29"/>
  <c r="F17" i="29"/>
  <c r="F41" i="29"/>
  <c r="F19" i="29"/>
  <c r="H20" i="29"/>
  <c r="F39" i="29"/>
  <c r="F40" i="29"/>
  <c r="F42" i="29"/>
  <c r="L193" i="28"/>
  <c r="O193" i="28"/>
  <c r="L67" i="28"/>
  <c r="L218" i="28"/>
  <c r="L228" i="28"/>
  <c r="L173" i="28"/>
  <c r="L201" i="28" l="1"/>
  <c r="L47" i="28"/>
  <c r="M201" i="28"/>
  <c r="M47" i="28"/>
  <c r="H9" i="29"/>
  <c r="H18" i="29" s="1"/>
  <c r="L195" i="28"/>
  <c r="I9" i="29"/>
  <c r="I18" i="29" s="1"/>
  <c r="M195" i="28"/>
  <c r="I12" i="29"/>
  <c r="I21" i="29" s="1"/>
  <c r="M242" i="28"/>
  <c r="H12" i="29"/>
  <c r="H21" i="29" s="1"/>
  <c r="L242" i="28"/>
  <c r="L123" i="28"/>
  <c r="M123" i="28"/>
  <c r="N193" i="28"/>
  <c r="O85" i="28"/>
  <c r="O218" i="28"/>
  <c r="O228" i="28"/>
  <c r="N173" i="28"/>
  <c r="O67" i="28"/>
  <c r="N228" i="28"/>
  <c r="O216" i="28"/>
  <c r="M85" i="28"/>
  <c r="O123"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216" i="28"/>
  <c r="K193" i="28"/>
  <c r="S6" i="1"/>
  <c r="K228" i="28"/>
  <c r="K79" i="28" l="1"/>
  <c r="K85" i="28"/>
  <c r="M6" i="1" a="1"/>
  <c r="M6" i="1" s="1"/>
  <c r="G58" i="29"/>
  <c r="G60" i="29"/>
  <c r="G63" i="29"/>
  <c r="G61" i="29"/>
  <c r="G59" i="29"/>
  <c r="K173" i="28"/>
  <c r="G64" i="29"/>
  <c r="G20" i="29"/>
  <c r="J6" i="1" a="1"/>
  <c r="J6" i="1" s="1"/>
  <c r="K201" i="28" l="1"/>
  <c r="K47" i="28"/>
  <c r="G9" i="29"/>
  <c r="G18" i="29" s="1"/>
  <c r="K195" i="28"/>
  <c r="E51" i="29"/>
  <c r="E60" i="29"/>
  <c r="E30" i="29"/>
  <c r="E39" i="29"/>
  <c r="G12" i="29"/>
  <c r="G21" i="29" s="1"/>
  <c r="K242" i="28"/>
  <c r="E54" i="29"/>
  <c r="E63" i="29"/>
  <c r="E42" i="29"/>
  <c r="E33" i="29"/>
  <c r="N6" i="1"/>
  <c r="K67" i="28"/>
  <c r="K218" i="28"/>
  <c r="K123" i="28"/>
  <c r="G17" i="29"/>
  <c r="G22" i="29"/>
  <c r="G19" i="29"/>
  <c r="G16" i="29"/>
  <c r="G85" i="28"/>
  <c r="I85" i="28" s="1"/>
  <c r="G193" i="28"/>
  <c r="I193" i="28" s="1"/>
  <c r="G173" i="28"/>
  <c r="I173" i="28" s="1"/>
  <c r="G6" i="1" a="1"/>
  <c r="G6" i="1" s="1"/>
  <c r="G47" i="28" s="1"/>
  <c r="I47" i="28" s="1"/>
  <c r="G228" i="28"/>
  <c r="I228" i="28" s="1"/>
  <c r="G216" i="28"/>
  <c r="I216" i="28" s="1"/>
  <c r="K6" i="1"/>
  <c r="G195" i="28" l="1"/>
  <c r="I195" i="28" s="1"/>
  <c r="G201" i="28"/>
  <c r="I201" i="28" s="1"/>
  <c r="G242" i="28"/>
  <c r="I242" i="28" s="1"/>
  <c r="E9" i="29"/>
  <c r="E18" i="29"/>
  <c r="E12" i="29"/>
  <c r="E21" i="29"/>
  <c r="G123" i="28"/>
  <c r="I123" i="28" s="1"/>
  <c r="G218" i="28"/>
  <c r="I218" i="28" s="1"/>
  <c r="G67" i="28"/>
  <c r="I67" i="28" s="1"/>
  <c r="G79" i="28"/>
  <c r="G41" i="29"/>
  <c r="G42" i="29"/>
  <c r="G38" i="29"/>
  <c r="G43" i="29"/>
  <c r="G37" i="29"/>
  <c r="G40" i="29"/>
  <c r="G39" i="29"/>
  <c r="H85" i="28"/>
  <c r="H228" i="28"/>
  <c r="H6" i="1"/>
  <c r="H47" i="28" s="1"/>
  <c r="H193" i="28"/>
  <c r="H216" i="28"/>
  <c r="H173" i="28"/>
  <c r="G276" i="28" l="1"/>
  <c r="G275" i="28"/>
  <c r="G273" i="28"/>
  <c r="G274" i="28"/>
  <c r="G271" i="28"/>
  <c r="G272" i="28"/>
  <c r="I79" i="28"/>
  <c r="G270" i="28"/>
  <c r="H195" i="28"/>
  <c r="H201" i="28"/>
  <c r="H123" i="28"/>
  <c r="H242" i="28"/>
  <c r="H218" i="28"/>
  <c r="H79" i="28"/>
  <c r="H67" i="28"/>
  <c r="J42" i="29" l="1"/>
  <c r="J21" i="29" l="1"/>
  <c r="K42" i="29"/>
  <c r="K21" i="29"/>
  <c r="F63" i="29" l="1"/>
  <c r="F21" i="2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<sst xmlns="http://schemas.openxmlformats.org/spreadsheetml/2006/main" count="11864" uniqueCount="965">
  <si>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</si>
  <si>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</si>
  <si>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</si>
  <si>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</si>
  <si>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</si>
  <si>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</si>
  <si>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</si>
  <si>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</si>
  <si>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</si>
  <si>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</si>
  <si>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</si>
  <si>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</si>
  <si>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</si>
  <si>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</si>
  <si>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</si>
  <si>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</si>
  <si>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</si>
  <si>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</si>
  <si>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</si>
  <si>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</si>
  <si>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</si>
  <si>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</si>
  <si>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</si>
  <si>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</si>
  <si>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</si>
  <si>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</si>
  <si>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</si>
  <si>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</si>
  <si>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</si>
  <si>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</si>
  <si>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</si>
  <si>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</si>
  <si>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</si>
  <si>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</si>
  <si>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</si>
  <si>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</si>
  <si>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</si>
  <si>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</si>
  <si>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</si>
  <si>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</si>
  <si>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</si>
  <si>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</si>
  <si>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</si>
  <si>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</si>
  <si>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</si>
  <si>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</si>
  <si>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</si>
  <si>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</si>
  <si>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</si>
  <si>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</si>
  <si>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</si>
  <si>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</si>
  <si>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</si>
  <si>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</si>
  <si>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</si>
  <si>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</si>
  <si>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</si>
  <si>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</si>
  <si>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</si>
  <si>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</si>
  <si>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</si>
  <si>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</si>
  <si>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</si>
  <si>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</si>
  <si>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</si>
  <si>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</si>
  <si>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</si>
  <si>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</si>
  <si>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</si>
  <si>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</si>
  <si>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</si>
  <si>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</si>
  <si>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</si>
  <si>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</si>
  <si>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</si>
  <si>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</si>
  <si>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</si>
  <si>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</si>
  <si>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</si>
  <si>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</si>
  <si>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</si>
  <si>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</si>
  <si>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</si>
  <si>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</si>
  <si>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</si>
  <si>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</si>
  <si>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</si>
  <si>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</si>
  <si>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</si>
  <si>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</si>
  <si>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</si>
  <si>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</si>
  <si>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</si>
  <si>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</si>
  <si>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</si>
  <si>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</si>
  <si>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</si>
  <si>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</si>
  <si>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</si>
  <si>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</si>
  <si>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</si>
  <si>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</si>
  <si>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</si>
  <si>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</si>
  <si>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</si>
  <si>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</si>
  <si>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</si>
  <si>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</si>
  <si>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</si>
  <si>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</si>
  <si>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</si>
  <si>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</si>
  <si>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</si>
  <si>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</si>
  <si>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</si>
  <si>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</si>
  <si>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</si>
  <si>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</si>
  <si>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</si>
  <si>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</si>
  <si>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</si>
  <si>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</si>
  <si>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</si>
  <si>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</si>
  <si>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</si>
  <si>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</si>
  <si>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</si>
  <si>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</si>
  <si>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</si>
  <si>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</si>
  <si>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</si>
  <si>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</si>
  <si>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</si>
  <si>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</si>
  <si>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</si>
  <si>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</si>
  <si>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</si>
  <si>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</si>
  <si>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</si>
  <si>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</si>
  <si>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</si>
  <si>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</si>
  <si>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</si>
  <si>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</si>
  <si>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</si>
  <si>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</si>
  <si>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</si>
  <si>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</si>
  <si>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</si>
  <si>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</si>
  <si>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</si>
  <si>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</si>
  <si>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</si>
  <si>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</si>
  <si>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</si>
  <si>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</si>
  <si>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</si>
  <si>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</si>
  <si>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</si>
  <si>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</si>
  <si>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</si>
  <si>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</si>
  <si>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</si>
  <si>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</si>
  <si>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</si>
  <si>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</si>
  <si>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</si>
  <si>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</si>
  <si>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</si>
  <si>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</si>
  <si>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</si>
  <si>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</si>
  <si>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</si>
  <si>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</si>
  <si>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</si>
  <si>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</si>
  <si>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</si>
  <si>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</si>
  <si>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</si>
  <si>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</si>
  <si>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</si>
  <si>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</si>
  <si>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</si>
  <si>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</si>
  <si>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</si>
  <si>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</si>
  <si>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</si>
  <si>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</si>
  <si>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</si>
  <si>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</si>
  <si>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</si>
  <si>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</si>
  <si>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</si>
  <si>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</si>
  <si>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</si>
  <si>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</si>
  <si>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</si>
  <si>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</si>
  <si>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</si>
  <si>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</si>
  <si>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</si>
  <si>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</si>
  <si>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</si>
  <si>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</si>
  <si>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</si>
  <si>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</si>
  <si>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</si>
  <si>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</si>
  <si>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</si>
  <si>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</si>
  <si>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</si>
  <si>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</si>
  <si>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</si>
  <si>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</si>
  <si>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</si>
  <si>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</si>
  <si>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</si>
  <si>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</si>
  <si>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</si>
  <si>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</si>
  <si>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</si>
  <si>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</si>
  <si>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</si>
  <si>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</si>
  <si>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</si>
  <si>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</si>
  <si>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</si>
  <si>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</si>
  <si>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</si>
  <si>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</si>
  <si>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</si>
  <si>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</si>
  <si>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</si>
  <si>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</si>
  <si>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</si>
  <si>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</si>
  <si>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</si>
  <si>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</si>
  <si>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</si>
  <si>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</si>
  <si>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</si>
  <si>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</si>
  <si>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</si>
  <si>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</si>
  <si>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</si>
  <si>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</si>
  <si>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</si>
  <si>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</si>
  <si>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</si>
  <si>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</si>
  <si>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</si>
  <si>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</si>
  <si>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</si>
  <si>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</si>
  <si>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</si>
  <si>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</si>
  <si>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</si>
  <si>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</si>
  <si>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</si>
  <si>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</si>
  <si>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</si>
  <si>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</si>
  <si>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</si>
  <si>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</si>
  <si>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</si>
  <si>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</si>
  <si>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</si>
  <si>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</si>
  <si>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</si>
  <si>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</si>
  <si>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</si>
  <si>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</si>
  <si>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</si>
  <si>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</si>
  <si>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</si>
  <si>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</si>
  <si>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</si>
  <si>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</si>
  <si>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</si>
  <si>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</si>
  <si>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</si>
  <si>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</si>
  <si>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</si>
  <si>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</si>
  <si>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</si>
  <si>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</si>
  <si>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</si>
  <si>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</si>
  <si>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</si>
  <si>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</si>
  <si>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</si>
  <si>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</si>
  <si>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</si>
  <si>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</si>
  <si>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</si>
  <si>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</si>
  <si>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</si>
  <si>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</si>
  <si>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</si>
  <si>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</si>
  <si>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</si>
  <si>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</si>
  <si>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</si>
  <si>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</si>
  <si>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</si>
  <si>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</si>
  <si>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</si>
  <si>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</si>
  <si>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</si>
  <si>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</si>
  <si>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</si>
  <si>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</si>
  <si>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</si>
  <si>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</si>
  <si>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</si>
  <si>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</si>
  <si>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</si>
  <si>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</si>
  <si>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</si>
  <si>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</si>
  <si>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</si>
  <si>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</si>
  <si>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</si>
  <si>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</si>
  <si>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</si>
  <si>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</si>
  <si>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</si>
  <si>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</si>
  <si>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</si>
  <si>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</si>
  <si>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</si>
  <si>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</si>
  <si>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</si>
  <si>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</si>
  <si>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</si>
  <si>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</si>
  <si>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</si>
  <si>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</si>
  <si>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</si>
  <si>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</si>
  <si>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</si>
  <si>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</si>
  <si>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</si>
  <si>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</si>
  <si>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</si>
  <si>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</si>
  <si>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</si>
  <si>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</si>
  <si>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</si>
  <si>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</si>
  <si>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</si>
  <si>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</si>
  <si>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</si>
  <si>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</si>
  <si>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</si>
  <si>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</si>
  <si>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</si>
  <si>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</si>
  <si>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</si>
  <si>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</si>
  <si>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</si>
  <si>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</si>
  <si>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</si>
  <si>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</si>
  <si>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</si>
  <si>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</si>
  <si>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</si>
  <si>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</si>
  <si>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</si>
  <si>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</si>
  <si>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</si>
  <si>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</si>
  <si>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</si>
  <si>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</si>
  <si>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</si>
  <si>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</si>
  <si>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</si>
  <si>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</si>
  <si>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</si>
  <si>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</si>
  <si>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</si>
  <si>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</si>
  <si>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</si>
  <si>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</si>
  <si>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</si>
  <si>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</si>
  <si>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</si>
  <si>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</si>
  <si>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</si>
  <si>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</si>
  <si>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</si>
  <si>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</si>
  <si>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</si>
  <si>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</si>
  <si>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</si>
  <si>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</si>
  <si>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</si>
  <si>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</si>
  <si>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</si>
  <si>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</si>
  <si>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</si>
  <si>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</si>
  <si>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</si>
  <si>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</si>
  <si>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</si>
  <si>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</si>
  <si>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</si>
  <si>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</si>
  <si>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</si>
  <si>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</si>
  <si>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</si>
  <si>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</si>
  <si>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</si>
  <si>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</si>
  <si>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</si>
  <si>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</si>
  <si>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</si>
  <si>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</si>
  <si>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</si>
  <si>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</si>
  <si>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</si>
  <si>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</si>
  <si>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</si>
  <si>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</si>
  <si>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</si>
  <si>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</si>
  <si>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</si>
  <si>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</si>
  <si>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</si>
  <si>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</si>
  <si>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</si>
  <si>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</si>
  <si>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</si>
  <si>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</si>
  <si>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</si>
  <si>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</si>
  <si>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</si>
  <si>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</si>
  <si>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</si>
  <si>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S_Household.risks</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</si>
  <si>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</si>
  <si>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</si>
  <si>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</si>
  <si>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</si>
  <si>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</si>
  <si>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</si>
  <si>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</si>
  <si>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</si>
  <si>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</si>
  <si>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</si>
  <si>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</si>
  <si>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</si>
  <si>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</si>
  <si>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</si>
  <si>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</si>
  <si>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</si>
  <si>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</si>
  <si>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</si>
  <si>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</si>
  <si>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</si>
  <si>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</si>
  <si>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</si>
  <si>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</si>
  <si>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</si>
  <si>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</si>
  <si>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</si>
  <si>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</si>
  <si>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</si>
  <si>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</si>
  <si>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</si>
  <si>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</si>
  <si>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</si>
  <si>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</si>
  <si>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</si>
  <si>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</si>
  <si>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</si>
  <si>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</si>
  <si>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</si>
  <si>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</si>
  <si>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</si>
  <si>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</si>
  <si>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S_change_unemp_21_raw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</si>
  <si>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</si>
  <si>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</si>
  <si>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</si>
  <si>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</si>
  <si>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</si>
  <si>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</si>
  <si>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</si>
  <si>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</si>
  <si>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</si>
  <si>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</si>
  <si>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</si>
  <si>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</si>
  <si>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</si>
  <si>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</si>
  <si>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</si>
  <si>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</si>
  <si>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</si>
  <si>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</si>
  <si>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</si>
  <si>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</si>
  <si>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</si>
  <si>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</si>
  <si>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</si>
  <si>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S_Household.risks_raw_raw</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</si>
  <si>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</si>
  <si>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</si>
  <si>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</si>
  <si>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</si>
  <si>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</si>
  <si>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</si>
  <si>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</si>
  <si>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</si>
  <si>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</si>
  <si>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</si>
  <si>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</si>
  <si>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</si>
  <si>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</si>
  <si>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</si>
  <si>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</si>
  <si>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</si>
  <si>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</si>
  <si>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</si>
  <si>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</si>
  <si>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</si>
  <si>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</si>
  <si>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</si>
  <si>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</si>
  <si>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</si>
  <si>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</si>
  <si>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</si>
  <si>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</si>
  <si>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</si>
  <si>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</si>
  <si>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</si>
  <si>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</si>
  <si>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S_change_unemp_22_raw</t>
  </si>
  <si>
    <t>F_fews_crm_raw</t>
  </si>
  <si>
    <t>Low</t>
  </si>
  <si>
    <t>Medium</t>
  </si>
  <si>
    <t>High</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</si>
  <si>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</si>
  <si>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</si>
  <si>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</si>
  <si>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</si>
  <si>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</si>
  <si>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</si>
  <si>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</si>
  <si>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</si>
  <si>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</si>
  <si>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</si>
  <si>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</si>
  <si>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</si>
  <si>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</si>
  <si>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</si>
  <si>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</si>
  <si>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</si>
  <si>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</si>
  <si>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</si>
  <si>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</si>
  <si>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</si>
  <si>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</si>
  <si>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</si>
  <si>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</si>
  <si>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</si>
  <si>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</si>
  <si>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</si>
  <si>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</si>
  <si>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</si>
  <si>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</si>
  <si>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</si>
  <si>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</si>
  <si>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</si>
  <si>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</si>
  <si>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</si>
  <si>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</si>
  <si>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</si>
  <si>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</si>
  <si>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</si>
  <si>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</si>
  <si>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</si>
  <si>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</si>
  <si>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</si>
  <si>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</si>
  <si>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</si>
  <si>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</si>
  <si>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</si>
  <si>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</si>
  <si>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</si>
  <si>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F_Inflation</t>
  </si>
  <si>
    <t>fpi</t>
  </si>
  <si>
    <t>Daily</t>
  </si>
  <si>
    <t>WHO Disease Outbreak News</t>
  </si>
  <si>
    <t>WHO</t>
  </si>
  <si>
    <t>H_who_dons_text</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</si>
  <si>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</si>
  <si>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</si>
  <si>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</si>
  <si>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</si>
  <si>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</si>
  <si>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</si>
  <si>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</si>
  <si>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</si>
  <si>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</si>
  <si>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</si>
  <si>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</si>
  <si>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</si>
  <si>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</si>
  <si>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S_change_unemp_22, S_change_unemp_21</t>
  </si>
  <si>
    <t>S_Household.risks_raw</t>
  </si>
  <si>
    <t>S_pov_prop_22_21, S_pov_prop_23_22</t>
  </si>
  <si>
    <t>Operational Risk Score, 12M</t>
  </si>
  <si>
    <t>Operational Risk Score, Change</t>
  </si>
  <si>
    <t>underlying_dimension_date</t>
  </si>
  <si>
    <t>emerging_dimension_date</t>
  </si>
  <si>
    <t>Date of Highest Underlying Ind</t>
  </si>
  <si>
    <t>Date of Highest Emerging Ind</t>
  </si>
  <si>
    <t>M_MFR</t>
  </si>
  <si>
    <t>M_MFR_raw</t>
  </si>
  <si>
    <t>Macro-Financial Review Household Level Risk</t>
  </si>
  <si>
    <t>M_MFR_raw_raw</t>
  </si>
  <si>
    <t>conflict</t>
  </si>
  <si>
    <t>institutional and social fragility</t>
  </si>
  <si>
    <t>Food Price Inflation</t>
  </si>
  <si>
    <t>Fr_FSI_norm</t>
  </si>
  <si>
    <t>Fr_acaps_risk_level</t>
  </si>
  <si>
    <t>Fr_acled_events_increase_norm</t>
  </si>
  <si>
    <t>Fr_FSI_raw</t>
  </si>
  <si>
    <t>Fr_acled_events_increase_pct_raw</t>
  </si>
  <si>
    <t>H_ifrc_epidemics</t>
  </si>
  <si>
    <t>H_ifrc_epidemics_text_raw</t>
  </si>
  <si>
    <t>COD: Ã‰pidÃ©mie - 2022-10 - Lâ€™Ã©pidÃ©mie de cholÃ©ra dans la ville de Kalemie province de Tanganyika</t>
  </si>
  <si>
    <t>Ethiopia : Cholera Outbreak</t>
  </si>
  <si>
    <t>Cholera Outbreak</t>
  </si>
  <si>
    <t>LBN: Epidemic - 2022-10 - Cholera Outbreak Response</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</si>
  <si>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</si>
  <si>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</si>
  <si>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</si>
  <si>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</si>
  <si>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</si>
  <si>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</si>
  <si>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</si>
  <si>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</si>
  <si>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</si>
  <si>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</si>
  <si>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</si>
  <si>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</si>
  <si>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</si>
  <si>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</si>
  <si>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</si>
  <si>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</si>
  <si>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</si>
  <si>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</si>
  <si>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</si>
  <si>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</si>
  <si>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</si>
  <si>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</si>
  <si>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https://drmkc.jrc.ec.europa.eu/inform-index</t>
  </si>
  <si>
    <t>inform_risk, inform_socio</t>
  </si>
  <si>
    <t>https://acleddata.com</t>
  </si>
  <si>
    <t>ACAPS Risk List (Conflict)</t>
  </si>
  <si>
    <t>ACAPS</t>
  </si>
  <si>
    <t>acaps_risk_list</t>
  </si>
  <si>
    <t>https://crisisinsight.acaps.org/risklist</t>
  </si>
  <si>
    <t>EIU Security</t>
  </si>
  <si>
    <t>eiu, eiu_security</t>
  </si>
  <si>
    <t>ACLED Events</t>
  </si>
  <si>
    <t>Fr_acled_events_increase_pct</t>
  </si>
  <si>
    <t>acled_events</t>
  </si>
  <si>
    <t>fews</t>
  </si>
  <si>
    <t>dons</t>
  </si>
  <si>
    <t>https://www.who.int/emergencies/disease-outbreak-news</t>
  </si>
  <si>
    <t>IFRC Epidemics</t>
  </si>
  <si>
    <t>IFRC</t>
  </si>
  <si>
    <t>H_ifrc_epidemics_text</t>
  </si>
  <si>
    <t>ifrc</t>
  </si>
  <si>
    <t>https://go.ifrc.org/emergencies</t>
  </si>
  <si>
    <t>mfr</t>
  </si>
  <si>
    <t>https://worldbankgroup.sharepoint.com/sites/wbfinance/sitepages/publishingpages/macrofinancial-reviews-10252018-103458.aspx</t>
  </si>
  <si>
    <t>gdacs</t>
  </si>
  <si>
    <t>https://www.gdacs.org</t>
  </si>
  <si>
    <t>locust</t>
  </si>
  <si>
    <t>https://www.fao.org/ag/locusts/en/info/info/index.html</t>
  </si>
  <si>
    <t>iri</t>
  </si>
  <si>
    <t>https://iri.columbia.edu/our-expertise/climate/forecasts/seasonal-climate-forecasts/</t>
  </si>
  <si>
    <t>ACAPS Risk List (Natural Hazard)</t>
  </si>
  <si>
    <t>NH_acaps_risk_text</t>
  </si>
  <si>
    <t>imf</t>
  </si>
  <si>
    <t>mpo</t>
  </si>
  <si>
    <t>ACAPS Risk List (Socioeconomic)</t>
  </si>
  <si>
    <t>S_acaps_risk_text</t>
  </si>
  <si>
    <t>KEN: Anticipatory Actions - EVD Outbreak</t>
  </si>
  <si>
    <t>SSD: Anticipatory Actions for EVD Outbreak</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</si>
  <si>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</si>
  <si>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</si>
  <si>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</si>
  <si>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</si>
  <si>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</si>
  <si>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</si>
  <si>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</si>
  <si>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</si>
  <si>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</si>
  <si>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</si>
  <si>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</si>
  <si>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</si>
  <si>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</si>
  <si>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</si>
  <si>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</si>
  <si>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</si>
  <si>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</si>
  <si>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</si>
  <si>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</si>
  <si>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</si>
  <si>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</si>
  <si>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</si>
  <si>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</si>
  <si>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</si>
  <si>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</si>
  <si>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</si>
  <si>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</si>
  <si>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</si>
  <si>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TZA: Epidemic 2022-11 Tanzania-Anticipatory Actions EVD Outbreak</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</si>
  <si>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</si>
  <si>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</si>
  <si>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</si>
  <si>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</si>
  <si>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</si>
  <si>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</si>
  <si>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</si>
  <si>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</si>
  <si>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</si>
  <si>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</si>
  <si>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</si>
  <si>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</si>
  <si>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</si>
  <si>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</si>
  <si>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</si>
  <si>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</si>
  <si>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</si>
  <si>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</si>
  <si>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</si>
  <si>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</si>
  <si>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</si>
  <si>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</si>
  <si>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</si>
  <si>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</si>
  <si>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</si>
  <si>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</si>
  <si>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</si>
  <si>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</si>
  <si>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</si>
  <si>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</si>
  <si>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</si>
  <si>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</si>
  <si>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</si>
  <si>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</si>
  <si>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</si>
  <si>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</si>
  <si>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</si>
  <si>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</si>
  <si>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</si>
  <si>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</si>
  <si>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</si>
  <si>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</si>
  <si>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</si>
  <si>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</si>
  <si>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</si>
  <si>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</si>
  <si>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</si>
  <si>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</si>
  <si>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</si>
  <si>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Global Food Security Index</t>
  </si>
  <si>
    <t>F_GFSI</t>
  </si>
  <si>
    <t>gfsi</t>
  </si>
  <si>
    <t>https://impact.economist.com/sustainability/project/food-security-index/resource-library</t>
  </si>
  <si>
    <t>MFR Macro-fiscal Risk</t>
  </si>
  <si>
    <t>CMR: Epidemic- 2022-10 - Epidemies (Monkeypox and cholÃ©ra) and floods</t>
  </si>
  <si>
    <t>MFR Financial Risk: Medium</t>
  </si>
  <si>
    <t>Watchlist: High</t>
  </si>
  <si>
    <t>DSA: High</t>
  </si>
  <si>
    <t>Watchlist: Moderate</t>
  </si>
  <si>
    <t>DSA: In distress</t>
  </si>
  <si>
    <t>DSA: Moderate</t>
  </si>
  <si>
    <t>F_FAO_WFP_Hunger_Hotspot</t>
  </si>
  <si>
    <t>F_FAO_WFP_Concern_raw</t>
  </si>
  <si>
    <t>highest</t>
  </si>
  <si>
    <t>very high</t>
  </si>
  <si>
    <t>high</t>
  </si>
  <si>
    <t>F_FAO_WFP_Concern</t>
  </si>
  <si>
    <t>Fr_acaps_risk_text</t>
  </si>
  <si>
    <t>Fr_acaps_risk_text_raw</t>
  </si>
  <si>
    <t>BDI: Ã‰pidÃ©mie - 2022-12 - BDI-EpidÃ©mie de cholÃ©ra</t>
  </si>
  <si>
    <t>BOL: Epidemic - 2023-01 - Bolivia Epidemia por DENGUE 2023</t>
  </si>
  <si>
    <t>DOM: Epidemia - 2022-10 - CÃ³lera en RepÃºblica Dominicana</t>
  </si>
  <si>
    <t>GIN: Epidemic - 2023-01 - Yellow Fever</t>
  </si>
  <si>
    <t>MOZ: Epidemic - 2022-12 - Cholera outbreak</t>
  </si>
  <si>
    <t>GNQ: Ã‰pidÃ©mie - 2023-02 - FiÃ¨vre hemorragique virale</t>
  </si>
  <si>
    <t>GTM: Epidemia - 2023-02 - Alerta por Gripe Aviar H5N1 en Guatemala</t>
  </si>
  <si>
    <t>NH_inform_severity</t>
  </si>
  <si>
    <t>NH_inform_severity_text_raw</t>
  </si>
  <si>
    <t>NH_inform_severity_text</t>
  </si>
  <si>
    <t>FJI: Epidemic - 2023-03 - Dengue Outbreak</t>
  </si>
  <si>
    <t>CuraÃ§ao</t>
  </si>
  <si>
    <t>SÃ£o TomÃ© and PrÃ­ncipe</t>
  </si>
  <si>
    <t>TÃ¼rkiye</t>
  </si>
  <si>
    <t>GAB: Epidemic - 2023-02 - Marburg risk</t>
  </si>
  <si>
    <t>People Below $2.05 Poverty Line, % Change</t>
  </si>
  <si>
    <t>fcs.csv</t>
  </si>
  <si>
    <t>fsi.csv</t>
  </si>
  <si>
    <t>proteus.csv</t>
  </si>
  <si>
    <t>gfsi.csv</t>
  </si>
  <si>
    <t>ghsi.csv</t>
  </si>
  <si>
    <t>eiu.csv</t>
  </si>
  <si>
    <t>mfr_watchlist.csv, macrofin.csv</t>
  </si>
  <si>
    <t>inform_risk.csv</t>
  </si>
  <si>
    <t>acled.csv</t>
  </si>
  <si>
    <t>ifes, gic, psuedo_reign</t>
  </si>
  <si>
    <t>ifes.csv, gic.csv</t>
  </si>
  <si>
    <t>acaps-risk-list-reviewed/Conflict and Fragility</t>
  </si>
  <si>
    <t>fao-wfp-web</t>
  </si>
  <si>
    <t>wb_fpi.csv</t>
  </si>
  <si>
    <t>who_dons.csv</t>
  </si>
  <si>
    <t>ifrc_epidemics.csv</t>
  </si>
  <si>
    <t>macrofin.csv</t>
  </si>
  <si>
    <t>gdacs.csv</t>
  </si>
  <si>
    <t>fao_locust.csv</t>
  </si>
  <si>
    <t>acaps-risk-list-reviewed/Natural Hazard</t>
  </si>
  <si>
    <t>imf_unemployment.csv</t>
  </si>
  <si>
    <t>mpo.csv</t>
  </si>
  <si>
    <t>acaps-risk-list-reviewed/Socioeconomic</t>
  </si>
  <si>
    <t>ZWE:Cholera Outbreak</t>
  </si>
  <si>
    <t>inform_severity</t>
  </si>
  <si>
    <t>inform-severity</t>
  </si>
  <si>
    <t>https://drmkc.jrc.ec.europa.eu/inform-index/INFORM-Severity</t>
  </si>
  <si>
    <t>Drought in South-West Angola (3.1)</t>
  </si>
  <si>
    <t>Complex crisis in Somalia (4.7)</t>
  </si>
  <si>
    <t>Drought in Zambia (3)</t>
  </si>
  <si>
    <t>Complex crisis in Zimbabwe (3.5)</t>
  </si>
  <si>
    <t>Fr_EIU_Security_Change_norm</t>
  </si>
  <si>
    <t>Fr_EIU_Security_Change_raw</t>
  </si>
  <si>
    <t>MNG: Epidemic - 2023-06 - Bubonic plague suspected case</t>
  </si>
  <si>
    <t>NPL: Epidemic - 2023-08 - Dengue Prevention and Response</t>
  </si>
  <si>
    <t>Fr_EIU_Security_Change</t>
  </si>
  <si>
    <t>Complex in Burundi (3.3)</t>
  </si>
  <si>
    <t>BLZ: Epidemic - 2023-07 - Dengue in Belize</t>
  </si>
  <si>
    <t>KGZ: Epidemic - 2023-08 - Measles outbreak in Kyrgyzstan</t>
  </si>
  <si>
    <t>Sri Lanka - Dengue Outbreak &amp; Floods</t>
  </si>
  <si>
    <t>SDN: Epidemic - 2023-02 - Dengue fever outbreak</t>
  </si>
  <si>
    <t xml:space="preserve">coup: 2023-06-26 successful; </t>
  </si>
  <si>
    <t xml:space="preserve">coup: 2023-04-15 failed; </t>
  </si>
  <si>
    <t xml:space="preserve">coup: 2023-08-30 successful; </t>
  </si>
  <si>
    <t>SUR: Epidemic - 2023-01 - Suriname: Dengue outbreak 2023</t>
  </si>
  <si>
    <t>https://fews.net/; Request from Andres Chamorro</t>
  </si>
  <si>
    <t>Request from Haoyo Wu</t>
  </si>
  <si>
    <t>Not high risk and max IPC of 3 in Jun 2023</t>
  </si>
  <si>
    <t>High risk and max IPC of 4 in Jun 2023</t>
  </si>
  <si>
    <t>Not high risk and max IPC of 4 in Jun 2023</t>
  </si>
  <si>
    <t>https://viewpoint.eiu.com/analysis/risk/operational-risk</t>
  </si>
  <si>
    <t>https://www.arresteddictatorship.com/global-instances-of-coups.html, https://www.electionguide.org</t>
  </si>
  <si>
    <t>https://www.hungerhotspots.org</t>
  </si>
  <si>
    <t>https://microdata.worldbank.org/index.php/catalog/4509/get-microdata</t>
  </si>
  <si>
    <t>https://www.imf.org/en/Publications/SPROLLs/world-economic-outlook-databases#sort=%40imfdate%20descending, https://www.imf.org/en/Publications/WEO/weo-database/2023/April/weo-report?c=512,914,612,171,614,311,213,911,314,193,122,912,313,419,513,316,913,124,339,638,514,218,963,616,223,516,918,748,618,624,522,622,156,626,628,228,924,233,632,636,634,238,662,960,423,935,128,611,321,243,248,469,253,642,643,939,734,644,819,172,132,646,648,915,134,652,174,328,258,656,654,336,263,268,532,944,176,534,536,429,433,178,436,136,343,158,439,916,664,826,542,967,443,917,544,941,446,666,668,672,946,137,546,674,676,548,556,678,181,867,682,684,273,868,921,948,943,686,688,518,728,836,558,138,196,278,692,694,962,142,449,564,565,283,853,288,293,566,964,182,359,453,968,922,714,862,135,716,456,722,942,718,724,576,936,961,813,726,199,733,184,524,361,362,364,732,366,144,146,463,528,923,738,578,537,742,866,369,744,186,925,869,746,926,466,112,111,298,927,846,299,582,487,474,754,698,&amp;s=LUR,&amp;sy=2021&amp;ey=2028&amp;ssm=0&amp;scsm=1&amp;scc=0&amp;ssd=1&amp;ssc=0&amp;sic=1&amp;sort=country&amp;ds=.&amp;br=1</t>
  </si>
  <si>
    <t>2023-10-03 â€“ Nipah Virus Infection - India</t>
  </si>
  <si>
    <t>MYS: Epidemic - 2023-09 - #1</t>
  </si>
  <si>
    <t>2023-10-16 â€“ Dengue - Chad</t>
  </si>
  <si>
    <t>Complex crisis in Colombia (3.9)</t>
  </si>
  <si>
    <t>2023-05-05 - volcano - green - NA</t>
  </si>
  <si>
    <t>2023-10-14 - cyclone - green - (287 km/h)</t>
  </si>
  <si>
    <t>Storm Daniel and floods in Libya (3.3)</t>
  </si>
  <si>
    <t>CRI: Dengue outbreak</t>
  </si>
  <si>
    <t>DJI: Epidemic - 2023-10 - acute diarrhea</t>
  </si>
  <si>
    <t>Nigeria: 2023 Diphtheria Outbreak</t>
  </si>
  <si>
    <t>2023-10-29 - cyclone - green - (167 km/h)</t>
  </si>
  <si>
    <t>2023-10-24 - cyclone - green - (46 km/h)</t>
  </si>
  <si>
    <t>The escalation of conflict between Armen // Rationale: arabakh region escalated into armed conflict,//In September 2022, clashes between the // Vulnerability: Previous conflict between the two countries kil//The conflict escalation is expected to inc//landmines from the 1988â€“1994 conflict and the 2020 hostilities, rel//nd forced confinements during conflict disrupt income-generating act</t>
  </si>
  <si>
    <t>An escalation of clashes between Hezboll // Rationale: an â€” has been the main entity fighting against Israel in Lebanon//near the border, and Israeli fighter jets have been flying over//Iran in the Palestine-Israel conflict, which would trigger Israelâ€™s//reaction, could result in clashes or international armed conf//s at 15 October, cross border attacks between Hezbollah and Lebano//an, play a role in increasing clashes between Israel and Hezbolla//s on Syria continue to target armed groups or cells backed by Ira//he involvement of Palestinian armed groups based in refugee settl//y Hezbollah) who sporadically clash with Israeli soldiers and att//ontribute to an escalation of fighting between Hezbollah and Isra//IMPACT: The escalation of clashes at the Blue Line and air st // Vulnerability: te crises, but an increase in clashes and displacement can increa</t>
  </si>
  <si>
    <t>Increased airstrikes in Myanmar by the m // Rationale: hich are under the control of armed groups who are against the ju//he hardest hit by the renewed violence//to carry out more retaliatory attacks (including the increase use//An intensification of clashes and airstrikes is likely to//rate in areas affected by the conflict // Vulnerability: re more at risk of heightened protection concerns//- People living close to armed groups' bases | Coordinated offensives conducted by anti // Rationale: A coalition of ethnic armed organisations (EAOs) called t//Army, launched a coordinated offensive, named Operation 1027, agains//y the coalition regarding the offensive point to the intention to saf//respond to ongoing artillery attacks and airstrikes from the Myan//ilitary has retaliated to the offensive with air strikes and other he//As at 6 November, heavy fighting is going on and have resul//Some of NUGâ€™s armed wings, such as the Peopleâ€™s D//d or are participating in the offensive//t they are taking part in the offensive//Other armed actors are also reportedly in//tated that they will join the offensive//eâ€™s Defense Force launched an attack on military junta bases in Ka//rt of simultaneous resistance attacks against the military junta f//The offensive by the coalition will not onl//y intensify armed conflict in the northern Shan state an//Such a coordinated offensive indicates towards enhanced co//llaborated offensives by many EAOs and anti-coup r//It is highly likely that the armed conflict will intensify throu // Vulnerability: ogical distress, gender-based violence, and human trafficking//- People fleeing the conflict-affected areas to remote loca//- Intensified conflict will further increase food pr//ivelihoods due to the growing conflict</t>
  </si>
  <si>
    <t xml:space="preserve">New proposed legislation and evictions p // Rationale: r on 29 December 2022 under a fragile coalition, with Likud//d refugee camps, resulting in violence//and clashes between Israeli security fo//civilians and armed individuals and groups // Vulnerability: </t>
  </si>
  <si>
    <t>ATMIS withdrawal from Somalia leads to t // Rationale: ly since increased Al-Shabaab attacks have coincided with the ATMI//Increased Al-Shabaab attacks will deteriorate the humanit//awal, the current political infighting in the south that has stal//ertain because of political infighting in some states // Vulnerability: Drought is also continuing in conflict-affected areas</t>
  </si>
  <si>
    <t>Complex crisis in Bangladesh (4.1)</t>
  </si>
  <si>
    <t>2023-11-16 - cyclone - green - (139 km/h)</t>
  </si>
  <si>
    <t>Complex crisis in Sudan (4.8)</t>
  </si>
  <si>
    <t xml:space="preserve">Drought conditions due to the El Nino, h // Rationale: mor-Leste is showing signs of drought due to the ongoing El Nino So//Prolonged dry spells will negatively impact//ino event in 2015-16 caused a drought in Timor-Leste and affected 8 // Vulnerability: </t>
  </si>
  <si>
    <t>Complex crisis in Venezuela (4.3)</t>
  </si>
  <si>
    <t>The escalation of conflict between Armen // Rationale:  // Vulnerability: main priorities was restoring livelihood support so that people could</t>
  </si>
  <si>
    <t xml:space="preserve">Failure to replenish water reserves in I // Rationale:  // Vulnerability: </t>
  </si>
  <si>
    <t>An escalation of clashes between Hezboll // Rationale: nâ€™s population live below the poverty line//Conflict will result in livelihood losses and further increase p // Vulnerability: a deteriorating economy, high inflation, and loss of livelihoods</t>
  </si>
  <si>
    <t>Increased airstrikes in Myanmar by the m // Rationale: affecting their shelters and livelihoods // Vulnerability:  | Coordinated offensives conducted by anti // Rationale:  // Vulnerability: mers are likely to lose their livelihoods due to the growing conflict</t>
  </si>
  <si>
    <t>Continued protests across Panama, follow // Rationale: could lead to a political and socioeconomic crisis in Panama, and possi//insecurity concerns, loss of livelihoods, especially among rice and v // Vulnerability: orkers who might face loss in livelihood due to transportation disrupt</t>
  </si>
  <si>
    <t>New proposed legislation and evictions p // Rationale: livelihood-related structures // Vulnerability: ing will significantly affect livelihoods and humanitar-</t>
  </si>
  <si>
    <t>MLI: Epidemic - 09-2023 - Dengue Mali Epidemic</t>
  </si>
  <si>
    <t>UGA: Epidemic - 11-2023 - Anthrax outbreak in Kyotera</t>
  </si>
  <si>
    <t>2023-11-17 - cyclone - orange - (74 km/h); 2023-10-24 - cyclone - red - (148 km/h)</t>
  </si>
  <si>
    <t>2023-10-20 - cyclone - green - (74 km/h)</t>
  </si>
  <si>
    <t>2023-12-06 - flood - orange - NA</t>
  </si>
  <si>
    <t>2023-12-07 - flood - green - NA</t>
  </si>
  <si>
    <t>Not high risk and max IPC of 2 in Oct 2023</t>
  </si>
  <si>
    <t>High risk and max IPC of 4 in Oct 2023</t>
  </si>
  <si>
    <t>High risk and max IPC of 3 in Oct 2023</t>
  </si>
  <si>
    <t>Not high risk and max IPC of 3 in Oct 2023</t>
  </si>
  <si>
    <t>Not high risk and max IPC of 4 in Oct 2023</t>
  </si>
  <si>
    <t xml:space="preserve">Increased fighting and power and gas sup // Rationale: In late November, as temperatures started to reach below ze // Vulnerability: </t>
  </si>
  <si>
    <t xml:space="preserve">The upcoming Russian presidential electi // Rationale: ikely to increase threats and violence to pressure participation i//to voting through threats and violence will likely increase signif//Widespread and systematic violence is already used against civ//re increasingly vulnerable to violence, forced displacement, deten//ddition to crime, looting and violence resulting from the increase//d presence of Russian armed forces // Vulnerability:  | Increased Russian attacks on grain infra // Rationale: owed by an intensification of attacks targeting Ukraineâ€™s grain st//of grain were damaged by the attacks//Russia carried out 14 attacks â€“between 11 July and 23 Augu//Targeted attacks on grain export routes will//ready heavily impacted by the conflict // Vulnerability: </t>
  </si>
  <si>
    <t>MDV: Epidemic - 12-2023 - Maldives Filariasis Outbreak</t>
  </si>
  <si>
    <t>2021-10-20 - drought - green - NA</t>
  </si>
  <si>
    <t>Complex crisis in Afghanistan (4.4); Earthquake in Herat Province (3)</t>
  </si>
  <si>
    <t>2023-08-09 - drought - green - NA</t>
  </si>
  <si>
    <t>2020-01-22 - drought - orange - NA; 2024-01-03 - earthquake - green - (M 5.5); 2023-12-14 - flood - green - NA</t>
  </si>
  <si>
    <t>2023-07-19 - drought - green - NA; 2023-07-19 - drought - green - NA; 2023-12-13 - cyclone - green - (222 km/h)</t>
  </si>
  <si>
    <t>2023-05-24 - drought - green - NA</t>
  </si>
  <si>
    <t>2023-08-23 - drought - orange - NA; 2023-12-07 - flood - green - NA</t>
  </si>
  <si>
    <t>2020-01-22 - drought - orange - NA; 2022-09-21 - drought - orange - NA; 2023-12-10 - flood - green - NA; 2023-05-24 - drought - green - NA</t>
  </si>
  <si>
    <t>2023-01-18 - drought - green - NA</t>
  </si>
  <si>
    <t>2023-12-24 - earthquake - green - (M 5.9); 2023-12-21 - earthquake - green - (M 5.6); 2023-09-26 - volcano - green - NA</t>
  </si>
  <si>
    <t>2023-12-12 - flood - green - NA</t>
  </si>
  <si>
    <t>2022-09-21 - drought - orange - NA; 2023-04-05 - volcano - green - NA</t>
  </si>
  <si>
    <t>2024-01-03 - flood - orange - NA</t>
  </si>
  <si>
    <t>2023-12-10 - flood - green - NA; 2023-09-20 - drought - green - NA</t>
  </si>
  <si>
    <t>2022-09-21 - drought - orange - NA; 2023-04-24 - volcano - green - NA</t>
  </si>
  <si>
    <t>Complex crisis in Ethiopia (4.1); Drought in Ethiopia (3.7)</t>
  </si>
  <si>
    <t>2024-01-03 - flood - orange - NA; 2023-08-09 - drought - green - NA</t>
  </si>
  <si>
    <t>2022-09-21 - drought - orange - NA</t>
  </si>
  <si>
    <t>2023-12-09 - flood - green - NA; 2023-10-24 - cyclone - green - (46 km/h)</t>
  </si>
  <si>
    <t>Complex crisis in Haiti (4.2); Nippes Earthquake (3)</t>
  </si>
  <si>
    <t>2023-12-30 - earthquake - green - (M 6.3); 2023-12-14 - flood - green - NA; 2024-01-02 - volcano - green - NA; 2023-12-03 - volcano - green - NA; 2023-11-27 - volcano - green - NA; 2023-11-22 - volcano - green - NA; 2023-07-05 - volcano - green - NA; 2023-04-19 - volcano - green - NA; 2023-03-31 - volcano - green - NA; 2023-09-20 - drought - green - NA</t>
  </si>
  <si>
    <t>2023-12-18 - flood - green - NA; 2023-03-22 - drought - green - NA; 2023-10-18 - drought - green - NA; 2023-12-04 - cyclone - orange - (111 km/h); 2023-11-17 - cyclone - orange - (74 km/h); 2023-10-24 - cyclone - red - (148 km/h)</t>
  </si>
  <si>
    <t>2023-12-20 - volcano - orange - NA</t>
  </si>
  <si>
    <t>2023-08-13 - volcano - green - NA; 2023-05-21 - volcano - green - NA; 2023-08-09 - drought - green - NA</t>
  </si>
  <si>
    <t>2024-01-01 - earthquake - orange - (M 7.5); 2024-01-01 - earthquake - green - (M 5.6); 2024-01-01 - earthquake - green - (M 5.5); 2024-01-01 - earthquake - green - (M 5.6); 2024-01-01 - earthquake - green - (M 6.2); 2024-01-01 - earthquake - green - (M 5.5)</t>
  </si>
  <si>
    <t>Drought in Kenya (3.4)</t>
  </si>
  <si>
    <t>2023-12-14 - flood - green - NA</t>
  </si>
  <si>
    <t>2022-11-09 - drought - orange - NA; 2023-05-23 - volcano - green - NA; 2023-10-25 - cyclone - red - (259 km/h); 2023-10-23 - cyclone - red - (213 km/h); 2023-10-11 - cyclone - red - (204 km/h); 2023-10-10 - cyclone - green - (93 km/h)</t>
  </si>
  <si>
    <t>2023-10-24 - cyclone - red - (148 km/h); 2023-01-18 - drought - green - NA</t>
  </si>
  <si>
    <t>Tropical Cyclone Freddy in Mozambique (3.1)</t>
  </si>
  <si>
    <t>Complex crisis in Malawi (3.4); Tropical Cyclone Freddy in Malawi (3)</t>
  </si>
  <si>
    <t>2023-12-19 - flood - green - NA</t>
  </si>
  <si>
    <t>2023-08-23 - drought - green - NA</t>
  </si>
  <si>
    <t>2022-09-21 - drought - orange - NA; 2023-07-03 - volcano - green - NA</t>
  </si>
  <si>
    <t>2023-08-01 - volcano - orange - NA; 2023-12-18 - cyclone - green - (65 km/h)</t>
  </si>
  <si>
    <t>2023-11-20 - volcano - green - NA; 2023-07-20 - volcano - green - NA; 2023-12-13 - cyclone - green - (222 km/h)</t>
  </si>
  <si>
    <t>Complex crisis in DPRK (3.8)</t>
  </si>
  <si>
    <t>2020-01-22 - drought - orange - NA</t>
  </si>
  <si>
    <t>2023-12-28 - earthquake - green - (M 6.5); 2023-12-23 - earthquake - green - (M 5.8); 2023-11-01 - volcano - green - NA; 2023-04-12 - volcano - green - NA; 2023-04-19 - drought - green - NA; 2023-05-24 - drought - green - NA</t>
  </si>
  <si>
    <t>2023-12-13 - cyclone - green - (222 km/h); 2023-10-26 - cyclone - red - (222 km/h)</t>
  </si>
  <si>
    <t>Complex crisis in El Salvador (3.1)</t>
  </si>
  <si>
    <t>Complex crisis in South Sudan (4.5)</t>
  </si>
  <si>
    <t>TÃ¼rkiye / Syria earthquake in Syria (4.1)</t>
  </si>
  <si>
    <t>2023-09-20 - drought - green - NA</t>
  </si>
  <si>
    <t>2023-12-23 - earthquake - green - (M 5.6)</t>
  </si>
  <si>
    <t>2023-12-11 - flood - green - NA</t>
  </si>
  <si>
    <t>TÃ¼rkiye / Syria earthquake in TÃ¼rkiye (3.2)</t>
  </si>
  <si>
    <t>2022-11-09 - drought - orange - NA; 2023-12-21 - earthquake - green - (M 6.1); 2023-12-23 - flood - green - NA; 2023-04-19 - drought - green - NA; 2023-01-18 - drought - green - NA</t>
  </si>
  <si>
    <t>2023-12-24 - earthquake - green - (M 5.8); 2023-10-26 - cyclone - red - (222 km/h)</t>
  </si>
  <si>
    <t>2023-10-24 - cyclone - green - (204 km/h)</t>
  </si>
  <si>
    <t>2023-12-20 - flood - green - NA</t>
  </si>
  <si>
    <t>Increased Russian attacks on grain infra // Rationale: Increasing cost of transportation and storage//es will impact the safety and socioeconomics of Ukrainian farmers, hous//s that depend on agricultural livelihoods and exports // Vulnerability: esses relying on agricultural livelihoods are particularly the most vu</t>
  </si>
  <si>
    <t>2023-12-28 â€“ Western equine encephalitis - Argentina</t>
  </si>
  <si>
    <t>2023-11-23 â€“ Upsurge of respiratory illnesses among children-Northern China</t>
  </si>
  <si>
    <t>2023-11-23 â€“ Mpox (monkeypox)- Democratic Republic of the Congo</t>
  </si>
  <si>
    <t>2023-12-01 â€“ Influenza A(H1N2) variant virus infection - United Kingdom of Great Britain and Northern Ireland</t>
  </si>
  <si>
    <t>2023-10-18 â€“ Diphtheria - Guinea; 2023-10-18 â€“ Diphtheria-Guinea</t>
  </si>
  <si>
    <t>2023-11-29 â€“ Avian Influenza A (H5N1) - Cambodia</t>
  </si>
  <si>
    <t>2023-12-08 â€“ NA; 2023-12-08 â€“ NA</t>
  </si>
  <si>
    <t>2024-01-03 - cyclone - green - (127 km/h); 2024-01-03 - cyclone - green - (127 km/h)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</si>
</sst>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9">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22" fillId="3" borderId="0" xfId="1" applyFill="1" applyAlignment="1">
      <alignment horizontal="left" vertical="top"/>
    </xf>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24">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color theme="1" tint="0.499984740745262"/>
      </font>
    </dxf>
    <dxf>
      <border>
        <left/>
        <vertical/>
        <horizontal/>
      </border>
    </dxf>
    <dxf>
      <font>
        <color theme="0"/>
      </font>
      <border>
        <vertical/>
        <horizontal/>
      </border>
    </dxf>
    <dxf>
      <border>
        <left style="thin">
          <color theme="0"/>
        </left>
        <vertical/>
        <horizontal/>
      </border>
    </dxf>
    <dxf>
      <font>
        <color theme="0"/>
      </font>
      <border>
        <vertical/>
        <horizontal/>
      </border>
    </dxf>
    <dxf>
      <border>
        <left/>
        <vertical/>
        <horizontal/>
      </border>
    </dxf>
    <dxf>
      <border>
        <left style="thin">
          <color theme="0"/>
        </left>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font>
        <color theme="0"/>
      </font>
      <border>
        <vertical/>
        <horizontal/>
      </border>
    </dxf>
    <dxf>
      <border>
        <left style="thin">
          <color theme="0"/>
        </left>
        <vertical/>
        <horizontal/>
      </border>
    </dxf>
    <dxf>
      <font>
        <color theme="1" tint="0.499984740745262"/>
      </font>
    </dxf>
    <dxf>
      <border>
        <left/>
        <vertical/>
        <horizontal/>
      </border>
    </dxf>
    <dxf>
      <font>
        <color theme="0"/>
      </font>
      <border>
        <vertical/>
        <horizontal/>
      </border>
    </dxf>
    <dxf>
      <border>
        <left style="thin">
          <color theme="0"/>
        </left>
        <vertical/>
        <horizontal/>
      </border>
    </dxf>
    <dxf>
      <border>
        <left style="thin">
          <color theme="0"/>
        </left>
        <vertical/>
        <horizontal/>
      </border>
    </dxf>
    <dxf>
      <border>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rgb="FFFFFFFF"/>
        <name val="Arial"/>
      </font>
      <fill>
        <patternFill patternType="solid">
          <bgColor rgb="FFFFFFFF"/>
        </patternFill>
      </fill>
    </dxf>
    <dxf>
      <font>
        <sz val="12"/>
        <color auto="1"/>
        <name val="Arial (Body)"/>
      </font>
      <fill>
        <patternFill patternType="solid">
          <bgColor theme="0"/>
        </patternFill>
      </fill>
    </dxf>
    <dxf>
      <font>
        <sz val="12"/>
        <color auto="1"/>
        <name val="Arial (Body)"/>
      </font>
      <fill>
        <patternFill patternType="solid">
          <bgColor rgb="FF7FC8D8"/>
        </patternFill>
      </fill>
    </dxf>
    <dxf>
      <font>
        <sz val="12"/>
        <color auto="1"/>
        <name val="Arial (Body)"/>
      </font>
      <fill>
        <patternFill patternType="solid">
          <bgColor rgb="FF0091B2"/>
        </patternFill>
      </fill>
    </dxf>
    <dxf>
      <font>
        <sz val="12"/>
        <color theme="1"/>
        <name val="Arial (Body)"/>
      </font>
      <fill>
        <patternFill patternType="solid">
          <bgColor theme="9" tint="0.59996337778862885"/>
        </patternFill>
      </fill>
    </dxf>
    <dxf>
      <font>
        <sz val="12"/>
        <color theme="1"/>
        <name val="Arial (Body)"/>
      </font>
      <fill>
        <patternFill patternType="solid">
          <bgColor theme="9" tint="0.39994506668294322"/>
        </patternFill>
      </fill>
    </dxf>
    <dxf>
      <font>
        <sz val="12"/>
        <color rgb="FF9C0006"/>
        <name val="Arial"/>
      </font>
      <fill>
        <patternFill patternType="solid">
          <bgColor theme="9" tint="-0.24994659260841701"/>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123</c:v>
                </c:pt>
                <c:pt idx="1">
                  <c:v>47</c:v>
                </c:pt>
                <c:pt idx="2">
                  <c:v>26</c:v>
                </c:pt>
                <c:pt idx="3">
                  <c:v>11</c:v>
                </c:pt>
                <c:pt idx="4">
                  <c:v>8</c:v>
                </c:pt>
                <c:pt idx="5">
                  <c:v>3</c:v>
                </c:pt>
                <c:pt idx="6">
                  <c:v>0</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7J3LchtJlqZfhZabWQEZ90tZVZsBEEVRvCSLgCRT7kIkkkQlCahBIrOUr9OrWcxulrOrF5vP44bw
AwcBUN4W0VaJMuuqdqdDjv+4Hz/389ebf/7l5mGaLY/++fgwf/rLzT//9sP98/PXv/z449PN/fQx
e+o/zm6Wi6fFL8/9m8Xjj4tffpndTH+8XWa/z+Z3P3qOG/x4c58tn6f//OE//sq33U0X54ub7Hm2
mP99NV1+u54+rR6en16YM04d3SxW82e1/I5v+tsPx8/3s8XXWfbD0XT+PHv+Nvn2dfq3H7Q/+uHo
R/lVG//s0QM7e17dsjbpR76XREkcRXESRFHyw9HDYn5Xzvqpmg7COPZ9Nwy8NK7+5cvskdX77Cff
TXZ7u5w+PR2V/91cqe2+OTF7WoyKnz9aqK0eT/Lf9qMO73/8VQzwa8VIgwISml1TkgDjxWP2YBN/
vx9GiRckju+Hnh+GaaQRIAj7KZRJIVCoQ7/HTszI1wsF8PW4xH38U/u4X4B69fu//9C7cd+PXI50
6qdRGnuRDnoPonhe4qRp4nn8HycQx37XbszAF6sE6sWghPzivH3IR/fZrUXIw74fR6HjOonvx4Hj
+do5d+FDUZJ4MBvP3Tjru7ZixrtYJfAuBiXekzft432eLZ4s4p30gzQIHI64G0delMI+Gozddfx+
HKU+vD8JYzBPq3+6YOy7NmNGvFglEC8GJeLng/YRP1l9y+YW39KgH6dOHLuOE4c+r6mrP6a9MOmn
cRw7vgNlYPqep4O+ez9m2Kt1AvhqWEJ/8rl96Ier5Wp+a5Glw7P9KI6TMPWdiLc0CDjRjQPvpf0k
dZzQi9MwcB03hOUXMlRx4PfYkBn8eqFAvx6X8A9P24d/cj89Oskev9iUZFy/z6l23dSN/ND13STQ
CNBzw37AmQ8SeJEf+6EvBJr99mQmQnOtoENzSpLi5KJ9UnwYH32cLe9m86PTp4dsfmv3DfC92EO8
8dPio1MkCvoQK3XDJKnnm3fioK2ZCWP4CkEfw19IMn3swI0Zf1vavCx+2HdQu1wHATNIEXn0p8JP
+lwhz4F0secrDU3nVjt3Y6ZGuUxQoByVqI8/t385jpez5+XU4hMNE/ITB22XR8BFIBViEbgj8rsB
iliwqXLtsRsz7vVCgXw9LrE/vm4f+8HjdDm7yeZH4+xxYZEEPTfoY0hwPT91dX7kxk4/5uUIHUdI
RvvvxUwAuV7QQU5LcgzG7ZMDeeLX2Tw7eps9LSpmYEET9vpeEkZRFERhHKZejKbbkJp6bj/moqSR
AxPyk8SJBGH23ZWZLPpqQRR9UpJk+LYDJMnul9lsbo8aXtR3wshJUvQ2rG6uq1MjdPrY4FzXCQLf
dTEXIWE13+vh7v1soUO1UJKgGt9A/1376F/O7qbLCgALNyHuBy7yq+NyyqMgP+mNm5D2g1ytS+Mg
dYMwdMSLvHM3ZuTLZQL3clSifnncPurj5ezoPJv/avFBiPsRAlAQxFESegECqa65JTwKiEnozBjq
wsgTasNeGzKD31gqCNCYkUQ4P2ufCGfT+TeLBICthDFGTgeMo8SJkUu1V8CP+5CHWdQI7sjGI7Bz
O2b4y2UC+nJUwn7WgbM/yhCJFguLDD/sR2mkbMx+EKWenyg5v8F0XE89v0kUoqI5sKZQnP19NmTG
fr1SwL+ekBQYdUBZfjN9XNwscV7dHF1Pv66+PPA/Fr8cPWPOGOG1sigY9bx+mqAI8J9SN9ZJ4/lK
U/AiP3aNuvP37NRMst3fKEi5e8EGiTtgBh9AxgeLzK3HJfKVadBLcSw4yFSIsM07FvdxbyL+OmGM
WWrD17N7P2ZyVesEUaphCf2gA062McLsM9ao+Q1S5RG2qPxinSyn8+x2Np/atEz5fS9EjFrfLo0m
vcjtu0kKw0ux2aqPUDu+Z6dmcu3+RkHI3QskiT+O2pccPvyqNJapPbE5SPv49NBInBTnhyN1et/t
KxdrhL6Shk6U+MLsvsd+zPSqFwqy1OMS/Q+D9tG/yh6ylT3s0VhSbIeRE2NOwe4e6GKb6wcEF4QI
bUqmLmyMTXVx527MyJfLBO7lqET96lP7qJ+ssmdieGw+KpgRMR3i7MtNJggJunDQS52+j0gdYllR
4rIQ2/bakBn8xlJBgMaMJMLJpH0iTLL5H9ncpgm9F/Uxj+NQcguvayAcTpx+RGaCDVDned1zztQ8
/vvsyEyE9UpBg/WEJMHk5/ZJcLlY/p59s8d+Iq8Py+GcVyEbDamKuDEHP6DvxLzjSmmENTXB370X
M/TVOgF8NSxhv+yAVHWFODu/rX7+9xuqQmDHi+oTKpY4bhzGOu9xU15cxKY0jX03CEJfIL97O2bk
q3UC+WpYIn/VgQimy4woA3vA97CTYCwnRi9JsUQFaOa6pcqNoj6avJN4ju9Kpr9zM2bYy2UC9XJU
gn553Qku83x/dLaw6rYLHMVqvJAAsVrbbnAb14v7bpQQwUp4R/6pqF4Ed8Ae9tnTFgo0F0s6NOck
Nc6u2qfG5F//D7fRN4sCPy5Szj+2wLiEWvdR4NgOiCojAgRzovr4Oin22ZCZDuuVggjrCUmBSQfu
w8m91RizmHjgAOiTEGuhkzjKD9G4CTjsPLTmAA6EuRwPdyBlz13bMYNf/gqBfDkqYT951/7BHz8s
fst+tSlvBgl+iBjsQ0R/gN98d5FACRomejUgkjUR7+4+GzJjv14p4F9PSAqMO+CkOFlhaMh6w9nT
k02lF3OesjYQuoFFIVewxAUgqIkQDoJrSFqIEjcSTtK9t2UmhlguKCJmJVlOOqANv/nH7Mti9Tyr
2PL3C6Sui6IVII7iOc0/uhki8PAehSoqs3y64VhNVWCfDZlpsV4pyLCekBR487591jScPsz+sPgi
k83g8iS7qYcviUCOQDwJiWJchDwhk3phSISsuBG792OGv1onwK+GJfTDDqjA/91OI1zVUMD30MzK
D89v43lWdqMAS11IbF91VZp34eD9mSmz5WsEobb8laTb6KT9K/N29g+LDKvHjcESvQ6jEeY7N86l
rBQaBX66qULv2o2ZKMUqQYNiUEL+tgNc6nL6NXuoOPX3PxJegrXOUW927PA+E+mhXYzER3OOIheD
NqlBgS+z3Xbuxox5uUyAXo5K1C87oK9dZLfZXfZ0ky3tQd9TJqGYBwJTURQTOqZEogZTCiKM2UEU
Y69zVP6ExH6/PZkJ0FwrqNCckqS46ADPGS0XBBpk9uhALifBM5x9LybQrDjjDTK4EfkRCU4b/NRK
flXRsc23YY/9mGlQLxQEqMcl+u86oDZfqHAOq5m2HPMEcPEZkAXkBTAj7RaojDgnionsi8IUl0LE
dBP+fTZkxn+9UhBgPSEpcHHZ/pt7lS2zu5VNh0GPoBncNaSZO2gEKp5Ptx2pBDk/9VGgkVQd8uRc
HokmDfbZkpkG65WCBusJSYOrz+3T4Ozb8u7bH0/PmcWYs8DtE72q7NRl5JKuLsRkMXp48wmHKfQ1
YUDab0tmKjTXCjo0pyQlzjrwGlxNrboS4EX45KM0Iawy/+hPci8mPyhAV8PPUFBB6Gy7tmPGv1gl
kC8GJeZXx+2f/hF3f5k9HA1+KRJRKoWlYgrfL5VGxH4lHiwHO3UIKXz9TfCcPumK6GpBSlg+KUHi
TXjNBs2U2f5Nglrb/1BScNSBDIlLEojyV8QeybD/EYxMsQwSG11VGUMnWS/h5lDYIXRTh3olm0lc
e23JTKTGUkGVxowkw+Vp+xfpZ8upviqFK1QBetRr0IQo/HBYmFJVU6CieOGB270DM+TVOoF3NSzB
/rkDMcoTErUep/OZ3VebSjwubp04iXGsqQR2AukaykPINFFgCUU0ct3BEXF2+27KTAV9taCFPikp
MukART4sV5YFWR8mhKpAcAXuzQYZeiEZXFSDwtxdho0LY/ceWzGToF4o0K/HJfAfPrfPdwZLdRFs
qtAOqaMBtXtcHA7Ir6EOf4DvB7coFX24JdiY1CVp6g977MeMfr1QoF+PS/QHHTj2w/uVVcUB5k52
VsKTS0wp/hxhRiLmkXDumJz2AMcbKevCfrF7O2bsq3UC+mpYIj+ctH/u3yweZ/M8d9q+yEqlJB7Y
IMZiR7wRcb36C9wjhzogc4WY4LzKiQxDOmxrZoqYvkNQx/QnklJvuhCcl31dZUeX09+PCtdtxS++
X7UgPDVyPBUsQMWfxPUQirSngtg8ciCwNDk4g0gkkgVprg7YmZlMm98giLT5B5JEVx3QvCfZP2a/
2pamqK/hhb6PEYQklA1pKnZVUoOvfEShcljIGMr9tmSmSnOtoEdzSlJi0gGX0NlsOfuCTdzeJSFy
ADkJLY48hVxb0+8INYOo1Ec4TZj48LwNz8Q+GzJTYb1S0GA9ISlw1gFFbjhdPq5uLQpUCLIIVBx2
t7QzpRqT6lEiSKkcEYpHYacS4Xx7bMhMgHqhwL8el/APOyBRnU+/ZHOb+b8+bk9qbpQOz4YiQRgl
2YiqNAcuI5f0RWEJ32MnZtzrhQL3elzifj5sX54aLFdfLB56TEgoD35Eic/ig6TawL4XpQRZ4qZQ
FsH8IyTZndsxQ18uE8CXoxL2waf2YT++WWW3i6U9dk90KiXiyBdxsKmGlAIVKkQvxgEUR8hLJm6/
x3bMwNcLBfT1uAT/eNQ++GfZiuf2V3vgw+pRzZBJUQ7yj647Az28hqBtjKf5R1jw9tiPGf16oUC/
HqdetSjYvDHw31rT+V02syrTECDveympItRsKMMpmtwl9voq1oKC22XqlDAR7dyOGeZymQC5HJUH
/F0HlOT3i+WtTb8mqcYeJW8Jb0GaIVBbKMZ+hCQTuZitIYpy6gjYd2/HjHu1TgBfDUvk33dA6b3I
lk/32cOD/YqTWD/xaLoEzRUsRuXtN86+i2IVo+2SIUWNNz7iYT1kY2ZqbH6DoMvmH0gKXbxrn/mf
zm8XFFywaTolew3GztsK6ry7KklHl/Uxqfap8UMqObJPtFldbK89manSWCrI0ZiRdDh90z4dzmdf
vlkUPLGgElFKbgg5PB7Wh1RXdzHtYTEiVI/7geVoI2N5527M6JfLBPLlqET9/HP7qE9mj4tl73z6
9GwxSr5HFLyq549Q7yWIn3lwUZM3ebRaCMjsdJmjOYB8H/bclJkE2mJBCG1OkmPSgTTa06XVZxrx
J4hDBKRCzBTV3kJVswL3Po9I/kLIJ2LXZsz4F6sE8MWgRPz0uv0LwN2k9qpFxkNoKYEsnHlla8Zz
KRhPjwBhjn1IYAXuHeqvqjiYpuNsjw2Zga8XCuzrcQn/eQfg/zibPs+zxwqC7/cFqNLo1F8hO4fw
X1VHFd2qyXocguMpQoXfkiRnlyp81T9dBE/ssR8z+vVCgX49LtH/2IG402G2/ILZ4anCwAr8SJ6q
oDP+SYUwYmcD/h7BEyQSUo8qzisnGOqq7t6RmQDr3yIosJ6QJBgO2+c/k4XNUnr4WjjzMY8uuU+U
BVGergb8Dk0xKABKsXMolMQE/laUL07/rs2YkS9WCdSLQYn45KR9xJUH8ucpNYpsVgrpBZiX8Z0g
7yD5898qGb+BvKq3rTKWiaTLS3fJoKE9N2UmgLZY0EGbk+S47ECeoIppolkZFfBG2exm8WRfU/bQ
hD2XuoMBzL5Bkx4qckhwI6VdChXZEY/Ba7ZmptD2bxLk2v6HknaTDhhOB7/cUePAtsOYcp/oawHF
WhOlowmqUfjFwZ8Mc1OGp80GVnvuyUwnbbEgjTYnqTF42z5jG91TtL5i6N//lGPFo/6OKrqaN1CS
fTPytla8NgHxSeTZ5sExTTl2527MFCiXCezLUYn6qAMy1CSb/W5TafN0JoUIVZG0fKN3/ntmYKt9
CmSrYQnt5FP7B3rwQNl5m7oZmbGEOSAbkRhblDjXHgTUZWpOYZMjoB23GWqzDv0e+zFjXy8U4Nfj
Ev03HXiYL+jY9mgzOZZ3mHTvMI5I+6NEBeVdNPRT+A3VMxMf6PMgLQzaTYayx37M6NcLBfr1uET/
ogPxD2+xBN1YtMmpzGMPeye1z/MWhSrOqiELeX0aLZBP4OC2KcrZ6eDv3o4Z+2qdgL4alsi/7YBJ
4u30dkrd8+nt0fiZ/3pSVc8vVEtiy14C8tIQbkj9wxFQfDSKUIe+jwWDdzVGlWhehNdvcAuNdvxg
Sbsdf75B0w7cpmt6CduNjg8RUlGmKfqVZ6uJiFOP6HiCWmj04+dZbTJAe4/9mGlVLxREqccl+tcd
cIKqvoA0zMlo7l2d5O8XT4GYMoTkFMY8JgijosqFim9xUOuwcNNtSaUvSDlqv02ZyaD9IkEKbU6S
YzhuX6waLrM/ZhbrjfRcavGQ548pmxq1Qei55DE33pZeSLo/3SoT8pxxRnNrRK7I7g2ZqVCtEwSo
hjew78DjQsWmbLmyeA3AlqhqUsyVv3kzvBqJl/SogBgMrH1lGYDmW7LHfrZgX/0QCX41voF+B7yd
F1SpJQDJJv49Epcx+mHqpsOzooKodUFUdUhhZjcMKGFuyD3Ya0tmEjSWCiI0ZiQZLj60z4AmFByx
aKjo5YpFSJ5OQndVZfbWrd7UoKIcDMWOyA7BOEs9VRGPtHM/ZvzLZQL7clTiPunAO3yxeLilVKe9
NziIKYFKbjh9uHFpUqZTKBU0RkfV412I8hRBmXezx37MyNcLBfb1uET/4k0HTv2SRLXb7Da3dU8W
XzKbjh+eYIyhNK/Cyq1KM8snmC4vJB8wVyTyIzRVp6C0Kh22OTNZJqYvESQy/o0k12TSPrk+zGdK
Bxwssy9Hx48zpRFafLYpz6PKvlBbPqIREolPmsREZAYW8FTFtKrqwxvJtYfuzUwu87cIepn/SBJs
cNw+wWieNJ3b9eqpAj2qrQslcIsIGd0226O+D+m5lMglGjb/iIdlry2ZidNYKijSmJFkOOlACNPH
6Xz6xwopsGIw36/qIcMSSEnfncpSot+WHi4hNUeFgNKQIsiw15bMZGgsFWRozEgyfOzAbbhaTZfP
i6NrXKr2CEHUJI+9T3RN6TDV33tFCFJ9qIW+JaJsz02ZSaEtFsTQ5iQ5rjqg91VJ2hZpoar/Bygc
hJER0ER3RO0JUX3dVGgfGZ1Vlk/1bxcv/j47MhNivVJQYT0hSfCmAzbA8XT5xaYzSSWVU5oB+bcM
r9QjjNEL47yLa9lWT0ZX7t6OGf1qncC+GpbIX3fA4HRF647Vnc0St5ToofoOngzy2/J0ZnH4VVFh
HEk0CMA7TZGSRIi7++zIDP96pSDAekKS4KoD0uw4e1xYfJF7hFlGqicGIqzOdigGQwAsZm9qpOcy
E09E0+C0cyNm2MtlAvNyVAL+qQNnfjB/nlEJKVf2VASi1VRyimo7dFmlKx5sPy/fqRMB3o8xhKps
qm+SKqotXKkHbs5MEuOXCAIZ/0aSa3DSvvIwpk/D/dEYKlks/4l1RDXCpUUJrlW0OajQMIv7NC5U
zj18SLTK5SkRPGrPLZmJoy0WRNHmJDHGXbg7f/BUZ7N/2KQFba3IAaUERh71nZe3aNACQ1akSBSp
5sWqXjFcrcm1BnvtyEyK5lpBieaUJMSgAyEgw8XzE8FNNh8Oj9RoVVgPp5xDfqJMHVW9vgkfx6JI
NZ+kmG4SYp8dmcmwXimIsJ6QJBh+ap8xKW3fZhwIkpMKzPcJoeQ2qEKGGlOCPAQv5xlxhmaqO/di
hr76DQL4aljCftIBfe189c/pI817lncVI/h+Mwb9m9HTONTp2lrU4EHEtabEe6iMamM61n5bMlOg
uVZQoTklKXH+of0LMLwe2iMBYquK9aZZ6hrjBgny9BRsGypnsTQlVf92oTSvc0kKpmQ6FGYKrFcK
/NcTEv0upKd8HKG8bP+tRxSUuPnnX+6mi/PFDeWqFnPKR+gDRw+MP69up3/7AfTpBkAMINHb+Uea
j1RHPToylNXQoUD1bxfo7+4Dv32nZqrs/kZBrd0LJBW70Ir+J6KfKihNR/YwMuJuVdSj7VvJqXQy
4vHmhpFfJIOedu3CTKJilSBDMSih/qkDVqYrxKVHiwITGV2uSlYkmizB7pprCU2OlTjE1lADmjqs
hQdWqHq792OGvVongK+GJfRXg/ZfiuJuns2en4t8osvpbzOLLjvV+41YMpJKhcmD5ty0D0DZJu03
/wjl4eB9mSmy5WsEgbb8laTXWQcyJ6g6sHi+t+ie6Hlkl5I7FBONgNqtulvpwi3ui4CeNL5DCiSq
YATjaioXe2zITJp6oSBGPS7hP++Aln39E9Ld9gfzsDeBhktVPGwhOAm1Yh0PW/2bxZNex61u34gZ
8nqhgLwel5B3IRB2QK2Z5dLi60DDz5CAy5Tw1oL1cKIbrwP5jXTI5WUQAZd77MOMer1QoF6PS9QH
b9p/F64/8ThtP1+HHXTq6lFRhoJiIsIGa56jSv3Qm7WmRJO3XGNHebmaqBnxap0AvBqWeF93wGQx
PCYMwRbeoUMNEwJklJsz/+iMhSDwiAZuyEYF6rIHOvGtd7PV40v7MeNeLxTA1+MS+eFx+yf97XI6
v7k/ulo8fLOcrKL6eEIHajeIN5X+JFiUCHEldU6EXRyyGzMRNr9BUGPzDyRZrrqQmGu1pCrqFyGu
ZOX6CWZSgjH0G6ESH1JVXdL36dsdbFrxRjt2YyZFsUrAXwxKyEcdsBpdjizyIBVgjMxIQF4o3teI
IAxVe5IClAV3qhhNId2o4guj7GF6u9iRfGTGXCwX4ItZSYXLUfv8aPSZPq+2XgJfyZAowEQYFbze
12Qd6jujnhF4RAB4/oFUzQd49O3rjsQLMxGqdQL9aljCPupAmsPwrUWBhwrODgXyCO4ONbwRhLDx
UOdK1WdoAj2koAeFCI7eZk8v6nZmuPXVAnR9UkI/7ACrf6+60dg68SrcrjCVVgXcdArQO5vuL4QI
IyDlH0GJ91iiaI3y0obMRKgXCvzrcQn9+y5Y3q5PX/qlh4n5f0Y6Vgb9vxNI+u16+rR6eM4PS8PW
n08diTNyPibTxdYNUBYd7DUU7le2moZmS16bT3gjLwF9efJP9Y8WL29tedm+E/PRrxfKn1UZq+TR
74Ip5+octW/7Lz3s6NN6ioSdBC9NqVLpYStkeCqbAw2RFPp8xDt7RWWt1Uu7MeNeLhOol6MS86sO
aLlXP1mUMEOiIjBNUmtn7XdsnHa6ylPlOfBIeK6QLY45mh5mhWrM5NrZgna5TsJdDm/g3YG8gqvr
s5d+52FnnGggl5RNQh3MeFM9GIU2UplUJu5ySUDr/dHZYjl9xeOqLRYE0OYkFc4Qptsu4H/2E8EZ
tjgNFaZUiea1I1GX6F2oQCXDhLxmYVkY59F6r8RfWyzw1+Y28Oent43/u+uP9vDHaI+BAPyxEFes
vMl1IA8dLAiWECx+tFzg03/F0a8XCtjrcQn5uw5AfjK0eORJ16ekGvlktDrLP54m1vSw51MnQfVV
KD8C+jId72w2v7tdvMKsKdcLQshpSY+TYftX4PRpmU0f7N0CLPeqNgInnYLkypymkwRxJ4/fpT98
nNeRF0rW7u2Yn+BqnaBANSyRP+3AE3xyjU3JGvOnFhsVUX0MCMVR15m/SpClr0tAGcjq3yxEnipq
cPs+zHhX6wTe1bDEuwtBiIMHeqC9zGcPFHuowIbAE1CUnMrYStzUuA8pS6o0m4pRxJ1CQQsd+T22
Y4a+Xiiwr8cl+IMOHPaBqlW8/ZAdBrxK2IiU3xBTTf6BrTdeWpWsR4mQlGyOMrFSHHpjHsX2zW0h
gyklRZLE9Dcb5AGZtgWhi8X8mUzju+WLNsbDqIQ3nQJ55EvSJbMS+xtUQgvzVIVC1S6kmi5oUHCm
/bZkpk1zrSBJc0pS4qIDTsdPY4smzyKxLPFDgnD1K5InltHElwTk6l4WsP+7ZJRdqBrD2+/8YUdd
9b8h0QLL/prhNI56L6Jkl7JHUEykYFiCIY2f+0f0d3qevRhXaj7rzbXirDenNs56B8z7RWElu4+y
KiAV4VqkRhc+RpoWiXOv0sSobESnFt4PD32tOgUl18lrWu3akpkSzZ8jKNGc2qDEdfv8/3hs0bWo
ksNS8i6ish+j7NlCjbUQ+NHbissgFeLx1+xVF6FYJpAvv0yCfjxuH/RLm96tHiI+wbQURiOYoXpP
GzwImcn3fAp7UJU2/4iDz/Gf7UjoN5/6eqEAvh6X0F8O2od+9I6n3hb3pxgwRgZsn1Wukc5zlNvR
oYtFbYUQyI9/nz2TEPk607O2WFBAm5NUGL1rnwrDa+KmrVGhr0KQQboSJzHuN88/TQIjOD/VS4X5
c7hczaezlzZiPvjVOoF6NSwBH3YgRnyo6jU+3R99nC3vZnP7vUGQg4iPRSmuDP26RqyaskeqJTia
Wc2jmjL/4fvbRhrz79wglfnPJOk+dkFD+2TRH6/0AtxfGOoiY6Sz6u6uQrTIkzHS6QKv5O+vuDLV
OkGHaljifvGpfR519dminvBn3KeMdzggFEJ7zqy9GsXbTb5RXvVJmqvV2001TgrWYVilHnMgHAh7
7snMpbTF4kpoc/JedOHtfreY366WNkuQ80DjvfRDSp4RZ0utcfF4JHS0SKnvTwDLZhjuPtsxU2G9
UpBgPSHxf9eBp/ziDY+SrVvQ4+FOyaRHRNVBR7Sl6g09f6uSjeL8X2S32V32dPNyYxMz8M21Avrm
lAT/ogOP8UfVa9UW+GCv6ol7ZMHUj21DcFVCE2WYaW5aRUVDoqbQ9GF8gDxnJoXhKwRFDH8hCfPx
tP3XevQOX4ctwvR8Cj+hUlAUai2uNilDxzuf8isIvOgaTZLQYOthWg3tH0dULhPQl6MSbhWS37bb
QATNWwP+zwyBovzDodGigw+Tl07dYUZtqjiFRAsRLxTrmnSg4lywoRIxmn/EmzBYPT3v6DNm5kL1
QnEB6nF5BQb82ravwDgPnhr8stwRGn4Y9j0icimur7r+qppmCU+wRgNavpOT7fJi4EOLnUSZWJsM
aN9dmQmhrxbU0CclSX7ugHFvbLPGzZ91SfcNVR9/HlWH0PTkHXgBsBRRDZNao1UqKlbTxtsbkioW
UumPgMfqHy0cOOPpt5v76cPDy+Xlt5z7xlp56htT8syP+d1ts6HLEy6erfdXZQmgZoW4aIpPqGFP
OVg+tGGppkUM1+VsZ6NJM/71QgF+PS6Rv9yiC2ytmURkCOEIjheJ/lZpSrmwhO5WVe9i8aZdr56e
Xg4dMv+iap34QdWw/D3XHzpwktQmbJ2kntMPvVDV2anqNqu6nI17TOIDpkaPytt+EcsjgL/EH7t6
aT9m3MtlAvZyVKJ+iTLX9v2tvAa2gA9ybwilLJI093KLPHO34Q3BwEW3nwrjgovu3o4Z92qdAL4a
lsh3wScyPh9Wv93CswXrpLUzcR6V4Vy3p5BNS9dWn6gbuiepjzju48XD4nGxl2fGTICNLxCU2JiX
JBmDRtuXQcZN27oURbg4LXMJxqwKOTd4UR4ujhPXI3rZcVKCaYVssf++zMSR6wVt5LQkTRfCxScf
Plq8LRHN3lKCQaqEXBEp4sZ0wHDx2RZSyMZtmax+yx5e8TpU6wT+1bDEfcJPbvtKnEyXVB38Zg/7
kLKDPLyJE9MTl7xnDw2ycRfogOUnBC1DHy9vysqzXVzD4oHYYz/mO1AvFODX4xL9N8ftoz98R7iQ
LS5Eq1VVs5NIHV2nz3usctJDqv0XB148ylor1O27MeOuLRbYa3MS/y70WD1T5bu3/2J1O3WR/6W6
qQGpEorJ09ytsLfr5i0E0pgwTUL6S64jTv5Z9kf26/3Tc/aKWM3mWkGD5pQkwVkHipePVDlQWyTo
UQbDw+WKKLQuL9LgPsroQq4iLfZKw7u4CSOEpOXi6aUNmW9BvVCgX49vQN+BUgzNMF5bFPgzYjmv
r3yogf34P1fZ8wLr9sPRyWo2fzlh+TC2RHXBKOK1TUld4d31Vf2vxpVQLSnxEKoGJXRKp+a5kE0P
2pn5chi+QlwTw1/IC3Py9/af653ut8Mo0/NVw1t6grm4PMg35UFoEKaHF9BzsWOkJDxudALduRUz
Kf7HeQIH1xafBwLIY/K78IiXocz6C83rQPJopAoZFk+0Xz0EhWw6WD5OdyT6mVGvF4pjX4/Lw64C
uNvWDCqtxdbL0KNiCc2QiEVweJ5pnJroYqpLRTzgd2kXlvdKkt2Qdu/HDH61TmBfDUvou6CUXbwZ
VCfv+01Hdffnqi2nbjnCIVh2fy61YWE5qps1bz8HZtzrhQL4elwi34nuzz9ZjBxXBQlJncCLGqw9
2k0On3c899EI3FQEevy79Do/t1q1oY9jT/iPmnCn1GGjBDwiUBkPxU0oTnXB389nX6avCjCoF4qj
Xo/Lo35+3T5/v/hg0fbQU+lxCQYGLKDF2wkbaWBPtwmKzyKBBmUFTgF9kcc2W71C9WosFfA3ZiQB
Lj60T4DhsUVeQ0l9oFdhHaV1AYbSwB+1OKRKgxPjuck/Iq5jiGDzCrtDuUzgXo5KzIfv28d8Zwrg
YRJ8mZHoUdKUqBrsnrpu1SsyEgE8rxlGsLew+ezcjvlpLZcJ2Duckfju8k3Far9foGnEc2tnvNcM
5M5vgbDurAOvD5Vl1isF5usJedq7EMv904VFDoMwo0BdlwHb4PD/xv2ELmzGB9NijgIkZLuVVUhU
LnmDl1NOvI+rl94oZX93KbFny6f77OFhnzQ8M3+hZID4BnHsN/9AHv+Ld+0z+4vLY3tc58+qI6pv
3KF2zbc2q46QUkXH6pBUnVKI0TVZEhloXEfkKpGtFd0Lwf7t9Ha6zJ6nt0fjZ/7r6Wjxy9HF7Ga5
2Nl+wXw/dn2fuC27/lzenbcdsP68vR5UGH7/i022D8FCtCEnHCv/6HY3WpHTD0r1V17TtamXvV1m
85ebq24hU7lOkqMc3oC9A0rZZGKxLDOm/Rjbfkr5mEIp0F9sVc5KPTQoBdL6sJzNZ7fZ7RFVa48m
iy/Z3Yvlm8zoT0xfIkhh/BtJl8mk/aek6iOwXXA8THHA8k8fQNId8AYnm7Z/8qTJ26KkRrrWK5o3
Yvd2zDSp1gkyVMMS+S50SbgaWJRhyzaNPCHlR+hrZZtGqsiUTnqhr1V9FbcfAzPu1TqBezUsce9E
m8Z//deCu//4r/+dc4Gr5b/+z/xm9nVq71XAYkQf5ZSinvVHk3NJy01UgmJaBUyIV338ih2aybP9
mwTBtv+hJOG4A0zr5Nqm1k3tc4IqaEdemZA0YqnHhJeGulcVuYQfmQqec5J6Xzo+ZuLUCwUt6nEJ
/Qm/um3n2VX262xXKM9hLwYtFnCdYUdSYY0EeXEZGjphlFCZMiCikb7MEQpiIux7++zHDP96pcB/
PSEJcEUJ+LYJMHh78tJROwx7nmOqraoIum2RXZ6fhHnwV87KxKsx+OXunspvu86DGX9tsSCBNiep
oOoQtk4FmzHwwbosrnb2G/Vwy4ekonzptt9dn3cL9NVCCXs1vgF5B1Knx58shjT2PB7hXHVTVYYb
/IYMdriR65NvoIN9/PQ7AVDzWTVqUh7NaK9XCrjXExLvcQfiFy9/tlkZgDOudDWa9JZ+HGn68+i1
QOUMV9bbVhnzP08pn/SaPiPaYoG+NicJcNkBArz7YFFBIFjCJYcvITug+OgKgurwQmlbHPqVBlGd
84LVvFvN77Llt2pw/8NfLxTo1+MS+Xcf2ufu4wGb2K4KHfbGEr2uQn9iap6bjBXEZuE7VpXDSgey
EHDG2ep2djRYZq+qNamvFjTQJyUhxtjJ2n5mL222ewlTysIQnwUXMhFCGZV8kv9kZQB64vyeveLk
V+sE6NWwhPsS+1jbcF98Hts79z450WTCVPwErqM9tCqhkkoZAaWphJFOFbf79qrk4fVKAfp6QsJ+
8bl92D9eWgwFpVBhQGxWWsdL6LZR18GXQNw0/gQmmqa3j7Pp8zx7rAb3Z/H1QgF6PS4x/8i71vZR
Px1blG5UwakkcBNKj2hnXFUJI1dYxYVWz24Fb/Gsnt5MXyfY1AsF5vW4xPyUm9025ifXFjGPYR+Y
C2gMWybEBDr0CJw+cUPYbUrXjHhXVeOV+evAbywV8DdmJAFOOqBCfbiG29mSa3o+Ijv1+0Pf1VWo
Xoifn1ry0MYM/Yfl6m71mie1Xihgr8cl6B86wN1H2eOXxe3LtTDU1dw/H49csNgl4tAlzBae44nO
yK6j6t9xOeijSSxFHo7eZPT7bMisya5XCgKsJyQFzt61z3cuVNUTW8de1S73SSai/2ihSOks33Xo
XBGpthZRGYxb/dMFx6ebyt3i4eXTYAZ/vVKAv56Q4KsoqbaZ/vvs68uJn4edfXo2YiPGtYLNnoQX
/Cga23d9au3QQCdKqdxPQLRsDr5zN2bsy2UC+HJUov6+A30yh6p/mLUjD78J8/5QZdyWbruhtBqR
5w4sqZT1xUs7XD1gO3jNkV+vFMivJyT4Q65620d+ZLNTDp27aENBb65CZ6UNr37gUWpJgESahw9p
XJ7/Z0nWZVFob350Pf26+vIwu6n+an/5frT1mwRVtv+hpNKoAyb88xEGDltXBK1LBS1S/n1LRIoD
W6KnVDNBr0mtMQ1cno/OVzevuSbaYkETbU6S4XzU/mUZ8hr+9vKvPuyF6LnUIyBu3UELJnqd1Dz9
hc57KlDSJnIDmiok9BoUivAeOzK/EvVCQYN6XOI/7IDNZ6y0cVvXAOGIZjqByvw1Ckd5wXLcjYok
2vF/WPz2ugzUcb1SgL6ekKiPT9s/9bWebgv53ARBnju9lGlrysnGVdtwaylLRBhjYSaVQ9mivVRQ
YI8NmQ99vVDgX49L+LtgiRhPLHbv+jPcZzGnfMyPugK7K6D6gD4WP88ev2Rffp9WPMMkuhz6RlC+
Ej5EhXjMF3mfCu26EJNCrxciI1TOfORxl5rcap/9mC/LeqW4LesJeV1+/tQ+t7pY/IERY/afK6sk
iOmoQzwiHZgjwqso0qGRgEBS1fQOqUn5zWJEXJ0I++3JTIbmWkGI5pQkxUUHnMKnNjuAYcGLgpj8
ykbecOPRCHFNQiHCedeey+Y9OCXevCKK6U6awS9WCdiLQQm4ahrRtjK3DtKw9VQXsSd0z6G3oEfj
zTyrowE7ISiUcabtWq72uamLxteEfZ8dmaFfrxTwryckCboQiXL6xqKISoFdZFPqcRQCav5/Ncaj
HJMUs6RkkOT7p/Pb1ybWNJYK6BszEvvTDsR7/vzpuDp9pit+6LNLTQ64egpP1zDnvSWhAxeaiv5s
nvX1u7j99pnP+nqlAHw9IfHuxFP75mOFgAW8HYrrOrGK6amsR7rpLsZYnRLeSdfx4g+EpIPf/Hb2
22sqw69XCvjXExL+C35529x+mM3vHrLb6dO9PSrQZ5ZGaMg4WBw8lDAlyTTYfaoKTFC+Iy/eR51L
abLeb0vmS9BcK+jQnJKUGHaA8ZxcDu2RwHWJIg89N3R1d0HPzW3XeMxCEYRSFKvrDWdPT9nqpY2Y
gRfLBfZiVsJ/0gGR/2pArPt2nnsY3y9C/NM4SMrgT50KeYx/6FMtyCxnrgPyt2/ITIb1SkGB9YQE
vwsx/m+OP9gDP69brGpCb3NYqrrF/KeR/tJ8gesyw4diXy8U0NfjEvku1C2uy5pu/7WHHf0erIdo
K7o1xI5qz4JUr3H/wO/TgpywRJIi0zCma2ZF+cJfvMeGzEe/Xijgr8cl/GcdSM7+mM0pF/oivz0U
fhg8kc0haSwedYJIZ9HgV900lKXHwWLq4MB0MUI0T/8eGzLDXy8U8NfjEv6PXPm2pR/NWWTrBijX
WJrQEVNVSKRO9IY7BtdYRI48NbaQQ5XPXifBnpsyk0FbLEihzUlydME1dnJhUwQiLpRCiAR+GgtI
K0mIWFyE1FCHX5U6P1HWv6waN+klZvSbawX4zSmJ/UkHONHoGi+RrSuAj175XpIqQEIVRWxoAL2E
FAFehpBQrkIN441ocqHRghS7o+sdDfPMNGiuFTRoTkkajK7bZ0ejDxbPP1oYdky3bJoEzLoM2iND
ngLqCepZGdclFILR6ssrbkCxSuKef9UG4h14AD6qjim2Tj0uRwKiqfa0pRksLsvIp394hBu++FT/
diH6DJez59nT/Xf36t32PYIq2/5M0unjSfs34/p30uFePI6HikmqQ12EGkD14lAJohqDQn/DGEqA
C859jEXE/OqU2r0dM2+q1glKVMMS+esO6MUnE5u5GiGlBUgPwMuo4d3DJuSjDMQY54qbIULqTpCS
p4/kyVR02P9NbiwVsDdmJPInk/bPfN3T0BZ/orIoNQWUVKra+qi21RoREkyjAf1i6W1CVCmVuyus
C+60x3bMh75eKOCvxyX423o2Cof7f6sLfqMLmi0i9Oj/Ri5SQnPkNPZc2pforCfv/wZD8h1IERHZ
IrWDP/u/zf/2w0ebbayVKoBJiAi5RNICZZn2svQ/LGUk/UrUuu32w2G+EvVCcSXqcXkluqAsX9ms
jAnkhM0Ra1J2ORTSKanZyFKqZYbsf3h1P3uYff1KZ5Wnihj7vwXaYoG9Nifxv3rX/nvw+djmS0zf
vCB2PTpk1A9uQ0Mje55MA9WYtewlIBS0z1MaaByOf7lMIF+OSsw/H7eP+eCaTWy/3YcJnSTGo4Z5
eCer8BPt/VW9J1PS4pE5a5IU/3TxAJfNH1Vm/NHx40yVwXzFFTB/i6CI+Y8kgQYdINDkxGKZxaSP
uY7WzyRRFh9dQKLIIqSJozLifbPZ5OJV1RXzVYIAk3xQAj45af9GnA8sAq405hS0qR1XnnntRqjc
Mtr80GU1EWbq8+w1vd2KVQLqYlBCfT5oH+rJ6I095sODi8SP4wV7T/5xdaiJD3VDCo7hFqimm8xn
dJ/dvrQZs5xTrBKAF4MS8Am/tXV3wIyiL18Xy+lLv/Qwnk9SNknbtDevw6902Dnh67qhTcDH++zF
jHpjqYC+MSPxH3eAt1ycW7RBkxWjzrJPC8n6RDckHFo5E4tIzkxpgeZ/VlQvnlvidmbVyP4SZrFK
wF4MSsQvupAg/7NF+6eqQOD5MVnwRsQj5Bt8kqpvaoVrKdj88WW6u8ii+ax/aKwVqDenJPYfOhDZ
zKnIfn/xiB3Gano4Hj1VyI1oQ8pexZSQ1HiNH/R9jJncCHRayk/KypK792MmQbVOwF8NS+gvPrXP
6E+mi+Xdyw6+w7CnpwDIYszxPRdhBa+jBj1BD+TH0xySwAiPZPlY3IA99mPGvl4owK/HJfonHZDZ
j1VJXVtKFa0CInAF2FKT1U045GpTkB4jG3Y1k1xz/PS8eFUnyHqhQL4el8gfdwD5gU1tSUX6JITt
U1B1HcbWeGFdOoVFKSYGr1JoK6oXbH+gCkO8wqBfrRPAV8MSd6WvtC1YDoYwPVsnnmooKkOFWhDF
iRams16E8wpeE4SVFssz0JQsB8tXeXbLZRL14ss2QO8Ck1fFcGyBTiJvgCCpWoMVH53N9BQbIuY5
qZrmOZgOmqCfrL5l81cc9mqdgL0alrif8JPbPuzHNiNJlJ0YewtNknRbjCp7wicKo1LWFNL7Mb70
5cvNt80var1QIF6PS8iPr9uHHIY62xGwdJg80yN6hHICZK7U1khNoIG3I+qTzxWaA3j22JAZ/nqh
gL8el/BfDtqHf6iaUNriNOQokhnhkKRitBKrag5KtCepvYRecJrhdPm4ejlWwgx9vVBAX49L6Icd
CFsbf+b6WYOeAB2QTyLfKEv62MhU6rSLTbL4VP80p3P6tx/G315V9KdcJlAvRyXm4w4w+HUxIlvA
q5ZsFFyKqF9CB06qOaAfNSTJsuBSmFKvllvhCu1pn/1sOfJ1pSaB/vorJQG6UG9pcp/NdlVyPIzf
88wqywHRBn7qJEjtgUYAmBHmYRQpOrN5uMNloug+GzJTYL1SUGA9ISkwedc+xx+fk7tn6/T/j09Y
0QthHD3QN+B5dQtHxCJFf0tVnU6IywldToiExOFQPnLMF3AWrPT44WicPfyW3S6W1cT+NlhtsThW
2pw8WWOI2rb0PJ5Nl8vs6HxK5vVLP/2w+00xnIje9TR6CN3IdXGoafdbqfJEfSnzLPWrydNXVQab
9Nh3V+ZLrq8WFNEnN0jSASP5e5tF2Sl2QFgLhcDVK9Z446jzqJJmvarDn1Qg3y+Wt6+pPlGtE6hX
wxLv9x2wlpza7DHteXjgCOQl41XDO6YLE9HYCSyoMKMw3TzxlCl42UBsPurlMoF2OSrBPqXMQ9v8
ZmKzKiBRW8Q0UtlARS02DnePRschsUQJSk2BNvNNtCer5a9PeXu6UTa7WTy9vuPx9m8SNNn+h5JM
k1H7ZDoZDCvETA/hYa8BJUFU7w1CsSvLrHifVQ4nf4FpZZ2/3CTXSfZl8Yrwr3KZIEQ5KlE/6YBi
P/rX/32eHt3+r9PfFjObUQEYrxKUmZhyOMVHiEeUgsKXxHtdFUEVOv7++zJzKbleUEROS9KMTtu/
EO+vLNbIKYos05Avrgiisa+yyDL9s8Qj8e9SXfl8aNGUTieyRBWqRtYp3gJPB5sWEp5Kk1LZmeoj
RNHz2Zdv2Uu80Hzky2XipJej8oCfd8DKMp7Op3fZw0u/9DCuT5knap85qi6LBnhPTVATDdfGFrvW
7p2YMa9/gkC9Hpe4jzsgEF2e8twXj933v7T46pRNBdFHP+S9hLbR1IwN6UBWfET25SW5r8uMrhEv
7cWMemOpwL0xI5G/7ABLH2O2flGqOPC85105yHEl8iIugy4aMqnK8cN7Qao+dRJwU6tKOU0ZZ+du
zOiXywTy5ahEffym/YeUSoT/Wf3y7z/wNFilHXqElTBSXgoyyjReQyAMtZKTMCFICTXYccWx37UZ
M+bFKgF5MSgRP/17+4ifKZ+VNQ5Dn0Oajqna3xrSvYgwgYQK7UFSCpFC5SqqQZzNnp8Lxety+tvs
6aV9mbHf8jWCGFv+SlLnrAP8f6fifxgXyu0PcHmsa/hTqYpjMEOoLpV074gpVSHLcu3cjZkq/+PM
EGfZH9mv97saKx8GfYAkSR0W+IyH6who9Tc4woeNYZp6pMiYJFzKgrv7bcmMf3OtuArNqY3z34Gw
1NE7u4oV2fX4jdKyM1aqMak8wYNCaFSLqjhPYf8f3c9eEy1TLhOIl6MS7FEHmI3ekdTWm1B2YCUs
kjJ/Hi0fQLch+RQdWGkWh4pFhYONGlD7bsp89PXVghT6pKRIFzqwXql4HluE6KHqolPRYrWKxROP
dIwaEPBMw/gLNUA80lfT5eql7ZhJUKwS0BeDEvKr4/bloQ93dot7uH0szREPLu0Q0b7wZ2nHnwAb
nNwBQpOTql5yUgbdvR0z6tU6gXs1LJH/cNI+8oPlnTrqL7Pawx7dHnXsSefzKXvmIOjHtOvT0O9F
zFMZlrQ/FTtWVIct7lvB+vfak5kCjaWCCI0ZSYcB971tJ8z4xGJ7jj9Tzg5otaGyVHb1Xj7sAvzZ
Bnr18Jzfz7vp4nxxQzDIYp43RzkSl3KiKnDaemoJzvOVaQGeXpiNdZmHXujU5cKjkpRGZyFwKm8g
JQ1muzQQM+PRV8ufqX21ZD+qvFLb7OfsBL3DFiHIAgyxqlF3rnQu6nEOqo2xytWhOGwh8QiXytm3
5d23P15HhuZaQYTmlCTBWQde4jPV+sMWCcjLoT0l4Q1bMkQwNfQDwvyK8uDNx/dstpx94ca+tBfz
FVivlMjXX7mBewdszsOT/8/ely03jiRb/kpZPw9qsC9jdh8S4CqJklKUlFn5AmNmKrHvO75t3ubH
5gRJSGAIJCU1x0S706y2KmtAQQLHPdw9fB0detf3iX4kzauKiOThdY8twt47pg9pfI/zGDpjbp3+
2Bl98Psd6vezwjD8/bUUAfq3aBKcQ+N7HWL3hG5/9NfCcQrpCwhpIckKUfQdIsD4R1kDAu8y5nKg
NJ8ewHH0afbgv3kJGvrN1VeoX3y+zF9e4eS3n8vex/ik+AlFOiKSFjYf6phLKgXxBxgwRvn7d5P/
9j/OMOi7qynsd2/SJFieQV7h5eyE9k83I52lzlv94egdwbc+tjfMaR/G/WX6OYX5yw0a77MYiz7+
3iHw7we6yJAT4tBHVvyG5XfNHAajrmAHwfWDf7pf3eC+eKqR4tZdG3qSYdS7dRTm3WUa8QVe9rMN
y9k9VPz+Xf0+IcNpqFEA1sjS2ZHojEJSPOHMIcb/+kOZlLMV+uoeeo5hvLfLKLi3V2m0Z/efj/b0
GsHNk6FN2gVxaAO6qz459m/SUAUqdGtbwre2+ckNc48TdGqNUAfl/7UZ+tLdfjufD3wFRYOBv6Dp
MQUUn839k4sTcj+DkkuUIKsKiLLD/pxCSmGR4owcng7sDS0mjvsBtt+sohDfXKRBnpyBHWPMH7u3
HmKx94mY/+RlDntu3uFQe7g84UFWJF3JMLYWM5x3eB5FFGiOC4EvUCz/4KUYLP90iCOGhf3zQorx
n6/TvP/w5fMFzP3FCWdWCTDiMRoeJZaD3TwU5IyjQRxMmhd7py/471eu89EmTv21FP79WzQJ7s9A
/NySZtWn0rkMevShCvalKS7V2oND5JYX0V4ICcndr25E/e0qLlZ/XT9VH9a6r7+BosTrP6DpcQso
PlvnGjenpAcLXyUGApPB2NsPZQ2BYCKK5SQkGa4/lDV09xQXP33n11/Rn79yzJUxIvS86Sg3pK6G
hdOer6EItOevaCoZ50ClN813eZ/uJjNnNLRZRPARjmfMEtjRGN3IGQ4dMElQ8lX3s/5smP37eZg+
/bUUUfq3XlECmvKz98vi8oT+T7j+kWuIaRnYE5vPDg1IdRjUuUhGA3W3+yrkOkpz+6/F6tcTxg5/
pPju1RdQxHh1n6bIAvr0synSb1u4nxHftzcIYVBbivJeVAAjIYXyEaEzI4bSI08daRMyv0na7RPm
bY80vDf6ayly9G/RlDiHBo1Lkp59KhLg9AbgRcC81SSwXHs5WchGR5k8BBhd7rKMCmyKjyaj9xdT
6O98MQ3/cvn5G2F0yuMz8UAjT5o0RnvW1D340YAEDdPWMzc2kokKzYxc5yew/MBx+mUlhf/LDRr8
0RnYtUcb/L9PAJFmvP8ZN/C/jmVEfFmeMCJA6rp4JL/xsIl2ZA1cSTBs4d1DLTZ1fv4SPKWoPArR
fSOIVoek37C0p9dTPE/fpjn/yxmInecGnqeS/C8dSiGAEJdXd6nR61CKMiSinDvYtx7V/686lOpX
MIpPhjza7sIURXr57mGAx6grNPKSBTKatW/o6E/+Ki2y7uLbT2jPCymGf75OczopqP1sS/P+x5dD
b/o+CY9UZwmjTTgeqT2bz24MGGmhKAiDku06aFIa9n4VtqsPWf0vKynwX27Q6N//+Hz0H0Inf/r9
1zI/NsflfXRAHpyE8IyENmoQ8CIUwK7s14hLFS4+XkOfDhW1wFrHAxtx8+bHGlYA1HKKItRdmiwP
ZyD+r/RTlr+QhCDS+ft5/MMOMbAn0OtOxJF4eyKmxNHV089V+JFGG88LKfyfr9PIX+mfvyGuT1l5
gWiZgskbdPgSWaCY+IAUre4DXdxXAOuZhN2lt4v/7TIK7e1VGuvr8edjPb/7eugt3ylyUPOLqDwG
y+x6R+GthoxB5Z2wbfpDgf3/RbHvl7vp6ZBmMMMB5UQiqkkHO5SS5rCYLb8uatlwuND9+Ea69+og
9htZw5K9t5Ti894dmtfPobjieB7C+9gdKRDokonG9yL6Gr5OMETmDzq5QazLGAa9VrK7JDj+OMP4
d+so8LvLNPLTc6hufDihMQ9hAt89i7HMW+fxbkiYkdDuQUHrQmA+6F1eFikKnYIPxIZfVlLYv9yg
0V/ixT/bvF/6Ufl0xKJ+H+eL8t9oDSlCoMOCfF3LDn+DyiMQBicnGvxgDhDUQV+5vuWBhnn/ZSVN
ged3fEWB+RlQYO1+vcRAsVWHxJBN8T4ioFcV+iOjcLFrXAgR3/Nkcjw8zejviQ6T1Alr+ban2UOB
/mKaCP17NB1IOshn74TFDc57+/Xd+/BnkIcIMcTDebB15cOs6RGAqGjEUkiv6u5HN7p3EbXIuHWS
4gMiqL+WQr9/iwZ/cQbn3PtTKgEkqaB4AjkoGOmz/uyebnGgEjEt8mXmG2X+3P+f/516TvMBArys
pOB/uUGDf38GnL8z1PhUO2A7uxnJoRJi7aRZ/s4G6GY3Y572JtROeRje+EzDcmhnMUWKnXs0Nc5h
gvNyfELfwn/aua055FhIZWw1cd4J4n9f+6J5oQThL64rWXpSH/FblH5xSCvZehb47jc3wv/oYwyz
+3YZxejbqzSLj3HS/GxVq88g9U4laAA2enJigljXHQMatYe5hFx00keS07agU9JeX9kkG/TQ8wyj
/ryQwv35Oo28PjsD5O9PKFxgRIoczrCkXquHOCoYYdyjYwlC5esPbvctfN0u8sMt/PYAvl1H4729
/Aru+8+H+444qw8z+v/cnYuwroE/kEl94BZdOX9798+xH9/97YyWlb0hDWTWk8Bhi6GyYEPVXYOW
zDZDXBKzWejqvdtNi8rm0LMME/xlJUXylxs00W/xyp8t3cZkvtphor8d9/+oksPtIa5vUaN5MrDV
v3lEHsl0oR2JppIyPjSiRLBgc6CgJNr1U3y4B+8wf2+XUcy9vUpz9jWav3w2Zy9HJ9QeME0lNF4S
RSogACMJKQ6YnvWcAdoReGMkfTTLbdM3lgL7jFuuPp7yHIBcBgR04fjcM5lSJk47nJjXtZOExym3
xCO6O7cFEh86WgwZycNc3ltKgd+7Q3P74/jzub2rmT2ZdCFSBAm2REeq+A/F99tiYAW9+AT0I3g9
P+v48wwToFtHod9dpqE/h5Lg5eMJa5bQ4ROJ/iIZQryxXHDq6pmr8NShARzmcrOUVCf+5JX3kRTz
l5UU5i83aNSXZ5BUPiZD007F7QhwoVs2gl8kVa0HN6kgw/w+9Fx9ybHd/Ob2DJzbThR/BPXx80oK
9ZcbNOrjMzgjTMmAnxOiThoEw/G/6/Mk8UaFRTwGmSYbE0brfnQDexch3P8gw8KlW0dB3l2mAT+H
gKM+PyGbk/QFMtocdswOm5PUEnSNRDcxCmg9yhBuW08xmj2l7ZMVlUdaKw4Dv+97KELs+zOaMPqX
z1e43y+/d0w5ZF68LwKDBp7wQcgsqlU3Un83AqZADHEiFALmK6w/2C99MXS5KtCSyusuDj3PMF2e
F1KEeL4+ZMTvngd7x26UHKxHnrLoXLH57HAZj3pbVeNRq/ZSjrvzFlEWlR+oJbzcrqPfYXt56BUo
PwZ8CdSVE3o2fnyZHCLM+xiFQaIv0mVQnEmN30DONQuTGdmR2Np9VJfrUOaXPyQJvrvzdgbZXU0h
vHuT3qQkFfezsZ+mT+Hq8OTo9+GPnkScILMoKxscq8TIKEtDJ17kom4NBspp/oYHGt6pzwspGjxf
p+EnXeA+G/4fC/0Qy70PelL8QYbLoPpj10iDZxepeugJTrro9Fn/BwlOf4Dpu3UU1N1lGukfZ9Dv
8naJM+jm3Yc29wAnnFDC3RfoMnoY6PeRGgkHHMcj0Ztdp2CuM7p7VjnywRVBQFwKkpCMHaVLft7w
PMOb7HkhRfnn6zTpSYDiszfZ1SUE7WHS72rsQ55zspUkFJIgJDJkiKjrKisF2Tj08TN1/rpahd4H
dtvyZSkFe+8ODfzVGZxAv/w4uufeDrzIov8L+puyKPlff+DT6rG8SCx0ZCesR3sQynAdzTcnoi/t
U/pz5bgfCVX111IU6N+iSfDlDDJxvpxyri4xX8nUOPQ63fA+MO6RAE2AkSCLHvAU638JMdI7/QDj
Py+kQe++8BXiZ6DS7x9O6ADAaC1ULmgiYhU7UMPJBQ4XSO345kMp9md5vF/s/TcS8Ki4s5wi6Db8
Pv3+dlmDLAP0eEFVGyQOK6PPKTi6x+gi6vYh/hHSgE+A5MVSDP+G5xlG/3khxfDP12mG18/Bsb7y
fzvlU3Y6+DGrGPjCxwtvI/6HruJkTlOPAAqpPuEQApE3Q/7oMU7o8H/0kYYp8LKSIsHLDZoGi8fP
N3GmY8xw37/X32dcQsyjYwIaU3QdjnZlD+b5kfI2cP22ARJ9gnuKUuuwsTuM/bRbSEH/fJ1GfnoG
3G9EfnTsEPU++BFXIt3AcEqGMYOqH6qZNUOYX4VxT9yR3bjFDek3ls5bnmiYAC8rKQq83KBJYIDv
Ptu+N25OmDQgQrKsG+bsMj1pOKuxqsohP2qjcSmZ/wLR/m343wr1+9mX04kcpBeTzrNwfm6PVZRl
yXLrCmalu4/bfZa/t1eOj4FS3dUhC2AY/JeVFMu/3KBZnoTVPpvl77+d0Mjk4RDtKVfkcnc4bgTK
/cqpPnJs6tbRyG6/7hWu3z4f1+kpmRpZGjgnYdDntnsmNReXAU9DluC8tDnP4t+7uE/t1eEpXcMs
vV1Gob69SoM+PQNmXizuuhcf2rjv055oOIfuyJKC9K6NnN6VJBpyuZHYiBDfcDbrolmFwSo99DzD
qD8vpHB/vk4jvzgDp6hxgwPzfn31PuQZaEhYKwL+2TL0roeGTErhEc0mk0E3n+63N2Jm9BREv1IM
ovn11562lvufdJgmx7+RItbxBTQVjTPwODxMv3RI/vv7B04cATMOJMRwhvYP4rAo/0HiMLoarT8w
k/qauJt8+F5SdesognSXadjPYZDiq86S+9/5fRtpp6UmupZS46N7LTXXTn6Z8v2847mGt82rL6CI
8uo+TZ1zaKm5fGp+2U++f1K/BBw/KDcH9+PwBf8Ems7uWE4SShFlBWYsKlTQRHg9fLq/Od72TMNE
6a+l6NG/RZNiaXy+UXV7d98JiX9fPqHXkawCeKj4HewZ9PHHDRVei612obbFLTrNFtZHErtfVlLA
v9ygYb/FG3/2GWFBGnGcSiah+z5qPwH8cFcjoC/AH4T+U1vwSQuqPusvojT69aEJON1CCvvnL6Sh
X0AZfjb0o1N2WSOd6/DBfLMO2x3Gh9WFj4pKh+2HOr198S30d1x15BjagcMS53khhfzzdRr50TnE
u4osP/K271TGCPiisQKi6JiDgGZ2VF9NpFyguy8Ztw6jl/R6pNE//jx70O8W0uh312n0v5yByBkb
D4f47H3I43yMkzMqyhVxh+EZBc0Y0DgZkYHhDvzjX8UKEcdDTzKM+fNCCvPn6zTm4zPQrvo3CLxT
iXlSF4gEWJgw6Nm4/oCfe74hHhlGxOuMgobuRzeHNz3KMziJPiBmXlZSqL/coGHXv32+iL9YBasj
CYPvY3cO1WqbQxdpHShh7soO8gxGPiH7AZKedERSUbmJ03Vfw77hgYa5/nkhhf/zdRr+izPwXIxu
8BCn4nrUjCCYi5zEVzYlck7gwIOv6KXtSx/zURQ44bp3cuexOPRQw/APfQdFiaE/oYky2hOI2Q16
93KR4XJH7wLSm353i5MMTUEm5//OpKC2evc0H3/Vf9G1zS9f+eq1zoDXHpYnlLDbXq1I3KP297ZJ
K3qdbf3BFOxUH9X9vD/MZtRyisOouzQVzqFJ65fjxfe7vH4oi++/FRV2X7u3xRnkvOPQBnUi75pQ
iGKiKhf5E+qLlu/LtS/EyFz5Hzo1vCyleKz3pTR/fYHZ+NlntpfGfvu31vs0Oo4GGE8qKTyKUqBC
UAq6q9HhLtI4Ds4kdKyVtllGfSq85YmGN/vLSooGLzdoEpxD98Lp6ufhzsfvwx9pRABXWB/PADO6
RJLG1z1rFgNCUKbAkutwaUs8SbLrE+Do8wyjv11GQb+9SuNOfPefzfr3V8vuxYfcA+9EHfW5iAMR
H+jWIbHrqOMglDRRRa8AZHCRD8yPPuj3ThClzNVTlj91N4Yeahj6ncUUAXbu0WS4P4PZ4MYp46Bw
VQNplOZ2XqPdYByHc56E+lFkGnUob7OH0C41jQ5vw2HsMQh8u5IC/uUGjbpxBtadPpp3CAzx2TuZ
X/hbxPRA6NauLndX4qAbBrLqRPS3krof3Z6fi7QIfzvdxaEnGUZd7xZSoD9fpzHX8bqfLXD0uxNa
1KQYGiFLfEiZS0+8M5Lw98ZDhGyA9Qf3+6JGT1et43fX3oH5dh0N+fbyK8TvPh/xWRFaq7Q59K7v
43TUWyAQBlcQC2cRCevvHmdIGwYkEsGNJKub9hfdT2/4/Q3PM8zvzwsp8J+v0+jPzsC2HJGgxIbz
hrjsfcj/5+Be+MMjq2m3wuUpe+5wf4uYK4TmALtCBg0wUAuGydQkW518KH16+RQ2q0PEH2bz7TKK
ybdXaRa/HH++gLl6+H7oLd/H4pgBjgRoFd0WtqlEu8YLur5rZMIZmRO+/lAm5FVRPwWY3Zdahx5p
GPj+Wgr9/i2aBFdnIGUWp4yzoxcBL4mkjntXsDMa3NQIvcg4V20+lFJdrNB0Hx0hP+I86K+lwO/f
osEndvNnmzTP8ehTiXlE3FH6BR6XWA5zJXBe2jVu5L8xagLD2VUOPgTSJQZ06hs3b3ig4R3wvJCm
QBeJfwU/lNtnw788ZTxAhQMchUUYqrIR6RqM9Z5dCemEAgyReG6293eRX0bBx3xnzwsp5J+v08gv
9zj9qV4d/0+7d+xrSXOqfbBpySPxkqzhuPpqlOK6Mw/MexKBJ1Ux9Hn2/Y83vCv2fQ9Fqn1/RlPu
HBr06FcnHJEAOqAnM3aFMJh3zaikbRvUBskdXX8oOwkljk771G2kISt5D12262g6bC+/wv0MclTm
xNd6qu0hoGcQumVje2zDRrumEhz9iBVj/PpWWbOUi3OepaunDxyBu3UU7N1lGvb5GbjX9FOWiWGe
7t8I4WG+t9SVb+zoiPVULnRiQfO2jtZdooTvlB+xjfRou5CC/Pk6jbl+EuVAqZJeU5Tn+Npola/G
Ye7kzZvvrvcy2vhTSw/tis2Gmf/+r38p8KnB3tiEvcg37Ng9k5XvkVqwv+YZ+U/Wwd+tfFpl+X/9
i5HQL2I9XArxbxlxcB77poLTGbcQAMfIUnSTIC1USfJ1iNRRm6zBlC8c9GQ03WMxcgTNxv71V0a6
R5F7yMNDcymU5JPSk3VqcPeIt5HfWFH4jNf2//8VFsFt5IR59l//4sEl8ebPyHMy6FmMSZ3Y1Niu
8a/VnRNa+Cvuf8hSpBZVbgWzxvXvPXtRuokuC5OYZ8l/QkkdpYrn6mJSjWz/F6suOCf7mshfFWGi
lKFRCe7I0ZyxmV+qwbUkTOxgYztvwBx4MlLbPvhk5Il7TxalhWUJZu7P4vpaqhKd9y3dqSeqxU3F
xjXIg+L/NnI4bZKJySV6lUwCKzBasZjIHj+KfHvi1hPZdPSMEwxPdPWk0MP6mq8fBVyMm4WSu0Yk
57qkPaVxoJvFRc39rpMJeq9OW6/Rj76MuA9mELL/MnlbSDXjeP6MM8UHeGsnKt9cCjZ3zdjspOCz
O18JpnwVz2pHSoxCE8eZVRq2VBhpptpGWzW/Eq29NcV2hszBaRw7E9HkfT0kxLGK1hxHPMPqlR9d
u2IsjU2vMPzM+ykGLafbjXsVN7VmcHnIj8xY5nTTblNDTKtF0caWUdStg5ctVkLD/JNmzs/A5Spd
rb0LBoy28e/uJSg2zyA92V0ITF/mHMFy/Jnrhbe5qE0aT1iyAiiAgKbuFdUidNqR5mobH/7e39vD
PxJ5jh7/mKpU+VrDeTPHraaS3BoEXqkVxthMk96GH+BRkiA49E4S9nT/N9IwcUql5L2ZpYo/TSv1
DVZMJ54UZ3pbRZXRCMw/nBMHRiU5l62VjtnI+iEleTmOa3FRspoe8P5PNXZ+5gF/aybBDeFcLeH0
xGymjqr9YFhhlPN5chXyyg1TaP+kkvWQ4iaXWyvHEyfkW/lWG1lcMTeZclWF7q3PlhOuCpZWkgo3
bPGNlyJHr8p0FmnqLCScncXpJS8Xjt40zoVluw9qFv/ycm7W+MpC45tH28rmXFzPVdeaOFk7buto
4gUuFir3YuuNuDZQx0km39halemA99YRJXEclPY3iQ+vS18y+EQdMZE44azMYJzomgnzH1wi3iZ1
/PsI/nvgh4m3A38mOVUQJt5M9bgpOsVcWkFwE7bhKEvCr37ubnwoezkJkniQyoTDepyUBWGUZWLs
zQopmQpVOkFZsc6rwZGNIezZGRL53d732ypTFInpejPG0sZplszjivlZOO6NpCixLoTNVy01Ax2p
elOuymuDC5VLu60WSRPM3NZ6lD2FIGzGelNY87b1/mEc0RA0fqLUQTL25fQ6jrxFLjZjDwKdayp/
njXMNM1VX/e5ZGarzUqT3YtCqw2vVceRkl/5vHrDeK5RcNYj48X3icRW+mGy7Xtfspt671tGoqn5
uYT3NYU7iGiW4XT8h3FkI4jcazu7g2A//FPcPilA6TdM8nJbTsIOxah2+bskKtFEbgOoAVu98lN3
lDSJN3bdNtNtzWP1MGqSu7jy0mkt27aRa5Gre5yU6DHLZ2PLs0Tj8IMRb+4gU1HqLQ3NQhYt8G6c
yIabcbbheNKFwhRXddaO3FQa2XU1DysnmdSu8DW3m0UuZ5eRbc0jJh77pWwItQIXYjvKwizWtUz7
ZrPliLGry7ZWJ3yTXOZBe9+m/nVcqzeNIl9EkjVRG3vm1I3hlLZpSJXMf5ColIZTszSIWav1ZqZo
GhYf62AzV1e0bMknyZLxgxs+lDM9qd2NGbl3V+6jLKVPfM+tlNpS3FlTFOqo5gpP94vsly+F10HM
uUfoxBFZMmAgkX68fWZVHT9KzIp3Z74XqjpThNMg8e8SwbWhMYWrMM9Hru/8IHtRLqIfTh48hCXz
HWocirmqR03jjvK80FNPujvMOkS5DD0RpXREq/bMFA8wKxAog1iP5o7N6rZijuLAN1JsbD6Tj7z+
vrenJCwnqRHnMhWoqkSPTsE9aEoycyJrmqSF4VjJkW26h5Yiud6TCFzDNWaZ4pWIKJCS9LYOItYw
JW0iNUpyhENJ6vggcJScZUJeq2O5cmeilV0qibcsG+ab07C2XsTeT87yg2+ZzfhLQYnDUV61lpGk
ajGWy9IyOL5px5LilLqTcvlc1apZ6NRzOK1Hucl8y6NgXKtlpNdifQNn34VUS+NKzS2dFx+wP2dZ
7f0OGvlCCBTdKYrLKsnNaRZr2dyV+a9NmHzV5HpqKb5neBwsBy5p52UbXLta8E02w2Uj1OJErGEc
xlk6iZhsIha1p7f+70LAPmPtbKpW/kp2y2mjCkfIwu8jPyWpfVeqGqTvhzM2tvQq9YnFnSYjnAwk
7U4yHxVH1eUqHdWpfGnZ7Di2vynBdRIWRu1y4zKZwNxOogX+jYWVkl60MjspTWlaCpkeBfdVo94f
3hTkSDRIXEL0Hgsplem6XCSHszZ3x5JcL+KQGTWiMrE0SZcq+1ugWbrWhrqgylByt015n/rLLLnK
YsmIG34UOPLSZ8ZBuPK8dBbzT8h1MZqG01PGvxDjr5Lr6QoX6g6bj1qGNULPghRWjkC9x8ZYHxx6
j29KtS3kbRDNXCmcuLz91UyZcSvZ/xyGZ9/XU9K5TrUoL80omsmxNU4L5auZuD8yNZge/vp1r6BB
+GlprNSuLDNlNHMEF4LP53/wbJXqmf0trbEL4pS/LcrgKo/Um8zNfAhSMLrLKHqYq6yeOGEASSYX
uiOkMH/KRyttLF1M+fsgUy9Cjql1keGkscvkY81vvytsPeEFzzRsV6x1wap+loz/xPv+IkndUq8r
+aKV3FlsKotQ1jI9gz1qK34wqmwhNkxY1XqgCPexbxqmll5wVa3nrnWZ+vJtapYruVb9kaA1X6tQ
yo1cLlyjTfB0jMYvm7i8L+u01iHmvyVxcyFy8TdO8h/FBta4KIDDPO6PnWa5bqWlPKlVaaW04ggj
RwM9dbULVfEWkmJdsrDDG8acK4k4CRKX1RW/wiG0agzfL8ZeKxtMXo350H4IJWniMpzhC+zIY4M/
iudPEEnTIz6fK2VsgifNWdlo0yRK9Mzh5ZENzRNw7sQW/UxnWrs2UgtnaE8tfjimO01c/h/Wj27c
2vF0pizGjsZclUx243n+rYkjaaPFc821Hl1LmzchN9Mybhyk2qWW4kUEX5da29ZbHGYcL7yOGWbJ
ytqDpAUzLwpgzbjjRslFo/XqO0nKr0rFvwrwTrlqLYqQmSd8c+tI9jcRHoTY826rsHoq8KuibY+U
SpmKSWsImTZOwKgy3jVkisskj8aCXV5a2BuHmXaPGbqWJL0tl9ZVjJS1NpoVEZMYLl/MfDf4Efv1
dVpEP1vRGzG1e5VDah3+vX12vkDtkSIVIjgnxGhmw/5KYmsWR8o0zrhHHGNGDJ+2ul1Gmc7y3p8w
V+LrOnIuysq+KG8FT7ktlOjJrtg7IW1NnZfKq0yQUz2IBctQUq2EHFambtheiLY7q3koqjhinmSp
uYrtaKSZzB/VYx/LRtUtkMfkmnlcVjMWbxnbrGcEqfNV4ytD8dj54dfdozvWKPTgbepGETQPIse0
VReMH/p6nRX3gQb3ReiN44IRR4d/aZ+NRiqV+rKfrT14FhI5mrW89Y8f25cKfpaXozEfOE92nPws
Ym4hBuKlDf5X1fra8oop7KipVHGGSnRYLt7nnjw7/Dx7rBmBMposUalDL47x5lzr6UHRXKQJzAUI
sjhOjx2i9sFLmUw4LLhNW+A9k1ydxnzwZEu+oXF+Y1QFx+qMeIxt96gOgbKaeNHnoaaTaMbwLU6C
nKEo4mUuMh9kE8rEsN28cZwCioNXmcvEt2O9zPILtWAvBbFYmmbzcJgoaB4ybCEIlIVQ+KwtMh62
Hy9G5kiVmVuhUa8EsR6XfOmNc76+Mk32q1CxDnanDG9aGNz6hbjQcIjUay6elhY74flyrDnFJFHV
33YriaPAx90slFzDzN2FJgbjmAlAdpkzgqqudRfyttDURcB5Ck5dNRiSedAE59LMax4aRf5VmNWV
mte+Lsjl2IXkzmL1MvGaiSc0M4KAxfELj7EknclSyGuxHFlo52c0FvMVvuYbK+VEo6mVPy20UJsK
th5Z8cRyZE1PKvZKKeyZWqgClDB7EViyAZ/pP7lYFoYkCvi62v0eFYGj+6Yt62HCf2Wa1DNyr30M
Q8fRHd6+VHPNELxoKUiiISn5wq5twxIUS1fZbOEz+UXNmgtRTKDoG2gHuygXtiP8A1/2reZwl1Vt
j0ovHDWxcFEwAEj0pnITXqiRlE7VyLmJFCzNtDaGMsqh9gMDyvResa3vvlOPIyuydC9jFmZhlbqo
etlYTdlsjkreCy4S5wXUS6wWN6EdPCQ+8XNCnSMLn6je6wgaGgmDl20xsTPFMarWkR7yKL6rSs/w
PevJb/JRwHuBocr+Ty1PxqUDa6PIi4uEiWdu5FybuTqzU2We+LFhJcKl4shzp/Du0jAdaSE3iQtt
SVQX1Me9XSnXCayI3Iw8uGmzcURcN6JbxIYWtzmc6OpXxmrXKt5if7mxOlK5HEI5V3S0wEkMzU8v
eJa/ZE0v1O2MH6m5OTbZeJQz8ld4obRR6oXFkTP0nr3NUhpJy7nE1JIsmqm2N/IjZgkj50op8yOC
kCPf8/qoityqXcFs4qwEFz4PwQw3khE0wbzMWA9++MLXE0UxAj435NK9iARtijmx48Nbfa+ipXwr
bqPUdu7X0Ux040kOL2shOUuzTv94JnZ1W1uGkChTz/Hmmpd/j9X0yU3aia3605JPx5FtTrggnip8
8r0tvuVpMFY1bASukKay6/4WuOCuSaMfvhc9CLBu1FB7zLnC1ptMuqqj7IooVR7GYKIyM8FRL3z8
atTwl2n1U2ysnxkrPB5+UdJAbwBfdMrexbdKBDlvWBZWNy9MLdO+Zth0FiZ5qmtFZWEzlQ94I94Q
IivURZOdeZmdGFnoX/l1zOjEWCPWQW6XOK3KRWuwpVWPY7fm9DZQrn1J/SbaAXxjPpwLcvZ0+LH3
RUNIKKyvr4UmR9QlYPyZVQcwgUVdVBhbh+940Zb8lM0eJasZtzY30nxTj6JCZ2sSarouauUiZdQ/
Giglmw3iNrdwcU0a94dUtOOg9u6aqBoJAQ7J0VTJH1zGmWn2fdFcOt6tzfIGFyDSYBYGZyqj2Ndm
il/MLUb7KlfOok6+F1Z9aZvayJaZI6bJ3lelbAHfdPnY4lR/FqYc7J9KV8pxxduL3MumvHZf27d+
WVxHnq+zQWlkij/2EU7LqthgzKnSJIbXzOpaHMvOn0Zjjci+UD1v5meKgeQUI1YiPYAPsZXiu9at
LrCXIEkgvVTogKLSU1XSs+ZbGN650m+Pu2uyWzeaMvB44MCr2ZuW/vs9cYTdXm9ziYwi6NNTSm1L
Ywp4icJKuCkCITckVXgy4TgbtWwJkWuOFFvR2zoYMZw/gWtl7jnWJIsExBDgs7IdptW5VjE4nBkN
G74tPfaaRR2H08KVHMNLGVPnbM9oEsmQXeGqJZ6VKAsQPMrLWWomszqTp2lUws9i3gZNaaixOdbc
9N5lcz2qREEvWCjbMhw53KPFBqNYlIzAEhc4b85qL/nByRXc7fXcdVjViLjyJ2y4cRbGsFWzmRoU
iyBUvkspfJuKLE2U2Lwry2qUMeVl6ZTLQEhHSWxeCqE9SdNqsl6k+UaeWmPi0srCY54y0nF6CGuW
spfcKOaCuhHCmSQW13YZPNpC+ihx3CiSK8NJSkEnRzIS8lOhqJ1a1rmg+HN44+5TF5QFpSUwOFMm
CGdyJN8lbDTnW3Gh8NWxzbLn1SixbYUpy0RCEyJIauPIrN5yVXPkq/fYfqQGrM+hvluZZaukEJSN
AnbLMz0M6ivBTUepC9V/GJ597jJSc9P/lSJQUP9eaN4skYp5UitjyYkrPStDBGYaaySYlT1uQv4+
luKH1Ervefh3PJWfpk1Q656gfPc99qvpcCNG5IzWj4woDq7MUoOAdh8ChTGiWlrGrqqrTTEpNXWs
IBp1RGnuoe1axfSOa2WTOtBZeHbJfkjYG3iY54l29IS2B3+e4pxQzNUskTJ3ZlU/hCxixlUmxzqr
eYEeKdrIz9q5b/uPjmzC8cFPuNydBll05YXlby3icJ7jpibsqMN02veqFJ9FteDAd5p6M6/1F5xS
3Lkid+PHYnPk+7k9vkjS37bPB7zc4CgQIGDoqnw0NXNuIsXFNGuiqdwyf1xEapRccfXcM2+QyfGj
tJrfh9+MI1LgtSQWSXFA/5eRsegrLfJqZ0IdwMplVF1o2qkfIyDgcvbEy4tvYaGOOVfiDUX0HuSq
vJddZ87V9hI+yPgIAsPkFjVyvcdMBRukbCSy8BvDq2lEUjRPhWIe+8K9GvpHbNc9B2Cesl290qnV
TIIyLCzoG9l+aK1SHrMF6+gJy6wSUyyPvM2+wAHpwtd/nUbKi6yoaqSiwKWmis1dAIvOJycBhhmV
ijo2K3kSZ/VFITLJSFKLn0GjTtvSuggQrivrUhqxUTmqc+9PzjotLB03GLkJQrkh6wq6iqCuzqR8
YjBlQvw/ga9bUjSSvWBOtF5iwYvuBLoDfZrboUECmHKSXztZAJc2085hy4U46uFA5VcwY7+p+APN
8Rydt/xxwMUXHqKFCZyIggO7gcm/Zfg2H24gLhDhYAvmfnFM0K5TH15zIMaD7WKVt6wU2AHrz5iq
nvhFYLBKdVU4djwOVNYfZUL+M+NwLOTlryUbP6pmgRMQEh5KSfkqROpDrTC83tRIKijCrNFT2ZJ1
QYwnWg0HUmNJk1hMbN0LsquwReyllpC+gOyVsMqnIoIfSsIaih3fOY0J+0JFgCR7AHPcxpE69RRr
JojmI49GBFbAz9JaeSR/34jmH091l6VUwR+p1bPCradVao/Z7P9ydmXLjepa+4moYhDTLWAb27Ez
T32jStLdAgRiEBLD0/8f+W+yfeK4qi9P9mkwQlrDNywqCFLEui/q/Zzbu9bF+w+ZdZe1fjwhrxtm
eQz9YZ+LbPvzCf6MiN+t3+kJplpCOdLz1JNdrBqQF9Tgz6UFrYZbywdteWvqjyseyoRNaq9CCHxK
qxwibvtJHujrrmYPRahvIN3ZlvN0U5jANrzuNhjDvZ68mE76n1IGWVTrX4+F2bVKiKUccNAgozPa
uKKOBXUvCHi+j2WYovzfy0+Z6ltLYCX65qVxD810KU+fiRzWye+eZjIajODCsn3ygy6W2RzR/sDa
NLSff36N526xPNOXAEhJF4LBUzwdizta3ursF1PXdXU9DFXy8x3Orc5JRuUcc5vMermDS45dUMUA
kP//22jn63n8yO+24El+tGcMLqAU60PGMnbQUgThthlfAtVdCKifgfO7O5wkSFdZ+Jx2zuq0Vl5i
SYTtoPXBm/R/25quXKdMSwAjbpEfjMb+5RvhjfDLXz36CGOa37hfuXEALjTKPWveTI5KKSvGSz/u
e9DC/QQzvry7RrZ2KVtU2FSjqXcUuZso2Y/DsAdNuPdKXUXKaB+DshdRNUAo9/MLPYdimydZhnDo
QHvHEAtrtXFl+VvUxa1wqkczL28C4Io6tKvIybtre5yuc2bsF/7E6M1fucHvy2Za63kkUQss5cIv
OrMS5kksp6EYOjDmIq2z8Mby2xtp6b3QtN/YqgT5zMMuskV3PQfyfUBr+vNtz5wdc/n7l/UvVVMR
5ud1anXZWhbehjHxMRMGIn7czLlvXSrXz5Rpy0eXvt5omadbAHAQaYuFjyqArUYt9nOTvZoCnboh
jBUZKrUKwVVWhrV1sSfK1trqQnYJHatbUvGb3Gr3GTipUHqHOQD3OdTTwyjrS6XUmd7aPAlWzKgx
Idh0RRo6ahOC9lQBuZmN7sqd7CrmZb7zJmOtSufvz6sPw9e3x5+EJ2/d6XVfW9C8QeBA9xJgfDMb
SZsbb4XVVnFrjdcBsE2elVCRNQidC6RszOUtLYxNAZnVxiiZmdau8EBBBUbcifkebta41B27WWoX
bno6MngGkrQm6ezlj2GlV2NbRz1kH5DVhL9raB5jRfVfLv0sKt28jLg1QJDFWQucregiXnQ66qfx
EBSGvepp7yV1O06rJp/TMSCvdldu8l6/Ik482AsmrgsLmXIKpsjOrcfcZcDHeLfuqb+1PLJq2qaJ
27KlUV9nHz0NkeGHbpvrPk+mrrnKAKMpwiC1aPyEE7rLUT8ttXTg6pQ05razrNfMkQJq4/F6dAH3
LEfU87uDUUyJzXA0O6vOUmn0AHlqtbOscbeEOe5rEuuJdZHhtr+HvLoxuLlSmXDWFEDU6FV3oCmh
by75UyfZwfHmVQN+mrcuQJ/2wJx8Cz1QsJm0e5gy/0PU3i3KTDO2msbdGC7bGDXQ96xiW1pNV3jj
VwFFsSgVLjrlEoIUW8Wzq0Qc1vQu8LLbbJ6S0HCBJlXZjntlOmRu4jbTtS+GMClAQ5JAvyxq2hFK
DrcrAbhPcjs38rXpmye4aZ8bLQQEIXkeM1IcCe2uVSaf3c7QkdOWYbwgpXQOf6luXNfF8NTgpGvG
14asn7qWlFE4dQ9tMXHQ++TDdEcJJMNkkauzm0naR+4RHmlQNLyyV44LTMsrAXwiLcoocCtIO6Ap
mAYoPsSiQPBq4IwSBPQ80js3mMO1BYZZ6tKJmTdvqNVXkWlkO1KFNzNIBUiS3rhHN60NlKkcW5X4
XXE95ZAjCb/KolaKVU3Nh7FyPgSb85XDyRzNln9UFd8EpTqCmgDhz+kq4+actNBzO6N+0U744YNl
ILa9ZXyeISPw4t7X7WZRl9YDXbWmPogCqhTw6GlT+XfTXPwJJvA3Tm1HJR9WxdyzGCsJ+YMCh+SZ
4cbuWFxzhB/JylTa8gClqBHl0/weGE4san0T1pWImNUkc+OqpHLZbRkwZxEdYNF8iyXA/euIKOOq
hRLClVMTjbNMqwHQMNRNS20XtCyRmqTCtbc9ZEhK6xE4oxJJMAV7EZjPUy4I3pcGQgGkFTgcrPVr
d8zjXvDEo8yMS8LeCtu6AbLudP6DE/ZGvJytmpV/qTQgBO2rhAzh2+BC3xRU+f3sqCHx+3mTl8C0
VT8E69DGy5yd6VFQp0QTxd8b4meJK1srAVf5zCd724SZRnaqZFwGBSDEMcm4c9DVyCLLm0Hi1VA6
I2g7lZIJGg4n9s3iqW8AFUKcbqFLUqGdmnXZRb1oHrit3iAl/U1o+Vqa/V1giauaEGcVeMEms8rE
L6q/aLreatFtOp6r2MnlurGmvecV24FmryDPNj1zywiys1+B6Ne1Le6HJmuh36Y3UIHEdQvNg9Xa
K3sIIS8c3T+NnsZPmUC4iFBDApmHXzlx34R/zWl8EGGxnWHXiozK2/hV+bykKfRaO6PwDwaoKXBZ
by2uOkq5zlTZxrmR43nMOYugMhtihbiw3JnN7W1mD1d5q1ZWl6/cwbzRytkaOr8ZO+cR36h9yBaQ
vuNZAZhWQtjmtn/s0X3NdXCU0J44UNcsfLor+3uQWLcQdhyW1OD6EsffnSNF+bVlN2Yisb51w/K0
Cjr0qC2AUrvJX8aiWrGRbTH9Y0eM6g+3EPV97SNYItR7vXmLPPhOTUjJRsjo4q5waTSY/Cqo8ZMq
cIwVtBsNJDC0JDJyyhpbkFR3SslFkRr8krlFosJrkXwov104IafiB5sGdQzmNVJ43ibLDs3QhFdo
AddONuaIzl1kokLtdbUCqKLidg7+tERfC7xnj+SHCsxjbw4Qefp7AHzbHOQERCT7Huzt5zXz0QAw
4B3bqthP1bxa/g/MoCwyA2/vzGBel/2vSf6qlt3R5D7qSrAyyzFq1cw2niBHZSEiF8Fz25pPjbW4
bjR1IltqAGZjc9+CUwrZdOw/43wB+sfZ1Xr8BeXqPVTcxyaUMbwgT4DIY0s698slh8lNmymsYlzO
jQ1ogyJmNJuQAUOelgiongkF4ZuR6W2hjBrWb0Tp3IPefu5leOe73gMAzzc6GIeyl5eExEv19b+9
ASYy/LcqGxhgjrYQALh1sc6R1rg7vE7ZuAtB1vxc45y7xUnvBD0UwfJpkaJNayJ38rYQi736rdpC
13ChPzsDApLwpIvKKarjQqGMnfv6upm634JN107p3VZmu6WcbvRQxtSWu2wor0JmrH9+tnPV20lr
FZSFqocQ4pOhdADyQNHk8YvPdG7hTjC3IqsaATYeWpC+bCKo15HgZraCu+xZ+UUTLzURgcK1RcXo
KqRkePhWHHJsEIv2unI9QNudvaub4AIEEXxfHpPPv39pFpZsQEAaiFRVel/S4SGvgxoxhR4HWbz0
mj9W0NdrqAOx/8NbJxuelkITWeDVL+1HcyYfbUV286JlCMqjOQf3cOT9cprhwey6rZ+XD6PDrij0
b4Ycfk9ltRl0wKJZzCEg+kVPioyZE7ma7eF6tsU2D+sxJkioMM3pVLsTjS3WbE0NG5BW6Jjm2ngI
m35NhL6p2v4QimBfUPcoeJZHo8tvmctj2TkfTFDkcwsByCLVdlyqXgsgdYmA49XVvvY6FxSusiKe
VWPsz0ADO9ONuYcQaAfdhpP+xtIofZdkPM6onYANjtBFVKNxxX37lXnsyhEMWSLbwWzYREFj3ftO
meHVwoo1ilupmj+WrY+f/5Wj2m0NH7Si6O+Hdi6jwib/738+izlYy9n75tgHJ11H2+elZ/R2meYI
hk03ppM2oszKVn14veCZvAsgpVKphgq5ZPcukM4p7C+0nOeECsFJz4m0I2VQ4+4VaWIJub6DeioI
aEyctYO3Z/jP1XhcYL+fT+n3PS6kDf8Nck0JDDIrgZKO5h8butbQs9ZLFvBNtvJ9eSkGnTmvwUnz
OOqqDLlPynQa6BpMfjIMqBPsIpoCxJ9yg2q1ZcNq4UY/C8jxiKDvh1BDOnsF4Ofnhz0XCj87zS+H
lNZmazUeVpeE3T4zP6ibb5j01vV4RKhf260b+d2jb/z1YAH6+Z6f8rTv9tNJjO8DWlt5N5epS9un
Jsyfq9meIy7sJp5mm0Tox1LPlMfSIqnrm7tgGHTEqBm7QkSuPWyUgXVoBvUoKjqixYGGdpg7yJTG
HjKlrnhQUh9gsqrwF7lus9mIgf4fMglkpBsaVCXqkWWTiJqSr5kXrgFfvdRzfU/gnPv5Ic/RPcFJ
jkFdontmqyoV5t+ifYCzEz7XJoYkuvCzFUqYcIL3cXbX2L8TGjUJUbV9SXJ/9u4nqabCxxQquI2r
tGHlDrsZO/euMv+27LalFCLXtYuqb8Yxhi/YMBOK/iOX5YU8dwYox1dS/3uECsJHGbhtntYVbFEu
BYUgRicx8uIdreh734YiQYB7rUPnJajLXTFZ3Qq9OSA9i7/b5ryGZ+lJwMyjZwKerPDhQgNt42Zh
C+6m3QxS/ZkNK79wCj6JqW925OIq/wo30SyrNdg4ltptn/iW3la02Vlge7uaP3FipXMFt0E98MhD
ax5RbNdeBfed22/quicQLkm06r69b8IJzX8JJTzMFmwyLsGyZ0oH/yQEVxKZnY+cYUXDg1kFqWFV
Hz/v1DPxzj+Jr4Orx7EC5pKWJr8eXK+B3rqIhyBPu4CvzfGSEYF8D1kS/ySwskxnDZTULJ16dQ0I
oohAqBwl49AqOCs1QFMU1jyanOFxCkRiCqeA8ZA8lcAaOQXWwxrU4iJ8h328ibta3pe+u+ZzPUTY
Cw/Aq1cNjBrRkI+bIpAbr4a0PcsfvMWv41ZHv/ZWpdPBj2c4N2FZvRQSYka/2bm9eNJUPJZhtutt
HxhyN14IA865F3cS5n1KsnrOICivnQOTMN8+EnvaBHbzYELpyv31YB9VUK9D6qLpGJMBZt7Su8Nf
DcPZd1PSZUdv3hpzHZci3DTgai3vBv+51cGqhCYpgBml65yVuViZ7aM0165HoBV/Mv3mQq5aNtl3
p2N5ti85Av4BipOKzYefq+3j7H+g2z1W8xiV/trL/Auk0rlctIxg/nofMgvLGkJepPD9/GkLqDpd
98C8YYpEVveRZ0zj3p0hk9cOAv4o9FVGHOPC3e3PzPvdY55EbJGDFg9bkqdTxptEt7kdF231aLcG
UCsdfjAL0AioR4ZSo6r1vh4UhFMFQFiH33Kgra09PnLm17F2usgGxVxYxe1UZUlN7RdTl2YMcVQ6
dPLI4QrMUbKpET4B0ZdgEu0ebPzAms1cBmhKXTOuejnHrJdP8Ij+7VJfb0oyrylrduxKzl4ZDRCT
i4IfuhmvIuSzGw2Dy+LQKe/xTxOfoINifrCpnZe+Lx9LbbaJxeu1dqwboxoBo+eAESqri0jdThHp
5Tt3+/fRgClg6j0S6ZE+TMpaAeeERUynRt4ea2/87Zhq5xgQslm53aehDvegX3cl9zG6wS5+QUC2
mzk7+A55Qp65tsz5rrBhdw4qjuM5AzwCicWiydfAeGlsGMFrJSEOcGZjzWT/NIf91mudOhL29NcB
DZA4Y3fnk3FXTcYQhbRwcVdIgS03yxPMr+cRFZBTsWnqN4iPxaz2GnuoMbI8dptgXQThmycsdj9b
AJuaxjwUI6YztNNC3RNpr/JSmsciZyjhFXXQ//UqkWG1m8JgaxnzprY8sXJ0fyxDe2NX8mNAXcbz
cgtj/rsx+U+9U9dRUZZtwu3sY+BqDc2OiPqO/Ok0pIAcYkjX0qmFyJZx9jCU+bYhQwG4eHyA81bc
EwvkOR38LIZoWh11xq3EacOtsMePGWrMxFB1Ho+9epGOlai+eghH+eT5bUprA+fBY2+StMam9PK3
iRRGRMb8vsjtg5PJj4y/LQMmghZ5ymJIorb1HgDiWeeeEedFLQFaVMkcmgt60dxZrbHtOPvo8faj
ueG3gFQfChq00egXKpYBtm0pcgAtaCRD1ZVAh/xNF7RXATCKuGHZc6CyegUOMB1M9HMCNXuGCq4P
rLuheSHTom6X3WEUOCo52q2oNNgfr/VX6BhhEpvnPeCjTVk4OAZsq7L+EdOtIdGUAEIXFERX+h3c
QxNXgDh11x7aIbzDprqB2xAV8yhvaD8csmJ4c20zdhqxhQN3XdFs2GWyMiC7GKBMcIqrymoTlKO7
LDRXsg0T2emb5Z/QAT4diEFW/jTJaDB8N651ty58uYJbrd0OhhGzIgPlMeEoFgRQ7VxlY0S5dQyg
k8rHPo8XgSFvoFYEa5u2ENxEGQkPpWhhyJru4PRpktz3bzBKa4t5GNfCxKkQtTusZWf9UTjDciz3
GHTGozDgL6wd/kwhKiVwqykY7Ega7QZ2sDWDQYFp5MPS2Lq6vEZ7uPJm/Ks8VNvBHtKfK4UzDb1/
UlQGM37ZoGcUBpVxC67kbtLWlaT5jotspfAOHMw58bz8wu3Opc6TKpJW0i/CRuTpgHCft+6rNRW3
Pz/JmUsv3wL4mmmoT+ZxNGBq5pV1a0LLi+3nXLj2mcbOOynVHI8OzF7Y/6qbIl/Q27yEYLhNRNdf
qq/P3eKkZIObA/LxESq5GSoY4OgJ91icW/bV4Pk6hnelALrjR0bv3Jm1bGIlzF9zkd9QT90YjnfA
kXz382KOTKuuQBLSHeXwcRS2nZhWW2xgcwaGa8042nmNzPJhZy29sDxnNtGnBehLMWHBxT31AKBT
0TdeRJz53VySjzaHe1fPMpYEXv4WasooLEl/ocA/t2AnVRhrs6wzbaNIDVM/tTa7M0e1R7kFFMxS
T/+2p06rJJMo5EgMPRiFvGYYllGZlyZSLD/zm8rkdBIU9VjFQLHmqcQ7gR8CMVz0D1TwCxjLueU5
qXxCIicMPC7zNGuDI2usR7fU6ZIQIEy8IAk89wgnsYMCQCMTVCOpp5sdETwC5/fQ1f7q58X/xKK+
W6KTYOFkcFaQvssAm7vFHpkZsJq0N5IV17wGam/nGAxjjnUZ5xkjEQqDW6sp9oRAeRei8uLwVbhT
hp7Ec/qVw/gmy63bqWA3RSMOjg6fpv6XDmEWbpoCso8gopKlwSi3gRrT3FdXWnWoGmWdrZsllYCU
gK15viZ1v3VnY+fZYENmej8odFiwQt1ZvvVMMMlldMctcukNdd1nD8aHRk1LNqy9xRK8dWv/QZf0
diLe0/KrAl6i1vTmyBXdL1b6SddZRVRN4ZOJ34qM+MszWANWNDwI28Kojwp+pQpzAYhzcKsG1Mds
ryw4mdeDV4cwoLq/4M+CNTkoKzje6pU5ynJPCjh7JYZYcVnsR2ntw9mvr40+fPGrdrwPQ/oErvfe
sGsMM1LbcPg3rz05nQxleAAyA/iI01lnV7lTbn1wm+gatz9vkzO78HQoFCjL3mk7M4MKvNn1cw5T
e2k8y9Yo/y3QLB+R+5pYctcsdFjMWRqa6nYKzERk5EH2RmJU/ebnZzjXJi0fD/t6D5hymN3zAWtE
7Ldy7Fa0DdaVsDl0GPOhmJ1H01To3Os2tSSUYmF2AQg+t3rL37+EbmqLtjAawDpWYN/aOMOi8176
orkQhc5IzzCT6r/Xxzy90qgwcSvtRwDio19TUM+wDPrTX18hPdCxTrI2++NY5hblT4HOCcKMnB6E
OR+7xtUIi1xHoY0IHLFAPZZ9D7Z4uLB5lnf4TYj5lCB/eXwjbOhUtAgxPnef9DikM+OJqrKVq9tV
3Vv/eJuTYKwgdLFUBzXKNIRbYmDcACBZAehpAuwzUH4hYp7Jw+5JQA4zR0HNKrK059kfTtT7cit/
sraNcL3EcKodjHobFlQX7ncOx3dPIvTUEU/oJmSptjBUjrQkcmHvgLY4KUJ/YznGQ1DondE4JGEO
Xu7Pp+VMpXc6I0iNEoBnxrLU7qY8zmRz5xrBzb9d+6TSw2wCOsDrjWgiyYerGuiLiktGyXOkCzmJ
JEz3PgaJ4f1IGD8GQx4HAo6fzO7LaGaJ4hja5tGPYRAPdY2BA3V9B3wN7ceQX6IUl8f4Zr+fTv4J
5xKfyvKwEdF97jlvrmltx2XbAmuQYj3n0xCZBb8kpjtzushJcFGaZmHnlxlc1WKOal39gorCi+xw
8csZBRBk+W99xTJM/WsYKyzsOambLM16V2PmYkUSBVnrz3viHJRMTkAsMajAmJDDQJJRJ55hH+DU
v2WQKCC8xY2GRRL+k6U+99JG2nf+GMKwzSFbGrMJ1vRhbQbznwyQwtTMia79aw780/HphfRx7kCc
hBfHn2RoFYSllWFuUBBdQ3tyIXKdQ3jJSUwxnMEqemGwNJeEom8I0e8Kf1Nl3UZr9bdFXRRS8sw9
64HTPN80hnktmvGXF5TvOSQZjARbVVQvAugAwsUVJiVEtJEkFrre25Su5pKmrurf3Cnfql4e7dl6
bAvIuLrJj3xDvgV+mTT1fCeFfwzhjBddvS09tgsx3ykEat+Z3qodUer8/LaXzfndETmJafU42coJ
EF3qsqlXrVs/WZNT7DyzuYBKnjkV/zOpQ1oeRk1iN9nejdllvzvHg08rmrL8pmz8+5+f4lysOR3S
UYFTCyBwYSmrvAO1WxnTWqIIFofPAlhjbX3ImZETeG8/z522Y6PzVzj8/9YdnI7loF3hk8z24AEJ
+W4o7DiE+A+KUE/824v6nGT7JXf32uHZFLo8NQW4U3h572t0vSMcsD8v4ZkO6nQSx0BDKkNPgc0d
5W7s58cq795daPKgJbxQHp27xUnYctgkZ2cWPNWqWcliuKpagArw1TZjfilHnwkOp3M4fDfIMZAB
zbm21bEUZE6oqtxoyp13OKNXPvd+0XZxP8kEFOMmF/JOBOqvaqHbGMeivLCa53b9SYyCDdxyFekK
yPyB0o0QeUMVYqwz6D6d+q6Hlvbnt3aulD6dM7T4TkkHMVtaeHLdZ85mDDD3ChOkJihDMc6h7q8o
aJjJMx88Dh2HlxXrn299JrmeDhyyqzEs1OJDVJOKGkJWjn9cytmCPlNnWyv7Qj46Y0om/zOHQE8h
8K2xSMFvr0wQbaxPzO5oyAQhZSQzwmS1Zdl14Dx2QXFhI515utMpAhLfvdOujReIqX6rPjuyUcI7
bmHMybrOq7ivpgv+9nM3WnbQl3PtKDYJVPuY19Rk13UpYHM/NrPCcEu2WyhMB6KNn1/YmaNxaqQf
fMuapbJZqhz1ZnfiwZgumavP1Qyn5mSLYTBUYVksnXnPfjWYM7sKRHc/eY29a/JsDQY96ZrsD+SJ
HCIBcmhIiekv/Yzxfpn5x82qalUGbrZyHPdP5089gD0OqzyxF7HBhRh9TlNwakNuenw6tbXxK4tM
YnyoEax6pj/MKrzSJvRNrd7TosFw5eAPxB2bosPQrixfDSV9XTLvz28Bnyf+PuWe2pUzirnoTQgW
GYbsu3rW66Wscscao+NaKxXKW3cU5yiwMMmucnjiB2JlOV5scv44sMKPtG84mJrRP5Mc44jnqWxv
qh7zAAJ7S4IcSBFIkHjyyQ0eM2nyZlwJAfm3YbRZEgag5IrA23hOMCcWDCBxFTgqNoAvRv2MoV6+
PyQ0cDDYXHrbdu6nuA7sA8RTV1ZeP7C+3buwakAUjDmNZrCSvEiQ4knkm/WDP3jAacgDrdx8Zehx
JworEuGb4WF8XDBs20k8Gg7mMUxtuxddmJKq+pvbYTRk2WOQTy/NXD8z4INQdqDUxAvB5mkiPmpw
VY1aB72fZk1wGzTTzYSaGgNG2vVg0odqGtcYlwf3KtuMNgGgYCSNK+JADPCoegnmF3sYNgSxfYM3
War5HfMGUoqpXoRVaw1EKxqYmQy2AT4RUjjfDKBvbBdyBCJDXUx3gwLTNjXibmbNU876fZWHGxOv
BZ/+SuvOjBzf3DPPX+W1lSCxIZ1UKCFdTdaema0s5seG5V1JhaGF7XhYcDKT4wpdtV8GHwnDOGKq
+HWTVX+Zlz2ZvVoN2h2j2cMYVguK9KXKpRgL6QTtuoZIY8FNYF5YYwL5Xg3VdWMHv5dtGgr6OmOJ
+0K8LHqPOeB7XdifPVAJZbMuhm1H3b9tbm4CPa8M3u8Gd9orZfwuoIJVPh3WrSO3ZqvCiGMOLsa/
2vvZHTDXwl9l4lFBx2TeSTruluenmPVCywFOZB8pwNwvq0w0f/X8fc3hDMbst4C7W/cxD/I1DyGD
LvN8JcDEF4V89Vryy2g8TMbr334+YGdggc/D/yWg0o4PUEYxQJuQJoVFvw6ExhKXETWdGynMo6TT
bWfm2YUD/VnifVNCf9akX26Yq9rko2hR4YoBXzRw65iQeVvoZdSSoVLXMVf10P3FLPMY/DUaUN3J
Kz9gmMpSGmlmwIRSsc6ATNxNLGgg/KDe4SzniWYs7nxEAdr0H8v/oBXkOLwka4cKB/Lt1n1xIc98
tglmSNVAnRRmm9j8JaxEk9q999uneq9G+AlGdcG+ea7g+PzWw5enpVOfB6ZG9xXkwxEqeT8q4IRC
xaGeZCtXC8zjVjhBuqhvGpj5qAGnzM9v9lwCO2nONMzZBXM1mjMcM4E+dBiMC5vm3KVP2iC8v2Fs
CwWBiEtuBkhtMLnoQil45tKn/n6qDLNo0IWkPsbdR/WCcsJ+dSGnu9/nklND/DybmMcAs2saULYp
Db6pnPbj3y9/Upy0ntfmnJYoTmAOIQbZLAMGao9eqF7PZMJTE3YB24FXVrj8BCYoYg27qd0Zs5jy
W0wMOdSut6qhkfp583jLLvnumC5L+GXjOv0wmuEADZBfd48AtV9MzHBEfn+Qgj3Oyr+v0dxXZbCz
+vmBQ6lUKCexHPWa+fre6OpNy9w/mPV7QzDLbOWbeuVJdocPJNMEvsPHCf8kCgz3Hb6TK+izMPqy
L9eOrF57TO+bCkj9WqJ+cUUxFK7AVBD5MIfDB8jmPCpCdzfbyL+6OUw2BP20foQXo95oC3MWZgdN
pDLJ+OwgrvQhnDAyyDHAmlwvwGrf83igI/z5ZfjMnP7GRIKaBOTeepiPmdVCnuABD9U0wUjcfwIO
nVN3/uDUwkdGyFMxgewsWlg2rSq/cGLOVZOfncCXV2WaOQ9LhtOolOlHHTw1eU8SYvq7yZo/2hES
IVNnBtyR5hb6tOfCcuRa4UstDpJypKqgjZdFzzhdmybfyUIk1ILFUOgLney5M30SiSqpuy7X2Lhj
2z0FavhdT+JCW3XuRJ9EIpOYtmf4GCahOEzqItt1tEwEzd5/PgafYPU3x8Bc0uaXtS3yYkJhhi6A
U50iA/8Wg9/H+WDvtQ2R6kTLF+WYWz7xdPKmxxrIFz4fggkQbbXKCm+IFoFo3c3RGORXuUt+L2Xp
clyaQr2KoHpDEoxhXbUjOP4WggUVSUiv8JmhXU2AkmMwMmnHGJI8H9M7zMcl8XuaXy1URNP5B8xn
3Iiw/z/CzmM5ciSLsl8EMwiH2gZCC0ZQiw2MElprfP0czx6zqeIUk4uutipmMgIOwMV79547LAqX
LjGw4o8GXMlCQ4IbKvkm8U1+hOeDNgtKE2DnlB9fFde/+/v4/HBw/+5Kb0aCRHqVOg5SqnCR5yzH
o/YEtW+fuebDYIrfFLs/dRO+O9Ede0pEUhgcA+pqjWj8WV65CMeLMyETqgO1w5YQrgV7bPVXIeQf
DMV/3X5Zm/nH7R8NJ6NDNQbbvASaiOTm2mjwtkzFrd11nloqX3mEfVHVt6ILvBTtdSQAS6rR2kzn
DzNqfzmL/fCYq99m41Cdcwe4SbBVs2jVl9YGhtOf7ePfb+MPvAPxnWTWK4VSDOjXt9WAmBTI/hHK
zpm8ivvA6PBcWrcax7waWmqTqgOnmInWRCW5Sb04jJydJva7VINhSYnN37/Tn4P2f4298e+x59QU
+nmQs1hn5eusNmcUMPFqLoo9tb11NPt3rp4+dNPwbAXaaWiLvcv+3DfrdRnFzxWLgz0Um1it3d3U
98u5idEXNtW2gdEolElddG4bo8jFKhzUjb8xtfH9l6/+47Sh//u7CzITRnWqlQ0pBTikm50xBV+G
q374TTUe4cfuk9B4boxq6QzOoqh4XmynXzkcWKLQ2qZ211I7scl8yiM0Mxgx82CZZtW2dduXbq6O
QdbTi9RZtvLZGReDU72GrnmjuV9FS7W7yrLrtipe+7jeaYxYa/mHNgxwhud0raKuOUWx/9mRzzH4
Dcgv6UBvtnLsBNtqIAdvnYhgwbvFq924VyZqIDcoPmKQKVqen6NSvWgz1tDWuksMPV4yu22NoN0F
/njWwbrhrQNu5FyKIoPDLq4yjhjLmsNckTiIJyjdIB2dyVDJ47haKJOocfq202KwzOdcL65StZnv
m9Z9qFqWirknGIwFbjePQOrH7Cj3/UELajKYsoWD/w1Z93DVWc6VjxPdc02duIM0ao6zMlQLofsT
E2D+KR8itesnL07S58QczyHnc3xc+m3hayecTW/Qu/GQ9ONj4US7Kq+/UrlbD1r7mAudTQQ79XkO
XrM05W2P9E85C/TcDjr0a11u9rheVClvSWWPSxDyXPNwKtro0WASB9dHF83CzaAVTzXYAc8QAos2
G6heVzB8NfepyNT1yHG0y/KNJY+Xw1MVhKcqD4/0sDjAj1eN0QGxQfBXDTt5LJclLz8qHpsUSrEq
bvsofqGK8RnqrkVXBXKRDS7Znh9zP7qq6ooFqjsNnDcmQOOLHqmv4+vrVkmQoEIJcKoXQMq6N78k
ZXhM4/JejOQQ2Qp/GLRytZCfl8BMW1Wy4RJExjkv8Oa26jkV0XuIsiUcyrVFx8atnDdLQVVk6qvC
HU7SwyAn6FIJqoUtcJDHll691rq9ZhfyGIct494HqxabBfVgZ9G6w3Mb9cbKL80IRpvYWTH+Rb18
bHERhGE6L4xCO+vOQH5IAppXW8WsrVFMIkw16DtcYwE+K3Y5Fc5qrjVPSMMYdoGhuJ5qUEUjZQAd
Ps5eiJhcZRAp/nI0ymlHQBxPYnds8nolnXyw0jHOpwc5x6S6/Wg5I6Sikn+UZf6cGcOtQ3c4BOGc
HLUO4IOe5XsIW9eqo15pbDK9aHZ3NmR9zIfNXuqQIlMPdpQO5l82gj9ss74ThGOXvnqG0HpDRzIB
GeGs+ibRV3+f036oBhID/u8pLWw6V3FT5sm8zog/oNpn9hj0Q8c/1H3vFQZafceOllXlf/VmcS94
JP04fyRIQ4EV8hu+8L8v0vhORKlddyrrEstcFpcPJk+DHea/bFN/KJ1jmfr3JdaxkrOry5RNn/ub
KbB2sUJ0gzE+8npt2AWeica5Nut2Cz3tPtFGdl6B88vN+3F8v201mqrosgy66iZIcLnXYtdq4lQp
7s7MBhs5eb3WZ5IuolQ8xaV9rzaY9cA2l7O1ydT+l47uT/UK9dtWPRdDpKPMpiuf6Ddymk3atFim
JgZ3RxHdItSdS5Ia/FtenO3eWdeJ8ku94odNiPHdbe5HTK15q0gtVVuveNRCz9VDWo9tWO+nMqi9
qei22SjUXUM0y8IeYseL6rDaZFW974PhmIaDNxo1RkIKq0wGf3/0/+iR/v+diOF+24m0WdWotWqH
29GGwiViu1op5bh10+QmVdS7YoI8IN3EWRyvafif6t55HfTszleBnTjadIfXaTN0XABz8nOQ0ias
OrNcdsp4Lwtfylju3aJcaS7xmrjt2yw8DKZtwwU0AaMq2qbPNHObaBi9M7t/Rub0oIT+O1uMQ9wm
VwN4B1njDDoAMn4UH2hMkolSV+lSdyFUiGnZDk9j0rxkot+QbF4vqrIvVr3qXmdWTm0zfKjojXlE
BTq/3U05OP81aN+2QBE83szhRLbtlcGzRtP29D4yWQsYn3b4KH3zLa2Up7JXXjidPvPmoZyoO/I0
+uzxlxv3w1f49jCzEBK2iC8BrpF91rX8FCTpRteaX16Wn6aib2dP+Dza2IzoSvo6vyD9vB2F/Uub
S770/zF43630eZZFXVwjPSsU3BGNEOeuVC5D6pxskq7+Pjo/zTjfbd4YGxt9VjvYHzFskKELb2pd
uYZZ6nX1tAmBq5hO+6ixmfISCC0LxZ4eLTYhWdpgzprH7d+/x0/X+m3WnUKlnltZj61jcaNDMi6T
6mwCTKGr8tvkKm/Jf43nt8mVQwxolEFaC3Rl47ALKBsEOM5k7nMD89MgmX0VQoF+1knnnM3/RVr/
6KT/AQpvfDd9R0VahHBbIuIVtc4bcoXeQfs+iYyg2xYibBsY1bqxrHWcDbCZcg78tJkm3llXu6Sp
vTNHdx1p08sUMAN36rwx2/TOyeJVQDDEUo+qneXjjqmL6fXvd+O/T5rGd3849FIn8/M+ArzZAtUZ
MGejoU4bFFl//4Cfbve3yXT046rvtRavcOSOCP/bIwkwKOlYcq1Rvf/7h/xQEzO+u7ETqxwcTfAp
WRZTbs+GVdv6CZyablsUOD4btnRV3C4DGOxs8e99K1saufMmh9iq7fNQ51d4l+7MqTk2ak+udOLF
Q3Hz96/304rifJuZ6FZXaQxdHjwa4VMqrCh9pIUWuZqyRD0VeRzRUGebV4qhHZTG/QoSfRdjmbBx
f/YDiqCqG9/sRHmZcuvoBM3Z6pTDVBh3gVVmV2kPncpUtFVOTmk0iNcwMJaJkl3MUAeMww2lWEVE
qQEZo2i+yip7GfLyyXGmexg4qyKq44XlpxqcoPosWzRuqexT1o6xwLUeVpa9CIL0BPL8swnEbQhR
SRrPinI4R0Nz25b9ztGi63QofpnJf9qafXeYR3qjleBgoy39OH3J/pLLsc0FJGDXsyLAsfGcPMSh
KDyOPniM61U2hIdANX55an+QTCFNZmb5RyUonQRVMwD42znsyW4YG9TXvnqwDPXOzTHyERe/VlqT
ulf3HlQA50L7bZAofV7mvz80P34F2Rf4x1cwtDRNZpmjgLONKLxwiAEgpceiUx96JXhUON45sGyA
lMfLUokeIjXal0rzNUy/uZt/mBy+W8fN3lCnIuaxNSvzTu4OU3UeWAp+a/789Pu/TdNjp6BtdZl8
miR5kPqRADNTXk8Pv4yg3Hv8xzIg893/OYJ2QdHQKanmKu1ThB+dqDgO90uWbarl66KFGHHVWF+y
hhxa6W/Hih/2Cbb87/+4b9U06HPHq8aBaZD7aW9IA9o3b3b4HIZnOrtQtnZZ5kNPPmPnTjizTulv
DKIfn5pv822C+0GPM1MB2RZh9rAhvRveqJGoHp7p4i340JgM6yZWsOOD1FDXxW8A6j99tf8ab3kf
/nHl5VTaLqxuZYM30ePz7EzfyEFgmEWSesWEb0aVjviZNUy3Hhq6trlfYeHFMg/jO7PXWvnrt5FX
/F/f5tukS+o82b4TiuNSe8yar5l9TQuzU0mv48xZ80UESGZZYuKbVtpj63z+/bH7AY9BV//fw+CI
sJlwrlNdDZ4ihSG3iQ0YCtZwbD3GG3cgHChNfoXRppCEIVYCM1+WxqmO3IPZ7+ZaAyAkvBq7Ul2S
7nkekt9Qtz9Awo3v1siQU0xgtRrhZdPJIO0JGGA0nvlnkXxJKEeb7oIcZ3ItVnC8rcLATbS24tsA
zUpECrk/+HeVtuYvNNN8zpU7MJWLwWyWtQPfkRjp+KPBjpTsc+BPNROoyXGk7sRSUsHBGjinwWiw
916B1sWAjmtd2Rj6qTPfJAYH9flGE9eu8jWVoVdiUoi6vS5UyTHhaybNo+HeAFcR4w0Yu192pD80
G4zvls65Ffh6XLJWOze67bR613ZUiQ1X2yU0u/2WGqM6R3ehUdwxBL/Vb3782G874YiyRixUMGVl
5l45trrBEaAQKtNQkhofSlmFgknJ+Q2hyWi//P3p/OHIb3w3aKpZOve2GpJTkLVPVTLsDQc3RhZb
VwVWa/jGW3Pu94ZPwcqxcEazC/nlk3+Yjq1v03GJv7yObMGBN2Q5EUTNgblyQNeatOk9Y273bLlO
Qxldk44kYbTgr2u7/mU9laP6H9OB9W1aHmJyTdveyajmFDBaq22f25+l5Z56h/qcTeTw3y/zp8+R
09E/JsEA8IImQi3fTnV1TtXaX0qomNFWV1kGF1b5DdslnJ92vda3+TYcDT9pJwZUN5rrMVdhXKYo
q2Yb8RSaKz8abwIdcCwKOtJoLrFlACxV124rDvAsVkTQXbK+fLbActD0SZZRwwKRzJgOu/JUB/5a
GcTW9s0HtcpOWm4fWsnsD0N/4xgELgeDeZ7gzxma+QyqeuZ9VTbITd80Rafdolq8yjlb7WFZQSxV
lFqAcaLPDnhxEef2BTfzcwtiZBzqTzi4DswP6zhqersYSuXVV7NVFRSregrfajLuYAhZi1gi5lqA
oTPboSW5fHuA8ucOZkjIhbLTvRooqJTseenVqifCDzzkgF7hN1f2TIx7xHlPb4AuoHxq4h6uBCdv
nAzxnZgQIMXq0hplqGs+gKWdb33NWJd1simcDPVXdt0NVn90RbhzA+PgNupDWKqbwSqfSDi+HqcC
A6/reBoku9SZ1g1ESMUWzJl2cZc5PWFevvGQKaCZQs0/Irjc1e70rvrxJ8Bd/FLlEIEycKtlVgua
+cx6tvVVZMOToEKwLIrqNCbDfW/G50gtN1GpX7X45tcEqni2MZLXpQiSR7IVUJpdIWPqNcWmZJaR
6GDm7WtO7qenTMTlxohH0s48EsqIa9auL9bEaAd6DfDZ1VaNKz4kL8wuk3gVDra6pgRQLHyEF+Ts
vAAuPti2c86nKqBFQcaO4mKCB9G8SnMbXqgB/qQDe9rD8PO6SqVNSFtRWPCkCTzdRbGxz0TeImMM
4yWaw0dyAe5MFpa21X08Mhll2FpiHnSn8ZQcmk+lrqMka5dlwEa8jsEQF8Oz0NPPlqKcatELJzr3
kcflI+zdFXxVWIG5edHS6r4Nu41F5x3bzZf6P89rdO4a5VP0MUHIZvwZKxPi6HZ4HzvtWBbdTlXt
pWkxNKalkuRQua+073clXkU1mbeQbuOFcI331M5PWho8GnqECDo4oRF8dRUO9/JWu6qxzAMstp3+
MpjDyjX9wJungd1OVn1Ok3jC9NUv4ia/lJPYEczxGfn1JVKrAjiTjUKxKLcjb1etVDXpotpT6Mcv
WmE2q4wvpDTal50l7ybRnerQr0Q6bkc4rCJEluoE03qe1F0URKswIMVjLIKbooYUpka3luMyhDqz
RZX6a2ewOR2a5UZrlRs9bsadfJkMBVGIzgqLEiGYF87sPNqzWq1pAXOM5EgESoNB8OtsWkT+eMOn
gredci8T2iFN60vVjAfXjEG2zNVlpJZBmCNKWPYbsnvn2+1xQGzv1W6HBsUlnwnHQdMPa8cU+0CP
rxtkgF5Y8lLkWXArqqz2UrisNSpTxU5rz9JH3hCXzKas61eJklw3VKo7t7sJdfYZY3otyhGJizgo
A0yarmHXLbpjHDurvGoGJIXUtKNGewghughXPcirjjVlMeGSkciRTsTXaE0uZVuTvg7RJu518rzy
6GhwWGE7B8aFIx/O6HAhieBuSCRK5cjY6oCqbWsGCw5p57pqLnisia9XNyZ5oZ0oIWcL/Z1UxmOX
uSsyXq/TfmZjmEaP4Rjfzk7+4EuepDL2XhxMy2kiCiFwHnU72goiaWKTp6RPHuSQqVV5p9Hz0a0K
3q1Y2q67LpXytqDLOhPXt2Bq2Gs5tHTdv/QBMIjQp7AwmA9paS5Ery61MGNCLVGLIDJOly2zsB2m
77E+bo0SH1vnZLeJ75+w9vterBU1vGZ6pqBO02vabc4mq/U/m8axQKecxbvOREULmWjbhM6bHxrX
mgk+Mk05NJY3dGNvWs4Ia4Jk0oNmBd1yLIaXuGVCwaJPt6Nb9Tl/1MGTuFAjDJAp2aOVsYaHDXGz
TDeiTVEfuMEx7sDEJzkAIInH1mBMTKnhIClmWCaaGHFhXAj/Jrwuvqoz/w5uKmFgeZktbC28TrXq
wUlrCDzF0WoHD2bhR9WKHTzxcaEbGsjodGVOMIiUfEq8XqMDTb6KLKTzrtfv7ZyunbQ/O421FCMn
7mA296yOS6t3N9zLXQPtsAlHfRVHX5IDLiFNNvUSN3nNiIUlnwf8swtapgpeBgePYDg7BzGz5wEo
qIflC/pnZdECsc5GfV0aSodXZzj4SggrD3HzgDqkquZ9YcUEoxu4WkRPPKpBrX/UyzUb7FjguhuH
XUK9FTRCy35uplTU0l/nN4e6esgD+30My2uR2FDJNYDa5iAWfleT0ea0m6GanhIWGqHQcSbTdtEg
qlgIBoaUT2wYBfT1sDhBMJ92cslRrJgsJDO6qZJyXNZIOQfVWSep7SVwhO7lwwzV7ajzECem+mrO
7jKhoSZUZaOmwaFCiqsE7irpY3DxVnnnB/25KXogB0K/SpsCOFbv05B2Lc9gtTZ5basy2SVge9Tm
I3KcdmXl7ZIQzjU4762q2yutYZ13srMfTs9pZjxFFmxxUV+1/kAnt829mCTuWmsKInCt+zAZNxNT
pVGyftGYtvPuqfOBbPXK5BH0t4p03Rs7FRx47l4NdnLTms56yFNSINtjI1JONB3PBbRbtiAsdv78
FefKm9NnOz3htKTqt1FB1n0dXmMGGhZjFLHzAhA9GuqXCz1i5MnpM0Y5z1Em9iW4q9m9pUu2r1xl
qYnx3lGsVchZqoyTtyiozyq9A3KKDE+Qcwo+qoAbxi9JyuoSiWGXNvLwFOmvWp7uXPmbG5cNErLn
Bezu0rNsZz2Z44mcp61hEuypTg7pjM1asn70XqfmxiEdhnbmdW2heZU2IT8xsGpSxJDPcFQSfOyn
R3B2Hn9q4Q7F3RRKsGn4qqcs4hhJCNMF6Ec3w43EI6qAJU09lPQ24gm7ZJV1xntrSA6uHxxQ+R+6
Il6piXUqlPIjQU4CxEUjo3RsylVtxVDvwwWa8vqFiOdJAENPgYoHh9JhLohMAAGGWm3ybHqI7Gxj
QR+uGRMxGDtXjFIXeukIBPPtaAX1zivUfss4XBN3x8oGvKskPlPTnRtplgqa8MaGbi4TwlZJmu0R
x6zzQj0XvdV5SAUB3GesRklQu1T+xoPji0vo5MQtiPRshJH1ZJAoRp6qe8S3rS5LFy9JlTXLOVfp
+trKp2y/QBDUP+YiODdVWW1YNWPMP0GUrq3qw+zdgrpI2S+LbrppyB1aqOHwpjCrraOo/ghyi1SN
E4RVZRnP86Wn9N2Idlsgh+jqgJgQQOfVZBFcYB/GoI+93O6oNZAHRpLmRhaelLDf9LW5ZcOknQx6
3IDT6KweZLWsHA00O4ZHh3bNigonn52xgAfmh19q325SkgF1jgFh0m9DfA2XRoQ3xH03Xg56aIlO
6V6x9LMuxHVLMpzZT+9JMVTroCJUq5jd94K5Sk8maPLddDc01pkka31pla0nLdJFaVwU4M52OxKJ
6GyCzvHXbsZ9bNCMpKI75eV0T+UmKomcK7PKkm6Mcz3khMMkrwbDmVnm1jQJaSux0RMrtHU0mAgm
9BG7f0K3dKzYsWlEwto6E1ZW3ZCafKeMYpOTnUHsQgy1fSxu3I4cKcrLPjLLI8TiTVWkG8Oqj1mg
vs4QX13EVGEaX0Q1P3ZhzX4y8bAC8L75dHarsTsnGqmURX+lm8QYVU7dgA0zgX0Ob35WCIIVqukw
2KJg1dRS9j0Er2FYmUW1J27twcycp6jvadQzyTLfe7rj4ne2Xk3F//RL46HIWGdla7J38mnhMN8L
pTnFcXobzvEhVJp10YuPIel3adYXawE4pnOb587RviLUq12u35DrkkJrm/dW0j6jlLs2DXHSSWCQ
zXWsCue+cfxVrjqnsjXUxewqxN6hCkQfdhNH4SUpOczF845M3/TPT7WcZywmeWBXViUZJaEG/6nd
hohs3xOjrzgqlLNnhcFxckJlofoaUO/Eftfm8ZaflFhDbHXh1kpyaK35ph/sj4qLSB2DtsSUenPN
uaCxHkNJJGwc7oLbfRbYOVcEXp/sOrxDha5cxpRakm9cIAgVe0DHMq3NEJs4x0bU6YYCC8dqlwh6
PrFRPXZV+WjXWNmxhukIa2XhsBf1Y8CRLs6LyvOR/25m0YZLhfkNlQbMIMHL2zYnXXTh0ah8ZB1a
rzK75p6tNRvkuxtYEjcJbb9JL5FzClhCc2stKrkGxeoRTc0qCgC6xyg/6Ibu1CA4iSG0d5M/Mtdk
lgoUwlIWc9sRrOw/qAV+IRbnwNVXJcFYHrDljVma3UJT8mcxdCiP/kyb/nCQzhcdi9VE2RUP2FLJ
Odu4lU/+GrJ0uwg25GFuHLN8m6dwr+fcKZLZwZbvJ/5dRXMvHwoiz+78MCINTl3FjQtFr7q2phlN
EIGqC4tKJcESu7mfLwX+xQU9OQIV7fFD0nTVefqkjXUMK6Z7yq5QZVZS4OYr071aObtk9HfRVNzn
XcMmpHzTG5sJv98nlE9taHs8UM8j+bSLKnIvFd0PWwShh/PL93JyDFddgtxfqW6qOERXFq2yHO1/
lg6siC6SkiyaWMS42GVt2R89DdjQDm6HbBhxsPHXCdu6hz1w6NthOUjg0sQNozm80NVp7c7WRYoc
a44D4VDscdLarctKSek4ncxNAxZg7It8z/bHq9t5F4xmTR20fMhc7jdr7n6m3rSYKIqbdnkntELb
pboJUwYzssMoRAV2NlGvFMFQpDVof70nQobkD/qY4ZXRJTTim62IEAjk5d4v7SujqNYpXJVAUcyF
ESpnPR48+ZjJb13489EEkbDShPUkh1uNw2UUNS+qXT5qAjFvasnSN3Nwhx50QtccRirH06LeFFb1
ZkoLqspS5r83aEZbvHAEDuL8SZfmcDOmPSt99z7oPIFcVxuMd/NQbuu8uNSN/epM5VddFk9K7NfL
riF1BL7ZUv6Jyi8eurQ/OJjiejRrnIYublYcOUVtSm6BWeogMoiKXlihWnqJrnEHGucjVfGeKgqV
O+NS1Plj4+u3rWV6aLcon7NMFWa3SV12rbb12TeARSHsYIzM7LMxfnV6vfVz9yaqSmdhjclZdzM2
fxnDLB/JriM4KszdfVO7S2e2CGoXxiJT8f/V4gvS35NF74LhXBtFdrLq+EHMHS2N5H7q7FujcM9V
nqzKkfup04/UgvmkVslFnQE3Gc6rGusnVZ+uwnFcuhg0gZ03RBjkZwXoufRh6C31bp6cRLgrfwy3
pqospb50zEwistVtYFgLsj9utEy7rbp01VvOwabwJX/WN+8dUt9aC3a5pn8NkbGaR9jbMXLbXD53
irbELHIJev88RhayS9bj4s3MlacY0aaSTSc7NHZZEAUkQ7m7EOWmHAaR4aqYlLfWGVSvJN5OL/x7
1GrDWo52O9ts2O2XadKPrrwF8ndJbV6HGnIhmrFfysmZHLGblItC+vPVl3bC3st+yUH94m9tKPXr
Ot2fPH5uLJ6VntKh0XZrvJnpssryR1dEDMG0L0aIqcpk9YDB2dybpWHdiBe94twX6Hc8WRIF1Ycs
NwSus2k/ysmuoOWtleYqbeN7YbPHFh0xz1nRnglW3mizubLRdcreDxauRw4gS6lgHkryq6ZiJRsP
XBAy7LyYXEIjqnjlkP5lEwmNfhu96XjIW5enJk5ek6J+UHAgWnN7O8nvTsqp1H9NYXmcoPfE0q0x
QxJlF24w64btVsmHreKSf03QqacX+Qdz/nmUSu3cBEOuVInLkGZfqhZwDhGUrDurebHaWFuxi3+R
f+PP70LLezDqlleHMozpmF7OttrmGZPGVmale9NwH8dq0Jg1waF1FdBWp18IQSkY7zP5WIRrjGci
dtFLt4MPoLqZvCofnhQL9a/c4SQlB0qX6Hfp9ShBy+d+SpkV6h6xTSW4omHY6HN5lTO0EF4OmFHe
pya8YsderIdKpXxRORkAV/u6RoS/AeKtLKqpepey7lw1ECboC16TXRiZVxnwh3mMr8fOeoym9GK7
YuuHfr9WY7Vf5NHMRKIRbJTuC6O+xG15l2MWXeWhtmsVQ/UU9iDruiE2MHPdeaMpSoY+oWqhm4BU
yruW4qBOu0N/oGh5Cwtxr3L6oefC7Nu4AAX79Mucm2PnjAd/bCIEQ4WyaFoK2Tq24iBt99gQHrtE
2Uv9DpjzlaBN1rrOpWSpPVeTv5pavoLSfUxoz6MGqDkiIUSyrKscN/V8kY5jvugDNu121oEBytFY
cjAwc3/XjPlRpVeZJ7JYqsowASW+mOZ07GqXsqiT4Rrqsot8QVuFM32YdXcNxwNamaFfH/QkOrZm
5DlGcXEN0+vblzg8553xnEWxJ/udHTU/SKVYOyrrVWkfOtxpttrtBMJq8IelUB7s8Z1JpTIeFWoC
EX+vHp4o63z9YdyFmz/mf38ptw2twhEcwWPc4nzyD1M6b+S8nkolS7ipjUd+I0O1UNEtmAO4Aul9
5Q3v+VARXtk2ZY/PoNwY4LsWEjY+2UxmR9v8GlQK/SAQ+TWmSc6mrvQwTi0yPwuDCuGULmpZZS0w
YAfxfDK5LFqpnIQ2vIQ3LJgT7dLe+eQ/UpcmUOWdi+8UDA/GvdxQyBNtpZtr2rP8KT7Faj7ZDi8Z
LRKZvYSrpksvvzMrvs28FlM91HAiZnPiSXZRaMVH+hZdROHSVK6k3ytnzy2/M7s14ETZMXLoeoQ0
2LGgLuL6PrNKTgJ3pDODbFinqn1hG6HLn7XOMTXblfymfBUEuWe+l8bK50JNznWiYbgOhlMOKt0L
fii97fJM28OSz/xpJzCdcMe4SG02Ntb0aDef+XQfiDN/UxqsFVejVEbdqG0x8V+FE9IjJgC12oN7
b6HT839OUd1JsQInCnkLayf0tAQNvX5VyANjpL/xE/6tYt0NbbqHlAabVd8FV9kQ75pCshaz6By1
KudRdQTsGD/IW90bKFN4wnUU8CB69m5V3ZTTp2kzPSGZDweFaiJdrAUxgC9AfPZAF66l6l6CCegL
7hK9v5UH897g6QqH6ezYwjO65oo2ObJkqPvWQuWmFC5mPZYfXKCF9qgw9FVzh5DNUzi8cLcq3HBV
j8cm3KgAiaTyoWGG43+gbeotGmKP71NoGv6c17i54s/JBzECbZIEN3TnffdGvijSam6A58D8YLbr
mDPhhDmVIScBgGhgavb6AcJ/4zZS62HMxRVi3Hp4JKxuKz8sZgvMqxGQte0TD2UX1AELd9ml946u
3lXcYvnJDDtmX0kQiKubEf6hXhz4DDN66sbrIKFwq0xLGJ0LjT0fW6eWlbdVsXgq7KnbJVkJXXbO
jdOYYvmkkyR/b1LfOxxImJ7tOb7lxdbjkfMLq6CGhW7oaRBaS14f3k76LUWoL/O+Pw387V77ginD
3eeK/Jx53z6UMMV9KBe5OS9bXgR1yPYiepJAM75/HzYPA8wM171hnHstfZtI25BCiDoub5sx6Ba1
66xGiBE8o075KF8r+eX4ADkyf264fsUvlG+CVu3l61H2yTm3HXZF4y5W8Rryq+V1zSObcZA3GmHd
9lpJnprhibGSjJQwTB74Uz6QkMrvWe41XioTFC61ufrATxIjOAfZtVF3n8w/VWPsWdSXhnWRt1Jo
obuknC6ZFwmGEDlfcmekx4X/KyHnOwDQBZPg/33ikrpYCoJQQvlYbST7QUpfkBsl/Unu9aSNmVG0
O3PH//Fc8E9Hs06CQ1lvBXQkCAV6avMAafa9ZGUxHFK4xH+M6vJJxjLyuyVcpHPfkK1wAaQmrktB
cEb6yHzKNfDNJP20YAvz//42M9wga5h8VcZbzmn8TD7eGe0dOY/1WbviP/3vFsv7ifJvNfUzhOsR
13WNANBcgKNe5ExkzEaV9eXHdxbPUcKwis5kKRy8/0PYeSy3rmRr+l163IiAS5hBT+iNSIoUZScI
SVuC9y6Bp79f7p6duKdqUqe2owggkbnWv35DO56xe5rum8cBpLZVYZ4YE347+olvpx5ymmg73iS3
/tP7WJLM86/LcDeIKkbS8UqtQFAvtfYCI9uo9p7VYJrbJMT63CAqgvQmMn7eMOSCqLnBDId9SDcJ
R5xw/v3LrkrfIC6rrgeoRt2CSjAd4ZPMwN8wzFZ3MAi/dVwIRTAsQ79YJ9nDwHsieHkiEb7MCNXU
XWp/1IHG/Zzi29+no79lXP3YXKvuFAfG8i/Y+jeTQx10LJSUYQmhI/CYuJHsB2wjfJA6jLv2W911
0j68KLzxFdRND92vjNBtVf0n2OOlzq3T3vmxtRxJID3zoqo3Q50cnPDRxfD7hdCZX3TFhh+h/hnL
nr8fmuemK0HlvyEqIne/qt3Piv+Sj9SzU2tB5YewvPgk5fWmFiI/oeYc72Gn8X1itiVzJmMX/Fe5
EfLJcC8WXhAv6/6GvHVRUTpwWdwMadQUyu43P5rrUu/riHLUbNacKC3oQKO9V7Da2G+Ulw6bnTE3
2zDemrQ1FcSEqhJPav1FpaJhgfr9XVURNRX7JJ/IqTxwKs0tga/WCWv8ldoIg+7Fco+iMzak+4EK
fElE0fzHoyXGGOnQRoAttGljKdd8SUFFz5TpokwZaKSJvyCjrQ5pV9N9W3zESb9SrYJn1yv1JSgX
KvfIRhcyeeSZ83sJLFrXTZZqX208dVyqk5M/c8H6WGw6SFyOlEyZqCoLS6ZjC749f4GLm7g4vvzf
nJ0epj1voxVAAxTbbPiuoAA0IRPMqnlAU72wjRdujyo8+LEB1/v/v1HNfSSlWJUd/IbagVgSfDyr
gjsxZ7/8Lk+E31SVQZyfyGbdEh/Tjq+iH7akKS16ZIx9QDSfXKB+XKlNqDQ9hlLjg/q6kYmVHR+f
mN2jU4qbqgYN9zGSpM3qm6J2ESOMtznY1ClzZ9df1aQOyACk8weiF7Ei3Jm3JtRWkfczM5FKoLp4
8Kpt9zzCnArSRy8+ePlZTn9SrYLPcdWmZuu73SqN7V1f2ltS3ga9Iz9QmVk5P236ayRcq0SdYp7V
DpoC3Yx01yzISA4cG+2lApAYCGr2JnSpZbyNeWQRD4EFpy5K3TzzjL3MaqYQITp8oy5RvaJ5dVYH
iTqGg8B+4MapVcJe6wYfjjOtrGiKVhlRLwbBDiEOA/TbY7Yt9Vul/7YRYiD3zNUbAUEoSfxiUzek
ADM+fhVIL9+19EfY+kriGs6/cmt8abJtpswm0jp6YIZ/bIiSEWF7ZDznUdlmCY0CFYqNrDQHGE5I
bJabQsmC4qXviE03tbcMkWk0fzJoXZRMo5O5ejAM5OAWo/Mf/lfiGVnY5A52cJj4tcsHkzlX0Q7o
AQAydDt+l2/e5x98wx77luSVD8RCYWFyJXb6zOMM9W8VLWEQSSQ663WETV4a2Y75xGaSlJ0OccPy
bE9HWaFVJtaXRSEri5nvWcXHcFc6Qhz5lcNLrkfFV05ELA9X68YTf+iSY8KvUtqkKduqf8ivMplc
+A9koit/pY5ZQ0XxZ+x+cX/eeO5n7x6i8heN3raNq60UtF6/KjpP/3G96AmOwFam/rUz5TUCT/Uw
wavs96nM71FKY51GazeR65QIIUFUSsWAnouEz/Y44XUIX4a2g+/okGqvByb9GX9BFkjsCu/S+fOe
m8YV92F9DOcUsU+5NfB82iCOU/dz7oBImOx3YFJ8+RZ5NB2Ro/6oyuzDWODdpottkOaAmxHxJR2s
WG/390l0F56POWgL6chjwnvBpTU6dn2a9phkwbabLExfTKru+OJgEu2eGfhNpC/G7BX+wKCqrbYV
e5mNHZla7rlC/KmZG7Zo6KK0ANUc3rzIXnj+K6tcnYTT9KDcyIII3ofEoqrfs+VYvC4JVX+QtA81
eb58lg0bq6nSL+lZ084Qwl+wzG9liVFRNp2oKtUEsjExw0g/M3IT1f3jPoWlv56nC6ui9+LPtiVB
pWgPZIps/Aq5aFftm/BqVa+yeksyZLmBurmdkRP75BxrAkci4cHCDnDt8g9N+jvx1LPotZZn3gyV
xuOMZ1exRotrxb2sA+/vB4hhqY+vs/4zEdlrmPkDn6ryc/gPt9oU8inUGix2fbVC1ddt+Bfq1eOX
HSwJ/lIM5wFuVxM6a5LCDl3bA1Zah2IkGpGBJq32KeqPCUQxLgWAJOq8x0yzmfRw5pOFaUb2NQDv
rIz+pqE/AzjRu32uJ78jPsGMOBhWQIuyaCzDg9DrT51pQRyVsGB5cUQAPhNVvasSm/2l2mcbZgKG
r9OWpfo34T3hyolUVHiK2ehVlA3Dn64pDkwJdpHX013l4WUw5O9glTsYR4cCnqEgXWohbHZrr5rP
UB8+xDjcm1Q/+bp2tMNiJA0IjXSjG8ihSA5nXHfPiKzSp4imQg6fPmoxQMF5rzsVgCrpp8wYYfpk
0862m3fTL/Zea+37AqZyjWymQVUGAw1ddqITTJUH+sL25mU+eS3kGUKescPKlxM2di38PfUt/LIt
lk5eB1jlVQ2EcF/8pSL57BVu5vPSq7lC2yTLIJMrl/PpjIG5vwpMPT/l0O8OWAHtE1lcWtP4Y4ou
WLZmfZ5z4ycIkKxgDo6tdM+g13GQW1kDtX3oYjqafmeGSaBfmF3sbnhmENouuxH8TeuGL1A5QGVa
+MrV/4QzTMZixlpc1NWhmMwtKq2/jBO3I8kySsUB3y24N9lnbU/7LshX7mgsuUGXkYebadGbSVsy
telLE5afwJh3MFl6x/6jQEGjds6SQKUCq1cUA6so0td9zF40JqAmsRcdPCN/p2y+5gNwDJOmgawc
zcb9j82qGipjkTfJB1OIfBXKiZ3GRK1e3p0uoJTMb+Ys8do1KElLMzonVsEou6YkIqYMt99lMFQg
TYRkLqe2ASoX6wCTJZwd2mMXzksz1i6M81/t0fv1fDYJu7pWvLGakR0Zoi0aA7c7hhD0z9MHJDTY
Xo58l03y2mPTaKbpu+lmr4rGW1c6tn9AY20Trv1CwCs3GM2zYcODKnBO6B0GNRoJmY558hPPIO8r
mFaRMM6xlZvsj3i9GCFj+9HZxEMLtWKyHjtdnPADSRahjrOH4Yy3ZnJ+8fDH2TAcXnwrKdaxzL+8
qF27brx3jcY6jqlFZJWJJ2vwPPbibNAc8AqyPNKaPZRKvJ8IlKdgNutDjFUnkE55GG3Kkwb+2q13
Z4IZGNI1Cg13cbLIarAPbYTdwh2sN3HjH0umrcWo7/vZu3V6Yi200M3X2lRSWXj1k6Xyp3L9u44a
slGdZeET9ztxHLEMQr9tF6lF49lP+LGXodcsxdyvky7plkLlaskJuLcL83dnYs5v+z8erq91A2Oa
2I89FJWVzJxVnYCMl3YSgm3SobtBuKeWXJIvlS/Ccr7jNQxo3jvQeDn5+3QlYwbYznwdnTg4Br53
FA5WiHSqQosOjqZREJo5iXDGAKVj3pvB8G7Z9dXQP4KOQbDRODsh3bPneWpc2Ry8fl6Ftf4Hz4y1
zesvasmoUAuHp6ruh9WIr+uiZzWH8HMwoBgfAkZo8+Bt/bz77CyJAavxkaQcOY325IzzevS0U9qN
N5fOzbKx+GuL+mt0cUwxhCNPiLXiF0NoOw3IfeGUlOoZhD4vM+Wyt2ryFWwLJ0m323q28Uc21k3T
026pNd6r4/aAeSQkpdY8A3pkx9YUj3njGGv4Xnezy18zfwi3dYiBE0FSZTqBmLuCHZBqNoPRM5rd
ppmSVUE/sHJ87SWdkR8aVrlX2I47DBMYi3POMFMVmiuZlsbrRjUlw3jou/xX02B9ug70C7C3yI2O
GB+s+uitm8tD5fZvcV1jN7RmZL5p8xGXa+fkhcmpzu+ce7Bi37OmWifueHKR+MER27kEu1Waw+KF
59ytsUuhiqDWAlYGIRmvKmnYULzRv4V6XoHFiNccIIXTlt/LuAcZL57JbIpPJEF0RWVeNAk963Cg
ymvyy4RJZIaaNhMp7Adnr45cSEOTxaRFnsfqDYbiQp3FBT1MQnvq0f/ODvxQ/n8CiWp0CfLO2/xR
ut7a6purBY8obLx9kMxbLQwwNkuLbemFJ0PIh7Hv9gFRmYqpOUHSUcVRGqYnohG+G9F/tFn0ZmGU
J32aEqv/ool+tRuT2X7/PuL0vJRl9NDk5rudFkBIg7v0qVgXWW7s1eUr0pTWYi1cRuETSQU4i3nw
3/VDN4b+2g7Hc07xPYAuEg/yYMZwY7Mi+WwD+9ZgYQPFuNK2PbYoq9bqKhxrqztWUj4ulvFTrCev
dTanp8Qur741AAfMUbDoggn1cWjtMU6Fzd1dZFL+6dLhnnAOz76QmzhwD76ffWJLy87hjx24rQ5P
m5vnGlUAkbYaCEOaGOmrPZl+b0zctWM7x6lv410GRTKeSZ+sG4+eILHnUyYgAS1kIUokmwbAE5Tv
OYUung+CVFWmSUVonTInT/l5MOH72nugj7RWZO8VWy+zdi54YJMYW5cMP1zG2Glmo36vK7jufAc/
knDAYu9AANuHFaVoleWsHF9XAadWaqSXLnI2U4nNDrbGq6igROiihKFE2sQrzXWQ52K6UOXJzwzb
5DZPfErfL+jFT3prHGN8ZlIJ9SIZ6wcjmZMlBWXYZu/DlP+O9nCx0v6eiOQ356xumvAST/q2BPd2
Wqbdbh/+lkaP0W1bjItAMhsK/eDA1rp2tJiDjBGbIL5drdguZgzvJRm+E84G+cYDMaDtshftq0rx
Fp7zU8d2BDgSHGY0qnphPMS8PASRbZwweK98bW/r9Sks273DHuD5usdlRc/NyHYLPRLWXzrKu0Ve
lhEnp65q37TZeyQM797Qo5iKHzTkzymqTi3Wz9BlbukQv0i6H9nj0QEbZY71D7W/kLN0NDPoRcjJ
T6q+aN1+mXnZVq/jg5U3excPn4FF5poGTqoUGmZLOlyRwdtkA1Olmhm3G3VSmySuT1P9oP7FXEBR
5AA6R1UhsV0Odj7gyarKJkZTngO4qx8jjhtSOWkHpYvROVhP6upPWK0j6gxS8BH2JTMiHNNwQ/ZZ
8VVMTrNkrKErQh/Ex2bcMx2oTWRVTqCIJ/NlEulrUoqT007vSDw4gWOqjpmbVOXu3ertdKGHscsM
Z3zOA+OpKIJiEdQ2wgudlPrO25syuMVifA9G7ZFp64oQ4VtEYl47fpEl9Gjzx3OsBpH5YZzHj3SQ
HyhFbeBhkEKeO8TYJUxtDmV/i1zupn49tO1hVKdnO3h8eUO7m5j0GVVRLUdA7Y0eN5dGipufVxW+
W1geMcdk1gdKDJR5VCRj2Yp73pHtaDNM8mP9Ud3lrPLs3VBmPk9MBKuyHhGxj2eTMzWpvR8Ms+ql
UvBA13nBovM56K2TJX4Db3wLOyfZWD03Z0BhwbePxMrMPWaLIkxpb+ZrMvUPtEy7kX3Ly+WxDcon
FXGq1/W2LpJDXxiHNrWZpZTDcqz7X1RnT5luf3UsQQXTmFX5nvvQsnj0p1qITUksqJs0TzWtNVba
j1Fe0GsbTKFJRDAMfU0C896IJmDXNN/WqbPJZnkcCuvqdDDV8Xtq133nEENkXsaUvrUXRrKkIpKL
0LQOgwU0Fvox2ZZkYPiux12TWKWZlmmtNbiE+1xAxM9l6a3aptU2TQ1oCRY1GlBRItsa90i5JHhw
99DA/1v480Rkt2HjQp1uO7JGEprAIJvW7PUqXrfh+MRcfqVr9Z+ubSfwM2A/yQErQn8TSDAyp7aW
deltjWae9k1cf/lO9exaxW6Gdk1m1oNfIVsruqcwsdhV7edwaD9RZD8ofqxeIAAyJ2Z+8XiLB/+z
GftXdbb4af9OYihczIzy1Lc3wdxekdefjdHsSV/F6FGKn6GMeZ2t8ORV7jNlx13Ab1fVWNyDy0fW
Q+i0v2UAySZGkr7QBo/K1sNFnp8INXx+g3FEKW7/Bj0E7j5FGVIDVCeGi35puoeepy09x34vgvaV
nWPdh9PFqLwPqRJr3HDYjQPtCOmRR2OKwqWqlpkxX/veKhbj5HDZzaWdih37wLL0C4QD5kor8XbR
y6iDK8688y+pXZHYOc0QU+RzvsS/GX9n8AZESmDaqc5+xr2SA12u6nAEcbxMkmcasTbfBnJ4Gxoo
x5Oy7LDhxerOp0VRzxUfqRZvUeDuTTt500bIYZWDZYnffKgQCx3HLfXf0JgJMi2fhl5cVfdkubgo
kPWnBAUaC7uK8RvLMkEUxjw9pXP4LRkRrtzJ3syy+tEh0hZGvatK/+rrGKdHun/pRHv1zJ5dE5At
tMOPDjKaLQDUhpJNMhSQRcEuV4p5T870Q8XrRnIZL76b7TWN0R3n9Nqz5qOJ+pBiNt9lYX2wZ1x/
MLAmgDmZIeNwnDJT+/Ko1wb0In2NN56Hl20lCyyR+vxqxvmTppmIRpqjA9HcaIY/JoUTfvn20o6N
o5LLiXhelknOqsnITaciLSB5BtODYro3svwqo+EouNqyHT6Llvc0YjaycJuKHinb1M14r93mANK/
i5rqtTTHu5D5wczDVxsPQzcf1qGOZgwZkNWx1KcOXAelYchp7bHHGW7+aPVdv2wooBaip+3VQw02
Yc7oQHTvTtw9yFncoQWvIY9v1WryeMFCC34GmBDu+C8Tz3IAN6yc5iVwJCwuY4RnBBLQedsEOzuz
L3+GOH8k8XeXxxSndkD4dCXCa405U4dPkk4WNGnILZpEEI9qnnaO2aNzpl1CT7jlNvctXJARvW1j
dOuSsrAewj8u3hjLJtCOHvoOshHuDN13qS97/CjwW0RHtoTofkjSFt/XwXzBzYvxiG9kWLygl5L0
BhBr3kPd/0y7/GQTJ6dCe1VdXjg2wUdDu1W3rsthyBt0Kur9zivB9L21SeNSKy70oTRFc/ZSNuDh
VccrzkH65urzcz/SeMyEIKlyT9Vh6JS3bulCOwv3E9taxpEzudVxjDGfLKb+08mnFRGwj1o1b3J9
1pn/tBT5fE8XPCtnDmI35Uch/H05zdCcOnnKSTnOlZTFbrd+a3y2swtCTlQmy69eFnO0DzHypzMM
XeSO3PxILzjz3I0+k0GQu+5TXtRM2qmUbMdqd5SGSx8l8jIJ5lcJWaJqshMJ0LuQYzp2wJWV5wcG
t7hcRas5g/06mRfdj09zrZ3tSkN6Pp+GRFzxu2Qmlb7lsfmYjcNzkmDnXOVPbtFtsnQCMuEWJGH6
E5v6WfcAGvg18sKD6m8cp/tVm8EE/mnlZXKQRnvgqDZXFNoLWYtTUfTM3s1npVvz0vyxlkTmwsd7
UncbAvHeg1McC+y1dMN+wEB44Kubu4FuGpbzRUwd4nbqUjUZ6RL7KRibQzDHV72AzyLwbZx0xA2V
Vx7hNtyMVr3iQD+Ze80rPGYdu6erYGIFsiTm8Mrg5onkR+gswaEQHnKxBFEXKGnSjA9ER764IVF/
vOGFNJ6s3D1rLpsmwOEevclSH8rHIKCd4cEUdgbFGRPiiZ7brpnzcYNwzyzku5ZBvBqRiID4PTfB
3JNDFB4dUIgGdcNi1I0b+sEZUoG4obRZM2F9ZvJ4N2KEUF42v0Ou5AjL5b2Dndzw2WDI7HwOmQM6
NpOLBrIyBXYAlKYZQAVG99WN6Qki2ocwtEfwyJe0E19Ya1JoQbVNZAZvQUG+M9y4FhHoLki6xyno
L7VsN+x0e6f3M+44Xgq5lFd1keq17lE3qVOsi8dv07zZuoBokrSflm0p4AYGi0uo9iotMeELZzhk
gV2eRYAVvWvb7NCIuRB3nfpgei+QNTrZjM5khFKgkt7nDWTFaGWGOEzaGUHpXfDWVQklTVswdh5G
1RnMf9Q7X9fiOZLNPcyMQzFE85JoKkRnqXG2h1Bl1gLeJMU2YpE4A4/Cm5T2AGpF2hOVWcVy3TMj
HPu2WWqx/aKahwr1JpDpC7DZeirlpzVJNIey3PaRtm2nRDBdqB7Vhpb4xqGS3aHjWwO64fcwLVvK
lTjR70Fp8YTjC4GjUDLSGdo7nMlmbhkFhmsxSx1iDUy/cAq+6WAWRifHBZPnjVeD3wQoHZYx6r2U
mnJgmaKrxsjFvGtJ2a00z3xNeemiOmyXZZ/cYiXvC9vfLjRvOT1ZzBuoBwpXjQ7BhICQeBxC1V0U
N2ablgviBpZmxXZcsjNi73aZq+l1JL9hQQ7ot9EPvA7zzp/YJWzgYRBft1skmH8tldRdabLqnMLZ
jOCNQ0LwtORaUF4PnSof5pcgnSl84w1EslU/zi8TOlXf6t5xjdoniXiCdsi4dyp3Sv3iqyNDI8hn
kUfoBtvGunIJuNO3w9NIH1bgYyGm4IiUhIlauG4za9kSYQI7fVNV9WOVBn/0OXloOu5byI5qRTmT
SHv6tan9lETWGqtfvbCeJiSJZciIo9KBxzlTZi3Z17KB6GIHSJj7u4kJ1IwOxSznr8IV01Iy8x9T
/dW2+2oz+HD/+zh9rbjWJCssFODlZ1IilmYoFc/9IWwLB00eSfXYE0BdxpaQzcwA8GzQG0YCBHJq
pmUmIuDh0X7IAzLBIJlFub2PXNoNoB/Unmj5i1T+mC6TNn8MfyD6v+UOo+Mm7ymWY5g81dasg3Pe
t0cblrzhxX9Xp6kx/Ojb6aFq0cY044ixEJteQQkYlYKSLoY31orb0DTpmnr5l/38QfW2ekVu8SjY
hgrIDNlG1jYhlTW8WhVBoHwW5qKF6CG1Jd3lNibQhFhV8O0o7NGyRtJB0u2+pBX6ogIlQZsy/k6c
Lx29wd6wIEWYmJCELcqFOrC0fTHmvZLrrmMmfZaTEswWZCe0s+FK3a1WmufRd58cbDstM33HnPKU
Ov0VFdqSo8dcjmXAWDK7m2Wy9R35KpD4ZW63bift7kzGOzXpGZuvHc5aL7YQ65wJUY9rAAsGpowp
6Msn/Yct2Ueja8HrFyfbiSdYyzMEHgs9gWU/FRaMrFzHSnHwIYmUaELN8eTk2iUwQcrbqv7R5/7d
wfwAIIglEOSdvVA/FsDwmpQ5Z3CUg4YljzSfvI367B9jORM7nzgnbYzf6j7ERTox9qZrD+iDx4uW
QZMNGyYWebJRV0hR8+aiMl4Y6nZrNKfqQKrYwD239+iZoZdoJDMyzje3hkjek6mCbBIOn7jtY4/D
RzSapGiNaJcoqSoYlS2OEGxftRiRU4TpMvQ02L4Q1pc1PXpmmcfYti4R/ZwPIhM2ujxUjv4kPXQZ
Yf1LWjJe+xxcZT7xpJNHFGA7YwLEtszqBnhw4iDDjSZ8GHEu0KN2K3WGBEhK6T+szzls774cP3DY
vac1nHZyF24hFPtVT5Gpd9NjQB2E19Olkw3Si/FcOs02lfEZihO2/GQFglGjVFKf8NQ65n2EZLpk
5FnT/2gwj3AlWJiueTCqmmWKewAiLGMtBx31onxh0naQTvKF4fZxdiBvRQZASSCLq7rAZkbomIKm
Qg+65xSl6LbEbo7bGJMB/bGNeMRpZzzA0NoIr2T+IS+R5W3B2xY+mgWtanGeiu+5CRo2MBOVDaFM
EW4Ic+llh2aoD6Y/HVpiNHIdIh+o/joz+pciT4MFgdqglwmFY1NVzzngBP0rOGLcH3orPHRTdZnx
PlSWIro2AzCEu7HHiQNRBTTP+plI1sOYRrsErwb6GJD8LH4ZK+s3a9ATGuiBvdRHTjGe/Lk4SY8j
JxjrZEFQVsOxCBFPtNhqjdkyz+dnq2ga7D4R9E4zTIW5Z/GEVXGX/HlHzWB01WqOGb3UTNqqrtOW
jtXASkJ8Y2LOEFvJuhk6E5qkBrnLEy9DXEMGj4DEOdEys1vq07ChcTlGhc6cnmRejYIsAgVTFh54
YxOGgh4vCTmz7eRxZGeu0mnthNBReT8WMXdn2w3N9IC39zZ15a6ktk96R99aiSs3yYRdiaFX92Ru
QBz8w8hp4IgKpmvLBH/Az9os2QYmGnzPztet9I7GYFzyloWHWhiQuaEoZeJ7ZU+GHZ1o36JMjtSH
r06d7bu4x5eW4Kuhs/dZ0EEinNNNDPA5qUqyQadP7eH1bJMK1eojWkb3ECoIKbL3cTZ9F8W8gwt/
tcecyWz9VhYCNS1ZreBlRF886fZ8DY1sFYNx1lbtruWYIxeHMDMxPEJaoOi2EAJzZ9fm4XfRuDff
nc/FqN0wPjmabvgo2uIJTA5SNsJOZxwXGgScy+gDtZJn4VgTmyleJT1W4Xr8KJzg3XGSvaFJ5hwS
XmIV6nDS3eSkE/oZ1hRVlgZ+jfqL2W6FHr20cLjXXLGTVrvPHQd0YDC/mEmfpaIE2O0jSxEsr7T3
pQBIi9zkalRmtp9CiSyv1eQ6ivoXB0csgsIJlmFDHlLt5jK6iTDgWUcywzkm1n8CvbpGHSJPZbJg
cW19inMIA3QtLB5l0qJZ80VFoeK/s4ceMl1+qAeRjHj8G1DLOfW2Tk4bNMDUDbRTS+WeISm0WYfM
1JutbQ2fk0CGNdjOgVZhb3kommZTmEsdo6pFw9xx7eoABKP8bJP8FOY69Eh0fm4YDlDwAGzSoK4W
VY+Njzka/iJGxGtD4LLN8bFm8aKi2Lrk2leOy1xynC/Z5D62El1i0b8WVSJXOjY6kwGAFXkCuEc3
j3qEINrJw13ml6/6PKJyLYzfkr7MImSG/pL8vtmpsLqAgj1waHeG9YqP81Psin7Z98pBoEEmAZva
i77UxFarARIqPzp6Xb7WC7RH6H1xhPEfurGrNpWWHSPp8YDDiz98tJb9i2rpN6rttzzkS5U5dUIF
iXkhRv2Ct1i06zPvvTJhMeqZt3I9sdciRBFp/eg01a3rOnfpefkmGRh0hdb3oM1gFxBwtd56qseG
w08an/Y0vOiZc05RpQwWpm5YwKHBT+Bjlqn2pAyHhB2fwjp4QKDCCLJPX/Ks25qtsHCS8J/ivsNm
kwgFC8yydP2PKKjYVJqvcZzJJJzIQxVQl7DgHqIlJuv7DIXRyqcr85lr00G+th4aqw4iEg1xKUiP
Y2tP8jQCOTG8ReATSw2P8SPNvd9UOShUo/dlJfZtZKlnrjg6MZ4yRbGdhHm03HEfoPlMA+KUfElF
VXr+HwYcXzw+YvkIO0TRehLlyJZmXTTTeU/xFnJ98eBgDrkI80JnUBjBp+yMbwAQTMPY7bO24cHq
50HKFwIu77VHFIFP9KVg1rSwQuddOSzhSUKZNGdnQZ1JlsXe982FxKF/CaD3apnFVS1400gawBT7
1dCZ4rTwmxnVYk7WTlaMs4L22essJzHD+pvZKZoJ/itxwPRq0xX+H5uOWE0IihddU16jyXueNCRG
yBs03b1N6hs3Ga1G3B502CMryMN7I9TAXP2bomeYmHelIGYD5ZzFPq1oeFaZfnW9eAsLsUw96g9c
fveqj0vB1aDL9Y+aFR+jBjFjiUVN44zHOutPyn8jGryPtJkei9b4shrzVY6UNb17jyoTPra5jSbn
XT0sovjIIGQONDN+NSr3kpnGk5ZO57oz7qVrrSdHriLWkiW1IyK4d1plzuUcl+NourtqEcR2L5hV
5Z+GZ5DWyqnKjK/E8Cq6aAN9khEIZ5V1A2nm+XetTGIroIwFWh01IsBJW2pkGvUIOuuiX5kZahsr
PaWRx+wpOTUlnhQTPingVU5r/0FKv/Om7Nj58lRjX76cDHHRWxstxSwWxohUvGJ8MBsWHHKjephj
C1VveB/w7FI3JwdQRAM5PaTohMoMV3S3+R2x8VBhlSECgjrq9jPo5JRHqyYa+mXbc1DY46WneRSD
+aOZHPGWxuwaGYqaJ9kdjksTfhX6GBASkQXLlGZG+YKV3fTTuZAV4tI5d5Pz6fk0d63jny3pX0Og
6tTTDiaWRQqO8rL8h477VOLBn4+MSs2gglSDtxDpU3+MQF+6c7Uj6nMTZyUEZtjNMX4VtgE3BANd
RBgjWovYt47aEN5iDj4EBtAURu9uQY7QveqFlvNiG5Q5sT7vI7tx1AB/p7V448zTCaeUGEsm+9s1
nM3IgeKw5poWtXkJhw+zn27xn/3r/sWU1fmHbaZAjGtmUJt3nRbf/cnbR734ybv+v3hk/4s7qvMP
c8zQj1L8N0jyDbJsxzl4aF37v6Uv/ovtt/iHaW/QFXYRakHOYlox7SbkwxhPkQk+1wDeOcVripWF
kyJUBUn/z3fLVLflf7EV/Ouz+f15i4uw/X//x/i/OtB2nYxcjx8nj8yhMP24d8z5iEiEiZx/qDGD
dJtHORV3GpAr9YrXwkTOtEuTWXds7I69SNZpAcNceeARGLQ1rDn9L0/T+rd78g+TyQ4qN+E6fr5T
Q/BO1u9OE24EYdcBpIWBlwPp88nO3d+UJj2wuo3yWwtmFM+AGcxSYR2SkaJegyqxwQSQ0SwjX740
smLZZn9iO32aQxPgn4p0wHNtrOvnUGIkiA3Zl0HI6X+5kv89DtES/zALdqIuTSWN3s43mkcvsBio
tA1kqHZNGzTAsUnJHmS68J+fq/Fv9+0fZpXwIjyQtTzd/Q9nZ7YUOZJ13SeSmSSXa7iNOYIYIICA
5EYGJGieZz39v7yuvh/rrDSri+7qrsoChcLHc/Ze29G6m+jbRxXvo9XhFYUFstGO1RcyR5O7z1nv
vfzHX/qDUVmmFcSqiXx2TQQfpRkdLMktefDCT71FLhzIkLrJYCGOKU9NnPxlSv5hxssfxMrG1nQ7
I4xkJxDQN5XjLqIat9cs2r8gMf/0C8z/H4lJTceZ8tmJd0YvILqO2DXLr46OxL+/NjW9/9cU/LFi
1U2La1il2utueiWXd6Pczeok1bX8J0pO/4B/hvEvBNU/fZofK1iLbUWnphjvKBi/4JbmJEQBTear
f/80Qr2V//FxrB+rWD1DXRRZH+9wzh5CB1uYOdEdagr7LdapSWjZmnwNNjNpcSvzVGMwGj/KgA5U
PV1iR78HfkSYW4iAOojudKwHhifOSYTiDYiCPug35f5sKwOPKeQ8b6hPeYebQ9c/0buitSFL2km6
w+TUf/lMf3hl1g+UedklHRLOiQGQB58JgGjMkGttlH8ZAMYfFmHrxyJHO320fdoMO4FUwI5iqAF8
OBLBvtpMGXhUdd/Wb4TKcJR3zbVHvui/f1t/iDewfqxKtLu40Poi3tnpsNVjfxUG5X0Ph4Ea23+b
PZZ6qf9nh6kDKCKN0GMAG9rF8fp3ndCIOk82//4J/vjyfiw6AvNDgUgu3iV2cQvovJa2WCtquOoS
IWT5VDapoRkOCRVws/b/Ql3+AyfX+rHqZHFGPO/sx7tp0t7KNiS+m8K+b9QPqRuGS4pqxt8+ofOn
8fFjAbIo3mdhUCcob+iVopdnd7ILECiB/aKczkVgfSnUDxQikLCCHpfog5Lra/XR6eYhHTPuI02F
408ovXzK9UJRs+y+OIUe7m+nwkBcUYjp2+kYTBiWTXxcBZXygJqdHWtvXZ3RCc85kqgug5lMiJH0
6YT07hqG5cnqulWPCkJr8fgN/gBiqlzCL8gXejbjzHCRsHDX1RLko4g0cufZ0rpHM3Z/2cLEP5An
6DPcZe9bECyb57zoX6rY2Xtz+j562IE9Z+UJuEfujGp9oCUP0zPZD060VQiURpr7QjNfaWLt3BAF
apo4d3GZH2rTWmmAnSZSg5hhn4EFl0migao853uQ+ZeWkNw7ie6uyyAGU5OAzBbDKqhpudXhyKdt
oADO9TO5a+gWpPHZmvMHJNutFg7/iMpFEh+TJHjstO7JcabvsHDeSa2951rPjS7Lto4c77KhPQkM
TQA+OBlRvR/hW1Dc6l11Y+LGWzfOc93pb1KpD3p5pgtxDIz6MlPwWKAVurfIoTMssiPhzEXNtMt6
GsM2kbmyffRRbvXjsJKU1MFFFtzlZL52lMGpsuheJViPxi8VgAzQcd9HzqW2oShmxHImLiA/BLEh
dMw0ZK8uB/tZyOJguMWThD3XdZCD0bR5Y7o34+pU+MEjNi+Q/D3XUywntlW3/D6barL3PYbTsDAz
8TWOiEmJ6MADtoCj89xH+SUMPKkUsSeXQNi4KDDUBGT38JX/+0Lwp0X6xzZquynOOzzWO0eE7wol
gxuf4Tb9Zb7/IeBTWD/2TZMtU3gd+1plIQu1iY4EyXts3CpfxJOzEj7EjcHIXgVLDFW7e5UOEOTc
qEM93OIuPdON3KEQgstj7MY8AR0El8Ui0rEv6FjNRsd0I36OhmVcLjAFb/u0/G9HJPFjTx6jOEzm
sGbPl8GTVbb3wRy+F3X4lw3sD69e/Ngf6SMC22oLtnxuzzlroZE5NHaL//j0P7ZHEZRzbPU6ORgA
V/0G0SMsxsCJ/nbv+sPyKn5sgrqX+yPVGX5+nOASh/AT6fnJitNrHYonrTNvgTa9eUBhIbC/+Fny
6z+NWPFjZyyCiRU6Ruhsoa+S+NBsw38cyuIvp5Y/7FDix8Y4ma3eVCE/fqwycsqa/jwjH/F6sj1n
g1lbWO39f/sgP/ZCMTVtL90qojwZ3oeedh107ykJqod///FqGP2PE+U/J83/c4JAvTprDfZ6HJhx
uRLCfUZdP6xsIHdqHalEtzPKv+Vu/OmX/VhGmgbDAMcJgh/QS7I3RILtUb7mvrMxzXmFeW+jTeVf
FpU/TZwfa4ruV3PdjUm8oyr5qOakxSjAqPKXLBc1gP/HizN/TPsWDmI3t3G8a4b06jrjWrnXcx9K
vRau//27ccx/Yib+12/5MfvTsgvTYORCoTeaASSb6mJilB8Sq2NDOd5K/bUU4bcMKsAFgOk96sMm
ABV6OqRXhQhOFGgFFf3T4MhrFU4XYsM3dkb33uOZhReia6ysB0I+UbPn3i+RTHc1DKcqgiroldFn
TxtzYWXWXePS+LStfaKNv6KgPXQDF8E6vQoxL2duVkE17kz2WGHk7TJIVbIW2vBFoZpLnjZiSqVj
VYOiRQTmACP1oqPXjbvUNx6gXVSO3yhj4BGPJw/dRMekn+7s1HFWYxyDmwuwHrrFc0AprR28g935
765VzMupG18cNoy5Q78zBlQDtYI/0/XGi0j8V18HVOwFp9nqD1Y4cD2HjmpXMQjAkEqfaOBNYFSJ
21xxRsuCPAAbQk938qr6PNj4M5VV104VxwoNi4OHUM8fUg2yeDTf2oZjWJuTWoOdckNdnuZ+VOGj
zJ5IiV17Y6ktCtulUWZvC4mdjbIstoeopa9Z13st015rx74M9rg3eZ6FXnBOmErVsubWuMy65MMt
/Xc7nIoDeSC3ko607OjGJo5BwlN3iDT5HeAoMwLQ2gTZ3SkuYKXX7BTW0gcm5jvBjtjyYQGIcW03
wLynEcJ0YRzCyNk1GgyhQcanYEx/ez5smkRiw4jq70mfX1DuNNuskGt1fkxkdKcuLvCy1uhwLxwy
FQSEoHpreFY4oCoYL4E2o6LkEChmCKTC6j7GOD2IITibEGI5wRdnM4KPW/QYcB19bbn9vYvtatR8
emQtPsD5SMhEBteJhllnOveKRuGX6WduaofI9n5r0/x7Vi/I1t23wIdM0npPOtU9TO3o5FvDvvNp
PiMHuEcSPSGlz35Jgx6MEgUHEkmER2sQ4IVtG0+9m1xqPJ/0kxukPz3SEEhi6tVpboBloUsgjBYa
x0pZ/dLn5jCzgTRNHFI2dh/NUeCxjJ1jIvUH04FqNXXXykPUJDZB6XqLygK3g4D8UoVFB8erbojR
qLaWkT2SIlopFPrr1CA0M9LkU4GQtFk/K6JgZSMFpSA/u/7J4BpABHS6DkJg5p2J6VofkhtCAiBW
8lwSYbcU/KBAl9aqbZzfOpG/NDPp11XleTTJFM50fB/dFF6iSntwhxL0CrmHbkGrLArOKKOQqsfl
LjOxudQu3XO7OKZlezLL+Ch96L4u3kXOYHi6TP9MWkFIkIg5rNGxnhHgbzwn95l1UDclhkU7fayD
/CGfrGf1liyaIU0YXCp2RI1DPM4HdIVB+uZl5jNSgJM+QUAP40NuVvFKDQLYl7TuuJlk85cHVTlp
EJmNTvwY9/Om7jUNd05w6QTh5kCED5HwT2FEV07X4P70CA2cnPfiVEe7iOArhweD7bnGqoNPAmsq
TO5XL/SeEQ2tIq+747COZQoZ1jR5u8oLjIXtmehU0tFZ+W3wrYK0x7HfNJCDsyT96Mbq7LNwOVOV
kCVeHzXTuatMvJjZhJIakZKtWzp2Nv9Rz/XTPBF1gMWyu1Nk4Y7SU+wYG4QIvxrUaqvY1Egbs/AX
02LZ0njdwstbRbJDKsjKXaOPaBkh6P3vS3YbHJnZFz4qxFfh/JDRy5XYJpZ11XzkEbmxthVSViad
xUuRClgPlOtfQ2WD0Meg2nipfDLNASmN1pA+IRGSSQ89cFwwwu0bDeqTOWMcZrGMWEv1PfHkR9My
VDvzw0J1zZQOViP9cJXOoGLLdUSXK1v0607av2caJKWOM0KSvdJ0dPKc8k3TEQJb+jEd5UM/wxgs
waE4jQRihVjbqM+eJdLFFMZXLjXFog9Z6GfnU8G5Z7fZWNzWvKl7kSEit7bHpWwXPg5v6g7Y419K
KVBpced2sDBBOvnOMuve87KHxvKVRv8gyHxVC0KXxR86hwuY/TMF4WDt4oxPXCdcBaVz9bGzVCm2
0GCA5+QN5q5q0lMLrUBq0UNQG7QD646o3/y7KUMiOnpccf7BaxKgoxBd2xS1q2PejKl8JTP+btbN
M+yNYm00zZp4x5vmO2vBmobaBDNu0QRH20Dgnrk6/JaePDCnEZe44UbTjd52Ht1tTyZI42wbbfht
2N0+T4ulJsN1JASK9gGTdbmpY+TvdQ7Grica1tSw+nrilzV5v0C8E/Yzoapuo37X1eaebvNpEvFW
wcGrtj0aTYglwbQuZikg9Ftvmk0kPJneMsiyBYRDQHcGRZ0CXk3VF6BhZoTOIdryaOg2miFX/PiC
GqSB0nW4F4N99ZlUwo6ZFCREKNG6w140kOE0a/BSQiZvm8V3JSNu8FzoV+G0QE+GhyFBSzkCcsUT
YkO4y99qy3/U9BEJIbOynXCjB/G2tKu7KI427YSKQ4/kPqzK+xy8OwppZLI13d/ULe7BVKD+BwAO
ESchGprUDv7Ldc9mRt9uGjAAS8DqhIgcCKO5ZISxLXixq8L3FrOblcsAcdPCImkLPOJzgCa2H9zj
6POjWre9863+bXC6dmkK7UbcB9WBkp4uOtrl6ExHo4TtLwzx7GjhGyTOi6zwlKldvU4SGqQThhm4
A1Adco0Ka7byc+elr8fXvjEfkV1zMUV41iTD3mPNzbX004dd2BnTem7b39oAUTXE4NCkdrP0EvsQ
m3Tw9bKdURL1OBYH62FgBSwGDbEetTpYmUs1laa5TJdqe1GY6SxK7gYtDVQVDwBD7m3F4F8T3sA+
Ybf3jOKtaMa9+kGl4bypfD63g3yMB/cd5CgS26DPN36TPhpR8TvBHauWJyPAY5qZ+dnunPux6K89
qgdoOQHTHk99b+SbXugIekaQuwIFDH+01eTBoJ6hjgwwlJ97UUN+iR4dgDs1tgLyYsTSwe3OEdZS
AM56iYhwi8J82VdtAUl5xErZxo9daRmgfnlSGqOQakgJ0MUDERe7Kgk+6CcAlZQvWqM/y5CZZNsJ
h0XwL0gDsZHo+QGX9XY2w32HM63r0Keggd22KZrMWHcQReln3zVfndm8gE55H4L4ubAplXm6v0pC
56PNqmM2aidjdI56arVLNCMXBHb3eC9ftKp5tYfw0+mcLeKT/ZhRTJKGD7if2aW3Hs2PYqW+qpBC
vFM13xodrYWlufuKOn5gg0BQ41Wd8MekWo0GTeZU7ultPURlWaxzE+f9JMW2QcuIKgzoUx1+ZiB7
l3UQfZSU6HpN3exC3C8kVI3RUXLfajRtPYEGBYtFnhZz3y0B5cZWdY0z+2Ni/c8tIDJDq52j0f2w
Z+Nsuvgp//kMfMHkN+5soooVQJIc1HQT1iHqIACmOSOMdSRdSPZVJx3fMih4rjY+DkPCiToEaNTI
X65NuAYiuo9gdk6I6PAVB/2BYtfG1ep1UHgbiM4s7XQadTtilULe4EWkWchiwVXm1QnNO/SnHC+w
NMVDjnwpbMUmSyPQPYjh1AD2faacxw6Chk/fVS201BnYdl/geqVJsxF8YXbrPiLRyFeGOx3VPyVn
dFlGqqQtLEDzfnqVXntUN/yE+At1urd8Hbkc7uUEyodLa9YioiAVzH2QYi4TrhIn25UoFgcYR1Z+
5zjpRr1vWYXjsuyq59Ll9ZZY+WcAtA6NG5wauwl1czmPawgQN/WRTdnfBlnfm2hpLL6x2Tb2hT48
R1CtCPDdtYg1OtZRn4jdvvkkwHfIzL16hllOL0baYOhPT3KezupdeJLi2hBEBzutIYyHH6Gvb2b4
J8Y4PbScNIrUWpt9fJLZfKgMllun2ugUbmuggdqMac2f3uZAX8XJvFHnf5+/x7EZOGFkJsTcJK94
BcCNE23V+3O/gh/yW3joLqqQbXVK81dYz3uNe0tWubdsNshv0Sm81omzy3WfurK1yWGxVX36LhOE
fm46fotOf5zN7IGwkHWPFXoxD0qqgQI0mRXCS+6kxscy21XPm+qTau2n2RPb545Cxrkqo/uciUlN
+dJmXoujnDBD/+rZ2LcD0sBWqULNGKZ3TizCKhjBoQtLmi1CLUCs8CeI1M+qwkMBGTaSRoiMe1Nr
YqQFd2r4qIOkbRcbzfEOZH3tLDbigrue5TnPmBa4ApHzx6NE0QhluzvFZXMLB/cNcEULlyjc44HS
0QNAFrTxMymM2mxDdDIz895LpgO+rXXn9V92H4abUaEDrfDEIrsNwUOZ3bTrA/xCrkQfk7MzokKh
YtAw8trdiEmn78Bn9ygOCMC5cw1CQ039BVXgLk2zR3uMOK7iwqPG03GmUkdmyCabqJi48IwfITPT
16tXWVHFzilWZ1o0LloNIbrDIFG/sMHlPuJCD91gN3u44PJtGtXoccST4/q32hb3IgXHjTkOxQv5
8c5WOgheNJN4FALU3gxLO5VVdecyojTZ3nki386Af4lHuTZtsG4jbwUqdzt0nJhw1OwySxlKWcWF
dVJP0SG1n82H3PLl0tBREhlWenR8sRLlWK+YzK8I1Q5JHHLSRibZJM5Nd4KWRcAAd+Ax74c6BQpW
H82ye1SqrXCAvpR6Z78aORfGMDLE3jK9O3XwU3z8PkPyPHL+FxZ7nBvqmAKK+iId/J4ZNw8tC59m
E2h7YKzcOrlVFeFJA50BaUxf5kiOm1+2B6HXp0aFkrvJ8Eii9BsM9uM/cd9zfrAm63ddRO+e66Dx
Kw690wM4dJad65xstgp1BNPN8qFuTTDAPO9kuYu5J+vEpy+EjEvvqKfY6wnvCAfn+Jn0PjTlMnjP
vWJL7MkqN8pLPuoPcS/OQrI1zOqS2X+2gdxk3GFHzbzPy5qwr6JcVlBJrHzaZHHQrtLaVuUPXld4
9YwSoHwZrw3E8IREARka350w2ViBdk4LUESp56+tuT9EEUYozgG/cAN+zTKeOIMnBGHAliNTynzz
qDmGmXySLjyxgjIkEvL5V10klwAqSdRgDBlwoZU5LuDRgEQxRmuR2YdhLCAnRad5KN4rh0u8afuk
q+U3U40FTfpbjGjVYfJ7gNL9TYsNuYAIny38IEWsRwwjTp7qGqbuwhbGNsuTfwbP7Fsbo7G4EjP+
1CBvevPkxM62YM3XfHFSm3Y9FBviM9I1x+eHyCYBg99LFWOnq4WhNn8FY3TN7f7K9etUBdzD/Rxe
x9xzQyKJGQVneTBj+y1VZpVRXwZ6xxFm6qZNWgYAcPr43lGidTqe9xETTEv0RxEUX04NalCYmxS8
vgnEuFDHbjcFvNB457G39rU5blyAPCjr01U6hTdkOt9z0W+zNrp3SD5Zua2Fha7OkARw+rLL/JJ0
3Yvh1p8zbhsS74Y1CKMDQtilExVcUINxNUTFnVEGKV3F8KkgBikDECfV/syzR9n8WrblMTXdvfor
LfXfxTgjDR43jTDXBsOntrNLUxJQCfRyFO5bNMnDlEW7yE2htaAs7Kt3w0ye7Nr8nafufR9Dzsq6
79ELN2Vr3uX8zthoX13LhQCt0I1sTYHAJKFLZaerwFcXMxmR8fw1uYjNW6TMaKaW9eA+1oRLpty3
U9YPkc0XB0GbGgmfuJowVvfdNzk/T0FCnuPkPQdZ/0hYM9dBo+IW3yNvVgeavn/sGuyCQGRtL4Of
ItrP1MWUGFXPSSbhT+CoRB/o7o3W/kw7tk9PIrwGp//JIRDCG1EYPjZkLj5ZtYuUqRcXLcbR+8Ja
90AMrOkkw/xN6BAQsuq9pHQdoFKwBH5vV9d/C3VF7rqcga8dhDlcsrRT9tdNAw6JnWY+EcOD/CkQ
j/WIyLsxvkeikTXBeRVkCNEO7gWX/cWcFf3DvRk56UYkr6FIDG/lgNAMF+IuqymJjf1Tgop6YZbu
fRgUq6HmGhQ6iBfN+AWXzYW+/04XwY3kq2crVolPWYtwlRfuyNoDBNlvZWHvSH7B7uC+SA4eZj0p
pye1BM3ZYuekc0K9UHZHuBj39NE2Rj1Cp6zWGbhY4UGoc7o7nezFvDS2Zpk+h6FKkGsOao0yORhw
tWUchq851+hZm26p1rzF7ONze3Md92B0YMtG5lqSN0+RJr7i1PEgt8SHthhVaHV4rx7LYYXyVDY1
AyTxjEXUSoK9lIaLnaYKor3uuK8NkXhI3AiynOwbZ4Uzbp14QbbkJq0KFjnKx0XhMjCgu3Kcs/D8
LggWz5ZDZ980J3phPijwEkrnEC1t45gffoFhqSUIG9HBGf//yhyJYExB0DUDdHYEzlj2NAe3OrYJ
g285I86z9eIjZP1FV7q7uv42B//CZribgoBQK+9tyvpNHkdvZNucK04wedY8YNHFURs/dVq9Cm25
ZU/GlZOe1NuXBKyrvw/ibZVmOU2tbzPJj/hPH0M0+IN5jh257tyv2Ya/Hdkrj7NYF4NbVucktY2q
v/r5C033J2gI7waH6CC8TE3+wUE4a1T6HJwXFsycTaZp39Wr8kosvzi2JkBqJiNm4KgcshQlgtWv
NpHAK2VTQ5qDeFEfHNbuWEL/iE1CI/HjgJFYe1ytBvarshrOMd0GXCYQPcuzHrcfZig3defVoDFV
bkhEHi1YhBKOk+32X5YJjStyVxUrii67VTVCzHfyZ3XODTkCuD6zWBHHy7XujqvU9k4RFVAZ2Us3
1e9JJdmqBzRhBKtPqytmXv5iNNGJ5wyxdEWpS/YkGRikVxWj/zRSBOAf+Zxu+EYt/ONTot8GlwbV
mK7mPr4EQmf2Q47kESi/yim5wKkDYv3lWk8d58Nqqr+r9qQJsCFk+kimKnwPOE7FvstgM3PwVD9X
eb/gz6s9i0+A8OOOIjmUOBwVMtzOhsbyYZU7LSx/eWBKQocyxOweQrNeUXlzMDZPWrmJnFsJ2FRd
ZoawP2EnWBh9uArT+ar+9wz7K6D6o/5tPdWOUC320nhNinGlhpQ6o7X0FVxvbZOn51I858l9bK8L
h1oJzMJFAsYUi9rOnvIVj5vbJAuW0SvV5I1rE67BFA8tsVQP0DHE2nLUFy2hcwDIjjUpMQUAuxr7
MJ7OZWRQd4Hifo208qhesXpERuBIDVUdRoba3zOqG+ms1M+KPe0+oNbj8ihxdS1N7ysnwtfjVyVG
tSp9bWf43luAd87lRKz+FY7QoOisJ8PuqT373Pzam7TSfTLTcTKng6g4QoqP1NThcwlvYbfhMlA+
R5zadvLqUoOEy8X30pPJRepq1755fUeZr9so9IxWuhdGB39SAS2t3t77rTSIXNY+u+G9YUMGvWSt
7RmvKmj7zqOASO+GMhsFWm2j67rkFpheAgsjAZ0qVJUrNZyljI9qoSQIT5XJqoTgUBYb3ZZHfl1i
ma9q+tqetR/b7MpkTQb7lwcXqTXPGYcSkfs73fnE2//In1dDimsbd4m20XGLVEdWrI05e1eAaY9J
ld4qzh3o0bmfCwyF1m7mp872/Kk6V+p1djk5RGBMZgtE4lTR1Iujqzq9CNk+qNQqg1ndGG9SfKjy
wmhGV2sEws/6oB6FZ/jnE8G+97WPkYjCZK62RixfiVzhYgBVwXnrE7hUDE3DHW9ZGJ5Hghj5/ggl
wO2uJk5kZit+UqTeFQtJ5YNTI7cvDdJTFFFbx5F51CcaH1AUafkdtSpY882IPtrp1UQJ1OZ0zMjy
avWJgO262vQoKEoRuHfvUCbRqbQqeLp6iqTtKXh+qEmd0+AWjns/V9Ga/eFOnzKgwyCOoB0fXb4x
vlrULCsPOTrPEjbZprW/1asCxAQuyP3g/3aD/65WG3uSSzrVFMIunpVvK6JuCLg4x2FGckTNC4Up
TzF0zsPDSNvKYY33CBRjUqhqG+OBNzBLjlUBBKq4Wyi7RznN+5ZCUJlYdyoRrmTviyb/UAv7oFa5
mvKL6Yp7HoP4nyNXqpcCc3uvhQjUz5WDYIqfMkx3U0DpA+C6k08XMhHW6hQJBm3PPJ/a+qiOu7EG
UMt4UZ+OpAyWy3w/Y6JfqLlvddzaYU/FfLkBxlc9qwiB4RCRNTgJtXPCFqClcqMqHTn7oURgElne
Lg6ihrJ/u+NGBcfbVbFWwaOVVsvGrr7yQWzVFWq0tB3PChWbAp71pNY9ByBxOec7S3z4NBg4026y
Spx5fyWDo+cEUtf0gP5ZSmLjrqzatfoqoK5aoASK1r9UBsUWjsi9UVx1L/5Us6XOnvhBQHQ2npe8
5m5+n3dAjaYQEkvJ302EcwwKrPU2D9RdJ15F6UxfYTp+qh3W1a16pdcUjpqn2Xd35vitRodaK4V1
Q8W8GGV+yuLu3hL4XSKKxKy8yNggKuSLJPReiQIQdfLRc4u2nDe/x3zMbPc4PPN4alTrHYlo9PJi
ErWp2kyjOCGbOkgOC7CyVlOYoWIUD+oKNP0TLhZv6YHua5+GAC9m4vfBbkTtxg1XWWaJwCWNPkT4
3CbUP7ulK+XVZLSWrrnDy3rrivY8BQa5H5hwVKHdMD/xdtHYPKtVRw0ONbCrWhFU2K+zrl0HKVcz
do8plWf1G9WDY8LhQhHNJ2yyBowzDlFdAQGOZV9Y/p3eecVqbJAF9hplcPzw29LoDvXoEFJZ6ldA
CBBgBLG37a42+qNtf8UUw6jErzSyx3SqaFg2z40jf1cYeRtyN1EcSkOdXA9FmlDKsMNFS4QLn7A5
p3P9RUQ0oshxY+ClrDXAxVER4SRiRyksid+w3iJ2ByqRbiwaaE2ZYPpT2Ujacaa2nQbdLvY8DEXR
yUvGzyQ3HnRmsPTAuuY2tdF+8m8c7k7w36GIwWbEB4HPd1oUEaJUL5mvVo8dnANVb2Uahd6sOhQB
vr8J4/XCHClP+LJZqj8U8vI06goZJ62MjoYCwa8tFohaggGh7KKuPepk44UOYsZguvMgc8UcaibH
eBAZ9Hs+Qhm1d8lQHz3ctQV4y8dOwNtq2HvkgLDHZnsqebVBrx0wJCS/QNpyZx/iTafb5qrtCQQx
0o9YZ/0kGlnhAcx9QsenmszfnUDimwT0wyblqjKdVUMl3OeaFoTyjuVUZzNAcfJeRv2TB4iClrJ4
7Nu6ZiEMuNArkk2C69erXwvQB1oHJKdL42ZvqoKmCCs+oM862Ln2eziB+/KoNBeCq9sQw25V1rcy
vxrtPC3zJutXmR7LJQpntC7EQuAHxGLKUdaLgBVhY9ykNgyNWdY71kJqY0GdXuoZy5fbAEHOqLB0
jb1pueFqbnWWyPdCfBVQGfx7Qh2vsmtXvjZ/NmZ/SAHNRT1iFg79H6aP8ctu9YWRjnfUBdh5o/LJ
8aN7DYGFJgcipanPrKbB3fW0RBZjNRzsID12ekr9J/BQmKLkGukizMGeJvhhnrodNMBfXRytcyqY
RkMvmTFh2EhyWbHViG1m7WrDOEftvMaSNT3mwAJJER82hTJoOh5adkBmhcqC0eU1il0ER7wyp0t2
pKCexuYzswtYPrG3sdUNKW1Nzhq+QYRI9Jaw+1psUDo2xZ7C6KK2jdVsOMrnR2CYLW5pbr4ElLQG
1q1oxKmB4ehFt8JVy/gM9AD8EtMmyFRrmOpd1X/TBaWhTbF+LJ1D1qU4qXQPb/ycoZsUb7qY10Gp
PTd0ZszYu2tr/LGqbJLbhzRLmGESW2KZXmfS4GsJBrXWtD2hf1jhS5iP/NMwLt6x9Hx0bn92M7Km
HUH3YkI0gWBnek9i4g9Q4i/nzrLRNos3Am5r0n24dogmW9mEDLpFjXyLjRrCc7am4bGzw+4jaMEI
GC5ncqlh9nfN8aWJvG3Y0ZSwSYAAZv6apf1KG70XUgS26q2XmbcSXN486qgdGv1VERMHOhu3Rs8e
xgZmOZGN4aY1hyPpPfxor3qWnfVIN/0L4Mireo9RIumHWOc8N5+tAi/yLMzlP0GOrZ++uVX3MGoN
l5ASXWgP1IAx4XC+SMQAlgw9SBWS/jCt1DIhuWe6bU1mDPhFDgSLEY9Xn48jI2hcdVrbLUASV0tt
FKwi87sT9zu2lG0nxe8uNl5KEk975ocae1UG0lgf6XJxcoyECcJKg8EdjuqKLJ4ljV89KzlbAx8v
lZ/coFOmZrr7lcDcqVI6BOaoUqBBElU5gDqjoNlGrbmlfC1iioAcwU3VsWrSO7+uLjPZC+rfENY7
xNWFlhlE1DQkZ7KhV+AJhH0bSHGOKQgiVLGeKzOHuBHo29Ext6jyX3yr3YLfXKiy2WwxuP2cPA5V
pMeGbYp4Zc/ZsZLaGcX3CiDpisr+PuuhmLuwdoFq3PK8v9RBWa8mt6JeFp0HjshqwA6dttTHBKbH
dN8BOSU+gkhgYoajYB/C5dRoIAXK/knXpqzKahm7+tVmftoYNwhR7fZtDj9+xG/oQCFpy63n9v2W
zte518q9G9i7PofiY/aQCKq1ujWY1jt3u40x9rRfu4OVNGxlXb20NOsh8u0d5ZlT4uJnDO5TY34K
puGXXxAabEWKZ0H8qtHW6MPNVcoNkpBg8DAaKEEH6lTejkRyMrFTl/ZyoWIM+eYiEM9qZcfYRk2f
ZQdG5KNlcBPS7HyNe3vpY+OCxkoNPib1PpDYqunbEwCUo+InRAP8U8cR1DYIA3R951PUeILnfoOm
pQzlUzuMOOCbizA+40nQUCOKA8qP9ICBmrgpFj0FU2toGTwIRhgdEZEhDjdjQ+vfKNrr0TUso2ut
vAEs1uqQFRG8ooZbzQSquERpFB7VP/cGsRlIILQIUhKRvMkK8V/nUjUBarJwjWtKYYpRCezgruKY
1AX+cULKoBvnllAW9ekpzjyjnGzAX7C4FwQY8jfUOJBOZTI95P9j6TyW60aWIPpFiIA3W17vyEtP
aoOghXcNj69/pzhvodCMJF6D7q6uysrKfGsmG5HtGgl1JDawVkLBdU8b4c4B0glB4PmeAnVoLo6w
6WWJYm57z70ZxMktp9tLGePQDpbgUQ4RfU3gdk7gyN879odHqbZKEQGwx/I38o84REZrPrJeqMcq
nzY5d4pHcqXctRMIZxPX6xGFes22uSFz/15v83PCldphnJ03H2Agb5VuAyTYgn+ImkYCHAEGeq8z
dm+JN0l3QV6XuTOQstaz5d1mu99IiiBbN7I5RxIjjC67tFwWWuj807runVevg+J7wnjeYp6rmrBb
wcQtcaq97QcXJMHW9jyJIPJ4x6Xoc22Hb26Iz6rHqjL5tmryttnK20mMQvHyJYOJRAb58d/JqH6j
DAXeyX6wsJ1bFa63MWVlU3/nG+U+0YEorHYdqO+5GZ9K9WM507cZhMFfQPfsZIfIyqoltLnz8FNj
vWsDCyiGwfCtNdGJozdthYx3jzgD6SvGCKL7vvx0eyipmlbfcyU8FnOydhhR2uqe+xybwFEc8y7M
zjFPkRC9qmtcitn/t2E03y8EEAuthBCuEVLnPLzR2BTZgA5PVIxrZPnQqaqZkXF1fHCJDbMDnQY0
+40vHZiuqDDVr1434kBsmLg7ThAhUQC5zJEZnwD08IiZg2xrpcBmfjFvQGeXTRxCdTK6oz9Cg9Ud
raPthC4V6Aqi4ldlQCqZyr3XYIz5x1/CSMq3D+PktW9p77ykvktRiqYcdx9IX7ge7br5bJB+6Di+
I/ICil0Rpu7Vj+zwkvrmRwF1ClgN3dl0QZUCPaKG/r7vpEcC/niDgg0SAVZ5rykkzamjNozLIrRv
xttl6MAYE4TDG/LrSqXPAw+zLkYfYGbEHE33z4m7/ORl8kTuE0ry4nM5twcDJy+iVXdlTLFbLU6+
7e0ICcbiMJG9+AlDTT5Sc76H73ZgWhdV6i9m97Jk1SZjWml0o+HdyWETErNMO7z67cis/qLvPodg
rNdqahnyGi9JQNnalpfcMK6GnR6ShjlPSy92U7GKZor6d4U3be9bh7ZDSojUEcOGH5BU4LFo2YOb
oSvR9rvZxgiviOCOmw2aDANqDy4maeUyMagwzF+WIam1D9MwGHOUUJu2X9lKb/6qR43577euHz/T
wph3hZNEH0XKVvZ1dwNHEt/HIbmnQ/4w2FhHZsa9jUlMRa9zxfQYnSOz24wFXsrKfEQ3BEIuJ+zG
NZYrsfbsNeXVHEksKlpBZuttjQ7xcqYBmG4d1pS9rxryzK0xXBYFQIfvZqZKPE6o0xf9bqCDEs6w
ENDHLfXxu0+6H7+b7ufGxVdmSNa+bz4wlHPX97BhbFQG+2U6+yljn8aAf2LUDgdnWNYcxVtKAPr8
LdgEmgqIsezLVltuRkxdqrG6GCHnEGbRCTEF5JWSXWBBPrJ9RKFG2g/ROcTpqfaqn4aif4iC7KYh
bWy76mE0ujNOLscy0SCNZDmD/BFw+ZCC2CKDsfIqxtH9cvrq2uBLczB7Hpr6y7K8jWtQyka0rDZd
gwJnmnT7ugWsMPSB4TfskhzvarIBbwCxwESCgdGzyTgaKQqjiMWvtMi8D/X+rHDG9BGIYXHh9Bj1
IbYGYBHUVxxoGeukRKeHzg+gm5ugOogjsGbWuAfPCGC1rX015+LfGLFBuOXkbNIXwMc9DiggTK6K
eOPzui5qpW1Q7uwkeyqjGqXRaNMgW6aW+mRq9iqOsTjl6Br9pzbndxNVt2BFSvc/ApHcgpUKszdG
tj+4WkjwIA+9ZtnV3YCVbIkK3uTjcJgmZyZHgBbcHRtlJlByB0nsbOHFuS33NAxLO4yv8mcmfI51
bTUbybhdIqEbk0czllPToZzNW7lreviM2VBsZn+mY+qgetLgt7DHsmBLy3nXYtilaWL30J31tOLi
jZ6HWPs0a/tkVP1LO1uA9L3xhuzOAjXJARiGr7SEq06W2wxL3NfD5gZJHJg85RZM5Cc3lLVVCKLj
MAcTvh+NCToyNjBVd0H99rvnC8s3w7biAGrTaMOJgDzFCJKY3stYMVMxASIiAyPieBCrPwK3o6PR
3kmLMEZxMviWixyh0ZsB7V6XZwJaFl8LX3vtXebCQ3OHYe3ZQYpI0SF1zPS+MBacSN2LSb7UguNl
uJr4Wf1O1pDzY/GI4mZp7Vk90FVWbriJWvAizSwvJKVY01fHmtUPW/NlItaWDB77BHq4U1q1tQzA
8TCtdqNzr7xoU1ntqxSd/QLnutHAtB963fmt0SxwPO9B6dPFnrV3qzDfHC592XsGcduvui/kjE+q
aX7I56K2oKjHls2vjpLm5aCI8txifHCVFR7+lgRq9pP8bANfaEX6DpfpWOGL148jnZMG9+5Yu/Ro
M/S5/jW3UJb8+llK0srQj8q3kEkGi/6e4NvoY3QczewziKF9GJNxm6OIpWpagxAFNU/7rEtFG79z
4Kdl9d4xQ22V2/0bVlHVDjbQk+xcZ9JIm0qFqCHEGJY258JHjBhzReL5wnRCMDE6YqRo1/ixr17N
tn4v3eaa6fgk+HoKTAPCj9+uxzCDzJv5T41LpIP2ZfNdHRPbtoaWSqiQ28q6PZ2FfxnJSUPcag08
3Jl8u+qcn6jX72sF4QKooqJBQ/NqTLOnJY2fZ1hSQRw9m0MHlNdap8bKv8xIu7eM1rtPYx5y5C7x
tkmRLyssxAKZF8LPhfRkmPsvHOBRBHeiIw3u79yoHqsUkfJqHu9LDgcyC49eld1CIbJWSzpdYdc3
my7Cb2Iy1UmPSEeZTEamNa+3VpRx7HO1bAYwWLROEUWs6JZ22rlasEyv6wKlpxmremDkQh/e2l6f
13BGi51BtRWS5GLXZe19f/idZvOfkcu8jcPMiYR9P8uuoJ4bt4IeDR34MMzaxxgMCD0t9iFUJZ5d
/HW81DaCgv0t6qzQk314xprfPxdLvZa9V8b51bS4TWwk+phrLPZxON3Ssv7RR9CXylthw72aJn9T
YdXO+0RP+RTeFXX37scoLvfwKAez+pk0/Ypcz/1IKU35fOuWw74ZLHpKafWQEpWV7gI7A0MpC5lk
35hXDcWT7SDFbLV3aReMG4TsCEMEqnxpzii0XUoTWnvu06eqNpY5XRnxpHO0oJ41qH2atlvooVtI
oxvLQaHJCh+pGBJz3HbJZ9PbF8jq5z7AvIOMD0Lvw1i0VMDVezBq8UNWwoHnuutyH9Xg6ZJ3wanX
ue3J0trGPLNRVu08b0N32C56/hpp/a2cjLYb17rlrBdzfuhs7VleXA5sT7GnqfJYD8PbEsFjt7RB
0Roymag2FM6u8d6p21uv9LdMoPEW3UcD78PnSEn4V2H+7TbGV8WcPqwL5hbsTn9JMzYFyIyTJU8Z
pIiJiEj9upKyD817OtDjWoJgU9EmzerLGOAtRTnUmmF3U5TIQuBKq+MtTPp7r+X3S2mv8j46SIRV
i/Oj+vzWJDIyybfWBtS/0kuXOut+fE3gIxYkLDiBrNIaotKc/cg7yQsaycO4eLuZF5M3LpLqzCTY
X9iX/xY0ha0Py8nJztJ763BdCyAaRQBEcQZL2EIbi11lUTRnVYVMl1DDmpsFtIX4sbY4NU1r3829
TQLM//NtG3TA0EBZtywRF0jt0jO0P3TUuQCjDjjVGPBL8J2v4R33MWC+jO2lXMI0E9CEDrzo6IoO
ZQsLPZw+Z59RFa5Q+fJ86dI36N0Dss2Z992z+m3JkNLk4dY8o1YFRpNY5UVw0Dh3LxRcO3laFJlU
fSteJnEwhqp1Jr3N+wTShRvCfw57MBG69rVzDpLg/f+fWh5IiKIQfEMN9l97+SuNMYF3S+fGblMb
Ipn+0CEiF7KGQQ7FOa8/RzXtJmRvVS/ay+7LpPkfVbCAl9WbEIcEq+0/THf+V5jM5pSCVfnU7/G6
FQjCaTZwSUDB62ydaepn9CiZ9PRIGo0+e2Hthk77rhBPUyaiziEc5hgH7qV4gx3zlhMX5TL34fJZ
yXRQGmqrekYUnj4HgEqTIILSt8Av24rJhAoL34S6Ommd97AAFfXj6cdpgnyVk4HBRtiN+ET67sIt
0jdfw8I9PIi/Cdg4QozPUMZXOcjqSOiBrn5H2ww+drjCW4ERlwxdhqFb2zZkMB7kFLbbplpOU1Xs
WnyyJ1e9aXrzWxBAOpKFpODoIUfxNen5U9eVSAtlYDhaXr53Nf26cngd3JBBnwB/gyba2QHTOSiB
vsXlhOKlcfnbN0hjM4QL9JP7D72rHUsjuFbiGGtHPdpe5lF2DrMNlLo8WOJXCPyUdMvFi/yLGoN1
3U4xoMy00T3nOUo61PSmd2FzRe2tHWibkc8wOfmaK96t1HkyehYPUlDT0UFCaOLGbooDmhvHbAxR
/Jk3jQHkLD0e3tAjf7Vp8g4t8VkU7bjWJ9DGZf5o2uJraIsz2DXy4Hn8ST+MUQoUDxN/UwbJncSC
tDcehlE/l950MtnOBZ1kG59uv4y2yApTdgafyWQdsMi6JTlLCUNhksO3dgDrmrVbU7sONN6oK250
Q/o5VfZSLfam7r1NrMZ/TY9XKWMMdEllrA6hVqdQpyAsL0NkPDcIYXB/Pkul1YqiKpYtABmtgf2W
ZIZtoP2d5qzBlFay0L8/SYGpgxCJjSg8pJq1lxUojGnfJsU2nNutXhc//tA+Mg67WXrrwO3DiFq/
sUiaOtPZhlF2VXwuL5p+O3966AHUk8H45GgNKv0dKJyiIL2GBuxaDDrCxOS4FfdLA7kitJ+gZ51D
Ilru0qKzhqce4RBBeRo3w18SSpDxICmuzdnS/PSqQ4jxCcvGWIDSOoiHg8vV4XOFWcIfDhSHPFPz
A7hgE5qDh5wi0Qln6mJRTN3Q++rZEvoYVELixHPGpMnjGMSQvN5lpuXsSG1Ho4fizUbrK9pSltZ9
m9OsVrS+Kemch37Jt1XjaTdOatz1VAZpkBzTqv12FvXekNcWjJizUSlxk/YtSKEHyFdQ1khbN0Mm
nxgep5e0Hy9+Mu1jjmUBuMYOho6+QXXtqOr0hFneofCrt9Bp9ENCdjiW4SGRm0vZh8FBUKDwt4WV
zDeSfy699lH27G+nxE1tbkG/pt+Q+hR94fvM1Ggsscknik1Q8Xps1n1SM6aCukwCVTUphmOTqkPZ
VftcxU92jUYyiJZOUs5c3R1xHcpRlbgvevRioXccmCFE1fkfMnErU+vvcEoFnEvRmerpdVUmQAAE
IUOfj5kTXD2+ZdZrd1K290N4iCm6Sm1640BC6skwf6eBncquHHHz5i6QwlppLZQr44FWysEafXR4
MuRm4IX3xrscLIaMV0abw1NcYPBE5mMWMIZHr1O3y4PnW29DHd6m0XJq8A1nLBKbD1EsZctZtbOr
8vBuQiwzxdwkSxVAik+nA3mhCnYoh2aktxDGUO88Roo4zjP/j4few+SbYo+KzzSO7x1jijENe0yD
duCY0TC9RnV16/n5r4wfk6of6rZbA8Dj2s1eHnNyDgBShCJgek5PqvB4aMlGakW3aB88qFDsgpx+
iloQe81q6C3xsIEiuJMqzq5RHQfeaxpjXfvJXrIIHTSaejaws5+KKBHIxAn1X+GUtwLfZ2Z0L02I
MnFWsn6YXJETRi8YlOxkxYeSeQ4r5XPjGkAopFV5ZVKBMczsTa7fONXuhREmaHHGqec4EgFXdHLW
xaAO6N5tZVNlDcXBXLy0U3Z0/e7Ct6gEQ0nzrfQtJogvcmoHnUYmTPG4XsRhXRRWQ3TJEU9SxCuI
8yupjeB+gJQvr84QHo3iS5E6BngY+KX5kUza3q6ZLU1giyZW/greO2Wod4K0o2fA2AyTywl3HH8e
+9WL5UqFKtYJbrUPTXfjTF++DTkQVA19w2UrBbyu/EeGKM+CB9SWvW1DdURcFAx3/JKC3cSleDLh
22qL8RkSbAUNkHy+hH4tFae8MNS1R8PLPxns3kmfiIljpIeqPSFfXlePxkuZUxwJM5w0pwvmz9oI
dqXB0GVIu9wHyFGt9cFA7lbutY7XkMUxFmiQBTNK0s733QRF0HLjw5OsDfMkfdOWRyhsVQZh95qd
PgqdwJohXPLsUd7e+ZTkStVb6ddLigw7Al8s5Fh5rEyZbyQ1NZT+w7ziDerd+6jEJxbWlzDf2qh/
6KL51rWAzgss7NsfPrus0+CpPSUuE79MY4slHe8EKLrp5+kXxsYvYPLKracHgVtSywZehfYnsUAV
2rWekh5SNNDMOCy0IxHxZ4YBQlaZH3MSpJyD0zO989+GEzIsF7U8FIHe9eLLmbAjraL3CQRmIiq2
oXYOwQ5N2gy+uN9OnJto2tcOzeNpOmlJcZuUEGklUk6kA0GcH2K7+vSX+EWR185Ftc0RRXanBVGo
mFEME6sOEhmejVl8lV56bpNwa5vJRscGu05jKCPhHt1wMIPxKJetUfnPVoVlQdjZP3nk7CXUGx2+
1Mzw3hhsgSpvvq2MWZVxeHEzJnNN9yurekycpudAvxOwoTNi1Flpb0lkkAUzlgj9XnqJZDiSobRc
ECo1b1yu/SqdTuVif2h9cYGFcHYnCBPlsC51lJ9pOpU53LTMvWOU6g9tUQDAhaj0dzwJ/JNfHM5F
UHEAC/fRb4ASxMLnnUBW19ZzzOOeIyZiUSAm019Ae5a4pnfpbQjW8mCg1f39Jgeg71cx1nIibD42
GUDGgPSBfTPxkpCkwVGJXtJodczqsdPstSlRIeymneSovso34hHQDM46yLpbRy8eZFfTNkdSuCGn
mfZsSGLK5AUrpS27xRvgpY6v5jz+xu5yC33tk4mdxw6OkG35B66QZkDpkCAc8iSkRhtsgFuHc8G1
cJ65IE0IZdIes/AeaO2fhiElcMeNPnSnOB1vOSEu+1yqn5KtmZFTO/PyYdnC1cMAHUTPt+Oj/B08
JPktgWOphuEkjyoCsJemYmUkR2a8V4uXoSXbOMdwbP/SQqmmvCZ/4BoZkRieOkBCRqH+EIKMAUui
i9z1fAoTPA9CrYl4iBe4CDYTWEjeYJWVB71l42UiBoDz18wAI+1wQWYB0GMMy+2dRWuKEysR6I/X
W6ECT6Y5AMBaFZeI29xnM6IJ1DcGOuWtah7lhtBaUSHBn4Ik2Qx+UwOwHOaWDbAagapNUCJkJ6Gy
evzbAjGDedwMId4nqY9hDDPFaDTDQ66tV3mNsaEFznOOR+8g4VcfrL2sMNqV+yjyzmM+fIwK0Ivr
U57dfYTwrTmMK8YNHnVvxL6E/kkw3UqkhIYqv/EuScnJIbyFnJQlz46S04xUQfLZfL9dS2hj//qR
tpfiCAIyv5wzow/y07JR+U02Cb/pVMhO3v3FYgNOe2boByvEUEA+P1A6IxAGlRE1cxzM8w2TBCYB
FpKY5bX3tp/t6F7+C3XvLuYlSe4Qzsi4h+ja4FAT/5Nr32l/ZE+ovNrrxD7+oVa+OnpD6LZRimGg
CwJqjwt9ajzFS/HgGvWHJO6DZR5dPF+aNNs6U4rXC0smhZ0spUn+nAfdKwhxJ17XQYedmlRA9G6w
n7tF6fvAbwbZes6pnMzqgmzFTqJNG6gneUT2qNGRBuzKSvr62oeqAyYzIzx3bBg5+gaXqlNEHSpp
ipAFNdTH3frVtDrcDrxVNTDgSMsWmstNQMHAt6A+fNE6+6o1I4xpZPpB1sCB1XmkzRnQ9pcMiEOL
Xxe4CMzBgAAiq8jaCr9pCqbNIDUFIzXyBNoa3TrXQERlLFbSSPeqemtXsGpYdbKdgHxReu+tm6+d
0PssKTCq6G+VFZ08/CCoFftXFXgPqWVdtAWiG+8c0z5CjR8eI6d1ojSgPe1bFgy8gdMX8gvoA5GQ
epg2nnRpbZlDdvYku2dJmxvzYEfDbT7GLB/Rm5QQbzq/5Mux7RD9vhK2GuCZv2ITQMmiuVHTw5vF
SEG2Dz3nEZ1C/ipL063USPI5eKFS9XsFPE4Ng/b1vWmUT8qfdjpnnJmCEpBfMdFRMa9nQVmFJnGX
Low+SnyjeeIlqI3Y1ImlCiHHalune/btaS+dkS7HnnmMLzStrhLJw/6IID20eHnTGuwPtWqmPZ1w
D4v+usAiiyUQqWrbWK9Wh2QISQS7TT609PSnMl5PvU67+1cKWuH5lGV8Lem3GGW+NcjI66q/lT8H
QPes5wI80aJucElmdL0+SjWCMO1+ahXVQ3XsqQF0rzvNVXoRtiqFNHgb4lNHXBoYuWW+AGiODUP7
7tLyUCS8I1mGwES2EQZFOYVXPcheTTgr/PMpbF4Gzl1LB0o2E5/CnTDCBiYrCFPy1nNnHAUA4zgz
yZXdVHwk5djXmquUAcrv2DAOGmQFcwRHSlOYo0l8dbMXivi+GlGBrA84lslxC/WOuczpVibbupbh
/EY9yoGH1qzQsG9ZUpSsPlJIyDcMBexm3nWBZ8eP9kTVHpxPLqSCwSU+Z9l8pPhJNLG+H7n6Rr6J
XER+qa+FYdhomCwN6QaKsknMI81+LU3up+4lTZo7k2xKfjqwnl3HeCr87GqCe0MBRDrRteozqWnm
NG9V4x9NQfq0QZOv4FvdHQzCc0aRJVev06lvvdCgzyDuzz03AgC1SyxDLYA9uMzjgxCCAXQXeaRC
G5HP15qkmbJdKhp5vJOdmA9yRFNgTZ10s6FyaLligBZPUs4RgmXGSnavxB0S/QfZpeVc3tYgcz3r
LHevMEtrpuDcqPoox+AuD4fbFDONtUuvEJ5ksipBQcwR8ASKx1pOL5uHXYD797cWWF8Cm6kCrrYN
bNZj3EucRPlsfk1L4pRBpz9nVoEQDOt5eRzbL21C2LidCkg5pE3s4nbsP/RYhC0SSjl65RPOJ7DA
zi0LLEeXVpHcIKZfPiu0QXSpYXjHmen9Iik/KxyWlc2gGzeqqsmDUkZaygXZQ6bB5TqNuCVtXFwS
kwYAxCAHMIaXJpbg1UMfsfvXYmZqEGXoDuGdFO5yInNHVOchzs4woaEKD5EIrsoZcOq7X9ydhKH/
/5Ogo0FHVS/vwZNpSZo8r/odDfib7OJOD98QvpXBigRp/L59YtpLYEH2RonFzxipq+SXXGdgJZQE
UqSn+BvoKBX56dFyk7tYm//IvaU1PkNp308kg8vUfbnjdKvHyL5QfuXUjLIDBvIf2q5PDQOiWYwx
k0bdnWNBI3FHTyMp1NSr2+cfIOa3Thx8/22CeADH02Doxt2yqhVmUenY7M3IfUxMoC0LSSo02dEU
pGVnBL9yohbF8J1sNCM4CfjqpeXH7OK5oUBq2aMhckMbs0NgRPZ9yg3A4xfsUjaoPHtlqnt4Qp61
3LukjkwTb2WLxz4SFg0CpHJDSsYoxVwY+7fy42Bf2VLcuUCfSCM9k0NtbVD7EhRe8BkJXiVFlFxZ
gnfh4rTrSc8EjhaURUpmAZNlHBs6ySoggcw1eJ5yY3JX0S5kdBZfF4V2H/0MD7JbIoq9vXfFrxMC
BWhClOuXWsOzdqpfBy1/bDKFBGBifDqz+5l5qIN1rv4tz1yCZemkp3ao0ZDqijVl4skpkisFLLa3
y9anzkpi48Io7Rdql2Bf5kPhds9lvexHOz0atveIHPhtkIfFNurQQxvQ/VoPZY1nFL3IygT+1cb4
2DXlzzJAPmACrBOq2HlqdHOjJUkiA/MgVCoA+maqQAWoaYD9mjwCOC7sfPsLWeFNA97BEq7Ivyc0
uoQwKPkzm1Lyn1kGbBzu69uKASNB7hM1BxQ8xgm8GI2NLbo1iEu227HB9LTW/a+iD1EI8SnyVI7U
Wb5b0uU+GbN5FYXGxYY9oHFs5A5ROZP/WYX8EXwubd6Yhr+uh/E5MuAGk3JsptI5CY4tyT2U7FvG
/a564jM67NZrGaGvWS/5As1SIBGR7CQj4sShbrL3x+4SDDOsPB9xBdqeBPHKMbeIvKzIGORb1YsN
0ij1QbPGXY9f4Uo6VlKI0WKRPU4CKni2a7yEhXn0cT7rgH6kB2M25tarX4VZKM0n6jjpNKDJvDZy
92/OJfiu3fzF/2AC7rfxzau8mDB57bbdS10gXxfe9uFv6j+dIStzhSGrcieb37FY9ITLYiKVyZqB
GdJgPSzj31aXJlSNphH3DRkw+ZW8dcs3kbtBVi8M4pU+DqvS+56rcMdo/FYWl9tFn9wrk/g+E/Hd
j6wwVQwEPbwZmfpzXeyrmUIYaKpVXr6XVlAzcw4kquWdTaafHKPBTkAuUKnWxvuaxoakR9yWQULj
kq4rES3h8yboqEUQX+x4ukuZPs7rmQaKDMCxOIO7MNiNZlxGSzyutiUGw7rqT1Prdn+Pk9friS3y
fey2e5Tv2NXOT2hV2JtishU1yTlCPe3GH8tntKmvdRz+TD7PC5MYOOBqaPcgVjFDBlmDG491iv36
K8pNKp+0OE6+puNFW0HxsR+kQvWa6FwnJj6NybyOSoaZ+/lUA+W59vBRhADdFWoh2YJIiEofUDb/
yWMNU58B5aQ2wPakLfTxxqmy0wxBDp/qS7KAdXpQZVAnDPx4w6D5/eguj1bynUQoNA4n031xuG9l
CBKdU7haMAsZ0SHM2oy2+uGyV013L49e09s1lAcclHno/T9/LE4OIg3S5hJMgyslCksEnsa/Hl3h
DE8Ouil+44DGak+y1WXfkQrVakCklPxZTf61o2QofJxwZBI7raNneSDytiEwZcAdw+vaIzNyTk27
mC7SYqMTzwLm3b3mTA9Ts1zkCvvrfXr/SOOIIUVQnuV+70DwZdUk/tAAOAxYUQ0m0oLghXQ+qJHY
c7InQRkUlEnuZYlCk5k8oFh2AFuCZhnIbKuBt59iTG8eo4NFNWsY6pjAVgkbVMOloVnO09myJtzO
eDkCzmOTa1jOM43LT5uAHBXZOUkgG7MzkHhH3HRwUjmiaRKilcpIFuQjRQFWxcsBw6UbPgzcZNm9
kemjtMMoQoEP5HAeoghSAtJW9AzvLJjnRvJheflFVe5Hp9tXbL9JvLz3LGW1eBJcvttWp84nIzC6
9jadaUeUw9HgDpBuRDUpSNHgXJn0xrv51KdausbFuNj0U8csxMA0CiqU90ww7Kqx/zf7+d3oUISR
U8dJ/92Q1gRhaq1d2p8iN7X0MUX+mD9LPiwrFIYeDMjsVSY96YMC3iN+2iBfheHxiMBEPt4Dk98h
Vkn+lNnPcQMwpqXvmE/92oOA/fOyw5ztbsLHmIof74ukyP/1dUl5vTwl0JfZPM7jMPi37hi+upBq
JppldjjdD4qoz8oQQCLI5S09AxDBOWGVjBbIenwx+uQNMka3RA0Px/pw+vbdkySUiL3UJF8zKHE8
ocrmRQx5+pExrpoUkY3ZerZU/K/oPYikHlO9dv3c52xOX6hO9dXVoqtvsRF1Gb9ip0/cIZGnfWuQ
QoLEYI5Py2/RVzshr0Q8iIKbVBFWMy3aWgxV7OU5BBn06io1MTUbudURggpRPW256JA738YZwByi
JwHEsIRZK5CQQFB0Rpre0qz+JOECiwnrPQyR44xYkUUTxgvmFZajeFcRIIH4wnRTL/VHaaSMQrvV
biqLc0uZaLdaAsszeazC4YFuOTl7s0ey6lc0v9PCXHYybwU1croR3Rldr56Vw45ZSKWLPLxXJb6R
um/gMhAXGVlw/DqVyL7HhUiODOVXNJhfScoRcjJlcVy7q1vPkG4ZORpSEABk5DjZjICjK/ntQu5F
oBXpHzpz5Ub5FLUwKKYb7HN2Gde6yJuWafruzT6Ew199oKMWKOSTXL1MWLFiLYcTj9pjMqKPnGjF
K0RQZlbnTY42Ld9jvfCEWqKFDPDOk9q3HMg2yt7QNN+2i7ozPPuqgy1Gln92uEIZGmJz+d1nMTs7
uUgCy/mp+wJpMtVzQaCExNholbqbsc2PCatMp3E1Qw6rabA2LuCeZvTc+En33Au3C5C9DwyoKcUZ
C/DXaWHgJlSMp1sCkugp1DF0f8IQFrI7Bydz8SEdJA99OzwWGf7eS9nw7Av9deyWpyHrKeGJyGOL
0CBdnXylXEodnxwDgukTwIXCaXoO0cglobNFlhKcOhJI6kxH4RikkO8zi/mo4ujkWbKOqvFBnpMf
NSerHd6hej9mqrnX6wxRI9CwHuJJmyNfhabEsMw/Ye690TQ8oClzdaDa2ap663s8FHleQd1ekbh8
nUasna0q3lk607kYv69VR0g1avq2kAn3s8758kjcUDjBUzhAyF5L5jt7KMHLIMG2oFyu1+wb49Uu
4VGxuoewCd59LvpwiOJNDgSH/s0pH0ECEffqIENDXjjMrKTIIEROsp1M/aJ05+qjOZUzrtz72cln
gDRu8MpyMBjDCr2/bUP6ORlq5n6LLDQz/A4Y6NQ0Tx7DoiIBaCB9SbUyr7qyg6evPaiSSbKpGzXE
nWauh7a4RZUfslp5przcF3DH9C7YL4wAYvH95jrUo3PUApVrv3ZS3dalD4ynGHyLq3ubkQF4X9nZ
rJv3zPEZBeI9q9i8r8iq3Rwr1xBpzTrV/zWKTrGsI1d7xbhH8RP1pbOWv65QOLwJmyT7b5cqBwlS
UYdLgjSGYkKOnnFC6YkPH06SvQaejXgSIsW508G/9gpopN17lJFaKOtxhDWcURurYAx4qPUOyP0J
belPzYbtZtQGQqrFsWcgIvbnkxbNx6lvd0xBf9T4oNSgsIM5aXQ1PYSCUGMMaBv6iEVNFmMHeuMf
/N6+U6W5cgYjAWRh2NnokGUq/xlB+DiFzBpZDmo5EPuyngxYO0vYnuklZQsXa+Ff2x639Crf+WQU
mH+/qUBnAsQ7xTVcwaEJHqY++nEpBRAThYsBAyCu6GoxUofwTuHRoYk4eRlaNKU0bWN4/POPo5D0
yBmmVxkjRlzCKL1QexVjf6PhBPmAmR6Xi5Fx4Kvqw/ajMzp7/1LKQ7YsExr0UMk85tcKfZ0hSA5p
Cx5KNXvURW/EqaF0M4pegkX2NJDUrNZGNT2bBA9J1SqmhuTSTJiDkjuVlr42Oo8pSWmhHroh/ioH
6GELYg5h2r3NzNFETX6s7W6fWPNh0srTFKhjnCebgRYpWh4+NxRWnrS0GuaIBqjK/WEEnmCQXbQ0
nByWO63+5iNEOiU2nZOnWa/DlN7h/b2Z8/Dvo8YaBASgD1FZKxSM+upTzr4eR58y+E9GE/DTokPg
59FeCyEaYkEgqgIO0hfdrK1Vn26TGZcQxpqGzOUhIHm2FBvR8FXN+GTo1dXP/Z05L/ueAVKHFMLo
sAkBF2cEpGIeNrOZjMqNO4n3vnrIgvrwP87OY8lxJMqyv9LW64YN4NBtM7OgJoMMrTewyMwIaK3x
9XM8epPFCZJmtUqrrCqCBBwu3rv33In/YuiRctYgQkIcUCZbXFl8LlnOq7zfU6x2NY09F/+P7Jbi
vL613AZHYb1PZR9Z+vkNQ/IVTGo9QXCj5y302vgqC8NXp2nJJrnXtGSZltWcm9RZwU52Hv2++81X
k5Eb/KFLGi9/y44woC860krBjSnBFXM5rByKdvY0XYMafFAcqnRNzSlU/RaQCbZ/aUV9AsRT05kr
F/pBYKiIkOW88pmbsOCa6FNzTbwjn0nfLlrrSxYYLOalb+w/XLSiV7/yngNQUj6AUEPLjB9kTO17
Oczo77A3LbgB/DES5eEY6VUE3iLgfklUhGFfSfygJIqAOnsFPmMxFWD7/9NnSOi5qmo+GgboWno6
MzsEEzkUQCqsZUb7CO3ge4/tq+SEF+K0QjW3Ya2cW76EnfifkoFBq2srEPDIITbh220amDUsBFQy
lh3l5e9bj3KBM0sApgmZ4p3COXNUPJLlEcTDRFBUdSWRQ9xi+SlyMA42EaF0HyCHIfOaWFZG2kkc
CMS1RhF4mpqniGMSt02vaRZyGkV2uuAhKpZzm/fVk2vTNI2npQtGIu/6x0nTrmwY60AdOtf6xMi/
5/GsZNPE59vVESKWUu9nMuMZjoTaqPMh1T5NqzxI3r7ELMnXQMJ6Q+aDwRyvWH1/yc9JmWE0+jTy
l4LyuZrYSE2D+VW7eHG9aGvQ6ZQTbxQGj3bVUrS4xvXCVrYFPpCrhwGJWlwMj5K2p6XjncCOLK+l
0xKXjc9r233LKNdSnsAVhCbOeVXbbptr/UbSL/zkPsuyhXxXG23YSQpQBC/SgifJ45bklwJZkWdU
d3XQLLmBVDBrtn7ubQRhpYTAYcfjQ11jYpZvYzyEdyZhqJkRrSTf4/tl5dfBYb+jGnxHgto6tMct
r8YYsBPqgxodRE8oVvg7oosll+EyZ7oCbISAEeFdtgFgsBBorKWzwijuyiB+oYr5PTR6vDuOEFsZ
S0UBEZ6NtuxZLyBrKECVomS8lrSOQj+YWN+xTnMB4jA5GLRsb6gJ3ZbUmCEBL+UtMlgQJGVFTq/l
oP1iL0V9iCj0Br0Wdgr5/6hYp5DyWAc8jO8hCDWJctOKcm31/RXaaVlRp2QRcNwCw8yUZfrBMy6i
ZY2Zwm79uRzdEcuV1IhKFKUkq8jbnGXW8vvZQVcCNkiMdXCYmC7kbY9x60t8rHzJlaG9Lin6SlZJ
3JDbaKkfIn43cL8HWXot2ehyYyL5RJIJrEKtLBlKrYivU15tmPorJrKZ7TBfa/4hLG2qNlILr3A6
rR+oFkfKsLA871rw3ORKJL+tvP8cXOXdquj0hDAop7xelupzIuP9OpxsLraJuKVthIjHUsVLQXle
xxkn0aoGluyEiONstMGmWWsaKikl1MywOOJ5WP68vULAssVDkvOaRtKn4WK/Cim8FWnyPPnGQQ5w
/FnbkK+X9NUq9+uNSgKr4vBUfP9gx9bBN+sFAXcvvUPSQIctThB//WrV/WMdK7NW1B/UGJhBr4O0
kh2xkIXDQREvKwZy+PVp/GBbzroiXZ6zCWQ0j0FoGsQxhtETX2vvevZXEgcr+TgBVW8lesgW7VPQ
pxRoexk8tvLYC8o3JjLIMTbAt5QxHmnJvQLaQkjrHUU36npoWvWXoVW4GyYBhuLGpfMi4kKqrjqa
aQxtlr3ATvfI6J+K+gtV4kfliWiT1tFO3pJGYxCZlfPcoiKoemTPXoduhrJswImzDyp6tU1PHSiE
UNq6PmwwrVjFXcOvrZPNiO3QFYQDKRmzddvdCK3+3iyHUelR2xvusr7Ydi5H4ya8kTu0qCP0OCR/
3DMSMlaCHenHy5YGLF15lGtwmg2q6gMoJUK7kNLJfAP0rhzSIsbmpMefDRF89LZALuhry/LvHJhn
uu3+6Qd1ozT2Hc9miBAE6/FS98RB71HVNjRgWKfjvSaU9z4niNnQ4MyTs4ZmnTyZytzonXEPW+6m
bX0ISln4S2REhA2usVe5T32h3JqdyJg0sfzrh07E28EZ37NY2xG4vbKAbEbAo+R/qzvtrpTWdFmb
JD1EDPlNnouALni07Ufo/G3IK9xwACmzeqPb3cYEdSUXq9YgO8qIRMASrCCzxzjVZIgI+lpGZc8J
EGAmsvd0hBFbwUwb2miZh0E9Y2Zjwr2d8hASkANmpf6Sq5uu1JLxv82xZEc+K2upqMsqhnDA/FBF
ya0SIWsDcWpmwXbS+nw5tS2uzBIhP4s61dUnyb23uvIprZpXAVxpRFaNouGRufoXiVo7q8LFFPpo
KQyyB8IYngH7qRx2s10TwYL7VbJp5f8pm4cVoEz44HTrSb3xJmtTTgZuqBo9C/ELM4+poIj9vQjK
u4xdvgpPb2hsOCcOnmOVoJmsS/ZBGbwPfbyRu1AfNHMDbElXaEdH/SZhFla5C7RgDqEvK0kVcYzK
gGQiaprnwHffpiq7nrpgb1r9ptfjlcxynBycoqnOJaUF1redme/rC3yrFOzlOYNMjAn/ZWyAFRie
iP3Dvq/gd+ZKNbjAzDI3YcqhDhR27aPw5l2ma3KQYLWIWash5HMuWfQlJl/Re9doOpbU7m7DmmCL
IOZ4pVf+ITenmshxf2Go7Gp1UVIFHZEGop7iTL9QJ/qmBUYa9n5toS1NFncPo09JmmugD966KbTi
NrT9cAH6FxN+qK0csL4chO6dsH8snR5/m74gAQ/RM2zlJMlfAp7OyOaE1QZUCgEeEcgNffIPHjhh
7LxAlQA0PzpJtDHJQ6HoggwNHXgGQj6F9k/rnZ0U2Q6jmvBd3XwpE0CpSt3JPzm7uP/z8NXmboJP
VTDoYuHB5An9FUKWQx7ji0yrBMNegq0da9tGKZ1VYvlXRtn9kkRrn30ClHsWQG+N7AC0ZHBnkQJv
c5GMkG5ChMBFea5KoEqyCAg/qplQZHCPWTi0fkgWU/rhi07ha202a1Pz7yoONZMv+cEJGugBjnuu
R5/CdX7FEzEIPBKsQs5EhAwO5pkaTsyv7fikmTZHNb6eavSvlBIy/Afd82gF+MY0kBMFxfnYit4t
I79Vg2KGpXVZoGMYQaW4sf7bqpMHcNm8D5EaUDphF6ahICRzoFir8GTmai0rT0oZr7Tyc0BS7wqp
dWKJkFllbkppxmIW9c1qh037YLotGNVuehOu9qBqEURc5SovpmfBAkMEyMHNXIKf0Al7YBgKIgiF
1d3pNqT0mDFMQzzgZBV9OiAQ6KuY9qzIzI3cNGiOqc6Fqu1Aa32glKZFoLeU3roNBbUdqJeNVQ17
k9iUivE/1MpdlLCyesFbT0YobyUFCeotdBlh68TKzmbtUvJfIPAobvcWMyvtdd8VS7/Hx1IhzXLD
gSiL0by31PpjBBDmcp/pzu6LgnAjIy2ZL8abISbGKebrdEW34d7AFEC0GYXikIzNvi85SmPrew+L
SkA7zG/xye6NWgfg2N0mVj7M3ELH5NLPm1RrKWMNuL8DfafZtHBb4kZnmkP/17Ea3NE+h21ukEcY
dBD4VxmHwlESRtkYjRy90MmsNdXGjCVBUv5WqTWMCVrlLxTfv9L9ZpuRoWTjE1rquoGG0KxbOh/i
y4Cxvk7V7JDXEewym82k4cbbRuocJKVKsZFGZEiEdFBGU/fa9+OnIlpwWGy/UwZ879H6UuzyAckz
CbMpdsRmwtxmjQEBsla25/T7WRUjcK3sKxnb14FGeMzM2HkETgm1mdlsr3zGjS7zDVgLLHDmcrIV
Gip8WSNUW+118F/kvc8c9V2pEPMRgFPnIOF69nDyvdMK4DgyxrjUvasJ5r1OvEABCz8LoH/IYGCr
dD8cfChzp/dv5UCDeTIyEaOTrUbegMwpOQrwUTUa+5LwGsbtvVDhN1bBzsHLqiKt11311ajU59yg
IZZo0AT9JJslVrl2DYpM/KYvp/c8VL1fct+KiPG2StCpVq5BaVzv7z1hzE2E+zOQmOsyjna15swl
t3AsqcBA2+fuZHhENKt6xY9LKFK7sKklwDaepXRlwjTYEaW0AV36IEdZB2fJkNkDcXwXV6q/qBT3
lzYyf7rOIWfnLkevTEXrhftgBvprFRGkm7fiScZJd2qztljweI/WdUecsNF8T5XtoF8TvrlrB+WO
5WJZK/6N/BMkBrYkTzxqOTyERBgvXugcACbEYPtglNASWCV2c5M6ykNnK+vaUBZRpt1YDo4aq10r
VXyV6O0q7yiUUWr6yiGm2h3nOUW8WYP65A/27VA6E+V8OnzUczllViu7ZxeSlN192Pm/keVwgCdl
uGZ8CjhSNqmyeZ2s1bEv5pUk3xVN+BlBSjb5CdDF0J51JerfoV0Js/6ArNdzkHaUWVWpI6UWWixE
/8hAK9d2lykeZ/YG/j5BvyW0kgkb/x67GO+DuF/6avUjqCyaMUHxLL9T0YW8YGMycyqLGmtOtTQt
SNWyeLmzxrvzLJiDHfUZQl/xGv5BQU/rbBrGja92e1DD/lzkMFj0wUHQk4nHyewfTJ8xhszWCF/r
Un3ySENrh+KmpE22TX0fMyklLxUUEyY70tCQg6VQNPSU8hWgEz1BedIj1OXINPLRvKu/SRAnvYjj
eEuhwqronXSa9Vw3WJE6zUeOj31llMlWJUElpE1dtXG3RgMHAkHnUCWBbqOeX5UmcC1u6+gHiE7C
7iXwm93YWQ/ykyIZRgzR9zFkfcOrVmxQfdz6Lg1LLHcbfPfPZOr4M2203rCut7hV3Rut4GjYpb9j
Ml6oK3jqXMdkV8byAKNF93lmfHZxDyQcaVDnUmMcij9VQOfLLQZwIy5zcM+DV0X1iGLBn7m+jxoN
vJ/OwGbK2rm2/RCM4xd0pN/JAK3ETqptwd6l74o3kreuwgpoQR5OGKXa3UhqMfVQn21baUByHPud
76fv4ZRdNVxLb5x5oOBqNTzkHSzhW/kWFuyzSFJDZG1CutWJrYh0690wnXfP1ne1F9coMssUFvL3
fWHvPtKQ9mID26eDUmVS/Xsv5HweBXvXqN68AqsxMjEMyXRO7EpZIuF3OQZTiOoHzI+SdK4ZOrEl
bns/NIIOOTvIyEINYOTt05ijPjNT/W10KNyRhy03UI2CM1mO8qJqpBw827t5/cvrmj9qR5UY96o6
qzr7oYvpHPv9utKZh3QRvHpDtq1cq+eI0O5a03bmIdaRmemK30KhEi+soF5OqbNFzPoqc9iJgdtV
YfxISuRj6YmrZECxKstXemOvAno5dGMDDmrFuoOYGliRWKUE9EScIAAZhtjJCHPzpCIPX6zPHmrq
/TcgjrzmhD511UF05mMsiq3W6cj8vPIX6v5YZiij5wGC6FdUmrgNeZx+hGl4bxS5t3RN4qTQuW+J
8kG/QGyQXjFryGqqXQb43biZPf4AX9SvORPfTBmC59zvntR0uqtUZSlS7/a/YrVoqrG3vLXR4WUy
A2qyAmg3WCUilqbXcKrvQ6I7xzQD6tBvdAyQHadBX7c49BVL2S8o9XHP3AdN5lKOsSpzXX9KYj0K
ShYtg0UzjXij2Okh1UdrLQwdM6Nz7RXoYtkh2MWwy9h9JoJsCUXvcbWA5aUkAeG8WMjJidPcmxJq
0bxqUZwR6jgLEY0B+YsXHU7MWW93QEoc/50DaMLoG3Zuluk05D7MxHyVaePYnBgWZc9cFYbERZEM
pQ14up3cQgxpdu5cMZFUTQMTG+WYiNQD/GQR7cXpNdNw4uvebiqJF48iIOqB8wY6ObkqMwHUIot5
ANF9AChOd4jRjMJNn3d0UtON5RUv6mh+JYU8baI+YzbLtholpix2KQ41/qvbFC9llt11XU25fWOZ
00eVY0GVcem6gCbMrpl/cGhM5AviSw9hR3J95fw2Av5SvjSeH14bVb1PcoqQ1rhxSirvk9ouOtN8
1XsgvoZo3m1TeefwDN94pB+ZhdFDZfY3nJ4YIYn/JJNE04QGs1m1j64KztcsrtBjISsJ3T9x3i3p
Vax89n+j9qEo2YWo3hNhw+rR6IgLezBooilrk/IrjuVxEcBBAnOpP/3nf/yv//u/fw//7X/mt/8z
0P6DWsMtwtCm/j//eeoCRznavqAH7hRcwMo7DrCegoFsCn/lVmJdirSW2dU/jfCjS3BmCCdVGeKN
Fjayrta82aR0TJU1N6TlWU9+qRUCBjsu5q0RPiBa2zemk28Z0L/UmLOUkh2CTo2BYClfpjGhaQgV
cgx4/V0z+z2hqwJC+qvNXU5MbgVsxWFzVe8ys3oJtPwmMBOq8lr5rLYsIXHS3GQqlUaOWcUsbcyn
MB0JV55YLdO50lJGaWxnESXloum7p8mvX3wzuNVT2h+Z6aIONPM7u9YxZYKANxyyhAl5sKEoNJSP
MTmNvfluDM6Hk9D1qorngIqtHfe7TviPeU7Er/3gTdFNRdrG3LH0xyC1tkWCtkPBrCnHHKcIOlXB
iHucnM/zj9k4FSstn//vD1T4PoNB+68e45JJhmm4oXOiLlNPf/H0/n0ymkPEm6AmlJuTNCeizMat
EtEjnUVlbrL2OagXKMk0BECX+kDpvQyvlVzHrAlS1mn2VdJ/6q2FDxbnWGn3PFy4fn7d+mjmc3gn
6FNntt08G5X7ZIfmQ2und0rb/hbk+kzw47QeF6ZluV/4ZJ5FqjdsHOt9TEEBSucnDR3Sder7THP+
VJwtyRDh7T9/U07EhqtH94RTIekLfarQwotmmZpGaC9KjtHA1WEsX2eE6s6dzl2fv9qJJ6AeRbtX
qVlVOUr9tWUnJGhUi96klBWM7ZXblMt/d43jUPfBytzK5hfJVIcO5ajs8sALxmrgX3idtRMzhjj6
HYaF5zKiZLVptO4ptJyHGtCy7b7IIuA4vqKEENUNoXFxFlCagTNFf1yrbkCen/+NQgat/zSfHP3I
TPfU3lTVeOMV9YG22tzRxz+Di7RL9QQcZt78vJlHegunN0+AzXtyw8DLZXGGzjuOjj2psMaQPsbJ
hMzdQ0iNqHsxOPaFDHftxMgS4p9vm0nDNh0RN68LOrjSu5CYxToK8WtJxxAtsBxQARYcFIZe0+6m
uNjZFRRkZKwN9VWp2YefMpOA+fM3TZM356ebpv3zG8WpNxga/Iv16PfXhkzlQhQotzaj1h4cnT4P
ygZMQMjw6YnxD9IodP7a4tSIkQ/yr7ln6oa2j5XeXodA51ygHcSa0elFhWz7xqMU+BLFRDUBcbt0
hnFTyCuQtwYtdo7nQdoZ5I2ssJrzzWz3vjap+2KlkQ44sj/Pf89TT02TW7S/viex9sDL3cZee9W9
wHpjdG8Cz+MwXmnoLvnGbKooXH/LknOdXQmVkFyaKzwsyjqTW3JhYjr1tL6/4V/fpKwbnxhUIm51
uPAz2QALsxjPekKJB2YPBRzZbS4y/7ajQZEaxTZ0d7nS7M/fiRN7Uu1o15FrZZ/rWqisEdstelcB
QESDmeRsng7LZwjxlGPx+Wud/K1H24OocMmXQU28VpFK8E87s2M/Wl/X1leUequqs/aMSE6NtAQT
eyVNsuevfGJC/p7g/rrJRYzMxwpjcoQJB5Da0QCTpkoSWUVMx/lLyBv2w1unHc2VCoG0dRoyH1cq
mZ4ExKppc9NBH5EJeryQF1b3Ey/Y963965dohLNoVVkoZBHUK6zmfW3e97Fx4dNP/YijyawYJrW3
yob7ROYBHQ3OjcXEWVSlaFKN1rVjehfWllPj7miSCrPCrNCLK/Rno4NNdkzfxDtfdF9pMG6M2kME
aLm7np78+cdz6npHExPq1wzWkVySkQqFzriKQYNGVH5GQWtSJsiMffDS0vz5d0Pu+xD414MKSOkJ
fIcLlgyx1oeQJXs7A+edGIvOhYucGA2qXJT+uoguFCK8JkYDjRiOh0O0SqFlpBLRe/62nXhx1KMB
kVleZflyeoDaitStXLdQ/QpzXOda8nH+EvIF+eHFUY9Ggq0Q3DBZTAoNtQT6mtI06JoXFsNTH370
2OOkj0AHeN5ahm5Y9LablBn133xx4R6tIW0waWVd2nhOKvXKqcjSbVNTuTBef36y9JH++WRpsinC
ImNx7fjot0gjAq2zEQTFnP/uPz9X4coJ4K+BoxR6G1cj9yUDQUHuiyWbbuO1OdFa0BR84+cv8/N8
Ilx5+b8uY9e9w+oyeeuxgtvRWK9e3m+prB8G+m2YWy7tecTPuzDhytv414W8bCQ5JKRN2Kf9TuvR
cxODYfh2ieilexV+8qxqydqOtPc8VO9ktppUqwyW53zbykMZEzJNsH41cF4aWbPJ4K+yMIeHjM2J
HmI/780G4zVo0twtHyGP/C4ad9/V3YXRdOqBH60fyMQD4Ueat64tvICxCq4mGO8ss705/yiEfJ/+
//dMuMd76QGdcGuMPAsFlWqqPUnbbN+XwSKZdI+IBP1Thic4BIv0AcL1PMdmhyT0C7DXfCjsnQqh
OtIqtBauPYsm/FgyT1AfOFTpFEfOf81TI+ZowkmKRBlLhda0mWI6QqlDhacvVk1WfvYO/IDUtS+s
QD9PDfQ7/zlkSlV3jCDpvHWo0RTUg+hXFxr/8u09mnZQ8FSTDqATI0u07wrrXgQK4ubowvb1xGh3
jmYeBwEw9m1CtiCXQXpQ2a0VydIjGoMF5ylmCRhV/fn8AzkxLp2jicizElOtWx5ImUMfrup53Yd3
qdlf2HGInxdm4RzNRKEW0NToLXcNHgqbtsCB2o42duWpn8uUqRbHoh2mlJiJX+Ac/+wkw30lkQOF
UA4NsO9UegTrKoVlljT1PEvNV2mVzuG+O8I+6Iqbrkx0/4PUwfWxDl9Aut1kilffXStOfeENOzGg
nKPJLlDVLgdp5q4n1195RLjlBAv9u4dwNL1lLcGr5qi4awtouZ+3W1sWX2MinC6skydeO0f+pr/m
T6u1KtprPvMnjVNUNSOCEJq2hHKE84RaPhzRr/M/5cTRi6i3f15qjMYwKAYeuOFkb0Y83mRxjdss
2IOc7Oe2lryEYa2v7O8MXIwLkMJDOvP1rUzSipDlpJEN/C4IliZJAU2jP5z/YqduwdHM0/jgg4KS
ezwOtIZRi0uaq0V+qfQdypDZ85c5NUqOph3fbkwzSW13zZTwrunarUsgz/mPlgPthxneOZp1htJQ
coK72OxM9Z0dRtelar9GXfAHg+2Fp3diNrCPZp5YUdMesgTZQk763Mca7VnARPWA7O78bzBOzAf2
0XyjhVpehANvkQgAPur2tifzz9AkfwsWq4So0TN2EDRNg7OMKsz4Tqm+TEp5Y6v0w8dmo1bKVwaZ
JCrinMyYsZrZ1GOVyror/PYG4DQmYnZs0Kk43WAtppxE6h1OUZy4YY8tIMmwf0ziyqzpiFlxSnpL
/JFjck9jYoEJkotDsZxqf90lUcgEZUp/q8JugTyAgl0D/X2yUSUNUKZfnb8vp27L0TTZj0bltaHO
DMC8pZfDQ4Z5HuRRcSNS+25kaVY6Da27937+eqce9NFk5g2R37Lnd9cyUEUVxg2S9ZfGVvwLE86J
sWofzWg48QoNDic4fnTVBZ7R0nQ/C6158svmwpt2otwg7KNJzQbyIHwR2KTsNtsis2+ktVfgp8uJ
BZG2buk+pwdBzSd5lNu7Ea+qYtQX9tinbuHRRKf69YAlRLNxGuKSgZEY5fp2SrQLlcdTH380X7WD
X5GVMtrryEl+NzBGJAdOQvbPD4CTd+9oompcF+xsIfD7B+IaZpxLOCxvjDS0yBCuAQUJvlIJ7+GV
izTQcEVy5QYkRND2vvAd5G/5YUazj2a0sHLsAoYOhrcIyk5GFR+FufomOXr1ALmgJ52mDgpwEJ2G
E965EV0qRUJie/4LnNhoWUfTXYIqbFBKGrUyyqq2MBELw91kaAEtYQ4swAY5TvZwaUt64iW3juY+
9EpV1USDta45dEgELOVjmX1hT9sAj1V1P2jF6/lfdmIZso7mk7gVgdGSxIKs7BWwCq1xY3H+k08U
7YV1NHWIIkOBW7CqBVG8QWa2k4xTQowy3IoIfDXmlDjJbgbUDwkd33Akk6oq7BcJAE25tQl8fGHX
9pYDtjbL2paHTgA80C1xYWyfeHWso8mntQNh1EZorgmkxwmhfkXEq/judGFPe+reHs07JK/XiZJr
JvREHls5eA+Kizf//O099V5aR9MKWjOWc6xl6wrQ8xhoO/kj0HZuUKOBQSVWKECbGQ361kVbPfak
DtBDXhhgGy68lid2StbRzDMFIldBx5hrq60SPAvGouDRFWS1TRjII324cMw59ZiOZqAsNpW0KYS5
DjvCbvOsZTBgZq/t5sIPOfWgjqYXgY4qom4LTA2SlMsmQQZonn9MJ767eTRzZJUwGg061Boa00FG
2ekRiXBRnA4XxsGJh2AezRVhHqGWrRV7PbX+L2xvcCOI0yBd0efpB4Nye/53aCcWavNooigmZYpi
vPJrQ7PijVkhm6CHdG2kgJARndJhQwCpE5XmeSThBCbYB3Wo3zu/hztIlV0yiLRyPLgToPLz3+nE
YzOPJhinLyLHNxu+khq/uAXt6rSbLoy5U599NDUA2+s8wsWdtUrOGyDmjwKn9fmvfepOykv+dcZy
G1S8Ye6R3sCOsWwqVA4if+x09z5wk4fz1zg17I4mh0RJ/dbN6EZmWNPSBIijPD/ruXVhT3Xq9hy9
+qkd26NqsadxqJcIhxQYdFMXHut3y/SH1d48et8LAtR9GMrY+hFzoS2UsYUAVEaMzNCXYssC3mt2
jKrxi1CgAUU2toQCAsHIUSBxzJfYLrd9gh/SVq+Cwb12J+2+s6ydI3MFFbLmLzzJU3fhaN4wsbr2
TcLL3XDA6gCUq271cv4Bnhgk38eivwZJldnOlEZ8NOfxJ8n6GuU9wIdqYGg5f4kTbX24jf8ciIEf
Z5DtucYUq9jt801KHXsZROHXVJXDvM+at0Grujn2V5AoZIACWNSROArIvdA7ugWCkHJx/sucGLDG
0fTidbgw6I7wLnMcZq5YJIF9bYJbPP/xmnwkP4ypb5HMX/dzcIoGRPvA52doI+X5jBBylsphppWQ
2W1TvZ1gxWZqF89jY7yw9T/1FI9mkRIZdj91tbP2S33pOzpebgRzvbHOkuzP+V9mnBiE33//1y8L
VUXkpRjdtQm+gM7dGps+MqOooV0HqNmUWVTkXhgh3oeizpbZVO10BQeLTNDS3eTWc8Hat9Ur0bIf
sJ6RSilklMW/S5mCqOC4gOmF7ml0CAjOgl3UklYZl7epLr6CWrtnXeghhjlvQwICHwIGUqNhJVrx
ip3+OutwpHD6xbX+aRdqiQ2QyGutuOsjyK5duj5/F+SQ/enxHs13dqIXWC7Ap0QDvUoACJgJs71T
IuAuY7KKsjcd6eL5a51aCo2jyc9qW4ccDaA03GDseGZ127b1tcD93E71gu7YjasCqZmGmkY+/SZQ
GN2cPIUXygOZtDhnWbKxwvzS9uXUKDuaL/XIClLNdv0NdveV1YdvGjfbTYYF4KGP87/51CWOZrq8
VdzW1wLMO65L4pcSHsiGWPm5JE9Fy/PXODGQ9aOt0pimZoEy1t+Qa1yT31PeFkWzOf/ZJ8aHfjTV
leCLWbAIeSYGoZoJ9IMapRItIoIuxiVv6R0OGhFfWMFO3C39aDIbzGlEvx75G6/SlqWn8GAAyCHT
vAp1cr3P/6RTF5F//9d777oOH2bXILw0AizT7jlxJS8DjFOcGxeWCPmFf3it9KP5K0Ob2PRJzG3T
UMi6OgxFz/bnKujm2ehh48JCe/7XfCtufrqUHBV//RzSNwe07zSRhO0/Fl2w8mHq+CHYQaUXGw+2
bAfZn77QPR6Qa3pkRBJFUKkUbVx0YYGLjEhlfBpBDoaEQwmcSs3cXvhylnyVfvp2R/NLDdk5L9M4
2HjecFOM/bNaMOHmmLtTfTna0bOMHSD9O8NXygtCu+xOgmeivFwXpf9b2O3c1P3tKMZdDrucUL7F
OPTXCRY0JYV+YyhUI8tJPHmFtx1s+1U1iTQtZR6V/DeC3bQY/H1v8TeEXL9UTDoonp+AVfxSx/ZT
S9pNPJi3hRpDeVfS18GAI9gLjspd6R/8QSS4PTH2eojPmfnzdgFIF6oktamZ2YePo+u8aDqWtxFo
lTSwR6NyW9Plnwm1ewiAuddKDtJqFHfQKUidxN9V56TAKOFzaZufhhiRvZKh5GhfWmBCv9VuHNFe
t6G596PkxteLQz7qux44L3lcLBnQEUpAv+2nKYyd0kV/zCzfSPBckNjb3DbeKid+1VAVtor5lkQ5
6FNfux3V4cElxcLpp52Tey+sT5uCiXZu5t2VZSpLYvsMxPtY44mvlpobIwl+u2OxkROWTm4FeQ7N
rNPyqwzHeg1iD+rTgC23TFcDTqoonJ67EXIZj6yVXSUsamzUddyb3VbtPeBdcK288S1SsXRKvxBO
gveO2Cb8BT65rHm8jnxyPFp356OcKnCgmwV77wSXdZXct453MEJvTePUWJpmuVE0VMXgKWn41mvP
6w4YbJuZg03MssUvyftHfQHlL8GrpGUOGWyKciUzA1y8Uq1LWqgwctIS1GSmmHRlPXNvAP84P/Ix
HPw88r8Vfn+9l1HYqcJzMNDiV7sRfn0XmPgG5ADOSbOY+uC3CItVEWhPHD5ds3xJOzKOi5JQAvJv
dBwhEE864+DY+Oi0sSEVOpheRKsj+Bq3aa5sdMO8Sn3jQxvGfS63LDIaBXAcfvZmnVfknNpj9jpg
Z8lrDxICW5cknPAlgtyMsYw30BgGhllbemRimMl3t2DqtJvJsLEsO+Az7YWG0jtP/Bu/rp6DkJQO
qwX7koYbL3bCGRGU+4iPq0sKNTKSCA7fjc5+qtaAHOUGxt4OUtaUtPnOVtFqkwu0bjh15EDGS9mT
piGB73oJQ9XT20NOCAgjp6Jy1+J0pwspG0dWT/oWuM9PbKwHm9QdELcGPC/zOginfW56RKCDVZsr
lWKujbjg4Nw4962vbm3RcBdAq4D7RBHVQEakAhIy4U+evyFs7B1D0sqain1FHIUOnSBLxD6H9RDZ
aU+pRN9q0s2Q1UuReTdx73+0BLFEEEmyIPTmWqXNidf4iHUw6kK9UeG0xhO58uMoFmhQnuWzaWS/
3wytr7oaH3ruq8ZDrKr4WrZRTYkVAtZsoK2ByvbkaO06qsiVsrXm2oPLOxeTWOXwT+AAARbkR8sx
kIb17yhxo5WO37hGtTxUeroSHDL4LzdJEy/9ZLyrXfZZ5mQ9EvnG2/8QKtRbExtna0vTfgEx46Gp
2k9ZxheOcz355m3I02zJZiolrS1T7lr4VoFMZsEBUMJl6sduGwX6SrW1PzJe1sJ9F7fZHkc2floW
FxsAatr6FDjUe5MEAbx/c6wvUAmCAuZfSvxGTOYAOhmzr5/aTphgaDHde4G9CzRlnJWW+Qiv8VW0
2HEMD/LrhKEBlxNhH86vRoaDItgDDFE2T1YKQNgdnkVpHAK0RLNagQeMEw1RqnejEoBSKZgieQ8e
2iy8zwznMzXzq75pfgV9snbLEI+qQhRxVTpXRat9pj2O5Lpu3tDvw1ZLx5eMlTNhY265EefoLPp/
7J1Zc9xIlqX/Slm9Q+PYAbOufohA7BFkcKf4AiOpEODY9+3XzwelMkvilDK7+mV6zMYsM01KksFY
APfr957znasZ2R232O4rs9uqZnltRgZBMJ3y2egVZmWDdqaBubHr4b3zh5XiBH+xpvyqFvtQPqd6
3+AyROEyRjqHCyfc2Kq+i8PBWvTu9FT6BCWkxl9s3b/6ZR9q4zIxg5Q4VWS1gbkZBpvWQXNSBmtc
hAfwP/5f1K6/KsY+1MfNmHatGY6I16R8DGx73yF1ToL23Z/+Srmo/2ol/lAfB03lqlmQIAUDQbmU
RXglI+vWh6XB5lWe+jG9s+KACI7eahdNVNESq3AyYdIekvSkRfqJrIa3tjRubPQUiF72mWttdYv3
wojoH5ok5YXB1nZBGCCLvppEvZWVebHM5qrGu4/LZRcJ8RzrxV1to5H68y1mriX/RWn1Tcr1wwbj
DGGnqiqa3CCO7lqj/6yqziEYlL84ufzq4T/U4k3mZEySexRurfKkGepbBQPf4LL/82f/i0OL9qEK
d9q6ZioaMmvP7a10sw4ou9H+VVH8qyf/oSgmE2EgRd2dEwqiq0kD90S+HufMsC9OdTiXxo3Xh/6B
s6WvX1dgwSdb7nX9Fs38n7+++eL6V5/Oh8K3HUY1N1M7BIwdLyZB4hAqDHBqXwcKHoc6UXbyBJhq
++e/7lcyoI82iqTJdIt81nAbKh045Dc/uFZ6UvK0K4hwVhIuQIPxl0SJN3l+nt+L2ezsBziY5Sai
BsKosmgpeXsrfI0S/Rj6zPxn8EaFX5V2T47LHeW+Kymw6776rf/wv34y1dXfTHbveTFWCAKbD3/9
z/s85Z//mH/mj+/5+Sf+c3PJr17TS/3xm376GR73++/1XpvXn/6yyhrZjDftpRpvL3WbNL/b/ubv
/K9+8W+Xb49yPxaXf/z9nYIBL+ztJZB59vfvX9p9+cffba7oP1yF88N//9r8/P/x93V1yd7Dv21a
+ZpxQ/72iL//2OW1bv7xd8VUP5Hz5pLXpVuuaoh5TtRffvuS8ck0NJNN1lYtXTjzeCTLqybErfjJ
RgBqu44QhmoKfdbl1Xk7f0n7pOJ/cFy84JplGIJa9ffXf/7tmv3tI/nXNshvivx/Xtom8T/8buJ5
TN3SHE5EH3oDvp3rseNMQDsQHWOzNuhk5eOMzD0HbUhWDh3Bqn4N+5A8Tl05p6lxbJVWg40ZwknU
JvW3i+ina+hHY6ZqOj/f8DwnW+edMnQNoqvuaMb89R8WxQiiim0lg7kolepgJMnXTM1iL2v0cINl
Z40aywozKr2IEjMPHXfTiWLOIHut2vZqgl2xKALgiKkflYschp1SCiiO0Gs1N3kGPcWgJNsoecPJ
Xk/h0o+frWCkuwMFRQWmzpQwp5VU518ytp1lWU7N2u2nBlS+fgUqWgGLwYCdJNJrSzc8NyT1PCAC
wNJoBUbEo4IP3ZVFQ9Oz3BtR/VyG48Oo+x2G/46sExWTh+7QdgxVMrTWdVIRLzeKo0ytfh9SKI7K
BBrZUogeHDETFhy/8qHxROjcY5VUFlrTX0Fo6QkDKlxo8HvYiDdJSR5xOvnTyu/LfZb6l2g1++hv
e3IGIzzCjgWUbdBN0Fa1S/ncr6WaHupeUa/rckDoNcwsp8pddkZ3NiCKUD2MW9nNfsGqvNWT+Xxv
T3JJDSOpTEl8oNmaEnSlrYSYEQnJCAXAJoZz8OWSpkzrTfp0Td023iS9fMpjIJat05/TIj3aCfR3
JcHbGwsXxz30SXYOGINQ06o23sxFphU4OPTJn4A5+1hoJGJjKRuo21q4WcV00HRYNCo5UpHZnsOE
/AP8//F6ipJ6FQRK6zXjVWpr9Wocx3eZQcWAzjjhPB8IDgwdfp0tes4aN4Cy6BUrbuUFY/yWN8PK
rOFSOTqnFN2Ib8fceMyIvz73RYU6Wid+yI3HPaZdOOVqHK1SiXfeIjwtnzjDa0F6jvTpJS4sd5Hn
pbqMYUtKAfbFDaYZtzGHGqt3ANSiZYjjciHgNzizKNOKrX2eahmURUSO7ufQzYuNFVpfgiJcugOS
UBPoC1DCfl0mWrRKBhVknV7eViXYSocsp97SoSf1fAJS9GzI0rlotbvzW66/Oi0t4iCBoZsWiJ68
qe8Mx80od0eatYEKkcded1Z2Rt726Jj5+2DFoYfTgSRxr3ee7Va/BCPDEMO2SHidII3Fr1K20xpF
31sag0ppm+ou7ULCMfqjsMwMKvR0mkI05ORP3vDbs+KWGIt7owFXaHbNs0poTJHb10RMt6uu6QDd
9O1WJaeWd//V0lJIeHp8VOiI9kSNMQoKXhpL3E9OdTGmVlwTFnXozXXq9KSmqBj5JzEe1aHaj3pn
wrmZtrEA0DVOkHPKlvmzZPVKNdEQs0B6jFtDbqPjv2j85gAiyMYStfU7CDsCxwHEdclnnAEE0Kfk
MurGG0xYkOkju2lEXqGiO1+UglNSNlzqZKQAtWFmdJZ+q4jXYQw3Sa5/bbXpNIpJXycd0wkR8oFj
S16VBYnSrAvwYQSHnPhoVOFEhnVS3veuDs7EHU61QNDWcFJqyeArxaFzmz16cJyuUJ6b+olAaN/P
U+zlY+CJEvyUakgYymXBq615AbZq3BdD+eiO8Ze6yL5gSo+Wva6AYy07IPatp88YzNaKz7GejZs+
N7wJenUdAl9S9PQCn3pkmsLgGl6l18XhxTGtEwgZcTPZ1TGaGn0tbS32BGkvZGIf0yp9GS2ekxY8
236mbTIgy9xHqU6QoJqui27PUkYiBoKG3LSbVa5PX9xUcnxsXAlyNo8BsH0D7pu0k2J/bzYlgo7R
aZ7Afn0tp3wT6aFEHR1cJPwuOo7mg64nZBIMJyjxeNYdyIqkS8nFYEdbBP8nqP9nmdRHR1OvZNJt
pZHvzMjtF0pqtSuTDCAw6gD6fWXdDbyButGSXk8b8zpVfdotplOuFGVap7G9LcnJGmDeLtFJQqmE
cSSVkrBMzZHgDaOXpu4BEY2KvtSAiKppQKEY9HLndCtVNcDBK/dkz71U1VQuS7O6Cwh0liLfFQqL
6FB+65d49Qjqsezc66J17wubcK8uPKet+Gr0yDiNo3SKGSaMtqDNbEKSuxbjbzyuSgBzNZidcgQ4
YA7m0Tb8HUgIorvx9i+4+AtaoCF3iSSwGI7koohLnkcZFteghg5GFu2q4DaLJZgjWJlC48we2x3k
xWLROyOEvTmZRtHio61mjGaHdty5aghVAvWbH+crxSB+IcZGEGX2GQLUjTsHq0GarTz4I/eBBkNP
mAEWMPfGbpr2KqwcWIw5GTdaEBzVMnSffCTOSZx+Jo2ZaRlDowGBf0iI2qYw2drr9m1yIF9y7Mt2
vj9HTZgFGniwtK58cDQSDlQtvRg9tPWA3oXlms8cGfKHxOnEWcKdt0QiFuHQPCt2TWDq1DznJrQp
AIhPIwuAMYzxBuXGsChMEBmhFR4z3RtCXdtoAKyWlZD6Xroof4RwDpPW6QvHAUFYCCtZFFpExxtr
0dpVlKOZjHemu6U/CgZwgofYk4hUDcVqJDfLjPuV7ff3pF7S8bAzT1aQeJO8hRtawQgBZlatNCAx
adrKO+CdTGkJvN6Mk0EDw/ZSxT31g/LiRk27ghDRrrF63XdUHKRCwGM009rdAiEp8H2uEcVcoRSg
i6NAglLVjJjjEd4zRdhCB8Nu2Ua166S4blr7RgMNI6pOxz7Aqyyd+CZP4Iynqf/FLpq5o780o4Ah
agRYpHTLdZsB+TGSydmCygJu1AiUmNX4SDEH753wEz/pHBwtD05Rseeo6hh7oa9B5h3oXpPLe5wy
wV5A3ItwnGpfJcrnOgFcyc+rnoxSm2/Pr5MQXhzB1/TmTdAMVgHdvQuNNXd8g82wg3816BYOR3kX
jUD6I2FRsNkWlLRxcIlMHop1qo4lrokQABxxwCqMXkggXQCU0muCnJrDvE2H/NlwAScbodjY5slw
+vykmMmrU0kWQF1ZRGmb7oiPWlRWucPAsUYUrRxUgy1KFPldrZC/xZx0aSpOsuo7n7TVziFzqZDV
qS5Hdxm1Srpifw9Iy5qOM8iQMUfzSkdqPHQkSCxqdYoRZdvjkSH0tqJGJbSQEDBENAup1ggGVW3w
FIvOWhsAcLD7JNwDUqyvAfhPXul3xLTPfyWrbN0hDc48onKQxDmT9JJWSurB6ei3/XglHONZ05LN
wC668qsxWpJq5Z8nVxx3Ndq6QzYMCmW3SSpBmYanDJAKKEihLEJgufSS493E1XDVcoahsRtvTC5m
gnmL8DZVlB18uKVvF/Iq7Y1DWQcOqWzEfzv0JXG8+HdZWZFCEj6YfqOcFOxOfovccxi6ewwf5SoP
95ZRg5tRIPZ3vq2s8zE4D2nhMJMJvgYW9DXRRe516WpblbxvT066XI0mokpOLvtciHrlloC6dVPs
QAllTOFHFGJV1ACSTuJ1bgA+6kfHk3GY7cK02GiDNWGjofjOR5DSCdmbItxmLbl5eZ1O68gAZZXb
5jFONUo0x9kq1CIRlMByCr8qU3cYQx1ivjYs8/lRzDJZK1XbLyKMLMs0EcUhnOYoNeO+l7a4bVzx
lvsDZPCQxDKJuAt0yzRxwzT9Z5EjQKl84Glc6rvAUeZ9a3ro0BQ8xIrr5YYzeUOSMWrq81c4EfBm
7BvRlmKhVXZ9Ui30YWGaaiDZlAM8CShLo6YfOBZyKIq+So2UJqeIxbo0spmN2Bnz5cnbqxSI+Scv
tKuJSrkON2yiQJgGSUSeod2U0aOZdWDa4pRuW5CmnhSdu42ZOVHqjTVxoxR0wsnudrwd+Jfs0F1P
fqRtFIC2zBSaQ5Vm6FFc+05tYMhF4j3Xk13R9uVZGTLlkEIChXs+7RtcrPe9DqOEwSilRExIcG10
6yQhp8hMIdsmNt7fQXbvIFPVq7Qmv51ZW7HRp5GctcIiBJy4FHhR1TpTK+YuNgi0PCD7QhvIs+2p
C1WwT16gJp97kc458/FIbv0Ek9onDiyrwLcAjVLgTonp4Hwu+7Dj4x66I+GKZNaStGrrJVN1oT6S
swm73qFFnqCdPlS98iXSnK8+6R+bWDVdkhJgrQ3ZRNcmaQHwNJ148wv7XA3Ru5qh0YmGst9mqVKS
epOB8R9U47qzyTVJtP62inNPmOEd14660RJ21MIP9l3ZL6txIBxP7V6tjNyVpJwCOCHCPLRjV2wT
YR/jzjxFaoNCjDJ+pduWue6K+J1du951FdTO0grvcSFNbkHWe2TtphEmL1OR84R82eWNWbE2oJWq
ypANqvL3dmuQhSS4wQZRgMDVE3pWjtzkqW2vFAIQvYh5dlnk5iPc2/dIknE42aQdtgWyUOc9kQS/
OE6UeXXRrZuBA77QtAMrlrYpus6CH+2Sn2eOkITydjuAVVR6vVjgURX7ZrCuY1dJ2bk4h1CAblRS
D65axfga27e6kD0Flnwkkqu9Tn2CbkF+scZYp3TiXYl1FyVXQDYZeYejdgYQxyBWy96rMdVWVQAn
yTTJrlGYzy/9dPhSlpzA05xehE1xi/0q2/ZFGoLRUvU7SwAs9e2UsK9aP3FXkWeVQQ9L0QMpKQ4u
0rvFGFyBH7LIxRyWdTcoa8D0Q+ivnbSflroSIOm3GPOlhXxFd/JE1jw493KnFCN3bVuUuPabu9Eq
GMFTwUsbbFzZUjDgtDu7VWYCJDbSLc2Epa/pL7FUh11g6S+NShZnWt6PLexeza+eAiLC8UCXN+wH
LGpyUpYG1TDYVbVjqeKmYSJGrFMjKEGsKiRrWPKqv2Z56TOetTHEcnzYxJl2Z9k+bEPca5iMPYEx
ERy9WS98x7I2nZvMk/clDsd4F3QolOQACS2z2dRbs10hraFqgc+2JmDzM3qu9zgX0wmNwQw33JXD
tLOSUYekn6oQWBP8kdNAjDTA1j6Vw6pP08+EyICKC1Gyucm+Y2Q0K63IUEyJgGsp9KQaMwCb9h1a
nh1gZhAjY7+K/ZTqQ8TdcuwZBibknB0KmIz5AAKFeEuqgkavvS5AlTAKagCRFouaTERAnqBJNeGc
iWR54vXeQmt7MIkK3NasjNPgnkxfe5Bx9jBjYvXUcXft2NJeC0+R0bHXDdqtH8XPdaVsuW2cPb+W
vkLE4FHVmjU6C9QBgsla22TbbjxNrKxUtiByknpQIeirNrdIsjILXmrdVG/KGNjIzuphEczmjzC0
630Jb2E1BJNgUKzKrQK8GBG8+1gLTlOx6eeLvnGL1dQJEjJc0irsKllaSksHJhacgMAL0kY5lg3V
QhTDbtDD4JmpIN2oSfVaWYJBVPx9UwU3lp5cJCH3C5Uz5EKapkXexsBppm9XU5On15Xwlw8WXNND
ywLXhyvGwvvcpoSP4CZv2iaZjy/9V/ag2rPTYQkeyFyFbnalGuCWJL2rwSAqL4jikGi3aO4LaS8s
oRxjY1PwqRD4RMlNRT292KKwbxz3IYr0BzWvtWPRQ0UCrOJRmGe7mraApbj32D/uGKWDTh38mzRj
1xvPrcHmIKA806hyPDU1LsSyQnjUsL1PdQkpJ6aobY/6WESkwbio8mNzXyNDZDgcWPs0o3pQii3W
fneVlyboTJG9kB+Z7pKh43qiEJG6c+9ObbVuOyWGmk5ba9VK0pssWzHWcI2fawNtSZFP13qKdJfg
sKJHxMyZq17QM1qJWrsEQWtuo6bx/KEjpD6YbCI2WCrqoFiVtUrukEJQla556INZMIHVx0699QOX
Y3xn7zLDuO5rpWaqW2Y7Ni1xrcTdV9amrZ12ySmX2qaJiBXsXUJ0uLg4j9JtrWS/VlSN0X+Z2ofG
0pdjWOrg44N7KZLK44aHE1qbumeK/rEV6hlanYB/HH1xLLIzaqAflaFQDgfUy2iU1hjs1rE9rfAw
Dluu/SfpTiu2g2Jt2/MptsLXZ1greJnQk4P5tGQAgozbyF9WoX2rNlEIFZ16qPcROuT+lC2EOaQb
QNeXFH0I5A7SA21jhi/0KwoDZp9UMRbRDOR95qzuWgEj2x08FRnpQgC43eryRsWGbQKVBL0HkI3C
cKnnhEpXaQGgVISnVvYro5BMgwrXXY1S7vJI9gsLe3ZhVM+pazzCSjr7bd1cR/3cRUQigApV0uzg
rKR1w4Y+RbPw/degKdV1KhzFCzpa147Rv5s5DG+ZnRrfGMGJKzeWpV6hMB0Q5RDXWSnXTUN+y1Rz
RBu43du+Vz1qdRPoO7eelVdvUdjRKnQ+11lJgky1SgJAf5SGPcqo1GhxlXYPvUkTsMkGJvD12kiN
+5GgvKj1q2UDnq4JxDlrevQho/usIKdYiLzwt7l/g+wdeLleVl5UGV5lplSI7rUQrrPS9Pha9tW+
b7qjNbFzkfO7MFTheFnErh2TFe11HL1X4HuOk04/L/PTzBM+G01mR14Gh8pLCHNEIup+rlriV8f9
qJl3sT2c3DLauL1xthG7LKbaBmcYk/5OemLpQ/81Q+SFipjv7rtJxo/4wrVJuc6JbifW/KloWWN7
40iH9lDrYXMknPYUFd0ujTtiZIXypeYuUc38WOcOLxaYQGLObVuBu4MDBvvoq6i2NnFynCKbhe47
N+Qh3Wmj+ciizIF7NIlbiG9bweeSqdNxRAjrZfbI26PdgqHFeu8DrQ8vgeY+xIn7otXNrq+da1H1
t8xobidnGpb4xYyJX5U7pyy5K0I7OdiKBLJbB6tk9L9Ymrahu+YvmhKvk+lX3NENR1HTRBiDS7HW
k3ElU3p6TiJp1Wr5swqBFuQ4Aq8C969nOssxEdwRwTW4QT7tUySLx66wH6oROaXi0lLzg7w6QGd9
UR0XlVb+1huYH4OsO/aNPpCYZNww/CFNs2GvtrTo1hoYLTrmZ980qkMtXAXJztmip5qX+X5KaSZO
qU/h3XPu8rXyBEORt0y11J0MqUulNBam/XnIG+hbBJQsjCBFrtYbT52hWfu2GC9sjfaq6aBRjqZ2
bHISqXx2YutrKd1L23Sdl1k0enPdWuVOuxFJ3LIc2kwFZLeulPygJYQupno4wmHNoRMzqqDrDMUv
JX1ufJFOVHvCyl4iN9s6rfZeEGvpDfQuQyul2cPmPsqvSlOi9HIINm26K85A4NFUIKIts5S4euq3
mpLsZsbIAha9Qvp2RZpzjfan8TdIJONr/ZylTbwp0txFWx6+NZyNN5wgkfXoWwckZFRDAeNDvg96
KGSKUmf7Qg04vlnyOCmPeEBPQC7crR7P7QzbRFzE7qRVBLwkTWdve4emQQJ+WG+yR4Bm5CoNFmnq
W0Oo5rlVQ+oY/De9L2501DKM0vsNptJbh3t9VYmeLRN5lx/dZB1ekUKq/dzshYLA6EMxKmNd4q2h
NSquZjmsp0qEM/jqmA+A0/s2Tv0+2P1pXPnHsPi/MVA+yfcKWPnX5uNEmaHjH4/7/9LYWRfu7EX9
9eT5Dqjt306vr1Vz+Wle/f0Hv8+eLf2TUAXrLkc4rLh/DJ75/6ph2vMEGZi/ps44k++DZ9X5hFhS
teYMAMfUzFmH/n3wPH9JmKrrMpjVbV3gUvk3Bs/8yE+iCtN0LEbcBqUgw2ydQfaHKa8fAuQ3xk5H
bPomjRRZKRMPP148m84DTbaFpn4WYbsGU7aqK1LUbbEegdWTFM2wwl/WOdDY7qz5dymtMj+5pAGa
RhBFOYgCk9mx/Jpr2Hcowe14IVgvQ0Ipu95YVQaxoSymgRl5VT1s1PShslv6ecjWRuSApukleb4o
CeCVPPprZU/rTlzGYefSvskX9DaTmzi4bnsv0yeP2msxEqGnFUg9cWITRaJlmAApEGUjl9Cst7Xi
LsvGXMxRq2MJq4HDCoTFOLTYDC+ScUPIeJfRF2iBRWWri9T2lw6riXhKwotmZQsXsItDpkmDaGvq
3IPrkwM43tb+rQOjf5SCZhtQ2mow32SnPtaJSfCLS4n/rk51t80bIsgiw+BY5BIBP0fa+upAbrna
EreAyjMUn4XQKQeh9C/48Fn/tRsX1QlrxaIoLmX6YLVnk20oDswtA0GmtP5SlvF+slSWQnOpq49k
jU+cDPHa5dYbqrAlITLLvtcWhnXvclAxoXJTphfBU23d9sRLzP/TFhcSm2jmwoonpk/QUSF1Z5lN
1sKGFzRCWZXRpeg48aUbV/G3lTqty+YyQuFziRPWyRFSw22kJ+SQ75xmXw3Q62sujkQulf6N2DS4
4eXCiNNlZz1lyVPhnElj26Mk9nx9XAwK3NT0kpkWU550abrxfmxQcISLOickcWKR7dRlF1fLlEq/
T1daxx/LkRYEOFufA782wAvuVmVyQ/6LJ5qGLeFUt+WWkePSSJO1mz+M05vknSgLL8Exw/FODmc9
5FOzqY+SflvVT0LujQwpD1Mg8g+XA431kHS4LJf4Z631GNbrhuwmrZ8O7XCZCBig/FqudhlHMnBZ
AdT+QL/N8qeovMjSOEJA5t2vn2R2aYLL/8WV+Zfr9/9ARRA9pz9dmF/fflICffv2fy7HmmpAscNs
CGmLVfbHFVkzHRVNu2U5LM0CpdnvK7L9yUIB5DjIhCy0tvPG8PuKzJd4QJPWm64K0vDcf2dFZv3+
UeX2bUFGcKSpQtNRLLkGmqMfZTcoyXODYE+NJhMq9J4Jm3au9O7WN+q9kiWe2z2bHP8pbeO9YyKj
oALNmOBxfwMuTBrtmgbBla70myaJSat/M7KnitWCALtFL6pb1+I8ZdJQw422V1RiS8ZmrzrxVhZy
HwgLuENcrWNOe5H2LGAQpWOzsyJxHerxVgzVm+tbV0yONwWRSbG5NXQCJQgx50TZO/+NyuOXl+VP
ZcUvv+t/5MXLdfXrqoKR4uv7a/6jkk2z+Ynfr19nlrIJVGwuBQJ1A7XBdymb5X6iUre4doARsZH/
fu1qn3RXF7rLBf1N/vZPGZuqfqL+cFQKDe4Rl2vu37l2f+NM/qBjMy1L1zVh8S9PA5ndBx1bNlhD
ZPm2hhyreU5o6YXWdKuECnNUTkMN+qzIv9WDPuEMY9/juiDVhyj7Dv4pgna5qQqC+npHLkeYhzaO
tVvkUImOA4u+zzI0dIvtZWI7iwtW5eC14Jh84n5m5p1EWGESUmQbmh9jzGTPN/puFo04XuCg2sRN
RCOYfmzsWOfBce5FZF011vw9Q/xFq/sXh/4Kkwym+3n1ZJjDI1mMNPpFtK7Uwl3belysmqeuPiQq
LSJp1QR4YzeIXHftDP5DUvXRwtTFsCKQle5iNR3SSVdmL+qGfDCQC2pC2MAUv6DEuYsjjv8BDWS2
KYtww9KnXz3sW1Fso7YbroYi1JCxdAGbdb3KUbStZU34s5y1SKa1z2RSrETnax4jtqL+HIS8k2lc
PhclOehlmtCqSpxy7ZvBgEcHIYqhsx/HGS0E9cCQpNtogqYaeneSRvroq0malDI02DOItPEYqlC7
2MVLoUR3QcM+jMWh9ga6loc80O5N7bVST1VTdTvK2G5d57k3JlSGVWrkXtT1LyPhiElFjp6a+e9M
3HmfCfWuIywCkxIW1F3i0Yr0m7TqCW0dKnI1OR8bEym1VnZVa9G01nt/XGKkO6U19WZhtSejnx5r
LTbWjcmHPiQb2EPXBDXuWj/6UtrG1nGKu6Lz9+SKUV+OuD+K+arTnL2ZKOayyMZ9F5kveZwcdSLN
OkkjXDfXpyWaMi6Ub0Quny50GB4UmwrI0W7IdT8CZ5TL2lTPlaAdIcv6uWulvZIRFooiyc9tv3Yb
7R7zERI2Y45QaZhjBWa+lHZwdGT21XWZmipen9ms2Llyb6vald/pgac1/jZzsxfhrnzVfe354Bd9
xjHPNNrTaMNEze33VA0OBNk8lzWyCKYLKNYMCujG5kJrbGsvZPsW1f79EPPw8HRIJ7H6x7zKz6Vw
76OwfS5q657+PkgizbxymuRtMsgfKBO7XnREvah5umX1WKtSYAHpTmNtr3MKaGrWG71WSOCJnfuU
dJSoQ7TU1ca26uMvtuKbi1Dj7mLjrGdPx1eSp3e4/I5RRbdpOpGhx3ajpkeZTzeoG/vFGMh7t5mq
XdvIF+kzO/eNae8Gzq5S1GKFysjZpE0pPIkAn9iwJbTsxlNdbpmqJhcpCg4czgmR0G9A29+NUpv1
dfTsamfZ4rbC0zLYF8XKX0rVwuZTaO95mKwJmzxIGk9h3N10LS0lnJtZ5q/H2H42ISk5bbjKi/hl
LMihTan08H3y8stpU4WUmbrT7/LWeo6U8o7pf7G0ZXknG9RURcRZJpuW/dOYxOpfOBI+wAI4l7Gi
Ij5mueePhvkRiq53htGnTUYHudSXQg320+igwo2CC7I2xk7+fa3GRxp6JGpylvj/9eV/SXGO2vvP
tujfJOfKiZO/zGTZUrb/U3b+7Wd/36zFJwiEuEUQkM979XzG/32zVj9pOMF0JM+0zmxSsP65YRuf
HDTn5GEBljSQsbCX/15sGp8oQjU2eEpY0zL/Td35zygKk8uKcz9VhOm4ms4vnIvRHzTertnQJEv8
zNPksHjBPfLN5RkzGXvJ0bm4dF1zDsQ/vFff20k/asvnp/+DkeO334oW36ZW1k3k8x8MK3ERpaqi
OJlnuU8Ek9rarcoyauD5CeMXqG19u1YJMtazh4LAXNqrufLlFKEGEdFKL1c+a7aGVFQalzp9UIkS
nON7Xg264nJR2tuxvm8R1JnlQzmg+K0uTvjZUuXyz1/FB9jF91eBLcgVFtWY+AbF+uG9q3Qxhr2L
WCwjVzMrnkdXWYWOulYEMTI8S1Ws2zo4OxiDi95hIvZYf1uOlpyZ2QEk7megj+5n2wfh5uRrqI2L
jppAM4pVmO7DOFvjTi6tNy16JQVrRadxh82ZPES5grq/VprQCyucdcnrGDJq9W/jt4iOieM/0Tn3
mCSs9LZf/fmr/tmD8/1FMyTiEsStQKH58wUjaWkEyJfRwTQMx+RMoI5ugmBcpfbXHnVj6ttLJTD/
wvmjfTwUcZ3yDgu67w6nMOv/4Nmag8RdSqSoyXSIymZEYVu4W8PPd+6A/biRa6Xdp6m9bcponZXB
zi3VlaIhSSRHokBo6RCy3d5nRBEZRzsMl6lCn5qQ93mW+2oSLOCSB/Tn79W/us551tzd82FTE6b2
85tV9d1IX0ZkHsKvgFZXo+IpTRCnEomMhdUl/5W5th3e1AMjyxTehLFU5JOO5o20oUq8dhluSKIZ
u7NkvyWL0a0fmgBP0irEETKpDaKmkuY0ebWYwOvq3tbvJa0SpWBqQGfoz1/PBy7Ctw+fYylFuW3z
H/Vjdd81Ie7FRM083MvrwKrWY4lwKzNwshJCmpt0BbWNE0Pa06ydjLpja3i18mXInlSGZo22rkyx
nQqkWEO//Yvn9i9Wsp+e24cLs8+tnonPxIVJIGbYrV0yECehrnMMuBggVyng4NihvfdXCC11PpD/
eOb53+yd527cWLemb+XcABvczPwzwBRDBZWqFC1ZfwjJtphz5tXPQ3X3aVkdNH0Gg8EBBvi+DnbL
ZLG4917rXW94ezf/eCofjSFbbguBF98yqjGXjEWXJDPcEpst0xMrhRVNqw2kZoWEPZuG+8nnXt+h
f7r6B7gAkkWD0zRXT6vYs1ti2fMrpbiVG9Wz02c6q80aRtrEgWfWsZeL6JMbeFMX/ukGUApptmGz
PD96uXdtG+VyxYNXiUsYoUNK1uCG5GIbsAlTEoGxbEgbJowkN1YBueyS4gaIljrzqZQyN8MsYjiv
UzXuD3ftDmXfI3HAVQi/y6Tn0QihHz/LSfjgN/Xbq6yu6LpBe6gYH8SyA2YyssQMkcS1xO0S26+T
cnspybVb0AIm3bKDpudFJoYeVu8v7RNuY9iNjAeJ/eSTr5Be/k9foaqaygoraRZF3s/bRD/YSmbN
HazjWvUNnkI/3iPiNAFsyH91ptbPkkep6NyqZbZ/DqbPnLbfisiP36Gt6ZqwTEAn86Nbs2p3xQh1
g5eIFRuksIXK0Y2D5hQN0b7Cl2BJrpoovbX18pJJ8VGKDgts+QgZqxxEQPeNj4b62yfP5a9ebVtX
FA5YQDlmHj8/l1oqUigjWUE13npdNO4R7e2VCmYITGCjqX2YAxcKTn8BC25kwq4lxmdeXX+1uN/d
w5ux6LtDPhzGtjHJSncVJTxUdFxQtk5pmj604UoJ6s+qwTAzr0m/vZOK4bNdTVmljh9fDiokhdqR
WtCiGPz5IQS1OYf2EGI6OdluEUClICEqx/pm4GsgDNlAvjY0GEtoHUhdBo8W8ucS+uGkHuu5I5JN
vbTN7Gs8Cj9obuNJ2zM9ZB6tMJYfNuV1OGVuj3aVhOaNYf8IAGoMs9sqdeirPVIkfgtKFUxusj9m
fZMu4lhgBjAsuYsuzrXZ9oUq7azlZhozV0/DfSWkHUqMXU9ciEmZ5zRa7spm7fUDaYxWthsQARaj
ToVmAZsLp7HUg7ZEV/b85roChVbx12vVQ+M2cuTWIdOHMjhOPUYrQ7BLVdmPK3YcLfAaRjEybLaS
pLdZKEQH5ruW1p+EuIAxyDwKxwwEjqASUYlEYme5WwvNlQmyHtothNHNoAnftuub2MA8dJC8zsRu
O248xsTuLP0YNMSHQjsIke8SmLya2AsLdhowignDZn1WUXQU3YOcfl8J4vmYXBshUxf+eGmhFx5l
X64UUKfcURATogv0AuVp6lQnm+ONWPhelCcBuy/tSy+XjkzdBTIfhYeP4YdnhYXThg/zdNlET0uK
53wqfLznd6Zy30PoZu7oBgm9ruAdWHy82NbE0A2eyZ5A8zYyBwlnBWkGMZMRx3baeMlUeK2cX5Bf
6VrR6CN+2xt6ssUgxM3Lnjy9/GswXtqE41b47QwmI6KHedyLsD5h7OR2IwRU9ugAfMCoag/kA6IM
9MS5hwDEDHG9F/b23qi99akOFl8AMb15pyBwVTbAfwgaGeYUTs3livx7Sth8vDe/VBOTF6W8TFX9
61i2d0LBOQCfpSmdLi4hrh4DOWfI3zp2tjiwXA+kTvhLBuVo5tkZj5NMwiYWHinjJvWbftNnphdF
j6KP+dAkJseOlvbMm2qnkBtnzYnNkmmrC2yyxHDIe6SgfewMlIKKNXr4eAh8YIKZ1xsWMVN9SNCm
SSBA3ruV4MWWJr8ur+z0yjBQaNReWN3aoeoqbe7kBUchco42Td18QDkBOwDcDXAB7n9Uqm+HoYmA
opyvCqxkRnxrG3FXMz+aeFUaamxIXRth5ntLiXZhfVfl5OH2y0aZ0JMZN834qJuKU9uRJzJELWja
0oaeIQs2RTV6OI24k62QMjt6XVF5KlViFyXgK8JHXrFJTNAfpqSDildr8VjP1/HCZK8nG7Ly0tZ2
Gl3xpOjZZKg5EahYqZZjWvetNfhWpx4ykgmWcoTw/9yoGUy+aeOUaFC1xnI6lYpD44uNMCTJnul/
nQEorTQpw2tml/OVTkQI32TIyxKQV8oqjEmZU2F947XJ4yucCA61nheOuUAMh2go28e8mnjypmv3
mpfimxKMoS8W5F1MVFd6Yi3t2/R7Q5Ym3r9ORgQ86Z0V3HqEbZTLWLM4gaVtOvWJ98HNxH2HVKZc
cqceNFCxcKOKBmaf6fYwtfrwLHewS3nWwbYbCBNOBr/A0nyBO9UH34TEH0F9GQl1q1Mu2Cv0xI1N
qIfzSLghZL0hLbdTksAAgxs19L49JF4CyExothsbPL/pMGrmJhj5qOrk6r1w5RDy8fy6+vuQfQpF
hzkxO5rULUhr8LztnsmTPyAl34aL4lHaeVZN4LcMWpZAnsdQIGL/aMkeAWEDfmWWbDHypQ4l6oJp
+HBhidHpoG/qKSHJ7eClebpZrcoK6zIqoSTaspMBC0tExfeyK8w7qLY00Tex9kUPbk2lcURUbuAX
weZiYg1l3wzUrUBNlpX5viRudVFQwqkvtu6Gje3HubUrhHksE3xEITTHV9Mi+Ujitikj4mXM8REa
yMYsyfNCat2Ul7E5esUE3NZUKBA2dWg7+Sx2E5psLSz2WiXcKnVrlM8FkB/4imtUaJ5wJRqJNWUs
sdPritSEGDFBfhxpUu0aKnwoeUkm77KM0BUYZD3MZplPsjL0oGKrPUY9030YPPhGCpecT+/VgNdo
hGA63xNf7xhqvu9GmHNEuqPdgw3QOrVyJyvbIc79WekJKoEsFVcwJeJtbQebPtP9sp18WhPHTiH6
hBxIgZOFW9A8t5DEQ47baYG9bMBIPSyI1UIpv8TNNl7h0EQ5EFe7Q0SktTOYuuJXyrFmK2olDmgc
usZEvsWvEE/a3IGOfStFkPSXqwqOrZpBUYg4ozNMh+RgH6sXemPue45JO1UvJD3YDaN6aBrtsrWI
kVgtfNi5ltrco4L3MT9zAZ8OGcwQTXpos8VTOdDWU7mVtAtR9Ox11PepfmHZOtGn4mIAZikC3e0b
bd+IdFfH2mE0m60kuKkcbEdWD/nSbNW421Zh7bHq3Bzf07WyEFQE66+FTHrWE0Pmztc9srRUN10z
KK3Z4TFQe7otveXbj/fhHrLEEfhzlyjCXw+iQkZcT4onqgF3PXBKU1zI7BJZJjvWq0L3XVveWi1R
RPUQJ9XItQg1xzBMZaa0nlLVcjtY0k6DgjAo0m6tbmDJ+rV07CwVJqA41k9dJe3mXPg9GjVJbbZT
13jMYB2hyo6MTb41S0i/FdcYOAItycOQGoDGLyt9H9kyMnn7nHX2uR/Mc99JZ9EEXhg/yRUFEYVW
OMB0dSPZ2CuKOOaEqRNkv7MqHjoa+Xn1sR+NfZZG18aoYgvH4Fao7jjKF6Nm3ykiOsb2njHELpn1
Q9TgsarIF2EkUTiqlyYmWyyrQzp5sMY9fQ68SJ+e0rH1GGmd8jDaD3JwniaU7tp1jd4Fc0er5T2J
kCkl4hgMHXmqwD7c01okCaveyr12EWTzA7Q3pHMSq/JWUhYY55swLb9oGbokSd9nUX4toN+uanQh
2q0lui12rw5WCxcBBPhy1E/Y1N6VVnm3zg/mTr1sAutuMLMdVaWv1NphfSXQReAGTPj1HCCFoBRi
uc4aRH3dPIKo4sUiH/FOQG0iHgAxoo2QIHc0RUNZuJw00Ima+lQmBrou091a+IFYMLTp1UtevDjh
GC4DWB0cwOj7YqwI867lmdcPSsJekODZlg0/YipfkfSHWlu2Aqh0r1bkyyvQGCM1G7bgZ5copaTd
lI+mm+kGtdNjYAzWBozrAl3ljTEI5HtcfHX1OsRy8KpW1KCS/EA3uI+RSZE95gV2cLaS7Af990Vv
yN86YR+VlbRNXG/aTKc2np6E0d606XSbUZkpOWSjZdJgCqe+Ep2ThQzXWf5WSMvTGDU3miY92ibv
NNuBsiJl+XjEY+a2K1bPO+pyjgwnzCEUSssYOqifkWrL39SgGFw4E1+6przgtDtWJsMIZXqauTgy
h+GplsVtwLOczNqd+9dEDa/MNjhpHeKr5UlJoFAJ44RJ5o1c1/dhxsKr1GNpKQczeUngVy/BfKvK
9C6mcqDtvhUBqfeo3wnwlhw1T6+joPgir8R1s39Um+XWaJi9jEX6dZa/ahWuA+w37UYSbFCZdlnC
vFrXZzQmOzHcdixDnqtb0ylGsNqISfQNPcVHktdVSBzudFK8UJ2iHrqcfLkQeUcTP2UUXIzP+HaE
JY56Ge8rXlM7YPTSNBz+4fIwydrFbIH5Io4IVPUil+RLbFGdVpYva1gYqAmp5SEq8+HKRKWZDc72
sEZCG/uBFduvtZ9IfQ0IROdlsbklAB2H3CuDYKmRsdqEU/9s3Js8yPrQMh03BS4m0oMRgLTgbVyT
/I5btRG6kdpcBEm23fVZfm10+depkRnqbpe42IkWkA7xYjMjMOpwFnjBWcjTutcBrRPqZSCz2A0g
5GER3cQcNTP7I5pAPb4eq3S3biHBTNhwW7Qc2Sz/mbl65CKiAQzm0TKSm4z9ugFKZb9dr2TE1Lz0
husmFS3fcNbxUxVNq+yOVeh3j73JYaeqB71sPDVQD+vWneeQBlgykXJh5fq+wp+kTvT9kIKr0Vas
HdR6CK1I0gxN661J4+8wfZy0osBLMje3hb+eo42kXC55v+0TyVuPw6RGX4UjqsoOZNfQfRftMhXB
Ha6Dmw5XzUGEeylttnogO8pQ4ati+7qEUGTxK9k+T6WNCSJDcfwH1uPZVq8xvz1hkHVSocYYFK2W
luzqrt2mRuETBePrLftVle8sWJPMfXeBrJ0YwrsoBJXD2FdetlAa67IfgvlbKtJnbkXUkHoWrGVe
18Z1PUHDjh45x4iyEMeBnspq+KJ1bzT5V364oTuF23FcW/ylpOukzYtj1c0mwpor6U6Jm5tmuu7H
chcxL7SX4jqbmeoQcr2TrBuj1g/Lgstr2cFA5h/qIt8rJnNUmIuVG1ZIMdPgiMLOwvIwqu7XW9J5
ocyGg5kTRBPp15xZaR6D+nI2TAqJWCp/p43vK3Z8k5E+0MRS1h66caekS15MnpKGwW7s17CW+Rq8
OMjeEIYVkJBZ/JUpkBfRQWa/dpg6b9Pa0pdIAJN1r2uCHfSpt/8mhLxpq9ZesZrtqJh7w1QvpVTa
yKPtFFrjrbVH2AFUgxCsw5mQg4QcH6cMcRfkKYtUXMyrxr/vtnN+oSFp1mblELcYVWLgRfDHPjIk
QlUlpyvuwVf2olIvmlrxrYAqR1cvax0s02Tp2sqpCI39+MIbRonkhQpME0O9RH0MDkqlwFqB2nth
ptZeRVCXrZgOfxAGqxcchz0iDZa7mUhXc5pdJ/r8tL5FYsj58nTkBYq73hGDd2+KOItr3BzgAbxW
VkJP27ujtpfAYaI2XrvJYFHJ4g28ND13yNbWRxjT3q2rKeGb6qnAS6ldT8dtBHAkSfL6om06QJ/1
OJGlzFlXIK7YXox901q1YvJNs78qRnhVDbaTAFCIlRdGKozNHAQIRTx/xlslC+6xSu6z4FQt+RER
P/a3YDYkICIxISpD389iflp/jeXhSa12MI3kWjWvEmwq2kini9M9O+9py7gzrrTe4foc2rDx5EA5
rO8SbTvHh+11fBrNqL6gedymKyQnuej3eafC7RsyuVLF/vDr+sCA//Cv/+NvCWc/0dLuPvdh+9s/
aL2d/+TNc/nfbu//pRGbDTr598S136bi2/75+w+8Maof76fi64/+PhQXUNjXsTOJBr+S4t8PxS2Y
74QAK5pYeWzQPH9nsRm/6EIodBO2gdbXWEHs9lczNqH/Yq1seIbi/Bc6qP6/YbG9jZ9/RsOBYRly
aTrkOh0i6M+Qa7qMg0HkSus2k303dPVlgAgQisl8moriSkZoikcuI0RJ5mVH9InZgpsSfeeYinpW
tEXa6WqmbQLKo0SDyQyVxxBR5nXo1mjudXxk2X4CKX5Nmnxv4xaS4hBkd3j51mzCXhEyMk6RcUlK
lR6q+ku04EGiKvp5qNhKMRO5nFaYrorR3tYZnk3yBULg702GN8ysrmTnFmSXdqOP9M/CVt4mvB+e
jm0ImxmsYq2cwnWa8Q4RX5AlZ/AT8W3q5c7Dvw3MJAAOYkcL8WcK+iHZTJF2rQrxkraql6mQh5jC
xcBtoHN2FT+ALk0Ahd2NtSDinvTrstGve3g8Tv5sKIHqxHzWKGrGizbJt7NmTdt8jP0xSxIntKoH
5PyNYxfauRQIrkYog4Gxz80Smxhz20mx7WTjY4HJDLLC4tioUuyoJrhKbNyKQb2OoHpB+qK573Bq
pvE/JZTF05yABSjXQ8rZE+ANlhsMmpO5PFZMhPL8WzjOl7EcnYforKtxuIHgBEEihiyE4E1r+5Lz
kpJUMiiJlU4/mA0weKJwyxKB6HYE0R6R6QLskI1MxyZmzlhTvE6ahoBJvw5QSySy9pVAwNegSiuH
CFecV5rtMNjHyDav8F69k6oeOe741ezKYxq1j3a7QoRYR7SWdr1iKmpf49oR3WBqcXyT+sFSaofx
utcJNl0CEionvh9RQoxITRuZJzfbggbqGA/hz6IC9cyj7c5o2DOGb8nwkMv05EFlx+y7GGiomwBW
mVNU6z+3A5mJGpUEMhAnLtbUFDLTZpKs5SF87Y34O4O+vsTBXcwGMKihCuAD4z7vIF8tKD7WF0UK
imMnMCKPclD1DEBUHrCAwHHfSNJ7iUCPbGm48RBzq1yTVaiSqifM6EvZokrojSV1+uKUzNyQPsNm
K2QmGXgyf3u7JuyW7wgmj3jzp9TX2ivKyxRyGAITEoMCStVNJ6TbeQ5eggg2nmUkxwlPZFeesJdd
tMhHmvoIkp27ASwDo9OvuxFzKlPemQVvyVTjskPG7+wjx/5i9Jlb5P2wn7MSDG1pDQIKEUWm5RB7
XToNO6PCb9h8EuvMRC9qmz7IlvYmLp+bIWx2eScDWeCsH9Uap11dAa8h2TWnXDqFtrVTlLL1Uvxk
MYDSpo0yN4FfwPZjMLvsGFRdh1GWOpOKh47GoCpgoYSsJqeoC+/N4sNQ6hTIBWykKwEN2/TUGmlM
du2yk+zkPEy0KCqtjEyCYRFiG53lw3mw5OvSiPAhsb6WuFyktcQaj16NtL6RmvQg5dJjNGJ0VDCU
MHlEIHmaBQEwitNsn+i602QM3lVancCA4rIUpDfyIagezPlCX8XXJT6uRTQPl2GrXOv6qcqLwG3S
qneN7Jzl+XSQC/lyMKeHuGzERhsmNkoyGEXPbNmwJSDxKHwNQvVZq6OzMU2pmw1kgy0LuB7Cn177
lnUGoke6/Q3eOT8SPfmiJq8qOjrfGAxcEvH8FVjpmEn4Klkjdoq6HLuFNp01CzC7yQJQAkVJMQvK
9609eJhxnvQCOixZBptQ7x/jDiATYSP1T7yrUOstw3ATSfpOBYRyaxbvlufhZCSEVVF9P4voNZsd
NI6slxmi81z0iKA10rhMBTeVatYlp82frbTgj8rNH7gYwClFljXIF7D9ro256TwGfKNTwb6tdJR/
UWNW7lLheFcFFxPpZFTlSLAqliTGL4fKoGBMkKnW7doNGiqhAC0qW9jAzimqaZTYdm2nxf8jy/Tv
9dDZfh9a28wCSEos3hiBPNiKusANKqbVmQgp49nbrcX4zhi2Aa8ffVVhZjW02HZpBfje/N1Ojb2d
oyuNoAhFUvwScTMbY6f3eOcHE9vxWkkm2AWujGjo28Sv0M9zcETLap9lsssVcHN5g2Bz/0oqjm+J
iv/R6No1nfj1NNWPkX2E4oaFHL0GjNXG73rrWsoE+UopZNxYtLA+F0jDceVIXcsGGqdePWfNRsbL
14GDC+kGNHJDrCHpz0N318Ls4WVR2BWpR+Gvn7VMxXxGjj6ZM7/l9Xw8VSmHkPopFqer/oGI11XT
gPNZ1rlp+R3rvVNG+4Vlh69U83nO1Tuh9pg14dwTQtLLlnOXF9sFYrrEtsWhU9fDrguK27q6J/bA
bQO4rGv4Dt1wm+AhE7nSyOBzMr5iWrePFbHBy2gT6dq+aq/kQtyVeDe3+g85KS5jTb4LOZh0mVkN
TP9zLsvftUA6YRL72YgfjuOH6Tal3urMa4KfYMP7YcQvpr5O44iPTS2zSUpo5MZdSqrXiFGFmRuO
qc5+krS+0ppuXZmeiUWPtUZL2SwPC88Y1OVrU6UyoX9Xul79+ujfkxTf6pg/fSOWZoDaQu4xPgbo
IGRowqzDmYqZpDPiUm7B8dbHx74m9eS7tWRO1xZuB5dv1lUvtUdues19wJYEiLZuXup0wjlCOeUq
kzAj+5o3g5uQk5lgdsb/lKy6HOj9gkTe1fts6HYDrhSaysqLsLCiSmyQbCsyJR0unCn0FDX8Yint
tlXnIy7TV01c7aNEPQyW4SEOcqmOfBHhDsssFbFaTcQBhHzfnPAarzRPGeWbWjD3sU40uzKTy+6i
ZW2Y/bxdldHGdQMQjxHSTWRamDnIW0uKvZEKrrCmjcXQRZul7307fPag/0yxUGFQoruCEYqq0/rw
DsCst9swL1sXvnVGN744DZEoO2ar/aYs4DvWfeznYF2bTBu+ttgrpHgHeYixOZJF9Nj10AuS/EmT
Z4iRHCTFN7PqseTIGR2KemFo1HZerj1MHaYuFOJE3eiDYxQcyQt5M+SFXcPiyN1swUNNV5Nz2aaX
dUD5iHYkZtwcvZS43SVDDNc/xOpzsg0mjcGdXFcoUaHqhBUlVK+uEeQkWKjtFy0XX6VExnFSz2On
2ixj8GiW1Y9RHogjUefH2gyqjdVRHgT65ThG+F0yQWf7JhVHqfqjzIWzLPCJNa6cLEfroCkN1Y5W
nYqxwaGB18ZLRfXJPvQhKHflRbEgVzkyrZchmx/VZ4nWZYw2Qqr7QT+2DHXTVN1PuI4N0Phr8GtC
uDa5firUQ9nEhyjKt52uuVg077KpOeXwh4YcR39UxLWSOa34LD3rjfXz87pUFQ3OMCI9wf/NDzul
AnQl9Fxgj6Mq13nOoVCpxWsqF7jqwAtWCrLWsuChlkk/SyFadso9nqVktQY6n2aZvmfjjF1mhAts
xlGhHNWqfP7/+MD/Fm1eZW3/PT5weh6e2/b5P/Zt9rxGC/5BmV9/7jdwwNRXcEA3IJjC+NJVASvs
N8b8+luKudIMDRnuMWL6P8AB6xfwAnyl4K7BqTfXTeR3cMCCMY/0DZm08qsA/1/o5aF3fzixGCFB
2aV51Va/dkMGoHjf/tLo1LoYgStX3XHbvVTGrqxOdnldEA6lH6P2nFN0DdKhn9kwUYnrW6qPTS8z
yGcyL2endHgxcBPGuHVwVPTwkChs5hoZtfssM5L+jq941KIf07dygDs3zouK+Swl11ptgcxdppAR
tQOmklbqF0C3Dak/u+y1yi/r+KnT/EY7Z+FlJW9VwdRBZTwHmeWLueac8GvdaQFGM/V8U04XVubL
5Tk0duN0IYnHUd+1UC2L5t7QqAb2iLqt/HroyOKhXbSgMDF6aJ6s5VtowbzhsKYsG3etsdeyS7W5
b5SLcYKN9TTml23uldMPtXhp+5MpONse1ep+Ma5qMGQbW/WDqV/VtHg4lAy0kwi2Y18fcIxBUGMf
9PTl/9aS/O+Exwmgqb9fb/+zgKyUZWxef6y09Sd+h+GUXxCYIAi1BHJN0g9YM79rU9RfqMUoRW3x
qw6aVfA7DGf9otvIksCAKKZ/1Uj/sdLQvqzVK4RNVQdv/zcw3Fuq1/uNfgWYsKoBzTPxpUD18vNK
g1Msa5FWG3h3rQd1DSdBBudNt7ZyI1/q4XMoqdAUOY6YrtXarUQjPtrQ4UlsaivJ08i0M8cnO852
Y7xsWCaYB1B/O5mVn4fYdN49278qGD9sDBYBDm+GHTIST8rFlc36DhfD8aiuTSVA+Wd8H6yvoRg3
IjiV1rJZsI35r1zLhHmuy5pmah/Yy1Jpd1PYW4yrGUhCMGpK0somifLA0+X9P19rLb9+/hrYPldl
O3p0aKgfCahTZ+P2aTLvXil2HYZfeXib2vBJ4o2UPBSw2/E+/OTzfSS98ix5tTR5vTBX/MhHljOz
wN0qxAJ9+o7XcoB1CGOXKbr654+2lgo/fzQuQhXBy6yAzX58w6Im10npkzQ30Y52TYsERDFfmsMx
x8v3k0utX/+fr6WjAjEQsiD3+vn1mBcmsnXHV6YC0nK9VL9KyicbRcioVEcjPqnpfdcwStHulPGY
99iiYmyid07bvJjNg4WIt9S2HDjdeBdFqHsIfavpgV5aCh5ZXxkOqI2vyPrFk57ZKIwvS7gG2QRY
0j7XwUsdHrL8VTcw84B7SQOfwMTsw2sSAJw+ZuDfvgKJux1VZke2h4WJazSi9BxfivxCGu4HLzAR
n4zbPLooAXPq7g4uNirnEJbsN/FjTEpXKnzTUPYQx7ZJUuz09iWGj/DPT/JNV/XxSeqYNADPM0T4
lTH9bqHVfTqaeguHlwHebVcHu7bQ/Yq3XzVDX8OzTA3wJJmeQ3s+a8O4KzHOLvrP4kj/pHvAOMfk
DuhbBeoeFuLPX6gU2VVaEDfn6iXzvdbBznzLYAsBre7LQ3VjReU3sLgLzk21hzhOaf8YtCS6Ce1V
a1uEtNb0pR/4HUtihI9D8zQ/jTYJjUJ4YFC+bPWH2HoZSFb8rzzBd7e+1jjvnmCVSEvX2osGxQrz
8TzAsI+wtUHatH6otwCe6mVo3lC27ItZ2+B8vOu6T7q+P+8qPz+9dbm8uwW1lixmHdzCasGOJYVb
N88yToOavLhh3O8rSQK5KP71Hs1VUThg1rG6Hoh133l31WzQFhnOIz0KLcRG0yCu5vlDLWk02TH2
43l+/udHvY6K/vSuGtZK3EfBhhT05wvOckgYBC4wIJlk+8xf8M3AMno4/PNV/mof0//zKihHf75K
NGo6Nk6w+uEAu+EPLf5WBudcPRrJJx/nry6EHplrqcge36rs98/PmA0Dj1Y+TmLd54JhM3kDcW/T
hr8Aj/r//KnWSvrjs+McJXuJY4fQzA/PrrPzMesHptBj8w2iIxDcl3++AOFO/3wJ48ODqzGtbdWU
z5MaDLCr0tFgsIsu8oMekT4kfJQE26iKfKvHiTua/SY1XIhhOJKTP4rdJT6W4djA64E9Ehh+YeCc
r2qHTOD71lq7JJlvR3n2ZzM+mop5kFKYs5ACyQuykmrfi63WZ3dmxxZflrhCwKlPk7ssfSUlb5+6
U5JfDIQY4CMLCptvlTAlxV14bWehBcJ8nC67inRvUX+Uwa0GpyYiDHmE1R8+Gx15C3UMh9q6xLRr
b8JB7o32lEMzwNrOq6H8RZjDV0q664P2WiFTQqyIbUc6hfYUauEhIYZGtjF9SRKCN/E5wmEDuTIW
EoUvJ5ZftbaH3zJs4nEnjcVFhtHylGEoO1t+nHPb9bRLc6RCeX8IuASBQOcOq65Gn9BgXNt5vsM+
0g31wVeyfGtIWMHLX0r5oFWQylTiJS1kH6Vjj9ZudarQZ7hlDDaqiC+qxtSiMy8nnHGkZfLz+Skw
E6fsYRKULby3ac3F2DcNXDo5OeYoRBbQf6RqPjriMKouKvx2C6Bt3mNnyhvP6uh2Ruu82OauMcDl
WoMY+xT2pswEY7hRpHRXwJUo8bPqFe+yV/NzvboygqEbTeNyOR/HCMZqNbmlBPciJEim5r7AysvG
L6O7EfFdOpzN6DyXMn7J13Bfs+nczrczoE8+nmyLj0cZYhIp8U1myNHgKqA3Ygc33cV+GL47z2Og
RbwfzK+BsRvaU6nddvhdzq1gCPI91VqGW/2xmJItQXwD42dzeqqQC0kw2OU0O1jilpQIFLE6ToGu
tKk04kmkc9b7XZ1h0Xi1XpeYBqetx72eZ5eV1JBU0DLOnfZyHX/FGdvRR8JR7ObHTPCrYvTH2Nwh
p3DLXtlGUvralcbN1EZX+vAUD9C3bPmOqGetc1A470B2Nk2HVZzK5CPezkel1Y8Yl+5rPXL6XLhD
jFNnYexa6M4WbXBgwCCC36uCrNawXFWBcWg57TIegB3ph6RIvmrGC1/VMa6Sq6jkZRUNON93SR4h
+2N4kRPikGVeqs3HUS1uBjir8zS9JFN4GMv+ZMkdhCLrQMDTTtcafGsI4BWQlkvbm9ZIqBy7r7qB
eYcoogSnjeYWX+ZuV1iyr8FA4kw5t5FnLvOdYQVXun1bL48LjkxlPWMN+qAzACujjkdsHTCe3ywk
/Mpm61s12hN95cT5WXwo++8JlKV/3uPEuoX9aRddPa1oywBPtA+7qGyqRkCYDUdeXdwUiLcaRoph
zapan63U72oO4G6u7mrr5p8v/eciHpbGH1f+WCANaiJDZWs1d640UNmO2uKGPDA3j8JPjvW/OmXf
X+lDPWMqJUb2GVcqoYqpcEvrZIC/G/1XDqR3H+hDzTJLscaYHBZZSMg9tn3WJ+fRXz0wvg5Do0ZB
ivkxBBDLeUOrSMB1dfNcwaKUvT44MK/75Gv5q0OcURNphhys9KofDr2pr8qxNmiu5GX2DbKI6Qn8
jHUitO6pBxlPzJAtYHLxMXcxzndbzNNrCn/Mtje2HkFWF57F6jMLFA8d5DPp24Dcz1oaf7Q9KSDa
T8HCNV3RpwWNiuwpteUopeJmReTHQ+D0+td5aI7DkMOnZmLfLJgXMkZH6ykV8sbQTlMwe7Z9F8bX
hLVBV54uBsKPzLHzJ033G2pV0Ryl6qGlmwrTlwKphMao0qLzaadTOOLybpzCYHIJKAINkDcD0ohq
IFkDSs3bA/1XbLD/E57Xe5rXfyd71BXh+Hvwycv+4/Y5G56/l817/Gn9od/wJwvfPIpIqERgGD97
o9gy8ZoU6sBM/OVnMzPtF00DYLJVBnMaf2UV/Y4/YahKb4LRimzxbsNc+jdIL04rH7bOdR4pdIH7
Dl27ZVnr77/rFkz8n2d1IZcjGSAJa9kLvs7YUT5YknF6IzRB5SJwylT+F3vn0d08kmbp/zJ71IE3
i9nQkyIpihJlvg2OzCd4DwQQ+PXzhLKqJzNnuuv0vhdZlSlDkUAgzPve+9xzP4V7EeKfIFeBRRTh
qj7XbOXyQu0Uybwp7IU+KUd+Hmy70QMvBfNq0BrYSyn8ccjt7B3dcuu1MWT0MRvQ4cNKbWd2f0Ey
HEag9Os0MZFgwz0xKvytKd0MWvSOgeQFmd150iBU1RYaIT98K92vH7xT16K9gTT/pD6CVRmfJeua
0ugWkMREBUHQoLWuWvn0yL09Gk5a3aX1XQ9nzFqq8/XzPbOJbtPo7ZOwRp4Tql1Olm0GB3VtD6bQ
G8aU9qO7LjooX00+ATYreaWUpqFAmSDy4OlHd0TY9rz50TGNw8F0s3f1tqaeeYUslj1SjSf63gHL
fbOcYrm3Sv/JrKCaGLTtiRPAbRjVX8Mc/9LDGRXJwGbQiICdZezDocqtU8ws8N2zj3gol4hXrEUX
GJgCSOVbok93XTpErRd/FMSCsgNJ7yFdPbEebVq9o3PozJ9hOR3pxS851IAx6O32qQGU6hJxgQAE
xH9ZpL9YB75/vtIEyadWvTUCV25l6a8NY4WYuSvWvIMEho75GiuU1o3LZsjPUpBC08dnZ8BBqqVA
Q/u0wYzd92sWHYkgLtu4sQ61vsh3dnCtnPI8eRZkF2ypThsRr5B56wZ15KJuwy8ZaseI4s9a18OL
V30ygClygo9HjPRqkFTCnrpfpOl4a7PRX7bpW+O307LoyJ20gvHDC/iTAxid0Wc7gnFkVecNNsFg
ukb5qC83vZm3Z59rB2K13ydyZzS+tjWscW9p5rTPIJmUIpvvCK9lS1gnoIIaAG4ya4uzLLhgoWZf
YOAhPw9B6hrtMtGiK2fVxejMJjKy7hBIne1sV3/katxnsLCY6m1/U0HaWnjZ1U1TjxOQRNIP3npW
ApdmoBeKtxWVYwR6nrDxveFEKNXqbz01GmTLKIMp+70JB89cFBhvORFr66Jk+Unzlg6uEPYFSdqj
Ljkf1KwuNXgDymTGxdGnSy/jdsn9MJZDGxzb1neJdo1GOMSg7QP/wekaZ13wiC7d8cUPXLrKSQ4W
L3tI669US6Z7fBKQy00aOaaBjgxT9r7vUrQvYF+sASceAheiwIq9YYfXSQafhZdviP5hCKNcLD0a
3SRf7UMeIHNu102cmys9J5as7peREY8nL3zTy/HBI2j00TVGspFqAs7cMaqP3HeUkZOjbbsoshn9
0yIJg+QgiPe4K4WFPr+yOYwl8anFbMtdR4JVohgrxPREdNtiqvVXY86rnY/qiIyK4mtMRmybwPjv
hrFbEZ8X3UaM9O0QY9+zvWgnHKj4sBaX+CrmrdeLbkcuBYPMyVRgL8j0tHrrBUrsIeqeJjfHINsw
GjIXVRg3xElM77HUcXqW0I3qyMJTLR5dgfdAF+MLjfZfnrWth/Q+sfJoGWhMun1VmguswW9ldgpS
hLZO/hbICJEV8ZvJ1K969jajViDKmFBqxLCb/TF8MqdqM1VUB0m/imco0DerQRSErgAvTIURVGMS
81PMP8FAqIOo97ZPXmno4wJumomSEVvAZQBL2sLCZft46i0wzmTeYMfw02A3WKa7GrXZZ4NEqpVN
2GqJb3zVGx4N/OJLFxx9SqN56v2cV0MdGXcC+EFYQq2uRwzL/YOfXCLd6VcCdPiqsgqxH6LfqAMQ
KuQbW+ZrkgLBIyY98an2t9bN3cIotA0pi8mGrDIUPRZFxoK/7qtzTD8D7S6f3djEw6FUzRmnOEqm
v7oeH0xNHuyyr5Et9hVNviBPHmqEmFiPygDCkhh2da4remcRXxJyFhCq5UwSMbs2kxVqo/2uimmr
v2e8HcIoYQ9CNZpqn6zSGMmoUwfVsgGeuxpyxijn12J69sjZPYwyxzinfs4c6IO6xoVUO1xJJpVa
v44uLY1BC3XL2OBbBtn/7YkOqJWKP3YKKjAwC8BgMop0/V7a8rFpyk93xIJnqg5QjbGldA9+XOJ9
SMJVPvZ4/2byhdug6s6zTyHGCLJ7pw3kku3JsOlwwhEuRVm8ju7iWiIKJMQrKwgpCqpDPn7V5rUf
tX7vxJl+pDsB2CGTj1UXvKbIIlfktcTbYZg2GULmKyLacJkKjlnUzKprFikGROxjHAfqkPdnqY83
18CzHufaZqqJHE6ilNifXmMz4HR7wdH7OZjCte8sPRa0hd82j7Y6/Cc6u3O6T90dsYq/ILuVu1Zv
v1uqV3uXRd0ppgk/8EyazxCsTRHEu4Za/jbD+Eo03Sb0m7c27e6CFmeG/uj8gMSMEiO6AqQrfMLg
b4XDQumSdPCEHu7cVdlFFulJx/VEtkr81nvEsM5mtXVGwzgMcbKn30ZUZbeVmvtVk9iLhZJNAicy
baIUMtVkGlShIrXNE+WlJ7G208pZ2Y0fnUvK870+FotEYy2aJJoRm2KacTCM5l7voIpqKzu+yNK/
z4z2TBAfOxcQ6OgGrcfclnThA+fY8yCvJizBWOCPaCPhaoHLyGKyvESzEWkS7ALIMbNJTEwFryOM
y20OA6XmVBFxPLU/p240tjkSbKzfRX01XcJvqAgYW8gN+4paTVUZ0Yq4oKLTsFdRUwg74phFdEfw
4UtmE6/WGsHr3FooUq5t17AITzACTAkyp7SpE3aEb5ZBcHMyNnGCpdifSFka4YIJcddAXV0aB19X
ZyGPWkhsVf2eMKYWnlocbzzNbFbCrBAmdra2qiKFoi/ezH6KF3mPFSGu9YxKRFjuJKK67QQzZ5LJ
Ju8rssJ07GlxTyWtay6jGwKWZ9tIymJE71BQzSiIrzw6qUcp8OZrqAEKqmOIzE9jCnfH8DC+ki9s
Dv5XmnKbIvIXFw6IWvkE/itQsP67ROjfuCY46GEOcso0PITwH+6LyTgP6bznQbsOdfiNyO9FK6q3
ecogUzlAY9BRpILw3CQ3v2bH2GlszlZhy5bDAd2XIGMd2m4z5BNqLptqsFJUqfKMGIxq0SOMWwS2
vJoCFZiGAithcRqT4iPwiaCBlTduGxvKQd/cVV7yMuZRw44jYFKv/Wtb5cup5fOTfgRnc0VH+RdJ
95+t/tQGYhea45fhs133Q0Qa2ujGC2yu5J5c0D09pYW9FSZFRT/hHsQ59o0IRsxo36ISyaBVUCOG
jJTChyejONUQgSQ4LHPIXFIEGyJgT1lk/g6yZ1HdVZO3ql3TxeDEyEdSuw4whNL5HKk711T1iypa
lzAoFlqXnwu3eS5yghv5aeLs/ZeBfOLkzdPKimx1/3Ge0g/YY0eCtHdBfq4jeU8zOdnHvxy3PQPo
uh8K7yzqyt+nfnZrfcJSCKTNtYpKWTTYO4z2IJpDHIj9tdV7JC5sraouDOAhwCYkN/PkDa44TwZA
14il+mD0jQPgWByNWBCdNzdHMx+yQ9a47wbW7xM3czW4+YMoxvYptAJgjg6Tq+PWr8GFzLPwEPme
GjgTseGAzEXbPddd7FLhtUeKgJW+zeI3WBQh2B+O/21gojsXLQCk4UF4JoFYaEMn7jGxA+yw6sTD
JO8/hSrwOk7BQXf4J4KOXRXPGBkq4jSGCPlzuRuC4q6QaFt40HByjNZLVWw9dVYwxyRd+pb8tCOX
/TlTjGq0gHJDfO5H+ocRYVWtCx6GHHX8OFFSzTyfymEbrclDTpaFRyhNoVlPTaj5W99HzBBN+rLo
SW/koblVZBxu8fycIRmqOR6AYmqJpa02fwz4bmX38Hyt0du0I7YUUZPalbgHHTzxyhwyokrNFu20
uI87ZPWNnRBqLOKdbSPibvMh4DIxu/LBUwMRsx2zddJ7/ykjwwmfKbUevQngCpS//TPlQEka6EqX
zfsUP//8bDHxcz9XQjQ9MupykyDensMWOM+Ihj35iCLsJG7NEu6FVzJJSQRVvyNyPDfqZwvXQbQs
C9a2hgJMlE1npKfLBKDmoRmdz7q85qU3P7QG+eIZXuCEfoKPwnfWcnln9Cq3yjP1tWtkH05iD8tS
AuaIBcb/frTl3dCPy1gdCULSI68DLy90aQGXIQqTIOBLPtnFOq9jMBTDqS3wJnZdlnPz5ptd+v7D
WNjHIuAm6IBNil57J3tR3M+aszKd3rpRMcKYhRcny+VpKHugFRUv1eO/gOPNcVT75LwAWEfmHz/n
TcCj+1kdqgLz+z+uuyv95zEG59ITkSF7nW6MzZgRWBfWrQGSmQS+x7qVq7qR46GTzbEuy4xz6HaI
h+kMxwHf0bxPh+pKZi4xaO2JVkBc9gGx1u3JGjm6p2XBcScMXXpYZnVoPXPfkmy3kMQDbfKmdWkO
JiymoyXP1ZhxxoBHTRZSFO2ikOaFAi+l0asrdYJE3aMzhxoFAolONp0P08yEWet4nhMuTiQxK3FC
ptXC6cuyoVG0tIZaAjjiPP1ICHNh8b0qN2ylanhRdarM7mtMvwzQFetaecGEad7jdv/1E8qroAsr
6R3j3l3QCylBg0Nlr3WGDshUkqOIgV02rvYDNku1fpVUSbAgNJ0cXR51dZ19fWgWGcCwZce9IKJ6
yo5RhkCm8oihiu/Zoj1ZIU8FNvannNMHZZfzjw3FHktr0Ua8J8OHtmek/tlMyVfon8vhPTQImQ/i
4eKEhU5qQmqxVoVPzqBWbjVDpPjHMYWAkvEdEnWZ5FXRIk3cs0bFIJxOP4+DbjKPDF3+Qcr53mxY
QYFL75OSqWmYaAb+mB7YAlmF7izV51LX2udni9j91KATjW0TKF4OFKDCFiiY4s94UtBz0BaAxF90
yqhYf+2znA3ln3f2JLLnMn3J2biowanGpW7ySbH2XrDjl1G5UROils7nKEuhWKnY1pBDhskp0IlA
gzuCypJ6qTDqT5qSIOt69qGzwfnj7YSzyzFEzUqUdxQ4TcFcKmZYChbIFkmxW5GEZVPstRaTxyks
takO1WpCaGd6Qew62jJdioEpeyjyD+lprDndvPMbztzEmy6q2MeVFDEX1vK1MCrv59po1g8k9xXp
jrfUc+bcn9uByjvFpPlkD9Z7QzPv50Y0+AkMkoLdLFo3lREsKwODmVB6Is97/SmZpQUv93N9pc0r
zCM9tNTONkU/nCeHJL6c7OCiONiZvS7Tl6DJ3q25fcgTbOqma8673J+iVRXMHvYyTDyjjWm699mt
EGnqLnQNxtKsyaM3MYhdpNQbkLRPhWSsqQnyZ+KeIsByofjEKc+MMCkoHb0vniu1BExujxUfpu7P
j1oed8X3uwvb0Z2NL2IvrUiutHDMDnbHwajS0xCpUEYX0i6jHdN5x7pMXVI9JirgFtqCs7RjSmY2
5CRr3zDVIl0Vf/hd9VC813V3y2rWoT8VgC9/NJ3+bKmwVIPkz70ogEGGYaPyd1H4UsJV3/9TQdVt
va6OQur3ms2okSmg5wIf/Iw2e+0E1P3K/jNhwNmTd46Jcf3DrJjX4VOLE1cra+qO0auiG6qHzA7y
L4KGKnmYyuaiIBENgzAZGJWo/1Q5M6hR4I88+U5kn1PLvJrh4r/+SH+Xsfx8IvRpJpoS9EDB3zSK
tgZbu3d0Z6NqwsVYsH+nMuYkHz150ESvvrp4/paKSPBf/90fY8zfL6VSsSg2pW5A7fzrpSQsKgHM
IbiUcDArAvVy3zmrMnCPh0vr3bPNtKxmkXoOzoZa8gf8rsWcfDi+x4E/eLPYPkiMw0n3HCOgJNf3
t602NwNPcxwl5MXAOeONl33yofYMEjJUWrn/xk9s/b3ppa6gZ6CfAidM1f5H7fWnMWGltq7HEs0U
SVRUannnav4bs+mh00Awph+1aO8Z8+TF8/h6GVNYw77DlQmFPbYehFrQFOeeU9b1pnaTVmc1xWfM
wBgyWEAY9dL4nB3WzKqyFp7kF6x/bYRsm9lU7WM6y3+UtNvV5VP3UpnUfm7Z/7SJnmT9+3//r0/W
5b6V199RUv0lDE8FHP3nbaLluyzey39aAro/d4rU7/3LExD8wzNxAKJ3/YHoq2ybfyqVfQPhv4Ll
Ww4DBd854+tfSmV+C1CAx5MJZt6DaPp/O0XBP5iadZvejEEfiSnpv9MqMv8fSCtdJ7pYNKNMx0QY
/fencRwFoKXJtygb0rCh9sNOaByzxUBzP3RVdvOXZdftrtFZPDvM/E1GHDbnJnU2XVhB8T7o8k6v
JtCNBgfjqJd3c6U/42nYBkH42Mfle970lNEzntgR/kDADo6g7oYqq4DfZ9YPA5ua3pp2lDeWOf5F
xvhBT71zI+ovu37smWbVl01JjBRlgEUeVNpSu7dx/91ZTnPKcxmDZlTLd8NbGKhDaA3NlVrOzw2P
pWQ/niXTdYbsCQiyyxbuSB5rS03eaGEJGrl8rjM2sYbsr9Az7/A7UW1P57uyRFNoiJUov+CSgdvi
ylByRG43iWMAUmXsg34pLF537mFs9kD8LPGcuDFlRbKmMu0+8B4jiw1u14IQ7fWS2m5+UCurn0/X
ARDNAiHyXdhhp5jydwuU1mJQtkEXpxJ/vcsR2PADo9MeZXiTKcXPaROXMwhUld45XE2rPjrGc5HY
L34lb+YYLtxmftaDN9kHd8KdnrVO3pld8q419k4Y4lpxXZxZfzZirMNqF+ITMNoIjBRm9l40w8bP
LdQunIjGOHlv1S7fpC3AhemlvRuIGU2r8dpwfbLKOUfWeK3McQTFaT6rZJxRsH6U76nfIsPlgjWD
WFW8ul9iHTQnaGD4Odkk8p9uN6yiiTkr61fV7Jybjp+3MyY7Z/xK4vnsWsm7p1m7iE+ofmFmWEx4
dcrgPNjueR7m51IbrrE+XNuSx3Uer26HFzFPSdpziU32qM6BjER3TpB9/i6GFL5prv8ynQSiIK6V
tqu34GtDiqXpt6wnMp6c8wx2XXXm1NimyLIZhvnOzvyzluZoyOY3qEhr1zWPYEDeCA1eODpJBhH1
YS68uo3SLs8Ufh03h9vuMPGXiOVkfC3D6Y+Pock7zzjp7nRSN0caLPKxDvBvPkjorurPTbVLvy39
xjUfLkLwwpNwlhwDDlpdH/G5wcT103eCwZf5UAPQS767MXnP+Yx6QcJAN24nC4zTlPLf4uqxMGSa
eM7piY2kFQfTfFI3V90kTUou+sS4sD5msgzVXy7TC5IOBzg/bIxao6dZnnPN3Qy4SfXZOv88h7HD
c23r09Vo+Vha/j7VPJ16MoutlqbPhtizE/r2E9qKaOEiX3+YQKdRh7H/zVL8o6r/y54CArkK5KBz
DvXE+Nm+/WkpjsfcqfIEnrR6N1mVvUfdcIthkRAn/U0Y/XPSy2cicZ8brdqLAJoU1naO9t+hNl3d
NnunQnauM/8jyt0l7ECuVfZdBMAcuo4HMqX/Rd+bInAuX52QLYeYx0UyklmdmJQ0OE+LMP5Wf5ym
OwXD9hD6+Xfb6RSC9GcfiK4Q49Vri28Ld78IoI2qyVLNESTVE3pOkLFx7DvBMXeqVt1M9mUf85eN
of/SqJ/9TDqOmrqqxn30S3+Zuv1VTQNq8mpz7Xcr4Hq20l1BZuZavJdZzzSFg149t7Qt7xvzuRd8
TU1QvQacYOCZNRDYdRFW62y8FomFGJIn37F3f1oY/z/bZ1/t6f5+f3w/oK2km5gxXCWD+tP98WJ6
VJ0GhkktD70bF7BPyQV09Qffbfd+zAUcmagq46DlwQ105t6XkFgNrORqS6MWlFGTHzkukVRN/o4K
TYLhi2GSYKkkfM/tdWu2L7QCro4nQbQAvMinKdmqwZAmi8jVntT9d4VXrHUj+BywhNTY/QKw/jOv
41WsUx7/0mdYDbR2Q18XyrXxW92jahTPKS9kjulm1rOXiqj5InOe1XxZz9m7G8TvwBhYf4rvDO8s
rgb+w45AR87ipPW3eRCIF/kaqJQcmSuC7S7siekKcmp+VIURom7/eJXF3FNLiNV53U451Zk86Xqd
fJPF/R3yz899rSC3RlRMDQ95YiOu/7PfY6/fy3+z3yPuyHaV//I/3/TdwYMRfwk4/I9f+mPHZxrE
JtlgAfBaYm9ia/WvDZ+p/4MoJYu9lgNvkswCHpJ/7vdsi00d9ChPRcTYiO3ZQP5TGWT/8Xp8T/ex
FZmW/d/Z7xlYTf7yKLJr9PGxoDTisES30v851fzpUexFDQvPJi7ZKvzflusBp267MzSL+jaAEErn
5osYXVaI4GQndXvAYiUfIj/Tt2Mes0546FtzfzP1IBx0jQax3nSn1meNIB6+3hA6hc+/nT8K282f
PRu/P2b3AcVF451HkwmsrE5Onrm/SKk4CWMCCt41FZks8bDYuPa0BMuDRYdi+8LQX5wiJI9tDKI9
EtVXLhBqXwEeW2/4cXO01hrP6a7sHEKYfDM9//xP1lKQMoxs28Wa3EyWRiejn4tbx/FSE0cZXEhr
d5fk97IBDMwHfdYNsIophemY7oxBavTWBqLuprs5nyX+UiTqRhzfE2UfrbWhuu+h4K7QBpgiu1Xu
QN7u5CaLOdD5JezcjeetZeL1kCxorU5tSCpcmuKnce7MSgT3Jkvj3JOEXuvevPdpMCwCocrqU01v
NqWCN4feKR/XM8SXXozJPupDb2GMILZlI/KdNdu/WWzXKNSMrS90JhZ/cFHTZ69d1brUeosF5AWT
FpyHpJhrmjCBVi50qZCuTt7sC7IrqMePhAXADpHecEea1qYS9XM3uKeMPV/kemKXJC0AxyY4z6Z/
lJo6SNM2mVCHIZnod9IIkkUeORO7IUtbmgB0lkxU01JXlK+xrIcllul+IVs0A/SRhrVfkf5jKTl4
AX84BL64DMEZ2wKfu26jUJ9D8GBj9Wh1j6bHeaHOBJBlo/9lq5Z0b61deuvkW+cPsgof8Ce9lhnn
hrT3XIhGNgWvaziMh7Cjh6Z59o0iqb6u7AZ8UwxFuY2nlRE746rwvTcrqsetVTs6ySEQNhV2whsf
+uTawOo0IyCNsDgZoqvajNe6BSaxoEtuNdsShLojtGNn53sJtDiBUNhkza8ymh6zpDhAKNwTK3nR
8hO0ufu2ae8Dp76LQ4TrifJe6MBV/V3l5YemEmd4Q9t5KA+GZq1hqdzHqM/y/EnXicV8mJ3yIJKC
Xjh1uQigtibhPQB/7Ct6QMdYJ4Xa1AipeQrFR4vRICJPg9yZ9eC+xjq9Q3wPVuXvJOwpWGI7IieO
Fjv/tkd4b9AnpeAt4vLk9zSt53TrVsZWBtmLQ9SCQxEvT80vvxw3ZJcdJyc4JGzBx1FuwgpSYkGl
awy2lMZwDph3UPHXVJkPIh/3WVzv8wQ+UDjddKsAlRpQrzXvplJsWB+xgUy7ufX3lZVuc1ZqWyB/
5zO5JvAMnb9H1LWIf03FiB3b2ZTcBkSZW6n7dI8lLvTmLpBinQAvHsROfamIanbq+kWM8PMbznVd
vTO5Wu1AEmP7LEOKXejc+KO7epDLxIrPjTEScTmxDUH/BroNNv6DtAO619rGN98GU4J9BLI7WOs2
sxfq/4uu3uR1dUi7ZGuCum3ZRhso0uo+3CYIbSq+RnnS9Ool/LOVmZoLQMSrhhINT9M2TmzkYvRN
xHrKN9o9lcHGmJahE0C/DLdRgnjQLJfqTlckyUKX323U5UjDGSUKTVGLjAMsmO6hzutdkJSnDJsO
WN9zH753BmPPI0mcP1ZFp1ynp0I5d+jSfZr9QunGnTXustl5Ve/S9XGtD902tm3I383Onq21jWO5
7PdaE/yGIYXeP9kSLHqyKFHO1iJogkM8eXsLb18PEiY7eGXxknHGTWOa8pJSNXpHuyJSFJqRYXIU
HrEdafPO8ibkI5uhSI++wTvq2QIX03oi6s0zqecWLpkwYt1r7dZOsaTMBJwn8yomZsxAUpBOxENx
mUycTt18Kl0q00XC1BfsI/I0ZnLSyX0+NvM+51u9lTwA+nxTQ1ldc2vCM1JfPPuKaI2jZbxGTpKW
m0bvaNgAbA62qKIwfloINer70sZH0/nnuipOMaEts31v2+GB6NeH6CCD+E5WjKLOPs6iuMgkeyDM
4l6z4u3cVsCGPSp1H1XJ/EfCw6BtXRmdIz/c6k2+p/+7jkpUgURKiR7rVUnpw2X60wiRKtZh7u+s
FAxVw5Z/ktvB1E78g8hjLQ7zwKoWBidCRmee5S6B7UdshevP2zCB2w7RWU7EujARq/8ekg4snrtD
dLZmIOwrtvkVz2M025uyyk8sqJD/j+haljAVll4Krp1v08FfuoRwOJV+QhW1zfvk0objYzRxYRRx
JtuZpXvscvc4YcUJOMs4lreAPW7ScXRzedB0Gj7NhKwzWxpdcnZG8z42omcrLU5BVrPXjttrh6kw
5GkYtU0HrU4Nqhgg74BiKTaHW14FB9KcjgFdAp/r5bjJWkBJzKJuiaZjKyzm6cwneyev2VR/GJoL
u9ENTpruHi2XeZOLndcvDfDVEah9EBUXZJvHrpue9Eqe3GKgmQ74n7qHvvCzD62Jl3Vfv2nedJnP
/mC+jMgNMz9dZ+G1zOw3zYgfqji79EX9FtnlFvLNrsyTazdDpJOdjQ+Gt4MSAh9BNp9mnDr6JJ71
yqc6IVdjRT5XxJAx2hUxsks0Je2Eas0+8W/gQUm1oXw74/2H6T3gAOqZZNEsId8Lino96V+5rTJn
7KXFdEuTR5frzoakAeVII/81hEc5OpvJBEcvuCXERehkEKUkU4uw3EdafRhT876dx/2IICBLuY4I
XYSvLTErLqKqvrP8eZWhBcrZePT3HcxxjYe6TiF9qBYLjORNZsCLogVGApMf7Fvp74LeOHkNE1Ee
HiRBPO3g7zvD2iQ7J4iXMhpp+8ldpElgxpyb+Ugo52Dj3rgoC3UFzB72HmkpgzftRJEtR5BG9bRq
U5qibBpchG8TMqe0Qc7Wlms6vRubhsvUoPjk67FLH66P9kVIwow8AQ3xUZGpUWB0vwfIJl3hbyuQ
w2rk+Mcw+KoxRKq7AMRFPZpLpysPkvgo9WZyv75LiT/x38jH0u3HMS5xGSFT1ZJtGg7XUmoQn4Ps
tf2I8+KC/elBNiiCm6B7op+98mpvMVb9Y1/0NzPWHuwyhpXyqazrJpNBbARbEGiwnbvlhPo8+q3G
d1Fml0LU9/MQv4TORcPlRycOC5x88IbkmgXdNfWdD4QArsjOYS0Plgjuasx5SVocjCCCrL11Zm/v
EWhWZ2hQjXApOfS2iX7o8uZQVN4uCpp713KVjG+pOb+LFNyxuYAhBXYhWLh6dEOURi+NOHKGXgUF
rzLSYymfZzdnIs/gNURrw5T7jk3JMI+kzIhHJ2INdiNca3LhzPYS9np6n/pQll4Mqj5NysF2/NLI
0knZBA76Xc1exHAI4EjhzVT9cejY1xxN8qSoLq2zMj90gGgtCcqatyzxyTTzqcqdY0sUEczES1r2
R57GJVaZQ2NPq0XrmEs1Qcwl8oJi2mu9fbTTfhtkUCMHOrI8QDOxRgG6Shf5tUEpbgHadDH740Fv
pr2QKIab/FVzPYXFXCEjAGofXcNq6VSg+S1/a2X+MTM74rzFE2WohbrOUguuZX7fj+K+tLzfLhUw
in4fMqmpM7Av04rFlBpfE/FEfXWxPUZiDOdGQ/cZmfa9qSXA8d3oGbHPNhlq6O/dZxcQZA2RTeVw
NXO2p8SyDIQEdIPqryzv7HLc6zPtxISLwA5fYy7F1LjtZ20rzX7tFayMJIIPgrJiwC4VeyUDsieP
qJ/AulvaVcgMAIOzMcLo2et8FXsYXcwiwtjbfdpt+QF2wTKbK9iANyeKb351M2TwCBTeRsQweCg4
g3a4dS7JOPGG8IC7nG+3zkjigRRntRAWXXcLV5PJ9RvnuwFZXtvzGwD8ms59s2IdxWH2iuL5qR67
xxAdJZHwbW4+eH35alXFRTi/ElsckyaCBat/RVAjXPPgBiOPQvjswJIzi/LDDmxSSY11EmRASofh
UX1jGocbp4+6zNh+HqKO4Kxc3srgPh39o5nkFz0tXsFcPjZFfepr+TByYOiKUyr8M1frlo7FxbAH
9LbUav3pUXrTfWl+y0q7ya1H77x5AZj/a2yyj6HmYUsdRHjFSeg8Mln0pFYu9T7Vpwh0HLCac1Bv
a6TT66KE5mSh9eKpSccHdrxXJ+MoZRdb9WsA0G/q1zKK/D31WEfrTjLlXo76ts3ttzzILhGDKBTu
W+zML9bYX9kxv9Z5++in4V0JPaPF4Fo14z5s8MB0/c2b+lsSl5eBcLWckA+/0R7csX8UWX6pLOND
l/1jEF7MeLorjfiMrtSrhqcpmV9Mv0EimV/Ayr112XFw0p00x5ciDB9NthFt2LOT/uw5AWai+iXZ
ccY9ijjnNXeHtVYY23LyHz1HHBIv/0AOCJJ33UTaQ9M6bxydH8tOuxXR2rSGixoUdh7eUt9/U7dR
K4aneZoeWrPhFHORdnLBHcqbmx7UW3A87SZMzL3te0ZsshEMj4K+OU/zzfSHK47Rh2QqDzHwQfW9
IMcGjcy8y8XVL4qL10ZXSzKwavMer8i1adNL333WpnsaewKanPExdt23QmvxtIcDPafoOXTzV/Jw
/w9757XdOpJl21/pH0AOmIB7pRE9RYnyLxg6Dh4IAAH79XeCOt2VmaOrb9V7vTClPDIUGQjs2Hut
udDlxcfOGl410T8PjXHgnX10y00QVKcoaM5xq1EIetfMas5ma7xqbnQKtZM2Y+BNE2ek9gyE/5pU
wcmIw5f5j8qial8bH5EMj733mI/Jpc7Dl0Tl+z5uGRstpGEcyE673n5+7Z+HjFGM+dzwRs5v8uQG
y9rrLwYre5iac+9+p294mn9VwDRFhsZlisNXCCNIxtqz4b9GHdd9r86uzo1FDxH75pdShY95b5/q
NlzUxdeyqTxGd3juxaA9eHX/qPEXkOaZnLNzWDTL+fkQi7gjrphoUft9/tIwmi6arT3rCMEdNexV
Ez1KtPe6iSCw6Y8jHqGRnR589Lrx6v2Apss0ipNTPPvNhaOD56nT6N/Pf5hRs01e5tLUGu/176ms
n7lJ9NldKLN9H9HMIN1AvWGMibjKgh7gvnad34AhCp8z4DKuekTKsUhze5OFHO8MniNM3dbQHtzM
v5ptcxdFPC/LObvsW1i2XlOuSEwUxyij1C7C1RTqF8tpTzhsglQHJt0+9zqrgR20xuUJdjVVwUNY
TM89lUFlNFdwUEfW5k5NFFcsvnlF6VV4rm31kvTR43xFtSK4+CejKN8DK6Ua3EsGMk5wxRh4dbPs
YuIbmZ/9OCZ3AcmKQMvv538HpH4Nc+N1ECXk3ksmeZ/I5NIbe+Wp/rXwJtJ39IUbQmmL/GegSJdR
qasnpq3S3XVuDVdh1U9tyhrTxlfPUmvMNmssCngwUu1jBOO7wMLvin4tCPKbr9LJHF+xOT0miDTy
XD9oQj2qX3XmP0wSeOU6NIKLQnssI6JvMbv5cfPRK30z3x2s4ZthBKeCH2HSejHSXZGE6Oo5r4aw
KodAO0yeftEq9Tw/p8h130XKUZTOjOdWz7DUr/PfOK/sNqbb5I/7+Vq1ZyNaau6LhhlN1D83pEla
OKrKUrsWHnMr0z96ZJtl1aFhaScscSYul2bIL5XKT6K2VoxSlkY8rwHjdX51I7fH956/ybJ9Vn79
IfqeplF6+5ymzbSgEiYLuXqN6/pkZNM2St/QHeFC6ktu4cFJHzam9qNJqrVNbR4XHLDd8IxP4xKX
KLD8UaLKxhxhmAdX+RiSS3lP43QrB3dr0VQksi8g8XouUAcs2gjPUBR2xEowJZmvgDTaCEHLMyWI
a4yOuvlSpixr6sF50UxhtMk586aVtUxt/4m8MfSMoKmDV/IATaRgrtI+8pbbQqhv5v+2yNswTq3S
nAShDk1ZxPZNXHAmcrjU+z5wFilkdM9i5lgCzjJL9OxwMibSP9g6S6J3tOQinWTlJwev+9Xm+UkW
SKEmpPaazRirPsTifrQwf+iq2KM5lSAeqGtif499auO3AXUhYVWDOjuI87TQmd8VeiLhuUmj9ViI
O0tqmykrtnHn3HVFefATyl6PjhGeIt28L+iezT+Oy2+lkP4SoXc22rKm9NwQmLoZIv3S68U+lm9W
MYNPCPupV14gN4K2kyPfI/E06BzrI2xrKDSrBxFGh5zwOwMBtNXTzmLV2bQb51dL6bwt2bRXuONy
tz4GBobtp4m58tTnO0IQd2UaoK2Gv9woNBPm2nP9p/k72adCWCL8fsk42Yvoglbgo2WH7pbTGcep
0QIXpBOchklChiE+KLEurX5bjBWF53l+TXrH3+hE4DgICx07WDdusU/RGGVdT/5CsB98Bp3pUc/Y
TLX9YGu/AmRlYZn9zGLi0lIj32jC95Z6071q3WAcy5x8KJfhc+Qek7TbJwozXdrqJK7l1TczAfue
iPbAuA3TjqcWJZ34eBjWrSlPsa9APaZIN4r0kEv86XUSzuYkJu1jZXC+S+U6EeWTHfg/jYkYWKtp
nHkKvsxs+8GWSQVcxr+2Mrw2wV3gp80yaIijpeLZ2GHargN8twk2wVVFeNqysuynoOnvm7T91cYB
WPM1EsVkmea9CQOEY+5Yequ+JSdvkv2P0iSwcNLNbzHqbrOMP0bfuaKv3JYGkaD+KStpEZE+j/9R
INwwzrpEedbDa5IZEthC87bpxFlaK4KUn4qZRVg/sib5FXJECAdwkVlzwEWRaHPAJ428hj9XjOBm
kdm+uhhY8dS+xgiA17Z694Dvn3o/oLiwryAyGMzPhrc6cRchRkoSuj36qpa+nlCfiMJX9z2QWlIV
8VlLhBwWERNsx2sxQNqqfKA3o3IOsxKUaAYaCSb2rcjg1VAQhA5w4VcWXixg2Qaaf76I6eebPRXX
uIEciw1nnK3DJJAO30VBaqkdoZ80sdyMQS2A+JObJnF+3/UJ8hxfq5ZWPSt2tLHjHycD20+3q9qG
5Atn+NX34RYrg4T/4tAnlBMqWd49cn7XtaM+e9E+p16/EZDDFg7H0IXx7PSlXObB7cY7LFPLmaAy
uE++xKiimT6K7dpfOVHpgWaKg2U5Xk2Gooy8q7PRjD8wbBdLUclNY8eUZhY9wlxkP1iVDilNAXFM
RAo5oVo62fSrNsZnbWhwP74XBpLSSKAPsjzopl2rVnmuEDrQ/mt6gIxdisnDhuIQoPT/zyz1X5ml
Qh+YuXP/fJLKbP3nf5W//uv0+RfN3e/v+y2fE3+wbpmM6jNyDZK5QKX6Wz4nCM7RfcNHHYfkw7zR
HX+PU21AC8DtdN+Dv+B73owj+T1O5Z90YfFD+SZ4hg6U6H+DtPA3BSjwKR1hKnoGOKRMbm+Qrj/N
Umur1SikQo0RWIG7C7xCSnoukSQc6P/02vwvCoq/M/vmX2XowrZN9IBwGP/OdKcJrFK34VchHztY
vYFZivnN6ItLOJYbM84P8RxT26u9P3CEqMQ1UyDiBm09ZfaBlum2D+sffqX/TGnWROn4OgltW1nY
29L04IIfkhokhKa8dzTtS08A/eMfmVN/Vk+DPP3L0Nm+PXsDKisTZyTFxAT8Vf8xybwf4kwPFh65
DKhUjft2oBoU9PBXkb/Jigod/XgUTEOS76KqMD94yyyNL9YUP/bmoZLZqy6to9bX5yQFavYhWrCJ
QRzuEAOniG+1ZKl7kqCxaYcABIEf9Yy2F5bEzIGw0dC7dWJq6IilWtROXS7w0I9LB31XGEYffcF8
UNNzQQcvOvQGJPzRPyRZcqlGjbgP52MM6DOBOhxz/xB23iEClrUgEXztSmgXRsX4F33VSfYjzr6s
3o8W0o6M7VUZJXusj1U5s35GBSP0hgwGl/OKXxs/G+EyTehP9RiNdKZKsA5NTZICEw+D0Ffuqp8u
Nh2iNdolC+2BYJ+GDMXhFJYMffRmn+raBnzsuzPNkyieinKqg0zdS0DSm6JHkzSzz65f611SLIw5
yiZq9l0XPDAPhsUuwsUwGTt29oWA69665lGzqMej5MEg1NcvslVqRuesz9bz4ihGucX7jCeUDEXe
Z4D0cbTx6/TQFf16bILPVJdbFUfrvI2eaCkiRgrMddl8dHqEG5H155XQpVwmO8ljneGk9gcyCYd1
H4nNHOI65OY196dzkkGbs4kAhCAW5OoymdwE9AHUA94fOtRZ4xyqKVz30vn0hugBjv0jpZWtGbvC
SjeJGV9kyl+k+pDwvZKGnl+hMujv4whQMwOSbVGZH8HgH1Ma0r0wjuFgMuErixCBzniq+vfesk95
hrGkqBkaJy3t+NAkR7BTyzJPi4VsmS50wngFS4rvwQkgjLTTNzuKrqHjPKacJPhCnDuM7LGvePGz
N9bnwILmnhcsWK55wmFD8O8+ZwhPtfQne26zYQ7FdGoUcY7wM9qxIWAikUwXU0rVICGbNzPL8s4G
pKrlKT+ZvXPnJOUdfRltOVXqfWzC76X9I0y4D2LSqcP+SgtbbMT0Wo1BxFLqiberxndHefRQAPKR
wb1pqRbvHCcjcmbK1sV8hfpESMIPMCJqFjDc2mBhjixeFeEGdP4/8q4iHjqU51wxxMMX7Fdnr4g3
esKCGDo63Up7yLySQ7bzEYT+enIAwBCC4Cxs08sXZoa5qEwP1DpvZcQroffyzRHVVjf9p5J3WsFx
E7pBX8vkMsf2dm2c6KUOSHIx5fdo3GhT815CLkvc/L4dk4OIGRdzehqNYTXk8mynOEDtXUgUvJ3a
KBTTlzryHzx6CKGBFK+ttjaSgNBr3nyLeqIce/Sh/D4VbHOdNosIfmWm9qurprXXZftWxi/j5KEy
Sy9uYn86ePEWhjoGYDYywiZS71OJlq6ke5gs8amZ8fdxbmsb3s+6r7aDtAmVv+snZA+ReUzy9KIr
+WOsW3oW5kOQ11sj1Hd66h4yr11LO3ut5AMpvNusS180D1Cgp9J7oX20mbwCwWYIowhUF3ck8JzM
ifjFwNg1XH9TVy096BOZNDA8Bynk23DnN9l9mlZbJ2gu7Uj3WpULVBkcwczormKMUnICUU38LMp8
FU60ufvk4PfahZ7RGxv7Z6uIL5+WBp5fjefqGc2+SDlfM0ukY30R9HxA1ew0RzvmMUUxkaLnPE8O
xSQ3AGjO0po+DIYbFJxbegCryg2fuzLceyOorIodS0YPhDm9Nt8yC+e5wkC9yAJ1mrGUaKU3oWX/
LJRG2AfutslXhK8iMB5zODX+DD0EDjchUPFi54FJ1LCwY3muK3nGXXiQpGG3DtEcg3Q/R1M//qfS
+1cqPXMWsv3zOu/lU8Xf8Uks0d/92SRx+7avMs8w/xDUcP5MvxJ4Yh3qrK8qb/4XYbtQVG3bQbeG
Lu6/JXPGH77uCuIRXMcxUPz+o8ZDMufrujnr3Dz8RXP592/UeOKvGEIEcwQvma7tweuyXIJF5iLw
T0WekpoZ9oPFXRSeSt0+xOIhUJ90fRcu0A+YBfrGHa66swCics9E/tGP700LF3VE09eiNsnlnRVi
jwfw7tVPRfViyRd7fKZ7pU8kV11aRbDVxq/Y5YcN/MrRe3CAIrnnEBJo8Ggb1/8s1H9poZqUnf98
oV77nz9+/uUsYs7f8FvWKf6gX8yyMlgODqpIVuLvJWr8gTLTEDrx5xYRNDOK/fcadfw/dMdEgPnf
hw/7DwuzDwpMfozLf+x/Z2H+7UhAceDM5HfLIdPAxj3k/I2GmCAeJD8GtIw99ClM9Mw6uhY41NFL
8oWdBNUOrhIDoNH7aFy8fZ3nPVcIVJFOxY9ZTwGDZItJYqTUsekSdazj2iQdd/789hDrDuKqwvFe
K9/4ScSd8RjHjbnXOIOvTcmw/k+v9/9yyLk943/IxG9/keAFFiZXGtfu381IRc3sXsAxBYSExpFm
6XlUsYl3j3DM0TJha7RgDvIiC5YoWMctzIT7Ds28Nong8I8H2XkfCRjuA5I5sZGiaikLs6XXxDoz
94jjUDJGp2homAkROYZWDmjPRJFh+F0L1kiMp1LF08mu43PN1G+bTe2jiMZpk5HifCD1sWAUL99S
AxhV4Yrw5Bd7ZXgT0aWqt86Snn7lJN6HT9bxyouVvcXAt6d5GpxyO+1W/gjgt9Dq8gUB+qJQRNS3
ZWWcMBPGR69vyUkcKu1VxqSAa1bzw/KHVwjH2//75aZX8pdj2fx6f2mKLRfyIAuSpfvnrU2TA3EF
kYEdR0MPV2azNn7ogQZMHS72JvaYNxfl8BgP3qFyO+s1o8++q3LkAG0Lr68VBtmwZVZuUlNlR1js
FsicQR92Yd6+jlOnHw0RxlfpN4KpSGbAZ9ajq6eZT0zanqVHmePEoKProbavfUivi+5r0vnWBa4A
w+na6bcGrBeNVlW8Tw0C/0Qtxy1KEOvZT81ihVQS+oHnkTlnDPbViJIeicIQLot4oRem6WwqD/nv
QGLe2o/d+oFwOYS9DppNO8NY7jfxFoIGbBlOiY6eqUOqMvta9M2wbsofydSku5AbxN5jsrYb7Ox7
N0KqyoQfngwb9rZndVvTSjBqG6V/f3vopsm/ZxHXRNAzd/soDcjZZUvOe9eH3zSbgV7VcyLEXURq
ZypZN7pLHoGueWgnMvFmMZKu4sRissSIy0mkv9H0qkXy5QAhpLLbQOUCnze/Cjnj+g2wuJR4bnQf
0he07eRQg9dqrlHe40YYkFK+xzaqhaS2n9vEVbveH8Q5S7wfjYq0ndAA3/kVejInegtkE6zNJOyX
WlTQdFc5P0IWWXeKc8inMoD+m1+bVspXU/jlGYNCBnqpY1A35iBqJtt5TwOvXMqBMwGwJLkAOkd2
PfOndaikc3Fn0VrKhUewRLBofb/ZZ+n0kLVAWsoOFRKS2vqxhK9SDl7+kUyyIMu9aw5h6oinWvaH
av7/heOSBw7W/W4I3aDdRHQyljGWYwC6Y7v3rF6+CFB7FXaMmmz4MKAr6g3jm2O/DkjcSL512hmC
3Tym3KstWqTxGJXnvHKAQ35dzgYobFs2h6AK9I8pJu0zthj71uVBV5O9qjkWvHLeezAyfrcjnYzY
LlLnkwIY3CLpLXMP5UdAl027C8RG8Tx1EYN6dM9PTN7ctfCnO+Ahchf7CCEqnyh2k3nmJzlR1BsJ
4W9JG+8zL+s2UwrQ2ewc8/n2qTldApgkK2NeBMX/fEFbWO29rY9PkwvEImwytQEUZb22BVSNjDPM
OBYfAjkdmz++E6cTXLJo6El7KKJsrxLvmtRptcNDQEKupd97qBTOvXB5p9wwzt4ykRHYGUOgVELb
lGlPrD1t+aOnw0kGOr8ahcuBzh1nJZQF16BPxaYqvP5kWOO1buVkrMg8nAmKZn6JNaSxTSdATgx6
8r10VHjSJis8OXdcnYqxIGMpLrXBDznO6ITN33aQgcjfUozDxYto8DLbuG/na24yELzX7Jh3HLs9
+IV8RSSBuy+9tK1/amMbcEpFeslOF3BmHYLz7aM29soVglFzZdbG7v/eZefi9U/eJzZZhv4gA4jb
wOOrG3/3PjmMJIdBVQO1IveLBTuo3AIy57wTtuNZRJ72Mo0jrboMrKaA52JYWvMo3abCmQc9iZhc
1HrOw1jn9XLoKnsTDmT7lqUHtUlOwwdzBZo4jW6uI9DM9FjyCOA6ujjeNNaHAPuSTMHcTQAEomh7
HQXacQTjhnW0GHE9T9Hw+9PEhvEXuK966xyEMt2TOT+khl6tgcDIpWFooDpZ0o+lX1VP9PrQc5dc
YYEyp6e6CuqHiKv79lnQdfqTlrtrM82qBz+I9acOcwKhHLVxcOdPEXxaDPCHBu4jhgOqEeu1N2sA
L5MFYWr+tHnNRPX/C+IjcO1vRT1vAzFPc5qGY5iGiwH7r3e+NlCtq0WmsXRvF0CUOjQ2+po5W8Ve
jbW1e8ompzq5C4Yfz1NdjRe61EWwCLmvBINN+qXiRAwviHcRi6GVEzJE2hmxuaeJlIEL4uxrGA8l
Qs0eKFg6Fw4DZNWDwiB0gPw1xbaAtJKKs2EHHduqvSJOsn4wIMacLCn2Y2pb21KQ/1QxVUU6VyCk
avC1haQTKrtW91P/+vVU0irk0mvp/Qyee80qzDh9lxJdbNDzgqjF7NcmE9ssOudtopOHAa37FsXd
pfLVjyJAMjfaKeA4BsWeZDtFC3w2kr54EgFp18zk0mNnizuyV0KUdKH1bFrEwFeGSQKzJdZh3Y9v
DdhgKFvOBncjr1OgiJPu+XrHaqNrnkzHAVTIXQJ0YlfqRbb9ujWpRPfYCXBlqhjbzzRO5Klovr+W
Vake8yp3aDxVCfREkIZxjmjFG81d7OXtWs/aeyfu2uPt9Q5wUC2KCQ1D12Q/RsqH09edyx0Z7eUM
czEiTR92h2PBryX9EVmKOx1u1bpsO4TdXRxgwpTOEgPYsCjtUN1zVHX3Fk5WMxzye08LvpPTI1/B
CWjbofAe5IiXaud55QOTp2F7q5CSvHhNR7onveQ9TLiXovM2zXMNbGhbOHW9c9xxmZC+vq1MkVxh
zXyPHNu6NA5Oe+anu7xtGu5TxKouMs23yJSZV5ERWm+3ra8DVbXwG/vcWdF1DIYeGCLLRt0eTLS6
X382M8R4qZv9iIcXx2JkqorRNaVq2ACj0JISy9PkpN3ha3vtQbNUIcBxQ3X84roePyAjiV3RgzCr
aDaDtUl82vM2WjrG1wjGDPzpHbgrhm2MFFM3QU0TfZZ2NsDvTGpvMcZ9vE3Zu+fCrJ7CaRvXYGVQ
C4uzPT/UlYGy+XZrGcn+vctMarz5Qrk9OGxEINPnG08Juwr9iGOyBkw0pmPTrAMzQcsZt9E21Blr
JzR7ihIFIV0mRp2djkO2q6ttNXETpfKnRs+RppjpeG+MnrUOTRW9OxYW9WTKv+cU5TUSwY4C8PHr
wcSC25YYSuJ2vlVYFePlITqbptDxY05LR5TiVwjPVCXUGRMUHIsGVb9wyo3rIrpweu9wW8QDp5Aj
jgq7JEGaoInHCOnXcxrZxpoDJX3wSO30xlUXjP2kvImfuqGKz6r60Uyuc5KG292F6luG+fcjjGIC
XnKVrd2hKrCr9fUM5KVbnDhd882KepLARLyNxzxfp25gke6IqN4MS5Z/H/rMfYijYMddWMEoTrTM
x7MXZP6qVA0LZYitZeDk1TsJGfMN+fba92GzM22utzofCUVppnpTlMZ4R/H94id9t7VH+ZQVVn/K
Xadcgzjalfk29SVnLd9AglLQWqFZGMcrNNvutuql9VyP8XMy1j/omxtYyEFi09dPGKYPbXOfRwoa
alygm8PO4NJzfqRSHpguoCEoPNzbdgVOPM3S6p2g9IfJLR7bvGP2U44vXervYWzG3zSt/U6FwU2y
TdeR4/XftA5BfOk232qdXUYWH0PemLu08nNySeL6vrBtbZcr2rfLwvB4AUSjmXzcy/GhNGp6ylI9
kDoo378uMTtpRuhaFJ4FUYZFlSJzbmA7ce+YGtfHQoKb8etW0vOyk01AlAtPiJwbvb3e9lGmCN0q
d63oDoT28rZVGt0LQI5hNySB99Cg8F6UfWSdq5YVOKSkT/bKtNbwCb420FZ3w6NWmtFGc0LeJE0s
9SGu3kc7OmlS06+Tb8XbRAo46h3pXKYrXkKYvX7qzq1h89zPG0fbPZGR9wnn1/0xx7kLQ2QE0/jT
oQlpsLYsmfvGqlC2ejY2mtJ/80sF1olz+qYKHA85r3ly+mRZ5w7cjdKLd9ZQuXcG+ef3XWnxLLhr
BKGtH8bIFafIn5p7aCw5JxKRPA2uTqQ7FM1jZbfai6br26JD3zQ5drcKa9gBk1O/+z6+ohTnJmQS
7FjCRGwFoucLd5dXnb8Zp9hc1bX9yMvaHpX5s4UljYTUoq02fE+ZeuAAFUASZ9dAxnaxjKTmLp22
cB6/Xs7eTeM7NZi44ZW8N8T0RB18bYZCvmppA97N54ToRhO2HKOl2FW5Vm28iXNBmVtwrhvkORAY
XS/47qEFQqWCnj2PUI1hGVyHHnfLGrPPh14eHS80HzhGUQ+7ifMSTCh1/bG291UYQ3skMNUjcKYL
R4mOg8RsyFhUSrHFmJaxWgEG18lfLC1dT62tvw8TY7W4Ygh1AA5xuZ0erdAisKd9s/uijFYxuOW1
H2G3SMy+uRd+4G/DRP2sa/ejMchbQlUTX8KJ6+4fH/WF7ax9x/3JaWw4mQK+dG1k3SGK4l99FRVP
msPlCZ1joYuEYZ2y2hMMTHb5eZGYnopXqdU5e9OIjbf02Q0bG/BwepmaXq5JbAv2eGiCsz0yNnW7
qDrYOMNWlRXy2mpJhUNBI9AVoOx8cmm8pdRAvXJMy4v1FObfqbS8AywMZ5nrnDiLtp1RiJT15f/U
9kaeVMsmaqO7r7th+FIyvRw4npRelL7ePpqm9m6oS3vrdXCUF/EEuc9KwwPYugJD5nxHmzfNSo4p
kOlMs3Z9ZUysSiQ7d2OCwGXIiDL30qh+9uzox1BahHHNO4UM3AelEjCoEPWCtew1zF5ogzTf7sC3
i3rdVA1KUq+DADJx8SY52YhO0MuVH79YeIixK03lJlK+vwVwL856oP30hKa2SvOOwrPGN+F0C7ty
XksTbnoQOdlej8FLTrZGOqKxypma4Txt93oISVpFdnPVuVC1qV5J3T5mUIaqRZ94xuH2UMYPtd3Z
hzSMjKPtRphGbx2ApmDAG1WE/zrono7pKM2FNQyPXprf4RQOseRqBduUXp45Kjj7PNAeSRTQTqlF
gymWfvvJcGnZK/xU+UjEaF15DE3NWHvxCEJakZIuLk6Ca7tOKfZyC5tpV6X9ClRvvRdVXT8aDtrZ
cI17NnsumQOeA44GIs0V5bAX7qLKyp+UpsKt7PJvgY79rBJJtO+nyn1Lq6XZJMaR2R0wy1pAX9UR
ijJZK15kc387oAL9oLWAE3QobXy3GRaaW9HYmUwPY52+kxLduxenyUnRX101mcvpmvHmijsFek67
zucYA22POu6+obQ8VUyjdl0/AgIOy9PtQXpnC6yFZPa2Crvc4eKZB2qcWWvbrra3Gs8NTJSRQjvw
Kufsfm3OO1FCNSoLCV0kTmeRKDeo0Q7l2pHjeE5s51s9IHpQlgclc/Lz80QwxCakh3kqS1SSWTBA
rmtxvOnj+H3qRX2c6qRcZwmdiq+qL3dTjsF9hYESLhQPtk+FTHuhksGxNvoTRe+zE1AHVrK0Xyr5
3LOMnz2kZI+tb+/aOWauTnE7OmHzEOCtEFN4hBnpbqq5wUfvIzy0nVbzh2jiKsyoOn1d6jI1Wqwa
TvF0G4S2xpNoXOOpjyXjUW3vlbV2iVNZ3lGomAcB8nmBDJXaGG36loNZfCwNkCZBTf5QrPvIkS2Q
OlrmhaSBRTQBGRYB1fCVOI0o3W73PCy/z6ClusPtMzH4wzENSxSjsqUJ7jHWqesqYgXo8Uk6xtut
RwkLR1zt+a8qh+g+jF0HxK2eLb76gaWPudvmh3z1CP3qRbhZck2b+WzhO80jTCJCh/BOLp2o0u5u
qytqtq0nj6PZBGfdiqarDCl5sTv3O81XEypyErZo1piLKODTrERm0E4k/TEVAyeFXg973dFx3kMJ
3ruPtOgACL4sgTfxYXb7cHAIAOmjvNwyAJ3NvdZrHGXFLkKrPwxEfd3eZqZt5cbP6rVRms7cVEOT
IrOInCUtL5wNQxHkkHZCzT+iKV34jFGV6yKAjfJdX+IsvnNTYmK/yqa6tYs1x8eQtJTQpuBsOAnM
jciuES+OrbpkaSn7tTcGnQlzduf3zMpikN+wHTihpCU5eAYxM9smGbpFOvAeRoH/6JXIBgLSCM+B
kcDhHGhxRHU2YhWC5DWxQreig32pu0P4kKJAHji95MtUkuonIoUxNarOZZPE69EvEHy7FilSvRX/
aAnPKBrgC9Bp22NVCRTjVffhEXxzICeDLdKK7CsFEpLBMlx9vQ4y42cjxNoVBeWQw2n+FRLas970
2U72/lXXLInQWq2quLFPGRvnZnDJaKsQcJyVnf7EwjNevooACz/bJc39k984n/hVxg9EHuwMDV0K
QwAFtmTr4RNAgtsXxrsKADG3qTlsuUWmYA9y6+SFKUpcfNunMgWyVEfat9CP7pGNSUiChOGCcL6H
6k/3Istbd9EaDm+mH3O8Y0JwpdCUkNXd/MnpmGiQfkdF29fhHU7eZE1zMnkUJXrt2qsq/pVPkaSu
DIccdzDu1AB27Lls/EWEVYOWgDuwNdaTVe6nuCqWjYmkVoSdiU6e9aUoaVyU1r9G2l38RP0+TSwX
ZnhObRXQjgnFtJakaa28KejPFu0VtxIocgPuNqt2HIgm7UviUeZD6O1L5k/TTCHiKeIARyxDIeyj
wcGiQt2hLtmpRut2sRtgq6+18tNjQ/TU9KmN+ZOvm58hTVdPZgHsCz6iSC9eoDamu3zkz5/cBn0+
RNiTOSTi1NaddYoL19gYhfysjN5GcQ9L/vZRO+J3CicdI0o/1g+3F1hlWkAck/JgrRpIngtfx9TH
Q+l62yCupr1fRXujzzIwF305cBLcFE5U0JJkB649Ld+OQhL0UegW9gij/H2gKDD4rzBfDXWK/dVz
oDMbLuBtQgfXHW7KZ3NkkS2zZmDHUBedieFlCBqs9INP5z+hnycDUM0+4onH2bs3uFXyfitexskd
3qomXsW2Fb2kNN6PeTNiwPd17Y0zGNAPdLWmG8BE8+ot/kzK6qCIj2i18tOgle6dV9TRyVXR7wey
kg4BOTf3cdp9aIkd/OSWu2iaYLp8DWsCREfLvu/XpBPo34cMUrzrWfULs7p6VdvzReaPapGHU3mg
w8USun1o9upx2CZEegLIDJJvrqu2LcUmfdGBLCQf9+ikB9lhaJL2rphGtf1/dJ1Xc5xAm4V/EVU0
0ITbyXkULck3lINMhiaHX78PyLv+dqv2hgJmJFsz0HS/7znPUZM9/i3yB8EcTjo8Ykwmzokd7KEU
9ob0Me6L8KST8rXmu0FA71DBO3vzZvyaBiblynAQjGlTgHXHiNNzLSvc02jFThNf3IqHXwyLBI7w
MnzIak+jINn2rHMmvJumcw2+5W+YtYaHFvO3coEbhDIZH/Q+/P21JAmE+c1brhY3Y0ZmtB3qRlom
zUgJrutZoRhzBKMQ3xxMgLtl5HCMH14RaDBcpxxXK6cTv4JQ7Xe9vzNH6Z1NCuDRELeflsjOoXD6
j7SHy1fZxaxxH5x1qcm1zpPuZlqtda5HVvouxchjFgixT/qofEornn4Sg9NvoT1FKNlFi5/tXwFn
CF19S15Osg57x7lGU8vVUuvxZjkUY3GJ27xBAY7WHhIzznNbG2s8Ydx/UVqde8mFNRf/C2U/f1UV
+4mGwUqP00NRynU4r2NmMz30+h6rke9usg6gnUOh9lqJlTNPVGlbx1hdqm4dzZNXN3CgRImJ1YWm
r5YCDV249Bq3zbPEyAVdICzosU1/e3lZF8+RIHNj0wxDE8BBqV1hf+GXmOsPtUs5qGKx29ePQdWF
W1cG3dceeAK5NummXrLkwLzfes3SzHxy0UsaQz58a6pch9lh/xp8isDUAElLnQt0y8aePElHURIM
EXnmPidLbLWUB8wy76jai3eP1I2nALLD7D/FTkwyQ6jeVFa+xvPXGvN9wN5oUFnxzFWNoCo/PzVn
QntTJc92534wg2KKOlTwE0tUh8oQL4VV/K+9YXDRq1bJxq918yr0PKD8n5nBueNTWs5pEGGGeVGZ
t/2DOcQUOKvqDkYrvRvdTavc9rE1tfb4VcaUI7o4HEW3yEAsOcZlviVipN6mo5NuJtNXBwcYPZgH
Fh/RvMk1/Zfj1WJNhTF7KXPCdKcKRTDURWdnOS3ABMtqjlVAm7HKreox0+1i/dVZdIFLyDEDmcBk
7VgGVs3kOdce+8Aaoanbam9Ovf+I1iG+flVniBS+wHDJt4Kp9aYu53TUeaM7o39IR5uZazXX9rz8
QcydOIvsWzsURFb3U/1Kyt1jQnrSfantzEcE3UyXr0vXtZ5tuz0ncUitIVQH8tLx3s+DOd0hzPh2
9LicckzhkSeQtKulru2l1pMPPunkNNc4k1nFiGbnjOxxvxpGPzpmUjvr0tyTphI+LKVWXNIkkVuJ
BxXdk8/eSHOiakI8WX5xKytACV/NzWXuMVZhRT2hEqTZDtHKbBsgfSYLyqQ+MeO1P63khURcRlK+
iTtgULntJkG1ae5c1GSI7OIhJ4SrjT+FFnQ32+61I9JRd4PcTnwUqvhQbm6eqbi810HuX3KvtSH7
eRU6SXHpCKJ/DVKzPKZ0+HcFRpDQzvZTVKljief5jUnfxjASLFpZrB+cjEynvY9kGNrfYSnU6klY
XCe/Qznt8sSbPZeuPcktRpf6IrMa+9jSkIhqLDaTS+145U5e+vfp+TUi5p427sfUTy6VqUPfx2C0
Zu1JaWVu5TihlW/bkWCectJdd2Vpl6+HVaxZXLiKU1Pl3jNbwwLaUx/lns8OnU9RYXQncFuJDC9F
pMk5E0V+w5UQHiQBhVsjM5NnMbnUOiLvls4VfjfSzlk7NE+F3jGdboau2pqFrJkbQbtSc0PTHoIf
UTO4ezl3VihTh3cKOiubbAoTqekmoObSSbxMXkz1cjSs4e5ro0V5mt5F7aqdkRUTtkFJt3dZRX5d
+qRow3idy3TM3BGE4iTIrQxVPdPsx2xMzZ0MA6TaIZnSbTS+60FdE7WWj9tw4MmqOUptnLaOjtTe
6E563vCgWVEDaqZNr6z39D3mWnmZAK8kErV9PItniDvqjk40TkDA8VLZWsMUWxsxVELfXYHj/dQk
gZDa4G1Ta3ipQ6pvNjKLPkwsWtQZzXorZChOCqAUmTY8lH38SdKic6zayob0FHrHHg3VuqM2fJH6
oDaKYLcdQ84HjW1nndhkHf8TbWRguHPlepdYGT/83mAMy7kkK1H254R0ykfakztcCxctt0irZ2eo
G/GG5+PZr9Piumwc1f3dGz5ECS8rjk5VUdePo5s8hTbBhzua5VwXKOOPdtsdswpoaCa6w3L1ZWX8
2TvA9pcjT3l/y2EoMoadoZmCyf1pufTDOdvH13oEv72SO1m3+cbpK//sd+qXVeTvcgzQDjX9M/nb
Ej1BQdcvJ+0gKC9fX/oYhsaXlsU365QUGRuCn876N9AGZ5eVfrldvqe2i9odxQh/k+S4emGqEcv1
P3twKilRJmZ/KtU35bB6XzZRho4MDcQ9E5a9TdxQbcMaGpY07fTZ7LkzG797lcVkb0n5sJ7iqfmT
MxV8yWRHBp/DTLkh1nAZ0zyIIB6OCquNtFM5l2PTvsRVl4i7plnXoAln0pWYsrWluW9S0XLBVhSA
1OLUV8sBT9BrlAHtCmzSsGRFXnseAt+YFUljasR38hsPOVVY6ojQcb6qXhCeGAGFviMgcvzOYOYQ
zvwRGApuhLT+xDAHeOhl9JEzt3pugdMUGC+uHb3ntSHIKbQL7dQbRXVCPl+aG4FVALk2BaAuGIpb
NUkTslcPWkPg+9BLOpEqRC8SpU19dcbaYebQZidMiPa5jQKoba2xX2Yni8gIH0+5aUq0QB4d9Y2g
q35VHvJRpHql3tvronbwRZOV7c4XJQFMxdVNJ4wAohfAgkR6sjEOb+veD55VV77K+Q6kvl3ei0Gc
et3bYizpr/6s1chEnT8YPr7B2Df8wyirYj8w4K2sPBuuipjMbemSScgp4AhDQlkRLs6nl4u5qep1
1Ma64SmvQ2NHhtl4juKA9eDSYyn65rOIjPQcDJE6LnuTKOe9JjoMofluZRhntC5y6jWxaWGR1rRt
UboHPentsWfop6YiBS9DqtMURDrDgUMcYZUfxWh9Nh33hmH/tlMKNZrmnjoD7s1XzeurLFb3lHz8
bLhMZWVsh7g0H1ODya1Xqrux93KHCnCnxvDsZ6O+AZxA3Ng45BTR3Xaj3BL57kAsXSbi6grXsNn3
rfxUU1NdYVvWVI6nkIXiXBBOfQts6yyKy11Vrh0iXAA00YKhzkT62jzA9+GsFJs7kdY0Z9zBr1on
Lci2ueTZpjzWLHvA6cKMYalF6wlBbVqs02TtvZstJ2apixJpqSg0dlZtShb9a5nX5s716Wl7sVse
cUikN80JegLAkvG9G0ac17TIiEhzz5VuRTeI17tl+AeYSMgVTVQk9zwgiv5377bZC+ih5cADT/hi
zEoSXrFozh/6hkXaUgUcGCZ2xYRch0vglPd0KZaHTG9OUEfmQ5VTDF6AystKN+HP1mPotr0kI8O/
JKxvL9LNijNI9+3UN9PrNKFcieZ0zJQEkQ/DNNBymVO74vFp7iA8YrSvNRKfJmajDdwsnFFdcNVL
CpFft3XZ1cC69EhhRDcM7NtdsY0WzRatlfr0JQpZ5kdpNb3H/h81VzvsKU2eqskaZmNVt/JbJVmp
NA2IQ6Vdm6zz1mGQ7azAS15lzyXloHYn2Rcjnt4F8tAIOvsDfsIHK4qtB6vq83vQ1MHFUBBNHOqC
12VPnw+/9ryKeLw07HZJHQw0csKNa8X6DyiH08Z3BmdbyyDdW0nVbWKKyeuOylDmiAD+NIvFDGpa
7ozl6Wv9OE76xUE8xrc4qI/enoOPfAvOMLmh26aiqrWooYCAXvuyQI6uBX/ChEV6MTxm1Tighixh
a02jeEbGAQlzQKVijpuvawSxB9ojYl/D0YnvS7XUkONaFHP5rXSGE1kZJK5Z5vg9x4PvA3x9S22o
UZjRDmGUjCdREmnp4W0k1idlgm4az0V7D8CKXZZLQ+r5n7/z9M6FxparnyycFdNZ2oMrU68elZeZ
e35um2RT9ljnk/WMMmO1XKhdzDwA5iBiHBMWZJq/t6Yu9r4abMz+ZXZRIwLV0dLipwFP4Rbaartd
DpULOQp1eHVlZU5wfO63R8sahn0iVEt/yAnJEXBqKh6kpy53uXdeFpvE3zClTPP8SaoQc9dEsCcT
keGaayzY2gTOT6TZaqO13lMpIcRGidY8RPRW0SMD/zfiAUzlckjVWulO/NoSzWbUTfWKKalfk8nI
A5J0072Yr6h+vrbCaBQbKGHZFgCIu3UiD8GdNOXzEA5HZRDThWns2qQGjyOyjdc9WNiud9x31TEh
qkixe4hAqTBmJBDH0jF/AOkb7DXFp/O3zM03vTzhmB0Dp25T/in6OEQwAI9sfIKTifZ2tgEf2SrT
YJk6M2tFkOfIoMNs0g1xPBRu6ZL4U8LmDrvye9DjNC/GUX3tLee+Xu2ZZxbKIgqoNfzHFkIk14cQ
RzeKtMdalv6j7RKfF2/J1S2Hon3rZUuftyBOJW9HSn1TKe406cgpb4W4I5h3NrajqY+vDq4BRKuZ
n8WZyisWo3AqtWAmyQCc4e/uXiLaYS/AL4hf+DspIO2xlR40jEUr08dxtUKcYt+kbJ7B2pUvDN4t
uXojE6nJycSmsC3vkFiviyDxq9pbKZ97DtDDii8zPdiVAOVux3+SIXqIhta7I07IT3XHmizIPLBl
duSqa5A8L/MGuzbGLbGH7iCjfSppR+cW0lEttQ+RSMkARv0D9DauXqyoM/eBFnugPfzmSbWIeccZ
24y1cNqU/U9h2sMmagnb0wvzqPhDV6XRNTthe29NP0LAt23IpQZfqIXQV+fCAcTXoQTxxVfybmxg
XnTQtuhKgfdRj4rW1YY8HPTyxWGMMxQoPuC3JiuercmjHh7lJTXl8tmb5mBVDxaknQN2MUW4IXx9
AqWAZw3zwc8wgdfSE67jkNVRo7K+Emgwl/T9rRbFB8IwKWuU4kmrPePE3xPm5bQqKpYSPPzDXVDx
XYsAYAESixGnceauh4ggXFXmtIMVcu3BPrhm2a29BoSlR4O/LrQVHoVfRpq5uy6UG9W4PtzRCtwJ
CaeIpibK69pqThheBYFn7oqq7Pj8r2bc8rfV7R+RwhJg5Su/uXKR34y7kDBy8jO5koaRQiyZmLcG
3gImB3LbbEds/Ta6SM2qsWpbiPkgCNn91N3tNiKwEFGDyvuzGQI9NNDObPtI/nAn9cMKKURBktiH
Sfrb7yZy4SJ9O6BjZeA642RZJXoc7C3JJ1Lpc+AWJMTYbtqrHnzWstiF3cAqVcOoGuRvrHGznZMV
wP1IA1m1Vjdr46mDRNgYEP0T426Ye8tTwy6zUBtapv5JoNi3jkSEdHRt0CPGJ12m7IHqv9wsG5zZ
ij6xlh6MyTtOgxleSBy/m4M+bf1g+km/MLq5o7xX467uWLhNWTdtHIOM2LwFAgfk/9RaGpPHoK93
lhmqVVT9EM1wKwvmGHKsPzuf2k9jNn/63DGZA3T9erCo5OlYi7dd0j8Nk7VNRo8Vc2+AyoiZqU2S
8YAQqu8DTBUnSeytHtNO0uq3IQjQjxXGDxOb+CrQvQOixmwrawCetfbWDuLQ5XW0DS1CeS2hP4SN
Ph50gqsZwOuX0UZ2qRf4Enx3J5tBnIdEX49FRJYjNdSbCj/6HHHa4Iv0qSCIDaOKQ0euYzKju9+q
ksi3siEP1MsmiwWx+zvIJjJPBHkxdb3v68A67xKlvYR4aKs08DZC73554JLHDEeAk+89h2qZn4LG
G/vkxUPRsD86lNSPVVM/I2BwHoll3fYxyL/c2A0SjSbjlVqPis5fG0cS72uz42f1HYWyZmvMNs4K
8GkzfeMKGQ8R4iboG6h+c7C299bTeGdrEDKvc8snnWiOfgHJmidauy118m9Y+LNGJl6iGbQfPnVU
Bup42Or5RHJbVvc0aYFzVI0LvMcBh1SDLV31BuCh3mbc6dtN1HWKa9Hp97lps941SEFvjU2cOMW2
8wGYZPoPCoG/eotoZ2qJ1A2rl0CniTuU5nddJI/90MSbyQ/JESp1Uu8mYgnrPHwac13fFAlgKKV5
60iWNSbY4bvhKHdXVumfrNfIaeyHU5eBLu+zvuBZ48wJ5skfOG488Jx2P3hGuCK5b9gKxXyDRgQo
JZXQWhxNfeNQfeaWj367LddCKh3o3gItbOBm63ASUJo6YDVmyNRNG4xtHZQIsEEOFTM8h1DUVYuX
8BAFaXLyQrjwPk+63qKrKLl7NpXO9x1lpro63S+k4caZ1jh/qhQCWDwlBiO/oLY8Uf3wbwZshMat
kltQ+vu0Q6sIfuMEf/WkVSiN45S1mlkZAF6M6VaE9DJar23XHcKeRRhLOJS61th8tyEAbkgKvrkX
qAYEssFDXeg39IECZg63mG0a1L9tGJboOwwgTxlKPOOsgdN4cFZuOkvMDdLOCC7H4NZthZ+YaxVB
76FXxdPzIDoH4ZDvfxdNKw5MVY1dZyC7gCzzOWoR920YRPjAGQbi8S2N23gLPgIhTxvvkQ/uXI0+
pCjzs99/EKJDib0eNm0oyhuBncQs636tgY+oyTW362QXjYa+hijwQKfI2hJYbqyqwrgM/E/5R4pf
SSEe3BoBRlNiKHNbLzqohHxDFGDDrvUHdfKDQxv7T63RuUCrAddk4XvRVsOttuL95IjiIVX5m4bn
PbdU+NrE5mdR+r8DljObwXVvbul5J+6kTaGq7F6EOqyw0WsOrjZ86JIoIZv5wKoB8VGE+RaBWnPM
+mSXWuj/azXKg163K8uY2r0hVbKWcYpgqh6PEvLa1Zk3VlS/Tnr0vZFj95FSCm31YF/JWn9K9PSC
Tiw7tmnqnQtCnwDjxsXaRYlMQoNpP816GnNemcg6YeEfGe+hE/xww2imf/VyneTNW5p47jViIr2R
3ovjq6OtEGDmQu8fy1fVgI2VJblURf0rr3xi11lM445bM2Rgh8jQFASTK4EdDw9xXyKSqSuxbXKn
vzQ26CbRVudC9HxYdZYDZAgfAuT6BzGR3ok58bkLAQHURlPsJ5d+c1Ll2kNFyWlrMicmISE4un3q
HxJn0nYN7sWgbkboaHxKFArVPkhytCU+j+42kJsg9fp9UMrpMpEqDmPBKU9uAiqQTvEND73cOLYd
bCPTo7VFFx7fVnZOhxQ4mrUvrBoyBMiFbZ32xRqg58/czvUHJ3euU/OAhcvcDwZrH50RddNU5WsB
nQB1HpNZAhKvUR0hSnVCF1m/X1z1Y9rC8a0ajESdru08v6UU1qcX23TLQ+dg9W/JViiY4a0TJ+Ky
sRyGIlo/8xOBsKb8xNwZK0KEmNMO3KM5tujNUpmsBHWHXaUMHlYmMgIdDfJDZxEYivfGWEubgC83
ZqYuhBtuO0fEW7o20UbTa+duUz4kyDvCoNIgpfKhGVq68YBJlsmQyyK+2fobkQM0E+VYbDIeXqg5
eyCmTjIe6JS/Vqmp75zYi3d5370DIqguNvFRh9b0z1MaZCcA5F2kO8QDoT4LJEj0vDev5gCWD2S4
vekdbyfMuV4d41pryNec+O+h6NS1tTmRJEB4tdwkQYsRy3yCYkDkJHX+VQt7ai2N5JdnaVA0xsSC
DIMQGk5EQWmu/MmC4xgYrXyFRuWsB6RZ+z57KqoCEXWPjoS4BihvtXT36GdOrnDXrPoTGjeGfusk
GQWyEhpYui4950E3Kx1Et83AbZyZtoC+yq1TjpVuDau33bQUb9YxmTFbwQwTVdubSY9lk8KvwvNX
/XFY6vlkAQHnTXshv2XYO3KETx3EPiPOUNfG+kkpN9qwWKKCW7ugAbN03REkN7Qp7Rn8gkfHoCtq
msU5VM8w2iuSluOjGpGNu+OhCOC3chGeKbobl9SgQ5LYgGe8Mtuwdupe6If87sMhRFrliyd3Vmej
SdpMWN2pak6MQMb4w+m89BBRNAt7Wz/03RvJcuqiJ7ncRE4eASt1MI9RUtimCZhDGd15gCeHoGw+
4ZXd0R5Z68JkwhpOxdaX/Udj2NHJ85HM0MSG1d0Y1b6m4LVi+RqcNasnpyODCpZWrJSVTbh5qwkS
sI2KAp43nKpYY7Yk0kOp54+s3jv0Aql7op91sOs0uXoDI09XsmQaamvv5yDlXRHep2ZUO0fGXKqE
qXg58IjQwIyla8SXCS/b0dr+Hg7Nz3Z+vuWOIpdC++zjhzoqnauZxgPpYElzCXyHhS7iBsaMHpi2
SokNRs+Y75HBcIdPLRM3lVNcRI61rmp7wAaXsTjGfLOtqpC0bW1aRUBFDwFf+ZaIMkiGLmsJJ8Um
KQzYH1qDa9eTl6xNopUbE2GPDslAsVDEV4ug9qbImjvV/LaQ66B09GMdDsO65sGHBKRSp2UjyIqb
JlUeYa7TPGxQLfktSzVHILuxNBOEmz8Uu6yDs5yQui2y7o1mT7r2DZ6frnTVKdIU99Sya6a6OsXz
kPXvcNnLUNilq2X3P45BJ3OWlbfaun7/+XVIeSM5NZGrv1BkJxUV4Sepkf5jOB9lZf7OvRjfltdi
4oSgN8Hrd0sVvCYtxQK7Drz98irAIOq/YzdsU3PsnlK/RE5ltDu7prWmZhrj0Pjcgi7BEkGxa5tu
3MRueBNIXa6NKPeFmRDSUyTNacJBGklQ0eYLBgH9bQiBOmZFYX1rbeaVQf1iY1G9FQLhchdm5VpG
zaOFr/raxQ7KbxwOYRSldzOjYaJ3UUXAdyFPWcbiWDWb3q2io0uFfetnU7xBC4M3iuLqe2WfUatn
ZAcP/V66IADFKFIeHsWdCBTxEKd6cCCg6Ltqm19VWkMAjhFERKqdRRrfSqYLl9LV2yeN1ZxEOVGX
bXkx3fw2aX74uGxIgDLuqQ8eTI5bGpVU7iQJG52ex+hGBH+5KYboRBniRqBjd+tV7NOmkB3rxMjD
WOhpb4Zm/wQoHViB8UrfTLxQVtHs4lsbjKw4Y717hgPDYr8lhEOFxZ4lsP7oh2NywjcQrnIdvvFI
4fQ45Qrhb0/byBqy+JAblK8nFMrcltntrVFGf1KZdgupsex7FVhXQfbvrrY8ln4ayVFlkBvIXscr
uMTpKMxJEjbuueK6vFD7oOjNHi7T/LZ/GycajOvyNm2g34X6klDL+dy/tyx7yzm/w2uVjq0AbP3f
v2V5QR816KkGoo+GOufp//yC5VBUgvHaEvuvXzf/x/7jR5vMMsmGQVX+72f//eeXc7lm4uERU7Vb
fgNTp+FgjOVjG+gqX1VuYJ9CFbEbWMo+LcfgGhoI/fNLvslJK2wpZvgjQuz53PLG5QUyvMOtarx4
Te+6CCEBUaGtqOU4PpJ3HdMGzQn3j0j67LxILfFAhJTaSEsd8CkSCPLcjEHF/88G76O7AGvnGqyS
XXn92s0sy0CqmThb22vKdB9r47aT/XefaR0t1P/edKrPrxn0zIO06qvbTtamnxGYIlQjooAyqLZD
Iy30gMXkU+KUZAn52AuqVtyM5qRyhPUoyMqfo6oRTCNh4PERvmqy/VSuSG9FXP1KzUhufNB5j9Xo
Gcg+6vLeG7a5I7tDXJMwd/dVm8cXEJHJsSwc/dS7NlJ6o1XHpIlgwSFwOxDJ1F5jYbq7to+tdU7p
4NjMlUnVMAQOSD+9uVhp58LEPQe6korCaay0Pw3ctXs1b6auw9VVsCxfzgHQ7u4Rl/KdBnc8R6K+
MbJXmxBJALcUG5/V5m05DAftyXYHsYkpwa8MFA63wcphd//PXh/+6psevDmF3y4tw1uU1inVHEh0
N7tq39OUGUBoQg5AGzcg/C72WPD9l7kEFhvUcwZ87ZoKnB18MuwhfQtfLhxv6aQQ9iiBtWvAhlQD
DY+S4sSaYCFseY/SY9E9GqLf/TtX19afPuyMU2w0HgqZ+LtrZfm59O6aTLynRPbek0Z2FL5qn4Qy
2mWlisb7spk0UjPowJLcUVTM/DJfIgEWxX3Z4KpWd9lalHeb5wiOwYdlIH2UAfourSmzF+a/p+U8
2uZpR+1v3Gdu2nyQIrO19cR/TcENnzEbAogbscmOhfdLcyB4SMrkXZztiriBxxZlr9zB+8BBOleO
dbXPcKaELoq9yIPV5o6e/5oYKVU7qmcrQaIuF6aT7TQ/oZWq6I4XAN8dS60lNTxhevGzi45+AloP
zJrJYtqTBhf6jlrl1khOUWobDZ5hzSJEQiM9HNPKbvS15rxstJwGLivjV0+l5BvHU/GYhWZzsPvW
PMCUtR+IZC3X0UwaKFn+j3nwqzHDg4ZI/L2txnynId05kdHnPkaVjfl0MIJfDkrkgabuNzQ/wX6w
tfAYQjF5RlwXfv0ON5te9ThKXweq/fRC+uRQdo7x0jjqfflHTM/9rVslYNpQR+LSO9NZ1a7GBHXe
TUyYYxnxQaka2nXtZCZY7ogI17TLSVBPi8eobjKQSQWY5nTaObasn4j9q5+Er+90vJD35RSlQnXW
2/73cqS19UTfpNNZ1OOq1+hsn2xqii8J1s+tiJ0UQ/HU8fxOGyYikN54msHSMx35XRkfEC4ilEu5
vLuF/uSHgXj2q+HHpNGxz5NAPtieqV26gBwePbKKH1nbgmliMV9hmd9gHUZxahA4F1oi+eH15NeU
afahgCzMXf9pD+XWe4/EsJrq+INOXgfMgWDt3vCiJ6O2y0PCIvkQaU1xqASwNwVeZOX7MvpV1Po5
Gp3f7ZhoFxqjIEA0fZOGQh4i2Zxb6bTPLOvhG7DkI9XIfaIkUz5HetGeChfq2XKoSqN8JtBgJ2Ed
kplr3rIkJd0QPtrGMxH5ULv3nn1fZyU8MCmzhfhpTbJcV0ihDrE7/qB1at40af5u8J1sNKVD5eGj
vVVqor3WYPAgHPN1/pbNFoBb4pTv7dD9TqOAqmTQvWKJoY2cyf6Y4i0aiwp3ASLGBzAtMI89+phT
99yXU/FQzusTQlTiVTsfLuecglS90C5eS+5AKPB+8bCcsjMnOPC185if3/HvBwa4RvaQ+eflx5fz
aPG5oAOebm1DdwzuHL89UOHOqWixLD9Pk5RI3qJLtl3T66dlo2dSP43z5t/hsqcQRTKX//9e9pSP
udAYdsubq+XNy69ZfmI5uWyszPkxdU1+zlCY6qQZX4g2MQjzhu+86WJfbrWqFg/LxhvT+lgzS1/Z
dqLVW7vcal1DXoegbUt9yjoF+jCeLIcHb45M7dHhFuuNwSSIy6VTk/jio6psZy11zeD2JO7HSmJ3
N5qWB1nabl9NjwA9OTTQpGXpsMjN0JgFhp6caPDPDWe4jPNmCMTfveVQ1EN3LpB3YY6Nzujm/26q
jq9ltRwPqR0CnBXlEWP796YAS6oPWfGSkdL2TMN4OXD8kTMWbow2ku2lfy+HCfh7XZhP+LDMu+9U
iBVc42nZuG3FB8DsGL6kh+fWsYjtixl7G79HLe3W1YNjjuk1HXE4j4VqfkwqxZgWtK9tqZXHoXGw
B87nxUlOdf4jmYp8VyHVPiZ9a706hTyjJPK+xVZ+sL2M5kyV6Hc/KHx0mSZCpUoYb0E9XiiE2L+8
hH/azUwN0pHp7HUCBg8YNbwnj0TV1fKW+Re1BEi/Vy4d84pBmuYnleAx6aqrBhdp9k3U72Oa35iN
BJ9OMN41YNzvgYNYKJRmfI1sCFeOboltZ07dt8o135a3VvzqpveC7x6N5w26oOHWOjxueXwAadR5
LLVx47I+ZR6QNz6SBW7WLXGYMGcjJ8Hd7ZQPNvKqh8E1wnNB3WT0KNth6+WFzKAc0SCBWN6xvDdo
+wNEMIc55PcyCc0L7nv7iiC3wrE270IcUttxoAVE7eCsNx64i9zU11GANLuI06Cl7sTJsLC7fLPs
8vk3l26/7Eu8UpvcTbQ1hdANyRCKWLOuutVe+rtikfkzpJXCYt74LTN1dAHU4OHBoa+IWsTBlxON
APyWAsKPNqyncNV1uIc7O/3WNdmZWqOGBSP/u5nmw+Ucy7Z9LyjpBNDqO0Qxzn++7+vHDPka4MQ6
9CMJ3wUdzXWbdAHSnAZR7rIJ7Ci4MHwHl2k05aEgR7EIaPUVyfQeTFG8H8gqvGg6lcvH5YW+d8XG
yjoNgxvvy6V6zRnp9/h1KGZVdrJDo+iMN0C8L2PgFgz+/pxEtC2MzrzbzmvPWP6Q1EJ7UFGpPWTl
sI+lNlz/nc+KmYHBh6SPU7OvxviEG6N+NPQwe3Sf0ahMO0vqtMyMyrxOJfpH0ynET3Q1LEiq5jt8
avrrbi9PCK/KR7dvOtR6vMNJyVg0I/c1G3trH4fDQz5aJC/irH3tbIFIum5+xp2GyqIv+ocgLMwz
RUdnrgw2P8cdWgjvzUgLRKYF9vNOuHvdbL11XkZgUV00dz1SzW88oegY/Rdj57kbOdJl21eZF+Dc
oAkaYDA/0nu5lCn9IaQqFb1n0D39XUx9c9tgpu+gGwlVKiVl0oQ5Z++1M302Q1Vq5eEqf7BqbLMV
AfVeGelX3BIZ+aEhwa+zGnGwyuSgcWaxrPFdM8I1ajTv7O2f8rYs3vJulKQbIzhEr5O/YfrH7RV6
6tLatXGnlwpgcTVEDyH7mA0lPboHpehhY3C5sf1mTd0k9aalNbhlawJdN9bVakB7+qTQ+CzDeKhf
MhubJQZEyaazHU/ZKC/EfGq/3XaOqY2rX0GYlQtRtc0pqV1E9EWUrCMV9/cOi5QNexwUwhrZAQ3o
+nM0WEx3Gg0rOtQm6xjmTq488gqxaTSct8sUFQnlDbe9EqtJcRNW1Ec4jecoND3ysrwNcp+I8B4k
An0ZTejSmgwELaWSUNQNFg1oSnGZXTUyTI4+ibqzdFG8G4l+bppOv+p9ZHNMaZvdnlfxcMT4mC9b
X/QQnNKt29jmPUSM9oo80F34VZofhN23V2dqyw3ejnZtsXOgSNgNKyYqYhNZKG9VB6PYpWK3iMqI
QDHDT+HgLTUvFa9GU8pzEXQNCgZ/2mIqUdvck1vfCJx3rMYT1VTR3HsGnca0AiKgm4l2bohP9FH0
LHMRF59CK49Z708vSddaW7LWWblamXph/XC6vYBQy2ipEDbfybSJzjS2Qt6eyD8TGlto5LIThc6e
idOpN/qUtmTcxgUs6Xn1Y6gffkGxWg+S4ujwEcxgemgzfXxIYse+VMJb/fEU7h+uA7u4u73g9nwc
yP6AiIZ9IT9ze3CaQV+4KGaW5IE2lI+ojjEOJskJSd9dP6bhg5ofYG/Iu1x//+OZuLCDh1z4Kwep
zeX2vO1E4bEhtHeVRqbaBFPZveooWsl/trsTAvTutW7m6lBrXWlEO/dpwy0yP93iwt6bbl1CBeaH
Yi8jc4kCw/72QzRNXzI1Nfd9bZfPZkNsiF24KzQ4QMkRuZRz3k97BBSjlrXpW8sgLrFCzLsa5Ipf
0mExWs/BE0yrw/tIKNhgyw9k91zCCeVajDPjYyaD37fn+5C8bJfI14coyaJThcxpRbyc/KhqbYka
2nzD+hVt/Vivd5rXVS9cRAfp1vJDI/OEtpZpHpKQRQ1bQfkMIinDiRUF5zb0rOfOg3hkdEV1lqA9
n6ks/NbrTP/+ZtnVS/IC1zW5cG+OsowNTfdo287/RMd1tfWoObOsizawRGDWeeGw9pp2FxTQT2yh
8I+PO00jg5a9/HvvAGAr9RZhK+zrBWLcn0RX8UFmAFO2HqDshFn8mfXme1goWlwtJWMDC+k87K5a
ffy0/LZZ1OYkwOPF61gKEx1wc56yMD9S8Q3YnB1VwMYfOwk1vRqxVgKFXVkEbTWtsTPohy0t35pW
AhexzzW6mxzZ7buO6r5VeZiotOMgp/Bw+1dHLO1KkE+7gjwfXwKdB8FEsCSdKV7PULtDN+Xu44zh
MYhFAWOuVqmla8uu1MHLZPkPZlr202jKL753LfPQ49aMi5ObDW/ZCAWzRKFPGA0dpWR4CloyDdX4
yVJYGiMdJsO/YPssF5UfG6vU7NeeNCHjaNlGFtW7a8fTpqPYs4w051QzRL7qSfAQhFq8CUeq5DPb
4l3aHeYRTGO66+fAq7NDZ5M/5Bix9gy54hj1qfFhKCyxdm+Ze+kHZ6mClGZQ9uhE6BIbK9yaUOG3
aWNcnXx4BKK5tNrw2Y6Hs6VlR2QHp2hsrlqoLdPU/5xs8RtXJz5+MR39SXxizDg7TVKePeRfqc2h
d/Wk2c3dbImQ51gbAjZLVOw1AYtm9K1dr0qkeR0CjUxwytsCuZYbx7SzeyoTfFzwGyRpFrQ5ibKx
DkKWzqJxzWKJDnM1Ij7FTuqny0JDQVloFyAi3nrE3UHjL4fcQABkyw6hJoprpRps34Y3Qs3ARrvM
4vDoSp8cb41SDDRQd+VqRLsSq0Xtm5Ug7CFzK2q8JkhCJibrgLx3pFKHwpYrLIE27deyJllIElVD
wHujWiDmYAZWydh/1V4/ntks/8x8OEOt7LY9HJ2S6W8ZhRYR9bK/xgAgn5MpvuaPPn2Ag0+I0coR
wBeGtiAiqnG7LeW9V7p4xjlwKBrEfBjwkOkWzcO0rQ2qnSmxuxhvnNgEiZaY1wLN4yLmhgTEPsmF
4QrafOYU7ysQHIvwQxW2f9BHFj2G8PW1rH72udIWgRkB9R9z1C3Zc+u7Noo37goweeuaaLbRzks0
lIa7NLv+xKaJ1KUiHPnNw95LgVFQPwXK8BjmJiKqQMY0aNmb6/1UHIw+fjQ9nAfCH/dDHrTkQdFH
Asu1Yq5RXUg/QYiTCPvuhOIVRgbiP9Qw5D+1V9dIQyCpxrSlAP6UAOuCla6YsZLOWDqe/ZvFFkEG
dveVzR8ZpfrKDJN6xcohHGgV2qH31lTxb0tqOxHGwPGx4/s1nTbitDZ0O21kd5W7TtMnR/dpo4n8
6ooq3IUVtjPDStelU6K3KLONW8WvJgmZ1HWQGncx5bF1EgUX+n/sVn8GJdlsyMBI5THWlhjCRTr1
p65fpSP8VxMCMe6YHKMlyILIy16Y69pF49j5UtP6vSj9vWDGCkNt27bRl5h6FCNd/yx6UpuoMo5r
aLli4zlGfej84UhUUbacEmdJzznauGXjL/OkvdC5WQ1a+OTpAebTyjx7WkCXuRU/mNgZwYz7cexd
KF/IMUobpWBW0mqMiUiEpXixKJtb3TIvjAP6BXwOvsDZJ1ZtZH22bFWWaUb0ZhQvgyEhGcpNw2VD
kY2B/jipslwYgU6E8hj81JLyYf6QYxp9ECUHf5Rd0LjQp75msW3ku0KN77phjVt8iKdSxSTau3GC
cZAY28mAZWvJyIABdoob4tRR7089wVZ1hPKvyckLV2m79DWbCzz2/UWoGK0Owu1f63765auJNW2Z
rRSWPLv3fpOpA2xNh5oRGL5aNBY3qcPVnUz6BwMrSkDDCvfEYOXbrtKPRkrkcdrCHIgw+J8d69LL
bFzszIL3MYbetS36k40hHO1h/tReUguQYEGX3XDTeq5c/KxMikGJDRWuYwxm0zcvF/aAoHYmalsM
UmtCAB+CJvtwHcTEQ2vBm5qz66ww+ygRUF0js71I13j1i/GhccrzlCp6QJUWLobc4RCjLUXRz01l
JbtSL2j/d+GL1TOyUNuPF1rkPNqi+jVo3qkPBQKo9NX2jF3XNmJBKk2mo6UO/X5hkCkL8EUjlYrj
WJo/TKCCAAeBh2VjgwzCQuhi2h3xG/aXNpEmTkpvv8ApvEx6/1i16bDCcPZDQyRhtMk+TEaQW+pk
Y4MeOn5V2bsrjCt7ioandMruJtrFLf1dq1X3I1XBJSiXJdWVVWQn4aIMNExsYFpDjNtpcBqc4hwm
w4Nttd0j9xz5cp7YF2H2C9JlvOUCClCXLLNofIoRaiCuFRGbc5unQrIuLds8ONPEuA2Ct9L8YTPl
cN7KKN00FVxcHShB4/lYFhuBgq3+hQqDeqiH7nJsym3Uq0ufyRdHsc/WxwU3aY8IbpY9tP4Hy+2j
a28RQ3JiHiFoLcN6PPjGpMOqwPU7dICv0XuqaEgpyY1LI4+vSlnIjQr2KpZWffZGg+/UDq9h3R39
GPqLl+wHwXYL2E6Q3FdzW6jsv5xMO9da9aFPj0Fl3UmMEDLqSQo0tpoM7uv6YzKaM8ixL1lmd6IL
P1JUvGnnhaTQw6EOvhDBe7g1Ku5vy3/RKJEhZt7z1nqkvTWw4+JY64y9wCGCLdJ8QkzFCEBHM5Ej
NyN7bc4DGpEOZ8uohQ7QO5QcXoDQ2fTJM59M9OtpT1L2lM3pNHDiKf8gQZJDjlGcSkckhgm3DElq
dcJ8Q9ohqZmSNh22LUGsLZ7+L7AVoFlsItRTL7ZAFcA41uofXcLS3tPK36WVrpyO8EjhinrpiS0R
aggvqCutiWRFbSDVHmLuqmRNtmscukkpo7zlap/N1KFm8/JTkgVopSn7pHG3yqkFHyG+sZDvsnFp
QVq6s0Ver7xcea++lb2ETd38TvqK7KtCvX8bS5Uz3tOqCfEUp8txIOOSU7jjWGgb3lu2n1zENloG
1cycHWRWlpUrG4svjle2mR00o8B16R/NbpW8Z1MeWSjSNMt1noP5q9zQxOHmZck08z3Sja1tW+bv
iVhiAwHUB2usRdgUNBuFj7521I5aTAx1b6AXogI7cjbTL2P2LZkVVs4849rTevczj8wanh8lc5d2
hNT681gaYt80cCuMJL+/PfRBtzT0x28rdVBKddfa/ngox0lb1YPT7HQUKy+BC7AJpPVH0XUQKZ+9
hvjkcJTO5/A7DuLsp695tJHB8r2Xlv826q65ik0bK9lM0+qC7PEbkGREJUrDBNR3knUFnwpe2s1N
8G0fht2Qnzwtf4mnfnyPpTx/M5Xrjgx1qefd1hooFlv2NJzBSxabpi4IYaWgcK9Bbz5nM+szE8Ma
hcv45jJGL1IcCWBI+9hb5SD+tnbtQBJvqB7rurJ/lRabPK97cSuHxQxIqD8e6u5hMkHH2KlTHHMb
blw3/gjpNs29fYx05SA4lWPS09casUi4SDk1LT8qzaB3eKNBlC1Yn5GSdevLTaSa8UfO4tNN9ekj
ICJm3dGZXJVqCh5a2tiYaJR2BvT24c2b2SEuzVdsT0weAMqwhUZ3WVknJzZSxqYpvZ83Y62V/Rrw
LmoN+z3Ao+OJlrB9HRTJPFNFSELRN/KKIKnZOHknmRUR1sdOZPF2nfpBGiivpMhWI3FHUJFY5t6T
6wT8KCdamHUdTJqmcM51O1whQGfPtZze+iAf74dqwiXSqH1kjs0LTggomS6F2T6aDsKvy6MpewLl
8Ky0gQ3UcoYgpMI7y5zaQOuCX21TOh+o0vYqzh8TPszp9qIaPekCX9SqmJkzVuYah1J0G+GQgDPT
hFhOCITxdrMdxxgJKtdpJR3nvglj8aAsuOHkYSI7vHGXhwodUWd5dCMADUwoYzYD9IedqJMRtwie
QbOomboFgj2yBd6bHGPvt20O9NDC7ULcPPP76KJBbik7QNXr6/4MtvilEYU45LKBFe3i5b5xZv3e
eMdiq+51r6yhw4KdsM+gOMUJ/Cbdp1jxZyW7zGi0HuE0SwwMhG/1fht+To2+dWhsSv/xxhVrwsh8
wtjHYp4bn8ISnQDqcabRrIK4i3D88g7ZzOQMKuF86f0uJuo7NW/ZKrTpVyAex9h6yVXbf9LOf9E6
6w1vXv0IbsEG0U3mwffdlSflAOnIFbu2KvsHg/JV3HRqnRQZUqvbNZAEFvJKDclNng7tnU/z/2ZG
8/yv3CzT67efsvuifoEOgL17NYPSVMXoFuThPm1t7RzYszoxUy7kVhDcwo0fbw+0gcO90p2vFEy/
6LX+aWxsA7By2VIWi4pLgWSO1Ul76Ean/DGFno3WMq0wompAV2/G2yzxtLMVyA/Ecv4CaIi+stvf
RjG6SChkiYhCJGvVayencuRJOX6OOyqrOCu7nuSG6/eBCPrMwumUy6csZTVBzzPaaqSTjS2+0Ruy
HiX+Dydth3vLoiD/Dc+qkVfDK8xojpB3vKSuANIOG2pwKOEZ0dgYnyad5qjJ7vgYu/A9nM58JUoi
27WTtxb9MD7JGvKFX9H6MOyPrLTow8309KqeKLcVEwTRDpaaH5cPY9uHnHX1ltv28IgcIlywdBlf
zBCLUznDOe183GAoyK5AgswD1r0L9Cn3OpRRD4HXTfY2Kqg1mYMehVUB72imYtzIt12BJUYpWK5t
hKlH2Z22C8dCP33PDiOGRL8gzqpJiN2u2gHedkN1kyz33DqJ25eD7fRU0Yk+vN2sECypcr3rldZt
Dc9Z5sEQ7PJAxUdN2wF48e5LkkmWeG2yTZ7+nJLKZZMZ28M2UFwDE5BMONH2R9mQtezJ2rg0Lnqd
HuLmuup7+0VT8rErYLWGXGGqjdpHl2ETt+zF67zZXIcO4HYoIecpvPdMwYIwbprERf3Uz9I2F525
FlruQRWNvhtZlS4VJvNLVfmv3+jgIMuSRzy2MYpUGJZjmpBs3ZRi6cyI+naK7B0B8JC2etLB3KmH
lCSKdpOZO4ETqVh27pisC5i636ZdsszX5lCFD1oz2mAiXEruysFgmkGOEBAdKYfRS4NrZgjLeZt0
lHtN+NlTj1y6bofFKh33NNWDl04MSL7TZTn52ivINQs3KiZrqkpQY6GwXEudxWCYdSisw4RJn+kl
oPACC9iivt5ZXKg2va/t7N+/oK5A4v+Gk+I5dvWtCx/zIAd72JT0NXaADOngj0pd4S6SQRzH5Sa4
Ib1jH7x0ECFAqvWC62KOdrQss1irYMDf7Tbg+jVfvnQGkwn0B+wAt0nWDayruXe5jnY3ovcfD+Bs
JNl79kcYo2zPTTNcsm2JNuADoHW6VOi+023/52RP4+/hBoYtLRdpuHTnJCLvb+FY+lAVlk2bcN2i
nD7dEBzekKpTXrln9O4qDPOfWSmNJXbK9sIzuhd5K1WZ4VNAaOrjNB6n2SlBV9og1tEVJzeu/cWo
85EpWDV3XTP6e61IH/OZqxA2ctpQ6aeaGmj6Lmg5dfQJ/CVkzH6FfB8nm7k3nI6cb5tl+MjkFcfE
UWKSw/s90vPndJQvBRkDSQxxP8jkLgyr7jti6388Lob+99QHgscsagwk1s7/6X+PMvK4I5PRcLQl
MdjlYdQoRZGOebnZ+gV22CNCgF9MnXgVhlHDq1JNWDR0Cpih0YBciuudJ6hQZR4ZRwh7dGj66I5g
EMFb6P36w03qrbCut0N5ezAldbvasLV9XMfR0wiv+NSM448/XiEKf1h0BJwfehJlWJZ0p6TzjJPj
MHg0vlW+D74IFrZRPo5DrF88y19PWSIuWk5ETZtOpBDIrxv3yk8Ma1f75bQGYFj90J3spdZH7Lmm
md8ZDVFnw/y86zv5agLjfKi05mDGszT7MYvSlGKQqC4Moxu307uNLQaD9haWNsenKlcacOnnh8Qa
NDySahMlbTf3CleBjI5l0RFNwJC3QalUHvpkltTSFVxWTRZ8eFq3LtBQ/HKH6Rfk4/pZeiXUG6mi
ox2L/KJjgFoJCDI/EoP8WMP2f2W9epVD2L8EETSMZHJ6rGrpxk+lcV/SElTYNA6YmqJLIAKsT0N1
UW4EDn9cZ1ZQfGHqf1fAGlvL9nZAe9GAz2y3kFwhFbBA7ZqcLcdoZ1/4YqQlC6w6Yto5Dtp8c8bq
dFzhzbzcKSynP4rhFR1aK7rsw2cCW7sBEHbPhgMI44sP4WcfyvUjaChPeZSlwLhEcrRwZH0/3J4j
OBsAAWbVC732x28Jv1nHqLN0/jJJMAZZsi9Zjwg5sOzo3Hl+dnRoTjAkEdTShSkrKhW0vwbz2koq
v2iHf/UDuypPui9qEHOkvZFSx29CNtmxviWoQT1MsE6WVEXoZ+SYcxVA7q4bqTN0A3gYb5Kvg5Oh
PvfHz8S7pa6r7EGzAlhCk2vvPD0qSDIejonSNLooqdwNluiuk+G8xImtPgduXyoUmf0wRpU4DEpD
r8hoMy/s6xXAAy7nRAIP86mtT2F7SSaIUENh6js5dBHWL+ZwSBry0SxMksKnwoJvXWlUfgIiLpRD
XbFJFXBaKnSgPFaULbo7/FTGrmy+enjCRyzK4bGcHzSIIhyZ+UthmXx5+z6M/fBoev3vfw6Ssf4+
pAhJjgzYG2HZyNEccx6L/xREGA4x7olUqpVdb4xy+tUZOjNtZ6M/hFq1yYpYe5UtzfjMw4AT1nb8
quI9qe/hS4rsVR/Ho2VSfaW8UY7HZi4Ms/dtV/7p5mlSqjK+3U3dbHEyC2I2URfPKmnNxYHfoEtE
ro4IyPfPYdm2r8F00TWnfEmEbdz5Jj7L0bBfgnAVAgY5i8m8G80ifFJG+iMcms8pY4AubWdYeHR2
nhNHBmdVbf/5KN2Owl8z5GwM0yZiP51sblsQv/fno9Q0Cf1uXWtWop7F4ZGIicXJgR03jXlua48F
FjyXjRkSf9zGobOH+ucsicKSL4FTVogQEFdGtpvdT67vU0JLuX+pCgU7WToYvyIUQq3xbNR1+hAk
2t5HAEpTsAVibqBGBc7WPOFCzTd6wiiYYw07sOQldr5uplWXDd7/JzTvNpP89QOj1TMs3TClxUee
I9L//IGHwIidxONKrV2yFPQZS0cYb7dvbVa2N66v7eHD/64jhBbVXlB7fDNq1qwIsPAjBO5L81kR
tU67walJyo176474GR3PExleRqfwlMG0V3QdXaaC0KuZapz0WA4oj6RKg50vrJ756BcLJP0sCKPZ
TWNq4eZuhzP6J211O83/5y8zbHOL7fxZYIiB9df+7Z//eS0y/v+P+Wf+32v++hP/uf0qLh/ZV/OP
LzpHP8FvFb/bv7/qL7+Zv/6vd7f6aD/+8o/1LX3yQX3V4+NXQ0X9v+JG51f+b7/5b1//uwxLkor+
IcOy+0g/P+pffwlaNfiR7xRLU/w7Iwc5VK7rScM27T9SLAVBq5aJjUBw47hSctv8K8XSnb8lXImy
1QR16vyRZ+lY/84/Tds2uO7mb/zX5/5X1uP3CQu+iv8m+9GdI+D/uIz55XiRJO/MdC1PF6b1t0Qm
4Uu98Asy6CD8zPpQKnvzgy6HWVwZAEsc3VAdIn2no1SJ2Ul4nrxk+LHvkizR9/YsWBwLy9qmWJsu
tGxfZw9GKQv9rHz3LQzLYpeZvqAaNc6FUwV0DdPLw9SY0P5yLn2zouMnJlBHXQgpCUnFarD7a8KU
DF3Hi+6pzACiY5G9yFwXd4Ud1cQhau+OAc9Bz2FbajXWAby/D2w21pqKw7WeIZvvEtDmeSIPbXGf
O25LrlN7DlRO6RyZ0yEMsD7XWlOtTD9O7s05y4h7DJN5OHh7n0lnmURwaybd2IcFjuYicwg6M+SE
/icxD7bT/OuhCPSVlqtwr/tefDR8ER8ZfhEJ0LXiA9IVnlEam8pp62OMYvPodEm6ErHprzzDDR7/
dPH9NyfVnC+1v5xVy7K5dBieIMzoun37/p/mLLfO5NTJlj6uS30BLUuxp5NDV9/Vn4dF0FqHAjjz
22RD05EeDRemomKL1YxGeQcloAufm3Lqz43LqvgxLjLxUMhBYOWbiactljg31Enns4KnyMN+ZudD
eOiI8l2OIW26DhK4G2PznvKB09V4GEGo20bCHe7ZA2am2X36yJEgNoyoYjGQlWFvLSWh5zEFl31A
2YG6g+qdTSvMl4TYiGbhN7a/Lx1zreWYTBGMnNDQwI9xUE0kmk9VKlfmg9/cxTQx7pN+XGNR9O+7
Aceol43ausdFvqDWlt9LXT27dm3deUNGM8PBeeglVBbGNICYZaCnJLAb/wmtZEXcUdCBRCLORtf9
cpu7BSFY1phtaY7M9VoKgTp5kzTWAtlseidVx0pkJLr3z5h51cFvzXxXEpgyIF1Bl9E6D3oF+MGz
Zf5E6MhnmeJTFxkEWLpSoNItxzyoiYqibdLCMepFo7XRpdXZtkY93ShEQAk13UEczJzmdONJGv6l
aS1vBxrNf37fVA4aeLTF6++Zw0Rofu6GIbyvi4OOxPGk3L7nD5RvZuZSVhySH6bbB6vIV/GqF6jp
YqhXl/OCjnW0qrKxgMpgqwUE5B5PPcedjYaDoMgDcupUP8AN0WlvgmzVShhfIWApya4o8zCNO4r9
y2LE935xVKzhhGaFOjhXnE0E7GhGC4Qf/TFgg2NrRc4Gc9tHrfC6DRYsu0bTSir73TlKHeeIygvW
sDiyS/k9ZZq7VWJocU743QayRwI6brZFz2dHtO7XlKC015HX6GX4eCPyTh5NdGClxYPIXayuGKvL
GQqPmLLC+EtUC0ln4x0t+oXhF6TR1XSHk1CtzcybTqW2hjaRrRKyqel0KdxfvQmvaAZzOvQFFlHs
P1QJdPbbLzUExPEO1xEujVbtBagDACRwiunZnwAv+fe+qb+RCvBiJ/yuW4XSMeCB+aRR2xg4LJH6
50HPyKJjO9INhbi7PdgKA26hT2DNJr9YV0rG7xHLKa9NLs5UNlewVygxtVDtQISHy6BO9W1XetEF
fKG2weKCkgvgR85V8KNptWVUeiwq6vZRZkO8tWE8gW0QWxmYPvl8/Re8CXsBHRPkBhLqk8x7QhC7
ioAEcHCkNgAaoerxFEOAMKfwodY0nQHeJ6K7w4OxhMVJP1gL06NbIihICvWMEXFdlBA9Q2s4efND
UoB8xmMi6W7BZ7c7J4DJStNX23eWVA+3sljdcTQNChvZBDHgD+7n4MuGGD6HVeecJYqYAAukpw4D
EpseiuNdXVnZo6f1j1Pa7frEUE98JH1nRFJboVcmKJbN/oZeYXOXl7j4PSdC+xcdpVbLMxBNeXbm
r7D9B11/HIgCoGbaUw/zuNBN7Fdn0e5bvGU0H5moigYDsTVw2DnWE41eA+ucmuL7rpgItc3aC5zq
6VjPD34txo3VpB9hBafdpQrNLJkEsOegT6uKQMrbARloY6rM7I+t2Xebf54xLKphf58yJNsbyxOs
RaT0DHPeBv1pyjDJqwnGqfTXFk1k+qqYZ0MssYEW4ZdCw7bvB+05RsT4YDZe/BDb/itTZUZHKWhW
KU2ZMzaw8RwCiSkYfqlaQPVikovM5HeVx+6uNNCRSda4qw4e8IroyeHstxY8B6CdcYGAZwSZea7D
UTvbpQGnXdli3dut2pQNWGQl5Rt9AYo2Ku4O1CGH7ZycvZahPmypopDCbRj4vObYjg4uaUlo1nJU
9ZsLFKJNCvmwD7OUVOmAO6I2o/CJ+ykBjzsRWWzVB4303AO0EfeAsmxv+JpBzycUqMQjzG8Ewm5Y
JNhb2Nn1yvyplUl+Bknn0WOfkeEjp9BFO4T0dPYSIjEMWifAmGw3jxGGpFT+VIhgGO/M6J5p57k2
pb7vY/OH13rR2yAKau9eDMUoMAWCZJQ9TCrJhqJaejXGuyYJ4zsfd8eiGUOLloQd3wfIInDrYwwA
9K83Q7uCgif2cLvzBZyE8tC6fbLk2o3PMutf8OLFx8qnGweSsVnkWap2jW8/G27TXqwK8oKchRax
HXzyHqhBzTYSoGyXxAjjY67lA2WSGp0V3Cnal8bRtt37GyEwgiPJU9TNujEJNzT2o/vONjOiBYFM
2hGOJempFyMu98qp5MnHcLYwDDyPum41sNLRnWus6XJ8nIco4/ae8AHQterw/ZOjtBJOlGzFQYjW
vAZuT3PbQhqdJbZ/6rr+V+d3IXWs7i7LkXX2Vmnd09V2V/4YoyyEHXoI2BlPHsDvoCnyZ1tLHioX
G0dSRZ/soPfAoqi/DfKce4H7qDvkWIAcHIm+ddZkUWh7SHX+NoyTK8lf4AuQ0oXjiDmQoM+EtMd9
lcGT5MeMPRV5lgeYpp2Zx6pl7pbrrdpNrfAOY2BARWxzPq3Uo7tAJw3SApS2wtMntpUXI4m1puQs
54ep2sc0XLYBqJBtK0PqQWprVba2UAREHCJVoiiQPRB3lu53Y4nYnrEGgWL6VFNxfEJhBKbYwruR
1S1KugZhVwp4dFlmmkTQSehHIu3hHjUq8qVwHA7B5NcbbdRfQzrRe2eKGQyynP512pMnNudzi6l8
DOu4OcSpd/FMd7rWMGswsNTBnPWGBJQaxF0WeS1rXYzUVlns06l2r9iaMwWSx9HjI4Xz4mKDC+mm
7tUejf5deVBE05x+m8XK676CgxdVcuPU8f0gh/pXSspljXWTAp8da96ZKPB+UaJq39sUVTZ+56u1
prNhyRGWHqnWmNtC5u5lpE0PFwYXpD2AQ0N5BAA/Z3qPcvhi/oBwzqqMlQQcsG7NlEZlMhRwpFT1
IwPwvi27rDkneFzQFhYU3mZK+a2LnTGCwMA5mjl/oLEBVtAkik7BlJDCUdFcLq3BhppqhCchIRpg
BCjHta272XESE/YXD/ZBb4+0W+c9jOF3S3RqJVZe+3nwoaZkRhA8pF2190ZHWyF3qeGqwXCkheLd
O9phatGTlGbtfCa2+6oVjnmUiW4turrkfRbTdJ4D1wlSw2ASR+dqRHzUBEq7dhkrXNtjZGrH2YRJ
AJ02hc2dltUvhJ2NS9m77XIU9bAhnAuplUHX1q9E8+xH0wVU3G8Y4bgkPU8ss2GsN4MGh973rHyp
/OS3ylKxpC+ZHtMxeyh8FWLG9rdShxAcTPu6hmFpI/UER51GHqqKtGf3aFgnYqnhB0zjz7ht1CIv
323Lhpg7emTLuHTYEUh4y5pg9tWMmd/Z0/TNbbrdV33+YhSRfjJCbmEDJN5Sb6Ews1lh3EqbzzAS
ZJqa0PYVI89p1ml1CTZLeoBqVc0+fBGEhBzGZH0a5cMwKm13iyaL24ELzY0AqjVOe7w9NOwKmEju
fR9cdssGfav3ZC5BjmlJTspe9KB3F+ALzDPmDxs1vi8+GUMWSW+Fd633iTdmXv4IOpL6VqZdRi6R
HHCGzFdXu4FDLdl+9+5h7HFDfh+sctaJm8Ec2WROxzGzzzFq7QPmpA7ftLwbyv9L1ZktyYls2/aL
MKN14DX6NiMyU1JKesHUlOjBAaf9+jsc1T5l98UtQrW3UhkBjq+15hyz92+wnt9VZYXXrpuMs+R3
DAuUMV5sX1q9DJGj+FFMuty5kjcRY8gBRnGDOOJewsV0L2XbaMCzGwxUFTX62IVB0qYkmmf3d7SY
Jdxz9DdCQG9AbvKB4r9pB/vRl/jhRPuPk5SKQemMSDmu24kLTwSAqFKsXwkKXoM8F7B3vbxSfu6E
JjAsyB03Pfw+EI8E2ur8qVQvrdWAC4rlS9W47qHMfHsXZuP3dOTBICks7kMZfgXDtyCzGhMit3o4
CwOFF4UC6hbSr+WByJjo2pnWszVg/xVjYt0RcLwZhJ6QxKS6J3x895BPUm2JV5KCLdyeyVSfquoA
TQnkpjEC8koKhyg/vcxQucgRGB/VlF6HscnvWRVc5MgQe+MStIJhO6ZyzWPw7nOhUF3n5Yk8+Yor
RWDxEEE/bWUW2Ld1GaswOLiiwV1qb8de46WtUtL6JfZxW0zQvzdm2lbs68einTHpTmnxQq68hdBg
NsC0+F9m+k6nuPXoLhfD3Rys8lHN8zEaMGt0i5duQsR6O6cN0RXOorvb/Rehxu4ueZZhRphOBLUf
jYBAZccAJ4LdX+2HiuZklbgGWL1NNJCN47mIaozA+JBdQpiZ48LBIHtXbSXiuy3InX1Tj9MdWXe3
sxgiorX63yk8mhO8jQxpzKUWJ+Yz5XsluxvijEOmVPVS+1l3Usw03uKJR2zSZJ9BYT5A7BnXBmoV
2D8qjtljv8x5Ui/DHOD+ly9LHySgmH6Zedm/JMegTsW3JsFQpdGfY4woN87iz2J+8arixWea9DqC
Kb07df2tgJxY6McZLjdNzdiTrUOYkAYarcKQJGd6n83zj9wO5Jbq5lBlGkIuci4DW+xryw3ot6un
CGbnCetQH2Wt2iKpE4o9mbbeRcilv2HCrzAlTWyXloWPzbqiIhtJRhgzdKdD9V4bVnMy6a9ta+ij
JgjMs++o7srQ1z25fn5y26mA4FKUd3NWP3PZzEf67Kj9bNiaJMSZV6et3H3ThvTRakCmKJhwENBg
Tw+h3X4EuYoO6wbXyiY9D2yfIfOOm1cb4kTyx22JYWESBCU2TMf8i/LR1GYwlDYtZSGUMmJXiqwh
krmCkyEy370hTiTBbKrnvxvn+pfXFRhNB3Xchrp8gciYdJtw5JQOE3kVrpJzs5CWAjkGEFQSPwxb
3GgNuSVyIXODSh0ycihzOFnpb6eDzoQEd+DsqZCf2BycQPL0p7D52el0x0mHOlac6HZ///pOwDBI
S2Fp3pNNe4rgFakKzGi4FsDjVjxQMsI3boSVd9cC0a9ok+FMdvVF6ul21UC687KTN3AsXBdX8siK
g+U+QdHekVPbkqCORoT/gbqVckQ6UCHocmX6NhC8cnVV1u3SKff+bmm2jVJVqbzdR4Jf0WETwAkD
9KNDx95brvnOzJWmPiEwxzJD4z0tHbuqh+9OLwbSbTor3YG8JEqNyJ/JytCAM0D8NS5iMulodeKj
zPBYaMJ6O3cESBqRtW1rh61FL+urIRyQbtXkkrle5B6g2eV/A0AqP2ZI2PEfvEDkD8PM/XOALIt2
TwpDjns0AIH8AAKaTx03a00qKIP16aUS6cP8WiBn+qoW07zGQ0gSuv0pbvj41coVMmz0E2oOd3Mq
PtZJVCRtiGODd1pcnSVrNsO5LxeAllov74T1C5k91cPs2urBsfTatdOldR1ISlqs5gzRuCNn4gBf
1HyGARPPbi5/9kk1/GNToV4C0fyCI45AvwiPRpd8qsC/PmMrehqlC+TbNvIdRoHw7gJuFFSwl1U8
1BYKyExhfy41pa7BkH+pmsk+x97PeYiooGqP/dspuEtLGLStFkEVoNeZzjqwy4BFbz193LBkIe4A
UsYDlDHy2mcCEebMP471ggyvtfJnOTYXWUzWa2+k84krEQ5pUBqPiUBJjJp3BgZ0uGqCzmAfMpmH
xLZp+KcwRsoBMAnfM2E3NWVNNFGeXJsEnFrMZ7pjdMjjWZopAULL0Bxsc46PsTv8cUfHvzmj6Ha0
7wAGa+ygrReBKZFAERgckR/uU8ShFw48FGQ2o0lZozPOMkFrj6WIsuE0+cmfpjYA1DS0i1CUE/LO
o13U3DHJ3CGo0mc3xP8vaVlapwUGh3EpCrR4Ok++sGEbOzynZhzX5lh/KSJZX9fF8FBXDWkKQbBF
gbLGouolivInKNqWLxInEJ6c/pYXVXeGFeHeszFy7twTJxNKKkk55iElG+OeYAKghWkvB7yTC0c8
UmkyKwbHWDvGwU8oIgNzMGZCQUg1xC2by50HqBAk9ddJhSXBRnZ50wd+fBtmAuYxzZ5oE8tDzhRj
46N7qZD+KvQxOg3RasfsYY7BnzECJ9Vj+0Xwusz73p+Dt671zyA55LVasukSLfa1l/6bQl33StNs
oPNTeBwJk/Rb4AAqMTHclcGX0Oy/C+6pnR9H7S5gRmxtSpQeoAopJyznXjneP7YeMc5V69zt5Qng
b/K2VouTMaZ6FyYj96IJli3N/OAg6xbqB8SQO19Yu8M+NxzXbyoR9ld9+MPWDVaOafKCw8Iu7tFA
m9sONf2s8PBqGot9noz5E3AyQpApoLTi74arYDn3Y/MCeczWpzyUkuX8DSdV/r1XFzQiBFcUvYtX
pMmvtfyIiqa8N+69jjrkjlMYIkqfPqRtOZdKL1nfWgemrHDeCY005iDYVxmTdEpkyLiWgW3aGF5M
Osh3y3mbWiokiqnmlgY1Wki7za9mDm2izsR1yQXWHWcY9iLyvCvq+U3S8lhxJIkaUfWSQzl6AjTk
ljDgSq9vVaf8lzT8oBgbblAlxhuZonCk6LpuBgxjUvX557RI4tfp4C3ZPVHt+Nsgdo1z3aRQ4RGs
UFt58wle3vhmt3Cx2b58wLDnNJ1JM4p6urYJwbGo2MRLqheDgwB6DCIn2+Yw13yEa7U0DahIzKlt
qfXI26Whi+mjziBxt+FrmAXjFVHpeA2M+oyjKXnYWbgdubQv1SSgLuuFOMXy1kwOJ9mRlLj1lxoJ
wMOR3/+Th+EPK3fyIyIJEpkiXFXdxNi97Wvn1XZHxCMLGRPEmV7mMGmfASFEtFer5bMXjw8/Lt4V
Dd6nY+fdAQvJuIN1HJ4Gu/nlqjh7NH4NQjwzP48lye9eGy/HWihIvobZMf9iW6Lt0t/rim/Sq6b+
vli3Jqo8As2N/Rr1licJ04d29I/UH/aBpluAJks5KCbHDWkblyYX028MoD9yQXozWYL7JGaqHgjh
fHE0D1hbBZQxvZFOSZPP4lrmifUw0yZ78zn6Q0NPQ6YMZKdkVpWdsSP/WFBrfzaHKtpauculPdvI
5ynR/LRs7h3KfVTQYtwYThOijdRcM/kIrC48BrO2U3nuP5BeqpuJj8WD6XH0ZZx8ZXb5nsNAzoWF
vNIL833WMLdH99KdM09BABigrNbpsm9ISeV3y6wnzG7rWfjzBd7ERw0e58xFXL8vrgU3fiZEsa4y
5zh7zRN8679pp1VPaYXwRuwSd2lhI7jo0Oks7huENZtFMKbqcF1e18HK32U8DmVU/n3YrY+9StjU
haT4VBjDK63WnyqcPksPRTQyfhpd7RzGcoi3djmB69Y9jsnNR7b3yd/UQpSPaSiqx9hk8c0NUcFa
lY7j83/AKYnlLaDZciTxb+fWvfHV9RfO/E64HAJBfa1B/VaOB6YT+essyM8iaerPYHrDze1PElTa
zuES34ZJiOKhSG2cCIOZHuvWfwf6AZ2GZN6b5ybwXm0qVgNi+EuaYo4RKV9jn/cntlzFCTyKv5bx
mBCHWydvqFWZrpBccvBUFj+8wO92nl0Yu4FuyjYo5XKfDYfQTXzY61IM7iFN/eQKF6e9D1GsSMqZ
Je7rZNy1kn3CgB/wQnwcmTElkaeWzP1rY4RcE0HwmkUBY3GFnngZg9ewVChcVU+2pE/oZKePb35U
4A5GlB17JHKuH2hSjPiklNNfGdhcmozDZlsLTvd+YZE5yzB/C2pE7uzEBRIccPloqtyyjytKa4vS
99qxR159EGWFvu5KOah2k8bsTNCa9OhRaiih+vDmEtNmzNbi6yWqVdxsrAn2O8/M1r0mvsnWqPfH
9VWoN8k87afdKFG9mLqpOeALuAT9QhPRS8b9YPQtkISJcdrcMP7Sb23R/ohxHR3XqtcUITg5b6BN
EzVMF3FQhLfYoixxC/XvqyQVzbkROWlVO7DWa7pX4YbQAnrnu3K86Fq1QXHujQL9tSuP6D6NE/Nd
sl8Rg+FEpo10s7Nq3AZpF96xJvxjdrRC6f+E7wbkutgY8u8EVF4B/GKwmYT56CcSQRSJEMjvw4Kw
GHVtZ+ctMfwbORLTVdED5iBG2dDO9KbS3ARp6sl3q42Kc1GFnyA7CyoqTh48wIleq4r4TTAZhJ9B
iy+/SlKS31sXN8Po9uIYMy9+N8mTDBKgw0vt/RztQ9DN9PndQO3sHPMbPG5GWnqkWwnD3tdFZeBi
renL16F/LhKM7Ho2tVRAjIuAlis92fTu2WfOfOaVX8i8rq8S4fDKqv90toNGaom866KXVI+c2iF7
WEldHlM5ORfk7M4Fc/Z8md7qQBnOVomMIN+YXg8hgUx9HRs8qzv5JsVM6z4zMj68JaSlYkEVpqHN
0WJKfOPUu5wJwxEXLKVm+MoZeT41YdTBfWC8VA/eP0WivOP6zqfniiXGhxWjFFZUsGdErS5PUS23
0G+ycx64JYM4lhDH88lNk688rbs7mJ7urrpmI6DMgJSGeWR6s/dJ5b19yNyu3vN0zu6y9cwb7e53
LwFs5Q18UpPKv9nLSeQUM3WOo7Qoiy+xJ/IX8JToQzHZRMiZX9Y/4kD+CR2FR7YbQjx8BWZ0K334
RVg+Dr7o2kuSRtHNdWV2MmP3zVklf52MkfzpxetboEi9FR7YKEiUqLL0KYxenuQpziZ5c7O8ua2v
VNI+ZLKkJ+Z/yS0o/OS2viqWpDjOwv45GaI99671iVk0VEq9+dCHBlJCIuSBoPDwDrKK0I/Mva3v
LHoRW1+RigfQ0L4o0xYlhyOeHnWsQ7qYTV/NzAbwoPRLN0+CTaP3+1m3z7Ct/rsIGUbX0urv2qI5
zk5yGC1iEvYYjHhyW59t7EpXqy3Dd3saUElTN+xKHyJ+n+Kd83uFw7YJXZQcXinOeIT3hQZzV3rx
Fm+iD5D9zEpDD69Sl/hw17mO4bClz+acE6PjH+gTqErwew+uTsV0LvXB3ShCWKKSwcY6Jl2XaCZz
K59/zi1Nu3XfWBcZjv0579t3KEOc9ar5FcV/8cWilzIPzWXOIL2Hfi5GrXJ64SrfqAro/voRhIHA
Icl0e7sIKxA6P42cqkSzTyzQC6YQPuDjsXt4Uvq3PI4n65CasbkPhjj82z1cW4jsmH432Fce8FjA
2SdjslM4JADk2PmWlNd14bTHHk4o+j4Z8j812RTX/xbiCIBSieGtgb+4q8t8fFsXB0RzHzg+SeSj
9eoZ+4EM8teiI+JJMUYm4yuUP6toOqVNauGqloSLck9+8sG/FfQB3wI33QZGuXETMVYIFjPcG4YC
1Vwp/+K0uX/xQ8M5lJP8avITXwJ3yv4u7VQee8v4brbJd9dAJ68I7mEAOn1GTDzu14xuWAkuhgRQ
2rmxDHslZ/e18Sl4RDIYrwOPsxgm9GbpPfMbhnb4CV2c3AoiTfBWwOuPEVhvkIR4F0pTEspbv9xL
wuDO2MboEOoFZVh9MxiRdZr4FULdHhnyPlTR6gONhfUHZtg+xZd6wKEDyityO8h67muq/ANDb+sC
W5VII/1qXcZGbl2D4iTSecvsNLGmr0DdIDEN9emhM5h5L3PykiTjSFaDSdh8wBRX+so+1oBht2Hj
p6+F5abHqW5BTqr53+ZvFYFmTMqgRO9gVudZFqSS/u/h0qCwOxXjck0/rweluKjEs8nrpxfjVex7
DxOKHhG55T9V0IijYTn2MZ7HhCGTAiqaBfhykv5MLwT3AypSgFkopILWfEm1bTRvjeyM8YaUCBnb
pA+J6rgOmGqvLk9grJlGD43xsDhZrFGdZQq/IkgqhmJkSJwaeIiHJSt2qPra32n/U3lFdAkLBv4V
/bhtiWbq6tTcwXWTf6QNirF5mNPnOhqWwCTi6ocTR9V7CSg6oRXrB9Ao+Zl0d+0++O01S/CS477b
LJRSr+A7u11vhq99Ny6XzIu1qoxT0+TcB+GTmwhXst3AVDW3Gcfy3d8pn8jeLTF0F3rGFAIR+Sq1
uZC2mPbNZWqd7ILfrQtmUr6CSFcQ3Kgb36dnCw+ifllVTkQUMUFXUhLo97+QcEAXVN0EOC78I3cB
hHrFJhrRrZ0B8ZZmnu6iMSlhe2gS2hz758FWP8nBK5/uoMfWoZFeDCaeHu4T3RBszmXXFa9tGf0U
naLFMTKLqvuQpz/1pGx004lJ9o9saOhyVeLRK/7ftu5D5H0s7oH18d+VwwePLbFGW7fxxqz8SteB
E+lEcvfCya6Yh4++DGnQCy6MgnneEeXMm08jjYDYqORBKOx99XudHLpRGm3o+fBhw4K4ViVGdGKf
u/Oko7OVVjsDBba3ruq6u9/QNS58I9J8J4Z2bTd+MmVNtIsg1ULyUUzW5L3joP4Jass4BYzcyM8y
6r+nARsby8li6LIrzfpbO07D3jMko+XE725OUXawF+rpMSXTC/q+/NVy+19TmvcXekv5a9g3tKcq
wpfyXoKINYK3yVEVaF7ESjbCHjLylg1yiPgR4g56KU0QTRN6tk6Fe3T0ocQoUamNW5p/LEt1O9lU
MdnNLk6VKhz+GXv7A8JefO11I98rCEEoBRNwGlIXtN6Mz/QrpDvFNozBw4X2OdIipnWJOQddCXja
WXFYvHamJMuaedcHrY79suTj1eVYv2uNAG6Jp8ZrDTfySnJyvycKc8RlbcPXCOLmbunF7ytiEKrq
3OTxdLUiG9/KEn0Jh1EQKMhej+GOJ+26iLatdq7BqWyPAjg61kHbPs3BVPvUlQ20EfdNubjngVH0
+LG0Zq9B/nuJaDbeMpzig8LQKXTgddfDHzZx/xxVa8pXSTzqHjxFd2rygZuOFFfESWlBFIaggogI
5CAu0CDZh6YzeSPJcF3Y+jYEv28GRAzn9Qi9XrUSVEoQYrDa45kzTkuPmHcbBzk5TFl4geBw9jwc
AcVIVaOacftXDco5vtt1OfMWxFskNcnlKnT10EZ2eAsb7hE6MEfwUw4T4MJDiYpQUYs0hGUynSA8
DkrIXPtHCjX2FwPpl5XvisZIsbc53Zfqy8DuUKUA4TprYqolMfSt8rAl6mCBzZLurU0dluq0xyIa
5ieSJ+sQNyjl7LY+OXLuOU0m9MV8Z4J8ySgp8XVgScks3GztWRIVjvauzokZkY3p3JQ9GHCnJBVd
nrcXW1IoEc1QLxdVjtCl9IUGlMncdxHRQ5nNFquDRK+Y2EnmaJK33semsiKJ0ULKt34BMzCLy8p/
JfV3RgIQBHeHbfrhIIoqSgP0CBbTrA6MW2MtwKhb+Y5vftmBHi+3BWbst4gMk9DGmKlaN7ljijaP
7Sw5XyJVeZm5CokE+hX2bojJ2BbHgSPC2Vw4fKuFxwveuuYMC8U7Fn3Qv7Ve6vAXiZNp1Ip9DAPs
GGB+r0iqQ6RK9JpZqXc5dKiIHBvH99JaSJto99qt+ahqLzugM9LJWMBBQVYzPC9hRD68yHgnPih4
FKR3bSybp+c6gvQVYRk8m5y/usCw/zTOo/U1cmlf2OyOgXIGQD3hB7M69SwzI9/mKG3fCSyqwVlt
i6GNf0c8E7etMM3nUrrjXupwr8S0P8dtfIJRaL2O2PbfmEcevbTdgt0YPyVLcBR2a536QQV0syLx
bPuy3HkT5zBZYaklG8H7lDM2cCmG//4mlODNyxovjyry1UsGBR7Jd7ZOg3m7VzaZMFDx//Fs9Zv2
yGYdj3SpHzw7xBe9l99kPOa3Ejje31ddZ5DayGwHyqbz2+nriidRZD3WJcfNsy0reAONmfxesE1/
SiV5U9JS+psuN2rpvHdhu8R8TTL4nApOaib051Y19gmBefdhgTnuUaGSdcIm5C/ei+HIq9HUHTK3
3n8rFJ3pZpp2eUOyHgWVTgKfiALsu++zMEuIRYn8bFrhGyk0y88xNJ61Gfye4Jge1n9j65Ckwddx
MyOQPPnCNRvzxbzRGD3B08wwiDHwo8Ro9gIA233I28dqX+1NYreb2N5Kg5nMUo5EM7b4+JAuVYwd
5hZxhf15qECh58DeXnxPnaYZNWCmpbyR1b8jE3V3zoSivabHQAVbFZynT47l1oRLwXUwmPH4iZui
i+b5L9sSvY6Bdj1EUiUmxD5zqT4c6VVnK0yGXeNkgpZ6XbNBcjKXkx3uFAEq+I89f4d/1ocEC9Jp
yJqDGaDWa4LqXoz2+KaYoV1A8GJZ7A8Lt82z0j+sxm5pND45NoG6TAoAThMnCTqVqXmVtvw90Jxu
XZG8O75RQGzAa4eXqbyGleLQgiTt3NCJPfei/Gah7N16pRGRdELHim4DkVrK+CFTl9QKvIoMc6vq
k1GWf+zOIRUMHNWFGPp8KwzcEukg3IsYu/ALPYIvhZtHj6xFb0/uj7GHzPCBuZRJkVXV7xElyDbz
ke6mJkzIgSSrT5PVpK9GEAEe8etHFVqnCYAIKOuodY9yhBaV+7g/fZvwLfIcmH7XgY0caq0JuCoR
tPcFXYnEGr8mFU4HBNf902s6ZkLNIk+wTt5NRxnHda/0BNqMAKq+m6MGMC2bE0riFd+dCBxKmpNb
5MU+D2jE0m9zsrzSKpHvndEf/hs9h5yiN1VB/KyH8PDvbVjbnsBqjMQOER2IuMD7mJGuDRu7ToJb
Ned0Ce30d5XO5a6KBHlzeZFpjOUZqke3W2/lWhqPbPL8c6KFbknSf+ib50SWKXmg9vynUmb0ALYZ
PRhLkTLVw41f/0wyIES4Yd9tIpMf0oWnhbqAcUIRfvKZPXGorcvPDICW7Qgd5lvWwI8hAuLJQ2n5
kTg99OdUypuc8jdrNr6HfSjQWpX2F7TIu1QtxaUYsLrGmfGA0JpDfB/nm6mXIenKE3jvd37YbG7m
nGD2vKT2i7OlPNJaY0fXxweRYwTvefZup8n3nl6IaVNbaNbF0z6axpvdo9u2t4quyn1dmHQa9yLJ
v4Q85utplsdMfzJTSTw70qN44xdoxEO9mOF0CdE9XQjacg4A070NXSITnIOTfypjHeLDSGDPKVCe
xoWYV9e0vCe28G8MjswLHiDvuS7Z7N6rwuxPor1Zahjg5NCCCFWRfvQO9tqZiN+r6KV9xGObXEN/
rkDnw1mp2AY4HmtzT19Oxy5P2/Pa1Mkqv1Qg4PwT3DaBYWpqzkmgbq5WkipG8A1eRqJCOUA261As
b6qTy19BIiCQeL2sr4zRBLha0E3LyqPXmm3P7Nycb+vCUxNuVIFcZi1bGZj8W8U6E/3xOCBq+XMX
0NAdOLTcp6Fa7rTzzCVGRxW5rw4tluPap1q0SZU28DsJiPa5w0lxI3njrHxbALEvNk7DsYsT9V1L
wQEVOb+KUE3Xdckz599XpX5VNT59UWfY++S6upCo9m6PYgpi+KGXZfhU3GhPZTlI2Bag0jk3i2J6
NKDkePXxt4N5oMdctM3OaGLvxn/MHuu0iWaXy/nK/OaKmUFObVwGMS2gs9B4rMv61qx/dePcXcm2
DAjKrdvh5rjzqzlRntM2/y3aebwOkz9erT6ZThicT00RL1wLFFBzR8DWZn0vrXckBt1FBmbCgDwe
4GVgekjqilh5xCYpQQcEODLw4BHiL0TTT3V+qOLQwruv/OugF1RO/jVbIz5hDB6k0xgXx14eYZbj
4UXx+YhpHu+EQJC4xJZ9LEJAWOtkzHRy58URJ+UEM2P2zkag8RCkQLxAzpmayv2yZCpkqGyrk+cN
XzAaeidh+x7+bro8IduUSHdKqvxr6ZsRWMj6B5SpbOv6sfyoQia/SgburQJ5d07HGGmzN9dHt2M4
vM4h1jlP57av1J/OUfQNI4dknPgQ8/ECmA50pLNgUiVsl9K5YaypJ/mmXtbufxpV/nGeUsx5VYZi
5H9LO0SI6EAwYpQwKWr0qGH0EEFGNidl3tjvaEKM67wK4wB/fM2rJDpWqwpB2bGEZB2DrqumC2A0
Zsuc0C7rUiMKJHqxOqKUZqqoqn0RjwxhMPqvy+T25k1pKag90cxx2nujSOVyLSvZ2iILkGbyttCw
LYA14yF0FDQzeD14vrhcgRsHZ3CQaCToja5t0fUVlhHkEcolLvD/v3V7VJtbZrSoqPUMY1UdrUs2
539igrQQWxc5OQX+crIdbrBlDKnVg/7HWKAUoKn8jv7qS2zQKE7BS8q8FW9GZwwnOejvtwEHuElM
qiQ7dHbrAfC/82CSLSeqduu8PooKB7tjlEKQaFv3Z5R46csqLNAZYljg78MY5pe+8pcdfm17N2qL
BPm5+W49lw5UYRuH1E7s20CpU6ss96r0kuNkAlmNx9A55ZHvII8iwcIRyj2AQUbBFgCfhkhl7tzW
Xs60RF7RFKgXoxfZARFCvI362X8Rnh9vSGFoT0eUXf3vgt4xQabqzQCqjfezxfzFB/jsCGonFv5P
DcZ0g/Qm+WzH3sQ9QoefJ/D6wEklZiT0HvEu8R3CV3v75/oiT0lvqSJyyANymjbMWkk8G2J3a4NB
o8ojZG9acWnFdKPlLCZmdG64WU+VLiNJ0wkBR+dEkDbVHOPd8dvTJOYL0+J8r2YP72rAPk2yEwAn
rQgJ4jYBvxMVxyUogzdVEqwc4omd/RmcSi7j49/S3bFMtVkb/SBXqkuN6guFUT/eMi0bWBe8kHSz
8ck7TFMsoLLnMhr5khTHW3yrWpcTUvwWPKEMyT2k4R3YqKgp9Y8ppsZkWpSBbKuM8ZOTtIcZErF2
fa3WKldhlJS0ghW+YwIFDYaRXen419csW/LzeuOs90xFZPFetGlH6IuMr55e1ldjE8fXuGigVy4a
sDa28dYs/fS0NKGJfyuTd5KAcOM5yXyp61+rgHFic84sPrEhnL/nNAq2M7ryTejWI24C8mfXZYrJ
uyRPINzVU9Ud6mCoKV/BZY0WrKhgyj/fz03oZW/rgq8drbGfU5e3w86umTnT016ai7OAT9FK7nWJ
yQS95n74IiMqDTLo3eo6mubwMv/fUljFdQRjZqjkF/qKkrKRf88jIq0BuNFksAW13sOtS+NCYqBx
yumk3iDbm2fMOacESOs2Q4mB1ogu1brYRJRvewt1clEoWiqmDltJiN7tGyu8N3X+m/61OHU6xwwf
nvGKt/r02jQEfSj8MPex95w7fLPyXKJBO6/96PQWWWF0txud1hjkiN4x0WwmiGsbsXQBjdoG41vk
2kcHlIiW0dP/XpsXemChIVan2Gyqg4dRhNlWUoUXgsELjkxoAWh+pyQ3aican74ZWnsfA/Df9gNG
A6oYfm9XC9bXxaRHOf3moGa+t0sj98gg3ZdZDsWpjgjpGgP/xp+b9xZS6s2oPjdc4+eIXESGCQk4
XWZe6xLptymVEPbCdEBC7JmbsTYAoFXEhnGu09uA98uJvad0Q0qUrmg+SQMQljPKN9/PSBhCvoB8
14EKnQjN+7TPhpj9S001tMnWrp/hJjyWE+dEoNKPsTG81wDh+R1Gym19l/Mvu5pW/KeyWrHrCwKE
V3Jlk5e89UPn6DvYZRg9lLo/DGE9uat82bRJf5iRZfIhztPPSb7M/AjZ6loweGfcY539nr0irpOD
O9d0oNORx5nZHieGQ5+ID7hUmeuTH8q7pum0VwY+nyf8/fpdKpRpT7UMdLut+ajzKfm26w5YOXHT
F/zESKj02XVcuvnMFnoC/Roeo7b+ueTAiTYTftdDIFENOyMRzptZFGzN6Ici/WfzTC7xesJYzxx1
2jIqRG8eZ950DXjOnAo/ZLeZ2YaX1vAPhgtKeJlI7OU/0FYfSa4qATaSVUs71qWTsekLl5BleNCz
mMlFJU4agpgTYO8aCGiP71Ok74NySE9eQdoKmWvO1ojxn1AzgMzl1dwn6PGt2Hs3vPrN76Pom4P6
go9agd+Ih+e60JaFsRTFnwEFndq1uW+Eb40RuHdfuu1LppsezR+IheVpVZcp43tpK+MNRUmy6WB1
vTuh/bXykVBNA8YAt8VyjUd+3C/BwmRQgpzd1MPk7MygiS+0z5I7BOV+n9T/ELQg4LU68duoI8lc
UoV+gKN8HYr8i5cULsS9ZXqrKGcpkvRjUkuBbMcmX1pyyi24Zj3q/ldqae9kGelDAZw+JVkU7jzp
zF9NUe5q5w/+CfFtwPt4gNZtnTKnvLidReRFVf9yY7g7VDLL1ejN/GlqF15ZinlbI15+rn/mB/l1
4tBxqkmpg7nuOcVl6tD+G7G563MiowvZRu9FHbW3OvVhfSvmobQJe4beTJWKgY4aFbndNuJuM2+5
q2nKUX0TtuXr4GFqb3lblhnVZAjW1kmYFtTAlKjw2+5eBu95g/ei12phONK/JclSnK7jau9F5ND/
Z55rbIKE6ppH657rtzkvzXyP3By6bWVzDBm4LJG85pfGtwPU1ItxIieF2d//Dd2DJHBhpwzjNrQ6
fO/gRtet1hJRfsOed0N03u/S7v8Rdh5Lcitrkn6X2cMMAY3FbFLrzJJknQ2MElprPH1/EcU+tL5j
Nr0Jy6pL3lPFRAIRv7t/Dr9OfT/t18Rq9GufmjKImsOmm9kfsD0GyB+DqnNwbJ2xZWfE2g34mPL9
Ezn5Q9tGTZOiZJEKngz9/As/L9Xp0hBBYQEqQgG8gOlrt6HmKyMCzci/RFRIHezcZKHEtmW4vVIq
UyrvIuqVbgEk8N0ML5s8GqpDYq6Pz2jYYqeN/gP5sdw7QwkSWsD9XH8iDLy5qXZKGoiloED9EhQK
LZfR+iDdR1zBZMRaOP6MFw9zaeF05SC0W+IiO1CNMspyPnyXJqBVa26mjfqyHxrKuPumWSnM3Szi
mWRohoQLI6NIGLt2qG0RFjt+DqNGWYrqLN/nUUOszxu8C8cf50ILp2sw/5aLyjqUHSrPYiRPYc4f
ZA7MsM2U3OeM0Dnh3u5VaLVEVS9i53ZJsoEGUrt0TaQZpOyOAhQmL76G50dRAYdRt9mwcnsqRjsF
VszddaMlhnUkWXPMS2Zkq9Z/C9s4Z3RvlivHdbK3FMs84k+Ja5Up1xajA91vXgq5Ke7nsxt1lG2Y
8Epm6Y2JpEsmC2Lr1LTZh59Si6jOeEGQYbIqLcnv3Y/4HKZJFC/xUBUveMa1tZFTAtZ1hvEyp+ZA
HYdOT31f/9L6wXoe6Ok9TDHTURhw1vOso3EZiq4cH6MhOJVmF+9Dv/9JOMqJ94JHS12Reqr1rr4k
s/9L0My3s6WLRC2585TBUzl5uoF7mViQ2IyuBk5O7tGyvtdORi67duQEvejzcJ9kxW5qZv29gXKJ
syU7lhIk61r+rwYf806XhBaPD9mxCCISThpqU84z8XPMLjjT45PT5ri9GeqRglEAQ9bII6rKSC0s
ZMFpErg0gzA2JuGCXa1l2XveBhhVuvkJZqP/CKfhSAPve++h2pqjh+FULlZmDaea1FxlsKsOhEEQ
CkftAw44GRyj/saNK5GthG+aRYp4lpZETq4srnHshmw+j8H8hmd52PsJ9S5BoPVnttvFukhIdais
ziDNhHmQ/HCi/oVOOJx3hXux2V6vDbO6VXJvibGJG3elWTsctj/yOUYk6+rmLEhNk3azviJ442uk
JcMsyJuNrQjOUS07ENq23IsF+2MZORjPiTwdDXga14aMTlf3DuUsREANg/5RkBrY+XOgPAA8evDM
Y0ktcTf/BrVPGaEV58GaBz7H7yVOAENQZ+xYLoUI0geWpYms2aYbPHew+jQ6qYZKLkVdcYJiCA3h
ozXxx8nQAzHiDGGKA00X2dbJproct6Q+YDj27R2xH/vEqNs+cc4yt3kF/16oQ5Ob2Nj+vF/YeY1T
hqHhpF4JDshHGhKh3kzO89CazQ6xk3aGJh02aL460xYc94vvPDGL/yUaIqxA7+cjlR8wVTs4OBWu
ALs1HwaIkFUAk2anLD5qQRsFf5ro0ZZR2zrJ5uVCFdJgYPjTvLULy2NDDNC4QjJd3O5i2t9VjJod
a3odyOadDM16cNLBx4rTj+u5DW+Bk3DeMfvswEnvkFid+xSMs31kitywy9gNVW2CuHPe/J6EmFnH
NRUYjU7/LO7Khsqm1v5uiLDaj9B5h5Xuzm963qNrSx8mgbLq/Pkq2HVmbV50KeDOcvH9hIgZltA1
5I+KrpZs2ld0Oh5kipBtMg6elY8ws4vxZ+AaKbmdaIP3zpzgIDokJ7Ao4onhXrp1HPs3Kmu9GqR4
51tjeq89++hV4aPWxv6Wy4e5HpHAsxqdT2jub1HhuP31Xrt36VT6M0o3q2Y6MiDNwRxNezcrrTff
pX1wBUg0uWh9+dV13fHZl0ub2Kd4gesS0ttruPF9GBeL7As6ZM7x6vJ3iZyeNGwzYNFyc+v8d8lw
TK3qEDuO5i/5VS0Dof1LFNfTHS7WazhqIcnAxHyyPC4JjRxeO2FLa+QscmAYfsID9ZgiDOK+oWvP
OAeZggRodaRQropireK+rRz0aG32U8PUfsR/VDw3kk88UEu1DUlhnU225iju1kzjgL9WP3wVpD1i
MkuyzMtOz8WvaPEJJyHUnsspsleBjMQJ4huXGjMDQwsS+c/dkGLMp0ubq56omk+oajvWbYNU7bZP
fWdSVWmn4OoAVn5uvanKIfZb62ueWctZUUGiCDlqziLA5Kj7fDGe7YLkT2k4fFjiTjuWOS3fJVop
x1G+JHHcnRYBgtfMW+oOjXi5KyqAsIZnAjjamLTXxLTenZkejL9L13rilCdSSnSLq4b9H8+DGN/A
lYXbZBjeFbKwrPWvWHFHDO9edonBAtwa0Q5oo9UvpCBSsYHVoOV5wW5A/PuYOSzqfu+eyFtmGy4/
5rMpTpIUT++b+CeQEWa1OP3sHYl0r6coXgrsl1gUsOWv9Mxi+jYM9XtdF5cI590ui0tUdquPtw6m
9peRMyqblGT+ygySci64Q1mHE95u/dRbaUkV30ZqcZiE7qPYdc4ptJ27bmYYZuQr2cWHnBm43E4p
eUxlmDbTKLUQ+UQxE+zQfC0SdBnlGhSlj5aWzkV0tZxNHnstTkH2AVB2n00chrsqJLCkC+9hg59k
w1kSQOTybtk8LTPFEDqYjsGObp5c1CtRvrZtSJjA96/cPzk0zHb3KPk5DmwWYevQ/nbtjQHTGjNW
9VWRGsYVDYlUU6SdHJVTlgtpfFxMbOzXdRr8pF20AE7LAvHICXEOaVFknkytK14HehZmr7ffs7h5
1FXPJ7uQ1UlxSPTLXjaxLqq7sVdD5zDum1tZPGq5w2USdUQBSQ8O/ULbvhiJPpZomspq6SpYT8p4
wkKWadCCVjGq8hPh7njDyAdym4PBMx2S6sA56ObJ9LFaprR+SakUQCPTx61bWz3eyhGPHG/CTPJu
oQ4cOBLoceCZXrxo1z9CmRM1EXcqq18x/W6e2mgEkWPSwzN3/ht9q+WzbuXVrY7pAtSIe/q6ziwr
DMLD0HIdNiEef7st6lMnITKBQZlWU9jzIU+Kb4ryajXHeazS/Wgk9CZIYgtVh/6hceggY2CeYr7i
nT40Fl3ss2Yf+t68lWnrrnqGGTsyFtyy6X3ODpNR5hxxXc9foVR+H2bS0uwdsJTJyU7SG+Ci0Mn4
wOP4CjGDYTfAwj5rLgWHdEWpoWstwPPNTvfw6urH55EWJWY4LsJ4KEP0YMUFeKI+B7Q50X/CoGqV
aPZCajQs7p5cSl03qWT8uXT4T4syx6tXEX0HuZQ/Na4oz6AIpKSQRzakAsqS95xD5xtK4HSbmjZk
W0KuGPMCzyE4XNGmdkmye+3E9GFOvxTgMOdNGkc0eViNtanyBag5c8hFnvjAc0PX8abjmNZ/pt92
KKzz7P8U8hxgysWTwefJryUDpAq3nTZW4Ma4E1z+290wflQa8/a/Jgflb/gclLYOvuuunNuJIFBQ
XzWoL6RQl1eoX3wGOts6a/L5oxbEKrrSSAM2Wy/uGBMzmqfMgfFHrC1veT/0e0oC9HVpI9jcAfIP
0qDUvvSLEZ+5TRc8b2jos6fqtfg3y6+iDctAABGwIFYuS4Tx6xIznUyGb1AKplVZ8AZnbh7ccunK
7BY2s0PiYNfNqccVXSS+913xz+/FWS65BCqpJclJkrn+OQx4Sv5dmtZYNg5noxTrmrKGRCMHKS8i
m0H3Vnehjxjcg+eLFwYDuG64onMHotHk4JEhLiKm5hQPxXMvVTi1cJ1ml7ZJbmxTnIctBVItctLH
ZO3MjEI2J7D8XQYrkhbcJhAMq12ecll9VOLwZGnvJvtEmGLi3rNbvw0Y2T3lcnYTGP9mWP78zA8Q
MBfHkNO7JZFgjWalZwfWdQmrIHt3QnYfkQyllppmXZzEwc7qOjum0+x28VZvdORnAt/l+GUsEv3z
nMv70++56B6xQf25P5cTQffprQbBsqM6NjsnkkmCTyUmu1Q0KKdBXK6GzNuGk+MdAMX9yc2MTBSO
gKggP5IetCSIJ2zikQAq235CYoyJsyZ84TR9nD0LX505ETQfhvkq2ddhmhQn4UC1qNh5OWGBByEy
qxNgwMEayBqDkvKj/FZqsk0VNzp7IzGGj3TfuQIaXMbsGQsaxsmJuOrgt7Aaob/1KKgvtj110A7D
qxXXW4JyyTXV8vHODzDeFwLau04j/6G+N+GD+bTzMQjC6/8vv0J50XHQ1KtQ5iy5+puVOrOlTLRv
HA3aW7NcM+a7J83M2Iim5fAhWruHxYNaWpN9P4+4AKZB3FMBeygiHnmjr67a6zldZNS43EvLT195
6jPTXGIkjYRt/uJX+a03qSJiJxLutARqwyru827LHqBbN7VRvwz58tPS+2zFNAmrnRQnvSm+kVyk
J4XT2bbIqQBZXFLvhj2Wq9SftIuoCIgqW6NZ0a3YeOPWq0zes3hIzyLMdkaMJ5O+FfQF/NvsS3LI
P6P/ZTSmZdtzLF39Pf6BLSK6kxBQG3yCcxUP+HWGl4xTB9AhXybCIKTs6rKmNE3vhhuJdXPDPcpb
LzF87ZU6C9UDobXcS8Jt6gI4tPJs10Sk20zmguveyGvA3+T11JJBz744evAD9pS5r7s4udmZDKzW
MdbQELClDaQItHr8pJYssY/J0E/nTZ4CE+NWNVxdGtBwOGOCRnU8c5b0ziVbs21ikL2ksyI+1yOl
8OqVWjxJoVrMcdkIaaY35eJznRzSNHUxphXZnng5z1wbE/rx85uDOX1uhtQ2KA6z6SzLumDZDjh7
IjJikJg+XyH4RFuNt99xifokUvD8m8BY6BFZeYmbLe9egZStfg29pW5zsIOLQsSRwKLGHefBQT25
Mo+WLQNY9L5Mp4Q3xTx3RTDe1GJVg37EQfAc+0WznkVoIb+N9LLJRZ8Yfg9UsBZSqcMvEp4dqVVZ
cmm8pj+lxiGUorEftvrJc0EWrVysIxvmR+TfhnA5T53tomk388ZEZeUHGahZW/BqOpVH9Y7TcGPj
zkf6CDATARoGccekdjf+PEVnVy6gyUjut1rrwl2MX80OeqXRt5ixbfkSJ4+QgrKxpmCMrlV5LseC
bUAsQ3guG+8ldnRjAzILD8O//6N65XYO1b1qGxtNxoG/1WHRIcipWn/9Nr2nXdPtmXgw5honK6PX
VnNljUG+MWXSwJbLWKawuWpG0laFW6KjN4oLcjkOcEtuqUnSJW8icDghJaOOSVefVhOEdZifvSE7
0NOGpehFa0JjszRo/4vr99tP2T8PtLPgdCmNAJFpfcOOBEGdaDO/P4voY+J9Q5junCL6kYxiCggh
Y4dOwNwRIKA5TSnWDpTkS0dfzYDEkH4Zh5hTsswQF2yI7QQ4QKeyxUkYnT8f6lMcPWYZFldLRqDm
QuVRfanhne3LOX6ioCYbiIxpdFmdyyRboFWFT65WxXuVZnRr/0+uUSUctdFJD4SWDghFzskDYfy5
WESWiUwFeAH4VU1T/7PgTQCmu4hXGTL8fL6ph5x63GlLsyZa75wErVaXKWnaU8mnVX1FfS00hdCg
s44NYConK8rJUyyEUhycRXZVjwflztZtR366NOf3BHDjMGiGvRMGM+mZ/fkDFMDAlLyb76F/xyhW
rw3oNVtLJNFlABzermx4WSeIHqv/METUs8klgrC1+auT0uij7fzI+WcAenj07flLpKYSDXPHHWlj
a09VSrqtHfDQo2uaDzNOrAck4AgJpWSi6UKPRgE8dlgTmLlTt0EH8Q9Lpp3KySw/l0FGnvACVGcu
WO6g7GU38I3ni1qaZlkOU9fcuG8lzLQ6HoGle87LGM2E6cxGfTnWvbbVOXmvaK2BZHJMBQ+Jss8b
3N51Vp40nGAS/FmtrKTqzrhDu7MPaOlkJCC1QoBL2MtZ4dp+Zz+vmTZOmHFMGWqy0HmT3koRyWll
Gz63cSshaeM1BLUOB2uudsuMwbH263SnKo0Gi2K0tI3y02Az8MdEb65m1cnNMaVikM6nlXt1v/EW
ti1/Z/zqld5gKFtmMkUfeeYghZnpdObhNp1H6Vpy7EIcCUcTv9AznvvtPQF2gM0iJ+ZPGPGpJSCy
B6EyoaTVkh0FXqiBI0hahvgZ/14H9VXomk9TWJnItol17aXGHFGzcIZQuFExtNKa/6TSkqK4c7ft
8Eib/4ThcxhXgJl95oGHtKZa1oVbtmlSz6AXeCB97J3w3jvPtZwHUtnwg0d2vamr5J+05B9+U9Zo
YKbHzZWNXP9cl5gy5heYAcOVovTppRwSfV0wMjroPbNTTWBvI8pfP4RwO5SWhfLmKsivOfNTJXQo
yWORQxM/IShB6sWIgxLcJL6Z2X0vegQQa6FatFtjYR1XYy7Gcg+u0DoCfzqWcqa/yKO9PMSciO7o
a7/nDprTMJBLsnUmn7qBG84kOOJ6pzw8nRXRYkedh8uJazFqeuhao7u1HTwo2IPUadBicsEHEx3m
L303Ua7Noffuy0UwqSO0TR9x6wYPnpfJl6Kpp0NJu/dQxdEu8u3lPgZ0HeQ94hvk4OjOhIalAkVW
GbkOWbO9l9L43cDD5uEGIsLlEXXzEXY3S96+VbYm+P/u7WC1ZNO6hAKaORUhegjG26qylktsdfZZ
GF/GFC1YyMtAuQyU32Bq+99RHNe0YjsCx+4CGLCD5wwT0rmmI8YcV+xU05mfdq/t7BbPfhQD+ox0
shltd2oTAT+evSDAPi9GzdIoAJLayudSUopWOMhkqABwD+WdTtHq1LYq59TPaZg0XqSA7XLpTLM/
TB6z9MWBB0LzMTt6iw06X9WidY+F5hOFEQEHLQ7Y4m5TOZHpyRv1uNYHXnp3NXJavOFr7Q4dxWcr
inEGdEbT+dnHH8DRXxchc+j4oB+ugMSWlth9ZhmX5nKjVb3F9BzVBKeT2fiB91PfV3VYwqdb9LtP
HTUkRKpv1aQJ21/8OXPK7LCi5sH2duHU7JPIyk7L4sc4YhxuThZ5VrDPEhGnzFyubhc49ZZXXf7y
6h+kkp7OAqDQaZ6P7eLBC7JSaG2lIQi9K+4cuNL63KfVLnW7++fGDYBFsoOLwnTaDbEooclhjZVo
UrVY/cyBm2ZhBK26PtjYmHdID0/gN6YjKQRgfGFWHbET/hOhm98Z5NZbdm76QViMtZp0YZ8I4YTG
a5T3tdL5wrLGaVN7e9Fpv+MY9/oQ+M2TPVPLOtB2Sdu6fgkd0X8J2I4okl0mJ3DqVS7HcLUL4rJC
E+W0OhwUpMKIfG01BnRDqxAzH45dTWf8WR1c1BEG6dM+Nkb6lI0uk8hIE2xyPc1cRRoD4lTnyMm0
qVgBDxDrqkNGmeMOYxC9JSOWRxdXvGAg3YZPOWyFh+uw8WfOSpUsysopWhbalMD7SGsaTLMlINMM
a8Wk0PSVe9vZA4Gy5rzsvcyRlTxp7bgBYuC9hIwPyD667tqW+WkFRlJL7H7EYYyylw5f4AB7ByjX
IwooF+PNyY9lKQf5qfVRe6QKlHAfcsKnjqHNVqGTAL5tom2vLfE2Bkz3XjnOh521C22Zgt+jSMdP
mhjKlXeRapLZYBVrvQUzG9Pjw8R+3bEG7a4Wq2r9ld/UyY70prsZTYtL3ILmB3cRa/1oQMVAc7uq
V2Vaw/wb7bWuCZ4mi7sciT5Bf+v1YmSY3pKJhse37yl89VpkLr3Lq7uu+48uKQl5Iix/PjebqiAg
Gy7LzrE8Y6u7RLB8JmuP93EM8OiUY3WaLCYmq8psPqTkcVtGIW5DN/ibalzZ0MnWrhxAksNuua9i
XlV4JrV4Uz/SPoTgq/XRz0oPnd3n8z5y8tP/n5/tyLaXkk0hkZmf//f/OL4FmY0+GOIfNqVkum79
T3p2YuL3HWfhb+eCA3FchNmdlP5rHixzT6wZa59CkiuxlFYN/Cf4Szi0eCe20/bWN+qfOSyck69n
HU+76NnADHKbBMzMkZboFUY4xiPcwq9ta9zm3rNxgxXVqe8J4GUg1f1RyNYZ6zTLBXUE0ciFCI0R
kzZYuVCBF27csonWqvxiaXMBa5kbqriNRTBcVUkH6lDLHo6GC8UiaNm2IEbN2qYoQReYpf61lXLi
Ajbo5MKe3E8Lrv+scR+6RfWNpp+gOpO0nGIN+Z9bpDHW3wxOvUzUHOdSk7898VZ1a3heG970bFvo
Q35UHwgh/pc6OPv/YZrj7XJNTveWsC2X9+d/viuLN1iaASR6a1aY1TN32OL479DaWYp6tHdhgCIK
kOHP9wRkUD46Y3BSf4SKrf4u/1aWAarL0zBed61mv2ZdC890oKlskF923GYOyaCJz//VdEfvEuZZ
uNJlxMuaNf0K2/45NtFfN8pZHNKlvenxK0FHl99URSbqm1jm//0m0bSVYYNmNIOGDxxnbUzZVfuk
dPm/31M3107eYdX3zGZoSJ4j3as//PfPqe+pP6y+F+lO9b/UEhp8IP/jc2D7ti9MwXTSF7pnGP/R
imQZcc/+0Az3GsDefWqDNFKLV7OpjmyNFjd5ySXThGEGYFbkkQk2ieqoeJYefInbcXyW34jMEL6C
Z9D1ERgN+KsYw13cphvcQstDYBmCKQzEstcxabtZfXVmAsVFHv1Y5CegwaVwHD0KJ9Vkhn3qr2Vh
0/CXHzYyp1g1DgPClmPl1ABYcuwlPxZW9oNZ9Pxs6DRDeqQNL7zfETSD4dkPgw5IpaU9R6RDoEmq
M3OoAfyvaVFWe4RCCptmnANviXTIRU2KoRqWlIF8P62qStlVzK9lbnEMa3vgn71tIEpLRhqMC3+j
zwyUqNidbnl5YgQDrGZG4MIo49HpMH+Jwyi7N70LMRTc5pZdwsI0tKxBbiF0psC1FetPDwvi52Sl
Vrr8tLKlLY6xY6zVVgy4jbv1RspQzdhYTkIuISl46Gg2dwjqQ4qDN5b9vvHhQTj54pwSB1ZKSBnc
hlhqBdNtOyy6S/yW9J3QHOsuPJHeBjYzU9QOd4YOMZ7tzDjwHx3uC3HDo6eL3wsJzT2ZNw3Lcjzf
DZ6tKv8QQ5CBWqVP+7xmPsU4cdxXBLIQWuMKHB5es8rmw+HncG5rCRJzC8rT4VlR8S6JxP2SQcvr
df8I/niPFS88d120SeRQ05Ru8zilJRSEy36qg2m3FENzFX6zNYSYb7Vb5/si+l5oNSUipd3ewY8k
q4BRwr2NrrTsUJTb9r+gGP4wiypexdBLj6Yd93cQoki++D1bS0CiNUX9CJyAvJL5Za70ZO/JuSEQ
LUaQlaj99ZAa38qy7KC6oJRXNWTbitb3Td8gPZoWJc1l1dnPYbkonTiAqqhdI94vPOF1eQdNdreh
Qh8ds9UuPY6uS+KPGQd8trvRhJE9yUcqP8YIvPeIKXzuWqawGOzRQQKOKKNeLPtRNMDJUmbwLVWo
D8Puj13YjS99JB0JgfuO/r+r3SK8MIhZALzzAfA5QKiKBs235g17JLHRJZO8aYN+31flzyVnhuj9
N6Yn/f356AZpCE46mimOKKYGI1uMJIUcAk/FP6OBT4d5ak+N5FWpRdkmSKF/+Ivl7JwpSy616fOJ
NpxVICNw5l3w3jxGbusUG703dfAbufThNM6C3lAxjXD4Z4im+NXxSdtqhScb90Jz7/Grr7jv5xCy
s49U+ltyDEH7Rfj1D0Y741rBlDqHAo+YjOUWU2JJBwk0aOzNyQr9zbo5HNx3dEhpePWQiluzvqgn
p1pcZ5iOJXoGKKzg9HepwYtEZTkf1OQrc9NhLzAFG9J3QEUJkbGEgbPmfEiSXc+xvcuM+g5wYdqE
cTPvBQPTdYDlfo0jP9oNcsgb9HCW3UgGXO2Wohkjj+HQWyRdTtH4c0xL49kaXssBwzFgMeMqIvFi
UdqzwrNUc/WQygMFSbXwSPtJZ+k3twyG50FAr8GKd+UpxlKSTxtz6pOFSCwKMLTfXUO/z9+ljsRb
qZvzzhkEwbh/F2zfJvg/jx5ShsnmdvG8j0Qn2H3wLc3feAbAD/JVVLSkzWgedFTWBZETE/rkZTiX
4be+J1Hb7wzcZCe1LDYPgzHhHDBV5Ixj6bGJPTfihKkj6raEjRtuK5xhYZvJL4eF8iuLuOWGVH5R
EjOaSKCWM4a62LvPtXkgK1Ffyrb0Vy1nbBqkA+8ZlBgFtrkP7yI5c1di3iw9H4jO5lly/QpotscW
/sdpqMzh1MtXtYdxiPz6QccswS0YJjZ59VuURF9yy+/3gwQaWTKr36NCch4zPsbef7dyUEtVxHgW
J2J+SRg77sF06K99XD2Zyby1Z+075OB6G8yvoR/2+5AKKwT0+Gzbs3k0uH/TW22fNIlwd6LVyHV+
9gU1A0lU0Q1uLMFGkFYDFzR1MQ86yjJpioiZhy7xrpEFM8IV9D/gJXGI52XglqtmvrjcI2CEtte/
kLBMt/CkiGK/RPsqGF+b2CKl0vJYH3StOXqNIS50hGAkTMnzFKP4mongx4yShTWeviGtMBPs6UyC
tMy7emk+r4NuhLbQWN25LOHx6dzAt4XWeqsObuayjOz7ufFSBNaAKi3ce9ck3cPpe5Rw55DFEaxt
GMS7GLXmAREZbzyOqw0owxFZLvOIDcb2U2+RIXUscbZq0PSdIOYbFh+YwuZ0Ta3Iu1KKG2tMdko4
tvv6SxXhg1lS2is7/rE2DBv/SDBGF3MTRjisyrs19uIjLMU/dQENn4H8pcsZsPnpsiftu4HYHx3V
yXGqOjjYIR9YPfQfwcIcEIIUVDeK57HM5sRwRm4i1E2t1f1GLUPavQemXwWbsnxVeTrNddxdWYof
OLHco5O3eyK/870ucvMSZxb7U5HChhuJFngxCf05mCD+jXRf1BGmJoKz08Zl3L5GEHNO7KnijU2R
6n5sjRkkh52dLQjuPp1+9zG2wLWjnO1CSTsahRwJ6wQNuhbMWGKYySe9sJIVUmGSHW1pVFzQ9Nej
fEQrvjLzrgkZ1PsSF1i3VX4qc42ednOmbWQNvf3C7WQ9hHUDTbnMjgHijR22+WOeCZ/pBpCyccm+
1x15PMWe8pkU1xMOPHOO7Ic3uj/bDgmqNuZ/fN28JQSTwdYMJ/o4+CAM6QOudnAohhCUarbsGNFU
h5IJ+DqBnP1U5tFySrvink/LdFwMIzxPcok4dxr6UlxU1livvWfHd8ReUIh4JO+2+cvNbIf6B0Ro
4rku8YEmxbM9yba9nvIM9v7BytUMPqOyEbCEWLArR+8fx0mnSyDnKrVRoLaLjUuc1O/ElRlWc1tw
zW/KDL+8MjPngOgOzPMluH1v+YBAqj5NgBviUe4L9pVmMtKJPsHNUEdCL4N4lSblSmkaph7/bJiC
7sIO1byvSQs2dkLLn20/DT1bIxvI9A53a7TWNGJ53lKGF0+f9zk4/i+a6eKhjsv0rY2KnzAqKQWi
5KMp3ICwTFtsyZ8x85fmmMohMYld6kvOfHTl9eFJs+fxaCDxEyAg8c623d04k6k/zYHQNoyR93Eb
SUoXfVYrj2BC7nb0EWdAgvJwwklUpgfFqcKEABvRMFaEEWOs5aN+s/QPggcIAUZp45C7JSAVpHm3
xctC1GGC9Logr2iDCY4dsXRdBQINjzH4IWWOsbPhflKyFw+MpdA/WptqIRgPEoqAlpxV4Q8N2866
YWfODgnvTOpAELdqnYgMtR+qsjYWwXOUB8dWSq5xsSwNSqt59YswPfhh8RVPrblLKITcV+byAhEE
7n0S2esJ+SarmUu3Et5TOOZu9jmsKEyfXnq6xPQskA/yFLIL140FLpm8vL2r5Nwe0Q6Ie6F9M+Hb
YHacD7qT2pfcaR52bhsHXc4TR7zVJ5fQnWWIYVpN2leTT+zOb+zvqtFQ73ASxjAvNdknksoOARyt
IaeONlnpYsggWjVPC9OlS5fkCX4/msymerL3w6zvfXvyrklpgoBl7rDFr61a61o4JqORgkKj3GiT
US/TD8Vv8GcpbNinyB3ir23dnxDM4q2WWsOhb7VpXeQLrJHJ0XmkFTGAd2NTur3gyIyf0G77bVAJ
sc/7/MwdzL1aZf0LgYEjC4aDdd6Q/MgH63dSmNalHlKO6cbwQk6ZQRTT5m0t23U9/Fgzp8OLlfv6
NjH7H/GkhWsBdo2nFZxMo2RqSE5s15Z6eQ1tHpiGBm4lDv1DKdlFpR5idJ+Ak/rAmDDAxescqepc
zGOyMbO+uJhw4zFDAkhQCwG8TR8Jiw8BAmeWUh4kcaGweYj5DH27Ioi3gL4p76aDySiwKSNEU9t3
6BXPsOB3g9n0uxrTylbz2nrbV/yH/EXM6xxOD9p0Plwqyb9NTJzaehAeqU+KQVm8kdgF1cXEmP8Y
ydMFFpdIhuXQ6IV+Yii6nOjLyoZvJlbCw+iAIqvLKXnByjX8QrujlIJeogPxDfqKZCzf9qe3AZvr
Sz7i4ye3lhf218h6JRf4AMGxUf4Gav6I7JgJvgtUuKGovtk4IHAjx8tVYxS6sQYP1HgwLGfD7fF5
h+ZrDGrlSvfQDCwnHQ5d7vSIwEG2ZYCJyYSAQu4ML/bMLKoEogbkuf/egHRZew2whjGOspekJhml
z8WwXqOqJddeLmlLWV6StC1ueD1c8fDSDpk/gCGaavt7slj8XAzpL0Nr9Hs1VnYHkNuOBg7UktGJ
TjZ2RIkZ7wJvwcmplwu19JZ9GyQS350cajXoutpxftg0ldNeWps7rrxMlC5F01pCHty7m+5HPRgR
1xP8UFsGiQhgEJgISRN2cgnJnO1N3f6OpM18fiJ6uwxpuw7nOHVXMwWEOEgMBIM0THlKMbxPkbo3
Hl56qJ05oktiFye9pa3Kzuv6xXLjHwbdd4d8GMyL3Q9vqUZ7ED9jx1/yfVRo5/tY+sZTHBa7JsPN
q4OcfQpIHtBZ+7BtP9mNJmKtblMmwR26fDWX0NvElfGsSWxV0tGA1nbWlRCKOHdR4sretn0fQfHI
pXTD3v2df2B/10phFmEh2SzdMq0/I7GuzMVGOOmmrO42PX/hwpyjuVA2Rb12vClFze3ROGgOG2HN
y9vLgKFQpkHVQvXIvKujECuRdBSqJTSp1wrNNZewNnQoSIsxPsKOgLHae/C0CpH+cHktdQ5HmaVi
9M/Tk24Kzz9BecegHZfVtfYwcAxu7G8ZK9GbE6dGcMxlQ4A8Z5CFZ1vsWM23yekk8VATVOgCQDjp
8miiXmX+g1+wemhFTtCZKEGopeO6YGOAYEv4LmdDvyKXYu56A42eojjGkV6Mx63InnQo+f/F2Zk1
O4pk2fqvlOXzVTcgxmtd/eCAkIRm6ejo6EV2RkahAQRIv/5+TkRlDFWd1XYzMggxOeCz7732WkMW
d3APXNF0g3bg4yKNrN1Moyf5dy+PR6jr8WV8OyqhAcvAPL85EPM72uZhEZQl3cGdY1jVUf1Kz314
GCRqvE6IMe/17Y1iAya9AKXxahPNHytLlREE2SBNiU1+mDKg2speMuu8j09tNjn1r8mzbifjTwDY
1exsX1gsXKG7tnUmWv1eMngcD7AuGOVzN6YUPdiFmVnZKx3H4MMuQ9gsszF8CucVkCaL+FYEHYuw
vmbV1La2hJcYo/j6uB5pju0ChWl0GnKinBjgDmNVqwu3UQny+kF5qp2yCnyfuYh1g8Wh8Wi+gRmy
FExZT2qDdZNO2CRxq3XLeT09iJt0Zh9SvR3B6jjvFmjV6fySPWLIIq/tLUA0aVoxsThKHJYiV582
6r93aCc7MjnjBpfkvSRWIFPrmglr9NRxMV8zwIA1vM/Ic6Hy0pSsEDBLFf4Vpd6BesvsxemEgqOJ
jqcHRCH3QDZhKnMI7E8YEA5SatJQzRuEziwxAtgnS/8h7Ymwlzl8XtmOHPsJ6Uv8MTnm/W4yAD0j
aJLreXoD4EP0gH2CmfmqeJoTgcoFxk/gWlkYiX8GCowqINU/6ZsS+gHNXd3Xr9NDD3NadW7I7Kpd
2FA2+jEvRmntk6Z9u6jVnUUh4fFE07xWJQo7VOEUVT3uLU1NmbU2AX6RnfX8uCqJrYMJ+dxrd2Zy
HJ3j1holXxhtDqEBXyfsmPBkwqL1njqI6Ng2hq1bo/BBkJUAsXhMLad+v/Rvo1iiXgrVFIT2n8dp
1s8Hkf4F68F10p6Koudfjr14WSnZ27WhE20YkcTDUqOZQWDPBfKozDaTUH+k9G39Gur/+7zo4wcm
1keFsKe409auUG8oRrwsCxmDhyN4kOXZyDz00A2BMvZyRrO3OtYnrzLJtgu6jNficQ1Y+dfeo5eO
b3cDAcqkfeNVtAFrU9/RWzRQmricKteTjWDzMUBB9ARdV0WQs1KhS5FUuohHpmyvuuKUAToWTLE6
YyzWwXEG2RfQoxLtxzC9YKVIsju80wqEGWk5t6FDY3Z0yyctc56JcsUskRyOCUth7m1imAMbHa8i
q+06LE46S7phF8ahsxweMXl+uBcDBjtCK2rf/oZFxE01hVv5ySij+7SvNbuDE2OluTw035bqtqfb
bd3TqnyoPW7J6BIdwm4RhCrzh3NqeiP1qigePg9UyxHuzu9Z7yUGAgalPDmlg4xUSO4RAyhLSuxl
ZUV0VmGfH0BTSztAmWtxOdSH4JKBF4Wb7KnUsI0Qzfl1t3vls3G6PWNRxRhiGI/BQ5oWD/3H/ARo
ZKRlzAX6kryXQKvH2DmpxCvH+O5xiTpBAnZg1m0KSvABuweqEUc3Ti/9eVsqGnQ5UFLlCh7lRr1/
wnGTjnv5pT9jXe4SGXSaQmOj+qeWpnYEPCCic1Nj+mZKoVyUwV0y1zY9YmIcvMLuNZbYchMeRkPC
kzItmto9pR1C0H2a5LHe95u7Dj5VUkFdQQEEtuJss37VTHuPYphozKwQgEGM/lof4VdQs9XxqLNQ
jGIkaxRinHMiaAZYWk1W0iurhKys17+jAdFejfUQhb9VdCBYkuxHjumIhfsOfTIxL8hfmqoMlU/B
CvGr0MLWujWzTncYT/eI2H8VsFytBCwU8D1oFHRWHzeE/OHJJ0wyTQvTteKzjEgGAXFRzyOkjTew
vEX+dYA5LQa6J1F7xezgHMGfFcfzIjdPUxs9GgkpQn5Us+B3UtS+d8g0VnintFlG9vHJJiB+UDwo
2FZCO6/V7bVDnoGDCg4KjhkpugNpOkpCPfiKMXlUYw3kpOuksCJIYL9va85GqWM9SGCpIEgE0D7O
HSKSDgTPnaA7R0gc4Oa4IxGuOhMp8liBcmcFYoDnuUOzCgTt5FqOrutu1LNAi5oQTIBGZsRqQM90
GxAx12EG5ckPc0z3SzGvSDAdwLhfLWQTG5xYw/z6QOkwXeWOYuzu1JyU5aVXN9/xaBBqI3N9xJEH
pBTyTtvG8YDYj4JYxhin8uhGlIXbnJjGOhWcXN3mkiJHeq4BH3e4Bs3J0ZuJLHymSsoc/drLiAO6
NoO8HXeWDOOhtkMC1StBfHQLnU/NItcsiDLAS9PxigKGRgKiTIN7gQuKjnXaJsdyjlXSCHRdXRAJ
CD+wbc/O/daZWXbSo0RfFBt6YwMTEnB8XZ8aPe2tlxGoUhyPB+imevoaeTG3gODZA3ZBrMFFElTK
hW0ml7h1e9j0a+VuuHpunwd3pYlmDjIDg6KAYfoWrQEbM7EyesvMAFpzjB5bySQY9KOMD5FAwTR9
IuQAtgqnl01K5v8D534oJvahgYxBr5dZCk1lfaRpPBzE4ynFyyA/nvZnGd8CpeZh3P1q61Dp4AnS
RQL7V0vfTtgQ3JOjkhnJHPHUHJrMxyVEwaZeY5QnlwvcdECBGnReUaxuDwlY8xuxfWUOF0C/0ppJ
Q9sbn1PLNwDA1rqjBDdLO1zRvTxYeOaU3fUeH8Pqz82DGE/acH4mCisjNupbyGi/AALRu/ccDHb9
LSpT/QXiq+bqmuaiBNv46J+uM7s8XGbdr0o1xO1EdLQD/+IFEJYeC8AQxuBg6meYO9rM8q8OBnAd
WitW8ocyQGrmQKPCgfJnSOOD8HEkXI8LBxrgoYaAWavpsLPAnn4bnfpoT9qqCZDojm0uiZssaJNm
0xD+N+42ZYPiR6a32wKikkEkowu6TWxit73kOfgUecyRxPcpU9M4TbFry46j6z1Uif51jOPMLrAp
g6kwwD/pUTrQDzDuE6XOQoAJnttBozuQ9B1+Jla0BOUSL26A+Kht0D/6ugerIDms3DAh3o6Zl7Ec
R97mkCbDLk7zIg33QNLQ+e1nJw/O3u8BuVWV2wFT1BkTTp2nx5fjNM6r12velAQdXQwodgtndnfA
w92MZlwpfYMKTSgRaJXYpSI0bkczGekndWA28IR0uzdq4LV81OPibCPA2i19apcoe2OcqRO9zo7j
5Hzo6+Bj8LVWCcgOTU77fmzUNoOT6J5DH4OPqpV5XnfRkSrRho2hWUFPt+43Ch3Lu+4wizTyYeNU
8UonJAQn3sNmeVe96mgsBG2J4ieEg5aHewUGPhkYj4nqOLveXihqX0X6eZ4W1WWF8/yrKDM9uDKO
jHEY+KeoIgyp5WtzFGy81MkL6F0qG7EUFjkekRr3sVNClXe7NDD6Jz2cCJ1Iz1VNiCzPidvK4tZr
sWj6jF71WI3LPOjCSGIi2plsZ6OWGRFWBjzGp0RB4qF2xm3nOMvTHk1QLZFwspPJSW7M29k3YXIc
GRK4G0nqppuKzC3Te+J1sDUrqQ6uqw8jUSxDKA8RuLwT8odnsC0lbP9TrNSukt6a8FuE2LGvYgHP
GFeljAeLfJ5d3katAmL4VtgOIYX6FUW49rGwmqQfJpoyL+3E9qAvRUZOgUT5KjFaDzgxPMCytttx
JXUUIehs40nJwSTF2tGwEdyxziEElL1RqzX1cSjdON2K9Ca7Bxa3jNsxyWDva8bdJj2azdh8NKsL
NE8/OcGYODouIWGgeOT8oicRf2kfy5x6infN8VqhbaEZLiiQB6G8PX1WO8d2cADu7Z8NiMzgOsSb
Qs0bRGeCkUpJlw3UAiey3OSaVXs6YSE0+3NgyTnho4Bh3uxjqwOE1WwJuj0MYNAcm2oeLWy5gacO
8o3ooQyLBya8nPhXDxUde55mZuni2yY6s+1b8xtsvn0LcwH06bGfVCAfunBnG4pZvJ5d+HNkNUFm
3lemVuiT9PgwBrxRLKyW4M1jT1tFrMhCJ2vYWK2FT/i5k/roIlENCKlR+rw4vgGQdcjaQcRWlE4Q
n+oHedxf3+GXr8VdFnAjN4cWcA1cDEcfZQYsxnjMuqgcVVpZro3W4C6C7h2QwDh7pL3RIYfmWHLi
1jge5uXl4OBRt4pB0act4v0oVoD94mFxbAr3EJvPtXZdwmZ/RaNgouEvC7vIchTc4c+4oWppnw67
pGerg8cFIKQVEZVOqOLBhuATqjxD+lK7jarzrsXJxr3yAD+qyXDJjkAl6QMh+TakXDU0RM4Xov7o
Qe3Kv0cXxIPrhFi35nFQg4PaLDq+tR8y0rp9/8ildwWD2Q3CN2i1jYhm0G0AzNB/tQ2RuTdGCh/X
ApEzOVLomQXmnJgKlJB7/T6BC30nbPBmhn1UpvBh+53q8g+wY2SnmNgOj8Q9dMB75limdzhhx41p
IAzg5gOaAz3fQSKER8YAMsQaSOIsK9izD8CqssN1f2BsGJxl/BlEQg1GmdOwLftIvtFrYB2ziXhE
KKR3y01f04BRWpdzNY0Iu0GdA4Vcs9aRprDpamCmwQpo2UgzYlV+QjHSGhzPsG64+g0gfgVfUYGy
Yh6/58BYoN5IzFlzSrRvcLb4AqYtKwlavjT9aKjKQIdeL0j6ySq3HvW80Q0MUo32pLGknNQmFeN0
0KI51fapOlx210hXV6ahFTDmKCbUw8TKV2AjXDtK+oHxKD7ud2prjdIuSOwLWOL7RcZyXaNA7dE3
dIHT+U1BhU+hlXYTkSSO2kkU2wRON5ruPZwbod24pv3HmWikhwH1BA3hTIB43cKEpBSYh/TT9TE8
WMngrAPu7zam7KOMa7FVbyAcjmUsP/LIZY+k9PHCOZMSApvRIYlH3R6FtEx16MY6VvxEk0xyWEqq
ByEPVU6jz3u380Lt3Q5zG8knUIpAqjGXn1FidJlAtZh1CUnRUuwC0ngLHepxiJLmsmOaqbQ7mtrK
ybegrphdbgBlo3MKuTgs49f6tlZhU4whY8Fz8ZDzCR3URGhd+mGE/X/YUeD0pUW3Vdvwr7GeuvFP
GLe+Zur9PkwRCnyaqvkrqhAIGK97veTBmWDABl/A0EKCyL2htXC7n8tFrisfRXTdMM+u0XmO+I4H
RElebOcoVl8uIein+7g8wbxzq7EoX2oIz3Ilo2ETTRFnutu02NtZwRwGrDDJUp1l2SEmXIWqbqrt
qN8w77JoosIEw0wwOlTkAJK8ng0HM7Yb4tOjOh9n6fAkw0UyR8HvGpsoe6OvO24t1gAyzgYai9J3
8PlA1Ui3/G+yyfktm0wYD7BgGw4EZrbq/A6+TCsFqmqDpZmCApGAC9SrJUyv2xyN+vuvbpdp5h1d
vjHdKlqE0lvRbcyTVtEl1cu0kvbqMj7PjVrXhxh26N2VhFgnfAIMEGfp7Sty+Lj1M9UR0Al+e/QZ
UkA1lyMs5yU0P1EBcOzYa64wSzFY48i8Te8KIDUHRQ6/WyGWMgBkkqq99KVizlT3xmWZhviqjA08
z0TfYuam+joY8JigVJ3pu2cd3L/OOU35HUVpKn1VMWTmaSa9+e9oYp31pWakxzrQwaMCMbzPTLk5
s1icPUy6DMIKlEF34mRZL07JdNHsWeW421RqVn371e3qf57I7Qf2DWzUnkqo9zddcVClhFSgztId
0v/UG/+x2/0CbGZ47elYut1ut3nIRMp0qOAaHxvopZhuErVJ2G1yHf8JJK8MqTImvpUEzT82P46p
81IjfLQ7paY5gQEq0JO+Uq5oFb05TBaWp0rWl243gYPSAgydj499KBq7Y93GqY72qFXPe9h3hJli
L8/LHrUeL506uZWgYbBbEfmAWsHF7zlJhFthcighRTCuBA/1iXzsJIa7Q53OcLe5XmECtzL1+bfj
MWzd3+SINRWRQ5g8wXP8eay7tbvjkV6ZR2JB9jtK4hjk+Fh3ckB4N7D1rYRgd8e6sz92CccibLvb
//bzt/Pdbrc5PmA67n59S+fSnEa5krusA9OpjQaotG5cH55CPICLgxFHmdzcNQxQXvcz0iQ6KMd3
Xst7flyjSX7yH7tEZY5qA7NqdJVqNZIf4YaLawKxFz7dgwJBqNy16O5Kpr456MMDobT56dFOsMW0
ExUYvAufHYR48tiPEz92U3kiNrQazkgtH6c9O55p+XWmnQoG3Ws8LwAFMbbnTG7VinWpodfSS6Bc
vmmTRnK610seQ+Qzk9FDcnN/0yyVv7pdFg8FxIU2qnvmB538ZXHHYAaOkdVj4cAaAHi4BG16T6E/
kZt7lbMUOVTxAKLKEEp5fRhBgBF2Ti7DYdIuGQr12DsMzdkFNKF/iNK+l6N/uDhKnQZUImGYkTDu
7hi2sHr+1/2F+fuAZKoOmuyGZagWU3jD0n4dkFSkEFTjyOJNza+LI8RNX735A2LBNRPc6BtGgNDm
Ayt+Gr1EDHQbuDkhjjwSbo72kXbwEJX7fuZcXwiIQiMxHeALx6aVmcWQBS3IhLuiLpryrC6g5H/M
FW3d7WjE50+bU+yr0rjdbUrpwYqkqfp/3G2IHBZJnwZ+yTatbeafcR9QIJH5EoCHlzWuHHOGQNf3
zTkG6VvBBdgdgvP8+/E+sDasvvh0jmdzbkrGvi60DPOQRvAHRreINYUR5rCyHE8GmI+HXBc7l5yf
hxzRgL8uj/6/KA9dB6BkW3rfZorwW3nc9SrFO2MYQcJkc3a0bW0ZNQQOZvCo5GBult2hGHKgsDCu
zz8OpaeDOkxakJOZvKlULIgnmPkzuuOmrCVCofNaHqhxo/ZRjrXimLVoVXPictTbm5fCey1Kneni
T6cYocsBUgxtYByb1L9A14TvHnJKEUstOOfq+H+dA7oMrPg5HIYaaULdoql9x+w7tvpbDjgZA5di
X/WggKzzmn8oNaoC3eai55mUTLx/3+8OWlmMWATYLGGzuhjgA4gBxSn5EyBHKwCXDn9ct5uceiPo
0JEFYz6tHHC2S2XCU5Tgyjx2W7s7YLYNwdrRQK4IAVVfUS7sTvx0TXfwp/OHo3OA/K6w/apfJMEF
xFqgH6vmJT9mBL7E/adc14zQWvybrJJZ8VtWwVem6ir4PUXTu8ii99cVIULl3/9Q/8/BuGeqU5tG
wAiZjlj55WuoJFCIVvKPKL6qJyi0yZibQQhrWlyBSBS4J+FXYc4PAQBDnNVjwmvB80o8zSvzQCZ1
BS5aJ+8T+GuekVFuI69tEUegbRgzW27699RgUpHOtJb1ZtkC5K+MkwRBybPqMk7sx09XyhQcFLUN
puzzIk+f4jg1R/GxyRFQ5lC3UYEtiL/OHVvOpX/OHUtTFewNmuUoqMoir/pr13auwCnX0QEceFWk
/o+BuRts7+y7cQ+DO+UWPdArZzzvronj+Ii3oX5RUgPYuUXAb3TfIx4H2iV91BtEaWGWTdJy0u0a
AMM8PT4fg273rF5tyDBA8Xa76vn+mMmECFKsN92hKnrtEiNe5F8nlqfNz4lBIfc9MWTBHjO8qssu
nRaNYOmuPVQjDR9uYiflJoEsP2gcVhPtpS43inIDHHhRn7OL2QCWuM9Ohnldd5feSjsT2fWCKre8
NEoJJL5rEZBYmdCRkC1AfRIvLc/qNSTjl0YLviVUaM7Q1Jxi0V1rn0HnxnmrjrrdR3tHN165Hbxu
V+3VUDgQ//QtpX7P0tZ4wLtzCj7n4K9L3fm9+6DnsCy1rytWn1A6pf9bqcvHWW0bXZBjKuBFtgGc
dJtUgqfLXvJSsTTARgXmGLBmBrgXdfjVGRjs7FQSNkFlgl/JrE5PdXxgaX1NdzbiYmOCX0236D2G
DrzApgaxO+Bl9MY7EEP3qzZLvLooVGgpaLzskK/BS9TzbgPnTzPHnam7hZrDgC9PMO2s51e5qcrz
e2JdvISo1NFFyl9dqVaz5qKPHcx/UFBz6KydEibfehpY8hgyScU06TkwmljNJFPwKOsSIPpj9wJs
0Lul57N7keG/3+L1eoQEd7uq/KWUL9XjEpBjKWvQy3l7rw3g0Wp59qrzY41gy2lSny76DNwRq4nq
cH1mQXgFPIVNMG+R/Lro9TOg4kBSsb9g7LEHN9xDQXlFzawugC1aUu3YkRu7iDFS2RdIjpMGncQE
DI9INFTnH05RYTCAVmeMus/3TZEAcO8qx3++t/83+jwtvjX+8r//i/330/kOVT9Qgl93/3uavF9B
5X9V/yVv+/Oy/6+rNqcj//+e0C/p8vjvr+e9Vq+/7PgFXvz78vZ5va8+y1tede/Ah8gr/7cn//bZ
pbK5nz///sf76VZUMrUoORV/fD8lg0wNVfmpGcn0v5+cvR65b/2aFNXfxCsKyJ/55/H+T7d+vpbV
3//omdp/QDenIEuH7QIXY5/FZ/P5j1OORhwr7k9gLppqE73H+q+KGYis/3AsiFZs02Tm0efsH38r
T4CEu1O2pVimYyi0V85of/wjE34pzR+l+zcIhRcnXleOcL/NHQyGCgNWMvlmimJq/b60K/w0IGJW
O8NcctC83UnMp/v9ZrMSi0kwH602GEkF/HNe6T7EKBLzk3hbjfbzh1g9xDQRI/8l2GzmhJ0FwWSx
Wpy4bLNqxWoRjPknEXL3k3MvnwfP8s/DatwM0lnra+IawPA4OAe9UR4k89hHRFQM8dEJw/tYj7fL
yfNkvN5uh+v1URzFcrhN3eX6JrwdKq5iL499HMW29U7ia/oxXC+Hw/U2XA5/KtDvefVL3ji/2lT+
KW90asTPedM/olld1HHfC6F/FuGOeZELjSN/COoXyni3Cz+muw9vN93Pw73mlmK0WO1380Ek3gar
XExm7nj2Uomem3D9++eo8qarxWqUiPluulx6u1HQivlq87koxMusEM+WuxptLmIjgveL2O/Co3gT
K8XdbfsiROrI/1yYAnOfX4tgsYCEXSwWi8/V6G2+CvCpusHkSRFj/lsv5SuGS98UzxfvPXK/vsJw
93UWsxdbvKou9Izu0ziMxXr9kYlwS9YuP2azWBDTIpa2f+MTt9FADJdXCuUjXP4box6T019mGt+z
loBVG+IEKrLy25ijP/AIqIWjeVMCrcV+v//weIvl2v36CFN3exRT/oYUK+NkIrRgt9/iTnKne4gz
RSRWO2+3y8RNnEeNb4gvWT+GX0dqSCb4dmrHfupQZoYYeo6gysoCyMTB3S6/cjeczguS2URC1Jyh
EvfE5jMe9NyFWIw2q9Uq+KQGO24Aa7lYrRJ3NjbF6r0VC9PTRTICyeBCButWInFbt/SiTe1DVz5A
FXeE4M2q9YmhF1fx9DReLr8ib/hBYYaNoIwnEw4fxOu/q6yG8es66B9ZCiZGQVTXAlPxa221egiA
dlmqBQqvHQ1gSHNDWVNhIxgQ3Ow6/NpZk4tAF86zxHY+Gl2ETpV+eLW3f9sEi/ngOiI6iyKZh+E+
E7sLmZjRsOe6G0T8pqwuYpS5q7f5fIPrktyJxHVIVu4NQRcypZdYPjVivVzOqcikk4g3x22XkaBi
U3rbcPbk3sXHiULX3F3o7fd0PKuH+3AnI9L6XNG+tyFNaNoXu30kysH7yU09lpH8ubhzmPz8tznG
fPkxRNVQCQw+SPHfIuFfxcNd9FzLtcVsQjel8sLyY1efFBR7GnWooBlW3Ge4H31OqwN1ABmDaKko
j0Hj117pE5TKpatk/HYiJ3fQFAnHI7ZTnN1UUJgwjJHYBopO6iJv3Hrbs/ux3NM/7ra7hDR3sgj2
jW8GtC+vL1I3d0v/K+ZtL2Le8Bq1fAXxQfN6uYr113LbkH7DR51EaPvIobp9wYPCu1jeBFmViI/c
td1tOZZte/v0QUCy+7Hdae58/7EcX8VOCyoPpRUPJDDtN/Huw0aUpFR5jvdEnIa4+NVAGe/JKJCg
VHsAQ24kMgp23qeaGHwk7imeixtFDIhOpnKgvSAWn/mAcI7xXHF7fPALYCaqzJz5B7nUHzwm9QSb
l5/MrHk7OL7GCwIwzpvTjLazIVabi2L3E09/wHTQk4UZBfXQHhFJSUKwz3mHiTLSeXPcrFRQ+cF0
uO7oTZaEEnwsMRSJz9FbjxoQ+ZjTKWXVfQ02bxd5+c3vce+m59ve83V6dp/TwSb3NgGajItmcRYv
pue4k0q8J66P0K24D5AQcJ/NeSWe6Uooj88AHSrxvJItga6BF/Gy4OzXvi4+e+5GZugzL1oP3x33
5A7eVpOABY178BafR7cWK11Mju5IjowBVKfeeIa3jRYny5J6PlhNJnTOPff1Kl7H70f31UeRc5l7
n6XbH2IKCrPgPXM/0UTn8rmsUzs4jP2vcEldiuc9tx7G3qIYHkby9Z8K9wNNo+HBHTOycOs7wdAe
gOcBi3fx/Ak/ISmsVBEHy5Q2f/fRFybPboPgrXG3HxbNULSCEHtx4TZydlHTm934PVyufbxVYoGW
DamdORjE3urER7diNHk5duV/clcL2S/MN6Z4mc8v9JKLFWZZvrjnDub0qtB7i4MXif4q9hiroNkX
G8IHB7ZXu/JIxi3H4ESWPB9J+Sgg15nZdOQ4lN2Gbus6INZcVv/dPFgtFu/76Qa3iW96k1o8V/TM
fKXh3VwYBKne2FplR8egsVqVg096J6w0Irh4G/olsmIVBIvZeDaezPwXaHQ9yqN2k8l90JvKniKe
4cAdjA+zRryaovTey8FxYk3zL3sO1IL3O9FK9lO6pGBDpa+8twXBCr4tcjF7IhR3DuaEbPMB4gj5
OfOaT+erqBl596cQ8/3qMSOmRkSjVzDnrnzncHl23efSs9yg7u5bve1tmgYBX/4LVx0Yhn0MBSKi
7mqjcpDw6qwGvGBhC7rQmOFyHXmpmzGMj1+C50fwbIr3CUHX4qWgwGt38pWJj/XXx42MvYmPswtY
0nMCAK2Dg3h+uLPn8UFo4uksRioDoRyyZmcxkYPXp80cIXIXsTc5jsBvizWppC79Fbqg41cnALXl
rmc8MQ5fcz8WiCKL7ceavn+ZCjnN+HK/aKsyJ2rx+RysZbkyBnoxL2aLxrMCW+BtczEFu5Ec/emx
uMSi29ny/12EDBcQONMfI8JJ1ycnJ3gPvI+7O93QoQa0AMQUvP3Z25U+vaOsAo17GcIaK9KRrBnn
UTarRtWEoYzYRb5ngtuKeg1vj4h9m/rDGBdu6XvxX/mNkNkpxxlZ5ow1H5FHS5T97W6au7QcBgwm
RFuNMVMdzMMt2Dnvo6Fnrz1zLHvHbEhXffd3sDIOIIHzilE+Ok+asbVuxqchvEW+5RErUw6XsRha
YkchMsvL3d3bipnQdrskRf7ceUC4ZlrDxO8m1prIvPVX5YU2mTzdRQPKnXyWWYWKvfex9f3ZmIbT
iJDv6Q3C864aFO4kcXNh+ZPZOPIY4Zfr56dxzvUhFWfJC8QBSg7kmZwhdMOpzF+ZT/QwVDD3ia74
xZ+MP8LcpZCKYBw8xyL8SLzjXA/N0L0tbiPc8Yu7pwyodQXlqdIzM8eH/IweVvj0SIsZUdfiVVYu
5nfjl5cJvQHTJVoix19q/6XvfvE1S2YNY+C/dDxyfnofnbtKroiry83jdSpej946FrP1VxFEg0Yo
4slnXKcVvqYiDLdDah3j3NfZNVwSnrznrGSouEseOzsIP+PSd9m98TYkM1kEs5k26LvaAPQQT7x5
vMlBzJoJLQNwkyhHJEzN9plW5/766Wlm81gqMEsO8hDWFCHfvGtbSzchi9BMHi3DXTh++vhikHZn
a6rNsnBfXsl1KjWN0KbVPJ3dr4OvTZ01FZepVx4Mh6nL7OCVyeLt3zg4VUvSwPww632fGfb7WIkd
IjhtVTpAf1rjFcQxN4++yRov3E13zNL2o9V8z8+Qqf1y+REOP7bUvh2H9paY0u0yzetmcpz2tsz4
3ujVR5+r1Yh+d7UZscSbPItX2bEGq88VjXwhggnd62TVzZ7lcRZ+ctE4Ykk52HzKLvh5NpmsgueJ
XDWSDDe4FCdVcb3+gtaI2jFcf9GVyY6NzXD8Kpd2X8yNvpbLg7scMpde/vG3//xtPfzzGk+Xi+y/
zBu5UPkpb7K4h0anTd5sd/vpkrzZTHmP5Tbc7RMx2K2XH7zfktXTbrefs2GAZpbLyk9WgZDBevS2
kVk1lTm5DNchl4a75Xj2xOKFJPcbcmG05/49FWB6pLsJGTrnX8twSsbK7FqRGXsWfvPNngfsZElM
9ztKYc/tcnpMM2Q2zlx4s1owvISUWEhiLH9ZsfPG8hGUTbDa7eabzYYRk5KhJL4tZUbyEa0Iutl1
MAlWwUY+cbHavI0oFgbDBX8nnzyX/+ejYPJJCpyYzWb+82a+38zf9tPwY7+XictnbVYsP+efL6TF
93fvz/O4h5X/ZEIlINmJ/zLzX/3ZbPxEOu6TbN60lfWSBR4fuVw/jf3Z68ydvczG/HoaUxWWFDFd
2DLchi/Uptl6+YQ5YTWRrX/NYfJ4yD1UpQXVaMI1L9y9Xu/Cr+Urj0nFF53mer0epoKHjp++KLuv
LaMJvQMZJtfu9I/bF/laXDCbBMGL71NVqc90GLOXic/N2/1yvA6ZPP91XYMD4V+ueiFQRVRN67NM
+60hnhrHhG9S07xQrgdZqO4pSIwL0zlFTe3i+2VFoc58MBVbLreyPnwrlil1gU8IKW9ZMWQVokD4
Z//Gv+GO1cdmTvUK12vyjTR3SyoPVW9D0rLWdaMqyclTLJdcWbHkgpCTe1Y4vA9rZ14qXG6XH9R/
KitX8o+8h3RlxmFTIDM5hDSs/GdLjd9yo8zYPZfv9zSd/Xw5djFBhHuHLoWZG/m7Wu33FN5SpjXn
zU/iY/i6poSHNLS5vHXO1VxLJea/EfVtK7ukPd3H7otc4Vu4NdzumW+Ktw2NRb4d1YhTsk3SVjlF
O6TdyoYcevJCrpEtd08mzeVzVyxk+eIdrZRMnrOW3E+5aspFU8ZDpohPLtlOytzC61LjBzyX1x2c
BB0hDXqzZx0rM5GvIEXehIwi/emG1ruc0oZZ5m7mXN/1tHw8z7nwdps3mg/fT8nLIlzSevc0LPkC
87ksZNbKpE6yvAw3vE3fWEHO33gMSfL9b/v5lJRW3YdxH7fIWoK1ZzxkO15TrX1p+emqhGyspMXj
SJtUR2/YquQbc4LmvtmTOo024HFkCa8lLXmbeegtZb6P2Jl3f2UV4TO//U91osjpnWTNoy/gIiwI
c9mdfE6CFzEJnmlLcxZCb1i4qDSULsNMJOj36RHkQnPHx4zoNWQHQ8V4X43kO9H3zaefq6fV7C6G
kzGd0oKeseuyuOyZdj7xfWamE57i8xSf7WT1/P48sYXPsE9X4D+/vE4wHE5eZjxmtZGlRvf8SdN+
YTbA3byf7FQmwdub7BtpHPM3/vL5fDDdDCkyxV8xNhHIL/gmOUrR4ckMexk/8cazTffaq8UsmNPd
PdMDkiSJjv1n+sTJLBPMb14Wk4l45soXWb1nE1ok46K88GX26tNlTWRVkxsm6uM1o+az7EPJuxy7
3v8j7LyWXNeRdP1EipA3twBBb0RS/kahqpIX5R319OdL7Y440zMT08svGZIA0vzpkUmssi+bM3ZQ
qUflzDyHBSLoEIS+uEYRzFzA92WpUBh/8KQZS12yhowlIs75MlaASDmRczyjfA5+TDI2b8z9/uV4
Yyv4MndDR8sz+WYxzTxohueIUQX9cGrSP9SwvwAbxdgHPDYWSxbyaByLz7HE8hJ7NHUQ+mcFFa7i
vuGBuZ7od9+XB+U2eEtUhswWbZCu3Hg65qEcPJ+hfC1couB4bmTxdMqNxxw1e8ZucA+8l7I103iI
gnljVyH/49zH9RxyDmbBIcAasDSnJjvCJ1c5D8RxQD1ySMj8PBXmzfF0LvzpgpeHsLzvLxZDf4Xa
h4Di6cJPXdwpOJ9Tl20fh0MOkJsPV0gHLPiFqCoMHlhuBUyJFwws1bhTuShaDIk4xM8axmwBP4Ym
Cwfekq1kI0B+KxfFEzrQVQJ9I3D8cMhL7Bj3y0dsOxdyBRXxeXQRMEF42+fMID8XhCR3kB8rVBXy
UxbF2eRcCqGbp1YwcSfAFrjeFlkHw7HglTUZBbPcNwjSNI99pKQo2zyecjlwIHKSL7uikHw0SICw
RoiLcB35/2hk1I9IWx5HniydJGnOnRC+olp5Ec8tLw4ibjdCq4G541g+/590aPPfu0z+C8x2a4Qr
yMakzOO/BSxokNejiQ5jDQOck8AoFIOAIdHu7N5Xjk5wComcSepfL+EXQ6GL0Gxo2K/kZv++QEu0
gHC4qFxkIatB/MEj8ns2EHBlz4JZEhrRov+8/g8wE4GN2BQhLPf83nkmt+X3v4Qusr6q5RW06z8f
FSSHOARii/9tUurZVxWIeo74nyVqGC03QQe7K06aI5sFUerysOwwx+6XKnfBJnI+fIqXwQvyqJN0
JccFxlzp3Oe7gehSJDTifcZ58oCoqgnHlyJtAaUDzi/n/L5qRGw/8IX8wcmt+LKNPpVNkc+ieeCr
BC383SyRlzyuPOcISxKVzL+BKgIb3BWUJavlWhACf0MdgFVIDX5BS7krlLPsGotkswnafFUveOtP
kAXXDISQ2BYuLXiBB/6qOJD/lx1QVLNEBBZhli92RjOJWvMiC7IU7CcKcQgpooE5FchfADGYl4cp
2D3kjiuQ4ItGeI+LyK9olLooffkv6/sS+1d3sfBBlvzwlievJ8RuBsS18AUBU5xfTFk0NNsEfMN6
EgsAaMeWsXZu+N3YgTMVAIQmGQyQTpwZwRieGRk1GMnlRfiGS8HigGYBzwhyBwnbd7yxAVDJHpi+
XAL9IGsJYwA6GNZghf0LveP1QdHFznSMIEVl4qVls10EGGLPN4gbUdbAH3kKeXjIAf2O1mPbcgnT
9UM/xiyUw5lFI4BM1pdPCn8gV4WbPG/sD/5Zuu9jbnAT0VtfVYnrc4o0hkhy+RuRhn6Y6tDI06Kt
cqHnVT7UPDrfwYYESHkeXxJFmLtTx0vw0bksNUWjYDywYQn3d5CNEA7CVTAEzxNN2G6EJ6qYEwHC
ACa+p7EUnf9FV7zPK+gaB+UYT/00Rqcg2nmMOJ46iOIvsULpaNGpYJslekJUiOuMfcR9jqZDzOFe
8AaAje8KhugAUIAYCaKHnI+7RPlh4UyXgCGsMAEQUxTCahhzWuAIXhGEi57j/MboMIOhw9clCITA
F2Amv3CXYeGIspB3jTfw+iiWcJmNxwKbsYBYzJgvAXXkwFfBH37dIEV18Uh8TdCRXKFUMeRgBO1w
6LJrPtYSOmnhE3ia9nHDeXKiPz9fZCRnC1YV436jZcPAlhjyuCrBuYLp5TWW8XPSbLAcNr3cvj/R
Z1j96HqfMxIgwSo4BUFNoKKF4XCID4NF+mPiwn3HMEyFNbM9ZpX/pThKx9Cb+rp/2A9o1QyhPyg3
H6KcUMUIFB8/EuqfU5BfLILdAClwDYOTZzoVfsrEgQRpABpZ8hQOYX0Y5Ak8KkQB/pnmCE3IDyJb
xAvfHU7ZqgXQYBHnuWC0FYbRn8slv4hqgXrnSjy0A2zgopwfTk2oMscVlhO4SoMqnicuB6EAHoZi
gg45TWQPN5EDnTSw16fAk6le+Dvx169W+RFn1h/EIRJqhT/jD2ZY4XeZ/AcN2WhLVPp/eHu6zU6j
3aItMDry3z0aRFxf1MMyxYYwJ4LsxwNHxuJzg4tRlfgIkHMiBzglUSEIL7EL4AJeFWEogBDdAUQe
IIKRxegApBP2jbg3ZIGIQ7aaC+JAQo+SCwChgCCFL5BKDo4H1KdIc7EnkYmgCv4zmdjfO2DUIf/Q
uyLLQoGGpBuA7HHuyzVgJGCdPDX+H1RDGiNn+GjmGIEr6AWkCi/wzt8IWOsg6eT2UK8XgrDAi/gV
OFB4E++lMFWMTBEYxU0WBv4EkDsiIEFnsI1IAbm0WOQYX2hTQCGkmAopAszkntg9KasF64hCG6FL
ZiApLd8IAnIQfD8N3JH7H06z3frf4c7/P83Gv5/mZkuv2xtNFawJNg07xZbmI9HVxPMxxdBg8Ca7
AVgRM0pQAW4y4AGATw4bNhYVzpn/oKiTZAnYke9AGiJe8eix1cKbX/sEn2j29SmJAue7FkvlkpMA
zIIGYA9mCO5/KS++PfiqFMgHWoAglvgIxc1U6GyJOBjwLBPg08BDZc4mOKBhG5C/H+PmngFZADX4
Gr4/osmPh4oaeLMfm1wz/iGSnrVhEn/xx1caSQQHp5TDuxigLPsfMMASRIUZOXSQBEcGLuf4RXCT
b+H0oeiBFxr+wj2FeSNU/qUoofSvOMeyQHRyIUQsYBuJyj+FQHESo7NE9cgvxFkff9mXXL9eJEQy
Gg7UEebIZbzCAlvwC/sEQgJ8lyhCHg0lZWK9msL8ICb8WH8gOUH/nCExN5FcGLZwApv3z0/x0eHG
w4BFqAJh+ChXgk8AEyglUkvi3IkBVToNVjyy6I98hdi3tCDzaASgXyG8JpOhz5NgWQjNEKIBuuFc
EfgDsMJjgE3k4gtXILfoIQYiGgEY+AdRs4+wRkwgkh/y5JDAzJ6s4rxHfgamzPcHhqFwBr9BgGTr
4J2UPeDjYhEkiSWggCf5mi7/Ie2h8b9kPbSrZKrSN7VXJbtJ8qv+q/+23DEzvkkKleTo4KsRZg3g
FajbG4CNIVV0aDYAzSJ6ZuwgTDPBzQQp1HUEBp3gleF1OALC5h3oFScUGCPD3owzBwYCVYiHjksk
mfi4kZBhKP/FtyNM4PB6lo3JX1j2xTnODYS4UH8Oz4BAgT1xMUIpeE7FTxCmCCm4jq1f+RBkDHZD
4WAFY+ZBeX28G9Au9xIqFKMXqp8agSbIQxARhiErhdoA1eKv+ofvA19uAixAGKH+gbpycOhSMSjD
OMiRg0Gq/76oOlixT8LjoNZJGmNn5P73vFK2QeR2ELjBisyCEBZlFRNsTBSeUPDq/zbqOo3/KeQ4
xBbdFnutNv3se/8tG6j1vJ678wdZwSJyUClYkfC8wGj+qAC78ZNhV/zzE1yOc1DEHKJJ/MnCQmIY
iZXDr3/MiJEIQomIYTmsvmb0V4YjkMSlxr//ciFOrsLy+R6/J+DJKCHCO5pgPGCqIfX4jCUWHusX
eSrKMBC55btf/6g4UaOShCL5hIjbAM8/sCt2A1jkq1gHXGsSAcWJh7KGyUQcf9GMZxIhzQrEY4mn
4Z9DW41SUpt4H3fi1+T8EdEqmlkoWGjHQD6Cg4SAvharnA0nhiKKiEl6znIQDX7kS6IkUePIUr6O
2Ba2/KIPGPKPlaC2Re0nP+y1fALxZgDoYK2Y73FTSA8nlMg3pNgP1C+2F2YEdoNcXyxmceX+YyJi
Mn7RJcCCa+LpZJl4Pvg27AKmzfCAyiPJC19djbr4CnMhcmQfRP79wfXF0OLqOG1EV7ERYvGJhAen
g9jY39AAnlgNkCDDe9Jfc1iCKORjAIev/Bbt75Bgx3fhTu4J6Javys2mgu+ABl+/EO4jnEgSBAFL
83ywHa48Iz4fPrn4+vN+FV4mvOLi/0BegysEHSJ1WcIYu0V8caiqr2NyyvkbXFyQAliDD8E5ZozH
Dg7+4wkEqu5Qguw0zh7+5BOu4FFAh7ijeEqCR7AsIt5Hl//f3MYkjv+ZKQa7MawDdNjp1sj9/neZ
+WkdNmTCw24kTjkXvSbaTTBZpXUd9LyWquSVSXZNOu7GZlxHLJH02qA0u+lzzMSB/BY9zC1t6stB
Vc2FVIY1UXpUN+MgJgy5VG/UBEk9qvArJB9V4wr+351Vs0tnp92ZbW+jWauf9qaMlbIpQOIEH0MG
SJF+tVcV0kZ6RNlrhM5vzt5t2FS7qcIsKTw1V+vDE+/8ALdORJ2UxWC7QRkfC30jm4qMtnHN3oW1
wS1iNoTZHghk0xTOVIPDkEo7c7AqksxKxPzqbU3drM3D2dnboGPz1HPGoKt5Yd5dp96iG8H4UFen
VY2KSP2Zloy+sY7DJ5nAJBboWj+mXtgczTxrWa/xKXhbL0fSF6aUiloXt6qaUd1vqC7paE27IM3h
Y6jjIMt142A58LtNmDy/BNThEtF3SSTJ3rOCTIj8ZB9SciIc+g4SVt6QjLVZntwDJX2K7jd+++eg
z05v2nEKi2wMs9+QhLGJeZK7ug4rFW65zqrqzY3JoaHu3iOjDR8UjYStOSdVZRffwYd5CiQg+fxd
uC1Vuh0O/e7RxksFRz1bu/T8+2mSKXBKegirw51oUXrwtzbRM/c2u7uXmMocu2EV/l4npCi9Rgy/
HpXRO9ybtVvGb+/M1U5bUin2ppOcSnP9fa0V1amH9OHeSfE4QR5WVZ2tfO2RPODubWon9KqZ3sZV
ss5mJ/fl99ydT5NR9WLWr7px8cKln0Rnq7ojaqirUcO9j9r2x8ytV1aOSC+L5m+rOtqcmYhhmnrX
b4V7MjXqC7swtNMYNJyM+Xdhra6eZByTjMxspCtjQZ0OBZxNQ2nW9eodzxGEQ7u1R0vt2W021KaE
fPYi0cx+W7WkMqicVZctTT/MH1w2dBm8zd3Z2uwSbLRZFtbboWpRHxZkMKT1qlonT5t8LfINe8T2
q9k6AHQy5eFqk4nIzm+cRkL7WEbNrxjB6De82llV/o5v8g6aAaMDSMK6crA7tZ2eh1tiAKd+c/KO
20zXU0wtcE55xaJbY97SV2ceN2eQiHUYPodr+3HTu/T+sCpeNVjn9UJVvMrgCcnuTHNcDash9cm0
fFVRVx/8I+kzr4qhsyjn03PPwmbnkNZG/nVSs7tQEIyCkL/arwPZS3XTJirFTJdX2khK0i+Zhny3
K/DkQ12tRzy3Zl2Y+k6eXPC0GjBusjeTtUUi4zdRCpYlkbkRCN19yFVpWcklunH12dY0/SJI2t7e
p08JuTe1fFMn3eaxuozaPpPeyMF01v4zYPom991Y8LpaOy9yy2iUhQghDc20NRk4g7v18cBwR6s2
KEzLJR+LVM+3V+gmvP9LCVPqHhArL7LXCqfq781Dk2dG2maLXLafRtCwu+x/z3FgG3JyuJG+OSfN
AC3NWj3E3eCtk6e79Y7WzitN8HfR+5DubTmNOZEBCcmGyC/8EFudPLgnLYIHl9nZvsS76drwUknq
2zUs7NOYvMNi+ENu016dQewd60Aa702dw4faI2m5MV36LJri6bkvaYBP/2DT9a/ubGc04CXfMKGn
Isvb86g3qzA3hY1Rmz6ys8e8X0PtqT6Pi2F0CwLm2QRHdrbQ5aj2S/rruLFVj8Ki5KVeqk6yvujN
gEqYbvq+meapvynteYq4Zxz3icxOMlk/3p3uw0yXLEx7VqIdSC3jzbpPy8A5mX2mIUkxT8eFYlwk
Fce3NQyjILWKfGJybUlIpOaV+SXWBiletypkb1nv5PN7WVSjtwWp7Eetwc3UaBjwoa2F3VlbjKM8
qt3cp5PQnXa+V9MZtHaq0rSODNWr0lVBQ45belWTumZtzJFGWk3VGtHyXNEjr8pT3J15jtRR+d0u
Vd26jnZSRUBeds2If2Zj9iO/q/KnNTp6pXvmGxAzVhF4K3/ps4dolwzdmjUBXM9/VuQNj0eiVx7m
3a9p5LAura1dGi529Qq7GkwkUxbhMqRjM24jLjesOw1Kd2mUqz5Oe9KIogKRQZb0QWUvQ/8XRY0P
MwU5edGGYNAPXQZJm8XTag/WMMAxpCotvuiH0xi33IJEtbdoHTIrm5Y8DHKyAo0mHZ00aQjsMzvF
utE93INju8vq8N6ny4i1s3t7/Q7ry1NcU8uqnVVY2d+uv3Wr0Qv/9oT5RW7N7VrR3aovqsPfCyKg
au7JSdOxkRSxhj4mHftGwuPFoWg7KUjsncx2dnV0eOp2Sv5ewz7odlRDVVV1woA6u+HM07kk823t
h4uCdLImHcxIpU4nbV9QwlxPBi3b3aufYHaw9qMKkmZHTjotKsJ5dLLr46Dk1sGLEaymZr3ID4YO
reyt7eOA7sDuPvuQlv42KCRdxDf466QYDTPY2a2gRxry3OmSP82ANX3x/Jo5O0EVcdT1GeTjkCob
1fXfKuC8SBCm3YciN5ycPrO2Cgs6QnzNndEPklBtdI0jIjjO34MTeQW7AU2l9CkegUFIzD5Yc5+0
uK57VIP7Hz2nDdxLGj5DDh16RUpSrvpdU8VNJIMB5M7J75Azeyc/0aqTXLt2B3v4/aY/HsIjO/Tp
s+ZUbXvTr1CFwowpn+j10e5/dEFKNRI/3Oi3S47vgobVoJwne0p8N5yc9A/SLKR/L6GwFQcItZCQ
bV7u2wkKrN67NzlDP7NO4i3P7jXM9nrWUC//BzeEU7OkimCb0LpP1yYJo0tNw/fq5NElUGzPzrq/
G+sU361D3yOl9mWVdlLv6vqoYdU9SYf82Cf/rgb7eGdfwGQpXa3sfgwIcpdMrLM6zrH/GFVNBhzQ
NbcccZAnTRqhTVeWI1nDPTrKmoFzIW2zgxSL+tvhIaFFkUcLVYv8+3U4fYWnqlps+3RJSnvUyfWd
mqkHHxIM97qpFsyTpcsLEvplHZ3niJnYz8Um3g+YY01nC7UudLe0d4v2Q1fOutiqw+rxe1w0yJE9
jwpYPSYNfHxHn/xWSFouQYVH1evvzH1xUH7vZcAO9tZ65FS40nhmcTSvwK8zJPlgXSikmJZV+zjX
DEIFMTARZv97PZIa3yOhM2PiTn8eQUjh3KExHZi2osgXZaYDXStIbO2uus4pK9zN9Dptj+ojqheG
W/eJCDyrznif0oCmhmBHETOxwzqlW793V8ENuVK4J6oxKmq5SxBNy/n0ONrBKze1j+p/a7NevnU1
obx0XVf1h2Jwydrb1snIvfu7uJkcs2rbaZDKiDBN6u4nagfbpJntIBb6jdpH8wjpiVIMqi4fWuxG
+/7Ruar7CEysn6MaYpRZqgNzXzGnjcGGppjxyLMXjc5Us+I83j7Nv96VYAt8Isny6pxR6An073aY
3eu3tmpe6jrKxquebSRWtUEnagYtgSp6Ao1e7mJu3slpNJ+dxlfrHtaQk0xpjVo/t4s6zq35oKLX
DX0KO3D23GomC3oBTOY/x3hfaKYCzHtRa9aI3wEjup5ByxTh4/d50XqX1bvOvm7Nf2mbHmRzjvk9
ao2o7EUR3EDy8d7pOS/3NUCzZT3MC3MZFNZ90X0oNrMyuo6fwYvM7mm9X0wuO9rG6MpOX0q6oalT
VNIJ9ae9LE0NO6ahGx6dUZqm8UvmMFUPHdj4jSSrL+nIfVLMOJNKz5Z958Nh1yncI9WfWQ/FdT2p
yi89BRH0kwc59PQhq5JoPwApJ5W4R50dOfb51uydjU1d2cFaB1vTizcUEZAFXTF3MwwB+NXolrW6
6tqfzTX7K0ZQu6nYwUdUNdewbnai1tygQO1WU2gJdIUUbetdXu9X0o/f0FW3ad9J+WWrHuoQ5osq
wGNjk0zrUnmad/rr38aChqJ0FQHiUxNBZ9Bpw+kgXbsb2rhaXauGLtlYRywW5uOpk/15Wdu56tqH
BQ0O13+7uMYoo2E73MiNUSHhRScVUNjWtMNdPM9PIepe04Cr2u8gEPN9UI7YRPNEUlHUhOV4Wc49
AL1Dnr2zhonj40/9Sbk5jdzUPS+yZ/4Y0bAyaqG1j9Y+LsyOcBhtqI+KaRvcttRNlCkd66H+M0HK
j+7448rGagAn25Mbhu3B3vVhRtTFOaPDakgljEKzT6l0mXbsn8Kj6Zh5BoOt+x7U7ItedlVDqy3y
vkk2P3Uv8aHuPM11QSsX50NxQ1wPKfZI6pgE3g6uo6hhY/1eY7q0UbRQ/p5Hda/jVL2q3Vq93NJa
ViQI513NIT5Z/ewSMla4uTWMXKK3x75h5i/7dVTdqtUZPbxndNf37DVXp7thvtaHypvfyvC6uMaF
VwP4vS36EnT8Tdx86GMjLVjlJ36PKqtD1il8uKFtyoff/W3svEraTMqDfl6pirfg+j1DbjYQrtsi
E39SWaydav+xM8+HTe+s+y4/IwR/5m/n+rRvL+/EzG2XFrsNu+4wF6FUN3PwruHF3Jg8F738Bwqi
hr1+SHp6sE+hdb1BJEExXStEZwHZL072CBtU6jAD1X2O3jTiMlkb+6dHUWp2QgPcS7UEmVwPqpJ2
a2oh0YdxT9cQuwyJeaLjHtatX7c+q49uQ7al3fw7RTWXsqiwrZjKaDEB6BzPgS5Vm9EY5LoRxau6
rxal/6odVNLzqqirBsgCIKIK1MzWOY565Ebd9ZS9Q/d0VQu9tkHhn5kRkdEP70ApHfOw7rQx9Ht/
vWmTYo3omrWpi7roZkN3MMWuHgPFpeD897G2qoxE6L9IdqfxRrQ3e/cu9sZB3RMeddjTypOarN+F
f7M+2cveuFWy+4mnHi5s12HVfJhjcEYKMBngbArg8tuZN5SMS0Tz0Kjk6Ko15Ufo3qNq3fQLcj/S
llv3bvrB7MC9uc3WV3WhJQ3iGePIqlHXcOhP7mDCyuSK/AITnfXLdIGCTytglhqC5Pj3DG/mTKHX
w8l6cM/eZOd8k190f4K9klFdlFCliZqujW96zoQ6/4DD4frlJkYJbkGEtxirW/G2FNHC7Bz1DV4D
smICUUmCWKEdDXtcUIC0RfLdTYvCswfHQHtB5c9BRdC63aT6qzp52Ecush50H5q+EKt3uqNM6eVu
Zx2QPaUXP52mx3iZ97jFjHofacgE1HLYqqr6BeQivTij8xl09vHaH3AUMHS7gHenPW9tI6lsLHmd
RgdrgqMCofjBtijiJiYdsHBtttnWBcd7Hfs62EeUMUklFhWIQSvCDYeXDS5+8MJBZBHZW6BChJ05
+agOdZq9ybUUbCmqPbuhBTo2BUq9iFordpb6INxaNwe3SEDAXb6S1P/oNiQMw1aRe0INqL23VnNQ
6PpEsB4LRE8PanECdBkf2nl4PX1i12ENBplhc4Q7sME82bPUhtouGQ8OC170M7BROl5N/XJ02CU/
nZ5duNtUzBbQoS2VgfRocl6UC4AmUSozWk4jMOugJeCYlQ1o0KH3w5PGat0br4GAq1F1J2C+rdc+
pm8CPLRvgPI9CJLv/TT1Sv/9jDb+waENp2aOLwCRhhzqkcmu1FyA9dW7UItFmQ/g3RqsXfxZVWpo
zrJRN6diSp1O3hSQrSnW2Tk3thLcB0sJUXW9tZm7O9aXHrgeJriquT2wJkVZZuubk8OigOQb/BU3
d5OWzoRh4E4tuP40Yh9AbZjToGebpGwoZkzjjem6N2TCSf8W0drB/N1cVA6mpE0hHrmuyHqmCVmL
bbjubzmCG3RMNPqI2Gk5WAatlFfDD3rH3zqYZ9Qt0VlV+z0xuYjb0r/HOuslc4XQuhkF4FjV67C0
fmuaZn1SjRet9du/B2//o50GSRLNiGaireUmoHaUcr+6u3MrVtdujWqrm91zCu+T1rjlHaFD36/0
1ac4bnQoFWI+OQgcLjFEf+dMU34oRjptmrMa1UMZVdJszZGNO+FraftoFWtPjNqFvBPIMOu463TN
XE2KGWtUcIaAHo5wr5qmNgYiNcaBOMi8kgmQ1PjhQkZuFro3LK2rbv/6yxqbeYxpyT5q6fX0Rf+A
3pTm5/hEr3yy4j+wAktsQcaU+6iu7DA6A04Lb+v8HiiW/11bSFQaZT8A5rJtrI09A5jIUcxBFz3d
y+hdqib2jMI5ETbifAJXzsQuEUMPh6nKiC//npYUzYKlD2rw9DbJhBzjKOEQ7gHGilheuy5lsx1T
wUqiSNFFmwRd7+LDx+kjfkhWDUarwpLCtTUooqg5ncADatDu4+/46RNR3xsm3mM7zfXs45bmkNC6
N3jA0OefIxacR3tK2ST7SSk3SZBvBbBj+Q6Oq491YfPxo5kifeGa4k4oOUgZ7eCPPz4VaTj1H3Yi
OM1p2RUkRrixqhQLn/W0YmY7iy/tEAw7OwJRiYzgKNrh2Z5bjUI10iEY7PfJ9TKdh79r89Q19uLp
1hEHG/Agb9D82P4d1NnFNmSOSMHPdFocwirfVwmG9F59XIINFTvByEecFqYHx4kIbNjwAdu9MVgy
lO3z3Tf+AwxWQgwmqGcfqaO6OfDOpEv5eU8NpDL8TXUoV8L7Z2YnjLWLQ+WyalC3e3K2ThMhutfH
YOsfCVVQQcwm4BbQEahNJ7hcSLbjFHHpQZx1HJPJ3Ap3acxYSm6QYcKfvafbiY66gjdvTxV1W1eG
STNFdquqh8HBg+IOYaPB7ZqmdBaWZdCmGntDJXiM805vgxt6LiNr7AFL7/HvPxHXE4Q3KjDpWjfr
gC15Jd9hPuAAnUYMYiXO0EUjxFdn/ASKfPy9Ux/UnAeJMk8jBbtPfcEhXB+8EYFd3Llh0yIVuxS4
iNTybtMHLpWjWpVq2pi9fbpysLomqwaIsEE5FtId77V117S8GUAplJievOHDWtNegiF/Yc6g6j5e
HByO0AvwkH9QDWqaVsO51dWKPoQhb+pNCjemQLTw6GyWx5DhkJD4ZI4D5kVACYKE3wIMW9ovYCKp
RQdPcJ18ecYwOU1CMk6lj+stvRj2NGHEJw65qIP7xb1a8QZemasUF/LHxb298ZkoyOIbyqfZAmiv
6T/8YkwMY3qMZBcpLLdeqEAM8uXNK0HbFboXsBP4sU2Dsu4YRIVLvUa5f32tXsHexkHnr3WRv5ef
5X5ahszLe/TcfYPZXBYDIXaod27WnjAk9YODg7J6zooRENE5+JDQ9+B6Zxfkh25jJisoA8aystlV
1LKDtXMdx2vkTA3QXwpw1T09pp0AERpOuNBLP0Sms0Xh271Bi9Mj51RaGC76Nw+7WEhrC13DTxRc
Sa0yBZYpvZfJCSSaZIN26NiPWth6razJGc7tnrU4RKY2Ky3vKYrNu6ErdpBwhkp33rpivTlEmmBh
TZVUieP5gPi3tO5HRA6nPdikhNBPVL92eGNuUwlJ0TNOZHLfCpD1nC4b7C3yU7kn87bPXpBXt6qK
/7M3YIqR8u/0d6EiEy5Jey6jTzmriFEuCJutt9ZNj5Gd+OFmXWqSeRqL2GMzY2Luk5ABnruH3Nf/
req1mx88ylz1apETPLMb8ANRmapTs72mfv/2rAtlxXd9AK2hCXBk2Md4g/ds4+XnGDdjg9JMTHZK
eynUc2v2CNfkHkYu8f/3EKaXk4XddBxiQeNEdWR/1/Y57FlEBu6qaLoM0UifBK/M27wXMIoLpf7S
5FsR9cGF2NJBVQfAP6t0WlYJWdyBICdvp25wQVMob3xU13jjd90DwYu3fpq7rniYfFQ11xVsRg8o
4odssU/pKlv7jCsOeEGFBz0UH+jRqUDwOEpWNU2sh1jSPq8lBx23nE5/ssh3Ts/bRXUHaNiXOJNf
WJWdQkBNsQB7ec3ueMV4m1fcm/u0u857enRKHdCftg27gCtWRAkHqy4CH1jEmLVySws49fCWd3AF
ML2GMyh+o0KAJzN8DKy8BwOXwR2cNEu7bO3WxmhR85lYApyCnmMNBD0GwCGZH9bBfUaMk/urEO5j
Xqx7MX6RE9vT9GLG8t/qCyyPP8kQcQzwJuvhNdoM4XLn4W5MSUk3QIJgibNJqd6mFTf3fZn0yJml
7hWIR/nUTaVHZxfRT3SILCdJCV2Jzkjou+/+YWGqefA0iy7yox0fPZCh2zAlrBkRRn0wABWGOzoT
WFO14ycy7RohhAiaIj51+rar7h9NWDX9isAcN685Lp2rM6H8lxN5LqvWiYfFKaIu1PzSPiQ6eYQs
hqzQGpXuhPiCDsqAgYc9ckKrOq/ghy7NK/3YKSPAATPE6HjgtTvv1wJa3efJxmsCbsdV8s7q+hXQ
jpza7RZ9AQCn4M0u0lP8hoC5qEKwrkNTlAPdW4JdeCspGK9qV8Icb5tHLAnVM7CI1dTASv2bGjHH
gH4g0jlBui61pgUTc1k0U+utNTwO2ZTExm5PXGnELF55vUpiDf3/iGudgJYPi0HJ6g835dYKcFl5
O7cfHx0ieMHeascl0pjWQvFOxMdZRUCUk1sn1AlVFjA9ZebuW+fSXWjnvIjdkGOwzRm8HX86ptmh
Iac6RsPyrt40I2p5vbN98Bnm02QK193UE5y0tGgJLtaTBhpiHjXV1NR6IcFWSxa1Y8SAc4ft6WTP
AzJcyjlEbWez1nA2f8LWRHjdw5DJmIpBR/qEp2CJSX4cDcLGO0VSIoReL30lUlHS3h3D6zKiP+sl
qmXXA1bYaYQLqZM060F4b0f7xeOEa1G1ToRhRlvioXTu73IPgPfOuotkbWM+782unbXBlWaPsVVD
TtPcjqp0C48UcdFjhquYMnkOq2K/JpsMvwkhXq9K/4eKT3iJh8GVGl/j2vKRU4RWunfa+9Kp5GtS
bJOd37zpttMcX8Eh/mN8MHur+5Un1/SeFskfIT4amSNljj75Px3C8QwTsiCM4d0hi4wRWxwx6c0w
NzX8pB4QOaI7oirs8ctt4bH0T4O7pikU6VZbesbMI3oQgN1pRLMxNPNyEQuhfxtvfLey9rcJPT2D
rb3W1Z8YtBKNRh97x+Eg13DhHHxmgxAYPIbEOr0OUUpGW1uPnzeJEhca59DpyRy9qw1lu2y4aqfr
UZtkAVqjnM0luNU0AqWb0YJ5g4RuLOYNbIW36fU/qLGLR7TJkF9QRamuJy8qggkO3pL1Ud1+Ktaw
Rs+PF2Hxq73FCe0gyIY180iKpPNSRA0fwc3sTjYeGjorf5b0/SRM/rJ2DjkXySvgz7ybFUgWZj+p
3fA+FCCDAqLgJ1zbyLRhM6q6c0WX9IO/oVtBm/j9yx3ubQb89XAVmjOB6BdNmirhYfioqqO/8ZvB
Ia2luJWQ7lW49EhcfhPC7qq2+lzxkT4Ift2xPXfgoUMk0TGUx3V0Rb7hZHYY/v3XDIvkIq0/PkYd
XBE6DVskszSq2MN0237N1EhNbSUM0ct6ksmA9w7o/Da8yrRXt+20ptflhvNaXtMX4Ucg2bQMPrMn
kdzBBx+bdQk/oxM6+5r2+pjL1o1GE6LyKn2kBPFLZ4jwDNPC+iO7AaR6DCpo/3bQwRNUQgPHoeTg
fFBKVT7vzYkWPhjSwrrPGWHUunWMaZdR+au4a+v5Cx6ogHjEClH+2boFG9H+5Ba0AQV/hHX9u5Uz
ltLtpnNTsQjKP5bBIxgi0AH4KFxDUP2BsVFJTijqA94Y0Jx1qf6H+u7u/6zulrQqmvJ1SLonGVXS
rv5LKwGmt1/L5vZOK4EapdGTp43LC+1xBFOcLTJaOAwMR6cRMAVdHwJAFfbJBSnQQ02R4OL24iZt
Xh54qs+4hre6leHAFxxR2BhNW5vQdIeOeQBhoquwG2L0/1H3Zctx42iXrzIvwAoSBAjgNpnJ3LVb
kn3DsGUb3AkC4Iann5Pump6q6o7q6Yi5+W8UVqmkzCQJ4PvOd5YbZ1HiuWzSt2YDTwm5Rf8IN7Xv
B9DkUGv/PXcsSv5VXPDnz/gXpuaaiJrSBp8R1Ap0Ka3C/gZXoLvoW/5gBI7gG8ko3GFw+TZeZ7Bg
bsAO+rLhiX666UP8oUS7FcFiCds3oHuM8PBfawywblMQQG77WxG7B1sWDL09eLhguMP1yAHF47hm
PwCZQNIrNg+ImcwvY+bTYB+cALWLh3lrsQO5vX1utyjncZtvG2YLJgCWa9Zd50N+l+NEv7yB7IVS
ZQYxASZo2LB/FrsRlRF5Kq6wlEFi+l6C1PYJfjH4ZayeY4uChGYko1m4wZwTgHOC3WAFdIP99cbT
arcs/YTDeQuIZ+23vUMT034TT78u/+9ulw//H804/8fYbJIINnX/dOz4Nzab3f+6fjVl1//RYPPX
L/3DYDMiv7FIRELSOCRxgqC0/+OviZ/QkMIlE/aCcNYFtfif9po0/k1KKuG4+ctb85fz5u/2mviR
kPhTSHy4uejFlP439pr8thz+rxYHdspUyBunOaEMEg4ub8TnP2wJDrHRJEFKzUbCUx9RqcW5qtmR
J988k6eZ2wjB0yisqtCnsp4u1fojwCwAiWvlZkmKMGsdToiJ7RXA6QhZ77RyOnsxKr6fSkx5l+rS
mh98CHej1G+DlB8DX25pimlPu0PclnD/Q0j2NjRyu3T9R6u+zsnwUcgBBWf9vFpBN4RIBUIP8ufr
JN/kyYJDFcyKJUISLHNF2mn0gGODiX5LdjzgwGj8QSeYxMLG+ifXIBMi9OoQ6fLcDwJve81qVrZp
btCRmnb6UgaAUV8S1V4X5X4mA+qnxoJ3KlFa2Ts5j2diEkQokl2L6MZtwvRjAj9SXobb/375/PuF
8Sdb2/83u9s9eDFwgrX/A6xs4XX+d2vs7gc8bE3ztftu/7jIfv3WPxYZ/w0O0VhBSch4RGBn+89F
Fv8WJ4RhkZGQRDC6vVGNf/ewZfFv8KjE4kNwG2LZ4wjH5e+LjIW/cRZLAv4xlm4MB9z/ZpGxP6sH
eBjCQRfu/1KQX7Tm8C+K8Eh4u6y1kZtxipcsgqn8JmrCp2Cs4b6PEIYuApTTrRQ83Bpj3aSv3K5H
DNYR+cjAk9sfU4vyXU1WXODwjYKnHFBKhtNedVbuVTMWWa80oCweiHQwWVXb6b7R4PJVkznOZpB7
Sx3bWtM8RANw0Ci/1tPYn5GTh9EHQ3xi1YOoFkU4q6rgRxLY8oGG0XJVTZ/lPcckJC/XU7UIdzHx
gP7ThGePwPQ9VyWC1h0xLwmbYS8vDSJPG35aKhSpc4n4s14hJVEjUrZiYNc1SB/+w7Pw+5HzR4ek
6N9cXYZ7xCQXCVKYyF9McEO6iiEWONtXhfTZFttCh1QHpNMM0ZMewZyVmAwNsJYUgU+RxfBO2Dgi
xtvdKNW9OdgKJIAIbMh+fl14t/yH95fgCfvjFnu7+0wg9wFOytjNYWD+5y12pUPfmnmFo5x8Y4Mp
TgVT97mJ6Hlc1Mkp1JVClgFCqhzdOGRpbZCHTPc+Uc+jAMojZru1CumliKbrz+w9KM2jpopckN+O
ecoYXmo5vK+lwpiR3+53Ocq91vWXRCNoJq+T+19PQDv5ix98l40wKt97oj+HRXhcuAbH0w1wSh0f
lEIvpBt/WGaQHgM+IDnDRAcX15h9t2S6I1Ucb3p04mpCyClLCsAu2F81W92jh2XuJtTlTzq5AKb0
ZkbgMuLWOSf37QwiM7LpmJLTIcpJDVIlxw3jNdqT2eWnXw8IMgWn/1AP8j+XvL+WXiJxWMaIQokp
+WvJ2ykeTrwe0GRXwGpY/qxr0RwTFT30a4tQ2kiCzW8TeYhClPs5gufVsL60FX+NGczlJSLmdrZq
23RKqnLPqOnSqEWyeVx1b5J7DO36EsoBfyyQVXM3C1klm1ioKetwdu9ii1GCCczOTPW0CwPEICfe
fVc88vt+9BhliRnFZ1ny1HN4TjrgF2HRPYQMtN5yNUeJwuPOIfT2mOcjqGZj7Tdr09t9SZFQs84j
5lRm6K9GkWEvzfijWMrq2hNaXhEE/pmOQ7IPevehZGf3Ovfq2t2+JMoCfBuWct908YzfjkAN8eoo
R0IOxkYqs20b7ZqGfyoSj2AAuZA9wrvazRgpjKs7hG39/Sr+dSP+UIiEEaojnsQUcR1IB6O/6vo/
FCI6UeWCZatSmPIj59CIFLnl/qR5AfqMlfLYOfky+gERujX4dGad4b3K5TXoeH0cNbpxMqjrkJfR
CWEsj02n0YehYJdIk1odeAm532NngpXpOILtm2uSLVMtzk2svjBpl7sKu94Wh0F0jasWIeZKkjRR
yD90t7hWPYCCZloCislOOt5kPUUUovcjiDO3/dUtw0Hiem0KcVlG9wMpsWP295cI1+NfdpJEJDKC
tTqqP/4v6RdzTKcmcl2MGO0CDNgCUzwEamfMVQ9jEWPqIeMHOk1vUvV34RqhEJo94K1KXAEh8d3a
guIxWmOzcF7BI3HfiBz2uk9AH1kWMLnJZBBMZTA7qjR62CB2Z6yEaoPoWdDdGtseNTbw1MjAHCfk
c2R11A97K8PgvQmBcVdLfJYxgCTOcn0UZTXvy1qO57wOXgS1Hf6BTDKkgqfDYAAZycYcysjtqtEv
aey7OlvCmezqejEIw3wpQ3KgyJM8FvnOaoUWn807JNyYA1lxeIG4k0QSVL6+vut5/V5LBN4IhP8e
PEM7RsXPQI9wA1VRdIzKBdk+LdL1+i76QKIykC0+fesZKBwm9wAWRA/uT35nW11ttaYfMRvRJ5oZ
1qmVBal9VY95T8SlCtdzy3MwKxAcPUqBp9AywP09QofkNAK8YG7eFPMqd6UKgM4nDSYm1mESHtgg
tcRK8I2qNuWNWx58fcU+sGTMqIMIJvqEVKqnvo+/qSJ4qQv8RCXBG6cJz/AKxWZd2+ZQ26JClhoF
7lF1SOEKByBmS/25tHFxZjrJpKWg4AQlCNF9dEthw2t2xNgTy8nnGrHX6VAuPwZj5ZYHDfa2fJew
Cu3y7W3KIRCXuv3sST7vVwc+tq6nw2j4ftT5cCKDx+R9AkFoit4jrkBpINAggY4xx2zYODaH17Uw
/BSPLPUBVE3L/JzY4L6IAc9MontWicqavey68bMpS0TKd5A9NRU4gm1znjXIRLaXet9WCQhIGpCw
dCBGU6fOQxi89I7F+x5RUVkzJfFWlVN4t2KLT5Hve5x5dBoitu7oUAMRbYpyywWF/UOZf2/G5jIh
2W4vhv5Qu/iSODekCJF6h273jiJCLC8l8j96aFKmI+pC8jyyYUyRMFekTHRfqzV+EE0DMIv0oG0F
Ji0SMp67/ICsFn6vpxeE6QL9KvJ3n0wfNCeYvsSIR56QvLwwYO3TsXFRsnMgLw0cNNsYxMxxjrut
8PU5l32B0G/3MMoOw1kKtC9Yw6PWA+bCPxHeghGvlK9Q02UIUK8PS9d8jFS+1Wu+U5JWGxafuvVr
VXL4PkvxElhz18QYH/z9LhT9OXMAORGoZGK0ixECQBOEsfylY+zEFHPeT+CTFdhOJD5MrB2CkSMs
5MIpJDQanEpjRQAXwe22oICO295nCs9qZstLtYzfHGFffdnfEeReI7iYBVvekut/eKM3keBfThS8
zVgwnOFocP9ady1x0KPKIEUaPqLVG3Y16YKXiGD7RMIczFS7CvEqEphrAOrq3M79rp/+w8X6i5Dx
drFQlXJ43QNti24BWH+u/cIoUSQY52BTmOHolno6a6T59IgAPLcRK+54/5jX9aduMt3+/I/qYcDq
2TKtIMgTCuqAMmC7JGfsHCAtCiTFjm0nQ0fw73DsIBTVH6JY3Xe5glN5iwCkuu7lvu+QXqWLIjh1
ty+//oVz1+5ZXl9DxAlDB4Mvk0PApl48WoopLLfhFGP8Uy3o3X1wIgW4wZTb+xgV5YaI4ZYivK2p
RP2g+T2y1asTs5A/SpFswqUE9VghGmdYtiwei2fvdDqugdj/h9sqwr8W1BE8Q27lPnJxQ4nokhum
8YdSwcxcdMgXx8XwybfWTQDtTAtmLuBq3ndPcdchRRjdiIuDzI0TyP9JCzg1qt+QVr3gueWgcrRX
Pp+8T0AKanE2Bkt9iWot9mIpHpe8OSzV9MqpBF6ui6/D0hUYq7/cwuYjpATTgoGi067guDSiSB1/
8kJ2ab3O4J3MDQQN26JBwqIIND+aer6vPY02yci+Joag6JqU2LiSfGgejenA0Rj1U3VaZ1lu4kaZ
DOdOmlsWbVwiT31QQiW6r5Yp3qgawysLbR4Sq8A3tOBZhtRukxab5jhVWVAVr1Ql90tbnqY2fo91
lWrS7EjQZwOtvuq6o2c+dpnIS3vDUjDCDsxHMSFkmNZQugQmAr9TgLVEQLuvJBgKuAO7hGNv7CU2
pdiSZ9gZ7FfFTqqeAf/OOAMEBXVmQsjwqQ0QPRQGZyHtT5uMoOqM5Yj3bC+tHGCnzwqMraMK4/lm
xu1hrNxaakGoH6ZiP4bF+zJLtBDgmOkF+QMCowcSBkCIJGImERCM5h7hBiRGnLG0Hn3pNO5MBwgb
Squ21e1dDwZEkSA4r2be7Mb63XnxHfFHH5QxCJEGTk+9m89L/ppUwbLRdCJblT8QGqYtQob3ppHT
fow8yKb9Z7xJnjJKgnv5YUFCTToGIjdqCaRfMbwD3L68XMAJG3C4cV6fkmtrS5jaW8Z2nEHJaflj
kEBsUZTxYyNHuE83lTzFRXAktU0eytdgjb+MqqGHgC7XIl6+zMyCvOrcHWrZJ9yGb6iNm5RKufM5
rR64QXZYg9S33dKBZ6VKzOunATz1nJKNbHv9SEXzrQ+7PNMLrqNvES0e5fIrosn3qGf3KpEbHP32
2HnckJ62+ipXd20C2H6TVgeorcNz2Ub+MLXqHmnKR24bi/a5by6LT55DgeiEhpq30fi3OtepZwwM
zlUohKHZY9904w7BVEMaBkDSauLhhN6KazDemPbGsh0qDiE9pqLjU1s1SVYjRymVS5uk8WUolvza
NndDsJsl+zFJrnAWl3JHJ/HFAX/YeI3xEVjZPm7XY7OAVb82zm6VfgVgimXVVG/OLfEORn3ABrE8
Um8CCHolPccSpDW22qsKigx9htnkI9DMao4w8pgnsyXJg/aheKJ5ohEkDFJXF4gnJcidRyu3JeX3
eMibc2e7YaeIUmCWGVOB/bmi9y3WZNp2qtnHSoCsOQ2YyJfzhXUQLkTBvImj6IFUiZk3sm6AAE1D
mI0zn1Jd8vt57sFSo9VLp+N503UFBBAAT2qswjRB0OBGg2leRQRs7yDftXmzm1v9MwyAFkjvCR5F
B1SygaKkZvo42AGUQTK9aJz/Tcvfl3V+QUSyPFtBMNUg6EsHckLO/JCxQLVbKqC2nu1zUaHMa/Q5
mCEejuX8rdOi344U26Tx3yYvgk2I4mwz1s1j0X4p1mU/GqNS49sYHCQOrnaTbHVHwe4Fu6lS9uuA
7Ne9Rq/dqvk9CtbhIoyuT8XYI9Au2oR1jOHfjO4FgXSYKDVu2Jk5BAvaxrAa7wf4ZQx6OZMWCbVR
R8CK4GzJgnqmW2X6u5VYMIOWIElndD8FGV8Bnu/acM782uTX0bFrviqHwjICk58BSq5b0CnypLSQ
ZcZ8wzmgCVN1B3qHrPexANsboxkSN2lAhuqwGo/J7oglb6esbi34tiaAXsWJ+4Df8s3RsGdSrHob
TArUMDz3wCkfsSXVW7v4rwhoPeOgwK/1BWpk02Gyg/I5DaM6h8DVlLtQFVg0yp8mmaRLiZ6hC6Td
hj1Q8sCgLE6oQ80vzyLUVybHL4uY8WmtfE780m4KJaFpKiBtUubygpYDmdDihdvifsIZBP0UYbuy
Z0BAFvXo3YxrvKBa50wd5BJcE69ZVpPwwoAKKVw/KD8NYI0KGpdJBKfFspe2rD4UwgA3gq1xZhSC
TDgItZUT8VEs/c5ZJVLZqH7b6rA4lb7+mczcX4egxShz6ts96CCA9J9ERNdDjOg7iHmhyq+AKiAx
EUGtrgVp0LbrZjL9UUztPnbjWdnwHYf9ltmKIiJ0eY6G5HmKIr4NvUZzEKg9YyN8GMwMYgaygZu4
cGhR9XNNJoqiGOdqBVj/UCf9awhSeK6BEkRvzOeQHQ1oI8301UGmXGykAfDToeAphz5CRx/dhare
5VXQZgTdDzL8+mwMNCaibgpQ8IYfAQITs3ZMXqI4BCaGIKm7ABN9pLNu+4ZBEV8DNJu7FXEN5fA5
arH5ypk8xov8NO+SDocV9sNjUawXrrFuetNg4KeGCXVdD1rpQipML5Hrfc67tUwN9bBKmJoTL4L7
XzHeekDe62QScRigh1gFB0OAgFTOA/3Ii+V7VOJlhhmJLMu0pLKjIHoU6260hU+7AsHYYUJTxHg/
zEFT7UdBPhvgBKpu7nJN1zRZgc/VCgqOwkflNjbiOolkOLi+AM0pzN/lxzKJH9gAINOe1h9c/CSe
iMMoAfQ6aVIiapn5MsE4vgZrpPDyTPL2gzc4hJsyW4qKbOd1NvtlMtAFxS14Yyb5lk8LUkSmVmxd
gtlP7uPuUBmwX1Ref21LCOHywSHJOtxM3jzIpG924QArAt1CEG3R1XGUDKlhe3S+P/p8CndB4tpD
ULhpKxl0o1Wp8BCsdIcd9yzbEuhlJObTlIOwExlzX/SwjgAhZkW5hA4ygirHrJcB/gtTMP1ChHwa
59WrCF8XDJ2uocFeF5sGCkyIlSo/ROceiPQ5qRZcu+WylnVmOucOiCWGNh1Jvbgs4fy8AN7DkVFC
XN6D8zBgg+4cIFOhbNbz0IOZwU/wJNKXlnZIkbIddEwiRooOD+dPge2mw7Cu9pBMK2iK6/NgcpBq
3HD0KM6zMQHaKtAXpwVZrpFtrxU63MciHt7GAEYSnU3FaB+8b79FBQbL3tpdaQNwIaL2DMzxYYwH
kS6V7rESTyKaaSqTBpTSAf4Va4bKVKoQeXID59DBFqltC7otSCQ3HaRdZWSWLVGYLQgOAlDSeNCs
ybrt2yYC7KReY2AfGCImEI6v/c+KVOZEobtjC0iv3L/5HgS7xEO1pMX9wAtgLL2AonPpAXR4gDiN
uJdz7M/jgJUTFcG2txYcWKMeinnWp6lMDlWzsi0ZoikNhHxlpjhEpc8v2G7q84KMdn/7LuQivyxB
0W7qpUF9tfTT2dKl3HaBJmkW5gZBVwtUB8mKOQxb4OOh3LcoMdGmV16iyNcQzOh4BT5lviwzr879
OPnjbO16ijEaQfGuL5W1uCaBCk+sRYzEEOVbzDSjFxnb4DC2BsNQqLhCSCrzpILeS3N6LUEy4jzY
CybfC9ewaz1kC2tBolybzAXLF4SrT5hZIlAc0WU8fo5scASaUmZISQfXZ7DsgXIkFaPcqEfG0ylo
lz1xApNeSj8n9XpEWrXOytI2aRTRl7Duvoe+8Nj8mq9xUriDuo1UAMiWFY4UZCqnI4+Xp7FbSkTD
9+yxW2XKSlRk85x3ewwb0NgsQ5CGjDmE3uEXyHOExqssgNAu3d2gxZpGmJEcZa1B3uKg5ncSIaUM
SFZpp+qYhw6xYmS29/0CCA/n6A8KNpkIkqsKUUG5ZrHXVq2Zd+wtlBU5laF41IiYfxB8zCHK1adf
b4Gt7NUhmvRIgcFgJiO2jd7RaC7u6w6PzBKX/dmt9OAkcPCR9jSNxlc1rpiE9OV5Xmm2RNHPQPaf
ZMcgUehi1ACuUhdW21ptWtJ8a3lRX2rbQgSbU0yHNRhKkbFXnMtqV7EYKWduSe6DAgjpWt4mO/aJ
6oTcdXP+lNCpPZDCT4d//EHpF7BMLB8xEgJG0PE2G8dBHoAhmXMyhWQ/xMOjE8Qc+wTSLD9hJq8G
flYd9k2Oq77/NTdYx6tumuau0u3WFgV41c2q90MTxJCu9G95E4LBFI4fZVh8Zc2Pwa5futyOBylB
hze5OuWdBJkvwMarcLavkbq3eNAuYCEmad+LMO3aIDn/+lIT0MnWsByyFWPEK3PBp0YnHDLL5mUo
1uDa8S6AM06LoqgK62wQ3XpXNDeczQIoXBatUoY8wKdi1G/52nbnaMFsEx872DfB+o31c3eyrIoe
wgJ2KSuPt7ke0CjKZHzIHaRvLs/Bce6ouRvDCSzAApSbrsJew1Fq7QHGYToWh3AEaqD7pIs7oowb
XogD5SyK7qlEyx02uLumiz8tWmd9sAJXpZCdlgVatyhoo3MBtVmjIBQXLSZmJHnq6uKlRn7Gritx
SBkGMHvFAGyUu3heAWT6wO6xU/4M/XpxJBq3I3HL/cxRgY4YZBCc8jZBbenLeW9rSJnqZARfAnre
xJbnYNBg9gGzUr1BMnBZlIe8ouZsVAKVgNPxrlNBvUe4e/SKcHiIBON+OdUV2KB1acc70phXGc/N
Q2MH+7rARmOK27fbh+hIsDxMUbh1CFN+8ZMvj6tenoYb+N0wDXkI8ziWOQM9PBHkYgp3GSaAJxX6
nI3H4AUskALGWgqblgrbH2H8OhccqeMpbsG6xWhG7n4ByMQ6YN+IEtkIkDC2c4FvvYOFiHd3Fa0g
ei0LYNSuACs64Pnerx36l2a0OwGddxzlzZ5Pnm99hKCxmsIdhTINMJTvuNBiW44J6FvwRpkhq2No
lpIeETkbtWq5qx2a/7mLrhaI4Lb2AxZ+fDWxWE49ONlOh8nF9PMJzV53RTurS4ptVRJI1F23vKwW
PASkV15oY3kaIMb5qGLQaHUn5+PIhytngXzoaGhTKZjNKlQoTq7htRINKMJKjJnjwwgNG0E/PU4o
c51DlTgHbwOVSHPPGwzngJqurmrvQe1p7nNsXgCr8gx9EFyFegBDE53mzParBXesLWIQnMfyTlX+
51wUELq4UWznvPhZkCI5TDm5ixqJLVzloJtyN6asG9CkmQli/ZYi2SueQRJbq6Mvdfwpdu4Sr8OQ
DR5/v29k+C7RH1QMrGs6lf2T5JCd85gARiNRmwUFP1Ba5nttWvW8Vtj8GgYeLqXrV9chF75VeKqT
sL2LC2BBtSu6V4zCIOqpxLvBHOaoi2E8wlBR7ptqCLcDhfo69FWmnV/eGmPVxiF8fRusGhYCuqkf
5GTRIk1ghat+/WK1uJb1urzEE3oRNsKOZajEUefEXiwhGkfRiRoSvIQDEsvrNfwcrjTelaY+hR3G
S5MO0Xmr+RGciVeMZ6LdjMuLzZx/C8r5NCR9uc81cL2Wo/jQxpV7ObnPSuWw04mxwnXY4q9wEIdW
2PpnEzb51BQ9Ztlr94mD7gSKKF6CK4yaQmLAMrXykvdTf/bhJz3Cw4LN4AT30VurwqcaH0AWUQxQ
UEFQwfixrPogXRYJdxDe9PCgoFnQd/rYLgZshLbf+RpjMYMpaAlkbNejlL6dx0Yu+24pYPNUDKfQ
jadfT7yTOdRHCcyOOsJuiPf0RvNuutRDa288D0CmgQClmWN8aFoO45oFOFe5jrC06NDeTVCNO0AA
jk3lfgYfJJvDXmeu1xCX9MN055rhfh7EfB7o8CGijS1qeSQep2DIjTn8WoTIip83uCfg0nu8rcVn
YGAkm7Xm7/PtcyRhFx79KfTmySb4Hlvb9BDx/tu4yk9KY6I3F6S5/YVLETXISsVwt1qG+RDGINp2
mMKgY/RhLi7FvEVyLwWAFMNTbuw/Jo4uakTK+Bni+bmey31/w21Exba0DS669qj0EaydYqdBzt7o
Hkk/Y/tecdkC1iG9EHy2XY/ZUDJ5zMuluIimrncsVuOdcjl8HW6ztEVgBqkM2QP96s/xAup10S3w
oGqXU0caTJ211QdqgcoCom72bXu7Yvl8JjHoBPlk8L/mYtgC86GZCNQhAlAE4HF0APR/dn1Bj6yD
cDUnhblQjruju3c9htG9lcXj1NMiWxN7DHrjj2oJIIQbgZUMywp9P7sGkeZXmJh+BhKX42gHoSMd
dFin/VjA0Geu4USnR+juB1CPb0+f5+9dEpt7x9Wwi7tPHSnjTdfnd8mKFeR6u+sAOp3nQxy163Zm
6JTW23Bwnr8EtwfdBN1d2XYmQ4Tbkg5cPqiYQOsbY5pYMrk8obYEvzXK10urrjiR0d96giFHR2B1
Fvpr5ZcJQ+BmOoTDRLMe6pXW0Mcgri8YZZuDiEeI5Zdo3DGx+j0NMZEbgXwY+VSFeANl7NMw6aNT
PdQRhgGTSidSVicxllc3U7LnRfwdEAM/5s6dVoM+2JcdIJkGVgw5DomOAlyIgyuApx5rlfUoWoMv
w21gu9DutSxyiFIGg+Jpyets1A3bupqBHW07CDVvAz8XytM4G4nHqwB2L9EhFe36fexBxGqN2tSU
+C0a+HET5Ng88saBD6TlB3WjP8f66oQmRz0FH65LMCJ3n9ZeQYoR5p9AURruZBUGoDPCrG6tKJoj
A+IMGRikIgvkdk0F0IVV3aMbQC2rbk4VBhtukCfZVCxwxOHFJ1tqKAsmzP3HNXqntd9LMdTHvI7F
WfcLpC9y+IRyI1ErQGFAMTu2fI7t2l8nvI6tGTC/EIL/UDy0GjXWPBsI8VY6Z3FQ19dfX1QYtltg
ixEGxBUenCo5Y/z9bjGIu5ojILdzldf3kfRjZgh4Q/Oav0dzPaaJEBCfVuzDA77Y9DMyTEeCIgIj
u82KSTv8wgIEuk6oDzHIRzEjCJpM8oWO82kdrb8GRfxc5gk5rCX2YRDrLZ/3HfpVn7I4tjsZ9Alw
YPT/HM8KFgaoN6RHzu7Crzghn2vsE3hmRnGM5ni9Y+Hwldpq3foxEsAqonObL1Dt9PaQh2hHmSZu
49aiPecTX/bMkTuuEryCLyHrLVy163wIJaJF0mNu/Htek0eTQ4vZteYcusQ98Nz8oMbCOikEeyCO
jTyAGfTBVLyiz62+kRC0epABdoV38q4GB6CJoVQ2w+c6aF7Rk0IsVkuKniyVUdudtJDnsk5gQTTT
HBxXsCCGStpsbguxBdJt3+MYezuNg7eW+Ze1qWGMwJb1Ek0ARDq8Glh00cvzrJXe5os9xkZBCbME
3bbzt4K4nE4G6Om1degnx+bQ9hOMAacEfPj8Z26q9pMn/nvTlxRoN2AKITBjVSLzdobXKqGHqJ5u
DiqdAz8EbE0o2+ZiOnXdMJ2mcYWZJGjP20h+X6UAiwGV0NbppboqSvRhjoaXwTtUiDTBs8Pmt6hv
edbS5dh4+ACCawzPjSB/XkFFvMYRQPV+MeyZsgBeI2AlbocB21WdPPuifHcqVpkSkL6UuO6Qdc4U
3kaLHjNobX0ujvVa1AdR4wz83+ydy27jSpel36XGxR8kg2SQg5pIou7yRZaddk4CttPJ+z14ffr+
VNVV6KpGN1Dj7jM4SOCcRKZkMmLvtb+1djt1+1aYGJPj7rUt1bCLK385LeKl9agXPL/td81cR6ex
IpoEsm1b2gxt7+OysEmEvaqBJ58a7eOECqZfvYs1bJjfom4KLZ/SN9ZvvZ086MVFHpSEDI3ZNUmM
ZdU6eblekONW/j6V2Oz8IJ7Xw/hZ1pQKjcU94o1gmbq81ihZm2EMcEonAcmRU4AMn5W/dWIxZeto
2hyBHCMnFVZ+843wt7ZK91HVVDNSnmblfpU8HOv7XyaluAtysqwcUfC3rAkCEsFLIdRLq1k1jGQl
prRa+b2YLk1f/ipyNmovhLWAl2JIjoN6b/dLsbYTNa+aynzFb9K+2IJcAZhD917lks5b9fU68+oW
QFRme2VkUehwOsINQQWlffM3bwYyOuLJ2LaqP/RTfKaHUw9RqwlWQcIfxyg7Wnr5rouRJ0cjMHZx
9DAkyD2xaT21Ufe7GhEKa+9kZvJTJ+57GR+aMcOfOcF/6WaYL41nPmRtz+DClsuhm78jj2lDWlSv
zkBD1ZTDczBG0SH3h4eSnCubmmOblAJGJiZBop432r63J8Nby3fSu5R8I8RJO8mXolXvXkfSXBcH
zNXH5NvQ0YtEHMJk55dbneBTkstTZToMZ3tBFEAlqLGQjaYuxZ5pci+jIBPn0VXVhrrXX0Uj52Kl
SvmMfrtuffFkNNwFVJOSCoN3a/HrdR1V/poZLTUITe9so8TwAZWPemP4t85fNcTUJVV0ikG6/plf
VCNdDBm7RfkBJPjkdMRkRB4jzMraje50GHh1g+6hKxLyuEjjGQF55qeynI5xFKtVfpzOuRER80lL
vQzzp51Zv5LKeXPyeFP7/VkXBO0tf52YtGQjvYkluzWROa7/2XRQSJvCo7WOMA1NaMZ17b0EojqO
eXpLGRTaufvQK0zA/4oQ/LdcKv9PYvZ36PL/bGU5Jz/fsf4pO/2TlP8JtL//vn8D7YN/ePR9fiBd
05PA8R70z/jT6X/5p+AfjiSrG/HQvmMRtgBz/p+gvSP/cXecQaQFKAceHMx/gPb8J+RA30UJsE3o
fUf+d0D74H9Dfu6cj+k7AcYZz3Fc8Z/JkN5kf6nZNsCsNsJj74HZIFpuUQHX+FueBx9Nf1S63841
RYFjEpvpEo4VgyytNDxsiEaP9cte+0sIeBqsuYzW6ZiXgM0yOAgCXjOhN0lqNauqIjpxQc/fIcet
bR19JXm5D/oBGSNi/uGQmiM4uHnCHwMvGzc0C4zMsvOwxCuDd24fBYsgWNU7lkXxa3JtorsH6qx2
QdGpJS5yd7wYTWmemGbKfeRuyrwjrcGCWYoyO3tOfX/FyNfaGMCO23IYGFUX1V9fOVvLWuCah+7J
KVHppiLngFzA37VyUDIG46vJzZsrdXLNbHmoU8heTzLFz9yyXvtVtxHZuPP9nFydBok0ZoK2sarp
KTgalPwktY1Q6ha0ixBg0ZXhMtTu4QfUggHASBWtNEC7UZ2Tcpouc0HWTDRZ//89/il1omfSiH/+
5Z++q55bZb7+REn1X95Hnvv/23us4/6zTD7/8zvM7/m3d9j2/nG3S2CGsXjK7saXf3+HbfMfgeNL
j7fRBVbzXMiqfzfLeP+4e1hwpVmOiaPmP95gXDQcB45v3lk3n9PB/++8wYJ/eEf/V2zPcaz7YigX
Q5p/p53/C1/owxHaOu4IScyYUGZvadx9esWSrVTsvNjSRFxB10XFZ0D+OSuyIrhX1vZk9ytkfVoX
tz0SiQGhekPLpcSrt7axnI0q2E5JGYXS+/FltdIC9YOsuaSenipRHEct33x0TKWLcHbukov8Xkr/
UFXyIeiJGxsfCkj/oW8uzoTTM5XPg7DWHbMFpmNh3jhXd3nqy1NPw0t3ey5FeYtHf1+NRLR1DlOp
ej5Hcjg2yLUrDULciI+5HHecmDV+IPHeTPrVTp8NA0IwUZ/N2D20bbdLc3WcFVRq3W0qJOboPnsX
/uNgddtmoovl7dLBH/lo99g3UvdU8fFN9ZTG16EKrromewaQNPNgjktCu5roIXCQ3UqydIYKt3Nd
EtCWy7W3AGm12abpAM3a9NDP5WYciIUaiC13/L2iavW8MTQ7pvp58dTYwa6MjrOln0udPQ6LOnal
t02T8UsM5i3u4LeC7NC8WUXTrNN+pBwlwU+rfsvM7AwhE8JNPM+BwxClLp7aFGdemVNL5JpJwa4g
gbMvvGjjZPkmj0leyrprbastj++HDWpbkWu6DGSJ5wm9syUgaWKyyBf6ebLelXOT+UfGU1P3lDMA
bLkK1otmOF+lijYZIyB7sPnq3TWDlq0bkDYw8ATQLa3l2FzcfPS3d5xMjPJP5QIJFsmr4FMsZrqJ
XHM9Gy99+ks5y9nz00Mz+C9di0TUVOuk7W+a2NuYmbDsuy8kHZgxScJrXG26wDDDgPGh8vMT5fRx
iJunNs7pudJwRpxiBJq46gEODNWNczZ4lG0d2n77PERO6CrNuNE9mmm8nsdxUwTqhIWpdUntyUnz
6D/rLvudToCu9lAcW8vYG0KQg2FW6wZ6wY7aHUDIMU6vSJPr2iAzPjdOpogepGUSVhytuFrVBiVm
GUif7TRXkaQnCVJ90dp9SUeyJ2x1G1p4pxYhKZ0Y7bJMISPViuGp28wvYD4xqZ5+z/CgdslQsJdQ
L8RP0St5SH0To6Ru2ahFEnZtkGgqXoPOf3Xy+YiA1K3KobgCo7x2lvE0Jqcm2rdFwxqQwrt7YsKu
rx6SLGcAjHUtbz9jtzlUsnuScbWlkDdz74+LqWaq8T8khnpoOvVeeNBwYHT+LZXEVzTtIU6IxNA2
NpHZBSwSUfs6tThKe8WMsg9Nf36tNDlocjiLu12s4ydrwvI5c0f3IR87dwLfLfGhkMqFIovs4r5X
RbP3x+hgyGhvU67Qlf2267eOCJrWS7GQ6rfGo3+oUXDTetoZ5pu3GCcdPHIVMxd6SlrjB+3o3AiB
k4cou9QKDQTUMd37eXwNLLQHsxBbQ0RfZr98aAvTjBf9xEwoEc6rYj0xJ2iT4eIq71UDgaz85mg5
lB3MWy3IFNrduf+T1GTm4ztoAvVdekAkXYT9wzGr0LEjhtPtZ5IjOBmN9+BU9XeTHmpJO2UYgBKW
E2ap3s85otLQux9LjyVJd7hpzDgchAsEMvdw3zF1+KZIq5wmuyT5yo9etCqPTfNHKDKys+5iOprF
FEe3JWEzy56DprvKEUa0lMPVGdhcnBGNCWO0MKlLKyquDLwnrV/nPr/O5RKKNN/R/G6qNr5mYuLF
ZbJqMwHRAZ176BTDpwP8mlImxbgmpZ08i15uxMBqBnN+w/J1FhVkKcWZzwRhEi0M1kAC1JsWLVmB
XmJsrFb8KX1eAyZKBNElc7RCqIy3hlKraPosLQJrg+rYN19l9CcYyMgh8qPjRZhv5XjTGSOGgfBF
GLUeEB6T4KmxyqPpUnRxKtl2/Dw21E1FA5+YmiecW0wfy5ZEQK9c2+58zNt303fXZfp74GRzZ2x3
NiQIZryWHIyi6VFH01XLSGGECpoWd4dJ+awn88NOZ5Kha/cdmODcaBXKrj1O2n5ph4XtMgmvxxJ8
1d78N3NJdKu4GBb8qSgNqKYKBczhUZYxXZpi2FBP28yX4EZdf7ELBVxe/Spg9azZ3o+cbIE9h9EI
L0hAymyhlUBIjow8pXMV976yYJAFbZUtPqQUAqCc2g/hVxh18p9IFu/pWP4oUSLdu6gZWfNizh2M
SJz/ttr62OZ8j+KqEkraHIeL086SYBx4iFh/VlHzBf9pbWQ07J0E11LCd1z7yYGmfFrR3oppWdu4
3E0db3RK4EfBXziIXzGN7CY74osW19Y3Lwgjf/tGr32zeO7ULUsipOa4IOhGgS2Y9QR2mV6Smdqg
ib/7bibFtt0V8fxVjB81MsnsDlv8mVunm9ZM6sJmYk7YNektg7ytrPJtTCFTHCyFTPKa9liljwtW
dC9pp5XZGZ+OBOQhXCtfDosio7TMXiJLEknYfUPXUPy7zbbyjfNQRfw5JMQ5hGMlMcmXdXt0ZUSm
ebuX04KkOsSfhZmHzM2vyFRh3ult4tmfUltn2xl+LXb2YAyw7ZlRvRm5dTL99DS7ztlh5UMH96Wr
csth6m6lEHJdWF/CYxNR1eBGUIR8uS7x4g1SXacBgcrI23vOdEReo/f3wJHngFS1xn1JEkKGy+pY
utUtGNjuYYr9YBePSrb0RQWRNAVh2G2FQdjQJ0f5v3zNpMx/3nhy+YkM/4gWk6WHyZY7b7YvwHsn
mH6eX2SmOskJLDM61pCY+e1+kEvSoHqH+Ylrb+rUhT+If+CqDmWcb+QoD854rZR6A7IjrGd4sJoc
Tw6PcepUxWqp7Itl3FHq4JzaxYfR16+NEjeR9b/jIHOIQVoSeseKyz159QzKAB5pnnrqWeoIAg9t
h6xlHIeQfo5cJxkbKEjoM4NDUPx4fr1LUGMc/YMTO3ScC54dicw3Ly03FwbCTM07hiKPXQ6jUBN0
HjPEMWY+TZm+YSPaxr77lNfLwYjCPHht5uzVnfy1F9un1mq2/QAHUxmYQXnom2yj+TLumgvkSV+k
rw607eLamEn0813E7gy1VXlwwVZ3TI5z9GLoXQ/M7njBtXHss5ETuhvN0bEaXXSjpyjWH0iT1C+K
zCBKKdkWj6aIPzqyjhw//hPrrjsEaR36vSRr0ifPfdyyE93koKm+ahvgp0nlyiuJ/eUadgs0atXt
ciHDyq1/82rINntFTvgquilfC5/svSVYG85ys+oFztNr7E1Q9P/61+IWzc3Q7I2jn0yvQd28etqb
rsOijzHRiI64E/KDQxxRV29Ki9p1EXMfOqThN71BhCF5VQWrpmTNehII0QVH77pmyJB7DwU/8IM9
Ef5fLDu5xMTpmxHx8QKrdicUg1Xc5PAdc2W56w74PS+44X15NlV17XOLh6BinUgeX0oxhXffO4PJ
tY42E8AlDgYPBRcbT2tjoelzqu4p/Val+sJYcMyseV7B46GEDctpmlkW5Q9/ME34cY+PUTYvfe4S
1SMgpoukXHeWtStd+wC1tBZ1Emx6gxAxWwLz2jP7FLh813VGbts+lv5r1RvGptBy62f9T4MZZujW
DA8vBsnboOAEXganUUXPs0uILrxOKv42XDeKwSZUR9hBGBI4xk4uzpyVN9rfLkbkleXjja7sJpTN
tAMqJEynew/i7KTfMZxcQR6OeeFeE2peu41v0k9JgUd7gQVY5DdE2UqqV6OvjvhC1HoCZ8tsxj9c
aIA/TsJLFKmjY/oThg4qUyC3ehbHwvb0Lhu9HSPcja+9bSOGdyXYUECbZZwE/wsVXZgMsDUuNEtT
U5RaLpcALGtRCkYY+mjUuliZi/50UoeifD6WSbeLJI2FW3JHQQIg/NqxsUM9Wekp2NrBu6WN7QAE
u8TnjG0uDdYUx9dvGUCpMeErYcOBYzK8b0NDcpnFmbFhHvwamzA5JeCUupqzyngMl/zZ9hY2x/TJ
uVDDex9XL2Vlby0/+8ieo7iCm1TZcz0M7J+x0psTLHiPkG3XfIU32cpTHAGgJZBu+NgCUICmLSlQ
lHKPrvW1lO4+1pa8WxCBB9/shcFSqvsQjuraTPcyP157NLm2aP46TBlzfx9zHrlaHrt9Ihfy7PVr
HtkHHdzz/l6IUaDmE+6tH7qQ+chu1CSmiuzRn4j1Kmo4D3hec17xuHam3sYBkRZLza4zL3rOC4R2
y754k3cwLdJwOaxlyF2mPf5IquFF4sVs36A5reBndnkBVln1dwTVEg0eSR64xY43gq0orQOfdKk6
3BechLZqVjDvoen+apHrJOVsXxQc4iT+C/l5rzqGjv053rgF3FiPw62Ra+l95dI8ShLC4x68Bb7X
MMu105M1bFEc5MNWDli5SBo1CKaP45fKhU2BABmy+SES+qr89oWEg7AfE7pUwuzsk+ShWigtXP1G
E73K6zbM8I24wU7JGpDYfY6ZZ3juALOUW8NGRe6JwoB1LA0FmJVwHA/ATc2lNPod/zX7k8hJ70Fv
NnH2NWYvosQIBob+HJkxK1eWQ+2aGbW+2vTlUIM//ZGu5moYT0WDE0yI30UdPI5TcZS6vBVufWoB
oIkCBEvv5NmN74Mmcl/xh5AMvvA0FAwalrnhecumdZm0/BCX4eym5mYY2E/kiic7Uw6yqXg0ff1o
9pXayOVPnc9nr5E3dCIoUzP5nXTpoUvGSx/ciS3Y0cnJT8WgvyIfZ5BbEF+h44jLIPePfJaNGXmh
hznN0wwQ+derYVHZauc7ZXjex/UB19Gt9dhX5S7EWbaszZubXyA+HwwsNo12NhYkWJBmJ98Q+6RL
aGCbbR4sO8tb9niWXjxrOuinuQiW0FT6Me0FpAhF7TSt9aDfC9QOd+J5HXGApwKAuBUfHQi6vQzE
32KRLOrm2hSaUqK95DGHUDLp56qEVZ4qjYeX6IJxXHUaXlrNT1pDjw2jwbiXPWEGxSARGNk7fMsN
VIaSx/CKnZPSUMXGBeSDjVNxAjPDyjC/U68BVGM9jfsoNvGueFT9+rhMHoeuL6JTW1TM2HzzaUCm
3ye4xM59vlliaJ66zx7FsC0mkujTksTGuNmUaX40g9yiRDuRGvBlj/Jlptaw4Vu6PNgvFo1/khcX
p3eNlUwiYIviydyJSFFLL+JBLv1+gIugsPnJrGzrLDlx+kW2Y6b+GlV/PMBTEUD9wb7EWPZdv/5t
dfOmTtw3kUJFjtxYMZbnqkHpnv9AC2zqihVC5rnVnwYcMp7Ga9DCyubeW4prj2ioZyNmzUfvOJpd
H9ZXmkE5dx2TZYxN5uBt2hjtbnK/u4kB3UR/hoWtvwVdSytqH3rBCWE61iUzjU+LnoliRLf7sn22
Y1IMma5r59L1kJbxW90S/JpyGDnvuqsx7tPnJIk645FLinhXjec0iLeU/6EX8yHz91r9rs1fVTbg
X0rKlymzty2T2CpgEGoXcFiOSelpWjM86shKCnX0BdbeKmJYiL3OXjn9azuU0EVDd41cGsDG7UPt
EuGZ22e3a56HqWv3qe0drcRINhnthGlVh1Fl76JjGaT6ZVDh0Iwbr1k8Btuk7s65Un+nQ4NiYfSK
E8600e+yBZov/iYb4cevMd40qROFHoEoKuHcqjtiw2WK8oPlY4aFWoGB/83aCKFPnPv6iXN5r+en
wo82RkMcPyawqqOdRl1dfLHJCCvFX/3UJ97dCfeJfhtafLyJJ5JqVr6mc/RFZsmacTiJX8fMZzkb
ZLo0HnUfb/ohvmSuf3PS/KEA8PBT80+a0Pz6VDXnHDJgSCHNQHxPk5sgzwF9ov/qfU1j01aQLw29
kmaEirWPDZm/+BFfDNSHfBg2iR9s56w6UdP51Rg2qdglsU2kEbHGHlU/4aZMifAKXqKoIAGpxBJx
YfJPGdFs5pjaMvnOOP/TuH1MSs2xdl/CEbFYMO9TZ2VaL6g1crVwbjiRGQ5j/VAE07apr5Nk5Ysi
OGLhKswAqnJEjSphC9dQl+ciZUFo8VgY09HOnR+bcWowUft6WcZiAXgahaZsz9NRdIi9dcS53hTD
uvDZVzaJH2jEeB43k//uZ1AEcKUrg407/JFZXIQjeU10Hi+a4W+nN4EvKVy6sIuwkT0kC89DGHsX
RuyPOqufZEpuE/T6UqSHqhN7k1oRir/23Q3ehaF/HUjcBrAI+zSgXAmHKpw7VvcQTiO3cFEDSfme
XldjTMlfs9Rwn8DfTIva6GncBB1LOrHJjdhU+54lbchoBjmzRFislpQVgUu8nzyi6UksHx1jO0X9
bmnBWQlIJ8Spu1ciCFeifrEqUvDBP0fi38zdYJZhO741KBLcaDuRYJ2DmJjBoZRphGYMN7Xjgdy7
yjhFd+RhYkJudmCPpFqYT5P53PPHFuo9w6c+IeZStm8M1+RnN63d4EsxBUxLdjyNPtEOJ+U/5Xm3
nZOOEuNLJ8Uh99SEi6S4NAmbLTr7NcZygzH0QnW+1CzTHeadOcDQBDO/JiQVCKPMsl3ukSvv8RoF
MCC9erTE367sQiO54bkjZFSGtBibEiAqil9NS76QolAbFadFex1Ft/WkRxCyOhZxsM+zd+haMpxo
+YhSRscmX6H6cpYHQ782fXZB6ton+RMmj12zmGvtLTdNZqzmjhoJKjJ9zM2czNneHiDAzfyj9Kuj
za7fFie0FWUn6h8ZlrlYkzlwITtlFy/lDbTmKqXAOpY9AJCd1chSs9aYQmFlAXynsI9RKh8sW+Aa
aLoPy0senMa0NxOwS1jP2bcjufKjGp8Pk52LKiMcxeO6QepqKcbEHD2AKZJr0Uf1scNfsDIYANUO
XodYvc2q/xxgP71iDlaq9fJj0U48o/dmD4vZ6CX0PkDiS05wsopmfMzpfdvd7J1p07WTq5Xj6a32
WfTE2IMgCqodxr41UajucoV8JGJXOeH0XRRYA2ETl/R3lS67QhXbmuMj0ng0l44AoQ8DM9rYbms/
27kzlR6jEiH3Qv+qYNyX+kjwoBGg9ADdJigF5OUa62KsOcgvnr76vwFTKCMOJIlQn06sJK6J3G9T
NAUGXBgcl6Xa2ChLaf5sRsUusJqNF/yy2nmd1VYY1XrjMiUbLHnP9DkkJM7C4D2WEZsS7Pzss+2P
+RSD3SjzyUpOFTup7buSKGM4M5HgtTWaCyYgfU4Hg3B3Q7z5XncdxpEmo7VuC17ZDu3wuLhZdKJk
H8MhYn5lZbiEWx5xy+oQ89oFIPoelMKT7e5yVfsnPHFvcvIspATDJHuHIUA7MDamvorXRmNaG9Vg
YAj0WOP1s5EDopqVAim+c5/VyFj6XfxYX1VPqE/SVucudZH+DKQuRT5K0GbzrXrtXVmGWAbn5yKz
b6Ndfg0ThfLcTXLv97G3G2Z+9EkzPs3JvXTOOLCKqDgC3TIjm0ZczGI/2ZVzNnit507Jm0qr7kmJ
F18ZB7eQ7k8tkktKVNGHHPO32HG/faxuQ2fhshER31jKGrq5uol+SZ/amp+2ZfOVBG7zOcVZtzd8
fQ7SvnhQgwInTTnfcptcmFZTWRgE/N/RQ8su7pCd+bvoKg3MBVvnI+UfY2KZCKS8BLmLkUovczh4
1bgW1Z0mvc5tau57i3ZcJMOXaw4HKulxE2FNx8SBHbiPGC6LeueK4ENp1lbm5LrJ2P4FMxlS63eb
dsDapGvNZA4GoLQp9e6WMe0P5CbrHtSsG2+O2ZIrcgg6WW6TlOFLbO8lDGBQpuaxsTDBF5CTxTD9
mq3kaC0RAUhJYJ276JhhXBvIuMiMLlwIxbGDeN0S+LAiBk355akzU5aFliQTaJad4a5ttln8moCK
sEsXjXQyqeiJooGSGsVj32K2HmeXt7h9ATZrL8JDsXZNK5yWLDmmKtoNMvhjippCrCYiLcvw0Zje
cMVFSQCiJmsIx/PvWM7xzm64bKduuC1GKrfzfL+xPXgyRwaURhI3d5s0PIbpzdDUXqLBfUNM4uA5
rFQyqwvfDwiYE8GS9thgK4112E7IqhitBRBTJ+qY8uPWxaFbEqx8Dlphg6tiNUWoSb3q/lgLl0Iz
ekGYtul28jzI2XGL6uhuYO5+1MBf0Oqq7ixclvCyVgZSd931qt3Jkm+JuSen2PPCs7bxFe3xuGQb
OZfg5Rl4c5obLNjL+X01wuW2jHFXku2ALM+wQ0U/Q1po4qcse+sPH/MST39jFqgm1c6eqwJyl501
dctBks5JqC0cBMXYjlsvj652PA+HutzVZkfIGGoZVTddzBwQs4Jcsvjln+ReLLVGv+l4jsOFstkw
22Jf6/RUutoPnbuDq3coVTh66QQ/IyiX9WiTJ1Q7NZ6GLDhPOBn2Hl/kOpFSUR98G5iRt8USbDsW
Gczy7kiviPiKScA0BfE4wHWoKBS3c5sc0MW/gqb43XrqHAVkmXWie0wb+9r2d810mM44h+Cl04Sl
rh6rQ4iBI39FBdTx9pp8QAwtZLrt5rF4a0U7HTLTnHb4ZQgbGZ//NSrOJrrrt5v0vPmDz27XbFm2
QblJyh4lyjP5hD7bcuASzl5k7BaHs0LOrQrbonuRoi64OrkQZjNnv0att6Kc/F3NxHpKybEr7HOC
wrh2Ch74YYofEiLxnmbLiENkSdYI8MuVU8lgnxC/G47oShulgJKbmoSQcSQ6t3O2bQs7MKbApZmg
F6lGg6bcRciKSpaKIY4RwcDt2S/wAWKpHijjvbU9OeD++kXyOYQ9GH8BRpgK/5pqFb8RysGB1XQH
s8BKIS0w0/shEORVdTDVd+7xc176fusF5XRIAN29vnkYJnNjJIRY6cljq1GK+0/aRI9h40RkSeCk
UAhXok2skADesE9EsQkENv/B+IVfpOarhRwH3QzIsq/Fn8xvjbXdmp9NOjKAUQkJ+85PFiDU9DPB
+k7/4eV9iN5mnp3b3Pvu0a9NhjyldYCQOsRO5++iZcEIbrCdsu88Y79k44PL4b1OB0IRRG5IloIt
8lmr4e8cQJRhbCcjpbFpOKyavLvSBulmCY8EPegCHZLQ6ey6EXMzKOT8qBpeV7yT19RRxPQFRaiz
d9Oyl0vfN/bDVJC9iXbKLsq5b3ejqM74MMAjg3qT1e5eL0vG/Uj6nJ+O09YbMS4F9Gd7d1Dbtu+n
c33/l+dl03kQw9/a617VJID+TSPZFwEBffPkEpZQNtcsnh8wYJJJbhXpvjQnY+XKBEBeY4Qh82cy
rGWd13JcFxU6Xm5m3clMGMh4pZNvs2BmMEHCVG3BPAQgaJjLhQg7c0JYxiCwM0DPaewwHsX+a0+t
ioJgBryZki+EMqP3OdOA4xZuhp7hii0fZov5pXI1Fgv8ffYw/fiTfIx9DNNTxSCrLdPQaAmuUE1R
ncllgl/xJ+ZSiV+dRnYbkGR/yMgnDKOJ4Y9IbZfBEK5/m6hak1EpGMmpMorPKTn4+HCIjMa+4gzP
KhqOtVli6zajmp0bSI/+GLAypDw3uV3dO7hdqWfWV2qTMjuhnp79bTRJ4oRm8mYG0+u2eW18LpUo
H1Lr06tacc4yNrQu8hQ0th96zvzg5ZoJUm6tRz7KoUowwlJ/s+9X93etU2U7NYG3WmzjIBDWy0l8
aCSchhuBR1txj8VXNzLED8sWOjI1VmXPpRNgP4196u2SSXXsO/TfcCU4qUmdyhZC6WiHrZ2IxTVg
vnWxSnVo7nsqg4C7SlT3Q3BZjzNxLa0f81tG5mOFm4vzlCJx+SmHS4JF/5SlIDGmHhBxp19mDXNo
pucRZiwk5omO5r4+GKHMTBfOeXzdtW+HuQs3nJABd4D4GjEJpfLi1MF21IRwzPbLME3xU5ZRnXA+
tkddnmZjoLUoMCjdFY7JZ6g9+P1LLrxz5jc86bV+s6bfcZu4z+b4K4hNth12pGN5bf9Q5C7Ownjc
5clc0Dr3UJduvDGw656oMnEiVWd3CPSOz81J2+NV8e8hRMwY001OEtpOW21xigM4xsBcsIoME0yU
4fEo6DyMmyJaGd3IQLfBzNEtytvk3TkG8FqBpTg76dOWM4R9nX0HDxNvUT6ADpXKvhklAkgx5suR
vNSPtmD1RzRQu8Bp8yTr+uAM97CUnF2kOZ7pefJCyJng2cIWdq/A5N1AS97NlDi/G7ivlnyR17HB
hDYi13kMCxnFWGeBWxU9oUGjT8c32c8flqo+8T/8qpKERdnt/NijOGR+mrzqZHx3i1htp54xtKj5
rlMPPWoalM/QXNK61xk7P4Llf7B3JstxI1mXfpWy3kMGOByAw6z7X8QcZAQZwSFEcQPjJMzzjKfv
D1JWp6Ssyqy03taiaKmiKCIwOK7fe853PkPeOmUV/Q1HtavSIoVc1MD7tEDc4SBnkW3IaOph2RoF
UyN7FeTBnRE6AQEeiPa4uVVAhLuFzdlvMY63Pl8SWrpYCwvGyyW4iLDBk6biVY4/4KqLjKeOlv3e
8gx+xnsbMrvgXCP/IyMmML722tIYsbpYeVKsRju9m8Y4pJtCUwnTG/sFXvlM1JNlaO9F6+jXYBqX
MS/3I90CH+MhTW6EQh04Gs/M82NvUMxYijqhIk7YzwklnJJNy36Gdptx10YxMgDsNMsClRg6fN6p
geZOq5GpNBqkzL6m2A+uY/3eDorixgZgdgzK67Fkf6V8QW7xkItzMPKFZYE9X/wCgLe8LnUlHm0z
unENj1V4gEucdcK77Q1auZXWpy8x+RWLDEPzysPnt3HL2NtxjA5EP8/Ho22mWyz9HvKYlASrVnir
BHvwwU2c4OBTAn//r9//PzZIwzWcX48TdnAYaXMh6x0WYENnUZxVvA6U58HgXYFQe0kzjhvfF/2m
w86+tsMBdipKHK1GX6V3+tGuJQSmECo0E/t0AIvSSqM6uNb4klUTDhN8aHsUMjpThGOjR9GdziAa
m9yTNnUxhfCA+77EV1Db4TLG4btEHVbgDa9NStlHdzC5FNTXaX2QXdvvRWCurEnIRRGDHPW6OkGH
bDxO0VjSuXae5z3+VoZIIG3fM7d+7XNgE7ptvzumqqLWbmenhwe1OJ9xwuVgXDVOdpRBM4BXKQ9u
oM4VVJ6bts+IZhVsHKQbFleGTVKPiNpzYZMRjFuQlx1TbQweatuIgRvJm4YDbIlbn1GTpoxjF+Mg
7Bp9kVuUFkzEthVsgnPVlXtAavAD84yMNEPZW6hqgp6GmhDESan8TZF2+6lqVraAZ1PQel0UKFcW
fh3ijctltC1VyrDDtMblNLbdVSSrKzuBBqYsPqzveAixJ7rqWuiptSZGiOJeTFpkjJvOtBy5C6ds
V6rkOcZnvQvGygahu1NVf5igV1wPaeQyZ3EORaPvhtwjrUXbm1ZJLV7rL6J9F26i0bfF56xNkMX0
wDvHU25tKO2DRdEHOMiC3mIsXlw0XfcRSiLJzRV4hpgiYtF1ZXmGbbKk3Lx4g9Pvq6C6DDC7d3VX
MHCqQcVkVvusaqoBP7jJ9Hqnl7VzSRM9OyLrpw3T0pzO/PAuG85l5lsbFfnaQWgu6s4cNedo3YHa
YlFoX9JRcifT9krpqNHMTuKNPxpUmNF0tIS2sQEZLNvEPlvGRPRaggxB61DIT17xNPXhh42jLDfY
FwvoH7vIZF9ZmW+mw1pb9uFnA6MOPrpXrbYvPT0/yDvxcYy1N1czT5NbxDsA7+Tj5Nb9TJXVVb+2
GjBVEKWGJV2ZpVv2BuNM7WuJG5Up1mzlq6sF9T8mJ27yBidAVyJuFSM2JNs21xpLLoGIepi0V0w6
ySGV6SZoAt6u/s7NIbK4E9LXwPdffIgG+K2NlaxScxXGTryiXnlwk+Kgu3UN7A71bpuzYNYalXCB
o8pHiBJOkI7HpyKtlhOSq64291TdkW9WKzlkci1p3tcZiiAZFtoyz+oXC26iB5l7lWYIEDNUmYvI
A8SFXZXxDruVzCuSlcVlqKQzrTmN0C0kmbCaDvLX6FFnOOcoGO5QafdLHVF3gbRhrG4HNLnmfGFI
sHZqUgQEeFLFu7fE5hUJ7qBEv8VIDpe9PY0yoKc75QGKuPSJPfJbbQ68hob+s1/3PG9T/h5EQMS6
jq1HkN0aYavf2vfDoFYRDLhlZCLPtjPMeJUJSJNIZQ3AUSBxjgpw7bQu+w2FHOycoFsEtqHvYHRc
xZ7SNp5kH92JzoDe2apNYNsXsJrtSrbpSgUjHZZukkvZsyrSWTpUokRoOlW3sGbVvduMV3GNo1Yz
8pcsMm6dxKVxlepQjBn7ge3gqGJ58P3hJH2XuZYRXTl2vM/i6guXqUCCiNSpCEi7Dy3S6Kx+VybZ
fWZir8Z+SABoKtHWVAM4rArUZgFyMh7mKVsGB0AL5y4ZzSpVOcAzy0AtczdrELrtqqxxcLg5M+BN
bEU/wwdFUSwTi2U40PIrq0WgW1bMNTQfdJI1RBsiKMZly+Z7ZYanLLR6OqLGpeYOFC2J7LUMeVvl
2RwcB4I8Tj6quCTdsramrWrjFf334aqKXvWxQ60SxM8dx89wIlqjTsiXrhbeAhZucjDi7ko5Nf3t
LtnjTzG2SgjBHRy/umNV7Aovp++nCuAe4HAT3pE6JvMVmQshk/+k7JFAp3NEfGPfZj2fJ2PYvxAZ
myDEPT1Ap8bZFr1/58qbEWnqnWO2UFin5MCH6xdGWwVrp+jyYzz6l7inY0sxvDRUFEPBAQebjx5m
bR5iPAmHLtKdUz8x1qnxaq/zJmW+C6nTKIphn2k6u0SntFZx063FhDeVh4I4QY1s4c7hFszQ5mng
eGishLGGnZtV25kqtZWtidiTD3Nbawiwx88xoK6tlsEIDu00IOCB9i++9w7Jd7k3pRhPUbWUVRIf
KibCMS+rd4tWU61qLMstDkwgqZlzG1YmS3v52OR3VTStM/tLoVFOM17zRm1pdl/s6t6IKI9YSzXL
X9ILLp2CfnS89seXynsxOOpJbPparRT7f8396iUIq7C1ut0pUmR3e1dxaq8a7Ik918N0cA7fKbNY
9vnH4NNuSdut633kTPUCToZy8/3glijF66vajzZBKq9tyCwK6EdqtGuFkK4M6v25xS2JE2pDTMai
85ig5ChFN8gLbJTZyfjQQHjS7WNKJIOLwr8X4lai+wi/CNBTeI0PqIzWni+eZ1x0Oau8YS/2snis
fTQdkXajLP1kD+Li24wdGjgUaWa9GSPdxCZ+1czqylfdk42KYKIbH3XBexa1V8o7dU1+67dMogaQ
F4h50zi/t136q1b10VW7tLrEyZuOTYpJiCsvVXfdFQ6jCvNSOOQw9kzXk8w/GbG5cQPm4ESvZqhP
APUC7WPauIhNhmTqc976u7j1Nmgg9pUeH/SRdAhgLUOplhykZq6CVsP+D3PEf3IQwtTw0elnryoY
ya766MPyRI4Mm65wUejGzgzrK/oAV3hujk3AyFPbAsg+ziYKySwjHKz5eZl4Q2JtQHVka2t0CTc1
5egQnbP6KXNeJ50kzBZNckXDfwoFWF5ahobt3ccVDeAGIoVSPsEZ3qkG3CVltwnuk4Giv7TmobVF
x7Aj8bYBrTs228mw6PlF9nOjmmvWHnHVp9oNkC/SaxVFRAurEfHXbsAIHeCFZVhqnIkaoY9N8AYK
efVuJnBFEolHngQT7aAziMZTPk4e5ArzFlrTq12yZIyuuaVkWdkmuG4AnEWUvngIv7XmyaKEKqjc
RHC0ZX4cCgPryjwzSTcJuouUZ3qOimr5oy2fhwyhs6i7EjXVcmScvGr17MnXkhfAkCezJyZ1LkvY
Kos6edVaiBVjAi7O3cGqKHhlnePQPndUqH417kQdAHIMESCFctdrjmJQyorDLPAa+VBLsQ7KCdEQ
tg8kASvP4hXhu+emLGywVKiwG5O8UKvf1x5vaeVfDYj2mzG/pUtLriqQ+3Q81V7wrLvjo3LaFQ0P
DAWWWA5VdQwkMYqKcm92VobISCqm02Lw9wU29EJqn2GWfjVSBKPmDukk3U/EkrO6pSIYo5RrGwWW
COvraI5tsDR0q8w4YrmroQ6iAQAAjIA1r7R91mWrBpZhjjVByx9T+4r+7XVD9G/a+vvMCimGGdm2
cXMKqYDTzrmQIFAsXI+oUMs6NJV8ise3KPPgHhDYKRgvmivXMx68qr/WJcLcUfsSDylNQeeosdaz
B30yrSCA5BYYWz2IDsgdlyk0nnDs1oOmXWcorW2VbIzRYywN6DuyARZSRXZNd6PzdlwqMJVF/tIM
TA2aAk76CJhN1eHTD06+03cb3E9hR3NY0M/uOMytEO1tIo9w4tq/hAnlSSRG8LrTiqnUsEuiR5/E
l1XpIdbKtbs4Dr80kotP69f1FK619mgWhCNULne8Poarb4fzXyf1XzkwZwPkv3dgXr3MoYDjx8+u
zflnvjswNefTnC1mkONiY5i2lP7/LJia+0l3bBzWOC0Vnmhj9j/+5sF0jE/4hZBrKEvquvkt5azO
2yb4P//L0T8pYeO+JkKHwcPfDCxjo/XTbfbtn8d9KUzTsJWFmuwXxD6diaYC/zut2AW+Y0hk2hj2
5tKtomM95Tg8XME0Sh8AgpLoG7MzyjyMU8nYfzZB5WZCHqsMHn81eA+qTp+9goDjFuyYadyW2D+Y
WExrMrtWVodDS2SOtg7knefzXoCkyWJOyso00uFLbnh7fGUMc/L87NkumS1HZxRQN6XtPAh/uIs0
3lJW/LUS0U1aoQ+1xnvDdtjo4Hvs4KR5LhDbmNghSPfNpq0bEs9NcN3abEyxquYpL9/k1mjcBx+8
pdLqqwmOJKO//CB5c0+u3MnJozPArmYW6elr32zvTEPnNSMxOoUYkbRI3A9ec0yxpOPXxDHtMY9k
29+BIjOxmefGjIFiSGgoDSlA4lhH3aP9ms/b3wwt4FGFeXFMCkjv+DFQCvmNtWxiB+yoGD+njrvW
Bztd0wB/cgrZbCwPlo0cbOQg9bGpUdgAT0P8KePXwP8QiYFzyf/aVf3n2KpCxJ7ZXc/rDoLalt4U
n17YCplqkG6tLL1QeVrXLj4lEahhP/WyOqSKSWFoDgzK4DYJV0fbWd0VIO/pG+RbhtLGmsYM3p6A
7eM4EQjcKIdZloo4eVmGgtzIdlYDFyaJi60bTU+5ab3P+oBlYYqTncRkbCcjZEbCTKJGmyCkNAsT
i2bZyXfBmViVQ/osqnYWW90zn3ikQKX91vCF5m23GK7rZoS77kZMbfIDbr7dYDHNRWo9TTqzHt0N
1xGUuWYsMX8FB4iP1bJUWoxStoWzEr4VIwRGLFRGcex8+7PsNOjEyn+rivzgTjh7Zhu9T9MvdnnH
D8vUf+/zeGf23WcRC4xexA4sB/aukyMBTGNWWyH274QRr4y5C5FWmQBsgvGwG5Jr9LA99jH/rhka
c5XKDulraxAB7HgY1MJiIXJrp9C3xgPZxfq4CvrxzewYOHa6foKMqK9IL3DwAyykiBiexZCq/M64
sd2uW1P8XMacey9lArIeW6wlMtU3/eyCFhobxlCVcGZRqfQB6QSeodeLQxMVvOPhag910a00hj+4
YBC0ODnjkZoSbTIiZ87x3Ni+ftf4NqgOqDtWGVS7USeOxvI+5+gV8MSC8pui4qKL+ICn7CES3Now
iHCEeeW5Znq1LLI3ZHy3DgsC6nOx0ogDWKQeBIHIq9dFYjxpZvoMQ5n6usEeZkifADDaI8GLB2xg
GbuxWEUEtUz0Uam8kTJqYXtHVpJaWIa1mf83hFS07eSdzFBB+W4bQtFZWmQHHrIwp0ORJlSO+bmT
k3HlECN2LZFdKX2g5tMpiHTLvzbjsFlbRvrMTuorcpO14ze3lkxOsvXf3InPlXo8xhbbeM0BvgiO
k8FX1eNWLLkiky5PWamj9a3ZKVh26dIEoiyPtGWQTQzw/SLFx0Jt6+HPKmuLBOzDN7BcREwDYyuU
WWbVLV1ZPPQd1gSi5VBAOfqpqUBYEdv3WGodxDuLlW2ULVDj4I6AMntpFdpH1std4I+PhmdcMwdW
xkBa9wi6Loq8F9cnrCKtOV/ZUOFQQBkfSmYuPiFfHuPjgnizPGduLVMzWOQFRHE9KstVnLBXHq5Q
/eRYJaks4gjCHm+IKzI3wNRSFolHOWbhYpIA8ioz+xiyl7gy4B3PE8Zgftb05NkFmsFynz7kAR3h
dOyISjcf27D4EpbQLP5+dfKfZaX+/9Bg5mLpLS8QFOB9qv/nW9yq/5HPScE//WH9De1wbj9mpENN
pMX//G9+8re/+Z9+8x8f/wkgApTKn5Un9y9IVf9xCj+q6uMfpKr+4xiW7UfyM2Ti27/xW7li2Z+A
qkhTmcKE9UAN8k9ihMa3pG4rNH08XPZc4vwOfTEk33LhxNgICS1+5rdiRdqkq+oOtYrSbSKkbPF3
kBGMGH8uVoj8JNZVJ1qVoK454xW8zI95QJItTxBmxMdEgDPXIu9vHNq0/N5NWacHJ6SN/e2NX1nI
jtiuMpVuj+nIrLKAFI7MTcdaPJRHvahhVdrJtW2MaILgOGMM6njM+UutXq5lpujJhuk1m9mbyWCl
bfPkmRY1LX/GDQP1zmARSTZkGCWo49gmR+8EYe17tvaMxGjSY+1sBUM1j4VBVvmtG0wX1yhc4pAp
WxCg+xawiAi+kxz816bgxRnoLi/a9wRn6MKWCjm0yd7aqD9SxA5rfwLYHzGFr5EK4XfUmMCFCNKw
r5NIdebU3Jgye46HfOWJ94roo8Xg5MfI8zBtWmQABYyRCSd9G8z6PslQG2q9qa8HnXSKaZwmOOrx
sRpksLDF3Jt22HXhZk/b91yB82qno4xZk7CkPiVF+uwOe43RGyS0q6Y1AU1GsCs6Z4O/YVin9EoC
O3lHWnW20B8xFfXXfexrqzBc4tjybP7S1A5fifzrrA/l6QxU4dHkkf/oardDQXsd39e6U/lzP9o3
vTMsA1/7Wjfhe+Cph9Js7a3dOleqwQeh85EzJCjgyQUSngyTXSOWiZTaqksI+ShZxTSpJcuhV/UC
rxyzGeswSAf8Hei7PH4FeQvJrHFoS9sh+swk3Qvbf3WkdVbdVV0jDmVGOMDOCl77OZ+B0meJVZTu
EZ3v0MAy3Idfa8++qad0XQmxBr/rLdMsOTFM/Dz1hIkIi9sC+yF+b3ik7bmrUWgSlx0z/sBDz6dH
IUSPoO5vuhYFLyf5oxgIxMvLJt/nuJPwYzHpAUuNGL9fVWRgxgGyTzbxHAcMsIrAB6cH7W8kzJzM
PHxtSG5bywBlvdLgok8mTlCnWQ8BiuSqLp9BljP4qVLOvBwXcvqwnHxT6YpWh6GZV9yJcISz9yaZ
W/5Kq254l+1lZDabbDDFks6TsEnV8EYKUwoiHOcSkQLztHECFJshPcEqeW9MmPYm5OFI1egdh9XJ
MvmWgMjX5h2asJKZyTz09EbOcVYCbDr4hBouqzG5s1282TYWX/06k95V4sevgpgrf5DbIKpu8gEw
sEvHIUqK+6B1NqHmnt3AP1V6QUSQxD/eaxbeQ6LRBlYFv8hOzYcZuQw76d8b2fNUdP1qzjIwhXcV
ZC4GCJ2eW3VydLh/ZdxfhtHZiDJ+/mEl/hcb/Hlj9fv+3jKFglClI4OUFrt7y/hl42VDYpR+6/hb
lXBTOLm1HSN7Z4Wxyc2aHP78lxlsM//426B4WRI9NOvnL7+tg4esaQGiSUflQCXckyXdB5PTKoE+
tOEbQ6EjReBt5ORnfMx/1cyYF+Y/fFjX0WlmwP3nE/+8cMOuZxhvCX+bx/FrVjlq6TcHj3plS2nA
kvDtWqTAtr1ZykxvaXI2f34GZpjQr0dg6DoCUd4bFI2/ZEdLqGVpaRn+Nu66oxTpwSc0oCzT5QiX
D9vlX5xwNf97v/w+wEq8/djaOxaf+ZdPbOp1RYPa35pEowCESbdVfNsUrCRVj/xNp7lrBRM2y5LI
SwtJR22cMxMRhgiuWvU8Ii+zkM3kFzzadE+t57S9LkmqUzkCQsHGpCgZGsgtxByWoqRBDVqsDZiW
KG5MEhuosSYM8GSbvGI1RIH/TBTiq+V4A06lsMf4oNbULs9DQolYmMZhLHMkReN0kxXpY+smB3J2
yC0J+pfSdB9SxpmsFGHDtBNdSojKDs9UTcCUd6qQgJXVU1RThsvJJH64Nc4poRxVlRylMSwStyIx
wmf/kY/TRZTqgaCtSzyqB1Yat7EexpLZcVipGwH2d2nEDp3LOZaaBxGpD+MqOOTENH27I/7b0vrL
lhYgrj9paX1U9cf4E1FM8AO/FYjiEw+QibkPtYJJE2ruJ33HAmrik2DRgKrDeFzQUFLUgf8sEd1P
9KyU4bh0Mln45qr1nyWiS6tLcF0NumAu9FH375SI6uenTgIkVLpSLhNl+m7UnT8/dW0bNJbbR/0i
zz6M5DaEdUolV0MnAX2wkF34fePxvVw/fX+ef+zS/qvfZ0jT5cgJUTF/bdIyZTUirNXMi6PDJN57
HTLmZRTvQ3pNLuVf/LJvQLQf1pRvn47lSzh0FOGfyV/WFMeuSs3QHbwTzG+T6ULbvLiFYoo1hraD
/VFikW7Fvpb3tcfcCoN9Zmxs/Y6+1NZBGvjDbfEvPju96F/PtsWCKpRUvMEcVrn5+z/Ec4KXosFO
3BAY0em+0g8+C9uIHD2ogk0hgGNnb2yM6VnDdq4PhpvO/na4yv2parIL2cpEl7+GGjy3wobHTGCa
g4s/jKyrLA7PpWXfmASIVa59m1T26+hnB6CD6zKHqjO456CjLcJYDSmX0T3U7VfDw/AIOKKkNMmz
FusLyXYOgKAPJv9okJk0dK80QpcBsH5egiiZk5D06/rSsjRhEh6pY5He0I0gDMNjmIav0DfIMOw4
3Qq9WUsV6i0b8jyQa1jcVeU0LfqWCKccmHWDWJrPEPCTo96uSP4jA3AZ4QeG7L1uh5TUH+D+Mb8L
dbg03206O4UFI71KVgiDQTW1q8hoUNnNaIFxoQwNu3u4cLHpFsO7z8gpBxPUNguHsAaU4jmQt+C2
rW/taFokEOPCOmVwdKtaGAuoFMkPXYzGxcI7yqVahFjxfAZUpi4XGB/IZhn5E+0noPY1ja/3cEKs
R7wEk3CrvIAqXsznz89vm+Y5VOgpMX2hrUG0keywnWCGT1atAwAgNFdqpE3IGVfxBQ8xzr0Nmqql
pp4Liu6MJ6/JL3xmLz71CB+7dIk4C0LZBz2mYbwQKYe9tWFPgg5mYEaEgMWqwXt2bOLGhmGmZN6W
LpFTLarqECKlTlA4pDQRBTQLf2v076KDBVE8j9Z7oZJVjmFVjvRwuRTzIciCS4XKStFPLXrUOqJZ
pl27ysgwNtC3hgDYXLkpfHNlzkJsqe2Eis7zx524XyYcnrFsIYIKQBzIJ2Bc99p7Mh3y+rlHjdfd
xeUZIXSFm9hDmTGgZwvRQ3vlbdFmCxvvbZa9AyyZGUorR9Oo4jNcpremdiPyZ4urB0iQ5kwMbP6i
Tc8GFI4u4040yrXhfxhcdtyXTXRf99wmXJcanbRtcjlnvEI4i3PdZQLOKKJtOn+vr9Ll/Pfm6zCb
NDq6bTS06+xW44m0vTtuCQ9rUkuC8EDXJzLBj/nB2k7LtTkZm/k2cQweFGTihAiuJ0bsMAII4Iuv
cwAO5bRzC5S7kEyHPl2VqQYLnDaSezd/QiP6CLjKNX5utKjAWfBq1j5GkmSH6nhLq7NJtI3EnzvD
XipAXjWNYCtx2eBSlTU+kkweheij4iZO663Wa+R2Y9HuPox8y7Bi4MLqAalV3Hwetw2nsgwyhqxk
AjAJz/Bke+QboeZd505xg0EfEkC1iiiuS0tdWNHWdjE9FtrwZlSYelpkjNXwaOZylcYMw325LQX/
tBBbK0xXkQ6oQl/BKJ9I+HY53vm7ulGsCx78yvnSF+wzuD0Lpted+IgnCH3Jc+iLZVUMK5PxfVde
DGNYFm21SfL3vHAXdB6yOXXNIPU0XAzD2ZEIL9pl7ukQ/zmo/kM0zYw6W1a4gsOEe4qrFNR0x8st
mQ6k4VTI7nE3AYSxuC9ddrIcX2vH58BXe31WobCEdCkic26vDpFwxhnK6HSXBfeigwwAFrZdfsQV
l5nRjHiO4pcAZmSRg1TIFPW6vLI6+2ZCWFCw4OH5Q6jxnDSbIXhK2E5EpPnM9+78oPIcMNDCm4hV
nEOa305GzmqHA8REZWUZLGC4UCvuYS26sNWqa4OnGoAkz2JSvjsD5rXhUg4Xkg+Y03L7ph8jD6Dj
7OmcLyThSjWBdPM6rgdkDTFQrgb8QAP5h94aQjWCArC+fraM4CjUWF8ckl/bfnasQxirkNeVt2Xr
o7hFwDLQvE0R4JBqom9UZm7q0N9UyfBW1cSQUeEz3k+ueopeQAD1E/IHIEkYWmqulsNFgYiCJH0n
MmQSHGtIWlKHwcPjDuaimJyY1LnLNY/3MlIbTk9/m9vYxKmOi5JsZ389r0Ex17hvmIv4qJr7ZAda
nuWtRC1F1A8voCzAfc2Vi1nD7KuWWIkCaZMLSSd3/W0TVvtBDjtdM5lhk5JbuV8Ki1zRRh7aFOWa
jOdb29/+t37+T3quhkEV+O/r533zkvxcPs9//3v5bKhPtC8V0Gqls/dXisL6e/Vsf7IpgImvR9ht
yJm9+3vxDDnbtdhFCipNy5I2ZdZvxbNpfZrLcJ1Ogv2tdpZ/p3iej+uHPSsZ9vx2W1oUlnNd58i5
ifBDPZdbKdELLgMX7C4uhOgvo0BwG/s9tDp/snkbpYfKMR+kvnEyJ18Wac1owLa3Tis/oxmmNOnv
Kzltp97/AIMXfN+x/dtq+9cDFDotX0m9yTwP6rf9awEc9T7jyZDgDGVjyIgYje2cTBW7SDeSK/6D
uk8A3CZrUq07r74K8uiNOM32PiyJkM5DohXBQMIC90YiuOZhr88/ss/hAP5wyf9VbcyF/PFUcoA6
OxA62DD5uXb2fKp/OJV0zhjnW7y5JncovuS+8wVcy3DM7breBlXbIritzmOhTau8UfbnydOt63pM
6Vb2qE+Un4udEeghTVISgtIyO1sJ781+olfRFuNz5fc7UXyB0yvODkTPOzg6D35hWtdGq2YUAdnk
WwLLXkvaz0HSevu6DIS99Wifr0wIereqftKlbT8MZdRsHLBCzpxl6rW2xujeB6aUVphsHI1I4VlX
qXdJfoXX+qvWqPZkJd3c31N2Tq9q6u+1qAVbkUybxnOrc9NG7frPz+d8+/96Pl3ECTwyShcUHr9s
fSZNFEbTVzAAC+22b1F7xzGxDG6ufQNVYmb2SMwsvX1DvNUBqMjDGGTRLjKwmXiRPZ4xuDz9xTH9
8RrjW9PZ6DLZMOdH5+drXDL06sKMl4qJ2vnUg0U4ZNN0KQbi7/pGJxcRxwmJqHddXHxFtE+VQCTI
c5rDkmmZl/354YDf/vUUSZamGdivIw3RZ5T/j7dcBcqs7dKoXgyNXqydJgiOKWahDZEqdE+b/Esz
yOlkNilDkBAAz6KQaYNeMZP7wSuLL0J1BgPRCDtqbO1zS/+i+t59Isevhvyav3mFtK8hjaJ28lM2
LBN+bgPVHZR5ma8JjHKAKdVkpjNU3fz5ZzP+eKoVGQQOi6DrsAD9uq/PykrEJQXfoi6Li1QVtEds
Qosu8F9zeuWDOXS7LG1Rs3kvEljFNVJyElpMKrM0x1D/54fzcy+Ro3DpVuhsxE00xyxHv9yM7ujZ
OVwcfr+bZogdO9zgPKOnMdbTkzSikzv4cv/nv/MPa9+843eEQ/uEJwCg+y+bbRTmUcRiw8Yuzx41
K2YxMUsKuU7yKDZjO3EVZQPpOPRQxmbdfTtVJBIKM9yECXJGPz0khuucS2k8CSMgLtqYUBCQvfwX
q7SYj+T3NgWvKc4tDwTBEIoxF3PEn29E1NFhZkjyZUbL/OzHoUFxZphHw+i+1BgL8BcWWr0t+8J8
pK5aIaQjJ7Vv8NC37RcNnyHVpewxXonPmFv4+1YST2tMKdoRnflViyr7Rk+RE3ct2SR5DffPjRka
DRd30OsbK/UxqDdG/nmUgKT/4jL84cORJW7zHrJwVtiOcn75cKpwyHx0PLKRikYtezjkmxAL0jJE
Mb4sdL3ayQDRroPs8jpCnH/jtJuSLBrC9YSbu4fOAXvRQt5gps4uKRgDPoxDvD3iCPW9Qvu370sa
RPMa9OO1EDqtNZI6BONZ5GSG+PlaCJkiwTWwKhH5CEiQPvWw+qb6aeJa7jW2AWQDVe2EOWEcGYda
Sxu/774p/PH6WCMietXIYr1MLSk2vQMwqEpTeQNnVz/0zpMeSXRA0A5fGig9AeG6gzEdhg4n1Cpj
/jJHZeHISZtrlerh3kIJuqiU3ay+/TER3W/fkCSJbXSjodk9QZJojXRvB55AllVqm8ZN5a2ToibF
Bhzfu3VaLvI6eSgGR+16tnwPMJWjnQ5rRDeBFGgmoXjzl44wpvXgOPHatTG/ZFFf3ow5AnWRFjkC
Kq+4R0T/HDrtB7qyeVHunaVMzPJsouCd38QbDKT58fcvYQpOnujJctuR7nBnulO/AZ2hNXuXFTfb
YzFw3tzeQCk0EhEfN8SuuVJf1o6SM6VnAf913Ppd5izb0gzuLRKrdzqSKkDJIY1yY7g2wypGeOP6
x4xPFPqtC/WB+GDPxq1eOK3xkBtKkfg2nowgZ1bU9eUXt2dHVHUJoVt2+pIC1AGwxRfNDOojJJVF
ryMNgz0gtr+fnqR2XlTZVztbpPkNOp9DmWPYSrGOx507PlsqsvfpvGTYPla+IMfcVNQPgD7xqURL
7c2qdDr/wsvPTCeHa5FF7gKGLvpU3iz05GzxGApYCflwTNMqvC4a82Ms2uk0BtFb3NNza6VIbh13
CLYx68KxtLKbHLWa74fDJU+x+jBtZsMfQb4YdPsmwKSXp2pY9y6xx0apqoNHGCXinmFnmYcukdpz
3Tly7WCvovkDUtIrmwcnctwLcuIn6LnFXs/1nCAEuj2j26FIjIA72VH5ua0G5xj0DvdN6rIf5NHf
EwPAXNyldfPtciXvvmtna+kl9W0at4QKBKMOPRm6VdAX/RGoDOD6doTcC4vu3o0KiCeVG9+oVsci
qPqjDXrKlkQFeIBkNmagi0dIyWIJ2Kvd4yh7HYYmvgpEX99O+uQt3Gza5hKiStS18RlZ2jSGzZZ4
+vFzQSCZG+X0hv4vT+e1XCmybdEvIgJvXrf38q5eCElVDYlJSCBxX38H+0TcF4XUp090lTZkLjPn
mKofb3zDLr70fvFsawA9X/87OafI1JS3UUOCJgZyugvTXlVFIB6y5b8hCrJWjTK4LgHcxL4PH6Yv
jrLCe3S/VnI8LS916H/OYqTswp9bNI4J4aKJjoYJ8MiMiCCT9M57YKnDOU9M49As33VLePDcinjd
4AJfEyMcnvsp7Xe1yPJb1ITQbICDkdcBfcDrCZo3yBsgcQhEV46rFOaj9zSJ0fnwuuYNOv10MAfL
23tEv+VGbHyYY/wZ5CAK0nL+03gO1tdcvMVDbp2E8Ng95eaB/Fj5iqkSKmnmioe4NeWjQecNNPBt
psj5Z4Y1s6IJ0rbFzMnoRPjP8oFN1PHVrnzxOI5t9GpAeAlK4AoNKB0M7noHWCM91VgPVqIie0Nn
ZngglNHdTDPRQZFZvrbU1lucMyRbNaCrIjYIJ6T71QF5KuwT/JI8dFMHQaovNyghxS7Pe3/Lzj/c
tZmSWyr7mT0+4SekCztc9QcFi+sFmWkNu44gUddt/RMjZ3/vuQJhwfIOF8yV5A/sXYaexvSZl3gN
pT+8Z/nSxzUMO1ZBlj/qUPjb1tHlqw6UdZhLCJ8xUjcUKdNjNHvjo2ngpY9ImzBE9l2TlPBMlGt7
gTD73OSF3re5Rt5iGsuScbbJQm5DDDftsn/oGlVdW94xJg58J2z7qlwXF+Ty0jgjMIzKOSJlNwmR
SKJth6TiUTNZfCyA2e8qG5zi/UfhkBVSV7I/Wnm1TEgmLtGhe3WX58Q0mBIlpUtayRTCUCUy71AQ
a/gIahN+kTkd0yboXpGh/kxKD1A02/jJbLut8gy1NTsH44Gsm2MDX6qvWnNl4oY6w6nfE2J6MMmq
vwmt6a+a/BNeTHKtkkHsKk8v9I/Seu+GrYM98sNO1c7Odbhtsji8paUIGNm442vMMK+us7csD8rX
+5eQ2Wyigit/iPTaB6CI0qQkIlSUihTw6IMZbnGcUJwSKegwMo0b8jWhV+8nTSGeD+NWK4Aso5Wq
bRcICLBCWBcv7I1N4A4m4deWo5h3chraPZkQUSTXwrP6PYTi9kkXc7XmIpe7GrLELale7Nao2c3a
68FJJwbBSXbCu77C/hieigoPM3bLcY0yKmGY+9HEtnvCtZ5s7LATbBuSC8yjaSvNsNiGYz7APRxj
ghTn4gEB0MZqe2jMfu5uPL/iVQ8BG/izh22rxX1bN1X+HBgWHHDsfAigMesnzL9vfbIAfV0KwAz4
2q2YdXdxieZd5wZiKMge362D0hzL4Ffj+9zOfvjfWHmY0jyzPpNoyNorq/y/lu14XHtAsU2nq14p
R81VfjXTWgDRy+XGit2UAJs8+0SpsHOz8qWEe3XOl09rTO5N+xQzwgSDqd2U+JsBsFUGd9IYdYC9
uVRfdlfwlqlnuC/lBmhryDvReac+Byq8POm6BE0jMoytWUzMkGGFsGwK0kJzsrn8smUpPxOPiUha
7che7Qkro3N2c/M/UoXVCaDiKfKA1HArdQ9h1+9VlPhXVmXvmeRX04m2Ws+DZT+UHrHiJlYorGwL
9YQMVYGoC+Fwy4hhJ5b68s468UjV3LhDZG/YTEanyU5foMfwBg/UM6AOYKNy7zb7qsxnGJl8R+nO
K9h03jlNu7MvcqhAQNwVDtBd0MK5SeIyuqazH3fHziOqYGRz/OgGYl/bqORsVCi3CNc6AHP7NkX5
px0lzhtF2XwEavXhyPiphnnackU0cE/cDOUJn0BgdPk6iby3fugMHHJe9nz/0qJKc1zTerz/1Cno
tqNoP5HfBpvKwq45TFkHL45CmrQcIHT/+1lmFYh9WxMTSWb3ELUfXAYxwZnkhlxMxSgLLfhD5fjG
w/07pWJjM+Jy32j8CfsYVNAasb/3MoSUBUMZzedmOYqnYm43cjA+q55ZedkRPoMkNp8gXmPWQ+dm
Ln9bO5HVcwJO9n7X8x4VhHV0cOixOdf1EPJ887Tcv9xvZH8iSAMgdRtNBGlQHgCa2LbjOD1bRVs+
2rjG+EQfByeGQwMU4imI4+DRAhMvA3FIRtzj03K6NPAZF0x2SaJIOx/MJFuSS5jh2LEuV/ffoBww
bVk1UNQ83E5WFf9jIQM/hrd5nIzpOajm/GYZyW5KSjA4neev5mJi/eTrekNJam5czHcHCwng2mkZ
nycLuyVAz/E0Lr6KYIxc6MlWdMz7Otm1xO+VVZzuR6HUYRaee3PLetcWWYSGTZG1ow0wlp0HM2jO
Po2sb5+6EVuE51ORmoH0XhyY8SRzcorNff0ls+lPNjnN5f4llc4Z2HkLGscBDp4k/r61WcREgXoa
XJO5eeK51/7Dsqr6nUTWjerkANGh2PuOTl+GUqcHb1GK6nmOHhQ6gwd4PIw7QzaMLaJq1YUS9wHX
bL7o7BnvkcEVaet8/wJNojk49gSsYZ5OerxVbaKoh2YojyruWAuGpEOzBajx1L35btCdMAtlK79W
HAOEu7qswMhJZZFwcwNjOgDDNtEoavPSd0F3Sf8b20Cf9Zj3Z18ZIF1K70fnlX9uLM89Q+XDul2a
T71VHBLjGTBStBdWBLMPv8f9S5vZ3+jYa05Lu5xOlSr29yfu/uyRVr5ACACG4Z7kJKl4mBjEpFsL
gNiBvhz0muGp5zIUAAHBQG0dmCki6ybksWK63b+DurUT1E1bT0F5uB8G9y8W1odtG7QECwb9dxam
6jroHpljq78iNOMvisuK8gYPds7xooJ82ffvAnIMyKkQrISUhDgzstSLl+pktkFkYOubofzBrWpb
PNQ5NhLohD5yAdCG27GPhm2GSfgVglh61jagLlOy1crcz6W0WmvGdWunE9ZmyMzkzKY324Nr4wSX
46fTkfVWsBx8CAwgsoCnh3Nr8j8KInTXfUpjFmOmJ7G57j9iJBkQMGb7dP+xDcdz0iKAKGrtkOOo
gaF37jmbbeeDlF+g1jjAN4BRGvwcLpquovsgrWR67dN4JFoHhmPglc47I9VLZxYwArEFXzGzWz1F
RZNz6uZJ+s8fsre6ioI/EcHMBE852TnCWHC/R8+dl8EwFxmwbq5VfsTQfv8x1ynIUpXvlUO96wod
fIHXtNhRCesGVbd/Qgf4g2Ue6wC9HnzCXD7WDU7zSLtLei4/4lbETuDVV2XGLZIFmmGLevi1zxKe
qt4CrZjLeuc6SE8J8kpf7EycE2LIaTGj9KVWrtznVQHrGUhwLCb3eSxK99kqg09jGuXl/o/aGSxw
L13W8hpx7f0P33iDOheShfX9R1TJ6lxhJ5si1K6u8GiD3Y58GBiPl2DuHRIYxm1SRvUXfwN6sxa0
N8MS8GE4QomH95+4XNf3nwRs2leiMSJEF5p14Z4oA07lom4fEil+kRqhLFge0LaO9WmYEYVP8zlo
bf9vVkKy78Q/w5L9sx+OSOKIICOZrzlNTpW+KDM7tNF8KMfpHyhlNL/3Ik9Yg7+OKDs4Fztrb5uc
C/eDO5m5fiSHzWoKuNnvV6ZQuF0papBjeJ3zRsII8uXslUqL41qL6VMVqt7CZcYtXAzTJ0i//eTV
zY1M41dvLJOrTwOO0KMxvoA9dqtJT/1D1UwNjTzc5RZu964a6CqEgrZREMV06OCJf4KkeEBWkh+s
YWDN6kNqhK3OHzzKiWr0+osq5fSmW/QNXhq2RAgjMV8KGb18ofKWD+USOdKSRliHU3e6n7WMHOla
vaLb6m5TBiXDiv//4jQhBaL17WlSN4Yp4MNzUhzhZvnWFHq4EHlNbJcnjCd/iTi0MhQb3N1/E8ox
bradGKT1teRAbVI/GE5m1/qv7tCvCE/dNjxa6SpATcggvP7PSZtXXObtC+Fkjz6hA2gU6vRJKLc/
1KVy2CoJ51GJ8bmZZQqDBEbf/Q0oltegTZZ8SCbd2mEDiyPrOsNvefQhF+BWTlLEzgGQk7Q8utyx
n+AByfxSx//dpYJNFek/1VUPtEKrFpbE2nba327EuZfpFAhZZTGcMKx0PMbJh1BRfvE7lV/GNAzx
7SDbnsACXcrJSo7KiT9H2mScjAjOPTFUBO10D10yVjdfFNeia6unsvbVht3SU1rWHWowcpU8BdD8
Pmoq8AVtiHZhc4TdC3oXPmwyCtINJZRzvI+NAw3u1LEZGc+yno5BNO/Y1siV8sboH/LviSCDvlE7
PwsIxjEfgsHOng28TaVGnUXtbT6nTXVIUH5e7wfzFADJJSquPDi+XrNpMC/3YhVIfXCIh/CJ4eNC
loO77S69Fr8vpPxQWVkERY88ihrT+ZSf/zepMNswfxqW02fkPjpW01JGei/sYptDM9j0M1l5Tsif
ct1JXWnd4yc7sSTWfJz0gSGZWiA4RwnBVC9goxjX3VNZAQDg19l8F5k4VrqQT/A/8X+5/duU1/rJ
Ac6mDW0v1GdnzTTQfSzy8VBqlV+zheDp2O0O3+t4szvvU+pwOBsjlEkEcUR7s+OPvbg9+JJNQrT8
895n8DCk9fH+b93/UTahgsgTnxunhe8y4vF6MUfLfSZFMIkj76V1vV2eFOrWOFz5CYSm9R1Gda+f
hF/daivDxl77ZN430nkbTOqtanJIEr037QGmfoPS/ubiI7wtx+KK4pNjKpjrzUyc6Edgk/qXVfna
s/LmBrMQH+vcVNcSnPEW5gm7n2XaqrODV8XVNeA1QykDTjRm6A/S27qMSo0XT/LE9WY2IRVR3pr/
S78Z+hwiLFUp/XV+SfsuPWRD9iduneY4TXDDutRZqIbEtcSQznZeV1An+uJ3co3sOZZGeGED99ih
dTuNjRquzYAkhCnwjt/styxQ+GUtKaH3JSwem4dqmJon8LRkLFpudfAiimF2PdPNlMDqYlEmJ8qe
Y9D7GDRM4780r0hzyWnvbLv+nXOizyH6/oDSDvByWOmPK6enKuFuzFPzXVJ7AgUMSvSL7P5kwfth
YTzepwvUkckdqX8qnYwrU+3YZ/DyTUw8ifMsFJCiJafSm5iZez+9P3m7LLee3UEw2SMoREGxCesp
vTAh2sVT3B/Is2P8g5dG4mjc695WO5nMQOmq9BPDYh65JLZAcIsc/vqOme0quqwdE/zHyOGjZAZP
/sqqbpvFRhXAJ4G33Xu1t50NQs+iCC2Ly00RD9H00k9gudBJTQs1Te7nshZbESPSg1E3enkBh1cw
kUoBu0+mPe+kUdCkiW+Ied5+jr2nxm9m7EqBjwExyLnt2C9Xqf1FSdr3tPujlzbnuJ/qtRM+h8cO
/9C264xP9hk7hMj2QbC1PCZxvjboU8HBRd0GBcPOj0Bl5S64PAPakKKmHIclq8jBKW7LaksWwakt
GmaKsvhr1dRXc/4GNQV0OwPgbRjbxDdZv+mgwK3Z9sHDVcxDqeJtTrIqqxC91WDVlUl0MOOmtT13
b+7gfjaj/ANKGPaZsS0c2bIRtRgf9r9t/E9GRIUK/Zs4iyauw2o5SiI9LKs8JQg1CR8g98eomABH
8tjN/bAeYyOivfL+pXB2fD5DNaWHplEn5iSSLOJwVRSf3TDGu47g8VUismDVjrnHkBU9wGyQ6Gi4
9TmKA3vD0J6Rdk4b05jjmZSVOcMh31sT42FFBga0dwV/kACzNoJG0gnQMdhQntm56muQ0gmaOcqO
sWHJMk5EvUZRGZ9bLwJfFYKzCZR4W+bsF7/M641mS5AwBmJzf5ZGyvIlxOAAQrTf9RGy0lnAFdHD
XO5tnrNCxFsssswIe04Zc4Dnh2zAcnL7GDXPY1hGqOTSp164zX40fys3/JUGWS2lQ63UI4rd5tRh
89wHG2HQH5hA/0hIi48YsWVp+GeL5TcPUNNm7cZojO/MJMsClggy0eC78ksXLjHUl1DRIGoKrqGd
/kYtoNMclAYBw1wuY8+8Km1RHmbuHQ2e7xNBnkE6hcHJH9H+Reemi3BxzEF+TILxrShkR7AFVWzF
1UDYcx0pvEp2HK1m5ndJOeBmIbWtKKZ/MV67qWDeqAChJrbHcNOYt8wsXXQbXMbYd4arPCbGSLiR
IdMdjw15EEjjHmNPH8O0tpjUOK9l75I1k8Kemw0y4MzMAn4JOm7H9Auwjl/AoZf7ztCK0onNjN2J
vZ7RsIlIImOklNkQT1f7XrH28/qa25jVO1luqPzyo5IeR2cGjF0ZL1NdX4ZIHGHNAmbieKqVB3xg
Lp47/sIsPDkZbLJlV8wjD4arH8wq0ienPNazyxCdBXOG4qXtfKI2PMTBfysrKZnNjZxBJjrTWfEb
G3x32llMpmbT+wtStN2VydAihQVy6/kOI0YfeKzp52CCDXUgaeaFClCtUrP+rYAib4qhaU+23zxa
+j02LRBxeeytOqO45X70JzQHj9wQ8ahLKwOnG/NxGmxSrOJxvlWgNlZRgPTUglPmz+XfSJG94obP
ssaOR5ZuedCDtxk1NyuLklars669NTDXNXEV6liOTglZio68d7GHOpmHTDd5MRI0tuR/v0/tIr1N
3OLY+ErsGlYcW90EH/4gggdY2/6s4vOgvfzCJy73fp39V499sQ18QcqkGndUZdExCllqZ4og7VQh
LxwywqTIsaxHQL+ODi5+7rykMXg9LG03rzZhymUlmQtem607ENsbJ9Uk4ow/DH2uM/xuwgF8aETk
bpxBYEGIkvXBCBuE3zE1qEzbvZx4XefoOQVwdzSH0yTMhqRscFIMPx84s8y9ywdk27NFpB7ya1zq
9GxA9tzR/of9Egd/nkLjNOTV9szuyFC6RhZtdbsERjICZFi4nfqJA0ic9D5M8TR6yYq9K/mSE0ZJ
QkXXQ8rChta0ZC8iS5Jvh71ZMOUCigs633d43wKCA+y+tSHd9/B9rQBdvtvobYwqeA9mF5C3yTQW
CrqzCeruVnS8BLErOUqrXbjRM9sD3yh7rhKa+mloLfhxTD6T7NCEEqBg7LGPzqHvVYS4laXaY1iF
OiWEfwVnrpL/YAeP13iibE84kOD8283Oge6+xqy6K4t566qIZI7s0xTcxo0NewhgD14J9tmi6b4w
Pj8Ejv/pecm750X1QxSWyMF4cKiXiaxCo+aPT6aRfpksflfsAn8cwyPNO6F8db38CNrae8r6757D
atNUzXdpAVEtgaSkM8OaWvS/QPDq9eSM3LF6WXtY86tIGGdkoDO8UD5jQDBo8YAvZOiFBwSubuwj
DBeNffCb9j0g/Mhx0NqN8cNcuNPGL9gpu/5sgy/EAsEIXmyyrpPbzP3r9BQY1MjxJp27s+Wgn3bg
AK65SIoVoL10rxPjn9fgEkhj61aFQsLpujW0wYfSIzJOJu/8tc+ubQLey2hd8CtHTO30TAs3yEby
EQl7w9guWlvWl88ruoOxww2NBMBWrEyoOZDkjmBV2J3y0bJGqGGtgwVGGo/xjw6qZRKSjN2xRLqG
sD77Mao03xKTfhnBM+jWHq+TP/AbipqTytsLUl21b1FPu/O3JyjiQj9oaNZ/w6D54Ml/YbtfbMn0
wsUap/ZRD6b72ODNs7G3SZJ24Mhk/r6auj8DFRbOT1AzUM30hIbJ6YcY3bd49MN+gSXUag1MG953
NDkrOTl8lHFJFMkciZVQr/WcMBQy5HZ0PKhxAwGYdvEqZVsRnM3vYQq/W/DEKYQ+x+z+ghDlqaaL
MTAF8Ii9uBI9WheXxon0LqgnUlwg19hU4gTZtUDkD6bW/jptC/KR2yUxK6Pc98KaeT4U5awc84sh
WVJ2GVPqBppmUdfHcAr+ku77ZQ5k6cQ1G+JGD1vbBP0zhNo+DEwWV53sICYeIYDSI0T+R6e5yN2p
HEhK0tce95ZTKOPD699ttwI555hPg1dYK5fXPvR5HoB54JGhhrAD9Y70iXA4scSTK2jfqAjpU9N+
2I15+mlx4YqsOk0TtZart5LqfWvn2XPdF3h6PJNVvUPfFxs8kQs5hQzl+maQr9MCjnYr0JN+zLlI
7ZcKVW012F5SMsPLjFryIFiZLi+Cy21eCpdnvI2e3ERy3xX2ni3xn2UmVMTD751tYjqo1e2EqfHM
wtXDWNIO1OKmQcymIiG0Dwd1xYpOlFFR5NuxyH4Ls/QJkjasAyvz3TCY/oZ9l42xKH1ynTG5aPvG
SoL4Q8nIr4sdBvlle6Jjiqi74LaKOviOZQvclkTAtTcpKiOTPyzBeI2dvBfSV0fb+E3rrdFvCAqz
MGkQWpqOGEp999D1/UetmmzPGJzSq5h4aWASITkAN6yalymyi51IiO1ouL7dKJUQCJeHJfRP5MVS
URdRe6YGNlz4d4PkVs8S2no+qWldmgr9blxv3Kx7nWRv7q3AOriOaZDkqAMImRGNMa35PI57pAu8
AXArWbblR6JgvVn87bwpOCgiT12Fjzy1e0RWAIFwkJr+QZGKFgc5tqqMo6CawQh0FtjqiAopO/eS
DJkAM1eGHpg7+NaOiWB64e2iznZ2o5yqTefaZzYJDD5hkJceg6jGBM0o8+Iwovaa4+6vmUbPJop+
DB12u8mb4ejE6rOLIcQMDrmyi6JvHU24gGO5JzTiFBISu7FARmQMI3J0VkAFmu4FTCTmHOkAEnK6
P0UkjeeRHZpA4eYHP7Jsoy8zQMREHplYaVI/w7jTRPk03t4tkgC6QNNQJiF2DZipCdYvSRwTMOfF
QIAWel5c4DkbF1JXK818nxtnvwPZkDsighuJXGvh6HfdQiGet05MwB9E8AQbF7HmBU4ke5JMmJEo
uWW/H/iI8X9GW0m0wM7XMXy8sMWYIAhYaGC1Iy99rAJkJmrwTyKCKlYM1WL/AwM9fiSpmy+Brf22
5GRNEQZuy3r8JkFOkVgYNXsRYdnTKRyt4JGR/6oDt78R1TTgNCvljpTAx5ZDeR+ySWcabGxrrz/x
676mObkWno6fwrH6EEVjEijckevaEUnExRHGQ4pOfEYgRI6ORVJdqB3cYswuIPuTOVbRiyJhYriW
MU9MKdTRU5PT0KCSs614OzeeT9UBFMIPjnluvjeFODRoaFeZzB1S10Df9/WzjrFvIEJJIgYcgtQU
4cJUG0KTZypv/jhpFG5YiD64thXuLSXVybVQbzC+t0Pex778SVT7IaehBrxRo7CBzAMNBBDy1CJu
h5PpxhokIY0qcRtsDPlmUOb4nUKJsJjgNNvWL3DcQI4gkCSFfGHd+ATnQz8pdArRG158fWxADw9B
/BO0GrijkW/ZGHvrgWh4vFgAv+oCCiThKHhbQn4MmSecO7aC6DL+9o7jAnzgOLP13h6kvW/gPKEN
TdZAjGj2J8IyGWIz+r22bXJGgN9tTcOVj2q6KHC369ZN6TY7Qrwqb66BFkrn0sGP3zpN/a/q5FPV
5T3nA8uTQH6h7cv2tZi/Ks4Wfmf+ys98Zx0vH5sNbYtKiUe2eTY8ArME7RxXIWegaxIYVqd7ZNP0
+4FD1mK5JFK6B60ree36Md0tYvk1OZ3nCSb4mkAMbYUHXxtE6ASA8RorLdbtSN6D+s5tq+b8ZzTL
AdExNfGJWeyGdVfL4ZzM/S4zh5cYBzSMsundmb2J2LUnQNN/psB5CiQZ32jr813cwifzZ35HpN9Y
m9m1STzgULNDNF/K/c1tcodqw39D3uecAeq/mM2ncJMbUrYABDpm+KbpWaET6h5Sh22USLlidbRC
pNWvXBPbFeJMjyPBZWE/3UagqTeQdkxEJ3XSoL7WiHTSLU5qZmTZR9Ok5OO0FGbFSNemkIXsGpdC
0DXTA3aJWzECsetKut8gsVcDfqN9Qt7r3gLMviYE/ZwMmAFKs31EE4fgq1y8qXYOV7YPtlHZzuy0
xz+NrF4i/uQ4MVE69U57BOSJbe6zECX4sEO1blthsxfoXk2LnRSeiQPbSoG8jxSsGgmG53bOTlpm
Ch7M2inX2era2SnbOE+1IjbV9Z8rptFbNfzMSGK3KUEceKHJH1P6MGg9P9iYB7zIoxZ2m2fWP6u2
wLVITAuvWANnOA4H+HO1vw2MEVYKMJWdqPONaZVcLIGz1LWoHhSBDEzNX6audM5F953VeXCBEUsM
S7Ob4/HYjsgGIxmpLbOA25wSg1d7ycnXgIcT8rtNv05OwsUcTE0LPkd91bp9h928m0g6WFNy6R0B
KA9Bgn1OxdORM7XG6qc/YYlZh8rIf1jkJidmzM7KSZBZ9oOLbM42trOnxYsO/BMyW9wAER434mqE
+tIat6F2+1+vyP7pwuGNiTQNw6iXzHd7LdrXSFbeFjZvsY0K818x2M+MeeWGbm6klwoeZJf9+H2p
d6UC1L0vXOZJc6LGTYdNoElA0CiItSghsv7kkb5VZUyEqqJSGytnzp81RrwRs+YVQFYF5n5f+6I7
B2o6TJZOOOlt79DJ6DFLB2zIjK38oB93dgLHLhs7bx0E6JK8DOWCOwT71HNAwFMTuq6er2apD07o
EXGFFRYuNKMmGlDWPabONk0dwIoep4bNI4MeVet90xORbnc2adCIJpOFxmM5vyTIGwdHvEwBpJ0g
G9+R9/2tXbzT8EMC2FAl+XwF/av9HPrDtUayj+0cCCz8M+SfUzTdpuY1Uzen5YPVKFnWacFn5Amb
KbUjycYdfojBuHVs1lbE8qSbzqD8k4hqCbJp1328XMPFdOhY7uKi7J5i5BGUz0A0wdysGQrX0jPP
ZiC/7aa4BHXhIuK1rrr3/msJQUD1kD/4GrLIbBMxwjROxkRhmpPHuI5NnJWKP2N5US0qRHrKvqG/
TVsGXwFNR5oryTQo3jF668jNYqPpCXnxguI69K+1FMZmGIz6ANxkOHkLYp0rAWB4ll69EsGHpQsK
Ct7PkCjF1bCtw8zh4EBAphvj3+TY731qEMzryoPlQ7sLaxa8lk0nAdJkjbzmSg9JdKzmGeGx/pPG
zSEpePOxVLYk2tsM95Qy9Cmrl8EsucMTsyFAUBfTmr61WZvwU+Q3wxjoIYppsbSm5imVNyR1b15k
Ooeqyf7YTpVtqK5+eqiYa+a/vAWtftfS8C9htifScgdFr9vKUYdMj+dz1HY2upP0g0mjjaWKXL9Y
uKgqGc/vsab8l07qcWYNq6yRfD4TNYLOA8LNC+McmKr/gJZ1MGs3Xg9GL7e+C5GrKR2fQ/IZnZWx
NnTyPZgg/WyZEILC/Qpo0OjZ7pkLZa/DX2U+5UsgWAsiKIB1+kek4sHWKBImOpceVDz8xXKVBTyL
SlqPmZYFokypt4ANrkYHKcCofl1E+fRxVJEhfGOO3b9DbDabuuQKnVhpfaRBlz2Q0sEyJrEbex97
Sy7tSHhw7slpo71+1yzxeU3fH0sH7RhKlZciKKcdQLEPPHYwnphWc+2AbqbLpdFhSKKHj8Zov4wC
r60zOzAsJkaAQ1G+JAavaW+NV2mdapLch9nrdi5hOXQ5zt+W6JS19oqnMEY11BCYOzbk8/SODcBg
ZkIH/YkztKYJtAin3AIkzU7aFB89MRRTXvQHzyYJOciIi4uLZdqd9+IxhIUIkwe0JNvxc9x4ty7Q
ZDYuMADMRiRpxCplVd+QEoXRZz1X8XeaxT2ZJby/bmyI0zj7z0OVGbvSDcpdX1e3lkTTZ7sSj01p
bnjgsyeSBF66gDmcnt6nXtcvtR/sqkl/4WSoiKgV7z5Rc6MVX0cZX8tmfEkqtEW+il9Yb9D42d9i
ZP6ee9Tb/bdq4X1N0FYv+rMn1qcybJ7xFIRl2JFJ3YaAvgLR5peqJ5mDRK9sYxa481O6Xc7r6R9s
h41pZ85Fo872xuaPFU3Mzlv+xXIxV/dW/Fc2sLuHjN9UhPlwmzdsDYQpi4tVQEm6f+FXvOpY+RAG
EM97XSa/VZgtNV/615FRQUpP2iJ1inaGGwagxKiRSdzJUazTzrHKJCbtMNctn3xe7nOHnh8pIPbN
n8ZBu9fgBWeKuQpi89G3TbAJFZZ0/W9kCLAaEtMix50kSYw43gqJ8c9IIJ4oaXgc4CGN/DslLcKA
gcFn4fqfWUTDnVsQ9h3ah75w/sjUCQ91FR8txZrJkwlTReaw9UQVmGf7yiBVLTTBwCFv9K5INrZi
cNODjdjCncmgQ9YKRWL2X5uevBId0o4nCwcwYQSc9NnO0WPLHHgwDzVJb6vZSjYY1d3VTHLjxEs6
wBYl5AY6nQGNLqQvRpQdAvV3yDDp3G3bOP8A7J4iy/kZF7P4bLZbCvgC0EewYV3RU+PPybGvTUZd
iIFouZx0zaSKKT1OeMihRKqPHiJ0+e44ybtrcKhl6gMn37w27F6vzL58i42ZC99w6Pa0jd4+tGju
ISkHZvavS2Oiliv5TWf3Hs6BOCKZ7VdoOZ7bKFT7hkG2MC137Ywh80mXwVD/PbkLw58T3SvGt2FC
o2T/S73uL79zaxNkjMMzkag/NVpme4xjmq222VR1u4/GzHsqXLIiyawVGjPVXO9ZKeGva0nu4g/6
By4dx4YXfUQcV41Y2m0kWrbxXzaiwenqE84dzTmwrBT8tjkyffv6P8LOazluJcui/zLPg4iESZjX
8pasKhqRekFIuhK8BxLm62cB7JmevhMx/cKgEcUyQObJc/Ze2y1pMkuDc3FXkaY7cOEJDmGCbmAo
O2vn2NRILJWpk2+SyrqakrLAwu6/mWgO7TjjfvfH9pwUsE/yYNiiDqQFIoHn+gPna8o7qH9B7O6Y
/7LTaHACCdLCiVjAWyzYOpTPMFGzLknc89JWRrSJmhmCTJNEjZysvNB6mTyVwn8YvnVuGG2DpDjR
T4OHTAbDrlJ0z8kAb+DiXWuGW2daPRuFWGur6zpKORi2oi+vUBeYjnWbKURN7RC/tq8aktUVUdGF
DNO3SNE5IWPvhNhiZQugs4Q5Puu+xJDlh4eJQ/xaUO8aAwEtUQyZ21MumoFpTmbG26TVXPVNwYak
RTQJPNOmEcYgFyxF8aSbtAqoiYZ1a4TXBJ/P1lQ/DdhRs4Iuw/EEITkoaMLb5chJSA8flW3smez6
O4AkxJdQMkYi0znVN3uryGDYArZct/JbGfZ4s9F5mybCZqH0I3MPfBMTGGePEJXaKtbSTY95HK5a
CkWMd2uwmr87NPFe/+lzusClnR31zH4xwsJDiqHTVKX4aHz4tQwLyp8VR/wx+mhFTcSJO9ZMcbkQ
A5YToShOlYucQ+vJ4OZFz0KLDcDjmE6U46r03WjrS/rzjktd2hV01vsJVi76G9JvYorPzLH4c6wG
TNLUKmEut26ziLZAS4ZO4nJia0bzTmcEpZ0NVaLovmXIJwuY14+6SA+9bLutVs8widI9DjQAOMh7
lGpwIFnSkj38tnIONSfB8TMgMe4ENhnFA20Uux5xdvSQPUjGMpmQYr8qDUFDj2BJlFEARh2YPQ4J
UbpbbRydMTev+9HNSWe0oKWuwym7qEYaaybhq67uGx57xpE4o9NGHzAcknTtdgEbUsH/5Di8BhhI
JOudfGhd/hfMN4tl6Cm3A6RBgkZ5i7IlionnjFoC1/10OHgZOSdWwTS/sb4hvECz6ZBlT/MmXtcm
TKUhI6KlZTCXgRva9HadbzyZ/4rBO4vKFUfVj/vYQtPaRbz57jw1QiGQX9GRbyqy7/jXSU7XDjA7
B2lCHjN577zoWz/rky1sZYZWYILbo466e4Hl3+3UZJKdTlc7cS/NQACWkMXZlpDEoSb/Sb2e8Eie
EtXDRHKyA98jyGkJe9qPAGvFvlI2IyhPHXBF0npW0XSWgf8QBjEmOiiOYaw06n8nohvkszlInQKi
9Ndj7VFECOfEXBMOUWCuJi/pjv1ISmhID60OXMTMUw6RJ/s52K239eEycBASDT5YKNqaT18Ty0mG
1H0/UgNL6uRRj2u8lgl3mTLcS+eTxUu1gt6ifkWAc9btwIag3nurWCnnAJ0P5qbunsYO/NIUjCsv
Lu5lFdobLafUDlrju22k9EMfbqdpO0ocuWOVW9XAx7rOFJthKKc5vOfmju4b+3FxxCa1qgnUZkzn
1eeJFcFsKYL1QJIYHCV70nN/c5RLV5PNVcvpRNOa4eLl45m0MXtbqXFr1ZxBlJLNNmMPbnFFQZrV
n7ymJEJc5a9mZV9N052e6j5zcA70pGAUzZHsN+AF2gjZdR5DCvoeQWs+urAiILmUyQ5lQLuWzrmC
kAoUMdvauWmd8C5yKwyJv3X74WCp/qfoyIdG4E3GaG4/03Kk3qRnsMkGfbNlnj1dJgZtU5KZO8pg
tBNAYVo7Ng/TW5qL7z2OoBd/togMUHG9NHtWdv1UJ7+GtL/RqlCX0qaFBI4Ck9SQYrGhqYP45lRg
cd9V0oHMFIQfcQ06asw/+4IxKO7dkTlKSX/DsP8wUJM0PMJnSw7+ntQi+ES1/qbF3jWJs6tu+iUK
TqFt0DXfA4w/URzVZyujV5oK/V0RT+OOybDOW/W7i5pshzQEbNrAk2o+Q0nUZWWip1b1dyLJ0J6w
Rk82l3CUckj3MFoH3EuHalY12hNpehbN6q4ptkY1vjaQoTlLUJckOecAkuLWISYGI5OocWa4V4GB
KwhkQZbM9OoHobiMpCKPKSMrMR3Cko6ki2XHCmjPoNjb9SJdswNFHJ8DHATpbysnpRol13etKNqN
D7hK5prHgTh4xTmLsjwlCIjGaBkJ0PkU++AsemnLXYA81Q0ZNOhOI/bEzTSG754YvO3SWbw/Muho
Q+K/ixmpK4DKuYHnnEwys3wM3u0+cRChob347iUK9NU0h9gnYpOTcosGTZ+VwPGFdCi8HubOHP6k
Cf1fo3sRQc1AmMt5qMi3TYQZ3OdcjWB6TrV43NOKuwiELyvd08pNhCB2lzWP0s1Hun8RrHzfPmFl
9neYJlY+qQKHAho+nhSb+Ipgy4DG2pgZ0Xcd6b1y3rvtLlMXokmG9UB8UxFjpAfaVqIn7DttN2Za
tjU04gNJH10VHHqZnCHxUD8dSYS9EbfF1hvxtVBw7nHB9WRWWmN0ighd5nrj7VFEqjonRxPNuZLi
HQjei8y5JZgChrAIDOuCk+3ds6mMWEJ2nldMtDXoN9equA+tuva1gZyd8qGkCYUEOLxmPtEYAad2
wgVoYwzPbZ5HO202kdDQB/M9ONpBU/p3Na316KWn+U47EusIgiO3yIg8UxxWGqqsdNDUU0DP8TSI
8gHaBPp/T89T1d55KNqbrpMTUpmwsDTlfFJOV6hPLlWCZ4PkCuLc9dK9VkhbV/WonrSyk6fAsnBm
2+21xPu2c+Kbod10GXbExNJnMxv3YFI7raZSI4cjcAUWN+SNciiJfh1db5fqTX4rBJmsBjkmN0y+
0OyKApWf52yb2dgXkWLJNRvWSJNSSeIIU/NhGtd1aKDelIQUNFXdPOeJYu9KmX3SwfMqPPttEdtn
RzNJV9I1DkD4yM3KsQ+uScRxLh215/CEytJBypkx7Kfp8rroQnVyZtd6DFFWjBm6lNA7A02O1wEK
cQb4tPSWf0Z1mJxRAburxd89964qAWom7rkMpwZHXYT0Ga3aG/IkOsR5eWwwT9EUhPbAq0hlFsVb
TFUx67MXvBa1O1cu6ueQx2tLc/eCOvfOvtXc0WAbNNlC9stMJ+R3fiFM2dNynZACIn2dqCCiKkHW
bHfDNYnc7YRA6lijeH2D+8VaVBJlIDWbsTo2yyCEbhAi5X0Le+IGh0k8lMofXhdkz4am1stf1mWB
y6Ju1MUvYpedI8GWqcL8VXk/UDNTeA5Fs1+oA9TN0SZs8PiG/IqO/4eqmfFM5Znf6iKo0ToCiJMx
PKLlHbOjglwFw7nJoR8hWcIFCoPUWlMlBtceCQS4HTPY4XXMgDa2NL7R+T47emU9Y2evN/5Ip3+F
ORqlo46eUhmgCI1K/kriNoJiZrXWq03JPLdyqXSo5nEWYy6jWdqtvzTcNDV2iUuEKC6a5UM+0eQJ
W3Ovd/VtYpbyMnj7ZmDoTOS9drDd7CjABT0KhsBrkDLMMDVswXbuXJffJ1t1HcJGfZcDnsUAHZKp
pXuHGkfRYt96Je4jh+jvXU+wyKYke3N5tkpO/h6BJn/GGDAfjip+w8xZb9MwQWS60IWEwojp00k/
0NYNqElTuYlpfx2op37nBTVE7qNdQ5Mz7gMNAk3gSnLLVfraN2WPidVrcNhhxCH3WOy4eUw2sAbT
XF29skZ+Wo0QRzkgokIG4r02+bGebXZdzIxudi9kQJi2SRf4FEhQ4mnSlKsyc0bE08lVF82wsTA/
nK3C6dbZOPggFlkfe/RwmirkX0Nq4nSjv9vZ4euYsSulGIU3up7/nvIpOJezrxEDDtyIaYzRiIbD
dUiBQzVl9IRKEfVp2CcHm0ydR2+5uzHW/XM6OS/6YqJssuo556umRpVb+Lm4o8NaO0LWPzufHjFq
hfCe64OJzIq3LrYZtwxRO30MMRVf1t/yUJVvY84rW5ZDcE3yD9rC/bWf4SqpQaQantfb0DufwrQ4
wXRDmYFuXxgiDeFvpT+SNVlRZtdTgOkmG8/Y3Zt7bVEsjvO1rYd2h1SvQFmbZsHOyhFbsfTY52z6
S+P7MOItiIzz1YWE48WBBLAJQ694NwoSDMjEvhkGgLtAZGxIrXLOJSJ0hqT4VNHYMca2SvegaQGS
2XnSbczOGNX3463M4QT5+OpBDZgcfpFT2WF81dNY6aAoY+AC7L7RGblafTGYLKyhkZLC0xKALPLs
NIbmACapfMv1er56I+vIqMR6qv1qYu9ybprMWQdMPT2PTQ3klubNOIbIH5vYwhjW67RMlaAb/ll3
A+fHuPtMZwRDjzJxFY0J8aSky5f44E6J45tPheelO0snUjWwQuI7Ay8+yZySuGUBvpnMi2cP9PKi
Ik3YlmVMZq7vIPnE17DYEusQxoFJv3ldcAMe3LFXB5S4GcfkWSlokUXf0KsKZzNw4J9naNlzP5t1
x9APd76J27l3NGMr0pCD9vyW+GGDYT2hK8+/wxvC4BbceOgR+NXxWbzRB7u8kpYX7rraZ5I89qfC
kvrK7XOALIrZa973OXlZtbPLG3R5//ztQIif4A6c57pj7MHhOT2kJsE/HG0TbO/RUNR7iy7kdij0
Zsvxs3jiG7vEq84cU5sHsZ3tI49o2GT5MRLyvQjbHZym8rO2UNiny46ZZSgj2mleN8KXIQf+60HB
WRZEDJWgL/J0Zzcp0oGS48+gFIfkwqVnhcGzH4JNUvgSF9e2ypS4LJttEVm/ZBcqSB5xf2nnD53A
A9UTmHKIm2dGIxc26Xl9/+8PmfvpGIV4Lvvi0dNLoF7iR5bt/yp7Kz0tX01mnFO8992uO3AiGD9M
361xW7fIEUouAjla5kPLm23V1up73lLjIiY0r0GRRRc0DPxA0dCQiNaoe95bHQmCO4wf0jjbKvSO
udMReB1k8UfaOYxqbY2TRU0oLFgwYEqp+qV81/yMnOqixAdB9dFviDboOHRa1F/UoKaQxTH0fwci
xGxh4wCAQ/WuacR6IkX5pMernApXTTUEO53gJsNCargwZFoEAiudzrppV93FmA3NEiBxkmXmtY7e
l4XW9730jOj3gxBKsWZN8Z6H0udBEIcaN6V8GGAs+sTaKjNk0++r/Iqo7K63JemHJjxmIlKsJ033
v/dYQE44Hv0DiFNCmTspPlXQ34bZ5BbHY3kcNSd8y0fvMbq59zRWevTWRSBuHSeW5+WH5uyHk+zo
7VBRqk8s3K3U4rOL2vxaDAmQfR1X/9T09V5TYtyWvo6i1unVqU3rYQ98PLk3JYtxY9HRHdnpjnNk
+dBQKqziHgJAQLilstI9EpEcSQwtgqhSZPJilSf7bFPPWfJTLs5fG37lKg9lO8MqjH5ay0MZTIEr
Wt99vTn4pQoOxbzXhD8BAM4dXNsFYpq8e4tpOqJyG7TzEOJYQfvbXAJrgp9Mjvm8SGtBPhy0mKyx
PPHEUaMKWWXcKAfbmZLLNHrTkT4FB4eOEaOTVNFPcAZ3hxXrUmEaBCtXu0chkmrb90R/99jOt0FR
D9cq/bNUOBn7GsdXuE9G3zq7JNWT89f+XiTOeCvc8l1Z0qN/y2oUWhgDEXyAH471R1lGxZNrxNYj
ZvY62QRTe8IaKUsDg2ZNd7S9mmlNa/p4GUaH3uPoH7ko6zVAY7CsGEw2DI9PAkXVc+sXzMXnp8ws
yb1/PQREhRp6H1UeTCcov42IA2exHViXpixPWtwjGETlerJD693X/HSvR8wd0QYQxQ5XqERpf/Ca
Oj6wxdJ4AmbEazn/klvptxxkCkf04m5rGNEy8t7PHKsifMRoqerslwWNoG264jWoxRUJoE0PyOYr
Cvi1hjP+Ne85W4FXx+ZWNpfYzqtnXG+cGbgdWEvGDzzexde24OCq6pTGYQ27+45ugX4pC5ukLlFf
Fm5MJ8t/IH3yZQM0jViA0g2ydUrmEap27EqGrOjslc8Ir6xfDSMBbqutmk2ECRMhkzC+uwpKsAWZ
PCLzeYrTsFwvGBldxdYtUCGqV5R+aN3/ABTh7uCTXoZ7XNNgKmr5vDwUnSZ7uVf41lhWfdIgO4y5
tJNQnzVi/OxCZrdZ0zzjwpEvXv8G6WA/pXH4I0gLguGsJZne9naJYJ4Cv2a/wAs7FWW7LjFvCx7T
KVh1dPyRFQZs8N3xbJf/x5EF+wyBgkg7L44zwBQuPGT/86ovQ2rlKnCOOkokvJQRKJ75kEVIU7CV
DeXkcm4rlUG4EGCrLwQLYqpg26RRse9t74D5IfojAlpp6P93Q0ZJi8aPnFwPcu9iPlN+bx3jXuGH
cmzkh1VLiqDNMFot3AE9To99wkqB5izaNpYXcy6hRLZnrzGkAQYa1fCzEYhacjDHedfaKAd8KCdf
n2o4Q+i/1Bu9qOS76RIU5MXEJaJwkO/KJdl+NPLveeMklxyEFasRqPgut82NjuzrITEsnf2o+jVY
eJ/cuXwfa3QsYmwVmYWu8zI2rbep6z8QVLGkGiSN26XBmDC0WPGMrmeIQz5Xh9Fv52ZWfNR8/1VC
HHquWXuqmYGFHJV/qui7FGQXEW8+MzG9khIdMchcssWOtHYjFSJyLSqd3kdJtBwJStcRRz160iaC
BrR+0B+5T8pvn1Q/y2rUGMPD5ZAC3lnNlrOslcuqyepZ5p3BSPgMRq1YcxCE09hTCLoFjYPlUaV6
eEbUG2zaUnYH6cBK6jXTg3VlHIROwCZtY5KfM4ar82F+7C8IUbKDh5xnP3r2JSrb6DVrL1T05Udr
ZdQ/tR29AgRxvtYdiwtg/s12tnpEU9Ds3MKz1ty2zq52m/xUamR7wRl9IWeLzd5YNU5Y/8KVedEF
s/III/dz77t/MJ0ZNOLsP3niT7fGVt+myOp2OqlOBNlY/msBkFeF9n5CyLJGGd09F61GWnZmHaaB
SSizI5yeaWQ9GQEHMujsSLU7UHJzAa+1DQqkeaEMhMtuIdsNt+70FBgTg0RWsp7sgUKF4z6vKKpG
G9OzDOn45rlNlpeOw9YbvgegKc+OnNwza2QCAYaZV8oa+1KynvnZ1L82BodUN7XeWbbiv6K0u1tZ
5qINIa26QWZQ0tU/jKVeP7lctqukZnQ2FJ2zWXb7echNm228LI95bF9ydyhvel3Rm9apC8o4bC6m
NsTHqRXHZTOTs326tgS38VYl4Mj/+d2xCj41mEXXMPJ6XhDH3UZB/Sj03uBddr2TTPu7lRqHaraa
V6Vxb3oNE4CtTpExIxEmIkRh3qI+zV5Hf5wARVBBpRz/5AwXgXBkMllUAEAgLj504iZO3DDooqaO
Gt2M4p0Uqr7/8wdJ6ssDxFjaklV48+eWwpj6f5CLkX05eL9or5q7ui9k+tTqUXCVOHXXTua6J46U
PxRyG0bjrF2amTjbqPRR+81VRZi7J5vUHr/XnbuZxy/44Vp4M4E7m8VYTho73OQdrADq/ZEGsiLh
TaSQ1ZviggHavxIMlBCsmpS3NmAka7BptOuhJOUD9+cH2krzW4Jley3N6s+EAOGYog1k3wpcTnJA
PGK3+JZ5GtNfP9COU4w1kv0x2Eurtq5lrihzmGZgSdCvVumHyOWGnSiG8aBVdridWW3PYZ09l/4U
XEGTeLsuTM6ZPR3wYtEDqmkNwvlByTRDkaHtkFRcTBysQV0xVYmLg6iqNzsZY5pwnnPX9PjECwON
osPLunxr9Ls3CZ1mLTO92nG6Jz7Pi75XKt+nWfqtY8T5pDXye2LTFyxj1v1cf0Eb2L9JBSCu6Awo
fctCQsv6KWvpCotC2q9JLK5RqOO5zGUMrLbPjv9JCWsE/YAE09ZfXP8RDsycnmz5c3IB+6wTJHcV
LrK9UdVsPrfEf/LcN117c4z32nxvrFcUKqvamJMNK4gbiKqpeQxT27DepuVjfcrJ8EVvBmKl3bf5
wW03XVPhWSdf6t5097nR+5/CCHOHVpOksrCeC4nLXUtPusAVUlrB+xBI+h7TpqLiGvAxRvBHEW9X
f6AMRVN0RFhzoNn9XXizYLa2DlUzR1lU7io0aXP0Uc/0oHmHCsscNMQ8iDj91rTWC7pNoiQqdp7Y
eOkH72dp2Nu8gCs0FaW2TgJ5a8r2YgASoYfPo7DiQ4pXNCgUaDxHkq7sVr9QKL01I0/Sa8HYubk8
mk48g3ZIqya87RF2QPcFW37s1y8cKmEfMTXGHd16xWuD4wIcGXHyUUvTZdxqWLWROxM7jas9NJFp
1RfdZbJZmUywyD4IrEzfBjqidpSbmikEY2vePni/h7z+N9Rj818zxADpMon1LF33pOvownD+xppF
f2KpNi7mND4GW2pOIIyphIdCnU3HVmfkTw90qGRCtIF6GyA+pROYmS6J4kuS48pw6MusKscEWsbh
CT0Ts33u0eHotZa3dzWJwxDRwomuz189g58XCi/7qCk/2oWNkJ+1A17HrbUVwATcTqFn/Tuu9/99
ivBPbYvC3ZOGQUTUv/Jpe5boIUtc3tD5/D4NFknjowahGrMxKoMiJ95kbmJqTjPHcqI1lsKPz//x
T0D/7QuH+79TnPS/08V18qwwPZGAzp9xEPH+66MIGWOz/jDMDWuQAR3rHvPCmmp9Ro9+kZuWWgjz
lbHSQOQT64k/WzKXDF27+mvCewVIMMr/DcD3/3Cv5wdm21SCZEzBvV5+/r8w8pM3GlrO8oayNoMc
lumXYu6/4I6tZkrqS6GnvzqdmYCWR9hg65heFar5WXmAutbBHPr/v1K2NVPE/wYUtmzuLhcfDu+a
+fdrMixyuyGjmblQ466KYr+QUckFMsa23DAP6mFOka4c0F/9bN3yl/Ac9dJgwz4iDct3DLSzIqBD
J9gEWyNNT1rYYB/0qLomwrAReeV3eiv61avUOk1lVyPQRgs3Ce89zFPowEyPAq2ZbsBUf0eNnZyq
wX1ZSvWWHM/nhaVvf19OLkt1/9UflxpLE80mLDS6/RSHSXxY7oyl0QNHkQhTye0xBeHPL0r1F0E1
osWyjyKtvjut98lr+0hb+O6F7vfPnnZ285anEkXWK07j54Ufwpw2vRvuh9h+Va3AY1roCaX+GvT0
C9K274/Ch/c/6PIn7VtmMHPvMsqTW1FOzdHPQaH4rkJJUu3EXKsZ84fCGJu1WOj+lgrNI1pMuXKa
GMPi0ELCrwf4znWD56iL8G2iNBx+WfmfxnTa3z2UhRVYS4bvXhad8fi1zwor3crm0A9msTiOscy+
8aJbOPWiRLSP5anAAWWo4Rsn22C90Oco+ijE1xKZsjy7rcc8Tfl/Ur9pd4yJi2OusTdAcqkeIhXk
BShpQ8t1gGFZOlPMIf6sJq383c7ZLYnDcHDEWGfFRrEd3D671l79sNNq/GGN9DOTqPO++QPD9KDO
htce4Q1dx7y9jxjtBt88mOQAbM2gHj+CkQWecUmyExMyL474+X3Ez8VybY7fdTenAy//CsypOoSJ
kC8N97dBE3injR1Dh7ko6RwkZIXTX8zRa69W457NFCaoEzy6TBtuTpsOc/+q/aLptm1nbbjl4Efp
xdqbe54LPRL66NdlwzB0p8+8lRmof6ls9CbCHtBEh973pIhOjdR/eaVecrvOnLeiz1YTnIMTXiK2
Xd68o0XrJp/LHGGP/dGq46dcNvU9YhRYe4ivzFFaG/Tic06jufOMlgqncGsDz3j9q8Kw86aYMzz9
z1dthoFuoqEG1dPzbugOzFWvBufdbTpuDMOlNa1TmMx/RMzCUuLXWy7U8Z40ot/2afHbRjMCtygK
6GOaj+Xc3VdBdOLsV19sePMIGBko1yK1EOTTgzKmfBMxVNz7pkJ0EYr+GFYT0NhOThwIUUZ+La4T
faetI6gdTSxGoxsi7NGCC/Jo6tiwT7kBmURzf6LWk5OkDvTVN1mC+0is+ubHzA772PgrM4T7EuId
PJStxZk98PZLMzhTPruXp/9VxfLVn2E3QcwHUUTfoAKCpsGiMOqjePiaAmKld+BJ9DpAPFJGlylJ
r8wHhlvdA1hAxAK/XWem45ptc3bydgRh4RjNOfLnOWMynRZo32Q5/0AwO5XTPaHz8dZFWLk8k3aF
7ds9LyWsD0jCLOWl8PruKDRxbWM3u7HrZIQJYBnTgUHt6GUGsPqmZt2JtH2EQaPWmo2kabL6+9AF
xXX50My83aDlBp681DgKO4te7HydZbZ6GcbY2WE+HnCwwJrXMvRvJr3VPQOgP1nnYHSmFD3q7k7q
MZlDpWa9uBN0q2VbRm4kjv3g7m3FKE9ocbNbHn02CXwORXZYvsrdp8T31vG8Z/rqGCNc2AN0Ht5d
gnXBQRhfPfWp94E01nCrJt83T8rpU0CuabNy7afUHOjvaULf1RKiw1LEExO4ajuXam6uYzAmowCA
IHQLW6aUeLT3X2cB19X2Hu82o3zEYabI9uA8ztGCPw3du5CxdbItXGy118aHckQnqpFkAj1mYtmC
FpGb9RXZb40JEof/QErHxhvtcc/mCE7SSp4srItrM5A/IKkabzHe6adxcn5MOFLOtcCgMBqxczW4
R66mDp/EEDA0xhG6Q8oY8yxrKIjxQE849Uva6VadH1qZNOgd8OwbTVBewoTUpjbvxkOaDiCsMfwj
eaBNwXUdP/LCAW3jppwil/N5FvbvBIJpt7g1J5xj1E+lw5o21R0OwGHIaaoTdysH7oSqxTiI2XQL
Xcp8Ebp5AoFb7StH5lgPzfPYFeP33BIQAoaOJuYgtnjhQU2r5Af9FHfLmVzbp2XyLnvf2LqJB9sQ
2fK+CtDL5pNGJKNngiiiYcR0XT9ERmUcGuy+FobcC8ycZA9mtdkFZenezTlvMaj6XyZdFfBJeruF
LYe8OkVb5gNXuBt6P+1UmlUXDxLJ1/QaTUuy8ZhxQXpOf2ljjZ+5GGjFzn+0gW+xwW0lLl7ZfRg2
AX+OBPHSxqb6psQHDqWnrxY85kqXq+h3OryOSr2iXG1/aPH0hGQxLyexFlVebxciFk0MknSsKG8+
23GkGJllG7XT7GVOT0OWgkSNabDXJmrXD7szH+MhJgz0YZQEapcBoMfDWNnPy6PqeN508ZMVI/9k
VwdafaG4Lc7IW3jKvfjlWKl7aszeO9Nv3BR493dup7qzisBTOoqJrt8hDrHr2XImSR7z1AQCNXhF
/42DNLtbo6n2Bd20tev5syg1xHenDp2Mop/Z2GPnb4z7uByEEV2jcZpHkkaq2n1W9R16mE8/kdE3
YTbHEa3tNu91/axZ9DJ7AjHwfjC8zGJLnXRyq3mV+h8TSyEsAjyDBnakdD2Bj2tGdGmV3tyXMbWV
h8fUBV/FAPAgFvChSV7Uuq3BauleRdBeb/1JVXJtjYl9ntySWQ2JdwY/0BqWIfKbuTXbADM5Robg
CMrtkH3BxHEsehz2eSo0VhCVBgg9kJky4RS0xcMuf9MoVuE7DeHzmLo11jWLIfI8o58wBzO6vPTc
mLPVFZerPSbYdr1vQ5qoT9p8If0dJ3w1Zj6aWQxvUvS4UmaCZYFT8F7Ze037E+gC0XlOQUrqisOs
0exOkyj6g95G5df8OU7f4Tiih5hZhgAlgeDmen5qF/halhWbSo7hDSkDSrp61uez3h3VTKPN9XMP
SmI9zQP/rBjwdnQpsLd5Menmh9Z57d7W028abr1TJ0GQhLSCakcrXg3ZnJZkiAyc3zL20E16m/Zk
A2gjOAGVpOqB887D8MQJzH0CSmJnieRzFifsqNIYgNWguhZ4edlxZYmu+jcZ2UiK/3aY0E1dSNsx
LGlxCtStv6VkRb0RDQmj9lVaJ95RM5x935r1DWAh1NLIhxMwOq9+ZuQvjVYEF4SReCny8jcSJeM+
/2xgRvSCJUeDBFqEm8DEC84Sh1y9bqsbxcvm63hSoE9leb44anI2oU64dIYgTIuUe+9k7W49rfjw
vSI/aHb8HbxO86pcZz8lw9lPxfDmCYSH8aUeXDSozugdrI4N1DawJvmekKfKcfKXjFG+P6bOofEN
sh0MVk0lk+QQiupzeQsSOxi44q9a5tNNCwKenpXoR9XlEJ3kdbljUnTWSpjhFSC3+OqN13OqRD6B
xml0FCFlw6gR4yE3W1mg+jJQVS+Nb7ogr66WIy8T6JO9uWcoREWvE2PPUs3TT5yeY7+kjWMbOGBi
D8tOBSFwZsI7xnghS5z0KKXEbhobZxvEQ32I5UAnug+Da8CEgRkV03LBHz8aFuwdYPCdYdAy6N3g
WhoPT2/NaycIl8IyW+5Yjmi9m74FRoP2XWdb8ZNSRIi6ESEcataaDPMHSVam5ybNa2s4iqhVGxHo
Ap3WLa08tbVmHCwN5NUEWOFcjsaHBvjnbGShdsZQJHYVEGMUILX3vHyopoETsQ9cYiEHx96wGVCF
/C4kZD7OAUnwvTBamJgExdM89OsVKjICIn04fKpy83ej7hiDBeLoGqQpGdIwr6HvExNQtiQRWL8L
ZWKmdZEF5VMbXAq00bEotHNQpkhW588KDmtJ3hX3Nv5sei97bYx5MKjmsCZUleHai5yamHangprY
0HGSsDoYG34ELgNTO6+ne4ugi7ec+PekzI1TG3kmYEKj3zkttlgNhewyKXYZixJngiaNQJm0sDKO
pfWB0upoTJX6tCwS4EwPdEQgmuocd6q8VNH4c6GmZnm1TRPtutwIrnSDRxMcwqJIwB2n037gEkZP
4G7+cex0IFZpgQNpR+slQwD9DbsFOQWY4hCeuGCw4jm21L9NvIUw/ZOoPy3H66R3kGWiTdw2IKAW
xaCduzTXBRpbKL/J0ajd+gDgZyIdlMb4cj5efnWp+jRCew9AVe1jFTv2WbPL98hT8aUrpb0rqv9i
7ryW41aTbP0qE32PPvAmYrovyrCKZJEsFlmUVDcIihLhvcfTny+hHXMkbbX29MRcnIjdbIplAPwm
/zQr1/Lh1FHnj0FYzzc1NHw7gFSkvdUouJkrq9saXoC0ROV8KmmBvbVpKpFCDBxj1HFCI7ka69g+
wNcFb4tpPS3XVlvbPmR6Twa4hjxNSZsBsQ94RADVzld+Mn5dPOPEDew1aIh23bh5fQZX065Vq6GH
Qz61AIhio7BvBq/9Sslw2JD1LugnA2RWFIoKVLX190sgBQUUSLTZMZ96PPgM/2dnWnYCsgCAV61D
kGACel5rWYRF0Ro4R+vwpjW67DmhL+RpjB4CgEMrI+mt2+UJgq5DK6m7WnRnMoWsemSrzlGSg7Qd
0NeVEwkhl6CNW0Pv3mJOO0CzdbNbpHjKar7tcqtG1ZwuoM4kwRMEaGD75gQkR4PZQQkfDQfFDODo
n4PCMj945fSJaPDabOrp2JGYOBDr95ueEwgwUYhu9zzcuOF87/lqej8XOblTH8aeKFLjU9COV0nn
FftGGea9kY3+rdcSyPlvARWk6zIqnYfZzm78EnI9qEwuNCzAnKjRu9UP8fhAmY3OURh2/HF0r5xg
CA9U2olwR0Ssk0AbPi2/NeI0W1P/UYuuU9WZ7xb4lAkM6o+4HQSnjQxrg8auA+AYPrj+2Qk8SLOM
5FyqUX9i931yrGm6qvRWaOW04Cp2YN80LZfqghWiWV30/m0tPxytmMgt41b7lk1/RwsFFJxFR9UY
P1NiEAoFAi3RrTV707tm21hgQTTr1ighe24XsbQkuCGmU24cS893EzSlWyXtEsSRR+/OiEAsNPBL
7kDDQItZklmKknfYBcubIKYvDA6FiDgXou4kaE+J0r+oqkMKPR70myChKRG68uBEJiSAPMKoX+DL
+ew3mPK2hlDAQjCkN4DwhjA5A92vwydNcbbqON4Ayuqf7bGxr6yberasW2giNSJM0i2R8jB2w71f
dMcavPaB4DjcOSR2aVGex9uCgum3WlhIze2wxHiejdZxFOBlRs5wbFJzSxTa3OsqxYOgB1/Xty4M
SF3yKcmUeym0m7GRP6joL+5KxbhfqmchJ+rGmRxghunkHUxK1yqULSWyShvP74G9SqDgDyOlP80Y
N17mTVf0CpNnOkZk046zjYsHR8se2SAPzwpAXgWO/aaMKIm2rn8TOPSPlF6hbNIAzpopLoZd5yJY
05b70IGWIAF0vvwAEybtFFQkClrFdzDWj3vDK8ODZpRI0cfF7eyO8V1Key5crZG3BR8x3N3QyQYw
UH5YqgO6yhnHqwXyRiqDZr52T6UwU+pw05DPP2cxCMjM8B/iBQDsgYVITBrxCKqCM/zuM/LC9zEi
3yxD72GIm/6BG0SEpS3nJzgAHmql3/cClSh07/OA87ReArhmtKl8CAAoFN7pmsgsMML5tkKo5WTR
ExxBCvJkDdBWzVRTrkGsAIEdaEor3exusJASSDjRn2k5BHdRp7TSS002Eq0GNbTj60TVrxf0pVq5
9aEOrLcwrzMqmWiiG5351AwFsFSh6p2V4FzlTrMuvQxEUOsM2yTTkn1m59KQ1aFeN0H+S/slRPOJ
hRS1kRS3unytTffCOoZJZDeMDc2ZFp8oMx+5nZEmgwYrux6JqW6XkiQb+sqGfvDkR+oz2J7sofZL
jS7eRqxNHDxmkcE6AJzgJoO2pbY2Utd+nFXnqQvAWS6Vwz6lF18P6GGCuGc4Dg2XwIuZERIhUdmN
1fySafoujlDdpP2yn7/A+EUI49zg2+DwBrRfZXkJJkwe3ciD0xLnAxXjGHB93J/KvodVIX/w5x72
9z7ahmBTYDH2mqNuPARFSkJTh/TbbjjvrCkDnNZGtLPSbxVO4wGaoOEK5VDUqEW+bm58hf0HSWJs
zh/duPriOkQBeu0BJ++LNt7RqGSi5wnWvEJbDiWvcLfA/kHeN3A6ROdx7D4ao3daUJ8LFqgJiV7b
lSsCJjXy7LfgaCgWqLSeWqavX3cB0/X7ooT+pyKSTSJQNR3PcB3LtrWfRA49Gy1YQ6MxX4uiG3V2
9V3Wje0JxcxwkyrjxWjGirSSe1NVIUAbt0m+abgt0hdB6mxbyMWoh9aflwEPI924qWBHvdYB+cXp
/BfCsX+SkLQdEw1bR7MNHav9szawDlNTCskMrCFjOn3r0dDnCGqszGnuisi/N2kivE9c0jWFOY3H
vxitn7VUddUi7NJouTQ1W9N+lq3N66r02jGu6JUpNgOR5/0kPxL3mDSACCtzKmmJ44ejlfywnT/+
ufwtaInWVI/m+hp2rTt6Qm6MoII6XclTCjGGCqGhZRmP336UYOaKATDl8gj/5wdhy+af/8m/34py
qiNaEH765z93X4v71+xr85/yqf9614+f+edzkfHfb99yF73RDFi8t/+zd/1wde7xj2fYvLavP/xj
uyiLP3Zf6+n0tenSdrnT4Gsh7/zvvvgfX/87+uQey/9fy5PvuIW8+TohSb582fWXf/xNPvFNoFzR
/65ZLnJ0ruGaqscyJSQfvjbtP/7GS6xbEFb09WueajvyUo4fG/7jb6b3d/CZVPJUKpWarWrIkIrA
9beXKF0Ci3c0jfIuL/87EuX6j+VHC4VTh2WrQeWpG4ajWbK3viuI9jXYU+QZoe0uUEqw45Wjv5VR
uom840z1LqfB27dfEqDZxjGAx8zzjzqE6hDIV169MqLHmAYxk7MeWkFYLGx6cGv1JZre4JD/tkp/
WKTfV5UlefH/KqV/ulVbrNZ3t4oAYhui+UU011+a+tDMl345oJAn7w4abUbfTeMviti69csLLiLy
VLM9tvmPF0wnPyunVPC2jAti2XvTUZbf6b+ACeiQH5Bs7Ot9VMNrnL/VJb13GtQrBw9nOf1AQDxV
b1kJSzT8TQ0tdPUhizWA+xv0KVYvA23TtIV6OhItDVRr4A71F72t14y9AqX2OL5MSkXm7YMTHbLh
LeEdmvU21G928FjRMgDSeePpGiCVwwDrxdxX0EbSW16+QIlFt3mVkpWrwZRDI5Ht0/FtzB5jeL0I
U+Z5E4JhuaLjarbf+rFaM+969+JawdbW33L7OKAYOi3fLaQwUJ2vKEWjR/7G3SXjG0EpNwIGcR0S
ioLWVJQ7xiA1XrLuYBCqWFCHNwE04+G27N+0kXop35Oa5ToSFQGFzKFCk96L7b7o0aNL4wDlzE0S
vVGn6vibsWLROeq9/261L4V9VOYDL6YVce8wbuLyJezgyLIBdUOBGb0BJ1/xR4dMCXptkkmGIYV1
ia4B3sNLQMtNEBxyJsNwCBNtlnVwaKsDYTL8VQys8kI2HcGTil5Gi7TN4H7WOLHlndkIKz3NwjmF
h9t4ehtK6Eqh02YcCQ4DdK6k2AbLQw194Qf5hOm/QAShMDKGOoEm1zVyQVtHm25HM/JW7KhJO6JL
Q+4gRbDPgbjApZ4A6TuJfC3b87wyYgb3QVppNZAz1XxhUdLXYzZuqHLAAwH0Rn1xATCTCa/bNyt8
lB0o96/an3PvlowspckjAYxcsKKVYVSQkKYPNqYh8GjRIivrzzLeavMo27/kLcUjc193b3Lp0Kbr
wHyJWP1yX7wL/Zu1UjFn/sqODtw9z8DKZOG05UG13zASEcSyKfmXXl/x5wTdk+ERUgiS4/BaPcbN
s76sGPYCs8Zf9AFyxNs8AtBn63+lnP0jDuWbyXA1Q+d4dnQYu7DL35sMQ4nc1GnQqtJs+mCgqp/O
unfw9YsSdfS9cgs5+wtrFx+EqhNqOuRLo1WVXSrWr177ewpfG2YiBpNkoaXkXpL0YhL7/97W/OjB
fLtPzxLcjqbbqmf8dJ+hnoGQ6TFtvR2tiubCf/hbsWGuEFzH3JlQ8/z+irb2K8vvQTFpoiru6p77
kzlt2yoaiN1GKElvNJfOZ0isyQOv22Hn07xLl+Peo2SugfDIypxTABAi+heKe2qtk0YONJuWkaBV
BlWLCA0k8mLweHTthZIOyJlNMZ3kU/wLvHsa7J02Wy/vjiywg5D59SdlSDdtm26GNoNupV0ZE/A1
vluUTyeAY05nUZLIoDGzVjFKVXlziWDZ6xHObtKn2YZzWD8UhbT2kGbm6+cLuUlHoSfe2uT+qW0v
WpOBw7zwhtS/6E4qt6XALN66dOnTnsERC0c7HL5AWAFkrSaQcS54hsQloAle5ZFkPALj1MKIaUBS
E6DZN18c7VSn0FZzN66yl5tGVMpiaVDhooKkrWk5Wk3qpS+1NUttLkJYdOyVphJUjSdmWEa3puDD
rwxlzGO5DJDapRss39C2cs7xAq1o5Asv8ge5LcZf47Gp5FnOiZdrhQfXQZufovrC3DE5MmBueSkq
0O3cj9qqV3LbuCJXfg3PUc1Mhl9cbdtBOzvBjlOS2YDUeqUlzvXMNEYjAJvpxLf18zLVuXliFu1m
J6NhexTjNrIJEuhJZFC4PQa14ll4l2ffxQWYSNIC33YcwmJwbtCRndZbElyAwAjjEkahyCnCRctT
hYMFsx/Nj4woR4ECzQDPJuNugG2p6a5HaRvSLrl3bmZZoCpfCUN5UpNo5o1ZSxSqsGO4Ifm7/Hus
lG2Lvm4+XcrRfQ57+HdevQJFgfnNL2/qcJd/QStxyzzLrAFWo9f6UIWoSeHxADmR8ZMnYb7lOrIE
BzVabeQXeffMYglhh5V1KksA8bEVqtpydjGtNYaQ3xhEZi1KYhpzmcR8rUHcIC9o9U4vLjI24r4k
nCkquy3OtfXAc7JKmITRvtjwLUCOxsaSxZHFrF1uKdFIzk3c8MS+k8N8X6N5f+Hoo4e9LHcGUSNd
ChD2eqvgbmSNyBcvJo5J/WA2F7lhGGmYnG4VwgvGgnJcVl96mc0MHgqSLTBfjWxNjJHcITfbMsIi
ysqbSNfJX+S2A++U66hAMLPw3SzTAaG/ymM66LfyfLLSUvawfMvYVbTcg/YMfDChFK6NUw4FCKvL
6mFqwvDKu8osAtbC6EtygVF1y3QjO0pWDmmwDTeLdraYI1h31zy1MvABpmOCp9flNAUxD+cUCor1
RXEvgc6EYVTkqciNQM9lbNjrKpaCeVEI4VP3gTuB/XBVgCDrTnID8p2lmu7l+8zo4uv4acy8RcoX
NAa1YGa7ZvghiG9QvBgZtpzN11umvJ3BYWfIQwhpHLtJjpuEFJrsAnkW+FKWZ8zgTpep5DMaNLYK
bdyIEMo3iVGSRa1o2MHpVJgtRLkYZ+yVH3yGVSuxNfKK34aL25cXCCNd/V1V0uUFOddYRoZqitmZ
syfuKqwy6nj5uq4PctyJhWJxNcoJrraVTADrSIaSvggv1dacQR1vsRRjI3unm08jRsPtYcLmNuWU
yh1Sjew5GV3fKyEGhgiZsZepwRLpmGB6FWQkZL7YFR7nglxBTtpsWUIy57WHZWJcuK+GfBtZ4K16
ZcM4LgOfHAbYlWQeDY5pjTPEqnasAh6uNM2Vqzc713uNlWNk1FukjcBTMEh8sBt2KXtErh4j3EE8
hGzAs0VhU9fkZPB4EBlrOcDMAFFWC37mFG55HnLmQKzAxzG0qQvghtGW80LWmJwfOp4hL4lVnO0j
8tlQHdEjN1/ZAfLnyP42H6uKISjUK1nHsnZliJgCuZuJC4kR9DDrMvKRD7VPc5LV4TLOBadulaHP
JfsngfmAPJccn1xwmQ4GSg4ETona/GaH5ej6dmh0uKtyKFsjk8I5s9hX/iZH5ThyxrJ35TQK6wv7
Ts5rjBkfVVIUrC0GXZOj0y/RYmZPsJUxfhPN/vyfyujLV/NCMF74ybp02BCyKeTvpcVr9WVilwcG
txgY8EmklJkpk8Ak9MLysbhQcZC1xOklVxY3IcI6yTKXI1oeROxaAirQxI7JGc7FZHaYMJ3hFsPx
e4/oV+GeCxJX113VAoi7hMrfxZdjUELcZAaiNQEDG5AQORLEEeEZVU7HJsFB6pZjW9w0WVMctvIr
48cTZ0TCU/A0m+gTMUTsZ5nkbEIJRxXj/e04paJLqz1Hl5jtfr6ImRHbUQWvnnWbwYvFNnWHErQd
l8sOsgrF3FcZrW+YEYh2YMfl8tiMGrs45BcLR3Y8yajIHyu2F6soaFmqDFI9p5vfD5QhGPKfAnHK
y5rrWaDoSX1J3PzdQOmhDrIpgPMMPZQreX4OONaOHLptHO36+hOM75xb1nzA+HIOyikqdsjmyJb1
L7+reHuLbWKAsbYeXDNZTI8DR4hsSDF64mIwrg6KKCya3z+EtmQF//wULvk224IKbQFmf/8U/Wh0
vW3C0srCYra51Uj7lLs7x1n8NmY97FCZIu4zl1lWxOQ4lwn7K24Lrp2c+rwNT6X8ojinLsBBkeWg
gXElk1LjhGC/xaEhduAy+gTPgH6RHWLR4SPGZQ6e8gY16x5Rp/kibx/si8zzAIuvLD75n1hM8f+4
kD7CEj/hhrPT8CDE8ZFX5IRkfYlJhUJx8TMwjSZrRf4k58xigzGeafLsaNtR/SzfgNAY0aeyFc9A
nMCuUa9oAaQL7SS+qDyMvE2cSbwZVh2/4d4QINBRxz/luJGzUc7QZaS+bU5xU3SUBBSkMbB14uAY
9j2IWDHucmDKwpVDEgY8uJrN5biTA0DODVJS0HF9qYFHVdYFQyRhA4dExJiLv97yfGLSlBhnmP9B
8RMX8DASJ/eeD0TrJN+MfRHHxFcPYuGxNGK2KZrJ/WgSBACbd6innbCmcgaK/aUmIi/j7BSxucoM
ehWX0KFBlU5VT5xK8owWo893KhEsCLjJzOXgUkLmqeTk5PIYTpl+sZV85PfL9hcpKVfVaWOxLfAg
hkde8PutlwwpAPGOlBQmB1vEf3LCyYnBVcXz/f3l9F8E0K5q2JZJGwc5wp8DU7MKA9jwvl1P1llA
/oUVz1KTKSCsER8SenHO5HCDpJkx7Ysa283Qu8UDjhQujYR6jDIzOXH8vzN2v7/JX42Jo9qWTQKT
NLwkX78fE2pOhpn4Brqj5kn89DYAUovCAB4E08+4LJf7t5Ll/2t58H+Vdf//MA0urUT/Og1+9VoX
X//juklf8y/N97lw+dgfuXD777rFLJHwplBDJ4RJJeWPXLjzdxvRZ1pyDM9xdWdBrv2RC7f1vxto
jPGiTonRgSbjv3LhtiYvubQZwd2r8tP8d3Lh9o+FHAs2FZPqEY1LNhl7joSfcuF2bya2bcIg1VSz
ukJXDfwIwS6V/g9KYVlrVQcQ0kWwKTjtox7BPkT/JDJKRDxFyTaMfRNixyHYUIuFZyRD8NDNUUTD
RKjQyiMUfCwBs6zYv6/xWG1bPSi3gamCsZ7qlTOWC+1+jPQLgDE7uPd9hAq6r5NZPk5N8h4O7oE2
6sVNvqNVDgozoA9oYiPBDZCmrb1nmlZUTgnC5WjsrymLXUY9vclU8wNQkGtd70GXGrvKxctwrGFa
ufF8NTrhp1aFT9YP8ouWYB4nFADl28jiG019992y+FVafUm6fX/wMsw2+SbHtditTOlPNgyWLyOF
fc+g/Moz0AB7MNwB/YJSRabLhqfN80t95Ux0qoWmvXZm3Ioqfzfhn6Xk6UE2lbzHHoMbgYRYATK8
USv9Q44030qJ7ImG5S01/mdIs7ZGbd21E2w2gTcxMGVwbrLsEMrnumiWxo+ERHmIMK9RRfROPNQV
HfdDyPQD3lr5mQ/4X+6yVNK3dP5g+85zX4Xvce8/d5Fz1tzdJD2AGmDpuWg/6m1w9isQDPUMsQlt
n9vEys+JdexU8M7IRKbraizhM0VlIZ+gMPBoW9cscBbaTKUvC+nKMOA45RBGvK0EqdQF+p1mXeoi
O2Yx8UHguq8e/IJBEnorpBaISzO7I6bObj2lnXY67eWmuQ9H9yUpaaJTPPe57pjYOQLjzC9mDo3G
UA0bWNGSa2O0h33jZh+6Dl81jXmW2h5T8AbdToNafGWYBPouye14mG/8qiD5x717SftpsNxLVwR3
hV48AGc5WoxN2ChfjdyFO4Hs6Ug/6MB6ZOPRBlZgktWEOxoyxsd10q1p0FvKmxuFBrw5hDmEgb/q
C1CoMBQoYUT7Fs+nhcSIbriLFaoOAMY1O35XK7ryS7r9bYj+O89DbEIvJJsH6YcZvNsQKBJicrHc
y9eu0h4Mb6T5llUm6zqv4cJKu36ttWxoG86TdPhsoZhISh8hqcaF6dcs3u2GHoREDd6nvNjDxnqu
5Wm6BEvgTevIrT/ALgCteuDs7BLahMQ/ZU1yAXXobtzaX4MMmgnceW6liD5OFh14DUMLdeN7pSWH
zlI2YxKdejX8qPhPjZ2l6zhT3+UBECFF9TEeVLwd9b2v1fVgxuUWHJpKGBa8V1I8MdruKQ103MEU
1Uj6g66gTrmFSUPfTvDRgetYl/CxrRJFgU65H+6qoHha1n6vMzRGBZXQWFxNBq1nofa6PN1oJX91
Ov8IJhCrasFSoJo2nZeW/qfcNmTpbRN1BVkcutedAWLFPMhfEWQE7aIY57EA0RTZR1oIriZV3euD
CuXyOIBfyt0jDKTBKprjV8fwyM7SOQsBdw6p5txJs/8t1ZWTdVJ11kmZJNcohrC71UNtwZ0b94CL
onRLdgaXXPvawi+HIXaP8q7EoZU+N0R5QhPikU+W579loOqGGmqFoYQb0uuzh5Ea52zvOogH6X88
ZK0GRjJ7DVHToFvZ3sSucmMn2WuewKAGiNFRtPOc6s96WBGvq0hStuCBWhc+UwVKupXW731W3cqB
Sr4iPTYD20NSMgb77x7h9oJTEnJ4uYw+iGZH8wUV6HxVUzoi8TB+cd0KMblGnt7uu7/w9sCK/xTZ
yVwZjqF5iMNqnHU/VTwZNrQd6NAkW6OfPZ5LhqlVYL/xi3DruOchTPddoV1SEwBsGVMua2Z9lRTT
nVqOz/Jub2aSRiPJV14awhcOF1StX6IByH7q6Oe5wkBp6lfoUV9teCE0xXwNcmFwj0x9NSaCnqrV
LbCzxyapXo3CpGLDywmGParyz6PSwnOiYMuLV/onK1Y30CknfXVsuhQ0J3ttDedarZ1Pqc0a8ipG
b8QsLVWEABhzAQFho3PcOT4DSNHdJ86/HnKGVPfphdJ0/dwQmxZOf9QG66i7POnyCsTgj1beHGeD
kgMqPNs2XhorEBuya48SBc8cJBNgU2h4A1ZhXmjHEbsWeO6W2ODKMunCVELe1g32UZ+ma7uc924C
MF5yC7Y8gRo709qPnY0dNMlVWJ3JDfS0oUeIbyYlupUshNzSPzsDSz6mie2qUgm+dM9P9jNkBZbZ
ddukTD7VaXL/+5Pb+dnRltVhglXQNPAMpvpzPVztFHpCKqJ8cKro4ESHynKP2eACT2aM7K747Bqs
bxXWrDaAVLlHbHfZdAVrOuDILUGGU6U7pxiAIsE3lx2pRexC+E47Qrhziz4BUL2DmhSv8s4upwsT
3exXJeUSJDGpKpo74JYwmHTpK22J52jSz9HgHY3aOULPD9Y5bI6x5jKWCYPVKcy13ADV7HOvqwcj
ZIE6DRt4zFHmLgzlCg40EYTgNvpzUrX4UhmMmwrkHpkuVfCJ0qiqUpwe9zlKK2obXTuoyqwKDwLi
cIqvh8G5zvV+7QzshlbjR+/zI2+6LVI0V4sRUAxYmO1uD2fI0cbgTRg/rdXOv58k71eTBBJPEwoA
AB1LRPddWmPK0c7VIHEAzNG7gPbRxjA0oID5sUfeqHGK11JnnbUTVPp2jNSdyXqM9NsMHdYV88e2
NtJXsczyfm0uu1Wr0kVUpdXOSDkeIyrjPvocs4LHYqkY2pwPkDw7BJFyowYfmkI7eT6gA9mWNE2y
3GUOkGT6VFTjSeZKDD7kYOT0rFPpW8c40Q523+z93LqS0S0iPlXYwznxrDMt2ug0auax9fMZrTZa
f3ZT1d5Fdr0HxYYJkjOlS/Y06Gx0DEY4YDAKWRp8bU4VLB9icIYZBoNdDsfiBsVJHTU+bPbUDF/z
BqaNLDWrlTWsKxRC1r7C7OYRaUoqthQq+rsWvpwtBHLFJqKph84rZBvge2f+GgrmYrDROizWJpmv
zlXPNWfdWGDOi5SPtHp/SF3rjNhysX6sehbg72edYPwXlpuEHDgVj4Ku9TPvAwMYDB5qEAi2Fce5
pfJAyqSZy6OZFUcCl3MdopvVKwXeHGyjvbK1y7MFRTp45IPflccpLI8wJd7F8cZS8RrGOhRZ3/bs
R9e6l76Xega1agRVWdc+4bOQGckCujnpwA/Cm0JFsa3KD4qdHjnn8cC8U6yiWha8F7bXUJDDaam4
A7eI3/M6eDfHGC8apZexx2iS5TXJ/fkojRcxAAmHLuTEdR0kDgYPkwnYJc3ygm5RKFm64nmKA1Gi
jvaq64/rb36ZXr4kkO3qTQm5RfrYBmbC0ngwWqIhE2mfWN3mmusuJwlARTCmOd0/KtmkziyRmZq6
i24VhwhOjsVjhXYJ2MJQ96SVkq1ttS66ioCagNYhD4J73+JUAK55BmpYQIAGpWYSnOHeeeuUD6Nt
7UPF2pt1gTKlzZk1dSAJChtxLJSTHap4KRR++XjI/c6+mbyBbJ9DO+ko7qKTH2xVOZN+rK38iJ+B
qa+i5yCxD4tH7fdEE0YOPrAc35RcocMJbt0JNRZz5FHoX6/XTR3sfIdaoWLA02niNHOUlbh9Id/W
SvBTFXw3XFXq7JMSxDMt3PAdsdlyu8QVZVbsrR5N1YmTZlL4YaTFk0LDnTrTyBrpe1k2spIq8TJH
Mmey9twyv9gjPjIioNqqNca9byXvkEPTUJRoiGE3z33g3MRdcKcp8T5RykMWEZxN8W3hJhcKNxct
y97bUaKQVLupk/AD1Lf0UVFMyWzruovzXTuBE2qzlWcSEnkRjhS99gdEIC9Rz4UkDFki7TkhOTlN
hHy2s5vevUmhzyKpkRqwpb94GzXTJ/r/rgczfIjr7N2OnJTwW7vR8/hEHJaullBeDbU70koUMAyY
kQzFhvpObqkIreex+WzHSrEeYCDaxDVPoiOkB9YrZrZJ8ZPOTbPsUtvOswljhnj3PvMrvMZTpNzl
0Rcavo82o6aY6SElo14xpDG0yWuve6/a+L2Q4VG1j3GbfUD/HKEJLg3h2ZVVoo7SdXDnB/Oxc7PL
IH59RHsFNPbs5iF7gVLMoNifdIS6w23bQkqfKmzkCNySGVxyZhyYkL3uMusE+8MH2hSI0GSyW/jV
0kn7KCHNst4k9B7j4mmcks+1vE1it8mokD5BZNct6LaOLmnjPnP2PuspI2NddXp+iqAZQmN060pu
wkKQASat8ASWcj1C3oi/y2guRDot8C1gihQOacEFwtQ32rvhN3va5hCVyYhfxbo4Le+X+Ds04YQE
4R0IV0wEvKiM7FujQXk5b6/g6XqBVPMZAoFDTci/mIjZSearJs0vozzgaIMrd2wcfg41agFPkUOP
SOAF73mA0B71mQMtuhIf8qxJlDy14DOZV+8ZIZuLm/FXBfaJlVHQujW9lU3zokGyrNDnrgzOhwKk
dt58lMul5nyEjxNOjrmnuuY+B7kGGg1tlUxho9TM8cBXBx10v4U+61vPGfexT8SqQNaikMKhikb3
4qjSm24ND3Yp/4DrBZg+4cMYvLuT8lxDHKHVipBq+y4VXJcDXHmSHFBF2F+5FSD/6bw8vscqd0bO
ItXIbtFixgRSY8tYZhDFwi0vs1vP4btkhBKVTEsXPXj0Hq/t6ZRkrD7I/coNHFZNhR00p/xC2+ix
q6ujNd2YTXZs4HBMwQ44Xn5setJOFRwnrFhZlkoNwVuUvislm5Hs3t5JUaFsSq7Ed7CKkzk4kqI/
SxKnpa1iFebqh76yko2mINZKHugY6unrWMJ4SEsgslW98m7Z00Mqtwq9FbPYN1+Q75a7gwOTDu7I
2YOjYXJaffsFDB5xPMTSGzd171HYwFtQiL4N2qQ2dHmnLR4frQikKWr1DTWeu6FR9S082Z4SoNPo
bTzIBm7bwVrbpWQNmFJfNqUsDvSGSPTdxQiuLbYDteLL0MHV1ZcmgCqGt4u8Z1mTE2eErJgmbwak
90p3NZCuSS76Z2so4yWRsUyyrs0UMuzgL9iw/gT9FXce0BlpFrKeOvH5j3nz3Chrf1ZByUjZBJ2Q
ZJNU8EonyTYpIGaAQXI5uidSAlCDXrKsom8FsmJrmN3Nsim7wtlVfvdS0/q09qw22pbD2pR0j2XM
oCpYpu2ccMhXuykk1fh7p0dXf4bN8QQQOeHpOq7h6Ib1E3fSTI0kR8cdp0efD3YMy2fT5FdwrZzN
Fj8XdskVjYYI19fP1fg4a8QY1kwsGAwuAuYwJqK6xN/EGy1sdVsh2y2eqJ95R199jTtarGYomlc0
PyRbeq2exaFM7VhdC2S0IVpmG4PWYMNtFr9x1pDQYpEeDcg9fGhK1OkuhqVppQ2DtzZtHMIlkMnx
FyU/U1nto1URBJW5SXtSwUgSc2t4qUskLPF0BJPFykfxGfBCBT8zu37UjXPSai90TUKVkyGPW+Kx
R3jiVozz6kLPWfQmRcy2elLd8CkY8F11tD6t0bmELQQ7iYhAufcIEFyTgiILiH8O4eJ1n6rvQak9
5ZTmlKBGKKx7h1d57CC/tMkXT0r9cQL+QxVaj9eO44FRldsf2gi1CXtjqu4xdNBgHxXzLOmBye+f
FONFsi5LzkazECTUui/sTJ7K5rJLyOG649VMlXZVi/ddtPx9LNx7+uzw8vRi4zrFjZdDxdCg+LYt
qvicW3d6e0ppKJdBctp2a2X2sUeq1aKdSzeyL0vEQkchQkzXftRO6zHuXPoCcUvDkQI0whkbWqX2
Ema25HQmLbuSGFJWgzIa5yjQzlF3F0z5OSj8T5X70ODjrMtSQgOt3CCkQUoZKpf1oA136Tg+I/nX
AYlRvtjJM71dr5ZevEZtsmuc/EEiBMUIrgtknJuquJJ/wwBzT2ccTM7kdFLabZaIoU/uS+tDkVkf
FpZPPMNiPefW0TPqp1C1N1XPgDdxekiK+nHJW0B2zGBGrJpUZW6qUj3TNHVIiOPxdiWwNuApl/zK
EpqO/TMq3UiJ24w1LV8r+py+khstVnleHE2CtmKJECWMjSxtO/XmDvqW24Fll9oY355DZ9kXsWld
m9XwF6hd40cWgyVjaKvUBxyTFiSHit6Phkk1hoD0OWIckqxdnMx0QiwIDfIld0w+6EsN07COT7vU
ZXpzuHN7G0pV9cHt9G8+8jBkyQZOv7LB59ej9LDYUuGp4KybO+cmQRg5Ft+W7qA1tAnvJm8yIMFd
ZxAFyKkhBjprx0OBKPoaeiIoX82LHKC/t2OGKxWPHysi7Bd4DTwbrT/VU3+C4hZGn6GTA7ZIABVV
En/pQ+cKKgPgihymjhz3S/K/Dv3nnttuJnNPQ+slhhxZvGs5WiWomunLXXngmp56F6dfHPuKg1kG
atL8GygDr+u0OhIVHKuARkDS5VIP8SLvqlWo2KebQNvBXr7OpxvxRGX8F0fTgvGmu/MC/M0085+N
GJevrwtEjbgMTf8vVqm+BVZ6kGjSsGTEQ3cTe9UptbMjVGbbBNG6ca53UOqV28n1n6GYMmBs4IQi
01qQntd78y5urQd7iocNoZS3BI1FyS/x58BUiELz/ltVLbWt2z7WL8uLikslo8yJ5DhbQbMKF/CV
PBaHRrgeazqmbFIzldVzhI8c+tiY+xDSy8XFMSMbCiM07bpghIWwwY5ZUHEFEiPUZbMBPB/mOIh6
FN9AaLmT43xxyIOOyzUpFtiRvvni2v2/7J3HcuNcmqbvZfaogDeL2RAk6ERRXpnaIJRGAA7cgTdX
389hVkdV/zVTFbOfRf/RlSFDisDB971WB7OPV/bYKnC3ZdCebrtaydaOBLLbTQsVRhTdfnWAdZvU
pI7Bo/SsM0em29XbyyIAqmGmhkQKNji/xpAkHzAlKZ/xrV6EzVg3GAzrGvYTR0tPpFQeE1Vs5HZm
iQDOOKubRc3Gam0I0ihd5MVkwkjSkfyLH+pJrvZvx5wfSKHdzAGDxW2RKRMeK+q1rT0/TtFEAuJh
Y1DC9kgOmcujnOLnrC2OtJUeCjUCJjl0nKE+6hqNZ+aWIKCVfW5W50u4j9gkFwBLfmpgcq2y0ZjQ
ODcqzbV5sbrov5d2eQcCwbrGorwE4hHg6QAiOG3XRv0CNfarGZDOgHyLDXeK05+xInXckSYknAdJ
qr3ctvTbAho8SUL06Ag4qAsAQwlGl/o17niZtSm+uOjvRUcagvjqYvegrt505NfE5vRajod//Byj
tO9ct/0e+/4Bo/qfPcfCTqNuG89zfiMKMQeah+T44sw0RngvFvflnw2Zj89jleMq+QbqsSo66UZi
jY18qJLiQX2+ajul7RFayQkr8owsqyEjkwCSsI0lQYPUELqTc5QuJtuE80nNij1IzlCk17qqLsWa
ItCtHyg3+8N0qbEzFTKPbtMo0aeIL/zajorAui8KKCPdmi9m5f0UvcfuRNcikVKbQQmZnLrZ6yo5
hWAlfpMiuAgLjVbL/6XWUfWrNcFfMFN/qiFvUvBbNI+KJtZLwNPZ4rnKMalOCunyhV06PmCSDBN1
0xB1/o3yGMI9+e6SA+q2Nd02CC0Cj9qaDQjkSA/YHy74dhy7c7sSDM4bX1Fkhk2e7kuF2yhwQTDD
201/H2fGthzEj9H7EYDV+wkBHSzVFZ9zrOCOR6BfvqOo7hR/l7OUqr/RRGoTaMaH2sH7mtWt5gyl
1+dqrAXWce4TK/vKObCqpfpRyfK5xliy6fSnNnMybsY4O9y4cbVT2VwQPBIVG3FbnIzS/G4PjFNq
LZMGzYxFelFEo1qHNL/+9PAA3/6UA/mCO4dQjdu7XVsWmETdp9b0zCDw245bbg/eq752z0H11GQs
NTdApaKxeDWLmnTz5FL1DiuCJyNa4LgbNNmS57bpFGRx+yidlF1TCP08LvGD2uWIwjwQQh9KjoZ/
//z6F5EQT2xcjLri+Qh8Zej+n8/roVX/SqdYqFfwx+rodb3lqZvLvcIX1sni9LWNVz09ZC5ViO1j
MlkHiy5GX0vgfXjJN8hAHXvqY2pLcY2TdTN7O6rDL2mdfwVl8R8eus7/6ZlLRKEfqL0BOvAvz9wS
MkNPSkSaacl9nhYPxsr5mhm8A8fQIAqbn96gYTagTbf9cgOUmC9KxdF69sFVAKl7QzDjl1Zbk00x
9LQiN6yiPN14Bt0wGvV8vR3m6l8SXztSnnkvdd6vrQ9ntxiOWPEPblPeqVPp9vzqA3GnmexXhJus
pDNnxNcZV3W7Ue29bb3mWpiwuVRzvagj4Lace+rVlI2310rreNu+breZsLwTkpHHINB+lwG/9N9/
6vZfpWF8ph6iHRykJuYi/a9cYWYX0zp03Oq9ab86ytqBNGWoWVQUJRTHxbeg/O47LguRYCYDEHcV
4+aaFNulVG4r7kdpNGTSR7rashbzeXG15zFZX7UWMqacdJaeoQTKV/SBok0V0+DCi912JkUvKJ6I
AZRSr1+KN8gGeNuOcHW0OOOhoe8TKaH5CgNJlmeeIymlKJgYzwE/PcPvv/+LWP+yjhIg41qokFTA
NLy3uuT+iXpZp6HNPDoUw5jYqqPl7LNV44il9mcg+EBRGCGPpZc4X1C7jMOz9GaC7/nwYgWNGUul
Qpnu1COC3WsgQCUFaCB0znfJeuM5uGQcLT7RSCsSkia7g9y852F00wlMiYMW1X5u+/F+zZx0M6gJ
MCX2PpxouGxIk1MkOe1wsBzGf0oM+Bcz2e0I4B3zegITsv8vR0Cmtw7RLAFq0En8MLTmBQ4UYKfe
FgPa/IqhaPSgXhxyUod5X4zpU57wTHAQ0oYkzEYkYfyHTwML9V+nao4l6t6Zq3VUZUCH//PjIKoC
TIW0/DAby4+A5snb+KEQdd8i1KNjS1bIqhIglTxKb2PeDaee3eQaJE+j7L/VyJI9BbPWi/tC//FD
liF3nuw7hYgosHM13Wvt3xEnwdxnAQY19PWZNATs/kzLRfZljASpUZ8o1vSozzfJy+0DV9+++Mvj
4P64DWG3KeYmbBo14qloJIyl9qJmp56dI1CAozp81D/4tBFDSvdUwHccWLfxzUXLVNQ8oTMqK/oe
YNHwu0ugefflBJQ15+CeZXU3DxE9beyxai8qxPQJcwFkwRmt3pKat24nVJYNxx6e0Aa7vEGutzFm
qNRRY3Xm7vYrb3yKmsK6OkoMer7VCInd/YPkQtgcRHCjQqU1mog9X/+8SYcKrX9Y6+C7IhuSlW1B
0SytIx4Zka6V4ooMusYFapacCQy2zjjzdIuCyT0IM/02tNpRkr9RBfMBGyyPV39nZfFOrWWu+qBu
4GXFaKmkLGIpHtJUPyaYgV0Foy0TT/Rhtj5cUonYooze9TZVSmmCWrJMJH9DbAMlK0YDOlFBvORj
MhLUU/FlJfWXQ9lIyg5AROh1oOSyR/l1u2hSRTwUVvq2pN1Zwfl5Do7S5ZdEL78qc3oiUHSrbmNT
4ay2XuyrormXYNSK7rlNOIuV/7Yz+w9YPWGzKOOg2rh9yR/KDqc0/bo1DGm6+PxTwHabbdXzpInj
S0o1AFdCE8kVdOu2wJar+THoAPmr2o0MpRZrlgJB4nFM/y6D89gHUsUYNGt/QI32H+hoW/+XZR5K
UlcJA5Zr26Zh/AWjAyktbBtQPFTnoBDOn6WeX6+mdLWcqDVAcS8OEaAadWOQJCbJk7iNXoq0uluK
/CHlOpmrCo1QdaeYrKH/bJLgESX2x6zQe3Vk4m/OZ1KhW0UcKdJCwcnqXlHElFqSpR5f142iQxXH
ROoCnbeiDWfdtOlxfkzjljo7flBPfrX8ra6cCZ5qWJ8VcOta6ZciTtUr8DvzBUWnOk5v923Fjcq9
rX7c15+9201/DC1hdikpKwqvRiAvYIfiMd+So8mYVpXljsSYz1zYcAvQQ3GHQTOg/1r264FronIg
x5VmcQTIuf0/yXLVjOT7gk3BBgMI5ayQgepDXcWljUAvYYk1lu50W53VrkIcGfQQtb7qS+RtB2Yg
IZiSEIfmifBnXpb65E01tbnyOYCixj3CTvr2GwSY8V3xBGrfV7e4b9Eywdm5FEisFhzhSis41eJD
HU5JWkcOusvbIaU+taECCM28ndVcmmZ4MdzsUKzF4+gt5k5tSxoX4O2KIMvyQG3WszGMW/aGF30i
/llxa7fV8nYkLkR/Cp9eoToosPFOzEbiOe/UiaW+kNTh01iRqQRo5fP343omfCWgJ7f17wW3qhqm
b4cx6aAHi5qsUo1QIGdsLvmRxthD8AxdB9MCM6F2ZLMUnz4d1WpXDiC1blQiEW0I7dPi2Wx5jnlQ
FooXUm/e9HENt8ChvJXYI2b+9vWubl9ti1NMre2en2A95nSS507rrlrA0fiHjMakqG6MKkFM2lMr
y99OaIqQ4Fjj76QeOzfZsbEY16yG8vy7JpI3fqMX1CIphPbbGB0g3mYTN4oP5LpQl/Kox09t8KzG
VvXiyNF/8CoO1XQWZ0BhwgOq2y1iIUl0Z51SJ4MiRd6bEg/0kHRyoeEneb4JhnOyx8IWdHVTUHBI
kgP/0fnaqT7/WXFNoIMmKXAR8qKn3nulIxpox/lu+zp2sACCxeMB6WTQbbX9pFAGfdqkpf7zH0OQ
5w9bP9Z+/sFAnMTbBBf18otAXfJKPO0UOwOVRXTbulCE3amqkHJxXpBa32TW+SouvU151Y0xhE9R
fEvuF492O5IUGO8g4hnama1U6x/y1tXXzs18rhTYcruiDMj0lc1DEbOKwerVU+/GXPYd8Qy6OMqG
BUbRwGpJVuoIPAgDIFRDW3j+ddvpXKt/9IGfvJNaotUDQdFE6ut1yUzARI8b7mMSL22MS0sJQgWo
GPae8EaG3h4I6mJW9KLPh1dV8e4Gpk0gXDCs0pUfCpW47exJLz7Uo7ZS2PyS7Vdxn1Oou2ap5KHG
QqvunK56tsvhsozrK9PSTpT91WihSnvkwvxQtbepH0ygy5fV15uMs1o9uxRz7WJ1QRVPjoI6K9Qf
LlaX8G3TvPGjg2WeLJPvuqm4Z1N+c5tn3/4FivRZ1XmU0Ln4y3EaB5so+2y1WofRIy61pN3eUEr6
SVBZPfODexttBPf2XLkvkh9YL9yAEn7JdQHKuDZoIuRV4hYkqJCcUFCMsA/iitwCjliFRQgv5d7x
H8kM4HRQFK0c018zORmSH6me7B3Dkfpb5tx9ZW6/GJp/uO0C/98k8rLI3//7f/2sh4psxaffSVZX
/+z28FCM/t9NIuH6+2eaff71G/7YQwz/b76r6yQbsVT6Si/83+4Qw/ybHrhUt2DJsIB6VKzx380h
jvE3HYwRqsDH4UdMD56O/w5K8v/m2CZKVp4UARyn7f2/mEMs/cYm/gOl93Tqg9gm8KeQlmFhD1US
rH9e73gk+jZRhmEDA0JO0sREVVXnqZvJuJf+ceqEjNxSH7dMaI91984UkoZEXK47aYFkpT4DKCVf
S2j59jEp4TP6JX7j/syPfR/sZFo+95pDPza1aduF/A89J+dSr76REhhMdOXWxsmYtUe+4ayXivXi
fHSwJ4e5b56TvmoOjY1+RQUuuBpOLUs3X9qW4kkjp04bJHNQUehM4kNSAL/bWy0r3F2WUqE5GCTn
14DkxLxU4MxWdh3b1HmqkHsmpkSkrPl0UcZIzZe5ikjWDH0px6u31tNmFhk5wDrl8Hn+tA4UJVHc
di7y1tt4LmGVbjeQshv3AcLq7t6T/UyX27kkyn7jDP15IMM86gsqzZYgiLd6zPYggxSZQZCj/Jut
b0kOSOZ4J9d3vsxmHU6DLN5jo/7lwn+SrZR+dV35rZemuZ+WFdRFHKa8CraJWV69MSAY2gkuwVxR
puCPu7hvzS10G4Gl9a5wAqAzizV7mYJ9Y6w/RKG9W2W34o7EnCHI5kTjFpiYBJdk+oYX8xBTnlz9
TsVk74VBSM6Cx5lIVgSqAWeQn0gihSjqqI1jPEEbBBbpIrTHdnlC451ymx5pOPzkUnOUkixa2rY4
l3MQupXoKElop10fsMEn1RJBLX/36adR8IUKUrUeY0I1iYf4yC0MhvVjwZqRqUmPKq95GxfVj8HH
k+dWxhOaWlUyyaRQlwzGgcDavMKHB/G8rbBo7dxczhu7EWNY1d21FFoZ9fR+br2MNz0zYK9q2y0W
DX8MpazBfSaW17YzD3QoJWFg5CtMMq1DBrXW/IXHc8nBPZZugobHDvZTE28S+vbCJsPoVGDCdG3t
d+1i8zVPbT+9J6Zr4ZgUiHrXDzdbT3pHzHMcjOSlJj+qKiXx1q+Ow7TQlkxeo5aSJOTNyXdZDC6y
bXAcU/LXzsf53s6ao9PMF4wg90FS93sMTuEkCZ2EYb4wKH6tFpYqh3HTp+s0iY8W/XyJlx2WGdE5
9+43ubp2KIo53vbc5aVlQyfh7bKBfxGqgKOXK054rUhOtZvsDMvGC0z76hCT0mVptiJ2s0PD/+n5
KGkZAd/rRXA3NO6GqQyLqq7t54VQThp63pIlvhsT526gfK2cfQ/Im0xLtA67euFkyFd3jqrRoTZm
aQp4GO9d8wYDPNG9rrJlfJOXhqjqpOnIP83LmaXC0UKTdgAiFDgAyobuDsuZxM5ETLNzlIYyJahm
xr5NHcOZ9I0sWn/BMbdHq2O4ypRfNWdfTUS/q31AzW5xI5mtxiW2+8cl7q1NesKdSyztnMpwlcFd
VY3VLvOkHWp37kyULB6JRJcGKtLh1JlDd+hIMXStudwRuRNToooio7Oe6WyFpslees68Hf5TEtcN
VLUrub1K6LTMDsnog/88Yu3Z6x709jRQrcdgLPeTWcmTaOkNnrrx4DgpS9IaiC1pvlVClZkBpR2u
XssV7xQnfYHqMFuWmthbrmWJabkhJDLQSQ+2ycMygCNNczrEzAeebX1WmR7vsTXRLLJeuYvXrRf7
R2smMt6jvhTrPsRCkYAYZCXMYQo6jzpjeFuD2qZL56Xy2j6kOPLnqEsl5+mfY33NcCUfepTUifpQ
PD+mjs0ufgpreSVU7QkPLfEWSY3pQyOwexn6+WTfty1ZGmjcpBPcW9b8k1ZLRETYY3YpDUAvekKN
4PjSYlu6GmMyPhQSHLV3qIMezfs5beu9bQ2/SnrbdyMK1vOyUK0wMFYhWoBiaNEth8HMOUXw86vr
QNcmBgrfvEXQafnlhmMQTYdXBlvvpe7ijvudtBROna3me8NVwKLGq3s3DsZwaNPx0UxBHW57WGvf
5Upr4TnpVV+0b/1a2AghOXnHiuq1wCx+DdO4Es/cEIJtjFGg7NZeOZ8hMnnqsQeZtuyPTR2g0Cls
ggwmb9na/DeSBTLMHpHFIVj932LA/y6EKv9F3Bau37kuqk3leuV1NFNgfcs/aAiC2zlut6XVPPkj
vUEdWjzh2vAj7Apb7zo7hMjHHQltKKJeM87EIadrR0yiOfZqFB2M06yxeKSEinrT9JF1ZuRoQHBT
V3JT6JgOWFLtPVs+ujochH3dIa1gRsUFXrsod2jf8OJ57wXrl95Nn+j6ipCFcGeUyVM72VfNL+3I
CcgD71N/Jxvvk+kVf+bIp7gU8mxYA3qPMT8MwTnIkpUy6LMonPvGK8Q+8zG6WOmRdsMPoX3NgfVQ
2F2DvnKqdqjxn123P1bUOIEWOqch6xt6vPy3WsMEXxPXNg5pfKCC6YnluoqGkmudDsoqNZ2tXZuE
c9k2Vv+cAPJsXQ4uDZvPnnRe6jZ1wxkidevhfD20M+c4geshveFEJS5taCE3iVZ/tDZt3NtnTmY8
hVO/9ZuuPOdrP11jh1tBOKva753PzPN2rqBvFRpgj4qJsqlq+DR77VSslKSaOcvJ0s07W4qGQCSk
jrasqh3lRUvkj069BU/Ud2WXwRaX5mGyeA2UuFW7mP9ugwZnP8JohDAaj7+OSF4xFUdYi2M9Vd3d
UNDkW4tehbOLaELqC/gY38c6T59R11QbPAd8Rzk1VpHjSq12CeZ91AqHAqW6u4xZV20TOVSRhU/E
W6fxbjE80iOoiw7llJCUKNvLMIuYsicHJdrof0orKw5GjuNkzd1hi7sfCcMQb/PFb84rt4CeBMEx
s5fTGujLsUM0sIBI24ghebCTEq1XZKFLwgeY4uohzHg8kA5Ye5yy/RjZAoEtanAnmlP9iTYnZPdJ
AehoffgrOPw4eyqsvwSenROsd/0dLWF2RJwp9hGRd1GbLtpFJg7ZFI14b0cyXNKaOnltJfhRrE6z
6ZkPxxjxZVXp+9gpjUviBVcm/F1O0deRXEqByhKRv556B/JI5ojQaU67YCBUL6Bv9vYrSnJevNpE
xq38qDZMyVO9NruV/IGDG0+7pfUKhg6PuAe7HLfl8iqyreY0+glbQIt0ZCqe7JYkFaxkw0ksYxDO
vt0dggnbXE4OdzBOE3beKSCBfn12F2TjRlNQ/qGphu0yPkvC9A+e3ySnvPnl1k0ALSGTEzHmd7VT
O3saFI+1sY4n3fK7U27X9/ZAxlfbV5eudvMHDSLGqwbvbrXWSG94/otYDCGa4UT1ac8HQ6ZNSL3R
J9vFegkm49Kk1SlfbeiwlgXCW1DSWvpRH+WTHtNn5mvtkW4fcS4deBQSypvh7FAOFPG8pSal6Jor
fqxLlpd9VBck7LkuGXvtSk/rYM9tpNsNRLJu0nAzJvxNWoRcMtjGRKzxQrXD0HpHp6Qne9XN34Uh
KG3BkswttXRnYaukOtytO/ItaJszBjCarN/GBs7xsfAP1VRoWz1vyLiZqHTtpX4y6Qne1DplT22j
oabvxf261FsKvrbDhNwqr3/rVGCs1CIGNamDVX9XKlnjbLQ0PrpWOC/MWbXQ3iRpJrtuVWsEMsox
xU87FwLLo9We0fkeZzM+VO7ch9OkI8bp8YuOzhhZCwUGJT1fblnXuz6Z93YbWGGicQyPLtMSYcwJ
BXRGUWe7fow3QUFlNoViS2QsB+TtbRQb+AKVmKZ1GB9aN8pW39mVtT1Qolqf6Cxc0QhiP/DQ/3VZ
ibOpu4qVPQZ/CQmpk/GbXC2YA3j8rCmigvdHrHi6mWzMGi5Zn3RTHEatZzTIqEYT8XRp+5gdoXir
ZYMWLah+ZEaQbpt2YEkyAeVrTVkUO4sszqHJQ7ullMHsxfJZXIW+oPZDpaTHwCEDp9NGk2i4TAqL
pT4To8SNJyoVjTHBiXax/6PAkYIGfXmMKYCQyTxgkJve4tZokIsur0En7V1cLv5Wm8t+a/q+2NW5
eyRP/SGoZtyWFkKjMPGMgK7JZDu2PQeBbJ89oFP2MksL0JSpeHY5IWDK1vUK7EX9mxtwTtMP4o3E
w3np+LzCb1hNQHtQ64qt288/vYZ2q96U7EOVfRoGmjJ9A4dv/FKKKVFL5HmISTsLyIgM5JdNiU3t
MCW3Bo2+DmXvktpBuvyMrQHGBaRWf0jT27G0S6IZDbLS4vi8lBZC/jm/R4dbsyd+2a82M+J2kjUx
NJPm7FPpRrqVXOJcLGSAdTtjXwrcjHYlXkluEGGQkiDWtMyeXUtoHq9gXin+bSrqRAp9TWmSDGhM
aS0G6GTeeXCvQ7OypM8uxWhkqJAXGXquOfD77N/xdzG+TbRkbehApxkkJy/MGe2wolmG/sOlOdpU
bCWUrQSjRjtmSRf0FL9JPf9R0MG3IZ2dCNrfGd59dM3TDjHhI/4vkveSVtIdV9FjUgdHb+5OOk9W
y8GTnmQWQqjycXE5ijPJjVXHUds3n5AvhBYqfj3eZ3O9s/qGJkxjCNPUX8JlXH52i/WlDfVZpnzf
Mo88adCkmm4nGWnBvjuPW6jM3RpNCi/qBzALUSyIjcN0MN98H8sz1A1peesjGmrgwGS6jrWwjkHF
GprpIyjnRNUXygCSiYITDYjy6M/e3nLrhybXYvIRRtzCsfVTGlJQF5GH2G+Zsbx8ipLBtDeFj4Az
Z5gKc4fatqImChFkNojFddbtfZ5BamhNdRhTAAk9K1+SVV4lkUt2GXwGjfa99RBWY3P5NToQUcje
Lym09gbC5y7O5UsMWmg5+n3XS+rgPOKSxqnfGVq7B8ncO13y6dlNe/Tt/Nu8BkNk2fP3JkZOJ/zx
rK3ys0NCHI4mAUe1qYlzy3OvLPC+psYvaim6q0WBH72wzUItL+0WCIBfUpnHOJaBZxoNdCSbihDr
Z41LRTbcf2O/nduhjrTSQauX6zsbe2rkFGAolOwQWtJ2KyJi831u7asjUn3nI0hb6IYazfazShfI
jpLyq7IYZ2ptEEn2pCkZ/mfuFubBt7CxrsZedyhCjJcBS73tbAsEUaHXP8x+MDC2JjGncEoAmNil
rNX0YJPkleGEGt3yrc5KfT86IiYcr/nKc7YPAKi8pN6olc9VZdKYSLFDOPUcdQYFlQaT9d4DaNKS
oAGvHX/NhuxOHTMrrSAp5Goi9o1ZHePOR0KDNC4cIjteJxyvFgryiilglRp0iBrts+q7iXjKc7oA
KtTeaeB2oYarlMEFOruyd0FGbPIqXAsnI3NfTG9MP47Hyrbc46KPJnbsoobhycYwtUvyJuOq2NXD
ydceqdKBujKX57YbSVWMBAUlCFLm5zl3f7Q6JZWOoNDON7VQL7rvdI+i4i/OY5X8srIecUQGzLF6
HzkoDTDcl0ndQJQ4MHreFFS7oONhKf32PHb1m9NkeTh7yxko6WnyAW8qsWw8hw/M7gTO88CTXLDG
uJdrusMR5OxuX4H4n+ZFZH5mYjRbXWcLpzVwcGRGG3i8Syd4gAKVCPoQbiAZu6/+AMIy8sxn2u4k
fcXJpVnr5bjY3dNK/sBrMWhxlCPN2ZWDDHGC9C+WsVtNsYZW10ynsR7OuLJ4/upsm4OOb3Ax/avb
w7nCKanMwmgS7ZuX5z/z1bzvqAyS42dR0Ls9FAQlFpYcN0F1z0TBCeLSd1uBofUVJilIOnYV+4N+
z3w3VeLet/sycmKZkjPi/Gg080e8cv8X3rTt+BeaJr93zQfdbMcxEcW2hRtxKcfaOhzQpH84674s
k4d4WLx7R8nWqGD0amo8Hbd5oc8iQ6SVPPS20BgKRMm7JCFUTBRqth3P+GreSbPfs1n3bpm/JRMK
82XMnmoab0I/Tec7Cn1VfnaKoTVLdu5KzQ5WYj7KRj1CbSLSu2Xb50l8cI174li4HQVqqsyUVqTZ
4p2DdpsLJ7mshvbg+GZ6nobOj+ZqLDfLOn/NGWpXLZmOdNFHxUQBnzlytnUUNmmAN5D72A3Xwttg
004f5sULYxC/zTrTxpYL+ewOSJIzlpwjcwdwiv4zb2CtTcNOI6+RABFYXbTRT7e2Cz5jM2ktPWe5
2SFqWOlubApZnjrtiNFK29pBkJI9CHrdcs5HBZEPmrSgaZxla2G4RnidzXvDp03UJPhIasX7YKQH
nmAHodtMVvO75dM+SOuUTuOMxe5m1+c+Lw5pw1TnUscRFY5LRHPJYjWKh1rMHKz8YH4zD4i2LyIP
uMse+uVudPx3midVizcVYHnCHDS4wJo8R92U9pKWesnQtbt3kbflpcLhETtC7r22ugvgh89su4/S
1uawX6uPqlnSO0NP3qax/w11hZeGpwxKz9jrq3stiC+TYAEr8jsweGPXmJ6r0qE/6ynRt8bAIIYn
RtpxuSua7n3Ix6/OxnCQ9Pm9APWJ+qD9cGrMKVTJHKpSert8lh1J0sR2mm0ZMZznodtPwXbNMR03
Hu87Jia06MCVVK5WSEha2PZ8WmKZvyYtnx/MXD9ybp14SNxD9U8RbQPbJtCIPtEKuZ0M4C2vrE96
jelsFSJKdafdjtnMw3mVxO1IyHlUQ5aEacsdzQy9YM62sT6DnBX1yVvK8ZVt5JBY/go3j+6Bdrqv
nmufNIyn4VZaq4svLhEZmh09WFS9R5w/S5iysECBkOunCw5kFUGd5rSZ8ng7+At2sxSIDFa6yNgx
m3o7zGlGOwK+zxh5+e1/zan9oRP2l/ryMR/ojPIzVJtdrv1a3eqh9HhYJgbIB9ZLMNMygprEK8Km
4sGrOtSMz4XZhrYpCkJzznXTxfcFtGFRF9TwPmvVAMBO3456OBLM9GYiYM0B//Sy16AOMZjR9tnv
qXRHjT5lB3s1820CxLDRa0ys7VJckvHTa3w4z2yOUlOcufvqne5ZWtjSuRaWj3md96Tqz5/mwNgW
NMneiwf9MFtppKMg3MzzChvLfVnSDXzKBZB5JvEtdYRFqcuDjaWU1z5ouB6r8qKbZX4RA8FkxlC3
COVVnEEQRAv4YN2OTCmiXwDhygLHaS73VMyHzpobkZH1F2lZ476dzWtmxC8OZxR5zly6dvLTSmm4
AQGk86COzb2nFaQ8sccYJiODPounPi44VqaKgocZIULJL6X9sx03pQ+p3/T2Kc1wUQ5dwq0PoERq
IEN6WhNzk7q/QMqpFHFo4nLpj0YUDFa1mkeLxd41yNfsxinCg1HuW4pdLW26Yx4YQsMAg6VqOdkK
I37iL9xGJR1BKE69C08AY1cb9RNhV3gMxowM6KyKfDGF9Mxv+1gzTp7zxm5xwZiDcYjA2qB1zxhz
fRTlgbHn5Cb+2i/eK1JJzMlCs2NSQWFPNknpEwFPq3WNxz7dorXkCh0B1Q2wVzwPdLXhDaGPbu3L
M7gEmRWF8txZ8/poFtZzgZmorCOvH6YNurfymAfTh+km74Fs5l3avhtBPiIuSVyOWL7bJAEucd+z
AYitkEa/XTz/vsuYQ12dNYNZHj2jh/IP9lAvCgLa++656AIR4idOdw1qtdBMB4oxpuDJMb1DUUCb
GBrfvFZ5mMYJp63PPZDPbCupz5olfBrOE58trdKQIhp985T+0O0EVGbNRnDwhMilAdu1joGHfvsf
jXEWU+XRj8o1MjVN5FclsjKRSgq1pqheq1cb7yDw2RhJs3g3srE54zikkCLPeTKVQ0WfbutF/p0h
9V9dD7q0dpCU7sDFpZHPGSCBcDUeIuvkDtE4JLuBz57HHNaUCsoDX+QbogbLgfqkKY3CvvexLmKw
NT0JC9N7mvrRZT1GKAkPsI1LETz0oPnoQShwWjf6VAxnI7HLKG4WosUzBCo4h+LV70+ZAfVUdz6/
XBIfbuntqz/3L8ZiuqRkkD2aStpO9FhbwKXMPQcJcqLJul9HUEE28XTekQARWsAz2yqBcCpZNsCp
sIa279LxrU1VHn1GtJNkQicUa6P74xJNXIuTW36KzP7ZuE0F7M7tlnruhy+xeRD24qNwZlKjN3zT
ovwj1KUicNlzUNzGeb0dtWAg3nUk7nnBR5QSOzgn0wP4/J2XEC1HJUnnYAmpY3I+yDNI9y3e7Upm
H6kmL3n9Yx3oMh4JgGm997Ts7/V1ILXezj/W1PrinWNinU0qg9n9Ymt8QjPmHMYk+Cra+WxSB+dU
3jcL/jKO20eMpHeBBcKXD9NTtSB1NxaetAMRuUN7zt3qWMYpSToO9Q5DIOdd0lnvOpHXttPKkAQ5
idUpBZYlIqzyGo+oBSLy3EafcM6Z9ykiqTAbDKh225V7o9MxZ6xzmGkrddY47DZA1jsCbekpCiKS
t82z2xrhIo2tX1LJXPlGGQ4WKj1Xmy+2hKv4L+LOrDlupEvPf8Xha2MCayYwMZ6LqgJQC4sUSYmk
+iZDIiXs+45f7wclz3ha37jb9o1vFKFuiarCkpnnnPd93rpDtjTp6rWzByoo3XpNiD61a/Ij6jV9
yC1FvbXE0T0/YFfPdX8pOI/0y/pRLfjlkcRY9NHs12UDLLaD1aC/I0ATEMd7v3bnacmhUc2YbHut
pQHAocST2RddNuapVM9lollsuT8Kx6vOtpm8ojjDq5QZVbeZTndgJlHOsPFxTGvZgrRGwTvJkGGl
Ru4Xif02VrbhC6Ojd8uiMXofPTHVU8nzmi/Oe4ttZ5/E61sdg2BJy5lKI3ahveMjhnWhP0Y69Bxs
vhjtFea7tMUytIrmW1opmgc5hghUQF1Tsz+h/gxZFA4kP8j+a2k3ni8HWp4pejlCQp+tNlnCDOZP
LeUdLTkUDnVyZoF578oxMOIWdItw6f8XbtiJiDWv3FJ54XEfjOmlzbFZUyI+1HH5COLqFS91xzLS
TKFdpemeLPZzTuIs6W/a1WWO0k68jX2qcBTHJ7AenMPVFmFE96tdned5NoC6tyVmQNj9wkimk9kV
L+VAbyHzzNcsB1CQWoQUDS9JUb1NA3pFK6eC6prl2nHIqrLGh6mzRfFxxpjLBbHX8qGXmU4H/5Qu
w3sp6X03H87EkcdpqTRFa94bDcQFra4wqRXvtezveq/L4FBEerBsqsJxoYqCQcMUi5Q1fyC7g2UP
Z7amHpDuvcTbfHfQ3lrlrSAWUMU5Xf9eFsmbRaYleZV0CWxyU0ubpupJNPZMNsJQHFzK6n0/1wdL
Jg8k6ckdLdVza0boQSp0iZl2NrolwAg9+PBpJAE+3s6byDQYp/igqo6B+Anl3Lhjc6dRc2hIG+UH
Tq1v0F4aAHz1gDpnG/pgUcqfsmAvt1biwyArfKqhVk9F3e+9XPLoMcZgygwXL0XrZfIG2htBp8tP
2JJx3Yjz7DCdmzyMUhmVvm/pzOKHaGguBi65jBpqVxUuQzdHv0gVnRZ8r/vF4nuMk9y38B3YE7NL
LygJhMbUHNLMxyQ152BgNmAA3L/NPDuBaXOdba8gjdauh4PU129Zrfd7eHT4JSTlnhAaKLa8Y5xI
1Owwu02wov8sXZRuGYnbDdAsolsxoHr2ejSd99px5J6VNfMLOlJggyI71IYMVKSuSGONS39OsPKV
I/sOiw+azZXGRYloMymJ7s1JE+fcswCnmkJXIy3LqrHCWC1H2Px7q0nENhEWEIdpMN1jcOHSIe5r
Rt8zDURtsDLx/QmYzET2XM7uTI5oNTGR6tnWy3kKTVd9NYNc1q9LTxvI6zmEbbhNY+lNpJTW06ob
Ot0ObOmlDpY+2pbniA3cJ6z5UKfuc9aUWHnREzAk5EzmNgSRCYR9XvzQd3LYq073gWXxYMUdYRZw
Sg8luqBDuiJuMSQezO1j6QsmlMoAqrTG7rBHeR7tbKmeBSPLGkfpgXbga6GVtIJmOgzt02RPhO7G
Mcedsv8p6wazQC/pbK0DLcX1iIQceb9MoztdhqUZEf0507MsjPJEPL04C824N2bzJWkhvpuFChZt
fOfOhraHj98EsdnO0aEdh28qpzMx+oNHPleGewX4gAW79Y/GMO7LheQ7zVuRilvozBe2y2I6V0zQ
SFJPfW+w3xjtPKEZKINmMJ4nRWorPbzF+zDMk7yKWDvpi6U9c6M39tFLWU8f6yh9cyB9zKSaNBvG
7k2PmAj5V+HL9DV2ePRsl+vIk8HhqJ0CIhzuOkB2O5PJKyBMF0tZjOTVautAH7JPpWNdNRKNwxVC
hzaID71jsFl55Q/GguraZH5fbuXU0FCj2F8abxGHgXzm7SWkTvenCdpOginrYKKY2hl1uU1fQFQo
40NjbUSOUb5Wa+6XNhOGdUa1U7jMYx2K4Hj9GCMgj0WBQM7go7erfpc2PSN060uvMCh0Gjglt/vR
sAof1l5SciZNtY8G7VElwHUBbuaZdM/kMATkYn2mknI6KAgO6gCR1nvwLEz1q3ug4KjXIet8nnB6
9yJmLGbeFU1R0PfrvhljK3wwvnvAzsWFGJfdXIg0yEeZHvQac/RK3gTFM5qbCJIU5CFbetHedmip
ejMn22qLJkcWSB3qddFhneUQMo+Lx7wOJLOrvdt7fwBe+8Bq9zIhqjK86tVByhOJDwAGoOyJII9N
7ZzWuTg5Vf3FitQ7QpH5QpSq53uW/a5Z9jNywS2Hm+nnWj7loyNPuEA4/MRxv+ehYzlhjXHMF8fG
jd4TZ0w73uy2/BQ0EVbxnHnzB/1ULdRs65o7Lq1q4X4sla355J83KHXw3S3jfE6jIgq1aICiSVec
VvO13W4Qi19MO7TLQ3eYTWgRORamClFYhrIx2Rah1m1cX3f76qhVHErr8WnQ0HQwb4/4hBipyoKc
wVF453lIL+ZKFx/xI8cnpIaMt8Juk2Xo5rbcOxFSOd7vKl+B8kfdya00mIPT+tlapzBqp1PC27OR
mTBLpOO2EtJSNOz+Y/rqdKg3yBbPfc1QMhx4qnYQ2Yq64Zxxv+DDwRlJz7s06wIDAZhQjoyPMmPN
n9huDd3gyJguS9h21I3O2H/xJtj2q8imnYtgGnUmyuaiJI86SWPoSpnftiZDybp7MlMbP52IwAF6
AySNSJ7opUXYAJIHZUeXvGaW5pn8UwXJz9Ru3l5JwWD/mjfj24wlbFeiBtsh4iAgb8gnzuykvmN2
7Q51xpiw9N5JzbUOWbk+FPlqU7BPUJnyQt+L6qs+IgDBEhxaskoCPJN7fQCh0HPgoGnrHYrG3qBx
XBCTn3ugshaERrj0svZ5oO/XRMR4QOp3IXFYab0CqiBQTsGwm2kx2/eMLoO4mmk5VChHCmWt92CM
JoQBzTVLUYy31alJBVenex7H9D7lJCDmKblDhXIovEGckojji+VQMNlt/IEw57WQ5v2UtDD9lMj2
uplfufgteA0kk66nwrL32GU84yRZMCBBiPKAvl7xPp7nBOgbfoOmpBsgI2IzxjFwqxGEnjN11Ejy
koztFzWtza6Nj5mkGVfM1TFmvwpmWIY7WIYNt4pQe41c5y3ldBc33vd8ma7JTJewwRJK6/6LM8YV
Szw+RHOt3mJrG0tGzqlqKPlLGsa2TKp9Ps2vCzqAE1McYTCfGrhBjz3+nMb6XC+vaorfEECgHaDP
aswo3Zy+wY/b+cw0SedMoAnI+lRDK8Z3ckg17wmjXhRveoaB5y7lsHeKKlqnWBlpry4ySHpt9ceh
rIkFSnzkg4UfmxLyznwl3heQvBjR35sZehYODrM9XFLF9KSpqaflnMGKHqOLSQ17do3m82g0cWgN
HeoqAFe1vWlNBncXke2FSpcTlkK9m1n0hFamulmEIpgh8LZT9udGG1w6ZJBJ8lJSRk6QE0r1Q2Ti
iZKBM33XnQxWprx0nvIV8R0CJA55CtxFUZ76qUKJ/4VGHuP8RWcAw/ahKcd8oFPIYW6umg1C86M1
4/d2QjmLLGInJjrMWT8M+9misd6lH5HGxFk6jIfQO+wm/jP9zgmAr4Of35goGexXW89+5vn8Ukgb
VtwwtPvYRMKQeUZ0Rg/7vFoaRThX22mRMs82WudooREFqsutyA+NsaKBZ6avPRcHG+/0zquKie9F
/ocUGiPMVoQisXjccjPQJ6OFoeMw/waNXmMkJJQK2QfwNKS/SXlAnHQyM2+805fcn9mkdL33LUmU
DYff9cnr6Eq1KVBBk18KuQy7YbsnMX2PSE1DYDrTdR4stRdpzg/QIJGWwGhx0YAp0zrKy2EYT4lb
fy9axVuClG+CMoXO2tzTz0DODTuREWLlF+5QhbOWYp1484buThrAxpQVv0412tSuyL8aor0wY3wh
nzVi3V++y1Fe+ioPo7W/tmxvFqrYZZ5DtsOTUgOHpeGPXDJpVApjbyY9fGwztUkivC9wkR9JRmCq
2dF9GXLxMXDk30NmY47t/tFMAHc4dDPSo4E5oViv27Q5tzBlB1t7AkcXrH1PYCoMHNoLasuvjYoi
C4t+urJUzhRQJyTc6LGZ0bCgdvERNePBS5PCTzWqQawrNAjW6rtGrs9CWJxsbMAcTvS02pjJFKbB
A7v826zJ+K7UvABMYn9qM2vbiLaRR4vk1vnoJ23xVZ0i7s4mPYw189Vr+FqaQgNrbXy+pPtkDqYI
rXgB/11TNecm0qmhezeH6SrQGyHKQ3iQmfJsJt0QdDoxNBnHVeqC8mAZtMSj/DrlOS2JQdp+C8Vl
30wRgRPbiInRzRTbX+eOl1aT4MgiIQ6Z0c7nfq1+qtRSIHPp/KS1ZmFZYhO2hJFfUmep/HEZDhho
WFbEENI2OvPGP5oNQ+OmYN1pmK7FtUaX0XXgnGJzpa1LgBW4uJBWKtWtncsfrq1KOoMCqmDHL83c
kvzaxq/9ZJ9ZMx4G3bJ2DL9+2DnxeMksg3a0z8ocT0CvSXoVNpJZqhza93St7O7snaYiWS8Rst0D
sGih5k9ezNOYlXTsFg8PgC4n1hLeqR25PLTHaA7CMkaiW6rxMQIcht2A2CBzSAhfkEzVnHU/1oSx
CaDNh85GFG0o/eoohGED7QxGLXnEEJ6wR3Ku49d8wSsITZ9vdBum5kjxEkraObdBCBvyuZjYobEc
PS0b4LVciL+rojjAkEAPajwnzoCYC7W+a8Mvt+utl+ovMzkguv3Ud+0JoD7zBsvEuqD01Fda0RwX
Lf6D7glMIe0uqrxzmqbN3ki3VD8MAcxgo5MzAmS0N73Qde76b1GSPAGv008Fquh1m51UcTuTdim7
vYw5sdKvppexZCfOZs91VfTHqH2evSTceqV+bG8CaCb0S0atGmGSQ/FBxTLLZl/Vyb3QoAukXvyO
g57RV5hbW0IuT1He2z/MVaU+mQs0GUEs6DZNopFSKllw5UbiYIBP3llmZ96bswgUqShndGR3jc0E
urKKsFjlUzdk4Wx6405V64vs05W8QEBVHmf50mCV8jaJj2l+btY1OuVR2Eb7XntRBsoHZSoTZ2mu
n1XC1CVnU1oabgnT6jascg2uUcJcTTcfCoNDeM7Bggb5wAkDIDXa+dOsZMNT2qBFHM+I9iJ/tYrk
UNeS7nlmXjOPhlyykjFd7GRB68JFLmiIwe84du/cRd7BOS7u88p+43TGGsUh8MxpaXqMM0TytZqP
jB3HHWDqPKRm9hFJf3R1DjuLgWG0cgiPE0j3KE816VD4gtPTkZBSKK1NyMp4jiVcOpP8hbqgo8zz
Av2DhcFtrKcUNQrV8UeMnQ0/MhIZnaADBlL1e6fpbGmWIpZQibt4NcggcOlYL+wMakiIIMEhvJPG
5pMrdn1vfWildWoJyJoyrCZmX4ZVPzOiE00oR+1rn3JWHtaTp01gW7Y2CV6lY2dC2RYSaKFK59gX
sXGItKS76+H+mKA20ZzG877SQ6JabAYsycwSjFSld96mPBH+6v2cqw48HxpXOPwMmOPCCGtx18cv
QxGfG/ZdWFskUGrrdyHL51jEH/XWXi8GCH9qb4xKndeme8HfQZe0CjzH+6N23eL8/9Gjd03eWxpy
P/t/+VN007/++bfdr99HP6rDt/7bn34DlTbpgT382Gx13ZD3//ov7/M//88/+X/6P//Lj9tP+RuT
3haF97836Z3aH1uI03806W1/4d8znCD9wKhzJQxyx8Lt8G8uPc3Q/8mWJAN4tiuEZ1sW/JN/s+k5
/4SnzRHSFLq0TTx8/27Tw8HHHzU8ycmBlDFLOv83Nj3jdwYLyWi2JzD+8W8Y0rF/w/p4+KVMD2XW
vnS18plRHgkMax6uczYco9pixOt1DL0wDiOgahCtCRZDTIlQvWj7rIZznuSiEK/RkYvE2O07q7Kg
AhcT+LPwP1zX/yQKydsIJP/LUejYQkppCdM2HL65BwDiz45Cl9quzMyM4nXONm9K648xlpXOBW+n
F4gIh2zBGTt/mmK0Gy74ebTztJ+8/BM60vrr2D8qmYAv6O0/bt9r0AbG8zqpBJphHtdIfIpq/HfE
yUcOJlsnpT+sKYQtvNn2wSsKsZOWSZ5fQ8d4di5SWH6jFbzxU+WFgzi6aVeeatN48Kyc6RW9y+AX
wm4klsXsjU0Gg0XKnNCPuko/kltq7ae0+CFMLTu1wCePtKksqtGrOVfpyXBzuMixivc2c6+oKbcQ
Hr26Ev7FYLJlZLzqDHi73oTYQqFuxdbjqAnrFPFDYBxV943yG+CAISexGoHlJO5w9AJgWlEJL8wy
c3w+Ad4hC/NT7Vxo9jsXEEtXkwIDJRhViBa5xYljFfvgeWUt1zJbvnSwJPQ5O4+950DfXuW5yVoK
SHbJv77pJo7U32864RnC25hYhgVE6c83vZ1jCeWXm26MHeeMzZ3ITq4OmOS6y+0Xc5Ng9xX7XyPq
yzAOD1NJGdBMGz8/FjjxEF/syqx90+MIoRpfpVib+DTp60MyL+bdmpPsKqW6c7D8/fXH397vf/z4
gnwYDj8b6ee3iBhOBTFyLU4vJIl1pyov13sJ1PUerhP9fIh2PJDhkiLgWsbHrku9MHYz+mWauMeF
aO1SdK9swgy2aSH5TZX3h4pY+f+HTylhylhC6g5Rc795dUd0JotZRXhgmvUTYs9rhKAJud9kos41
k9Osb8Bc85zhmWjm4VQarXNRtcjvgUbfx93SH/Ko/2zLCYIe3UMLFdXxbz7jPyxVrgAFynJlurqO
qu+3zyj11G1yGnF7d4mNwO2Gb85AX7q19Oyul/B1M4PrNfNKYtSJg0xjNJ/JuzwFRny7lEumkweG
bi5J857S6tGkKmb82/p//Umdf3hkXdIVbTgW3HHLJWnvz4+sRCdveQb2WY68P5uptr6o+OoYw72R
T4cqGsgyG99GO81feirLw8ZAqBZwmpt+CznFGCRGZ6LuIwSqdMUPY21/OmTfstziVhY7qx8ebJM2
wHYTJnNbh0YPzTH6hV3aqwJRcWP7Q1Ql90lZ2kHsRp9h+4W6ssgMFxWRXbWJbZpUOdo+DGuKuPiU
Z8MSIHf6suIEefQyonyK9pI4lXU0BnU23J/QJYanjlEPCWWpc4lNGg9wkjTKg7++fjfw15/W+e36
8bZ7uNG3PfO3V54Qq4yAuZFW81I2Ye4a4uImgBRua7Y+sbStQ/FlACOS1DmcdoYRdSbcc2VHxRHV
LU0Tzsy+HXQtBLm/+XD/yWMI7IYd04TcRybZ7zump9kdCiuUPoy+jlYJsmZgp0ZcVt25zKkO7jy/
CxTQKPWfY2R+Cw3CVYwtc6PYRlDJCLZj9JZoROhF4KAPo8g0vJOQCv/6o5q/E72EK7h4nsFLY2Dp
t397Y+ZOW1IaEWzdXfQxdVyzktY+U5CyzHk/5re+K+i7mLkXpv2of+/Uivl5sRGxbpsQ6TNawDyY
vHaXbgFn6aK0zmWrE1i65q8RiJK/2eGN7RP9fuflRsfj6GNTAP7GILO0llYXpDsUyWMcsgfnJzum
2dkZD2OJJWHUnfHO1M2AqoMwYCrKsymy/rpkiIn/5uptK/OfP4tr2DakdB3moWHcaOrv356SMur+
+381/puQsx0hQ4fUPmiSJkCbgJPMlpO2eC+33/WDbl60OT2KelnuewTqe83RX5wMw+Dt7cOJ9HNa
UHGnKreOOTW/v+oNQtOFuZOntOESudMpSoDnDiRtB1OjHe2yjv/mqrLk/E5v3FgPOjuoaXqsTOAY
/rwiMeruXNpidD/rauMUb1im3DkvNlrHGKlp4tDVSVYB7rQ3w1XpzsV0arLZwQnO2wpj9etbHkW9
j22OjLcJ+lSjg5UZVWUeqLOZnFfnfGkvJXU2g5Ps0ulG/WlCq4UlCgGHZ17GahSn2mvq4Hbuynv2
uaTOlkAjMpQxLicPK0m+OG7WsyPa71GR3mE5lF+nfNwOU6XfiG9dqxJWMjKz4jn6bi6Y1QxmCzZB
wt66ug82Y/Ugr9JvtR2/j/A/j6YLFwCO1J3dlBaFsmWdEmbi913KktshHaRdzZjc8VIz0JoFDFOP
Gs6Fbr69BEJq9VcmgdhOiHRr3CLbZV3y3Mz0FfKCmq11fCX1eOfVk4OoeEjuUYSMWWJeNeYVdq6u
Ee9mEGk94tGkmH1jsqZNR/F8O6BOS5Tck1T5QK6HCAl1fo2XDsRSYrzqUa0FzszgP2Lm+usCIYMI
W2yuFOUG3C/iceg33OldPKOuBkQhzKK6n8rsW4J7LSAz4sFG8yyx4x1BIHMMLOSj5S4YPbzmne8Q
4yqeQ08nzX2vsvhL0ZdvhUHLmu5OEd5usSsqjZOuu5eQRvAzlt9vt2qaxNXyxKXgFk8LAL8h95YA
tc53G/nvp0pTethPA0q1suPfFUiKcUB+7pQ5XNSsM+qffKG450Wi7m7rzWxyjMhU89nqoYIgEcCS
2VeGGZIQQAL1mrWHDf8eIZE5onVGyOkg03cNfnxMdY/NeeyC20aaNsuz3hvjIe+Ll4SMPr9JGuNg
z44/JYMXLkpaz8M638l8OnWzWgK+LA1w5EIm5b839gp71+j5dD7FcaMTRE4bSDdJ7hUkgQC2E/Kk
zewZES1FBpMEvNvR76rn5uQtSgtqJneB0brHwbKwkbszN6Mbwnlr32tI396mn83mS9R5M8JpK15G
HVGcHW91fqUHclIXu6Gf2QocUsp1Yo4CSx0WLel7oESTQ6wsri3U1dG2hv1ElJhIqAQc4/12ikzH
wmdtsw51N6TwFJmNTUFTVCWD/JoPs7rfjQ5Zy+0hR2xWPQvdJUDPcDDScprfXu4lE2e8t2HnTlem
p9WOTdE4JnnEC01ReXEkL5RY+5hRk1UcbyUk4VNHMyqccHKXV7MZ9VO2Gg9tDoAePN/HOBYIeyoG
6W2cCp8US84/FoqmQbyBOP1S1QibrM59MtJFPmQ7oiaNu3Rty/B29Wu7QFAICXV12jbsrFY9u031
LVvHexgTWDGkbA8ejQdex9YkQ0f2vpycY7RKi7Eyg0bAU/q+bMG3l8VnxCIvRpokv/a7ei0/e5OO
oW8h7ais8OzmZccIMVJB2mEd65LmPLnVBfBa/TBHSFaG1yaTAAHlHQqyMtgCE0uye7qKJZFhItr2
OuIU2sXi/OvqzAI1pxdhuVlY+DLbRIwSxw/5yYmRuiOVvr+9poHl5EDLEe8iHEddFCN4xV7irBfv
vUmYQ87JFnWx2j6jj2XXV3S5Ofy6FhX7oNONH+Kq2jE/e7Zcl6FaYT0tnXsfaeP8Ke+gX6hhG3sr
nuW4bbLQQ5nc5sX32+W/rWS0zMiWbdBm1AqIiKM+DQTnBrMamfAoUfEZFNMKU6AHHpNqSuFhslym
+eDfHiLhqTsPK0zw62U2qrW472owEIIH2EG+VcbhRGrD8faktVs9i0Lvtjo3vPceLQA/RUXSNS2W
UbZWWGJe2EXF/aAvkHOA8IeqymwcGHSSPfK9OqwU244rGWakprmcHOrbA4Momt5zPJyw3LiHzMK8
DVhOqKQ9JeDjzg1JZvvMHlWAqhtY0Tw8eGyC+9y18mAlLexwe0WS1FuOLUBb6CwAXUbq/duL5Fjx
MbbsAhYJJhhyFhDsaeeF6A0UgxdsUrAyDfzmbdYu/u2vUXzYUFxQmnQGrCOiioKqC5YIGhIZjTae
kPznAhzQzqYspJa67b+3HVPUM+kzDiEgi8fEbZ3Lc0I/dJKAmLUeCxCki0PHt4POoYLJxeLfuMmz
167YcG9r6jA/edjfLrPKFzDa1mbty4n1isbPbt8Wz8Xynpadr6olfUmc9XPWcax2Mnug44bJPeoM
uAS1CEeh3Q0oto7YXqlKE5fKKhuLC4PdDuEDsqvaBqOdj6eVpKslG7yHFDdANHnXcWbk2TjKfJRv
tonO6naqN8YJpG9UCECrCcY83TjIVmNvV5U6Uw50oSy1GbUnPF6Z9/Mnes/fwFDrHJpEuvPSlTnv
XNonkCkCuoP3nuj1FMA72ptJG4iYqYBlLfJwW2sjO4n2a49Ek4+njtiajm2u8JMsSGOdfOSMfLtV
ozUfCJmGStiUAC7y5uAarInRWMLQ81jYkQHACK2nwodbXp/y7RWSsBRmAqWDhsiUHcYA81Gg55tr
Te07nGtfp4zRNqAWjYi0V0dyk6dms8K20ZVxM0Z9l2lyFcLww/+qO8+ihaWKiW4h2ykr9dHH6UKP
bavQb0+EwwvctnnOaG7mMON1p1To2dmN4DdhVd2XYkT5UNDSZqdYToMwXWAb7XtSoVMeRrn665CM
p7Re3vKCwnN1cSEnGbPb7Xm7NQGqBckbpCuia7H6mfVchcxzQzIHEZ0TBeHr2iKJi0ggoqz610rK
8WgTsWqtCGQK8oCeVLaxFRY+c+0x9lvyyrdZnUMHEFjCDBJFK2aHbZ+scyu50NN+zmcH4ndn3pGQ
5McYEU51lsbPK1y9HBEhCnDbOmVtBBaRKbWZZa8MhAEJdZyuEUdPjLPpRcb9+uiQlAgxy/H2Iz4V
DWvMnNYViVzO6uOV6vemG+FuHNrT1KcWsCqYi2SxZQ+OsZ+iZ7k41omrj99PiJfblq0Z30xvm8vY
brDSXWBDbZgnNwpFdLQmOOSZ/d/OGrfXN3Oj1beT5WimM1662Hj6VeJbW5TVRqSFWhPfO7Wp+9JK
DsaW12gVvXHQyu30LHjLR4hhgSa1NaBaaQhonNqHvIguYo32Fp0sph76BmevDhWxrr+2y1hNTuBu
rnZFFtf117rdbHR7zyKT0GDuU/ZyJJ97yfzbQqwTERh603DfdqyWFBTWaVtTb+WhE3s/rXjUrhXj
VwuMjP+rxQooy1c5WnDhMSR1RPIIkUYCUAlvhzFhuK+eRnu49JC3O4jBttSTuYK1sln9IY/TilDT
p9sZ0Oq6lswUK9vfNidnGX3THYxw7eTJqiuCV8Bw2W17qZJPCicCYe98RNwid5RXZF3qy8PWcM2q
CjU9Vmqv61bGul1zmqfg9u53qfIg6JDqNBtbkHHWE3TwaNIPvXdROc0MTG8Lya01c3vcq3aAycBY
jJqVTtKEQAVHu4w5RhWZau/LNbmqbcvoh+ihqDt51b/cDjZOlWQMd6sPfVNAwvohLGlmXxoQs4wz
hi4jXjxY3pjocAdbeH3a61ivL5qbN6cVPEdsjectuWPj3gYlzwO4R2e51i7ykdIo6+B2Axo8rc0o
i4OhZ9ahMEYavYj7fCOtj7dHcGobdqulCjtFukRMiMZxaz73o00vGpAN9skKgpTp5C6+mDEBzRev
58ayrkg5j6rLqyt6mHfsEobObBdX0EjLCNlMXr7Zq/NAF/bzMrYX3C4KQlNyNRb7sz2rP7RIxgHe
npioHiD2WPlHG8LqOB7NbkBG5OntgRad0q36Kov2oXcW3qSIWzbRqN/Zk5f6tttLv58Y1Ik/zIYT
64Ad/AE2aNMAqqDwQAe/0EttGpDIyGhL5jFEEa1H3Rq3wA5Ks7iL0dniczL09r3qCgcJW32i+oHI
i5w2QIz+aWEKG1jD2AZtYsB+cJEvH1pnMv1Un0lSNb4OvaDRX2XDIfIG46KV7R7no+UnWzB8apWQ
JHDuQuEu9re/kiMMxtO8Pue4nVZjTU7YXTij6fPr3EfdwXbNt4oEtP1k2akPP8wzI46O44BbZvzh
UBktNBd40cBiMwM0EozNuvMdKCihVmrBKbkyaDYhimVYOpBeC2LQrIbMyzI+jzVBxoWSflRLi2g1
F9Oa257dTmN6kt6ZyY/KuuTlAv7f5C9riWj2DgT61A1QzoZRAotuNjMAx15NvwI/TNFNsa9X0R+m
o8PFGbtLMkB3yCon4J3AnpAwV4aLwf6Mqu3IY3A0S+BtxVClgS3FRfB8oS6BateSqNlH2SG2ow0u
bAGtFvRGKdNrQ2X7ysFNNDWtjXXKRMuIQbLPnmhc/EyriojQpcPWT+vX18Q2pcZHhA4CzYNQjGiM
b667DKE3cLKyR+0Mdu1rTHTIPk+Yx7etA+eo5alrUQVmiDGyiQOrNQ0XUbpQHjJ0JRTqJbgVRA/d
10wHkjoTGevOCAEtL/kqRv1FbqMdSivFoYWe/wkfocTkQ2eniq1jrTKPjZKav5feoV1dGw9F/NoQ
h8TsfTmukE6ifPqeJJ9g7FocMhsDmBrP6JgN89HqxG7732WZKviH+kXEkviWLm4+YQqBtFD9pNrN
LooTepuWDyLvHb/Xkx9xs8W2I6TEptiTfonkfS68Bv0+7Q3V+rnpcDtwB2ojLh3UxFAfYtyBxFof
XIc/G/KBD2PvXjB0Xwkd2Iw3DOzT8kQ7lmI+ep34LkvKAKCyt/QK9CZOT6FhP60bG3hYrm1SA5r7
qZYuFG0LsyJBUt4Sj0fQ9MFS2SW+Ap27M/DS3dFbfhZEtizeKV5ZJYZi/SnnbdEeEAuRXfssPQVS
CC4S2IqdaDKMIk3vZzL+6BtdHOF5vJtGCxWT5EagUjQNWt37PjlItDu9QWvqvtaGFhJa7Dv5V8ep
aeaV3rchVy+RNdC1ctVJFbBG0E+fOCt9ERAj/Z7kQt01P3lsSpjeHjlgXkl9/b54NiaDyTs3iCd6
vV4OjTEhz86d+QAhGHRXDEtIoV6oBpcPVTovs5EC88V8Jymb5ix/UHH9k637ISsAQNA/wg5ldOXO
lMkPe+BeFRntbPJ5s7h6jNdYQQjytAAgFGfcERxEpjuvrdm99B65Ng7fsQIsfSg2dvPU59YhimjK
J1Ozr/8Hc2fSXDdyZtG/0uE9OjAPC3vx5vmRoihR3CAokcSMxJRIAL++D8CKaNsdvehdRzjsqlJJ
JvmAzG+491yH4r406zdCml3AJNLdcG08FSWukqxR2tamRuUwpyqLgZv1CmlU5W0yLRnw/8xmCX/v
1/GlCUl6C4D1TKnx1KTxjjP42NUuCVmj/y7nqLwQne7e78vPKDPB3FhZj+oUL0NnSvQorUt6V2gy
Y9S1J7ZtpzSf4DHa+Gw7RFL4tJubsszjFOXugYyUiAaqIkAN2ctea8/5VEABsBH/admLVZvNFmE4
5ToWySClTCjEiN3fHkmyyjfVZLsHGGfrErvritWHln0281Hmq5JrgGyVoJPixqfNSJbmlRLFSBFu
OPkuRTWDvo1Wscq2SehXJ4wKKZOIVdj5aK9Ibw3b8JmN/LDt6oSBUY5dtoOgH/fjuURbRlFa8QFO
sJylLQ+U75+m+WSS2cQB6ZpbPd0Lr3kVyjwFCZLeKauPIAfY49Aro5tCKd5hgS0zBZspIoWgKaJ7
hhIuMTlnpee/JD0WlBRbagWMPWiMI8aqB+oNOE4NZgQKyVPgxfnGG60rc+atZZY6RcmotmzGkU3D
JplE/eBLTvyu8Ju1h7ZrbQ5c+A2qLbtlCkCo76fdd5indpibRjh/WM2lsWm2fIhAHCFh5QMcPGdU
T7mHgijwoVZVTA0hzB/pwcWlFwPQALoofjQAGaauiWigsKfrDjIeR3IMBhOCtxCddd//TnWFcNbr
T71ic1N035hj3+AfwAvCBoNsFgi/a+7sCMoPEKgXk3c1A4538rqEGDvPPWjVY2lp08Eoy08PnpEY
q7cxrb43XfKZBgWSohhdLhR78B0BJ0ltzpReHTUZou9q29jo9vzkUXh4kdKeQoNZGd70Kj3J7LRw
3CtLqyE/uG+Fz4mmhPlNT7QCQ8Mn6oLXTgUYig1IlrrLys6e2m0RuJy+odZBnqjH01A+BwmwzTC+
60EIAVfjfkKmuG01gOodGmIHz/EGeZ9cQ+qCqCGHDa+ARwVh4vcE6sZ1jMl1HM8ZzocRFQAkMEWz
7ahH7koc3bbzo3UAxPZuTyFVOKfaD1DTcUZDvkGNGnUXZH/hOvb4qh2fKbqiQY6mc+aPH2p60fTa
Pzq6/zQiJ0IHsHUUhNQO3AQPC1mqZpyfJcMBhVBgl+Wwx6uzN7r9pQA+vGKMccV92G7cEiRKqtls
Vp0frDwwmUU1B2g3XWw/RB1d4qyEFYUfA4JkaJeAA/QJwXBe8QMz8Z41BFcqIBpi7CDfBNNusNzH
3r67/aEp+99Z3H1Epv04lniLauH/lBMthLL7N+GeS5fzTSSAd3RVWAdz3IokMqH9MHHyKx82ROCy
OZzhtIgo70JY1Q09F1lcY454qw1nMXUCUBMaCWxRmy3GRtOMDMm7n2wRIOYb5x5z+7M/xs3AbCy4
xlikRieOd2kStNusBC851K5+gjP4LrHmY53RHoq6Gs4gjB+9OCn2qsmfM4V4t4LhVtX2p5QUHGEW
nbMSvbfwpjfKpnuYmiiZ/fqnrQSGwhRa4diLDzSN6O6ErmM8QsRhj2tPKooX2Ir7tPcMxiHKPeax
Rzh4MwfzhgAwvfrq4+ABUtnkHHapYDxSZPUbJG54dQrKs8fZDbxAj7A7WW8R1kbErjNcQ+8TJsPh
uMo6H0StgMFoqT9TbT7ZcUc5E1IPRQwB2sjhsOK89qL2R98y5ouf0qE+2RRgKx8lMf0/svEa/1wc
GzBOK8AiDoLkTVNbxDoZ9Am4GTYZ2wR0mDnuiaw/Sbe4Y74sNjkvQjGmv+I4OVY1Tpo4jh7d4IGd
zLMRD9VJJBTFeIcAD+E6RAc9x+22zEZ1zEZp7cJy8JW1qYHyfp8qxzkJeLSrdv5bFqXaLfbrx+UX
WS0HT116sdq6JVFSL49eHk8Py7/ZCAzJHcDQdWFilq4pbB7a+b+aDFkfbqXmkPaB9WAFk/2gUtZt
tUF25aCGo5nn3vdSxVB2xE4lKOMhc7LrHEvuoaWP1ZGcJ4F3DTxrVwc1RiLAwBzOCiXt5O/cbNaJ
hGF4AJUGfWQIt2rKi33v75I0so/mWL3EXhnsOKrQ+rvQB1JU59y/kO/SygUwQ1cvR3+fYVa5h9Lx
sAcCziCthEdiwFNPEmPTYSGkKnnADVKsDSwgoKKQCZSWv/tSFbCh35uzl5QjCRtRcyxSBL5pRjpi
punJJmtrZ8uZ4w9cS+ST033WNmJXM7C3/dyMZlPQbXX+0ZfaqXhLMGjuKXHxElhTv1e1pXbkOq/7
mTSe8UPM3Q51ihpgRdkdSnd2NECZMlI6io8OY/YzF9OiPZvb/2KwKGXCHBpbhYLJL4jhVsb0q0/5
rhnN0aW90UY52CGZB025YmsviEbuBwcsIswcP1Lb3nC5qdv3qElMaievu01DRAUfj8epg3BY1hR5
iKyTy8GEIH10VTyTFcOPyQSVXcEQ20YdhbiQHI92ZpSXGD4KWOQQ9I/Ll28XerxNdFKyzIZkvyVL
Yxy/QUz39xEJdPBcu2eKN8AP2tZSJh53I72X+Zj88IefNARswOxkYpGVXksh3hsyaLfkBb6gclWP
VsezvYyVKnr7LIp+ZJDKrvZoWhs9MU/RZD5XWRfcqjqu926QfnQjnA8tD+mnPOmdpuGnHzLmXqYm
futgVIkjnVE5G5o4nKkHsbwuc/gRmxeDV1AEyzximfqUCWoUD0ns3rYJ+kMkV+Dj0W+itWgvHfzP
sc0CcJ4wGgXwst4MjXubFTTquCPt2igOlRENfBUKP9382OLvu0aAIQ+G0tJdWZEcaMqXFKbG9y7z
bvSR3nXiEqcYTainAc8cBPjCDTmx7V6rWbZNVsWVEH4GjNbPuMH8iD13GAEQicZrX/s8BVqf73q3
63YxKr5LbtL/R4pUlymLT+AfN/n8MLOYGx4ys3sh3/x76PqzKnicDontfzL6xvE8ZOdlUVdZrBVy
NAOg19IdFRL35DwCxfpHZTxS3kSN9Y6qCdkxlTlKHVbiaSdYHGTc6GHgHfOEKXUuJUEE7cBTHD/5
mYda2SJIy5At15HOGGP5rqmbV7XPVlDBrt6Kyk3h4k/+yqkAyDLf2sDNQIuPU2D5/3HSdOJfyGgF
kxzzg8U0Y53i4SI1vL98CRUFo9e9RyRITXzNYXkSKhWhO/ed0yyU7hL5jSIyOHSzkjLg53Gaw7Ur
RTh4NqQ2BjfYz8xiB8y4lAJjOxpbnwN3LQn7xPfj5uuUMOdDI5leak7JRwDiKsxzKpsK8EQysueF
HjLf3uzXERegnKho2Yld2YWZ99EZOhHqen/JnYLhqVvazPzmR1xyDc1yHBtW3SbKIOeG48XJpmHn
693PthSEAnozYSzWH212zcdcmuParuqHDhXiGZ/vzSZC0Z9UcMReHK+ZhbEv6BN8Ej1ernksCsM7
PcYZw25pYqNOWuuz6Xx/7w5yPCRgisM4THdVU8UX5Kq/vAlgmhEAcjJeEvIF76MZpijJHfWlv2EO
VZPeOPse5hl2CI9uH4jKWXmjneyJdju4/ZidBDYduHz5IRxFtasho3Kbq/zBSdz+VqUbNsmcvgFU
ZhiXy+yPjS7+jYkLfY5ZdUL70StNEPjza0XEPavaszBFfBK+d2lqlGYZkiqo4dAftfLkzPpKr4Ur
1rCGzyH0dlDiz+RHaqjMz7T2PB6Bfw8TccIHWtzlVG1TBzJCb0FTH1v3ySRZYOfXzXvrutGqdrW7
bzXvy0MDYh1fRlQ/M7v/GfXFj0D1UE6XN4Gwsj2hfpAjmsiC21ydbOnd4qRBQlffyvipJbN31lj8
tBunwiDBGaJFMAYss48OA0OAdQ1NxPIjsXK0sd4ZZVftOktuRh9WEWPVv2biQUtBmlTo92G2zHwz
kAgEflU74Rf+pnN+m+y1z4EbHXQcncec5WSe4fMoXXpumm9n70DmwXblXZ2xTUDLhL8hXvD0zRqS
MkP8gGM9ulvV9Bi75hvUnOzmwb/EtB0DNp3vRIamxt5S5GEarELKeVsJBu+70fXl1S2bd6tNDomf
/1Lwj3HhgylPZH20RmfaFYNB1lTue/h5zOgh6cS7b5wWqcI45YgIEPpc/Bk4309gm4fOJptD+0iN
OjwARH1EZzL6FvPJBNJYBVUlwue7BogKHa/jmhwT6V2XbwUQOtmFVDARadU7G3TI1qxrE6ti6pKm
MgEJa7qXnHftkZyZ7VjDNy4l0uM4gXZnsczvR/s6ZK129jT/TZTu4/IUoN9yzngVX0zhfFfU87Wd
IbbIit9Rr7Jt1p2EA3q6Dus/RWMD8JmjBtqAJfaAelK39O8dnxA/TYAkGKeQ2sh4K0MEGCpE5ZzE
ernRcA9gE8s0LNyenz1j7b+UFiKg2odHaurA64LTcgZ1CaA/K5zGjeMJ4BAxjamZDB9EUH1Wbmyt
a3vWw0jWzjHSjC1LqgkDNZuI5UKD3NFs2Q4d86K+L0WJaKFTOxXGRSmwiZoR4urCRMvpF2V3CKDe
YNjw0TVxITVJeNWD8TNSYfRL51VadJ5LobQc88t1Ucn60/D9/kFBuKOsmlNswkcyciSjSd4aLe03
rZTOOWsyoghKZrNF221dn7kCyb3JxgG3PROznK0vzQJKlngZWqJxatTRjmcH28qJf0m3XH6+aac4
f3soYPMxD6DMOsQyOtqVr9gJF4/LcTXNUpbYAkXRacaK1Ydk+MFWv3SKY8TqZNU7INeUmf5c7pEv
AT3KKO3VSBLtpGXTrwmBAgWdxgk6FwaegznNSZV9LwPzVzAyU9MDeQD7A9G2SbRD2AQXZvvgujWM
qRqgo31IdlUi9VWTSPPCIXMLKz+7STf48F3t2Kf2d81UqBdsE11kVrkoRWqpbfVIBmwBbUwC87vo
dSFrqIYTV9mSHbMLajrsxx9Jxom7KHcX1Z6ja9/iwADRwVRmr/JxuINypkZmXC9bHqy+pASld04Z
R2zC8DXXwo9lPwni2+eabN4HaPdK+cw9tOYCDj+BV+4+9ERs7b9UQxQUwmhKsh5KRuumAVmxJ6PI
KjUI63pEeEsMVFMjW5PuHkHvfOBwx0DFq4K7UD/NsbVmRgp+AGy8nMgVxTPb/7LLxRmZNivAWUfc
AX9cyV6nt8lGQAjzhyAt5k0qsJ9JdoRMBrtGVWa5jtx2v/z6fAWKP20VMQCTtgn4CR2TS2myw8eU
AOkkfFCz8vhmqnOWntPInG0T4tAXGk8hqSjbZZWfS8qcNHHv9uCdugjVszU1YmcBjFr+xAgxFIgS
HiwZMp1JZlZKHUlgDSMA0HaMd4VGJ45+YhBZQd8Ua5vYqCA0UVWTTFWyFuWJZN6U37Rh3GOC106o
OG7ozEFM5MEBK/mDLQughE5GeYcqzlZ5vF8+aHKru4sHRYZwRg46olwOZj2KNQmeHoOs5pgJs9+m
qocnUaOB5EFYytWl9OazwYyrxJvjC7XBZYztN65RWDoUkDUWEyphMINt8CJE8STxXNxIRCGgtB3y
c+aB3MZGxgyY1zTlONjkTt2ukQQ2u8oRty4E91bzY1ysG1NN6RnrjDjy2jtrnMW3HB/riras2qki
OCVRFgG75EJbPj1hdfxiERJ3atWAi2Z1sj09jUw3Hkq+UOk3CbxgDfLbADDCI9Fis5SR0ZpdEDEG
46jdsj4+Jb1x1JOONc386pTkDCCUQbVYkUIhBGivWa6gUHpuhZ1cyHWY73aSholtl+Fu+akaeS5W
2tDfPdSlGdZx3UNh50+2vm4yQDW1YY8nx64wJoXGASnFI+Ds5GRW1c+0tzH/169xMlwNGxjZck/x
escb+jpnixAMd7sNcsYel3XVa9248X75twJ6RUiSfyln0pwhrjOyyKXwWmWuegoy8FhLi1PMwgiS
Jg2Uveq+dMGRLPe1k8Exq4MLc5zg7qePTgZ4xQM6ApCthUAzE/3nN3IUUGICnLGWE16XG7M4Tlrq
QoKl+I/IYaE/D9pT0fjJPhyKM1EOTAKDEvA73enABcaEMUQnpPwQspZ4Uxp/7JeQ1tjoVtadl5Nr
uUfGynX2umBLTU3L//HkHWFd0FrFU7DNyzfmxtZR1mrkjmDGbiXRAXdlgkiI4LHlOFjEuRxfe72G
jm04w7bunT9EdW17TUK2gBA2dGF3kDYonEqAeGQebqPSACFVxuplmlrJRVP6NM2EOA3iaGFlw5PD
Ijwu0D6lEUVIKfxxm8yAJj2BgUOT+tMJLHyhPp1x4yLG5Vm39qqPb6lVPy5Psg4MzBR8VYyxviVT
VX+1Wvj2sUI3iF8bUNTzYltjBi9NeV38UMuHYLNsZW69DYRnntFQhSsiGejZecVQEWLXbCAwNn7u
7smjhxkJXKonetur+1sRw+IMW3aRfjK8GkZs7RYVLFJs81sUEt7TOSwUrBh1XB6ckcHeqg4z59cP
U9cIpa7Mx+V4gXNFWpPvaTCBWf3Eac47XyIlbcSr3soSVo9uXYs83VSzwIU0i3dvVvXaCckwjjT9
bUl+LMEa7IXICLgG49HqGVXPfo98rpi9uWtf3lRALcNa2kz6SBKNVi7wVcpatIn13G2KWczWkL+F
PsJcDcnwI4iQ3ueSQjPthgzlCOXIWKp3crIRTDrM+RqDYVzkjhCHhuKTubxDbh1/VY7BA3tIDsmA
8jdsyw+ovisF2v/IMgzopPlbzN9N61fPMUDVm4vYbiVmDFyGKkt27dvyikEWRlXBvUJEPTh0663i
BLo2grXwYuHz0bid9QdqYoTDtagOZYrTok9hgTTeRGCen43nER6nx1lwYnD80kCHbp3oA30uu9+B
P5VM40uBdHljkWsXC5ozzQBf2UfNNQn8XSWMP5Gmo+yWbHeWG39inrDCg2tskpGBqKY0mlWtvOKc
bs7WAPxdN/p8Y1XOI3Lb75kiDCcaBB5wZDDIdRH4dE3+MGXpH5Yw+U3UTbgTGLVZrnBiBtVzwxtL
TJ0IWMUbmwywut1p1TbzjfSg06KuIsv4k7opAyN00FR8XrbJCz+nB8aZ6Gqpc1NhgPgK+lCZuZ8l
aqQ2Uvm2dXNucxEyc57l37Mi8+vQcPT+ULQQi9zQeLFzVjaM84gm8Fh5tRIXs2I4Tr/I6RMP7KUK
HZhQNHXsGHn8kfmEsyxuWCmGrUC5Z4h+YDHZmXVZnPfLqekDmG171hBxlqkDue5Z7ZJxP2uYo67g
UggBMvb2n2IIg7tmdgxjUKR2cslYYrc/ADdkbutCPKE/+2oXRfNXoVEFybtTazY461ckIMOcDQg7
tXyvyYymboOd2IqIUUohN8HUdo9jN/3SLI3LOmAiZXrm2rFk/ESCqi2IQl7qMs1sd1bOGjOZFQQg
dtgmGcW3PO50UJedvSMx8jWAGL6Z9PDJhifYNbW4Sgl7MCv4toiMXClUoEzSq31HdNhWGupiDaOP
R3t8aYWIr5QkuO/R/NTxk33CT+MfCwPHPuUqOjaV7lok5OdidNek7HQbqJh70+JuqgnOILGm2kPV
eBxj7E+59zgaTog8v+/305yazoF8awu+CSM5Lh+elkYDHSXCGaaP7Z7EJrpmpKlmWNNJs1cdiZYC
klJBWThVsoUejh2QQ4iDldP1UrVb6cqjjJ3oAa+n61zLaqqPNUo0qOtaAK8TVYHjxXdDc4LTl850
0fwjp0J42A96QNJgmJwESwnNRr6YWO9MHk2A+zBsW5sVCzsr5IAjCbdI9Qj2ziQaJq9DUmSOJ50f
I0QOwz+FqGtOLqncGh7IU+35JWnCZErNcxBgwU962Ol3fpzwkrqZV4iMA1KZwtfR+6/kSubHeOCK
5fHbyCzxr1JwaftDdAqn+Nq1MI+0tou2CWRVOCakGiOgw3Mw+6PmIqopm/bk0IvDFNdmfgrdcuy8
DQw1rjXD6F1ruNsxUKiyyyLdLL8nYGpxbCIEwstTM8iDPiGhrIs5wWAekLXhux9W+wSh0nkphzu/
PyHPJJOmQVcxqQKEiAuoyolZ1oZV9B6EDwgFi+MiIYS1rM55PyWXeggfM30c9pXuDgfiCV5g+OKW
QCAUmOFvQ69w0Y3GYfScz9RPrPPSbQ6TeW8gCD4UWr0jfgGPxUyDiYLo3v2wyQp7WJ4iqw1QVoJW
WBkd+k0vLNMTVMQ1qTDOufyBufYVqYT31GdMToa+ODJCaQ9Jy1RhqD40cVZAqtHAZ8VRMGa0fWTx
nm0jz0SXtmuSDjbbFDgkJhGKN8rTgJxZaAMoGVtsv57XpmAjbKVXNWP6/ch8l7PRuenFS9Fb9QbB
h7mRMt1PiUjPIjMfMf/QRSB4Ws6ipIP17BHXZQGNJk7E9vc51Rdla4iecLWIuZdKVeIEPuRp9Nza
9a1wzOy2/KBjKUO8Iv2vIIPJWcBAuSgZEb/BYVeTQHsGfIO3I0yeRO3eXaakvs06xYGWuMwhAcQD
Ap6Gp8Xam+AcAiYpgdNW+2V0rRvEXmYlfLeOeS5E3fVSz5UJyl8UsQwGl3lSgFSBZdI+gWrFHDmf
2TDsa42s+nJ8dvWU0g+MbO5jl4ChnCWBDqouh4O9wj6H1d1OMXEY43HelFgV6ggHF/eRsBT51d8v
327WQRVjP7iFvqgfiLDeIvfKNhgMhkMU9MWVsd+PWgvWfEjqivpToUgQYjcVVnor2+p5ytnLh/Jg
8+WeUAr9jIe5pKeH2kI1jO+m9e4WvXlKRP5HEViHLos1RWj8Rs1Wf33khQdev1EWS6EUXFupkwfA
sm+jMY3bSqLuCuTyS3mXSQNFhBF3OzSUI+alILo6kTiNRIJcXLy6a0JvL9gLfXYfFWKVSb+H7TdH
8LMz55kgQrzXxMAMx3yjF51FmBJhRUtvgldxTTyBdo5nwVXWsJCaR9EhukjwucgPiGgS3CtrTBC/
lsOlm89XRr9AILUIIfTcAIjsJR5jceN/sXF8L9QkONR5WdoCs/JixzcTzzmS+wVENLROVfrlxoDQ
w96/IZ2XZWUJrtwZISGi7nA1ixU+qajza4CgILktf9X0OprdjH6nR3XvJrn/gE7+KZBedpLEMXiE
iZ7daHTPSx1AR0A6EdqjtefRsymYcScUu2dAsgjDlyu37q3NUoEiedwYphxp9OW0iRJXXCaS3Uy8
XnsNTwx7Z96RwJueGgl6wChPhmcyOk7rbLfsTJYrNtT1/jbgyWeZkjqQsbp3XsmeeqhQxyzuL8JH
ShTzU6WHQ0XfUdIEFZqfyks2y3ggyDlFCLlZM3Kr0eyx3XPcJuOkZt5fxg68zbkMRPpwCZI2JERN
v8B5ZqM4j+halD/O9CqgAHp4AH8JVRPero9r1mfkIAdEd7LwTTtj7svmpFHGAGsyLfOj7wwffhSh
juQ5KgPdWofD5D1Ws7QdHs4xVXV8Lmd0HqC98TzY1r4iaW49TRNRw4HdXJC8gyKjvE/CKj5YHru6
xJsOy6ygbxzjjv3tga1/sFp+8n1osjqFBi71gJtUS5Md8W7Jqu5HYwfDTpxRJSS3ibYNyQiKsqG0
bEKUrY+lxtJqvdxLIM7rSm9azPBdtgOp+7CMEWExg0aeqvHOy72KmNB9dTR1J3+wRGwPrBpeEZRU
bG4c5oj46bcO+zkE2wN6V8FxYkpwy3HskKXdoLsSCIpIeql7vh8YWouvwxXRH+ac5nPW50yK4RV6
E5xCsiHotPRpZP5ODIkJ27sOXdgCbF4SLX1YBhS91IhLivp7NXQm4FMt2RLnbazh/MqzN1GIL96/
MQCWWSNlb+vAOaNoTGDkdr+Wu7RgLnZQadJvwpG9Q1LC5TXjBGkTc6sst28+VZQzdeZzUOyNYltL
jwtrZoVwhFnb5Ve84jNouM1JI9qVAgNa0qbayZe4t+NmHSmdLDP70Uq7CM02UzMx1PwD9iFmEB3a
MGM5ZJASNVv6yyQCxJjo6Tc7Ila5nfcvbdH8CDTOZZI/fkeGho+u47SPEJIjqAYb2UdavrGVS5Dt
vONvWoOBJKXWThvy73FbvrOSdAiWHA+eo8MP5IMRgyoptVC8p+InBvGMMCuN+OH4dxU1+8bjreHe
1Z9EU+hPEb1fwUBLB96+kkFE0dXqwy10g++ObqlT1lGcCR2hAlsVoCgB42JlYZOTLGIuQ5m+Lc6B
quUTmPkitRk7m+UfRVizka3X+rnRzegWM0pnmcoRPDcVIPi/ddi9EbNhIR4r/xYHHo3d3Lr3mOVO
qVPTg7Xja6um70mYXzs3eHUpVleIteast/xl8InQAkzsUEDKV0WM9THqY7Vz4vbOgPU08YNYuQRs
k8BJ52cOFgNBTYOQoLv5vqsGaH6zv0xNEF11lwWiGTX+hYDKbucUQMtdRi+lv2drktI7jfkG6o06
J53hIRpOH+MyDe7Fb8vXxSoj2jqx2W1YNmhi6Ybn5HvRwDavNJILQf8lGzs3WQer4iW2K7HDLfMZ
Bs2wBd2FUIqPyPbP8IPBSQdR+YnzxTkwL/YvmIY2KqqemlKpfe3Za9f0vCdLL+oji/frcq/WbeWd
c91/YCsVXRkjQGnwmo63P2Bp5pqHdtJPrZE435aHrlRjSXCc/7NgZ3tpvNg8OYFRbdyqNTagWBKa
uHLDIW5hEAJJNYve45z5Qp6H+9wbbwh7+Y4L/WSNxBEaVHJEURvTtmE78+hcbRixG2vIfiLc/IMA
pL33aPSryB9PXlGJ9SS1hH6Q7jOGMRl1mHLIK4N/KxniqhnKM59rbc6fnacjGvu5/DbITAfxNb1N
s1duaU8dlxXfINj4gdUAQ9zgF4BVd/JR/Tqlbj3bufFK6NsTiYTdHm9PsmVsFYDqUiTuWbmBWNjE
SNrmP4BdXwynZulUm3/02E4PndkN/CkVAGZXPrCXNh+b3mRHaZRbW3mvkeYD9UMYk1b2uQR8e544
YVFYo2eEst+sjN7qzxMwbYIwpnU0loTo8c0eNb3A8DTq3tpEocCbgAp/fnOwkLG1SdlIga0gLyIi
K9P4Y3QKJWOGuKEZeZAjh/PIZWwVs+VeKpGyQXLsyYPQaXBMPfiTkfmR8fo/AfQmTU8elwK0iduf
fu01J2kTDuMi8+D3NY+ZJdTFZoc7IolPxiKnfDJDICmS+80gfPZMg/TYk0O1d0uoqk1eD4fCihkA
YpQguBdRuYHZe4tJnzBt1XVrY3AJJIVxfEnH8FtytOe6q/GK+sSniqs8zgSeBYU82fQfPfmGAkns
8a0QM60ZZ9dnV5l1kDzmbdgCYirz6pmUNUkIBcbHKjZbmlSOpjD1mPaQKO7xfbNkRDxWfM8DfzhO
Es4Cocqkh6tkO6YOriuiRbZ23/GV+qo5aBGsuCqxiS63wEWDNwSjWNn9XeurcKMc721ZBVpW+uEh
9jxlTv+8LAQ0xWsojba6cGpuRMeLp+Pt3lgaiFFyKo+5V4Q8u1D3g1aTW6Pmsw9x8uLRE7yH0W/b
a8VhspoerxhDuzIBWZ86/afK+bLYJqw0Nhe7sSS3i/2YCRHrFEyIdCpngoNgcfTXdXEvbZOYx6r8
trjoDWziS8PpEmrhMj37lrLLn6+zxqr2at4OWgmL02LMrR1ekgvDWTxFM/WLkxK9A1tWg4vkUGWF
oFpV5alDuc3CGvVql74EQFX3qYsjuyQ/Yf5thQnI11D6SVDeFhlJUKUFoamPTGPn1n1/RX+o/wYa
EcPWY/9clzwp+OyH2KWdtxv5Q+F8WCd5+URIYozXvuTgyP2dneskIc8+/eUbGkzqczcEzN0FHiRy
C7GsxJadjWT2WI59c2VmblU3kdA3hWeBhv8axoyf1WAMdK+bfTiTULG38oHA+z23rX/JWIZcG1vZ
61iynyvC1tnH+oBfc76dMbnJR6PY++QitgkfsCOUdWZteCY1IX6qNe0SwhpcQ6OOt7aU3cMIa5vY
bg+ch/ONkMX82JiNtenSnu2MO7QM0pBpNtbIK4nY4PfXPYfCGtN/DT1fwQDeQHz7uo/Kqe33w/xH
cndL9vkSxgBrL7iExXYgqek+zWDbWfFk89ZaWUSiK4fKQYP4soGING0XEISvPy7kDWAp7hHBKlOr
sbMhUKREyA4oNsuczALc8l6NES3XEciz0cqOOgxCIO54MoI+rQ9YLgpX/KyQBpVeqH/jY/tSfPRD
ejJsvToZWve96X3sHFxaeJKtU+6zrhpfGr8b777efFsq5ZC5PdFkwG8jLar2WUhCvRSy3MYTqqUs
/gTgRvS1Y4mtwDGxs8eVPWivtgnYEkByzIqT7dXf/pvW9/AFdPmPUhYPMIS7mdzyP5kzqDlNDB1w
9XgiF3bKP3FeAFqooeGCX5stlo62IJiiqhvrWpRK4HOhegk8n+m2OYfHdC7ijlFP9p6ajLP4YlzN
iEO0BX99MUAN+fs/ouJAjeLu3/72H99FwX/+lYP4r7/jH/8rPPGf/9x/7D/E7a34aP/9j/oX4OL/
D8IiUpB/+tBm1uNfZMb5G/j7366ifPsj/pmwuPyGL8Si95+2Y1j+/BnA2jCDmZWoyGX4+9/4FXhr
NrhL3w3gKXpwpP4CLNrWf3pE+zkBYDk+eHPmIrZCdvHf/zb/Eg5aM2AAbENutPz/C2ARKNS/YIR4
oPyZ+8g/t8wAoFHwbzCrQfPHFGs1Ij6zPtOQcbj7K4JbN407bPqn/EkbB1hSbJf3hWLucUM3vJpF
eaSjens3+mnqn2a0Nnn5sM1Z8rGv3mAg0zri1rDbp8x9NNyjSI6YgXCVDHXFkOR5tPfOnxLuvn80
02P+J4ACzQ45W7fGIRurTfyk0uHRVms7iZlIgoji+Tcow589j/BzWI4ga6cji+bOZ10R7HSfQfZu
mi4QbKhDuNrO0j7Z+UkCGES6AnM1m650ixm/s96eNbT56QeN1wCklAmKQYxw4q+LVy1nivM9sn7l
1OkvpXZKHmGnIvVFouz8JMRcEheHoiwiMghGPTmNFhlqKVujVVHt81/cVRrLiTexTy7lfvoMn8Ca
9xXUZRaPe/bx8EfSg/0qx4vmrOLdtNY3Eaz+FdYK0NZi/60/lCsqciK+xMX9DD10lHu9vBnqlNcr
Rsfwf82Vt8WheUBF+kQmK37QNwRWx6jdpffqrB9IdPO1Q73KSY69gKBnmuekG7AHjl6tigQQN+KD
4xBce76eeXzz7P0GlmcOvxyy0fKnMHxQ3X+xd2ZLqmNZmn6VfAGFSYAGbvfWCGISMzcYuDtCYpAQ
CCSV9bv3pxORmZHZlV2WfVVm1cGJc9wBTXtYe621//X/UdJZ9GDYpJBx7xq34FVS7SJ7xyvYM0VA
q/AmLwHrPXAO3DtRne26413AMaERSLpGQyuedIwoDwrSPhehX0LtMYJfsAMXj+F2bwgsufXgWgSv
2n12BqDDkH6/NSRHJIwx+jz/7p1qRCW+bqN6fJ1m5zykyoJSZYS+e/GP9YQkfG/eZvvsnbUEKDrC
C90VyVmgp3qTnthM+lB/chv+mtv/3wgu6hxj9sV69mpJa+Mku//ZpkH2SsrINHSYIhFogusUU/Gv
eWf/I3LmTrRy7P/1lzXm7qe4/2XOinL4L0/5u9ns6r+xk871IHuEXFvtQrX2u9nkEyhSulCGdaA+
bRn4/mY2u93fegQQVr/PUd1f5LN/NZvdzm9tvr7l7NNNNlchZ/0rI+8/rHt/Xwf/vCh31JbL9e/s
a/9pW+R/WpWLV9mFkKagTuu21yHZgsOHSnXnkujq7GN113kfCQpSEUv9qszS3nu1p8KxBIcOUD1l
c/xM6RAAjWuhj8s36u5dZJL7z/Hl8bzu2PLZk03rYVFqfFygDx2Pevw1gpcahbs5iNu7Bh1ImjSn
uoLm45G8i3nzpL4UeDwAhwoJx+st+uTAaknf7meApy7SRD0ugG1+XFWvcde4+pBcrOoPtBAI/KKs
1k9K6v6z4hGB84FxtNKY4CXSvnXLXX1FWkRqwMSzynSKezl63qye23/f15Be5NNegk633pbjKOXb
eRYVWydFMn4QO2oQsiBTAfUCfNddGEclR4yzrjlusoRK0WRGWBV2VXV0TjpeodeNg7tehjo5bvnW
YSOz0hzNtU5KxbsJrc4ebvMze6d4/7eTuk/34HNTSnOIkG9lE9aNWtndHle+val1Qqfh53m+Hp6W
UtixpUCY01MuFEwXunu7oVYLBzHiMLlOKGTWcXjPQZNoEKSDjRpChEsRe/GZK7lxLJGhQrUgq36K
5+NUsw1sFW3ysmYYPOL7sPrUkZWbX2y0IlgCRhGWgMkdupyypgiY9LyfFACqCVMpMNJg0KoANxgw
YsflFb2OlFoY0DgUhsln/HqSJAfWB1VKBaG9Wnp3kEYSSZd0im5Z42VPuO0/2hHA8n7R7HHfBQqd
XBf4hqNeKxSqn0BXCkmqx4EpuUdNZfH5TJ+Zjvw5heherN2z0Y10nGUiX9iJETq63MBWm+Z5Wzyq
+xAFnwb/+U5OVD+7b10He3l5Pd1Xd5aliAxAXtc3bxNLL6KnFbt38wNxPiuaqtpgvSnYLkBbkcBU
z/3oll6GMCEzmE/KBx4mcJhWEXuvphlfO0aQvp8jNsxdgw00EgFDhIucXrcGjvkY41RPkG31UFWj
Cp4SHlQ1rqgX1CpJngfyoOR/6jnJoAQfpnb3KmDILP5/sPr/0q/97+iyqobWcmv+30z0orwf/xI8
W3rw55/Nsva3Y3+3xTp03x0DT7SrdjudjqFD3/i7LeYTfNsOF4IJHD+yvd4fLmzH+K1jYab7htY1
embP4KM/XNj2oy6+q6oaJofDpfnv2GJ863+kjzRBZhn42Bhp3ex2cZn/iT7y2bu+ISMoe/ZQs8EH
CHexccXInux2TxElwhSVXXsP57srTHytj5zhU03RUnfxsSSwUr5hCvBZTkc+V7CT4eEYO//uQb8g
Kle3T8DlZC1XH+fjLAxvs9FtaoO8M75c5sNVaIOPtvHy3BXiSXiPuV24Vxnb30B4BcUwNpPBLf29
87Y1G84KThu7q81DLBpbEYk4UnsmUMgRsT1bzUzu352gOeFcRFfMUjlfDlGLFruLWJ0qZzAWHbEa
j2uxMYUq2Q+0OVPjPmRPjiYdnEFT7F428mU28TmnLZ0RpQ624SiuKfr+VXK2lS5meMRi2Lc3ta+K
1LOfYjfb8OPFHm5GfR6G04zYRJGLyeRHE19b7lZUwouCIHiII7xbm+7GmDVfKUxum9tQC2IpU1EI
VEeEfxFPsRktgp0pZnN7thnZtZBjMb+JzerGbY8mZ7nZ9IU9SbjJDQ1kT4aq1PjIfXHju8k02PXF
hO7D2ea1O7pUS7TfHV189LD4InwWzj2MxVR1FHHkHB05wiLwwO4GrTCx6MlGcPjmCDKZI9xYRH3B
WSv3JibH0cadTIaTBUXxvPyJGyx2dMkuE6MJLrO4B5k3YXta1FwXAUIGRgOUBMlUBdiu6C+0gE3X
UJ1xv1/oJ+yKje6z6QrEA+KXSe6fYblIZW+KFEpvS6Xd2wdBxEkTBz4ueqvvZoLHD3ZNQEG6HG6G
MJSLs1zE4idqxOKoOqrzFHCMUO3nPob6whk7llizrws8h/tyMgcImIJIg01JcEH8ILqlo7CZ9/Iv
XXH4LuXqfHfhvHsndrHtBer3q2/njHYSPj7gXRF7T1f9psTWzuR5ktKxbdv0xcL7ejtdrxEvJ3cb
72HDKCEu0vmJBRp/Nglw2nn6lUloigQt+KSnptTwiPGUQk1xl4PxevGQATosMh+TKQkKP/EunhFY
U+BWduxkkhglNGx1Cz/a3c1k6sYOcikuO0qiPWsy6juKA4WVs2jfWHjBTd68bPT29wGsPfIHiUGR
2gsUaUQEr5xgUHi3oC8BAdnQBkzQH3E702RkbFl0ieGey0Ui8uApFoYMYiGg+RJPGSAaICR8iuKF
rZA3GUUv8YMEF+f7iZ29zVcbQQeZYrRJRBRMvLfAcDDRV5lIpb07LibtxEDNR7S3yL02bTfaP097
/RZBT3JJuhlZPZnIL3bUGYqjdsiNJgxIJpWnyHWYiF3bJE8RO5Ehvwxu6Mub0t6L6CnvNtlFHm8y
HDGso0jjWiOMG6ltfurZ0YWb2r6ct5z+EJG2F49++GXK/dBKlv31dZGxM435doRQq5jexRoFRuc1
ROSd3khtHBR72rb+749eiegtvAO0i/IuCxmuv6J2vNx/HRlxiLjJdSyXmizEFJgJ897iNaZKXIRP
m+0dx7tI0IzeFpUaeQAaFADvl7BZUHlmp8fb26nYb9gzgpDVlTTDZIO+uaBNKjHhz8d2KFDjvGNE
jURfvoYMlPfwPK/WHYf2PH6YBhhLNJbFbjOh9WKByqxtiOllmY0a/zqhIAn7ReEfsxmL8MTUtgOP
jiV4FgpdfZN7DxP15GkYvlfxY3pr2GAEKQ6JnrxDdZBYdj0+4P91IbxELqYGX4C1QKzHNDGctiKh
ZbaKfTqFtduV2/UahcfWWrZN2PYBg0NqsrRRaJM3NxeZqwrgg/IjTXuAly+3TviDdXpzXTE/Db8l
s3wv1nCliCMpa7FuZIgUoEDJkFWCzTzxknOKycXXx06ZddRVyK9t6P3waFOnvVOnkKlcyeFcCvkR
47UnDrH0p+v14CwqpycOnF5sce14wEZ2nbPjJ5z8++l8DwvX3g2/c65Uim+yA+5ZnIZswPDGBbOr
SlaijKUJLUKJmx90vJ63qle1g1TUCJPoQUfm7+VpdV1S7P7x57nYjpe1+B5/vWCtKu3D4HQatlYZ
7xxL8v39EXN/9rHXqkuEwML5cGwlaB81oaW+IWET2/kMZLa4eoi72ldud5kv796dPQGJ4JLDFhyj
3RLLQnxsxJZ5kQSQHNwwCHnYl6wcljaQ3EKGYjweDpxQ/DiOL9fjlzywIoKB4ZnmH7c7GHQHsc2g
lqeDfDvfcPtwB37Joq3YH3f9scf+h0+fvkVHLcshGSHZ3uRqRiRHCxX2CbEqu8PbqThhKUwxHJ3u
cnYarmbD0dDd7HazwUA4cubn8hse2dE3bT9DUlhsNivIfcWpI06DAdyX3AfpLrx4x/LzpbIovtTd
tQc8VKQ/EDi/HyKd3QdvZnI+KYZ97zrKJoWXHhT5HOk+tDLUoDVe5ZEjY4uzEz7c26TZwgBy6ozS
XfUD18+23tRb1DX1XW8DTSVKfgh2Od8reEfFNzJ2OEmQh7l+7e9ZxKDaIQ21K2bmT+UVI4rRfeLG
C087zsXSYPb+gJzn1Y7zxtElTJ6ykVTiC4l4azvyDjhhtPU3PZvbOAbjC50HmhgzvPRXYEJ427fv
cv0Rw1MpRrEN47b9EYN1GDqN+HqLcDCTXuQM5uFZDH17Kx3HY4aEcjoY+/aQ+8Y8f8/gO2PYfgQI
sYBBhk9Ft1F8x7x7OLm9e9smdpimb51BSG9F5jBr2nsb0lv+95+86/8kld9VtX+kvP/dUyX9gEts
GTi/PZziP6cN9tb1ei51lF4/6giF2kukxdCoja/GKjuvwbjiMER3t+82i9K5spbgEdkIy4WdHUXy
KZgU25o1QyvIiPIp4cW8PuzW8rYmABSFcEETMVpxVhjqL6zhtl24Kc4eaZCTCHP4/q5cfNUB4GYn
G+Rf1YT9Y6Gs+Nnfu/CeQcP8ltj6xHku4U41QbKE/YfD7p0LQMRWnYvzDsDkLyYkIFg1kojIM/Fb
n6B0jq1T05rYl+gOyyiddjedQe29w7t7tnvyHlQ2re99HN2uXKC5tnqq7F3m6MNdwTQZxWKzqFgN
Htwd9ydwvxasZT+JwCMbtUv85GdydCe7ADAO1nyxaF0o8B4YJZy5yc51hyN3NBpNgskoE27714jV
FkvjNFxw6LJ+0uW3AVyUPM1kcpzsDA7FhcFPxMN8Ck+Iych9CD6LhRtMWucGPIpcHN0NMrR871g7
k91kstgsWI/dhTfhOlzUjfiLhTEIouORZSwTNuvScxRMdo2/2C1cTLkyfJKb9uvIcPrh/nBnTEqL
1mjDk5LXroNfeHfxEL29C/RnBq8UTLfyjYQEi1nAAsbrZz2dcMmIiwSjEfFCgC8buItAfAkH/yMU
Ezfk6d2N7U6CoF2MIv51Alx5HJ/2i/iYvxyVSRdn+xWuNqPNhuGPa9IZvXEqdKF6ZEnYZtxRgxvg
E7oMEts723gzHSfffiLNplOerL6rajqH40t0cMSOo+POkvsDWXT0Xx83kRSoETKv9nI+Pz3cavqZ
uazeNYOBsiMmI/LYvhIq33vq6+V1dJ4lEyRA0gHgD/ftncWhFsstK8iAfNrKeKI5LPxVKWYEZScq
DYSzHDsDJxoPKAfgzzV6BJC9SapevdOeiU5RChHYPWC/Xda7nHJnVsyttSq2l2GzMN3O0pBamPgY
ZfcpP2M2CPHBySXYwcTFC/94tLh7dYNkECQOWhkidSdR5eNM4j6cGa34VKlb4U+wIKOehkPlKU5x
fOOIyKe7d9sp+NO6z1DMdb1O0L6L360clMNLfJnSdHTn60wRSkBP89XgJ1rcmEQTBu9mMnGPAW4g
oQmVdtwZPrLc7TTmwmLxFO6OxoyIzxZt4IsnxCQgiBy6rK4Tje5kTAZHdzTBg9bEiDmwInjbHSNv
8ZCcdrQ4Dm/im1DNJdQKmFNMNKIoLr2gNZwVg5bnw6v0IvFDiETwN6iXF+cpF9zE2+Ymd8ye0ZNJ
yyhMROs8+JvdiEWNqdLGXFH7TNGEa7uuy1I4bAclPjUR5yTirK3jE53lkVl+JMzduJuNy2QPFpEY
+M40cN3FcTdZ2W1gtpgsdism/YgZyPuECbwwEy5O/bFrEzmzGcF52/Ed4fV4Y57KpfEekp7xJouz
vNptU8Is+st93oFxJ3hwg+Bn5Lo2YTQBJbf04LHbiV/5XObMlHHbWPgpjhHBRhR49FFw3HEYdocp
to0YJIhoia694PcOyxQetVwEtA3hf9ttLIshT4rJFDt2STg/t7Y4bwGRy7M7tbZ9h/JRuU74bvsZ
4a0kQj62+plM0vaEkB1xUwT2DL6z+/NmlW3DysfoFZTOsJZK2+fEQZK939aIV8QGX97ePtuwP22K
CxvUAl5BMGrHG/FfNlIS94GpLe0nUfAu2XUTl/2tZAfxXVeDdlDC5KqtocPXYPHTxzFfYZMOFeoO
dpRyRerqlrjl+2/j+zNVDpgKFqREVlHuG/MSnBmlQEKhSnpWbp5uFRVDPVJo201wXBzptrb32qf1
QsTecd22XsCIWLSmd0qm4SseTNfeXWwPXhtnfjms/7kYOCLyaPmA73hTL8xFyEyIomi9Xn9tvTD0
+BmHvo3IouBn6qV2+91gGnkEV9Pwix+IU1z8BdwGhdBScI6vKQOkDa4ibqedrcxfb+6MGxwNT3Cy
aEEHY9xNGdC0P3SmKRlga28s58S7HuHu4idoA0GODMch/xGVabg8nuQWtyLwvMAL2jDJ8RKGJ29E
Ueh43naM/++FA3kIt4NwwQ1MQ8/7CR3axVkv53MnXG+dQRiJbciP4+1guu3KnqA5eEeRHo0iWPhx
cZ2IaxCwnR08UvIw8oC/GzFOQmfsD+0xP5xkOB7jMIVhdBeDkzMm/Ngur6wdd+Hgktr2bMsX5Hrt
+NutcxjI8GAJT/DjeOnIMd/BHk8dzxFcX/GS6bi3UWbrdUjANg6JebyxGDvbg1x7Tjgt7bfjNM42
HDjjrRBj6Ws0hyaXjbMOvamj0NAiHDcPKFDlZUqCg/axOPVhPK4cQhT+8NcW2D5+eyWnxNTtMWsi
F5WQyvi6M8unhG3woQmvDFv3hzCTc7aHteOKrVfBt8f7r2RajNeVY/CgzrZNAOAsRcRN0wchq0P0
MNhyRpePtoOPy1Fr7DP9T2xicM9T3g+53tbjV7rVsO++KYmt4Q4WBF9e6/2GdyE43Am91lNlDfhi
6N4kU5Y573jjrx8egTSJ+IIsldGBWoB84yF/iIwYMD8kH8gTMI+4fLgc3OUJB3U482fj9okOhB/c
BvSRNOVVTLeM55ycEJHmgc6dfv1wtaD1wRakdJj5X1GPrhvrRKDOy6EnoU0VhwFBLM1Qug+7kuvp
x20fLYJOAc9RDVCIEcStXwqGCflmUbFYAHXECp3d9XQ61R2slDMfzJYOD0KLbzl/V/Ib027A/eJH
9nFDQkLR7bI1UmuHSH4+9wfOdC0EkfKWsT+dtta2Ya5B7+2tQ0Zo4g6c+V7OUm6SxgzbxBRtena/
HLlkrHpMwdbtdNoPiXQ1EYxTHARnMA2CySKIGDYOPeB8RSwBsZjQFJHL5HKmEcNkqzHYueNtQRPQ
BTQio21J23qD7XJ8sQeMzfl664Ydgd1Zt1/cE34VkrIHydF0Pu1P6L++DiMme7A+bGlHb+2sb/Ln
h102GX69sAyKE48cHB9bOszh7TIc4MNstx13z/X2YrDMbI3QiIGO7+7CHd9Hhcvt3KB5EWrjGroT
b7GItC3DrcSl4c5zcdi+hMO/40NOgAlt3iqi++h8Ruxe0NLwh0hunDwNa6rneax53jLmoQ4DqtdE
23kMkEyScWkTIRHLMC1KTZTfDuGLxERyDs9bD8b10J8nbiwPuhyoovbhKSDGHXTJFgAYa8nrDKGv
wJlbrKW3weflIx8M/kg5AfpFl2mskxnJhS7NSpSLVwQTPXagw9AtBI9QHbrygD0j+8cLeIFwSogQ
gSeI6Z6HadumSwstn9M7hqWcWC70JAvC4VA5nf3X4bKgsGuYD+9D1G3snn0fMg+ZR6B8xVKxFaLA
M5nITxtNM4k6ft3mJVPakJfClK5tbgM4Cl9obWU2iW2/vT3Ts+gqEobMwJBxznPPajGI5eCwbc8B
iTdvEYFJovYV+wKmsL9ZSCfa8r3rcapiYCaDcnKfheLL4mkPXsFg9TxMTZutKe35zB7anPKNlRyc
Zr0R6ZWMSJRk/+yM0T5BPi02cE/JISy5/NMPyVi3EYp7xJchNOKaJoEr/u2MHYiu2ADHIXKVeMYn
6CpkziXlFjvYpjUoF5yBgxTq4E3mcpM5H/Fyd41LAvPTxr6FzaaIJb/hNpLx/JbbVCCQBVuyUT0E
AOicyQKeKKbb5Z5iO/y6Gk/HGKaXbSt27Q+zO833XgJUnqSDM/PfU1VBwqFYFkZ7Jz+QWeaeSpJk
8Cg8I3GLOKCa61rxBiPMPVE2bLcZBDoOaQ7PzyYX+zJXAZnkM7CnXPF0dVKv/e7ZiV1tykgc+arP
JZNJMYJC0U7s57zYqUy4nMGDrWn7nc1ZEeICuiSfukHmbx5kcT7k3dpWyekBolHCzJ7HFrILya30
zeDbPyV8MlfIrH2vTv4SgzDLbZ1Opy0wS1yb7aANas0hryEl94QaMLowkOakxcdcgReFPP6HDZ3T
PLHTIZuvXsd/jWofvEw/6NsUTFKm1w/aUYR7ZJfEQj1sLM6DfxmdXSWypiQ7J/hfFxhhZz0SAZ/D
04E6JHiM9Ml7g6RlV77cfjAnEdA2DBeDH9f2X3IAFSYNcfVfUTF+jdvUy6p01FW+SIHCEg+hf2DP
2OEmBFul5JdIoqhygmv+vRmaHDtgwuPAQ21K4rsN0TDppiD6IT2FY66IHX76RGEgMvRPQ4bWSB3Y
amQu7Dk7Hp4lNx8x+y7ZoGjzR+0mGHIX4vttr1ZcXTz9E8lG+CEGuf3wyb8OjGUqY2hO9yhGKyGb
VRbTjNbjzguGd8aeFc3Znmz+Pfz+PnGymsc6sb0lvofsvzF6Rys9OHuzU99mXrZfhpCkzfa0uT1I
yriJ32+GDnfiYW/UbD97qQJ138KPYLNVH7xCtv7OgfZdAZhaQM0Jv9O6H6YhIewllfeNPo/XMF9c
wBbAWFTTQs9Derb1xW3VG6Hb3ffVqL9APTMj5oRJA9zrvEf8iRP8km80DygZie0bmzDsEKTD23PY
9zOXuj2XqcUWYTlMbNJioWnXw6vns5Fo7xkdjEWp2DQWA7M71W04WYalf/Zebs97shPZ8eJxiY00
qTRCATD+uirBr9zVv4V6+pf73/+A6/zPAaL/DbfIgQrp4Cr/NYQJ9fnD/S/+zy8Y7J83yP848m9I
JdTEkNoE52kYsDL/bXccpBJ71XCMWeCYEGgEqvnX3XGQSsA7LXR3ASUB/TQ46I/dcZBKhgnCSTX1
Ftykdf49Be1W3PufkUqdfgsy1U30Ntlw/8eUY78uy4+R9GGEQMPTR6/FM2pW7gaxKJHn1QjqMScp
AHmCaaJs7IriUdkZdSknhs7nPCnUJ6wkumJDSrK0bs1qX1klnOzdi1CU+DvRzrOsNl6QRXXC7htB
h3fL0w8dsFE243OJ9vZdiQV1fxA/UIhCYYU5fwE7DqnlSGCtqldqH1qly93TeqzA1XMMu8pAUV/D
+k0uG0zIRc3JwRWdVGjxfZZnKfRj+43VeXRcagTZ38pes1cFwyLQFPOhJuQg87PuFk+9GSiFgVsA
ke82M56NC8FtFvaamNC1sfakzJusVsQbhMzrF1ZG+4WbMXVY/Au9B4I+1vV4nb8uj/kFpT/oNsrq
Oksrw3JfvyA6vQ9iDfld32MLYWiCSvL2YyLkSB7XQBfvnPUHlyuU3q+E6mGFMniZZMWigI+XsqCU
4of6g2sZw2h7p5B0kHZyDWmq/DWs+t1qkn5S07vD6SEoIP6+Ikhn9PNZejdNv1ZhI8iukES8L68G
gk/L8ntq2vNgR3l5VOIuzHud+HW8z9mzqd731qv8PH8g3/c/+QPkULbZV9gl66ot4MCoYcSINRui
LshfMmV+S40bygwNXFaIyd2z7ra4K9dCls9c9RoIPMU5huoAGFtWGH0EfF53zakzdniN5wEudFx6
rTgWH5VdquY9VPpwgTw7ncvk8ynAWTRZ4X1KpcWyIilxhpnZ3qdofDAOBkpLIxLfK3gkYvUmX1Tu
2ueSUuta3efDPvKrs6dhlvNc+TwXGkRy1T638+TiGI8PpZXA7K4IpcGXunfLPPnITEU0C6Ep+DLr
ZloYHSgZb1DSlQ/l+D/eSHZ0dGf/tYlsoZ1/EYf75c/m8dcxfzOOYHL6pmr2qUM3zS44yj9gnL3f
LPDwPdXq9YBT6gbA9D+gQ1hAHfuHVe1rkBj/krb9q3HUfmvB6lgzavb+beOoa+1+yz/CODm9rmN/
KVPSzf8D/R5D+tk/W0DA0/RxfJWm7pevsgMzcVO0hKkIsTmJFSPHXZ2beWYkl+CpnpWDmRiKX6oI
NbxzowjLR62PtM9FCbNPc/deTyUeUTRt6IPyUdaTO6w6MHKi6nkFVk+9MmIhcQHH+wM/n6OqgVaq
MIzd7+pZVs3n67Kvf3TI7qiHuTXyVhTUEhv6ElYHyPOyftHS1h36l+RQv8sfo75vlWs8VEwozmtt
2H9YI1QJXMi5I3hkp91eNb9ckp8OXLvGFd7RkpjncQ8vOTt3ELmkn3JZ5elCvZbQPZ318APb7utO
9bhR2o8mH2VZvAKVFVCbNqJAEI5kJnyWKzvAg9ThxBqEU0DVwbPCNmONLN6V6UdbW1bP+Vj9oGui
fmz02MMrXxPoYMjap/kh732WZQ/fxcKJpdpYP5tOR+9RLZeaEfxPVIC9IyUlbFPYkrwmoanWm+Rc
RXcLKEAnc6snFCpv1AA/9yPkrM71lroKsPomSf00fkNll3SDDupVorRemL99ByJ6BD8To/dDma6H
mZj16pfXu38l3YNlbM4Q870vVnDtKrbxKX3w0F7ziYPLR7UhuIH5UZuXvYutZsacUd/KDC+q98tT
08sMhiC3uQNaTYoAkbwx5dEdMLMq3n2uH2vLCCl3dZJ0PwSsi5bRG8ERZG6THpd49xy9fLt7SHRZ
E5ZVdYb3EzVBo3sBTNn44DaRoUIZ72L6FChurPQana3+IknL4HlrjvDfMipTZDtyr0dx4ecCGd3l
ioSockgu6uaBaus+6cxaLsdr2QvepuUkZho8e+UqYZnvItp7yeqJeWMTdP/wPnocUPkHmhjNWNEp
tfAFOQryN+y/X/p9OFug2ss/CmUJV+K9l7pUwYIKvBDwQugZsBgk23Ou+qXVRWZnP7t2nhTWv7SB
bp0H+QeCg7zSvxTNitT3e3BWGmBqSjxDjxCnoqP71Gxuza66KKrPMM4eI0UBwaNWz76AYJjF8HVH
8OAab3QVNuycqjdLP5ZZ3dZIZy6MddH93PM1HRv/LmFF3evj29uMno0x+ui3LSVm/ispFunjEaMD
km21O2Vej+vE0rqDSjN3N6vqifO7D79oFcTX/cxScXBQ6wvjuBg8YSmCCy1A3fNUXW7fhUbxjNK7
wIdnxrvCLMeVVcBJC6u03Zg9i7UnnZW36/Rc3B3TbKXV9TOVJp/ud3efef2K2o2sHmr7ZGZ+Hrr4
9KvFJW5YkOOXIff9HA6h7rTsdZ/imb2H98YCrGR1KKjQH8sGnuFLcw8K8+o3OSycneu0W3cgyoZN
0Cm6HfRNLpf9KFfhG7SYejOj2zxn/bN2DzoIu8/KfZnOckz4oND6IH3Qu5js300dXlRy9fnd8tVK
Y8HtxmB3sgrOKfOOm1OdX2OU0B9+nN+v6DziLYwflW5Ons+YxNb5EWUZ+xZaZkygCW9gUjPKEDf0
EDdQhxRq6hilpUBn3dxF3MuoKHk/NPuMaLDMXziQqHJBCtVJJ6n1ZEv60b/Y6c0CUVAUs17PeIyy
+PbVzbQJNNJnkdyKr8b83OF6glEJW0/C7t7dxjUFOwpima/u/Zh2GhgXzTe2L4kPVMODhlR7w85V
PWLGwHkqr0P/Djm4pcDdCVHCS2jUJ5Ymhflq7xMAaB11ypTo1YInW/Rv9SB7K5qjavFB7T92WdXz
iheiZQaC4dfuEQWl+bt/889WHFVpfw4CfoYTuLk0yg1FWAZ0apbM8SYtIABSP2wNUgGU5RWlVfAa
wf1FiWun+wKRd6YIoEnvOkwurwiibj+93kKKxca9tLcyqsr/nFk3ukX/gqTk+Qs7TKKMmn/Z7yLV
9NLiqWLgV2b57ezdGoVMM2B32Cvf21eMmMbt2QzBc2vsG0HOsP50nySjermPFoXiPM6KKZrz7RIY
dQY/dKcS9VWXN3D0zjmnHL2Mi4fz2KNl1BgLM1MeowJxMK1vUSgJX62fGJci1Ev9fXyn6mP0/OwN
u3/PVAeSUgJYVVndKV0U6N6w67Rv5vBH1m210r4vEksDr/FGQMLoQlb3iTsfr+jnF7su1W+Y5DK7
7vfNMUFJMUSIgfF6R8H9rumae1O77PknkEI8csoP6sdl0qfuIkW1BIIQ0A2vrHT1ovaNHhSbytX5
xNr2YypjysqhGdC1ccuda170S3BtIB/YZ+PCTKhNysCcV+fL1yNrkHt9F2Sg9Q51Tlk1Ni77Uze7
36a3CmHwjjGrP9S79xv/0krMpXBBOLRauO8QOhXZZZnrt+wbQsWZFWuoz9/O2TKr49vh0n9kQ8oG
VcfSkU0pbleLLUsD2dnOHvq4bqrViyshBCAd6+ntm049QMWkPr0eNdKBD7MV4ntmZmnvs5RF4HbR
nP3+Ya6aDnm6vcmU/h/v9f4qg/zXXu+MCtDizx7vr+//AZbXfjMgYgYSb1gmvvMfQHmVoiVUB1St
Y2kmkPm/pwJAw2NIcGlxobqdNub/Wyqg0/sN9iTyBvinPTzo/r8HlCe58WdntwstNlfhv55JSqL3
qxT0TzVLnfyRQjS9f9p7xGNFAmGxgfRH0T9g67vwpcYD7a1setPOCySHWTataDIS759adWBQIJUW
I7ebvZ1rdV/19qxH1J9P/xQ9TP/LaucWIKXqYKOoDujq3PA/ZysuTU9L1UsPnFOtLOrah635RLVQ
v9J1KFWsIG1648SMEeJCjRnyvhTo5n9Rcf1PCZNft2C2ndTTtP9N3plsN45k2fZX6geQD60BmJIE
O5EU1btzgiVvhM7QGvqvrw35i8yIWJlZFTV6zcQz3JWSSNBguHbvOWd7uGz5PH6v0bKzth+TQm82
gHHWuiaeU8PjiNxR4cThczOMNJlHKpV//87NPznK+LWsCjxttISEEFi9//hrq9ROvbkK2dQkWig7
3PoQ17tCbJrR2XiDtiUyYxNb4N+TceO5xgJXPlTp69JLsFO4MyTELhUeSVNvE2Sdwkv2o63dPB+6
lZujuRXxf/Vp2frSPfrdAWp51VgviNNxOcmZlr5czN+tqbnATGa3YbFxOEk9e1V7gp0T3VoLJ/2s
2+Jqzxw5DB9K21QoBEVpPV4AYuHl5dzyxg3xtTdT52cPEkLu4wKicSNmcpt9EBKkr+WSmMg+IOTv
zlL5maCzE7mGF426PZ2IgHHmxzwpr0QsEj+RXIRPQmXi3Cq9OpTC39pqPBQy3+L22lL+66SLG5G1
D33zIMRL20/becRuGtJAKYPYBYaB86Gzt0Q479ueYkB1BwiFwSwQzcoFskEyxUCGdVzsRJ3uQ20+
q9E62XZ3mJvwmGb6Pqaunz4UYK1CRPeVOV2M8VjSyZknfZcRMz0N7MiYgY2u3tZAwrSnSMWPhCmf
wtC+syLctrWzAU229eXwkMzkgXn3td8Taj+sFKxAMhnQLNXlM9jWg1/pgUVtw1kDH5i2raw2SAFS
kJgbEYdolQifn/RmfErafONU4kB4/I18EIxBkPPshDPTwjoydkt2gWuOd7nuHrrBeFrysVszPrqy
vky1d4kg1WlJ9Vx58x5f3zcbQ1tpklqRKkq9SYZENQBI0qKjVlLgahFq+x7MYgx+eAmy4CmbUny0
9IbmdDzUFO+J4W/diJwP56tUPomCBJMQ+0G4RqB8cydc6xFq4NqX5qrUW4L5GHUMpCnlMWl69+aI
XVANW/LwE/jgk7UzkumFoJbA7pK3urbI8uhf4ro6t8R7B6l7peBuyapi56CzxGiSEJ9+VC+Y5zjn
uO33yEx3XtPc4rLLtpNPYuMI7MMf5gdobWqTJNjaOOE0R6FRaMqwfYoYAzjeTlXaxSM9SRkO7LmI
SMV82/AGBUllgB2NFx2SkaymF8KiHuJGfu90FZB5fG9P4jGT40PjVdFqucqDnr+5M2lohbWxkhxV
g5Ococ9tSUc5a85NT7hTdCCKo30uJn5w9pXwdLzW81WGJORF3uxv2rnDLtCQ5Y/StCxI8nr10gm6
dUY06LAXEPb0bBdH3s5pckyO6Tp3u8BKkBhj8oJgzWdHvBliIcfmtNGWp1C4z73vvkeOiXpqhsdq
6aAfJnAbZbbAzGboAJz2/O7YqXDrGeOhc4YHTfmkshFJBzZtWI5bxsmRkHdFfACpRTBPdlXOs2PV
Wy+b956irwozqK3HY627e0FMJBVt0FkT1nUQCrPlr8scAmjaBQ7INQsn/rI1ztDL1MStJ7uHaHQe
u3E6hq286vFwR1+VE/pMKqROODZzTu0q3ZNqL02ZnMyB0ZFm7m2oNy3wvJi03UkMB1+RjBQTZOOT
qTUj86i7h04yWpHjHW7M/fL55hFszKg8JMmbEadr1tnRTct1NbsXAhXumrY/CpsB81S+RVLHCyTc
e9qkGwK215V4bb0fdik2CqCpynMOZ13QxPl2+YwmA9EgXl9JOb2CT7kYXS9q13fztiW4yiMaIRxH
EtTkqdV2k+sGRuns7KELKndeQ3dj87iGJVC5zN5W3Lbt9AqmyiJ/jADeJUPwkU33sS7kh0z4KDvL
/jF45YPRokLM6KhGroaTIWf1RY73RgDpk4XpU28NMg0Ji9oMUfZz1js+R58VF9F3VURmrSm9yRGE
TZJkFYEJJb+q0E+zNx5JIjukebJ3K+dLnBO07Fkwlnyh1pWjvfdR+BQW6lpxzeA8Df3GiTR3oWRf
nBFmppGhD8mts1bdEzr7XeDyHAnAMpL4fpot5tdRXpMwVzwZAnsyVKBIPhmaHxi5cUzzcZ1YROPZ
0YNRyB0xkkc7kTTftOwt0YGMteZBd1XQ690alvAryEvMY628LIBBksxXg6EerAz82tB0K2LPNoXV
fYn1jI0/2nvpcKvdTdKxH9QmOZNFSu1SZclhIi5/mEG3kB7IDDtxcU4kNmrP2Lo1ZDDWEdNYWvgj
MYFf9EWS3E9AM1MD1QdXr5WK/K0aI5eIqyDyvbWKlbP+vPU0S3+jGc+H6NEU0Dg+ZXEBYf7U5sZz
75LblssbNDvacOVhbNFTNwgGVHWzZn+bDMVTkWdfSGqjneKgcdTT5aGX4oWhfUDNV+W8b/NrROuF
pFeGmpOEmxsJD99YdXPSgWm2Vt6mOb+R8Hprsvcpio8y16mQct5D2gv0IRC5VpaT3Gu+enALttxY
Onuixa7C9p+9Mv0I6zQopwa9RFKcm7AVvJzhOiXHvo4/3Lqm9SwPsHBB3JIE25F2Blt9Ym9zsg3Z
8BBq7K+co+4SQ5YbcyCxkQ+GNNuquBWuNUIFXdXk0ivo9bL8yIpgKBWmFq5UYbXcr5AlorHl2ros
a5kTKpcWCI+hryF1lB9WKtBdL5eFU56/Gi3sm+a408op6MqQ/RGzeuW6UQCfOojmElWmw7tMivGF
EuNeqplpSaK9mvXcr+FYvHH3fKsXTDftMRTK4FISSjVDc7CEdSjC+/S729rzeiJLk7itbGs6ZOtm
xfeil5h2puRDxPyoVuNDd1w2Z8Nj+tU7XMGGVRmW89lLzWwzJHyewhhRVvYKA5cp5+2S/QuJkw0Y
oYAqcFQNxdUteM/QpXHwYjsz2Ok1Ud6KKdVIKiP5yvR+GIl2ijK+3DX8UCgyH8v1KysOCMKfXwiw
/qrylqYVCfVF4u5Cd9wrkT0S7fzDT2z4x2F+K8L83Hj+sIrdHBja+KWLGZmP5t7yxy9FBLdX2eKH
XfXXSqWHhfA22/GzbvMBUpdsXYinO6ZTZy38qEcLLked3/Lcf0q4dyJyA0jtym/+xBXxyKZrRu2h
EfZHRSQqPZaaT6F+scxwz41HuP5M/7aRpzLNKIIIlJyKC8lQeC0KebL7sNlINjvY4IdeujtmTcPG
ZXkRAJYHA2X1RvaChGMcN5qYV1bKsz7O7WE1T8M3Bw1jWrX2Oh9nPFU6GB+X6C9GcxcZ9RGVWR+u
eic52jxdHCt5HyoCy4awIbWdVwDRD+5P9egOw7thv2T0Fz/vT5iNzxzyIcaWd5nNCtBGu19Hwtrn
jNbYdJdyZrkM9C44si2ruR+YI0TFYzxDdYy5MGbIdauJjK3G9km3y+tgZB9lU17tHs1xOdyNDiO9
DuQESwlIz0iGi0in3XL0aYcfLhz0Td3UVHWN89S7DyBe4o3RGsQTu6deJ3EQ4lpOBNKa+JA9dyU7
ipGA3iD+vE5KtRNdfWfVUaBrfb+uIbxjDxifDSxHKY8vIXUKsCYl+LqvoM6UWdCUrOuolRA+PevR
VzajwljnzZvRRxsuUVc2+dI2lpgyv4Z0RtZWlYo1hwLSpuG6dGZg6g2kpn7aMKFfzkXyQ3net5Kc
LKLrMPMut0+ozJ799t031LwWFOi1PzENWm40ayjzdaG8gDSBK/yEl6nit5By2EDm868JkZ0Urq5G
D9kg4d5/ohEMHKUvaOPrIBXIHr76y0acM1dZQNpW4T27/QJbSEuSfhI9EMttPDjWcZqab/UAgcQy
HHyx2IaJruNhO3jPoR3j4lTZTS9CtdJTIdeeXlxDL/+IOKHi7+KcgvWzlmvGbNDp5ZKdMC2LPwkp
9vXLZ9fT77G4x0xFLMXzxKxSAslc7iWNF+teNY2l0/DgTWPte2mP5773joP2Gc1phOFPYIcfpRd/
RMYAp4MDEEm+FCKiZ4kbhCBN9UNJdivNxul5nqqByE2TusK/7yT/Wkzi2UzFdaTKykR+1YnlW2UR
35yEiJv86aZpyUlyF7ej+1yO+ZU4TAImOD3o5vjeV/beXx5NTcPjSrftF9V0l8G/nyTvf/J40LSa
vGo5zxWruurpN9OiU8BtIyv+2bd5GoXAzOUQSFc86zEPKnsqbjbT+pWRHQaoJEzYk48cqilxIP2P
BgzUemabode26Hxi0E2K/+BEEOQy+VANIh80QXo7rbs4OkOF2+s8rjgL1Ccwx2zQLBXY5DdufGRs
kqtrSlRCIcGTdfL6uT6k4mdPbOv0kfaVGd9Gjb6GIdKP5eakfLvVZCUuN2to8UB1m5cqUgAUvWcz
kSdSShBl8t2Wnzx1JECJ9LZ8Sq0vTy5PZbvnqNIoPlUDbMi3Ium2RvzrAkctr0t5z8vukE0W0wZK
enZ+svjNoFyCo/RKrcZvSblwgkp2/2yZ75QJuN6YyxVrWAq5OGpS934eP3xeYcekPjD6/FDo9T6f
FI/n7N1kg9uYenJLwgijwbwPQ/nyud1+fg+Gt3sn9X+tdTqTp5HxRcb1tQouzXL/2HyGHntD02nP
XcgD2ejLKzn/VxogagWj82or1lNW3kicoRbicyG/DC+ORlugvohYfCPmkS/I4lZ3xU0jTHNV1LeC
PoGVhseOgMpV21X3vDE6XYV8DQvtrqDTkBTV2Qw7sC9PVE8mob7mvAqb9MRF5VhdO8h2+3ffisRG
tihgbVwWqf9WZfNbbOrbz3fw+VagM8xDjfAmPbowf9fLyqsEL8P37R/pJa9ZFj1LuJ6/OKbzLZl5
UCzbx+dOoUXFrSNWNrfs45zOXKkfupxuNfWlbbRfytm6Aoc9+CV+bIu6J6H8+rwhBoe9ZrkzaUh/
U3HAJrNkEmcnp+U1WKaxJ438BF1YFc1p1ia4HcSbUhwQ3aW8ds1+y/uyj6T3MpXoDaZYeZDq+kGC
TkfPtB7c9m4WAIO1nHwvxZh4SKwPo86fes0MfNH9LKb52YpF0HakRPhGYNC0QPczA7Fh06aQhGWa
+tEHz4erQVlkTGZAf4Gut7ldHtGEkt4iR56WWtH0tADWK5MmJye6VX5WuH0yfcxGf3SAfHL/fxZG
yfLUTGJeX/1a9tFzrrdb6fhvU8t8g2X9MI4U2IpsyYohFiGSNuV2M+8Lq2cPoLaJmRDlDbvP8uij
3X/LtfSD+Pa1k9UPLcvIyaMP2ijrQcgTk98PmID3sExYrKlpb6IZ/xG3n5LLBkwU42pyuQcm+sIr
eem67lia5ntIabdBKYXoSn0PYSFtXCM/xMmCph6/5KYR1Eb9PjjsXFDFQfut3K3nz+8eszup7G1s
kgghcaJlARPw27Knlnz8My/HavRr6LBSlj1Dr8NnTdd+Vlzi5d5Y7tosB98ZKb57pK/DCghHde/K
8dFr3kKWW5MzXEr85+V2KfzuLs8T9DbprZitvRgpUT5/cpIW12XXIzT21ic85DJnT/PG1r6YbnHL
tLOeVftR63ejp71+rm8/1MhEaQg+KJvtGHf7NKmqQPe1wInYkJdPcO6gISzFKOCl73ISjPtKwB/p
R8wygY25L3PnNlaAfgo13TsWHeqSZNapar45IWvd0NiDLmkqfmoWJWKMX3u535OJjDvhAj4bOakW
dXxbPi1I9puJMHACg0jEGJU6GNKXayNGq5BznoQsejIYzC4b8HI9FpCn07gXHk24dyHAl/HLEMcf
lS5v3dIrIS3pKey6h8/O9Dywg4lBML8ml5cL9LlAlqfJGL2Fcqw3tTlNINTqHz0EiQ3zOr7UcjtN
E7b3gme+D1FlNc8hDxTgfC2xzmwZimAunVWl+9VTbBgPdsTqGsc52y5f2wx5/M55Ozuwo6yLWpCC
UIyB5kQQNuZFHVqS7FV6OtNlCaFU5DDBR2+8K60Ym27M9Iw2IhFe4rUhPAsKDa+jWkZ9itfoDK3c
GRAI8wyqA2Vmp9gtctLZA41nwRrIxWtm8RRs4yK7BxDbrDQ0sRCb1G5qtLW1PO1lYbfsoUO8WXbt
Ft0B0zneu0/8097SCKhuCeuqMsyghMhXa1G39BBHnkxmh+k39GumePpD7SwCapMRclPHQdjSnPsK
iqk+tm1aIG/pMPwjNUO9kCV3tVNiieN5OdZu/zLV9YsTjc33OHW/JnTEwmL8ojeMUOGMIYbzwTVm
/dXU+uyhLqXcetQH55w28N4q8/hOT5TGh1387DrHOudk1+7iQv2wxtQ+D8s/jeJkNjI6f/5L/Rle
7MAQciuNXhohxNt/PzkwloHEn3rwtOHJC2VY4bq6WEznv+vBh5rnJirxUb7TmZUQwqsSXI0It8SE
71ALVOz0PNuPQgdX4odb1/7aEdesDebZ8fT/wTTwn0uA/6AS/u9pif9vyoi1kPD+65HhXTe8J+0f
ZobLN/yaGdre34gm5DNkLCeYF/9DJWcLpHAuObAEFgrDN5bAgN9UcvrfdOZ5kJRdcGoWH/8/5obe
3xymSLonDJPl4NjuXwnYcsSfF5jwGU8y33GI2EIeubyI3y+wvCrqqG5NTBB1p+/rqkCwNqntHCVy
b43hcIT5jF1UCTJKY6XjuQbeugrnJDfvSIaDG5xG+6Ko+2MUTv0RtSAIqb//tSYWe6NbKclZ+cCR
JBZ2d5TLl3/9PeQGk0w8dprDF4q5djgJtERfW7590LovWS9cAkaD3hpnUOS+8ViM7gGaGOMbkSbQ
pexnv46HdYauKCizKKDwHzeJ55NYmuTsCg665DkDuDvVaUlIX0VcSyd/OoWRHfOo89b9s56Dr8tq
UnCjeAxGzXsGPEQyQ1L+EOEQbXMEg3QtFa4lp8gfnLw9673aN5EvHz5fWOF7r2Pk6l8x085OgxWH
syMzvAb2h6rJdSzgOjqS7m/bmMUOPRddVh3ACPgWDnzOOaWE35uReogBCx4iHhPAIs15behM3/Lq
MRoz7Vkz7N2QkfaQq+g1n4ueREmmhgQimkbUU/zNRPxosMXzwYRmAXecJ3G4y0va9YUJeCK15V3c
AHCPsoZnRhfSVKwtGmIR+0dBfKBaDmUKxaSZTnhhINfdlzG93ap/NFvjzrSmdMfZA09wN0wXU6Y4
KxhwbNzIyh7mk4gUMGGtxGec1k9lu/NVk53c+SwJft/nnTYQ3TvNR8LwEUolPZEQfo2GwpnGNvBJ
2C207nHKv3cRpFnPqAnuqCGMm1mUrsbBi8/e3BB7234tdC9jMyS+cRjgMbuZTxc065ktNGqj4VRL
/eHcwEkbW/3Vzcptm7T+2gMMA4gR2cSI+CXitBKjzyFA2CX+yyKgCaxWlcZIZeq+ObjpcgamDpxc
88s8Od42bFAbwggJPNTogLmhiYhZfY3KcqcGOIzl3M7bz6B7o8tfGQZijHHwgvx6J2LgHE9EZZBN
Cr9OeMx8jCif1K+25rsNqbsE2EugVdBA7R5pyRgxCLT0rWEPBoqwhS+PqiZv5L52nLdpZo3asxWu
QTreWQnRj7No6GSVtQPgw2fkVqqRwFDGzuPSitULEW/9yjsVzUKSKXXF/4M8TNuos6N07LPBTb3Q
u6+FZ1A6lWQ4W5Mx7lhd2m4WCuV7NaCb57T0GqFdS2bmRjFzYKc1/ANkBW9t1/V90frlQ9jYRpDK
tt/VOucxlFBwa0jvhAAT/eyhg02KBr6dmVRkRoVN1D47svWZIPFHBWIKUMF88YwZpW7FaNTJxb7X
Ic8PIQBfz053jluYd9ItXt2aY1hn10HUJNX9CFezOjip+F6nIel8aQQZvdd6lhGJqZqvYUyj27Hy
SnPer2KVzugwM9akh1CIrM7AMWLSzOR3MGU6c3V75H5CmCjb5jl0wSZz53XrHhbY+nMdtGkUbSPO
FH7WTkHbWx2ZzugkHfP9s99lGIPczW63RlnSrMa8tk8o8pGJtXSN3IW1ZtYxcQCS0r7UvXPluY+V
WYJXys2lkb01Y9L/ajaqkPbYtlERSVIR3rvQ9mBKFEDnNCcDChKwIqdV29YPWkQPsUitbt1NHtYr
3U3WarbcbViRGdR1aq162wPMMBBpIBuquNLRt4nj/5zKGiCCMT5EfhqgCLAuUVK3Ry00P6xkHsA4
1IwzZUHit40I7PPf/CL7UeaDcWSZ+EA4weIgXuofhlQCoBHFV1ev1VHXYkUetJbRchUYCGuwS10B
2GkvOnE0i6jeuZqrjkXTtkd6JH/4Y5TtPgmbR1d06TbPkAD6xtyAtTWqK29lC11gxYSiusiwry7z
THuKSeTAGhqNoCF3lD6FCZbQd05MUKwDukJ31TIuC9LOYBU68XoYNcbrtud8tUOeH8hENiY9yb0a
pH101GCuJ+97bbfyoRuy/EFJr16H+pjvnMo17ow6fVLLF2vXJ53Hz16asYAvaXYOI5QDsxzzHdVE
E3Cn9EdP61+8OM3OoV9ACp/RCI+1qT2AloseM485exT6zq4yvbteFs5b2qnzPHfpj84y3x23Sl+y
cdS2SUSLX9b4TtxG6A9zzPmr0jv/UIh2V7WWvOSazjSgnNO73vGJ5kOpayM83TO+Mo5lea+6Ib7w
Ljh3GHXQs4F9qZrhEpv5PSdDG18MjabeScd7TZk23DO93WnGJE6V2b6U+GtWk61nPzWGmHAXfow9
2lqhlfWjFY3uTovM4jC4DWOxlt/uWBjk0OkDqWocnjWueQCJqNFmNYt7PXLv2oXuKLQme+Ybl1B6
56HhlvLzGpiLQF+OmnRuTiKDQp0DO1l//nXS2T1kxNB4Erk6saSGFoEu//n5h+Hr3UEfSRZm5rCm
oqo2c5KA5aT+Uie0C3Qw7dwL8rhtT+lstqfI6n+WFqLHz3/KZdShprfEPnMhwswWoimUrd2p5/XB
iaQ6CenYIfok7iKp+y0Q7O5k4lBpV/rnn3YxpvvMHh98OU8BVJtxFfZWcgL0FkGRvzUyvPgOS7Qo
s69aRftFjkl7F9dI+ZEypgeLFbZOizk9p71F5J3LiTbVBN0strE4mcKNm+fdLus5nXma2Z97xbiV
Tz5vquhQa3N2yWy02Y3JiUE/6VzAU+soZp2JZDLedyHpvUOzadO5QzY26oErhzGYq/KqhzYP1MIw
7tA9MjxHGDwMTAh8fW/FocbtfU2M3ggY/7n34xDNASMy7Uq1om3c0BDH35XV/0RBZv85Yktgq3Ao
jC3KVRd04p+KVT3jZp4lL7NSmNE7GlGNlj+0szXw3CpPDTfQNsmdIzshbRcT/lkFXA7oFyPvXJJc
lAzfS60bT2bU7nOge4HXIlXo3fHIbx32dl/hFFA3bSp0jKCchYcBtKBs82PqUvfYQjtX7Uy2sar3
YRJ3kFW1fuMjZYh0n6l4c6XmwauLnWA9u1/mvE03mp+P/4WgzFicOn84F3IlcB5Ss2PAcX2Y6X8s
29GNOVHSJgTRibI99VR6O6sU+mb0ta1dhTxNHfQQDjz7leaFxX4QjCVskxkro9nxPpfaJaNKo71g
JfdtxHSLImOv5br2NQYcbLpQ2bQmZegt6+GaZNhhgc3s0sS60Tiz95HGjZAZ5ftnBeNYVESF1WSA
4cgAd1MotrFd+IHppR8UYu6FnsWrrnfyhPSQlptV7EovMWmYEUxNcFLfG84RKNa9WWfl12RQpNv5
z53qyIpIOgAJdfxG640ogKToN2U89fcTudmCQdRd5bXFtrbsDjmFnVyV/97SAgzjVnyzMRV6mkv8
WaZY6hl8xbJHn192ztYATBRUXKMCLkFhwJsvWm+FNFdRX6SnxMrgCer0sqypwugGEMecZpijpnNB
CL8l3J6QDeTvdGyIlHKbnWdRS/hZh6s/DvfI5mmRaNY3x6ZNJfpcbRomPRsDBfRYWw1bR+rvSlve
c3IhRMgnTqfF6JF0IGo5keAXfCkaUR1EOaZBONdP9ZQ6OwZOYSDKnoZ246stjaqB7YRma+lPmybL
3sLl2npOTZhQlzBRx0CyRq1E/oNpNk+FO77VWvWtykxeDgBwzay+NA57UmTTUxSO/Sy19OVTATpI
7ZtmX1J/9NeGGz/Ggult5NJrTiO85sPoXQoni+meLLaQ5Ks7ufZzYTFWsCLzLpJfB10+5Jq5cWej
ORg9VW/m6k/Z9DPXQqJRwiZ7ndL8/O/3iMWS+6c7g/kA+k7MZTaDqM8D7+86JqSHZxYz0m5DW7iE
i8Sl0t34alj4rhk9o5nG4I2SatWDUYXzHvTtvEu8mdNC2Xh3Tj+/4lBdzcq1Hx0IlsBBncdKOtFi
gtk4zsFRHASy8RB2SMBntGczjnCIac9yMu+05YnizphYMMZMxykqEHHmX9G4vsuWKtBnHr0yBtLl
UdtjXDu10+JZbPM7ct1Jf6goiHG3oLbzyRuo9R8GW8CKZhgxt2JtWy0Zvl6BpdxjWIcHBwDTIhs1
zfs0atpf28xfMob/f9nv0RHo/ut+z+59fv+Pp5bTxB96Pss3/W9npP03R9Cvw8nI//5ShP/dGWka
nsuZnpaQi0eSff23no/xNx5szkITMl2DnhAi4n84I00TP6XHgnDxTnp/CXBhGAv353dNRZRbhitw
PKFJFwtKY5Er/+4WaWNLRBUEdHwlJhHQIs62Xo4RRW/t5iwwXnNIbYY9hZbcOHkV72RrGU8m56eK
IanqMHejimuCsfPHtxH9y1WbQc7MxRuNqzWZ8gxCSSAmKEYXuBYGahicLAtaVgrrri6VtcYwhXQH
QWcqNmOX7FzEPmahEo7MxAsWfXrtp/FMm3ZdVcW1bYg2VdNrpkH2stqJIkac0N44K3bXTS59lHF5
8lKY4sogveG8xCwPbMO+HrEQpU2dB9SgFyTMX3EG5qseuqJdWVMQMT059lP5ZdB7P1AGQ5nKV/4m
K4k3hD/QnCsc46vQx8eYI9ycppdem7eav2f/H8C2YdL2a5eUFim6JpjtkYFm4UjjrPAG0kTvqlMH
fYHaGqmBuXXjbTEecsRRamehBRojuha6sS1SdaxNJA707GV+ySP/jBN95VXeV17mbkLHhrnyJWsl
maGAQxYFn2cdkwyeQy279CwKSTtBtQM8Ux2vqlU6ULG5FFnbIDdpYF0iUMu3YQsuBLni/FCFkcEQ
CQrgr571X9o1/nst4H++t/wfGCdhkPYqcH38u13h+q7JRPseJ+9YJ7s/7gy/ffev7cH1/8aNDMnG
JSNi2R0oY39tD3yF3+SZwuBPi/ucO/O37eEzVQKnyNIO5luWneO37QFPNVsGX8Js8rmv/JWWsOH8
cXvQeG660BZ8Y3my/m5b8M2pSqtCQ3yZSfMyJDESRlGYdKoS/8nFo0c7VTTRmR5vlB5Q4cwrHx7q
KtXT4cHtm/LY6GP06tgltdwsv6SDuo1dja4B9xUGrvxZND3tV1Ik5DBwRo9JWTHDqiKwgRxBM26L
YxxL9zG2YC1vaFyKJ7svonY9W0ZxpF5hcN1PAPmGZvrZhLSWTaGekbrewqWT681UWiqswm1Md2dt
56z0lH7KujcmbgTH7ddgts+FOaiNoVR6BopRnoswnvZlFRJmrzNnyXAE/5ziRO0dpQ3fnaQIn3p0
+bRmTUfHMCPELdKFeYyy2Q2q2oXgqCGm67RsXnl57mL1tiSJRRwMXrWBZqRNr+hSanjYKjCs33M9
hPc9y7dmFtGzn1tRIP2y3DeY3oLc9cYTgzVjX0SJxYgKAK0S5pJukQG/ws26MdzJonGq859ZGKFG
YTVhTy38J9F4M9VgS+3HVspRHB4v1jZ3Gb038YOF9PS7wnyMEJKHE814TycSVm+GY92X5bHMdRE4
vrJ2tl1wbklDeOw43cfrpIniCvm83FZuZzA+zRb4tsg4czRlcbZbIL8Vq+AivKZ/65K+WsNldx8J
e0DIM0rtpLIwfPEbIQ5N6XTrOK7xweQ5xW9VZjiA6sWRbpcnzCzJOm0qgzlsGcfnjsnhGpIl0UZC
o5tn+nS1HQQrtjfjz9TrGRuj0SaHaJ6rn/20mJs8CLLK96ZXyWo+cnRiJB431Xkso2KV8WNpiZiE
SMASf0gaVQatm07rsLWivWUmFbhu9dPJw+zS2XGBpNcc/gdjtP/HNkifBWO6HEL/ddX09LPI3rPu
NyjN/9ok7yVNm/fkPx664sf7HxiLf/9xvzZMSh8KKiSSTEGXymgJ2/m1YRomWDD8+GBoaB39oZ4y
oYyBPeQ5zJSNadnvZ2hgxqCFeYDE4DN6hvhL9ZRt/9F89/cNc9mSf79hOvNg405JrXN6YBB9JN7m
XttjOtggH/PO5nH5K5z3iwgonXoSiMl2ORpQ/VbGffiAP2UbBsV5eiN8PaCuD9L7YZccof1t1DE9
Ze/yUJBb73PwhG1B/MtdGkSEa+MPItAM8RVRWuLYHxiP7Yk84b9pWu7AID4i3SR0cbyDUE4Cc32n
YJJoQX9HHC1cm2k9b4x9sm8ONKy3+s4+Al4iSJVR/7bci2P1FB2Jjt5k+BIShNlnY1Mdqm21Bap1
iS6cdoADb9q9vdHOA7HSBFicsrO7ry/m0b0XO6Qn53gjDvZmPspLcqALs833aie3dkCyxtE7Mh+4
koz+lB39/2TvzHYcx7b0/CoNX1sNziKB7gbMmZqlmPOGiCGDEudJHPT0/nZUuU9mdg1uGw34wqhT
dWJQiCK5uffaa/3r+3f4VIWU9sMWzD+AnAicrrfY6gHmFZEJ9Ay21/a8z1GKg50G1fUQ0zA/ImEr
Vn0Ec8hLeVvV7+AQ45sY+7A42a8G+IR4ihd/YjvMK0DWfn0MDGhD3sFtAtW9hZpdRZ3vkXnfTCuU
nUHmgdbnzHDkgqo7+k10wymlXZPTD9rQeGnXMKqxgTBcdUVlyxv9ZZBFcjAesLvgr8ZTccQkK7CO
V4Tfkemfj2iMnSwocL62MfIAXl2Cux9wC4nhYJ9XsLB9pFWr7JB9KO/Wtz6s+BzkCuzrPUh9tCHw
JgdPX3UbjLP3VaQBmRy8LKhDyccqLbxulsd4P29mF7inL7lote3GNfbpSdoUH7fHhvYq8I/U9BS7
GZx2J7mkoXfqztp2UXZXP5ReE02fkt87erR0C97kcjivB5B21FiiFK6o7GV+uiWl5OZBrEZsrWs4
wnfLwzJqOZrlXALVAWeRHcrVBZgeMD9XetLCeqWsx6dFVEBjVPiwpte/g9/jHynUTsVaja6hBaFR
dsyddpIPjMQg9i4+9pM8JxI/+7iu8wf5cHnj+eGV6XEZzcGFPMVKC0iA77M7kqIbZZVvjG21Nk/p
dskTQLo4Oq/KlbbufnMKQ73wx96A6vJPYqOvDs8fYqORaKcyqkbe0qvuDWeewh7cPQtNKBym4Dis
MIb4hM7kL3kq86iObq6GxQ9ZJ3dxrwLjw5bh9XwQxiYSXh+9P+JIRZLRfryAZCSkwcsEbZ0Jb192
SZf4qp+Fcrjs7fT94i09RtEXkBzrTX/pZ57J/aYny+3XWrKC8QFudgIwfnGoUAVTWB31Nfk87HJo
0AouweW7kD0tKWU43ffbW/EgDIuyIHvAQmLCvkd4GuHJ42TUQdenBajTxaPmtvysD+OXs29E+RqH
Qfjn1YP5gio2kqkNbUzG0tbYMyCjJFLubyf9hHupjw4A8UwICXKVbPL1bUf3nK/tdXKUB5NXC+wq
JU8MJgT7FLcY8Tz4A44bX64aOC6DD4VaXDIrjDwLs627nSetehdniU/SYYBaeSZ5jxi2paAc0v7o
sO2M9NW4ScMhSJlYzV0T9v7k6v4Q4aUEZNG78uIL/UL2HFqMx8UawRZ8ytp5NQSiHcKoYK0mzgdz
+IZyu6NgelJubj4ITg/clHddY8csmI5etqNjyzc986RB6wzA/jH0lEBYhgngZe7lXukIp6nFfl6J
4+bb+S3ZGzRVwcXgkGwCIV7yCERNWHlakISSN7kZuENycxiXCM8Ww2txtAAQuc48/NfxTMl8QaBs
/TkgM8mgwrUK9OFnwoowuMz6+KGVke5a7heMMuVVTSidmjB1lvfLl8Slwm9fnlvenU1rtGAFWjCM
ceeByrh04xP9obZqK8ECQKHlUjZ4SKCP/rDw/0EeHx9ukWL4RwriH0vmL3nrcXnJFFU1pW3jGVtQ
uFgEdcECoCLCYsRp3JPWvfm0WTmcAZcSmuXmzJ0oWasmLoUFL/EO+IhPkyBfXrgaQO91f/Yg3ZdQ
Pqmpw2aPg4EruXRx7V3NkBfpueKRozrDuV45Gs4UtA8Eg8/SDLpZ+FN1rIqd1/qkH8SwEYskv/hy
s0L+hkkXLw5kv43MVcxE1fqI8JiuhJON9A1RSyTesAsNxpjkFLvJx/XBOTNpNl7HP3QATmszoBMT
oxLxI0bQqxjPbDTciu+xlomyk8YbNV4Vgo70hPdOGo3CX84Tb954coSNV9i7v51ISqBAOx2TAfwX
CM44hXlpxF9tTWE/ZDeAQZeA7TXH4GQYWjsuGou46jN7ceY8G371mt7z/lxXCK0OqWVPgjx543qy
AfMu/CPs25QV78flZkzRYfkQe6bX8JHmT27Ll83D/CbaU+5iOmYeunXD2NECJIhOB5F/4RgR7pYO
OmrmzskvuZ30XLmWf+aZxTpEccyAeJ9YRZBQJfzssBuFmSp83sTvxDW72jxgAZV21o7cEwujcAAa
wY+SwWcoLyP8+LDwQQ3hAeTkYQe/YyOe8QqgqBv6Ld3YjTF5IInK3ez961qgVYWJH7F/wAXiFUj/
GHoVBkBLntvbs7kdcTjp/Y5PbXLviSeCGNflc0S2RgxUF+ESXikNiFEYyswBSwYwRfog91oHPzz6
v3n7KxzYT5qnof6DLWZWEMxUcS10aLOZD8/06yIDFSWog1rKOkDbt18rfJxafJxQWfeBERqhAM1e
3NizQvbT7nW9OIxhF6Lu9MWxNKI88YwkLlTdr4FJgxXrTAthtA6QDAjfJYYGcdGSJ08MiXLD3BRS
sYCSq2ILghkMk0fstYEwmCHuAGCbO513e749n6PKM2b3HDBdhV3CHLRkqRduO1rQU4lm5OEr4jdv
VqRHtOTzzCrBORjDBU+xGKmXnRkoYIoXYevjITWuragDdCoeh56XCPCyygw8eDNhCJhA5h+aksJz
1L9rTMOYqjBX5YHA6SoMaXGqV7y2Sq4o5QgOQWGUKdBwZgxmeBY96Wg+jEdtx5zGvS5ceVu44nrX
fBjsTkPCX5d3w+Bo5I6oLCbESD6AfRv3XnE9HCiLLOEdDyRTPd42kjfukHsyl5gMSurteDM0Xsxc
JAxPBhYKngvCaCkwt/q7weMrHecAJBfz7uzWoKlhjfO4C0eY6pERQNSvcCYdiwuwYYZ0+2W8hdDc
V7hTOWY49AE6bRjjFVT7wvMx4dhyZHowIl2COSfnIvc+F9aVVurX3CZ9jfDJl5mxxMojnla8esU0
JHGreVIBugPq4tQLu910OoNEmBMaoMPBPYKCVzzZ7+ks4M++Vj0+yrA5E1sIFxQEbafzR7UTl7pZ
6XzQnMvA7Mnvaw8pHVNDeh8TYtf7IkANDametmWC7httBdtyXxzn71MoAoWeyIYGwLANmTl41ONA
5mXWjh7aYc2uxMt5jrNtgmaQSVoO+XZV+sUqWyWrKsjBhfN3+2kNfGjbfT8TLc8gAwxg5wRB9AE/
ABwILiGfxcdhBQ8BCVP2AdOkEUsH4UPIrsimOY4oCciEj9cRERTBLXFOypbiYhdOS1SEwtglgcr/
Y+cBN5+S0sfCSdgzWE7tibilxk2w9OcthLANaVzfdHuA6FbQE6hNYW3aHW+veCq7kjhCs2Xt6hAP
Rq8hZAdCFdVrfRffU2Tq+UK6Wz40xsPceqDl2LidfSrIRQDCwdHhJTnsAmw0SlvTtTzjfmAyib7c
Jx+4vgwUHMT2V3Yh5Vo5jOjP0BE8aJFCBKd+0z7Me+1wCbg8vDa9wwUxMl4u361duzYO0Lm8HIUN
Td7YGSSJkxwXGDW2YRGwRBJmijiUZgsA9tjg0BHpF0SKCT+mQ4avc1z6YBPZ77Q2E0npAT/AsaTD
YsPpX8tX6FMoOrLNZYM6kSZxXw1GjKkI8zDXfAU5Vrb2JbK+6ToYDKd7Vu5i/IYZJ3xR3fNiYj5x
exdi00cY1hIvqo7JNawisQ+zvu6bxRt2fvqqTevFN8JTBuACrUfYQZ1P7kmeKREkv1sgnCZp2X/B
+cB9n7iJ8fuIB9zkvQpkfEbcSdcpTyKfEQ2LR0IN+wiLzVnN2O35Dt8ywlDadm3tK2qEX88hzlAd
wcKy52J7KblWoPiyHPDTedHb/WfHtErb9kzzOV2898p7EV2i1jvvbro/fc5+66Hi5irKDpKSie2X
sFbMeX+Fx9bkSHwKG6GVGaIYAi/d+OJj9MTJ8HKSj/yU7+Yk0PyKxU2EdQRBTGv07eMyxUZ0u/QY
7UzriZ96hWvwPFzZ88m8BopvwJrDjWPsOq89ZgCJw4d3xENTc/SasFsE3RdfBNticN9WN6wb0kDE
s+JyiS1ID1y/5yAzS3Tt0M3OHEUBfUXPBCD1kTWPMBqGt8DlC3x5yoQkTEPER2BTwLrDO7MuAucA
iU2rEvM7vRPA2FnU2IyWTHbw28Uyaorz4KKzDcUvEH2Pj3ECH6SGNF4DdS+Ja3JC3dQz/eae5C5I
9TzA2o6Pf/MWcPTF8kaEtdc5AToRV4yj+ybierEojV73iGc2sUfrmKy9qTcEUDTYbbCQBiL/0gdn
MQ2DQl+yMFlMyoQFmwGLpU+gAz6KMg6UesJ0jsAFd8OeD0wg5Z8jaXXZpZGIsU3o675iswPR8Otg
q0yMUH9nq80KI7aLSGncv46/NUWE2X8UflOy/DFjZS6mSzFXtbwlSCXSBEBaklhiXfc+iFM8uMYz
awiIOjYA3IAlkdXIvoJNJ8+3yUwlnIgBBhCfiTD35iZhfhDx1hTJYl3AQ0yEWBCAiOJ0+7aPH+Jt
vG031r7FOGmIxkAmwyFsYju8mWSC6nGlkzPqHvN7ynFhH8XEe6NjMGNLzP4kasJi1W2BQa7bsORf
w2US8i5bQKGRmBGvvnlHVy/LFvLnJ+qR9mHJIlQE3QO6jn23RZr3XSwD8r1Y32iJdzNPD2W7YgkA
X7CesHLh4RZWnmKqEoaiOKSJeZ7VThiG0tAewscU3ksDj5GY1aAv4OzUi02lWFfoTF8vmA1l11wZ
nzKBL/kjt+6ZtFMfJTlHZKEJxZJyY2M5EqJyfIfMiTP79NSwz/gyfPXFojTxvAHd4OD4PRGjxcfJ
F9GNwNwTNdvK480VsYFI3+HW5ndMZOJCsJYGiwBKhkutkU94JvhUnIZpijvSsYxorM5VdFuVKk1f
wgyjIpU1MKMjJiGSZiaf0JkFVxJEnU/p5WsaAE/oUcg43njQMAfxKDqy1ddZtYWZQRLMzJeqx8PB
PuviY5zJ4j8R/7S+iCMttyRCFDE2uwXOAQ83R+/31qHeSk/psYAhKBHqpduRx1tMIvigYjUNYIcH
5QLIjCHYumJMjnzdstVaz+vEf8CgxLlGrS3MKWc7P04oaFbCMS4NxdaWzTXPLKphtoBMMN64FyHi
lfhHhHiq10g+Xh41Hpw08DoiMJy4cNeIpZW5pGbWECFdTVhGJoegrlY3YlOy5HlMv2Yu5rFN/J7v
ksPoTsxJIuVQMM1Q1Cae/eunVdb/7Gn9Re5WZDWo17O53Mbf5b22ovZBGkLEew/S6XYHXwA/P//m
ikAWBLEnQktKyYfFfiTL3L/o0eVOP8AbDGKsvPMNP//MdktfDVnjPXNlEpKc9zH5YxE9xIdkVd4N
mK7Igbq6fVbkNwEkY7lC2ZrbfIkMAsN+wwaaMIatcTQQErOJ89tw3ufEGsahXS8fbivye24XsWh6
2apiiFw2xaZji7l9YXFk6nelHQAMxpWHy1OkHJSXfkVfIn8F64O1DLY3Sc6G1IQRdpF1NBN3fB9m
u4kaX1s3a2ufR8zvzOKkz8m8qXtl162XEVtvjD9JZgTW/6/YyEvNYJz9eb1mfSUeO1/a3ws2PxW0
f/vb34szoo/JEkRvQzK+wN3/XpzR9H9WLYuqjQ77Dj74P6rZGgUdMHzkV/n9UlEMas2/V7M19Z8N
tMAy+hRVp9ai/KfAiNDDf1rqQO5ZqmVg0ECPE6VOKvk/L3lNhapmIaftgz6kJxWCs6U/90ppgsha
smal+buhp28LWL2wJFh7tQutQ+gqQNwRjdajVgXS+ZibikDxWXfdWWjXFqSh1Wu5KuOedqmhChV9
ckaKkh49kKJddL7rm/Lm05r3qufWNw4juQML5U1mo7uAD0NjMLHhIK2Tc7NRuiLCTIIIqbk9aiqQ
h7idWmchN9EVtNW17a8h4FmMieT5vSgSFCFd/yCLnherw8oEVbGfd2WN9qbNXJUMXjInG7i8xwUA
kdvCIDQvae5EvZnFbe4mnXakNQCXajl7Ff+i01+PJb5PqdoNqHxkuwBy5xSGkI0nIJZ5bWHUZ7Q6
OpOrRMIpfypp5w2KpZT5UldshjiZKczXIDfg0PJGOhe3OV3S6r60PihdM5VU5/WtayhU1E+yZfhS
Zr2Wt3eLzuSmo0pxNVlGzwaKHN4F3FUeLs38TZ7Vo3l7Sbo0mAY6WM7xqrhd3pBckkori40VS4/a
uRFIa2CA1e2lud3eLjM9D1lzdwWZsJBMyuQtTI4rtGxjorV4gHG0vCFIurb5dqh6PnSsfcA20ekq
ZcOEiJCGKVM7qkWX2l2j3Wyj6L3YzGhXBy0AMd6RemrYqYave1l9LGjcci969qapGmlfzJS7c3WX
LIftVOO/uLwA+zWVy77QyCe3FRnFLn2LCybsy0hHbPF2QQoFA4ktbp2EiOZPy8FgMwUWvOyOcpWp
NAXV0M763GlHPfWaJQY38ggcr2VHoyWyf74McljcIKSUtE87yzz9zM/SY00yyGwPxjxQb6DfedCG
R7T7b/DwNPd6m58UuSywrWH0IQM427pR0IRusr7Tt3PNGsaaMR3q5huYO+CzdMlPivktUxB+9rS5
SMX7ogXk0j6nZd9+/b4D+Gh2STTOCE7nZB3fIDEpAstw7pWPZDjNj9fFVXHUYfEuX+QKXlB7GnKZ
AUVnXQ/K3upMkNfnj6uM0xcLuD4+FgkMI/Ns3F/Ly8fCoKu4oz0d+Sp+7R2kaX2E+kz9fzfCO/E6
KUH/qWOU3o8fugElqVxojxctviHWVjGuatCv0HU2tIvZSUpzt+zUMMvjqy1fOjZYbfYhMey0pjDs
YmDjnyAxS+rDFcIzXj8Q8Rfzo4IVZjtYTpsBvNIWK0Rzqq0v9LuFsbesjBIonS4wZZ4LoBaZhRq1
UF5ypbyCDoRisMzP4ahob9Mc665RoXkeyEK03Bl51aB42cS5kob1ozwNhHQwHsCkL/fjQjlernS9
wcTY4g1DznKZdG5TD52j1CjRW4U7mahwty0t6QK940MopUrQPEsRbZY55+n0ybJZCd3vuhtrbD+L
NKADcA6lRl1PsnX1tI6OsSql9fp2fa5HPVDAoLk3Sw0T/RJV2ezXMg3558Tyq2XnTmZydqGLEWJO
JaxnbnxVE31JD2pa3nVcoLTpnksIYRdtZqebeGU5eKZRsNrHiMIrIHupUryBqz/hmWDXMLUsZfjQ
AHMC0lcXaHhJYHRIkBqFxA59TFXZsDnraJc/I6k1coqEZbIuzosVYo+7whhfFgiYLPpG5bl/SC7D
EbT8B1yDe3kpH+Mq+bhJx6rKEwdWc+bTd3PI2tSra6BkasbGtCuuPjLISCuUu0pCv10pIHiu6jXs
qpFkcXkjdseeBVzCpszxmlm24DcKcO3odZEVSn6cLSo6U4twIdP60uphDwbGVZPyrp2ZUBcEYSld
MB376Vk+zlr2kqgUnIfrXh54Pw03FfNSCiIFd5klibMcAk0pSCx0E7XkRfqmXqSNpuK3vOQ5iYsF
s146Za5VjNvFVOxNIGE3o5ZcYCNVuDT6ParJ06VBS5xXcqBM2uRY1/j5Stsm/N+MF97S4FynTIit
m1z4qdWPlWs2JQUkgbZLZ+3OuOnUD6ycVA50igmx5c1iUp10Mf7NlpaDdADwVFDoys/x9qL18gai
IxZWdA/mLdMPF7IZxiJ4YUaoQCKUR0vwU2q9S9BAMeVe0nzT0mBUZQMRN/RliDtG7xYbOcneujj5
gC5CmlKik7RTuz0dwX55brC9KQ8Zk96YjI833YDsfkyYj0HkQ9MG2TNZF+yCczNq+iXmhW1N7Uiq
dlf1FKP60uOLkzNAabWDs2dSpoipiZ+xq1jSGVPfnuj6j7xaTdL9jWbWJXGDmrVDlMS2RosezLfy
BBuuDNDaW/b5dDXzzlUSPrxYgRTptoA5fHvMzxOlWDx+NEvaSgUKOoV2KW4byAuTW1DG06PWXoKz
jsJO6s4fw2UE2jQezrWC9U6hub3BAjlwB2i1Q2uiJbMXd8y+WhPDAytoPqHBAMlnZ8F4GNMeA6Zc
Zz9Wv9Ab9sjKQKZdaZ8zM3kTpIbs3pQGsKOxdORKJa6S9SmARRQiNRccvxEXebsrq/yZlhEfZEhZ
CQdabm9PBrpYvlQS4lUT1ws7zqzH6mKyPzArya1nvVnRj/LUL2jLHqaCLKbUyvak9bSs9rrXXB/0
fG6czITGqZd8fCwPbLRAdNiqUC61ltkqb4cCvr/uyvJCjaTLfV0ZVyB9DdvJsG+WG9Wg8XdWcpJQ
wjOA8iN4R6qLVJmHhNt5W+mNPLrJvHyXZEZXpuulZy3GzcKEt2FoGdmn0fikB/23boT/Ai3snwrC
/l+Uw+oE0X++c9i+vr9W/3T3P04/7RnE3/y+Y5AJ8SVVlSxDlVWAQgT/v8u5+I3OrgA7IUn6ckj7
d/2rovwzwlRpabKfwGFA0Uhd/b5j4FcIbE1NYsdgGISk/6kdg/zzbvvrALqBBpYOKxRiqNV/3jAk
2WTSgNwM6+VAZ4W1yyr1YVK3I/1W9gh/x1PG+OlK4mrdw9iy1JcfrtUfFMdVkYP7R27u9+NzjlwF
TTgr/XJ8wB5drxAOrwXBmsKyfAcdcFcmD/IZx45GcfZ6377GOV4GCYxZqIzLakXMc9VOIEVzXiDl
pmPcvksSEWXOQJ/RYxr7EQ0EWxSU61VgZi9XbLxYMK+EtvP09tfnIP+y6RI3STQYWGzyNEuo9n6+
hsq8zG/j2byu5b20ilfG4y1qgvM+2xobc6+jCpM2Rqg8mTv1/v/yyOLq/iDUSaeWnWAG26jcXB+b
XXuY7qpv57sk0L101+6wiLnDchZtSPU32iBZyKN/uW8/nbMYVz8ceTJkOkZNjry4yw/xqlnJ4Xmv
7vStuip3047N4lY+FH93VFn+g/FimAqqcdWwxGMjpBY/HHfIx6s8yfp1re4bXNbo6UZ7BnLrydpd
VvCUV/n9hCaCftBH1IfoBwyPwCnUfW3V+jTirxA1IAWh93pjvav+sGkP/Z5a2Lo8XMh25uwsQ1Zx
/OQm2V5c3BulAJcdojb6Cus56trMWZTOBewfKbLeodniTBN+bGOHo2wtPHHfZKx6j6DtYX1bcHZn
90q4R9oMq0LUbZKz2VX+cdkFUBevc6QjRXtGUhUkRHsTBkVHCdVK49d9oBuh3K2SnTWu404Yei5Z
Ahp7/oQXv+C0H4mC5s+JPe/VTivb+DQwyj6Thi2OLLX46mCQ/dqcmp21vu8CFYcrdg4UHgjTtj1x
nQ1E8foMYH1G9IyNfLHA0Ye92iqJOMD+hvTRtjxYllQ6oTLT3Ck7GslWFk9Ug1RmlaBB69d8t8Ah
VfWn9Zx173n90quPSvmZSJj5gBUOp3eFjOfiJVs4dP7KNIEHBbrLBNsxu/0uvaVbNYJEqNsapmLv
yRtupsAhUndC7fM2HaTj4wV37Wo9Zd8GyMaFi8fDwgj5AieDFoflPMScjy9qwOpcls8lzZHvl93s
XcIkbB7V5mhpZMsmEp7gmcKOrGqG+/WTcZJO0jGPzvfqMwIVChMI6bZ4NYaU8HmgeveDLCtVo8xN
yOJy9cHCVGzKewdiNniiXHHr2LYudh9R8vWzoAz1LY0x6B0geRxHUgSUo1W7QT9VNZQQ6s2ADMXa
S5/nwxrlAnlb5FNkbgEaUCrC7/i58WBNPhogbOk7clPa5bxxS+tuRNnRR3y64hTriIDLmeGboj38
TgxQP817JGrfuizorSP7IXt+7HgOkvvynDA0cUxGKFC+Sd+tdXOqX9oXBgFdSw0shTRob27bhaaF
poLhqXstIhInQSVZYqj5kK8NaAHmEJn4wd3rbeKc93JDsPoA9oU/5Q0MalajLZ+k+Q53RPUoHdCy
muUJjoh6Yh92bF/TnX5snon79+ZGFDQLT90g4ELnR9smFYGbTcEiCavT4nnp6xtxMfFsd+LVtz6y
eHVKtQCfDxKwiG+pzeFgTg773vBFVWoOG/9lwp6eyheGTx/UBi8viLEP+S6+uz4Depk4JXifh2wF
u128m2bLq9sK2S2VjbGztddMRdfh4u5wblxlcrrRk99ktttIdDJyYMZ6sFCrzYh6VR5PB7zxEhbb
fGLcTfPpfPFKjaWIgorll5RveNqAItL4+ixRVC3XpjE6LHOOXFJdZAfnd3f11ojp8AgyHlkXrcSG
J/EWFJuCihhBc7bRvcUO1f7ikfSNT98zFdKrA2F9/Bwbp7aimYGPZG8IOspHAg7uT5aPPx+yx+wb
zsChtlL91L0gSZKf5Cc11DxExLptBjmMOP+6u0XXHWzJVfG4WN8O43F4V3R7ojx9dtrG5Yns6PVm
JDc4fqLMTGu3OCoGnHR7QeMH2hgIt3l0QczFdgDJi7Uxs/WVxs6r201HXQ3bbn3rD4pq3ySnoV2h
Z5cMkuZ2iOfdNHu3AGTFOK3qp/IuWyfrntaJVVU/KvJLvXyzsm/G4mn5nNyyF1hMYdPTeEv7sQQj
9D6ZP+kSLVMvfciP+dTfg9lhT0x/Q+JUbAsodfA5wnQ7sb16wx1mMkwPZEjOXo9mkI/F83A/HKyn
Ia+RazXYXindZmn5Rq24i0wBGWNx42G6fi++my/Lk3KQDvO+wCsJRCnsgfi9f01e+tNwTJ6b8ZCP
uOcZg6dMFLVw+ZTtWb965XiXiHQKnW5Okry2ECXd2xptagpBBbVAvmtPmMo6/Z35vf/QqHRTcqN5
Z9hcd0L6cVlLxUp7ZInxdWrMlyS39ZVGRZ8rGm+E5mKgZhFvtA7JxdK77XpvUrbyo0mFwvgo+DiP
kuWmH/EluBV2eVKYCz4MaT2UdGzb9R1d6sNb1n3McrR4Lh77Z+0oMRTpNKRtESOMlYEy8U25uirI
XbFJ5tqC0Ts79fB4o2zBJ6Qo2IDtrmSadiKM02yJUbqSoil7Ts2X7ro1r+F4jTR0P9SSUQOVjnm9
h6Ywp3jBYJFo90+au9zqeMzN9oWZnXlYdxrMfa1TQYEnXqv9oZGpSu2vi4DIr11nZOYy29hoYbYH
4eLHZ/v8CNbkCvOamic5Z3R66M4LW6TiUmxKbPivE+rgxNOGNSncEnIQHJLh4VYwCC+O9MICyEly
KV3rGL8nH2eRROVt6cecixdDQnlz9SFILOYIBos+O6IjCc0QTDDV0WRgxLaGRuo7cpIzeSj5dLOO
er9eIhNCwkqq+ZOaTnZQNj25aFupw3P7qmKyFm8K7c1CUSHMuqKObgFjL7cPbK6duuhtMA1ZDyPD
xss+nUhauLq8VtP1RKb4nLJ1ZAU3uLVUBLPHYkIsPn1c4ntW1iUxTu8jx31k+jyirIb/rC/W6nWn
X3f4RXqXU/aq7+tntfqWPw/UR58udxijPcS3xJb7Ryhm9Au400n+dmDaQm9QP1zcqvHqZmHr59w5
U7qtwjLz8OXVE8coSSKxycdtrXcqxifA8Vl+uqblOpFl8CADwp+ZhREdUHZo4YHOIRLh6qjc6RSw
6X09V+gby/vr3Zl3623zSd5K981BYb27OdBEKhLyZ7jY9nQc39WZmcRm+DUXAKIRXBjw6D5DM3uv
PKx1gI0+Le9Nvztg8pYGFXrI2BGWi3f9NxN9iOQvlMCq13Txt/X6Qp2fTvaChyzrwjQs3OZNK+z8
YckCvr7elcf8O9mhactYT0wsXGy+qN4un+lmegFuicbaeDhvABLssCZbqGSHHDkRev/bR/NkEbYh
3KhF7KMoYYOCWoXCZYObbX3pxG02kUFKzn+/zCbctjgb1pc4HQVB05auamiY6XHxjJbzAfQPi0T2
3UhdEAqytEu77QIDgXjVIrXuOrK0rk4g5NOP55yH0ltQfqB1t25JsC1eQLFiiw35qdjiFOOBNrbk
57Glt7n6/Oudiar83Cb0tbHD/kqhH4nOa0kT/eI/BupL6zoUaXIe1hB+J4IU/S2/fJNVgN45dfcX
HSFp/V7Kn8tpN7zLRnhO3NsI8hpHwmlnzYfRakka7xYvzN7zoZhLkGPhTdnIymbbL1bgeZfZQ8aE
2Ra+oq4A0o8JNNXEw6LoW/OZabOLwx0yTjSj5ZY0La3RtoZ4Cs1jIHqQfit5ExaibGVEbxDDCRkY
EraLg7wBFUO5X9hvdOQgPCfAPW9ovqDDQfOq+ElYci4VX8nvTZbczfJR/c4zxzHx1kXHbWB+5Cmf
8+u8lR5oZVYCdMQnAuuw255ZRbO1VvvTAlaLXR9Sf4lSAlsVPkTzarU4hEC6QWJ4SfyeFDTJ8w5K
vk1/BM3M5IxeLaQokIWi8rpuav/6gKuuxLZToRtlxH/GrRvwNbwr18uWmSK05uP21jNVndqguB/1
HsW1JNFGaMdVbC+tQN1gBNK9N+VJfTaPy/mQIPKIHxaWXdwizv3avcEAHHfF0bL8AdB0i0lER2Uh
9tN2pTWbscCU+rEpKQuEKnoTWpDOoayF03BornszWclNIA2ROnwYFaIfUPNDSIcltLpsxr6IAGok
kEYshVo4lDSvfju71we6M3XUl7etvs3ZweGTQfeoq586dKEVKkSWlP5xoW0N0nT9TPpsb7U+/ytt
pfNkWrUaKBOXF0u9X1TrEyzA4dU6UoZ/vyIdTZnCSb6ZLCYpEmpWB6JmsLmniaiQklbdOMZ7Fe/N
N+2cvwAyxIeiM6IFLpV3l+dJ6fHUkZ9Gnjsp2XUxRcr7rmicG3TbbGxcaPdOhqhisYVbI1frImP+
ubwiRZEx9Qxy3eVinb0JgRTKaIPVxz0DoVyuQWmpjzf+A1CGONmdUTZQQ8I0SM12hrHqrcduQAin
+AMtIKqXr/IHK8Ta0beQu0uoUAxk1XjHgErffT3V/wUJvt3rQK6++pef8nn/9vO33W/f04zkYkP4
0zfI2i79fIRoNJ++d9e8/7d/+a1tSbzyf/eX//T9613u5/r7v/639+pKRY53Sy5V+VOqTiKF8Ofp
vbAqk39ai//8muITf/e/UnzYG2oGjZfYJVDDl5kL/5HiE6k6hQwg8NOv5N/vLe7k8aA7SRrlelrc
1V9TfLpMCz7JPeOLnPGfa3Fnpv0xVaMp+P/p8OtUvpKQBfw8Ew/Lfl5m1I7WyesVaeIH5gjXb0wa
b/qWYI0yeL108qUjPZ3/jk7zRwdeSorM6gB8Q/6lY7QcU/yBb6m0zm4PRvkAALq9PP5wM/4gfyje
4tdzw7BPN4WNqAwu5Odzw8xwzs8ywgI16RydUKAk0jZ+E8T8aSPcr7kucQGXGkuYBGFVguLx80HU
VGvqejFK6+pCLLa83YO2D7UK9W7bOH99PiJ99R/OR8BuaeUlKyr/QkCeijEzs/gqrRf64/V6T8LU
/usD/NzStzS/zuWHA/ySq8zBL8tNzwHMqQFELVDj93P8nqo1/tfa3xzsP2SXfz3aL0Pvls5xv7xx
tPHIHvNZe6Cztb9RmrGNfXdQJ2yJ3Obpr8/w7y7hL5lJOR/kPq445vn8Tbs9QZ77P3l/9EQGOWvp
qw/8x8AmKRdtl3cMubhjIzl8Tt3fjOk/vkX/OIA4wR9SnMlUTb0hcQLXK9t33I/V/qkiVsxxcT+n
f5NS/TVM+7pDS1lHL0QVgCH+88EImEDvtRwMfqdnDav/ydl57TiOJVv0iwjQm1d5iUonpX8hMrOy
6L3n19/F7MG0iiVIF4N+6AaqUUckj4kTsWPtOI1pPKbmjB4+LV6HgXhDvToJz66oMeGvUnbAiG+y
otwqlfEPH0TMg75NZbipKvnHgqRD5u+RvakNg0hCWBo1TXCtgldbtEtFbeVK9VOMAVYPBNc16SOB
WorYhrJzCfY3WwnGcGfk+ixoUV3XqBTdkQST3AROuzDNEHJXW2w6EVqsHC0t8aAr5lymoN5lwb4w
tZlCYdArnrv+xRT8ZRWR7gufyvI9gxAB6/O2FxNuoeks6BChO9wA6+62xVc7TBB41ChGnQaALNrU
sFino+7dsVtFgIGcwpRPb7DXUY27gYBAyN9SchQdhc/A/4q5bFUmCmSq8ZX8OVgvwUCEohQPl6fu
2Zl18trHz3IysxApmI2RiiImScFr7+B+xoEgKOQr9WzdI7K/PNz5r2zS4IhTOeffZG6NzBTZZ0e1
q7pctIAzLe0Bw1SMNrpra/LsNMZFW8Jwlnrpz0Z08mQsyW6QhIpzwHRe+gB9EBZDQvDuiOSeLLIN
0bcUGHZca3eoHG4b/Mi6WNu6ujFWZhcOKa2GzFFUo+BPEWhZv2r3KXBxWlD0NS6vK6Xu32SC/gah
WCrThhvsLAWpk/oGAIbrar0NmUcO2CQJ/FzRtPNRMZL4jzgPL5I4RX2AYyj5FFc8ttKzYw50MHCT
lLD9rdorp4h89s2buKxw6orQaSe7fBA0RQzeV7R1+KoxuR+r8X5LpYx16LfWULUgidXl5CprMqUE
qjXuEVlCo4tYbf0Q/Uv8oXHDDgx3X42qAU3loi/btRHYZox8oJPfXQmpct0sL0+Zn/1megBCEoN+
gSjyH+Xl6RQVsHoCcppJtl7HOPDStepbu9ZIN1rY3NVkfrSumyudu2FuoZLjETSKJ0F5ACrOUla3
QRkfAwodGZRiYO+fXZtdmdbyeGqd/kbqfRpgDkmTiG003Zps0FgvKUVZYDCLOQKZUYDPOKKn3GMq
fAZziRYexIFsuEtFfJH72gY6wx3BRUvhL1qs66rMAGQjr1LJJ11Alx/hP4zTrYqE5/Lr/IkXLv3U
yUZrWGBae1fsbFeNd7pxdMmteBqZrJqrTQ71FR1C8+5ayZWTf7rT/LwiwhekHzpBkzKZgLqaJbpc
DJ0t8SkQls36Qpy3xWMk/dYc68pg08U/HWwaZch+rvWkZu0mhDshoXHIWjj2Nymiwb7wQGTHu9b0
r7zb8dX99WpPHnESZzgKjh+t03dc2N7i4EYD72S0b5e/3ziTpmOMwFMT+PpYoJ98PiWVM1KPNU9W
wQXhRmgaw5WXN+mO+acCb4oGQTrUGRnp8p+Hgi+6ldD4Qmsbzl2Xx/hkSWuhHyH0o4iT3ECTcKml
e6lLlxmZr6ain0ejYUiGS0JGOtUOVosOF72n6grH3FHnZZHNlASmQPx0+X3o4nhmTN+Iif0e/wDz
k8ar1un+4LmdJBWe1NoeGWxJ+BqGLyf79uD5eZ6wbhtlaeHkmph0q5I9MxzKMOR4e5B2pSPtEmq8
MWQFj86IEAczhQKPg/y3pdeQ1FlnPQg5Ge0x9zmQrLovyJvmckr2HCtCILxmeVsVu6BVV60bLeOC
jG9zUANgFqkxBzNo56o9kO8vu3WCbVCl6DuBfKFnRbtYZ25WEMkTY97XpCepWo/SJKOjM1PbRD0o
kJgGB3oTLArKXjU36jcD51loy0v8lrWeFuX4I5U/HZ2adLYJmhs5PEjdUSXD4+X3bSuTeEAzJVCV
aQRiJprlywTolLYHbD6PkcSmSYc/JuFPQoU1y7Cgo/FPome9pQmQqqtVBrdJ/4ozrp0pzjYysaWB
QNJn2spr9TsMItFk0CUbKsc+eGjNV0nqZ3WH+16qrHSv+RbRM0XYwg3dMqU/AnOC/L3xsk3NaWF2
JPqtd2uAtFbj8JPR0akXm6gt9mmYoW9rlRsTKV3dY1LW3zXxZ5+Q1Ow2cf7Vpfu+ePZE2qdlZZWa
GFDZfusuYe/OlVZ6EUmimDx82QuHJCUV5gsLAPN7V/R/C3D508x/ZIWuY688YP65FIUnRSsPfVMt
eowd1JZOcROIkH8fiLdtSfexMGyagF6M0ZBb6JZlnCK3ohXW2sa4IRYQxE1v1xU3sXqrkjFqW4rt
ElW8nHYuiglS8ejHFIwL9HEeRc6ADuO1UtX8qngnOeVK0/F2P2a1tai9O5Nkkkivf02pZ6yt6+TJ
9WKuYIKsA0/M9d9VQ32+DDedhc8R07ZT80Marlu3m8FCnWGYOBNJqGHKiUz7XZPChV78dpx4JaT4
dcu/8uyAiMZuEX+VXoeBojULsKQ0Deze85Lay2i/8NBoCvDfN8wqbwvx2+gPIatD8MhRCTdWUN1k
EqWZbhmrr7rYLvLmozTvknojZvptnDSg3+m5ohKpRzCc/A1CZKt7aEqReoCxMXI+A5LzpvoS23YX
tr+bIrdrp10m4aee3DQou72B4mp4X6VfQn7TZjclsF0RQ3stSHCRiB5F9pzQww0C3BEZ7rwvN7H3
aLkfYrnT3S2acP6yR8mls4E2haKlMRZHTz38bQjqAlAoRgjPTWlrIr0Opv42cF7gwco2AWuZXi4y
h0pFncX2OSbLYAdvnrLBLmwO8OPF+k5vnrxWxM72ZQDiKQgbTVA37uBs6uIRl9GlEhjLCMYMAvZt
TY+6WVNkh+AMIs7qOfdLRJL0rqI3reBLiQ/cWLAhn6WYRCgmR6RH9CDMWy4TORYeYgFkRa+3Ne9Q
fwzptUq+DbqHm3omEnoO0Seg3JVLpU6poAqSe0x8QHYRdYvG/qlmJkiqqP/pFqDA+rEKWmRRWy8F
L9Qau6g1H1zNwgTVLmEF+BafbNdiXZV1K73Qb2rqCkb5KkQhwHsqBclGshLkYNSgXd3fD677HajB
Sq+fg7G0F75IaDJ7LdvEJY/z3Qe0pSfVfUbi0pR/xd0DJgEzFcRWkCCQiTeNdOxcO3Rpmrd2Vtxj
Kp1sKl3C3EzaZv2xUT/E/LX3jdngfVo6hKWMOjzOGKpMgWnsgEjTpUu1uTbuHRKgfJ4YuwaXUtww
N6tyLvYJlsqIx2VCw6Z6wsaCyNyggTX0viMsZIvyGLuvqiasK6egBCXPpeqlT+JNCvQ8SocvTeVe
IBvfpkQzCyrgimx5W3JvklOBSg5UCfU9EInvI3U0LLN7t/iKafXoY5LYHR7MdeB9um1NGyNuMguJ
IzKiDKlX3TzVeKcV/RRJEd0Xjb7VrIdAtR1F+go0deGXoa0nGKzYVfNZiLdy/iJKb0btHbwgvotE
rItJTpuwg6x8XbhgUdWFkj9bobrsneTG4i6joiVtm6c6e9QyWlQTAF6DjnypWHlDhu4d/AsddcWn
jEcDwtkBRYipcCQE4codblMH/476yU8/dXzZElzEi+GxEN6SdKAajDZQo27S/KqSGywa0EpR/Kgg
PcLlzq1HjtyNiDxF79nVSVn3tU/fpw7kQJVWgdHjyIy/rPit4tWWBsGslVHsUBssdesxD4tPj+pI
KwEEYD+JwQkkBbVh4Ja0wvy2euo9pJFiXJH0Kp2lDCupOBFDtchWWAi9ptq73HU3fpbfKK73GJG0
S8pmI5rNJ77Fezd7cPACpy1rEVYowVLbSW+I828MHyAGFR5JTRamU70WRPJdAFkmfBtMlq8jfRol
VRA0L0mQ7xxK/VoDGTsMt53+0qcClPWQDyut1KSknx3729CDngt3CaMnw/u6HAv9HX+qqoFfDzI8
QyJym8SGouS6LdlofP0QRkgGaqg+t31zdXkUecyg/hlwqdx1foCrYFz5zz8DrraKpXrIrc5+tkc2
SDt/fiY6mr3Dy5lFyHGw90ODgGUMXIk3WlXpMX9AlnYlSv2J6/76GbqqjIEfyfSfG+/JBb9JfTWr
46i3cXySdoL/riDRG0ygQqxa+n+HtR6/RWTkeoQVibRT1lTZ6aK9/DbOSD15GwYgRgnWsgH59M+3
YQVh1YS5Q0DOuOUaccGIT29RztVOOJebB3UBbgtsXm3rMKMTOV3J1b125WecuYHyM8h5G/wKkI8/
qtqTt+FHWSd1QdzbI1pF3WXbgk5yc5fdhxt/hKXt9Vfz1dpxtkMP+0DWdCXBcHZS8AMkfNxk9K/j
n5+MDzJX6b1xUoh+dguZflOh3NBKBDqUz5HPz3sqm5df/d83Sh7ZgnUPYnzEjU9yV0mWFVKCRawd
kD7rLFrbcmI3EWPr7hD0QLovDyeNN9TphKMd0zConcAfNifXojyKTUkFSWvXcJCo/MHE0NbO7DYD
cHN5qGmyhiLQ2Pj535EmL7MQg9IqWz4mhyf3jsck/hVLFaIS5doznXuHpyNNLk90RWSeLyY805yM
1qrbwwUCTgClGA5FsXzZK1Qm6ysZ5nP7FFfYkU06frbpBpJCzhWSgEFjuuNrwDlquop750pq80f4
+9f3ogF3TMrwQtXJdlgHma95bcdbpCO/g0KA4gPaSrPcfWBKOquvvcu/L6J8tZPxJvOxcypXkNJx
PHSJ3K7WBiiOEc1xbXr85C4vPdlkJjZ9ZlRc3P75akgSkCaw3XHdYDj8J6492Lm1ffpgk+lYaUZc
mE07DtcDNqgW4pwc5TJdO3DX8kW4pWMMsueIbvof1gEFgTFnRAZQnzynKfkZ5hJ1bzsEiS79NGb6
2FNh05FPXR5JOrsQToaaPCMnZZqoXtnbxI2gztQ5xI2Ndptsso27V2DYQF28DV+Ux8vjKuNh+den
PBl3sgC5gVE+qnhEI8Ceh8ZKFJr02jn9o6k/DakKd79YyKgpAzTGfaXf5CYUElq7fHTdqRZuFbyP
Yi+0cyIrhb7EqvO516DKpKgbYwQbjT7Z3/gPaMktKGyJStuQ6IumwqmgHLW61wqWZ1f3v09kTHL8
Qjway4+zJZEK4j04J+N9JLxWMTqzR2oiu7BGq8WY4Z+s7sxzohgXFMSTHDJtG66aprGl7FOkt+/y
NzrzQBrmoColC/rozZ9PeHK0tZ0nGYYjD7ZeZgigQayGhi2rT5dHOTMRxpIbPQzkskaa858HKAn6
Oi8VsbclrqJd9SG0V2rv584vDYtAuoRMMrD6dDWxN0U9p+kYIqBveikfyD8jGB2ehifrSjhydazJ
crLwiSz1SBvH6hbik/xENWEJFuMoXR3r7Oc5eazJCmpFjNULlcdKvPtOk99z/cNpytfLX0c793mw
F1BJCRDd0Jv15+dxykQwM6nrbDwt524wXmWk4MMEZ1Do1jONc6X/4IyGWmk7h6ZPUzaUPnKQpnmf
IQdBJ5SuSZB5waNgUsGMbyzvves/MMuO897WR8lTF5PVw1EJt4Al3cU7RR3933GvxJgO5b/v0aXR
0n+RHmFRbEjKItmFExkOK6Wt7mg+6B2Ys0U/3pyUWUGegPzj1o3ZF/Cy7wdl7YUy9uTaI2EVgl4n
0Tepcm3PPhcQaxLuDXi86LKpaZNP7yWeInoa8DHcDWeFZ9gq1NO5ATzB7aChmd9Gis0mlzTgAxkM
MzKmIf0jAbKTQkjvK7iPvSu816UGi48k4eUPOc6GyX6rySDTqYNZ2E+Ik0N6vB8NkRpwR5rnM3f2
/Xb7dPUNnAkE/hhjspT9Gg/cQWeM53dhdtfN9hlCw9+Xn+NcdPPHIJPXLNVlFwctg7y+fz66y++X
/c6bHV0CmysDKVfe2GR9pSLFFs/yeZrXd392WK/X+6ffvy4PckYbqp4+zU/V6mSPjZ28bMlV9TZs
StCZHnAdmWYPJNSwLkc6I1V4ghxaf3cFsGXq7rCbgtlHuMrWI/X08s85u32dzJKfPz/5Ob2R9aWC
LcJ4wZ090twAqqeYP7XXg8Yrb1eS/9xX8Avs1S5gJJuS7AzVJ2+YZNVsl8yvvONxQlyY+T9B5ckz
qWVm5XXjEWkMgOWsO4POotbDu/BTTX4Nw/ryKzwTT/FB2SypU7Ha1Mn01CpHyduc23mSgX4cklWK
96kScB/UD1H/enkw7eyq1tDN4TGOpm16FSyKoIwixSQlYYAuM+DMPoezVyBtEE6J/VfRttqTFYAy
xj/zzzuRGYWO9xcM5ZFeO/t87OC40+4Ei2xknDWgwJpl8lzDN0QdigvBb2038vLE2W9h8XS8spjP
fhrMO8aCG4Xuny315NMYcuBJMvkzO0vesDKZtwrtir0bvsm1/OlnY9uBc81DUTl3bhIF0KiqKdxb
zMkXKoKui62M+ZAlzlpziTClZ08JbpWEBqXvLu3xTiq5c3rzRNWWGbqAaKCzKboTSFCb6m7wIBWi
fe5Nwn/pWUU2G9M10n4lwSHsmjdANbPQ0m1Haj7b5iMsj2QCxGGb4jlXDXQP1ebd5Wlw7l7Evv7v
I022KgWKSFv6bFXV4vXz7vFw/2bOno5X1pFydska6DORUaCm+HmxJ19L8mXB0HrYISGoI1UB988E
cUgRFt0A+hB8Ra6mW7wn91gW0hVpfmkUt1QjtE3nQYAuLVAA+kTtROcijGDuMqWk7yOImGJN41fb
3boWbBuxWUnV+2CRm8ec3C3ojcv9RY0mOYqlw5U3p57ZHHgagtt/FuxkG/IstUjcpu/tFEQuPF7g
f/H8SweSB4kdVvzl4eRzuwNzTlJlU0ShY0zEALkZ12UpErPBaopoPBvb0kbAOalVCMzRvgOgWM7C
9bjfl6/Vb9qr4KDdjVL9EHL35V9z9ig9/TWTh2+BzhjFwK95btD91+uBXdid3aPemGP5M/8fFruG
3SK6Sm1UtEwmaVzjjKU6JHfg5ayiAP0XbTP5U5s+GWKxwjj3ysv+EdVON/6TAc3JhawUcEOKOtIt
4cwmTfsp8XAdG93XWwCPzl1dfpvnbrSYsWMwo3IpE3Ht+/NEU4lCsdPlJu06L6JLxQGvLDAlLTCP
pAQgW3ebsi6whaIM17erJgtWdY46p8RCfWvh6wHrO4J9p+eUwaiiiPkt9Y8X7JsOlijAgNEfzMRb
WMK3WaCpKiFaGsKrhSll7QR7Q4EwXF3NJZ2bsAg7/7vm9T8fyo1zpatiobNT+owTNYCg1SwlSlM1
FaTKrTdSjW9ChM2H9W063THvIXI69EqyqkO2zhAWwZBdU9P+peoiUYj12b8/a/zZJ1uRQfFWFSy9
s/mwOU3A79ARaF2feavvZvb1MsJyacJa7G69mfhpLX5dI6meO0MUlMlgIgwSetNLayiLvWdKSWc7
wVGn69uTqe5c2dXPbU3kChF+yNy/zel2WzqB1FWV2SLLO4xVzr66ehSOX2+6Qk6HmHxdj0yh42Q0
1QfKsyKgYiNJ4pigeMxfjYGhcLspUIpCGZgl1C6tQJ9XfbeUqbHW1i6jGbiOPwKZ9rAmKFdG3O4k
ekZVJ9gEKSb0zq2mWjNwePRno/jLYG2in80UNnbnaPUNzCwM4QSKgGBYgGxcXo/nYgtUMWRJWJHs
tdOtNgxwaJIcno28ApbJUK3oZIGSiQWsTr9PaAxXbKr/UuyNs/J0yMl+6gVoLMIU/VC/8/E20jbN
vfKi3iu3w4P1EB3y+34rb4Rtag938uEah+LsdDl53vH0PlkSRLmJDNKptdUC0hCcXYQCl9/o2UlP
CcOQEWzqmjrZT5NBEvH61Vtb52yWNcrN6IA8eusvD3N2cXNE/necyZcLnKpQQ01hnNBdGQnGEIG0
M2I0qYp7lHzargZpFccYY+ntvaTAny5wB6ARPPHBFXNzrjPo3IEC5hg0sSB/l2m4wdZ1bup4PEcR
fUQfhixukr6+cuScXU8nv3wyAXRLSdtkfEPAv2Yxio2UhtwSurKXiFeGOv+5/31Jk89tuBJ4tNho
7a68iZvHuCyufIazd8HTzzD+gpMJJaqFYZWi1toihXqUNXNdxCyBHjf4gXpJJ7fvAMxDbFMgjRLn
lyfBtTc5zsWTwVG1ey5nSWtLUbryqd83tPf18n3kfV8e6Fw5FfQQCmE84Ti/f4Kkk5FC3S0FhDmc
cGCCoYNCYsbsYD4aHuACM/t+KQiH/rEYuTLyOBv+2n1PRp48o8wp7wkx4tmR8FwQgY0jq4u38bb1
6/JYZ2fLyVCTjb7Rk7rTfC5avdmgpapgWA+ZdeWbnQ24Tl/l5FTW2zJ12ppX+fysURi/IwV0+Hoh
xIHXfDU9c+3tTcItEWVFTGtIZ2OpBZwcMiklmWT28f9JVpyLghT29lFqqRC6Th9MTVPXFBG4Plsk
ZmAjKOJXC0HPGaB5c1soZs2TYGDBVtPxeDUrY45r+a+JcjL85FHVqtWs0GqpMZfYiUi084If6Nx9
4IKC9r8jg+Kl2MwUwrOK7S1I8ANy73VlNVIyNfc4ROktyBgLkoxW4poTWEvNxx6+1ldJ+dYZkD9a
YTfI4PERzIQAaNKDJHW4QdMwGzhLRzIAe6bo+FFwQc2wcJeonWQuSbdhhZt0kq5yB85QKEPrS2y0
6fOosdCgtQBXIlR9e0+B461D8hiKWWx8DHSduuK9ECMHhD+DKfTMLaW5F2GSZxEaC96mSm6rpIF8
A+7H7beoWba1WcywazerJ0sbZrH1K4UiIor7JENfHrw4zmPf0DAzQO/Wbx3VJ1P9eXkZnTsBxx47
uvhkVZXFyTwIpUJymsKgIqLZcb91unsp+V+GoCACtlgFn/wzF062o6pE91976mBjvY05abyKo4Mv
yFeW6rn9gC6U/44y2dvRdAxFUUuDTew5DwAVmvK1+Gvijjmqqcd0879jTLa3Qlf+M4bD1MnNNyHH
AMR9kFrsKkr3Ic1peYVmVNxaCm3V1oir/W5DIJpiB3AXLIifLF2JhqXHIELgmNz48mPWPQzWk4FX
VyU99gEiNu4YhujbXdAtBUxhYjPZps5w54ItNzcoDyNcfktXuBEKZ9UbWC6YoHRUrrjwyhvcMcun
mPjQgV9Vig+F+Hp5wpyBg6maSbMkOUER+cS04zTszTrWQ4cZ84Coep/vjM/srtl8kWDblvf9sbtJ
5sLq8qDnkoJYoqKSx+LdIhX559lJStnUWllgTOc+oE0Tpkxn8+h9vyqbXRDcXx7u/Al6sj1NLvZE
VXrc95SIFC7ZymbEzKfzQ4fRC2paktUj2Qlu1+GqHOBskPDvwNMLfhCprd6FdDsQhIyu8qbyoIi3
Hl4Pzewl3zpKN0viFzRv11LK55bPyXkwbSpStD6ny5YnDiKJZnRgFqgwr73WswccaSmaX8WxHXHy
WtVASM02UjqbOkewSOfkZXrcTwD3XNkMzp/buOWKRAgU+qaZi6wPtMTtpc4ePfhGM7TkEROJpYo9
jYjlCwp+/BOuTJoxiP/rTDsZc/J0cq7SsFwy5jNyVzziBiyEMJ85trMrA51bDWOZnLwTvr/IKf5c
Da3U6K0q55jw1dWT7tJnFMsLCU50CtDOk5x1UgHiQbYWmd+5Y6EdaGeW+aa3II/a3Lgnpj+kwLAA
z95azu8rv+5nA/jrPVi0UqPnU1DRTXbJoRK9erBQDRSSDCsYUFlxCNv3WLoDLKOELumT9DMB2Odu
JOc+yt4fYK1i+GU+9cmu9m8jQNHuu0IrQi0D17NmDf8yBnFNUmFG0wJ0KECBrIOPaLwhle7MCN+6
ag7kfq6F6zJfB24yU/CYqCy8+kwIDTr4IKBnkCj94lF3KaM6zVLIaPmIbrr+2xH2pgVs+UHS0Gkt
pIyGH3LpN+IAmsKu+u+q2GTqShLe9PDoD/dCCei4aF9zEweRMH22pPxecMO7VvWWGhEAZE8Svvu4
2RhGCCkI2T2mIlAdHgv9rW/vguClxzWNMlFw1Mz3qtgXECqaF/ExMtplUGDSY+ors0fhZJGYwD3Y
U5dW8WFUB5+ksUIaorsZyDfiANKtPMTRmPnqNwHeIZViLqgRzMqGyyWmrpTq3c8MWKBHy5xfPba4
rErMgqWf3fMS+2yft4ehZvN278XkOCT73NmKwm2YwODbZ/ldnx/9fBvhS+sJi5a+nM5cwQ6W0UTB
58oDQqe7UAZuVjyFKo0lvxLULBEc5eTYNjim4Z849ueWvzxzGQ5zstZzrTNujUB67aXk3dNfvLaZ
l8IDz6/Wvy5PxnPRDU39Cj3QEke3OgkK8rotOjFCkhM6RxO6iqpR+qDx8/Io52Jp2At0wpEnlfWf
FPlJgOM1SiBVkoIIjgUW5ZzhPVIdw/VpvxyF4N6Vpzq7u0Et4G6HhsWgSfHPDcCt00FvStLAsHFk
QISjn4IhPAmCMR9crulxARk6WWsZfol+t8xAG4tOM0+C59BZXH72c3sRYaNlGgr7kaVM4kehT7tQ
cEgRO6bDyhQXvvLQdWD8ESi1Rc9SwCqITNvlUcfvNt1i8E6n3MD7xnljssUYZFPy1i96W+3lRRzF
G/QpVz6qrJwbA9kRemT2MmlaiOxDLdajnDGwf1qV82aDENrG3WjtP5jbaiff4VWNO25wk5fz1BZW
1v5a/muMav56ylGfzeSlGU8df+HJvBqAv8aC7PS2aQTz3CDt9iINW7dm3QUZjteX3+m10SZrpTej
TKgFRlO+eu2lTuea2a7dRynXVgYtr5cHO7tkNBgYkiSDEJmmKDi3g4D+N8p7q7EzYzT6RgwnXUsH
n9MCaurJOJOJEkoOSOxRUZRq4tylY0rHxH2Bf/RCWErBRqPbTmSWduhbALCRpRid5i4/qnx2sqIx
hpSlW0TOk8/otkpPZ5A32MmX+a5rKDspYIfLeH54UdY5YMB6JTwHyYZu9i/OLWydEkzfKC1mVyOH
cwEYLBtdG3kqKgvnzxmFnE/upFpApSThQEuYaaR33tF/lIdbvV/9ji0UGJef/myJ9WTIaUQrkG/T
VZEhsfAlKop2+bP36N/qD9Ur/aXDMfnqMTkCx4rPLfbrP72L83L1Fe5hSBYUm4BR4ht5CGbH5MqX
+bk2/LXAdAvZC3cKIN6Ta4U5dIlaieFge9tsr712ewlr0mCFaACnqBJTroZoEXgFH+TyWzl7Lp0M
PPkOsjH0NLu6gx0Y712Ce6UmrfuOftbLw5y9x2goo6jnWIQMPwfJyQ4iW6KTxjGSFMEWsV0uttYd
oTCPGK4Vd5bZ4CZXLU7j6Yp+uPXlwc/1MWing08ydK5mSmFt/kcIlOyzRW6X2CljOb0s1+mTtdRx
1hp20gPuoXO28btrtykanM/soBpdDEg+VfQryiS/b+hJWZU1fQV68aXUeBUUD4OsrzojPtRxh4MD
SP/Sh9PqznPBmLlqgVgj0+nx9x9JnREf1hAx957xYETvpU5NUI1pFKvsQvTWZu8vIyW5U+OvMONg
aKsVmfLlGOEk2qYs96H5jsyFHoZferht4nZLyxxiPiBG5V4S97LzYqT7PP7dwJvNlNtO3+b5S0Gp
Ue7CmTWw55fOtla0eWV8VSIyRSHcRKScuhruneXaeBBAvfwt6RbwCdxRC3PuFFhFG+JCjT5k972D
FawQ+7VdOY99LCPd9rbSu22k7Uv5PoWRoXordTA3Xn7rpdukU9+aUNlQZILySv9ojfzy1iRMpFW7
n0lp+ZiozQLR3aoxWgihb4aypN1Mbl4Q6S3SSpoZmW31Dl2+xsonIKz3Xe5tBQoadWgB1d4qyc7C
/abIg3lFB2kgPKaWcB/XtLp0/tzrcaOTgm0/WnDItMcqC2hxNE44tFLicNWScKAvuDbfOz2b50W0
NIHOchNaRWa/SGDo9kqwiUpc2PP8GLbdzOm1TQw6usyUeUZvSQ26Vyk+mpD26pt4sNP0yQlWVv+p
xNKy87wH1fxteV+qjOchpqahnAHLGRBqEjcmcC/FfF7n68rIFqZmfOOfsZHMbikG6ixpxG0l0JmQ
QG0zkuUQarOqsebGGP7jLWKiBmhc+ggaPBBT5xAMMN7oeE0i/JbzsTNXeLbyYa52WKaLd7l7yF0w
2ZRhO+Ho9dFCpEQUYf+iHirfnxW9+1Srv5Os3+LuNbNwWEoJDJQAT+E6WYYWaG6ZUyQEFl9iNWTg
yCnwYcQ3wfF3Dh1vYp0uC60jVv0dpDclRjLFr1bs12IpPwSGeKX0ey66QBEFNBJOBzLDyWZQi4Gn
CFLV2y1Vj1B9DTVcYsoFNTB69yiwd8728vZzNkjWdOJSPEO5K1uTtV+pUZsMoTRqJbTZa45YjO57
QNtfNOPOALxsr1XQf4KW6XFyOuLkXh4XPr8iRXlDB87CAuI9Wj7jyfljhYpja7m58ojnIovTAcft
72R7bzBMC+ElcLaOXXufeNw/4P/75lLcQbNx5SQ/d2YR4o+6PNIOFJf+HEx3XKeQRl2RH27CPpg7
+rOU18vLj8RUOLdlW0wTmdyGbIiTiC2tvDrMvAa5OYGhJw+Uyh4LxTn2oMhLiKe+BBG3EFaRcZdn
w77Mv4zww6ULWo7wUwVkHDWPno/G05QWRiEs3EHDMQ57NOXgpQ+DREQx3IIFmLnVm1DHC0Xz511i
W0K8tsRkWesvGZdRRcfzGY+gSsppRnUWBS0ZJoB63zhaDcijAjMdUmTQ/C3rQ3T6RZk3v6Oktc1y
q0svRfDWcc6kwxaLKThW3Lzvm4iu/JzzxX92BjSKaXKvQZcN8mcta3aKCKI0JdcBjiAXgq1ZGzdB
uDBkuJjqQupEOqJvHedNluBTGYjKoZg7Jg2ooDWjIl7X/W1gvIw3rdbKFtgteSl5luJ94NCFrZWK
w9xKuZfp2NhipCexmVGRXtTC3hd7QJnxtkI7iN3Mvm+IDBCoG+bvvvsVKXudWqXQH93C1kJQGkK6
UWQgvr25aD2yzx3kK4NfB5klPQQVmYDIXbXRp+u/prEzE5x9wlOLOW1aLo1vebJpo5dAf1frQ2t9
KwPabaleBFqxDmgaZmIJGXtZwd8cIhQx1wLGB7Ii7v3oNqpzKExoHsx2oUB3yJpDH4D01oDx3FTO
Skxv2oUHVs/EP8DF+LebtQejvMmxztKHeJUvNOOo8Fn1SJjlAS5DwJd79V5sn9JqbTS7Ek5XSZaq
s95xKCNf/8kWvlAHMs3BgynDJfmKGrTs7bMoPnjup6LeFO2Lk4cAsoM50IhZTd+9Cl0sPqSAW7Wu
pVC+4Rq38KCVBkPFOVwhlDOEaBbRJQB3HhFg4S4MMilC4KKVIoPV7uBQrkzdGeskSx9yRnlj0tvN
9XvbCOK+olFoaCxbFkDkN8NH4lrEMCDGsue0fLf0g2AdpdjaFWYGZFZ9ibLkHf+xna/RRfs86N2D
SCQS11x+EoIVpl2JxXedPqoVRrVwI10v3Tk4NSq+bDvUIHzBPSZJTvheP9SKfu+Lip1Y0sKXm7kj
HRo5nRVE7pbhzCv1SWlIgA7832K4d5QjUIUyOmAiueQehnM4db7YblUBxwnlJrTK9QA0N3tWsmPm
fUToafIxD7VhpubBTULuPTka9ar2HgThRU72WntbDscCdHh0VyRHt9vhsFT8H2nntSM3sm3bLyKQ
9OQrTTJ9llE5vRBSlUTvPb/+Durg7i5l56kE9mk1GuhuqYIRDIZZa64xzRcNUSbX8upH0FCnZ2Bm
LW7K6BCLQLLGhy6QCAXe+wLKHuGhazdVcw5ME2vz4kFXgqecK3aUulLktO0JgymKe60SzIjszMWz
j68stJIs8fg/U3kfmRXV+xAqQi8T3/12co2xnwCsEIYxT9AWldCrcz4rzSaWp4Hbj/GPKQM7S5ie
pKaaFzFp9gPMLjOctmoZe33fPBlCsxc7Ddmcdt9MvzmypJDKa0Q+YUXNaFM3dqsSU4YUHGLdKBWA
wQ28+czOkTiPKuZggRawOe/D4VDWFTaPvT6RRD0lAcyRuN9onbkt6+TURrseirY5OALE4zHFNNHR
KO1oppUdwzEToglmtutDkJvgopRkMxX8Fdq7AFFG6J8y062HaM0C1I5UapMpbVlPjK2R7PoMIzmN
INQcrlmN/PBHgwn3UEV2DPqie+y0ct0PULWD0THwMdEBJ6fnqH9KFwxRtJVCVzSELfanzqxNr+h2
HkpELyPzKemIdJJh5bSDA7M04bz3QkLOxkPLymJyCWX41OS8wczYruLuDkPUet5GXWb5zU6MIRhL
B8Po3SCSd2PwTWiJs+qY8+ICkolOIHrDimFS6vvCj44yMdBWPYEgdYlng5lHRqGlbjSEdzM9VVbB
NhM3JofEubmP8ZQTS98b1DdBQ5sl4pcwvMc4F0QoYGUq+156/TEScF8w85e2VTZpEWxDvwc6fSu0
cvVQYJpI9U1TF3Gz/XufNuecBZ/puFdDD8EY/BDjxrXy+rXqnyYuj1YrDeqYX1K0qkq1q+ZgX6pv
bdRBgGcVmR+G8jUYW0/2g7dV227qIPKavHLT0bQH1j1hAKBXx5GD0N8zitjWICh07e+5v8U3uJZN
47yiSshwwSn8kWV9Oh9BaAizuWMoAnUFhH8fzqTu0sQhdnpjSK6GEigqRDtJBpqy+YuzX9XOM6G6
ZLWXjorXbvVN9l1mfbbUh3Q/2tlWsqRNlmOJYHfcgr8+NF3DOID3+qfxi3OgRolLHUUZLEYH+4+7
7MFcz9tkn5G4HPfg4QCfN9i34wJv43QE0nw4hzpIICu/h0vk3crWXpuBCxOSgIooA2+5mIG+YHRc
H8GOSp3OvotAObkRW7h2FtVwv6JaU1aJj14EbsohiCNzANPaCuco+lD8s3aTcnerjYteaClcEbGh
F+34ogi/hO4BQOLXL+5aFPRTN7SLK0rJvhyXIk0kAuuu0Fg9bpLaihWwQbg+3H/d2tUb0efmLuZo
UmLE0Ew0BwppC699E5+JKT9Uzuzi9+5F6+mludHDq1OBnL26zAZZlC6aVJSiVaMYsUAavMNmqufs
RiTtTwrn8tJFdGeptyERYvypJ/r0jcuqWjdyRAt4aGCTVVIyNFESpK81O9n7O2J66+iH/sg9uj1w
83SjXWbXmzt488S9Fsx6sE2ftXd9l7vkhV15Vx3Me31XLe5DVMHfigZfnVX/PO7lKw8SInLE9WcA
w0hEKuisvm+pBDm/ftd/kqz/GhY+PUCWK/66LMsoxHQeM0Fc7ZG+2kg2bDnuLFP5EOK3AmpUWdr9
8KhUD+10CuJXnMiGLsBH0sc0mr0VgFhkvM8Y/2ag9Ltq2MbRfZzVdjETIpUg3X39uFfLfQCNLhbr
ss5p/uLWp0Wa2sYdOeOKiJvArUduUH1lKzdquBMILietIXzK58wrMUtQhNExg/BWVfW17YIiV0XS
FsmzZlzccDHY1FaRwUOUTme/fkeQdYTbueX7sB/xXHHCo3Fj9l6bDZ9bXD6fT5NXFLLIL0paHJZA
I6i/loidONzYH65++J+buRjdqBm6uhKX0XWrH+VWXVdediTWvhnWylo5xPe+G99Yoa8ubQyhTpqB
LfFPWuBTz8wo7vwyl4DUZjujwC1JPybo1wpjJ2vRDZW6suxv/5rsOoBgmW1eg3f59zBicWnoq35k
qZbAAimCh5k9FSk4zhGjgBZVo2qUk+918Uq6vCesFqXm0U+eo4TLSOTbkdBg34Ijck94D39dqZLc
tFf3KmYL6YJ6BZvl5xLoMBN3dd2OCnkXtHeUPhH8/baKc6vJfjQrcljZQZtBJAi6G/E5rag3oPCK
RMaNz+Xq6H7q8MX+V2iDNhdkW4nrD7t5PTvlet4nvNLILt1hPWLok60JRvyPRcT/ysq/mhNFhGUu
mlEE88rFci70+gjdRV/t44N/NNfRLn6k8xm1ljV75G9MOFZ3yuOAIyZgudQ46MKmIlYNXIRTXmYl
P2+Mw7XvZ0HQIl5cFEWXgqIyrstByiBD48WBDV+w0fB2EezKaV3TE20CYc6toqhrQw8bStRRzWr/
pi93WRSzb0NfTiCKydzr1VeFEK4EGXAubvFb/9QMX85s1kNZZUkk5HZ5lIqKtO6mDjRG7XBr23bH
ilfc79IHg9d7a7O+GsD81Jp6cR4J5z5rjYzWWlKkC3rLPD0sMwqwJeMoHG6V6/1RB3zRPfViPo1m
HYx1SoMds1jGAZAL8bl4rp6FTeOO63q7RFANR3GCu87RebeDh0esHR2UM//uKYdsLWMDiuPKpvqW
u7dSWDcHZFl4Pq1iZQspvkKay1em3ad31c5cj5vAizgizG5zbp9uLZtXSxR0GY0q27ZEevxiKUsy
30xXAYQSyi3tnz8p6qF+uSIithT4/VcR68+tXawjQTabQVvSP8nDgvDb4sVIGNRerdtTuId6vv5v
NrzPDV4cqrNqgHdUogWOyarMvuxKS1m5uv56Xbi2LHxq5U9V06fXVstdFhOfJeMe7lMKcYXcbapb
2oI/Z9d/Td5/XtXl2TbGlKXMdXkRwlbPiv0zcStv3rQvLz7CP9M2HlcYUrVeyi/hm3ZjKf6DUfiq
9YupaYR5YVQFrc/mD0GHcF/M65YqyjHlYh28CpGnrIhCtHdfD+31T+JTry8OSRIUYSFe1gjpXvNW
R+zw9v2e5NIu+SZwhs6fxrevW7z1Mi/OSIJUlmq3rBFBcKYeL2iOZfbwf2tieYTP80UJGtlMGEtj
bDGdDzACuC+SW0n/q2KUz9PyIgeWBuHspyR795AMffIQD/6zua+ejG2+GX/nJ0Ij2bt4rI/xsb0x
hjff2sWy0gll3FUKPRx243o6xo81meh9chB31MA+GQ+pnb18PabXbn6fO3uxtCQVF/S6YWnJgvtR
/l4Nv77++VfPIp8buFhKUPVFBJJoQPM0u/IKTLnTNTLJtb+t96IXn3APcdMjPh7YyCbr8Ej1nfv1
M1zVV3x6hkt9Aayzpq4qnmFc6+vhiA2v26/rg+91XuSV0E1kL7nrH+ancHez7eVD+2IBuKTwZ2GU
8DevFFw3QpptsePE6epu86q99g/lk3Rrxbn6Rv9TKoJz/d9fCQLIIYA2xBv10dyrBJ9NEkPZpiOh
ISaia6pPZmAS0G2tADBvE2ExGZVeFAX/xa3pn5oV0bx4821Cja9mcoce0h1wb2tVnimosW6826vj
+5/uogG86O44VEpK4QXMwcGdD+Vj8xQcFSc7KOv8vqws4fB1g8tT/+t9fmrv4iwUdVGBUILh7cy7
rvjtE+cuQ2kzIegcgCoXq5dWviUIuxrJ/WcoCSH+3Ul5FitBTlhcK7fe5nfy4Uw9xwbw85360HCK
1nemF7u1Fz3GgF/Lp27zdae/nlPS6mI3aXOtyv3RmPcK6JGaZGT4/f/WwMXuEeAGEMUFc0Vbnfvx
OQlvRVpuvbaLvSOMBujLLQ0UFbapU+yuZhIgTWbVODWPfmOnVIqP+AJ83a+rAZ7Pb+5iM5lkeCac
1tmzvmuEnLOTuv5JFZ+DCABaJUcPLBUpWNkE93hB3rWn4NV4GfbZjfje0rt/TVpAN3BzNR1o7sWk
HftaDcuUSRtlO5+cL47zwsfXPb0WldE1ao4UHSUXjnl/T1FlLvymS+hoMZ216VuMGYBWblTo0F+3
c32P/NTQxfoWjqvWzyu+BWqtHvrHDHcHS3rzN8ZjtzU2Oe4vL8qNNfXq9P/U5MVKNmv4bGYDfQtX
GPHE2xHGxNe9uspn+TR8lwFHstxTri3zZODUESn3agOGrt7EZNUFvHIFDI2pVvsJxdXqxdnN1N+5
/k0c1iJ2PBFpwXb4YfTKNglOUXKkQhVWQuskJDgrrd1WK/0YwjBXbhwerm+s/wzMJepgnPUqXdXL
S3dLp3WKk+LWjzoGq4mXWl64WR1E1qbMKY/RjbsDkb5rc1qnXmBxZVmcBy8mXC/2BlfyBUepOXMw
uLqaOFG5cvr0e+xjsVB9dFLgSfiJ6lO6loCphynqIvMwTbM1dcW2QMdmyj8T0pnh4p5S1usCc+VR
/NHUpyDp7LF1JRQZma66gPstlH+dgB1FHnth3drkHO2q/1at7swkddXqEfNxiCQfMgK3elg9jJO4
FiGdB2RMk1RcrzLdCgM+C+QAlS+Rq6SINKru5KS2Ugj2TfI2RHsp6NzIoLrkIxkRrucFYedz6b8I
KdKU1GoW3DqexlqrWUb+JgqjXbaHPN81KZx3VAp9f6De2g3ahzQtkdMg19MD25TgqUdEC9KnWb3T
C6IGRnBa8o5lhhQxPPuTYWeB4iYrkqnGcxScqB20xDlxm6Z1ZdzDm5xKN6xbjHZjwOMYNcGdydaX
VYyeBwK5+NyHxh1BIBuhyY3166o4Gzjzf172xQY4yFKnyhpncl4KpKJgXz1EGxSa1rtuS1ukezbY
c98G0Oqg53GAXdzkbd+ccBebYC10vcI3RgqjfR3ImVZ3/gByn/pnpVKtWtQZn+eo+/31ynB17UEU
LKMGJ3J6GWmIJnCz+lgTO+tfB2QR+D7c2KOWlflfm8OnFi4WVLzLENTiDbVXwbbrybdxdadGgyWj
cpSGG7vEH1THvxozEbaDkaUuTr14kWWPAmtuShIeVutk1geF2vwC1mL9FC3YIdYvzA6JIFGxbefW
C4oFfhmOxiGnpJwfsr0Xug1+0h+pjSmGdeuodW2n5LGoWQFqJ4v/SlmqZdDWLX6pPYuv8NbnrWvU
843j1P9SnPtPKxcbShINq1wxKZRFVGrLlK3IewBYO5wXHZILtrLPiIZs77+eSVeT359Kgi/rkcy0
lXFK46hcuRPSR/zWOYgkG4yt3daixgEj49GL96X934STPjWsX5zR51ATo2rZP43m0OvHqH1tlFtD
ukycy4n1uY2L7SDS2jKWMtqQLWO5adrpGbcNZ+XELq5O3n8zlJ8qnS9eoG6OSeCrvMDCXQZTsgkB
Fp7+sHrz14cD6Tlr2ITH6ueNZq+dYj8VWF9GzPoklDMJjhBA/Hbb2Ajbz4mb7ArvlwIKovWaxyd0
MBtqypyvW762Cn1u+GJ05QDfhzJg6qw4PrcrxYqCG/eqqx/ePyP65wr0KbhT6aumrxVGVJzvdJIz
q0q2TUR8X/fjajTwc0cuFnH4eOh/Uzoy2PHWP/pHDfCKaPlOuVdP9QbZ1q7YYg7+B7wSe7e+hKun
18/tLwP9qZtqiGBxXj6F2tHuF6p7TpYPlrwdn6ot6lHn1oJ2fa35NLAXNx+xWo2qX9LjGjAnxjEO
yORt4hW2humARPY83AXnW7fkqxv2535e3HsavUuGKeS+heDMrnaioy2Ifi9wE3fwyBk72Hitp0XS
YOEls6cK2VNebmVUr56qPz/FxaVEL6rC15bgQKx+AK22MI+2BOOx51Q96KpTpB9x9zs331c1HhbC
DyF6iRHJmVXuqFO91dq7AndmDTmS3HsDTj9tjbXdTg3Win9XJw9ZditcdOs7u9iLBwVHWyNi2Eos
0Ib7VfH69fyXlx/wr2Xy02y4WLgyrZgjabnJy+OjaKKUrp6T+UFu7zFBtzIESKszZhhWaf7szV3R
UFshbyaBsoboFBcFpOzKSiAy9Zh9iDiArQbTlYzEMbvW0TBjmkikcooc552mfo9HzmhkGIUeTS1B
7pTZXiGKpkhZru22fvq6b1ejJJ/e9mWYT87mgFQ3S0jtDK7MHKuO2LptlbuMPLrgUuThBbbsZuv0
aDyEvxQoWTd2oeuLGNbe1BgbCNkuTjezWCTBVKLw0nvMCvuPsH32u/HGWvxnlb94h9qCgkEyhxkP
CsK/15CokpOubtp5j/kZRROY4Fg/FwsgDkn7iFNTzfaDX5Q9WB83168rPUSqJ1PqSrXgSjcuVpNY
SiEClgPB8V3jIhT1sl16Hl8SW/ZQ5bitp2zUm1YRV/b2vxq9WEyCwU+oHqXRmqitvG7P9TnycIXc
auvunN0ogbnyCf7V2MXoVnNE0StWxmigsWObUKXe1H5eU3r81cbFZ17ImVYJBR2q3Pagr5d8cb9J
SOkplmhLG5wq0SC6X38e18Q7fzV68ekHhhSVck2j+YGQwG459gEh4NjHjWktbMMbZ6Rri+/n9i7l
pxU20GEQMpBQ8xwzOQxRbOXK7FS4/ckdFRDTt4GayupRnK2jPB8E/U1Q38WZ8/4Kh7znAJPa1ao+
hTkCOP17KqKJFypbqA2rKjyFJeTrAbpyuOJ5NUIJ1KybxLAuPqvYN+A6gCYqy2+FcRhXrhHZ0bwe
xU2RbP1i+3Vz15arv9q7mAR9IA9VsaK98DDCXm+gvvlcdEz7V703HyBluXAYqLgEAucYbvSCQPrG
E1z/mP/p8cWM8NM6qgdh6bGz8jCZYdFMdu1ePI0PZWbNp35H8MMJF/qLp5wEfpt8rteGa94YimsE
289DcblyBxRh/M+D6MJ3DYAGlXJYldfm97TY6sW9tDjHQv/S3w3/eZKQ+aNVLuJ+l+P9PUbZKe+b
UygC+9HDRRiP9r17VYQffoM9YNq4se/bppGei2yt+gjUcz40aRfGz7GKJwL71dfjemNYL1M+EO+C
1dBMrJEGcBNsfOf8pceJ4etWrgXf/hq0i83GLIpGl1o0COywluzAP9pX3Hsivupy06xzYiGPkRNR
7IKq+kYXr8W1/2r84hyNB6SZFePC8fLCg3kOP8isV6TTp7v5pB6TAx44hwD8UuVqx/TQWT9ExE43
q9avxAD/eoqL03QLydmfhNWihKFSiAXN37YEDH6OkKAaG2Wg124ym8oILtWxW/I8p3AjuotFFHyd
b7Ns3bIXuvru9RWGL3+i4KuLRUT180GY5R4lrfIsKpSi+udYVW+9+uWn/OsE8KmVi6VjFurarKRu
qYgHeuGZEJOIuO57bAxC6zfRw6PvGjd1KLf6drFciL0izoFJ35LxR8d8jpKOYPStUN/Vd/pP3/6E
4T7dkCa/yaaVyTYlrgdPfwnf2zsceZ3FImC1Jud/VF6yNSRrQnzD5qbud/lovhjZP8KfT63rvuBL
4UDrjTu5M6mZmlxtve83lf1dBoBVceMfyB8rxKgiq3fEdbnVPHwPNpPX2b4Hyd2ibv+42vrr6BBt
zeOwpgrOJst9Wi6WP4ol3e2FR/1OerixICxv/atnv1gQVoaBt/Yy98TznxPwut1KbuYCoHJELzyF
D+PzgiRDInYjGH/tVq0h7Pv/s/7P0ePTqEVC1vQAo5db9YjIUd0orr4u7itPcPXl1P3WfJMRr+tO
6Qjb7uZbu3pkQ78qSTwBBlUXH10eREI8x5w0krmx46qwGz26seBdC57RxX/auPjkYAbNiKLpYrhV
PN+j4IxhzWz91K2TrbKu7WETrO9Nduobb/X6t65jvCUjZMT18u9jSQMWbFKlYFnmgRQAhZg3xnKj
8d7fnkJX2HJ5v7u1vF/90g04KCiC0VlfJtXNoIvKXF6IG+pDLD/F45NWeV/36/otBvtK9FcrAneX
uaPEl4o+9k2qov8EI3eL/0DkxmvACShCZ/tOsF8Cu/XC3S0zhGtBGA085H+avvhQ8hGb2dIAdrIE
gWZKELJd44WEJHCw3xvkD27E8K/FYP5q8GK3BLWmpvHSIF67brt+PUPTBxxrItpsnNPKur9F1rtm
70OL1IHjCCWa/1KkyrnS5aISLUe7kdgLblnHaFdxzxg37BbOr36TeQr2ha2tvbSImaZ9StgXjhsy
ONO5pWD8X172fx7nUrKK9FvK5y5c4qUZp5VhuZi/oV44tbtgG58kZ8Uhs9vr2+Slf7uV/b5+8zHF
hWcP+E+/tEqdMIZosSpZPiGCYM5s/fr1jkXU0+OtCPvyHv+1An9q6GKHjDN5ymW1Jroi3qnSY1y9
ST5Vr9RnDlN8rMNfAmb18Gbr3uvkbXRzB1h+/hftX+6dRTBHuj/86ejio4TdNamVmQ2JD8vBmcBN
rVNthy6ldje2gOvfFFZ6Opgx9P2XlQTGrJl9lGVIRI4rr0OmUtmoOZjizbpxBK/30ht1IHjcXt2s
P7V5cfxTBiXP0iKf9yb9hL6eeYSfusQVDmJhAWcZ38BztOtKPSm+nfdWyUkZY7jRagZL692iWQfG
nRw7Eh5F4UYIbSJaSuek8o+i8tJDtCmGY5XsNMPRSZCYXge5BSJK4CXR2mT3V/iPkGIsOIbiuxrY
frGJY7cLbV2zhfCjFvet/4GxkPDTiPdN7HSAfJ5iyQolWCaHzPyGV33zuwKMrKOwdbmaQBoA6/FR
K09QPwZ3PA/ia9m4K7LTmHT8rtIT6T+Vcgd1K8fnOForhOwyw2qEyGphNHenoT2kht0L9M6ioJ96
W0qk+7tY9ai5N1wRlcnY3eW+VXYnfbbqcpdqbifX3lx0njCvq1hCpC3XjnkfyKuNMqJoF4tD/zz9
1uV+rf/OVVd6bYElC+9c4svpkGoPWpBvKwmwnK3O01as33UTKnRxAI3FP/XfPRUtrCzxLr4b4Ldn
dmM481Z/QF5ZVXeq9r7ij2WSW7f4cNr1tyqwUuoDhAcjl71c/VHeSfedF2NVQwX7t7jYLIgEuD85
lukWFJoS9kzzXebgBTMMl4fKpUin0h675sPoz4Ah+HMxPEhMiy2QidkDDzacEKOFXK9BvH+jsG8k
81+6ZrPP8y2BUJgvGYSB7NcwmI6pv46DbCXSIQB+Nque+DspWbl8wD3VWv0QC7SotvSzWa8OSmLr
kFlseAIHajfN3B2o6pSOs24H/f1QfU8GZM6HKbzvG69uN1QbU5CQSg5R52h2a2EzUFZuZQ/Bum9f
58BNKV+nlPwtIPkOhzqk1N0ZHmBhvFTGORbt5QkqL89c5XX83od2LbjDndqeKM8GXxlJFXN9kw6O
nm9FlnblbPJnVLdSHPXFD3M7qU4KZ91srZtW8TNCfjK7FJgHyWZ4MENLElEPY3Eo9VtjXLc+BeKA
KR3hlJJtp1SYfFCx1cbNaG6C5jlnBiW7hk4/YMHU1O8+puiUgqe2eWh9qyg+kmIHaaPbRXvMUKf8
OQGgBCxcePb94zg6RX40lHNZbWc/AP5w3+CbaFCYb0uZFSdeXhxCKoNFqzeeMX9UX9BChK8ahQ+V
N2VO/N4w+QNbwPlydqXQHqBSQA/Bnd0/B/d1Z4eNgyn9VMF7dMB1lOqDCRGh9YBg8q9C8KCuoWeG
sDdir6TcPFh3vav9SF8T6j717QBaw99Iv5ei/rusD/GXZzSs4MX8SaiQyLiu2jiv+uajNrtjz+fE
SziozbcGClJuSyS5P4ph6/OucVh6namLqGD8HOvlgW0aCF978aNsNvPo+c91tBYmhr8Rd9mvdKtH
3kq3Cd4lHwvLeqKgHVPJX3wtauu15FnkfRE8gqlivfDN3wM/AGbPxgh/oaGxi/BjpLqnoVBKtYAo
9NFaKjrwCTZV/3gGSeFaWJ2U5nvOZswKrh5hc6A3QrVuNF6V2RVaFBPe4KnqbRRQTKChO5eNLaB+
4feIJAVtf02JnOlCde0EOAGI25LtPG+b3tJ7B9KY3cSHUbpHX6DiR5Ldywby0HMz7IsYt41tch+8
xwZIq2ND4khmCfDUg96veYyy28WBI9dblZU+3fbEufeGbBslmCrII1aeo6Kx1GkzxScl8WLtwy8n
AJf7nkAQYhnuw9VLTfkpq0DzmspO9zRmLD82FPpuQluxkXW7kNYrhJSGpf0wVItVZvVLm2xxD4Rk
+XMv/Uf3nKE7mYGLuDyXeV4dzfRYiS7MkHx61smWsN/+1PeBB6muX7cy9FyLFU/In1bUuv5WdKc+
d7mtwKPfKILVvw+6G1Jpj0N8sUt+hOeCaZ1szMAOR3to3TzZKbqXxZ6oP2qy1Rab1lzDL4cBMkvO
vPEle3qq4OIPj3r9kI27SLAS5ZeWYHODi5cx3VXmU49eRd4nD8KhfSm+oWG1+Y0JzyOuCZ2NHBam
V1++axSnDG0t3q/CXaOMYDFc9cG471/Cj0naV+Om/pg7m48dJaUzJJojBPAcJtXOW+xUSyY6DDEl
TNA9UYJTdw43KntQC2tmAWhNQvawPIqV6kbL/gCkQpQp+QtyyCO8VJ427VgKNQqFYNB2EYuGNFqS
tK/rxOqTX3oVnRSK+yKTYlztfsbrROl9G4MqNuIf6egpLViJDvubUTxnk9NgX8Zp142Vx0qDpvEe
Jc99fMCYwA8eg/YQ+fc+TB5UTbrvTt0JzFiZnCTDy6ABkAim1IajzFyt+xXoEtfu1FMvHLOpswOg
iCnrRGMelLl1ZvNUpSgP2Rh5MyPB0zH/bUhvs/hT8t8Mw+v9t8l/E7vfKf9PF72F6hUV/W5K7xLf
zXTYde8K1tflrpAIfgYfHEzCVef4PJtkUC1tullwLqieHyPkMnxe8MZ9LJLSInNE4wlC4joQqk3C
Lqz7v5oyskbquDvowsa32T9CSDuGE6KahFBzkm/nDmcnhScdvHksPJMiIk5omNHnXlumdqEMW0Vh
M/k5FVC44KjMXflY84HkOcfK8ecgNFswlW7LOLPrC4A7qtVmBU6CDNgWugd8o8weDNUbgS9Nqbat
u18+fSc/Z+nROZXNvdgPrUUEE8wOrl4EKQVFtWV0bfXqm+wnFpg2yxe0gxndqcpZX91l1EfrVWvr
goEAMrPDSDlyjTuHjbAxWt2Kp28+AOE0ZiNqDyrzYEhFRxi3tYDFQ0xHKObOyo96TDgLpB5ISduY
DUeFfTBhJJiy7QY+VWyISHNQFJowWCKY5DrN12J37gfyQXhJYZOwKZP3VFRsJdZ2VY1ramVYAz4/
kp/Zhfw9Qlcvp4Wld3hTSB2cI/ZatbLl+pDQZzP7oeS/82Jw+k7ydIMZMwPqif5AgvVUchv8MiRO
J1r3TW6ijdl9D9uzme9jcEBKJtrx+BjExo8qK9EbLjS/2EmN2JVqY10mz4lUOFF3v1Kql0jvf0wm
IRhTOI5lIEGBNlCQsc6xEfg1kZhVakeB+Cbl6AKE4DmQdYBHdL87ygj8wgC8aeavIe7Nc2IFQbJO
MBYtuMHM1C/Rc4zk7GoMdwV/UILUolShp9W+KwQvRVYd+thNktNM+Ef4nof3A3jBCBlknWVAl9g8
xV21qs+NuR0l44w/sotklff4XDKB0/pJCl9C+twPT1qje5NPbDtoHFV7DflIpTB3TVQiWi9Yvlw6
cy6CEk+8kB/uK+yqK28Fs7I5ScJkT8t/EJ/0P1cxcZMYhl0ieQxMrDGD4imSv+c1FdCR1azQsQq/
kc9aRXUvCmd9/N6VH626C9tNl9UEmO/L4L3UiBbEj4UerDVxC8FLEH+Nur4PlwWwP5YYVDV9jkH0
sx7uRf1YYxytys+CRPBQHiyl/jD9nTE/oMuMIVArwqHUd2l/L5DUKBO7aBRrFUNJm4b3WUGfMlCp
AR5L0ERnoJ432cnl2xTfKRK3CREbiexn17FGVIoljL/H+STFz7141+PcNgiDE1GlmAbjtpQ5HoYs
XeZRV2MniylYnJqnvk8tmTXP7z/S4FQjH1Un3N0xYDOOTULcqUCSJ2KrTZSrWGCoMR4sTfLYFopb
qRy5l3Mgb2Aao0PbPY/xQ4Y7fHoQYTSN+3CM+OSXd9Gxfvmw5IXnkiJs8cfccNI+5DOsqztlfEqE
t6J+D4WfReSJwT6tXzTxrdJEDgLHWhTXdfU2UCa4WHdPFeYwAFSkX6uaBEen/GqCcJOFwbZi1KSW
EIPKYZ0jsxYL+7r9EfRQomrFalIU8CtzYzAqakgsQtO3WE0dMty7ZthX1VydTQOZCNzX7ZSG21ZG
K6Nuzexsyp21YgoG0cg3w/YME0sYVFsCshmxTCYsHQMH5Vl/qCYSaDDK6u9FuDXjye3Efr2s7FPK
FzzUpwKkRCeFm0InjB7+Tvx92O2r6fu0eo2jvTo9pxAwBc62TRB7Qfkri++H8ThyUYmhS42yLWPp
EbOeD4wH2opu2g2cgaQ2wcKxdHRWrsn/iBWujhA5S+VnmRy7AEFnUexaeBGmgn55OMI2HZVzhFlJ
sY0Hsp3ZWelEaxIlSoXOKbkdbdqJIO0muTtixrgpsOyThtCZkCHrceiIxYzOYCI431bYLWJ2XjQP
JYeqrmnx5SNYOSc/27HajJ2rix3nYuAUfnXIhsGSlHez4PwiEgQDcFnrbyH2blEUYbQD+0IWXMn/
MY2/Vzlm5dK7JG5NkWOmcqQY5iRzcVGQVuARv2sb1A4lp5WysA3FG8x4PbQtJkGjHad7FPKIlCe2
EtKX2kslh+u+glrlf2hEAlKOq4XCF1U+a9UuL547PdzMXEhWlWLXTXEeFqV2CxvSP5V+6PXcI/oW
u3jJtKOS8LrWPhp6aJkEA0JRsiuutHM7bKS0Wmtp6644PR4b8Ke1LLoGQYe4xXKas8IcekSIzJC9
fYqewn52BHOXdEd14qMBiTomx3Z8MoeTmW3ahvpNjJVSzM9E8ZmiWRgIXPZjec19L5H7QzT7jhIj
Gm2EA3fpwEJIvBXG/0fady1HjmNpv8pE33MXIEAXsTMRm8n0TilfumFIKomeIAkCNE//f6zpf1rN
lZQ7vXPTpSlVImlwcMxn0Oyv3EUHKX27cFF1smVq9H7F+aNCRZWj12FwiJ/FPdyjkhEpDrEn58ro
IbWVLAN5xat0YzvNI2+FLxK2C5HAB62ce2rPeqDH8te+XCE5KvsGDARnHrWnTkPZBcehQqHsFBWK
LX0lRb5zRglYjy2MBIYRNgxYgccfuusuj1YQ1sPydKu5s+bVsB36+iSsq6imV9wqVkbFZqRR27Tg
qHlQ7GIcgywEsz9AM9Blijq/gpRYZ4P1lSM5GgDIhsauMBOf662BaJuMc1hG0EkgPgvWWUznjSGv
lIvMp7IPMQygczdaewPuk6JzV7tzqTq0dVyUnOALIxlJaOGnVQaecrHltFh0jbFt4+C+a6NHp219
qbM5T6H3h+dv4USnwoFSn7kJNeS2ekQjBgtI289gzyrB5UhLfRIMxqFIfxLkd4NC/IBGJGMd2DPk
3jOqxxbJgXYEmjLDrMkRjB4lQ5oa5zNK24Xdy7UzYvLVfSRqGGfuytSAAh20d42HDP8P0w1e3B8m
IlSVrYLmvhHxNsv0D+Ztu36T0QfDYAvL2HqQsjThTWgzRJY7GaRbTznzNnpN0NOASNsCJwvU+721
6JeNc3IYysMB3DPuLsyUoQYt5l5azoaQrDWK6jwE/NWDenMM6nFbHXuEGtbKtbK0H5l8hmHGemDw
3YJ4ZdVDnE7NK7wrVv7mhkiKB2c1hgGLoBUm0gT1a9o9KOh9hhK8YrAIgxuronMnaw45j67aqPZd
+7GoVm45hkKoDPTFSkm2EqJGbmOdYTAWQOU5k8jictNcloM+sPCEhzcLB8QT3BxI9s00C5cBaipa
HmvZ+YQ8CQDEjKQTqJVHJ+6fTgwBxg6EFph+CDNe6kKjz5BtW7fF1cMYjeh2X5tI80x3rQOEkD5d
FHiI5XBXCKRqclha7U3mmotQvDbFcIPU7IaAkikhudalIHUYuKvLZGSlpQ6ZEU2XRbcJIByos25u
tZvckTPq7HWgERG9uWn+qLx0oTwQ2Z12XtDol2252707ETBF6GgZOnyVJttr9NeicAB6UW8b09hW
0MAc6uHQNPFSGtHCLuzbBMlCTLxT0A5z6h2SfE8Da0egGGo1bxWKscCANrKdzYcG9U3HkQHEPnXY
zjF+cADmCzJvUr0vR3oLmo9ecK7RZ01RsGYs84OUwauonbddv44bc6Ys6+RE95HXzyxqHOTA52V5
rMRVw2C9eQxBeUYz10NqGt9b/DxkP2LMa/prUdozTFPMfVLC1YFa27blN71mUF2FXL/IrkDwg7FJ
M0vHZH+gT3WQ/qoFmjQ8sNTc2LZ+tGABbiolIXIHZ2a8oLRE2lZeVQk86XNIRuJY5jV2sCqXCTeW
lqXPGs4LWBktVA61V6S7TnAQEQq6ZAHB5L3Z1nNCs7lVkS030QIS2n4iRrHsYC3D99p2FzaMD+Ou
n9WD49MW9X8azPvOxlHQnqxaQOwbh2q/lcOJJD0URIFO8Ay4LVRz0ljnDB0GL0MyWchy1pViTyAc
XQm6dVl1JNyGtsBgIGlyjjVuURu+eajCaJrOFc6YMjqHLsiqw6ZD44QhkYuK7CAD9BnRnjDSrcMh
ClMo0IJQQwTVjBVPbXlX4GDoe5QNprVIxUtSRLO23BG6zxAehwwqpBr1OliMxsJiqc+daJFH12X0
AJ3cedK4cwIxKhhkjNZ7TBwbjW6t/SxpDSXOeGZA1jW1oPnqvUaZsZfdRkjDVy7b2LAzhGI0SMrv
HQox5KlAxNUze9T6HsRKlfsMANTS+GGa6bwkYq5SPbfKo0LCR9EkhejOCuFwznIY3xjxcuBvcEqe
u8Y+ywAdsDAKMKHrVUJtl4MLlktfWWJFBPrWZx7ECMkoYPVrCmKvgsdQpw5RUK5CG+U08ntF02Vd
J3Mzzt6h2Dvj3W2ZbOMcR7m8pmUzB4z3Bm30rD5VNhr64ZvroCkNWC3UiaDuWqwj/WZSNGaifOFk
78awSjxgOct8w0S1jYizBj3tZDt71SLLyRww0H7ZJ7k43AooAAPsacBZCd1HAextUalTin5cQdHB
IOjR4axROsVmZLcM+bLHn1sXcM0cGkie4ZNqHwThuTQjtFR+JDksHOl9ZjprliImMBzuLQYfeMdr
lEuwAnTrYOZU6axqUcxGSBTQD2xAjiuwUSvyHhVHOAeO/sb5sCLohrIE/oeFXGaxPhlG/5LYsT+2
MGxZIANHoPWyk0roQqOzi+cDpz0HbT70QE4M/Drk2AU15hLEMzGIpWCoPNybKm5WQYitR8NlDXli
kwNsCuV+nIMarURYtu5Ji+O+aHFGGDAoIruIl9sCMtKubhcVomecZ5sIaWDmARYE6dlmlPzXnZ9T
hiTJwn9h7VeRfQ6XKQGJy0w+qCFbeN1T3qgdCU4l5NxFcRIFDLziG8+10byCyTd6qVWT7F0N6THU
hCGB3AbRm4anJwMlf4emgdekc03xKgZJvYAP0iZNC/SkfgZDsPbcldsAat7hGzrZLi3rFetjpI/x
VhC0H9DucAdrJ+1gW0X9tkFzNHaB2ufZLqkwaIJtVp5ay7JTaMZjh0RyIUQHbTa6tqDfyVBfdoDO
cThYtgnCNqQ/8XKvu5yvlX1nydyvh9BvDMSXsoFsPz+SCmMa/mwMiGWG8qFttELCvZRknFu1+xYG
MAW6exLG4BEz70yZ3djhq4tWr/bipUjl2sD5XcOyxQ2Boy+QVrrvtfPUyMckGquk7EcBy/hCsD1s
cWcR1mmkAyx94hMJl4um3abSPeQoKEhN8Da6uwrWi2nRolBLDiWJjn3QrRrPOWQx8JFoI3O2YwZm
yC0bjZV8pwNJFlUy9I4xvkDXPQ/1YSiATAmjVdM0P2Coas7s9C4i3oJ5KGU4zCSspn5qHPhtGKr0
KfoiedLdY4+hlBwrTkfH65wPKGBBIs1NwFgJhAdNqHglt3oI97LU4arNn1qzWLWmXPbWG03SRWhg
V1Ejgg8ZzAf4mRkx3maFJgwA6t2bMp5tfbCydZZhV1GoSm5MvFWqCU7CvRPhFbdbJDHrELrHNNij
HQhLAZiuwZsBfaVaO7g/bG/0xA8R31KONBy+Vi5d2mxLndtRhZtBn9haFfUVjvbYuNO16TvuTR49
QKq3MV/qaNkkdzFJUD6d3GELOdilY/80gBKC7yo9F5BvZhkSCbhukx8l+RHH5bzmmZ82GUC4FdrA
r0a/iTE8ARFgDtf4oNt6wPXytTQhLGzAtlaXbyprFwLiW5l6VfzaS3caDcsBhmO3Kb/XaO9T75Fr
qPFroDij4lmEHVyzKdqq0brPMHsjHX0wVbTQVX0TE3LbgdlqxsaVJa8ookthg1HfVH7YHQ3a7i0I
hRf2ORj2NHeXQWr+jNp9pg9wit1XlTp4xJXzFtLMPrfqq9BlAya7dw5E6NtoeM9zKKZLel92wc+0
UNjV2pzruvcDHGUeeigwdetycSzRlfdSc1vIHrehWsLFBARKCF9lNzk06xM0vi2C5kz9ENrNUUQd
dJQZ8T0E7gTnVxvcRka2y7srG6dFxOTCaFqUDzWmKTWGfDLDxsVcxqrRyuftMqzF2jTPA6ahXrl0
UXVoj1QzXnjRItTXVpjuE108u7C261K1jDxz0+O/48+1bpcsGDYV/ttE8a+ficF9XkbjFVwxIz90
tr0dCPw7iIF81h5WICnPqfOS5xq62uAiY2SRlui8G/FzVzq+TdCKK8Ah8ZoKxPO9m+6cAmhXy9ZL
07ZvwCxeK4ZDA1NQlFrwBO6vO8hIU72Bw984SPXcHrOkbh9EClZkdTFX+RMM0OzuPXYfw/6lwBRX
SrpsrHKVDzCEQs3Iw2dBzxVY5Z5e9LhndXsA8mAJ5ozPIDztGksHv14ObwzzQW/owaF3lhbin1GL
GYS7ZgX+3NcKnap1Rw655cwZHfwCCTK8dTFlzIt93vzU2XOsqjWD1mADFy8MrF10BjVK/Ng5s+xY
RM8hjh5Iu8wgN19bPWoFhWFZfkPDwDdaJNNdEN9qB6PEsjDWENo+Rs5GlRv03AVmTi0YfPlbEran
2kBuTdwHI4a4RrgZynViOiuFIz4IGxzvzsLG6JQmr22OsXx30+Ht7ODll/KHnp95pk6uqdfUs/ws
h4cBEL8B3GiKOLk3cTLOxuTYSdSCpok5M0o+GzCNpiFbqmFDkK0Y2Va3Ow39d9LVW2jdrhBqDQW7
rVS/24ilQpbrgd6GKLVwHCYWQlUfq1uUOhy9hPjVTaFLlvBXpscql8OzICfeboA4fKFdhGNw27vh
DHddCrXyZNFBaBEnwF406Rlit/tWpnvXHtZRjPdV63XT7owaFbUVH3KbbaiC8hJibtKh9zBUK8Wt
1QDNB9JsOPtpYPjG7tIeGeeLpC9J+xxibELZPk33DXAcrUKFfKqso22fLXWskBObYXcyMFcyMLdM
h9dEPnj9Qxa8IUOYFf2R67WKliQ8gXwDo+2Nne4LuPjCKK+mqPHoFfAOFErrdXXlGvCLgV4r2RjN
tmvPaX0IyyPPDjQ6xPRA+lc8Jp/UN1LFvvBCKK0nsLd4gufpfkDEzYIedVKf/GhLAuHFVwipVyyb
pZ2+Ehb6O1W+yDBrRa8SfUv7uqoR7u2b2N2U0ZZUGFijPl+2LuSEohu7hqklZqxVel12xmycbQwd
n2W5i9z+tkUDSrEt3tvAg2BNeM2T6xKtdq+6Kx37rJR5HdL8FPI1adclfqXRDHfR9oP8XdAYde5e
kdfK4M929RA5B/juojmMVwNiE5Cn7xhS/JivosJCRi03RnnI3PHh7pTDjgasTwH8UHdp+rOE5OcQ
oh27a1NUoXW9oY6BjQyQQ5XrbUQBxRmc7RCex0MXgu+jCQZsMhLvWQl16niNrF4+dfWrVz2WjrWk
9rAMPYz9qnvbvSm8Aonpi4zyM6DK60C1uwiypqylx9xqfNR864jfUZggjP4TVdihVbCp3Q02HDKc
o+sdddKvUgfOSjpckBzEtU7dwoZh7hTWsg2qdZg8eNCrC5M1L58dCQSmxbYpXBUNkb8graBwyXTn
PN7E6ZysqmIGEALKLBa8YJ4aRJihLBVMVn+gBPW9AHvwPS7hZwBfjFNOej9ift9iJLC2DQx/Ux8+
DC1dYQdeMW+jcMQIWP/QtXJ22d5JX4V1IGBhwYDcfg+qh+AhZejXB9neIvncPJFyHd4DjKTNJScv
DAgOgrYEC3e2OezNMsBgCIf5A87p5G7wAGnCyRMm11Y7q+Vr5UDsNlub3jrrn6njG+8RX+bGqUnX
zTnBzN2d6WQ+vFNgeSAtKuf2CSeKgd5oBijGPCmX4Arjl8yTu5Zkhpq/A1ljDieR8Ty761cuXnM5
L4Z56BzgJ4EomMF9pN10iZ9gpPM+BOgVL4x2nVpsxYsEgR3enTPFF/ZLxUxYw8yDG402Uund56AO
lRnEF5HNDeVeCvwRRy/ainsDNEWxw6AX+TNy3RSCo/BLqB6MdDlkI7IAbVr5JJ+DdGdmW1hvWuke
vUOFAaYZ7Pr79E4eYfCsAP1qza2AwHC8U+1d5m0BNcuAvk/mJb02yFUnkUTCcPwciq3CQ5XoBs9p
Cv/YEjJbD9rYOOkLDnQsXfkSym7brvwZnmxMl4oBEC68HtCjvXNByyePKEdSuO+1ZwstBL2gaq0E
rte861CHoCogyA+8JUJxCkBAuUfmEQAMks6jYBafuiehV8OdWy64c5tZ8xhl/LuEWEe4/h7F+ymy
lRJo/tjwbqUmmUDwXLsouFOO8mbQc/AeKVxXtsBHAGKqltXe2bpLeSq2sX9h2c+Alh+XHQHMHwDn
Aw9CUVkQARILc/vPFetdvFc+KIjzcn5RAOgzaP3H9SYMxDRD//yXjGOIZixYbQvRPtXWKvbARcth
C1e8lPwqHuue9AR+JlRVKl8EVwJyNDZGmXn0HpBDj/yPYAbeDBge9a9lf+ySZR61KByjWSlvyvJg
yKOHgNGj9I1NQHTggtBnw36o8w2B2ZnjHtPOmHNirlr+oshLJGFzsYSksoPzih2jGE7I1ez7m80/
Q4PDoYK6Joit0O6YQN8rXnNij/J53MHm6uC/6RxN6zZCC4fxa/T3YWw9S12Yj7QHkTdzy4r9HAgY
mJq5yCJRp5NHGdZwgCv8poz8sm2OTvYUtvciPWpnHXt8Ty25KGtjFaklifZFgl5+fS4HWJ5gymtZ
Lw7QVUN31Oy2oTuJAYiXHGt9Z49jVQy8vr/iT8H+H694guPtdCvyMMIVww4DDBt9U51LFz2OWbQc
+QzGtrnOX9Fxv3M21u2FtT/D8H5Y256IZeSytO1wFEyEMoivVsUJTTfx1L14EOlIN9UGaJQ786V9
qB6SwyUix7hbp/jhj2tPuQawXWms1gGg1l7XCg6niDUXLm/cKd8tMcHeG2iClhCjAWVriZnlgvro
rZ3g2gs1tAzuoVh33q/p5vtVL7zB9gR/H8Fb0AtHcZDWQ3q2a7ybqrgAR/7Fw/juwsZ7+yEkeVAj
H0AvHTkw1jKaW2vIHd4U0FuAteG5OjhwMNBb7tu3/NQtUOLj5KtmKAjmtR+fikO0xSRhd4k9cumB
TuKkFbIOfj648LjY9qhRIthp/t9u7SQyRqXdhgzVIpT7tk38Iw0ObXKBkf0pe+Djaznh91ANQUuC
RG/Xb1E+QdvZumbXAgDdR73Fcefj7h3sa6CCl2CnHi+9PL+Iv9892Un8i50+TMNR2ha4GB/Zi9+D
8AXUwxIZybFEd+BNP4hV4L+G8/KQnLNDfKpX9cq4Uuu/oMNif7wTk8DURF1tVBLPM8GcMbf6eYU+
9vcP9FO2xIc1nEkAiqRlUKvH5db+KFCCysuHv4IP87cZmYVL6+r79T7jN1EG6haDC4ZL+eThJpEF
QaiRvJVHgCggBW22dXmTebtRcOP7pT7l3X9ca/Ik6zirGyvVUE6IDWhXoHTHHmTkvgY+fMA4r8ZY
g6G/5cR86dKfHjAAeSG2plYHQYcLO+fTvfnhwifPMnFD2iQ2SJzEfTTEfS5vvr/aT4Me9CGgsUph
3uxNgl5FmAMPQtCQYzSVSPHcdXfikrzvpTUmQa/O+7rUFGs08EZMbpsMNIC7/9tlTEKYLFOSwIQW
wtL0ZA7Kd53rGj347xf54s0AdceCmCB37cmbQeKYCKvHm9Fu46O71VdAiOuX8qG/QonxrM/oJFdk
Rn9eWPbzd+CPZSfvAI9CWasWy/ZbfZvuULthupLt7Jvo2t2RFwz17KN3QWnpwprT/a3T1nZTgTVJ
foz4SjqXdAU+T5/Yv65qKjcKa0Lqoc03ioSwG2CgH9VC3o+aE8MLCkyyKd/hGO4+AoSw9X5cuKOf
h5M/1p7kFwn6smh0jld3LvfhDtnluXxJXtg1Gq0bDL6XyTm5CzFcv6AR+mle8+GaJ7stZrULSiNE
WbQG8AVqkcw9xkEyq8pLZ/rnx+GHpcYH/CHTyDSoqFGIwJEAlE8bb1ECF2UGzg5GNQDrNqhhD31w
jtSVtm5a4KWhJIm+OQCNfTxzS5AvEgDd+DX1FoQ2/vcPwPz09bI8GBY5cHuCRs2fvx2wDMJoEXfA
PIS21pV3anxrlm2AnZiJeb2DiPpWwiqiWPNZ68NPfNmvUbtc+BafxqUPX2KSldQKypV5ji8BBIMz
/AzcYG3X3YWN5Hy6ClyIRk4hHLt+iSR8eBBW2kjKrGjYWfBv7MxrkFMIv1XAYVUJmqAcI7Hkakh+
ALNSwIaieImiFyA78AzQ/B8RhAqD6O4hACKWyxfXPrrwd6881FGAH9gYnhn2HKotGJXepBSzAPvK
cF4Z5Ghs7Ytx4ivurAAJpAKOoHnhwBZGGONn4rGJAfXce+QlTs6xi+B8ZQxnOOyBIXK0h61H1xXm
OSS6iut6GyTPzDoYydGOrqXL5xZcJe3gyaXVzpAWhKGqbem4szTGwDpb0z76mYkHN1PA1q9zBiRB
v/n+Ffr8ttqWx2ASBBfjSRVi2qkbop/c74j9OKALzvoR1H79/SKf7lf7j0UmccJw28qk6biI+cN2
0ecrrgY0qg3uXUg6Pt0PHoFKLvdGivwkxFdhXbSEYaEEAIEcLMS8vHC/Pr2UP1aYCu1oAYSQC6Tm
rvLkYqDXVXBdojFB84t18afB9cNKkydj5XaRt8Cz7Tw3XekGlXDsASuMzl5obws0uR0OUy7bw0BZ
gbc24jJAsQlgTnuyrZ0YASNVcyHwWp8JRlCPo0HBQe112CSBrCK3pIrDPhJyc2vVsb2sxcJr2g1w
eRsXJmitBcMLfhP38asVuYDY3FiK33uFs3K9bAf0d26D28PgsKUAVV+mYBZW5ju8C9HNuYkisG0G
G9CDYua2cBeNMUmvgUQECoc0wEYFZFmzemln6FE8pVaJ1hD4AX16z03IQXj9PAS7k5IQyOdbu80W
CWa45dC9wLnpIbXuLgpxf2ZGBJdJ4lkM+bTF3clJRC141iFyjK8DEN/aO9IWCEygTnnqK8DEAvvQ
CXOHA2EfOw1gAbff76xPhWk+foFxR3wIi+gQ8TBw8QUwbEnA+Tt6M0yfD9At8BvEfmnOAK+x5sEO
2n/+ZTWIz7YDhyK0Y5kmcdl0O5hWWButaWKkxdTai/FOVKduZL0BHPTrSv/zT05b8h//hZ9fRdnX
cRg1kx//cYhfayHFe/Nf4z/716/9+R/94/is4+JdTH/nT/8En/z7yv5z8/ynHxZFEzf9Wb3V/fWb
VFnz6+PDNzH+5v/2L//29utTbvvy7e+/vQpVNOOnhbEofvv9rzY///4bTuwPj3v8/N//8vic49/9
d9E816+gSj3/j3/09iybv/+GeP3b39q38Y/Grz8Xom4i/GCT/7Ao3LE8ezSBdNloASmF+vV3rvcf
Hv5HsIfBIKfE47/9/yu8+mcl/s/bjiv+/ee/FSq/EnHRyL//9ucoBfNztKNdSt3Je9dCyaJqE6ZW
2rwHUB0z8zuRATGN05b0F87+MWr/0RP4Y43J5uosCxcgsAbtlmHyyqozhlizvL8R/bWrVmH2+OHu
fnIt9M/R7Y+FJucTT2RRxi1XgAOBogj2gm6dNRAL8HVcKugkADfXsmtoHv5bx9Uf601Cew2vNNWZ
WK8gN4nEgFmRC5/81WMZr/BDOEiE2VcxMdQq0DlAa8dOvYW4f5jKpT+/v1l/Thz+9d2dyREb9drW
sLTXoEjCxwRTHzANzWD5/YePb88nT9yZVIZt3dQOKfHh/Yjw9DiIweY/48ifwsjHF/arj56cXCS0
ZWybuDOt8qJnL9X8QVZEXfj08Qt+9sUn911XYZX2ZixXXVA49qYIlBlj9sucvgQU0omh8+kn2i7J
bZ/Y1eDL1g4B/v7+rpnje/PZ6mOU/vDUrcwtzCLDbVMR2Fo7Uq+B6vH0qlaboLwCHcrXAFMN5tE0
gbR6ces1g9yucZbNjtk/an5jQ8PBuGTc9sU7+CuT//BtpD2AHmPj20hUnoyCn+Lcx2QZD5sG6gDf
X/JXa4xP+cManuJAT6oSVHySw7E+biC9JGsojda28SgNnm8aCQn5C7vqq3dnEog0qUjWZm21cnT/
yCCOOStj65KF+FcbahJ8kkZ5PFBNtSL9AA3tTgEMYcARGxncX9xVk3DjGgHAIgGrVrKStc+V9RQM
3Fl8/yTGd+yTd28qdM7zNFKDJeuV6KvyTAJzWBUhgV+GWRcMNO9WBBeS0C+ewrRtFLsVK5LAblZG
jfMWGBXZ8KUwskT8tZfKnoSItGioNNtYrSwdwa/KIaBZyrJchCHIGS0DHYGA+nThvn3xBtvTPat5
DFgnIKhF3KYziGqNciINAQUpZUB4gSSt4t5dff+QvghP0z4B2Mo2ZYUB4ZHOeQErgO+VaQNUzbpg
wRoGDEVXOfci5+zC1X214GR/6j6NSpljfzJSYYQLmQYnlNeh3TYQdJCpU27g+gaOEQULgN4xUNV7
JEH/OUlU/hdxfjpAHaJQN6bWfF0JEdFNO4RZBJgYdS8aSn+xYacDLq9oSOHlACPkBhRuWqhNgn4/
vGJaLS48rq/e9ElIYK4UZZzZ/drQtdhUZRFse7hW3Hx/h756NpNwkPV2bZpmba7LqOvvkwQqfMbG
GiD+CP0MGku1CF1LV3eD3dR2B/eTIq/W3y/9VbCYHJNNBL8u1xL9moVe1Z2o27V0TXPuZvfZULTh
44AnZV59v9gXd3HMgT+eETGMrqzGTOx1SAIW+CF31TG2rP6SQuRXnz8JFzRuRJhKYq+BMyWvccvg
qZmnJRMXcoqvPn8SISTerFgSy14nZZwCjGrBnD1hlxxuv3iLrfH//3CC2gl3vAKU/7Ugebj0uBGB
E6u1LzvHe/n+AXwR4qzxwj4sYTlDVPFKZhsiLXM+UGCuh1BkD5GB7K6t9EuU9f1F3/SvVpsc0oPk
XdpQr9zgphWimnVsFE5qRDPY59CuRMRngVJg/4M10bZKzvIurZMnEVggsENpBTSQvXYbBUZ7LiM3
P7a045HcBHD5StFdRQhBxzcUQ/pM286t/9qp9gsQ8uEmUVhCCtbrfsPdEjwX25LQVAS7CEI33z+F
rx70JJgMRheWsg7lJjVA8QMTiEdt9sYb1YOtbNdNUP/VlSaBhfKEAFCjuk1uxc1C5FAYgrN4s+A8
upRnf7UnJgGEt2Cj9S7YS9LywtmgiZ4LF9pRf+lWTa2lB4y+wGuuu03BBnCJuQATp0hBuY1k9ReX
GIPyh8ctGkdFdgl5AKctnqwc8kkCcgkLERrywgpf3KLpjJdU0rN6FoPg5apq7gaeuaw9XV6I4F+8
TXwSlGLwLb0wHtQmj6syfzbgRQeYN00h5z1PO2Te5+8fxVdXMYkdqP0sFrtAUXInjcP1ENsOdNJ4
WFEmFt8v8dWlTAKGy+1aDG2CGxUMYodHUb7A7ju7zoEYv/5+ia+uYrL3qkgj78GRsLHhm20uDMf1
OihfeNklLd3JTPVf5Tif7DkM0g1DVECXB05eM0BmSycGB85zdVjNRAMzK+bXAtOTl8EOhvo5qyqb
lLMqAo7wIUyMBszmIajipw4KDWV+8NDsqa/LAo6ipy7uIFL3/Z344mazyfNkTppEbmMHGxD4S5jD
C2nZ3rxKEybQtXZEyC+c+l+kGNM5kZcabh6ILN3kNHPLFvTSQcLUr3e4BmwTRSNUEWDWbGbNhf32
xYK/XLg+7GgoCjQgUXt8YwxFKVaZ1DXU1Lw6Cqtrsyw80K+rMgurC+fFF8uxSVbDPZVHZgP4fu7B
OXnhqTiFVJSVhu22gPgDuQPh0PqLScIvh5OP11aARhMJiNtFKgi6ZB6E6FqAfFckdojdGMdu8G+Z
k/7rPf7V2viwUu4mFGAbB6FXg4HMw7S9DgG/vPBSmJ/eNXQ+JxuRxkpWVirht5eGPEtfe7wVXO60
JUvvRBFUoIDBGpfqbGs6NSSaWBnawIObme0IEMBDKcIQGUMhrJMgDUvqvcKuISnE/rJuSN5hfa41
xKnSOIVeQi6UMVy3ogFiY54RUdfOKoWRbXe20atR4qoMvbDroQVlhBmGiil+fkhLElT2o2VJx6ou
xLivrnsSHlpuWMgb0d2cAcWLjGjmAnUKSlzfOyYHYrkC/wAaR5ErhvJC8fJpeYFbPTmiJY1FEzFl
RJAOA50AxLUKchXQLeg6z8gXdZRC00shD7ePaeHK5pR1ien9m7iI31+kUez4zwesyoqCdJ3sD4FM
VPwom6JN3B8DMbyovjHMPOXLymKqdM4VFKU8wPHhyoxC1RGDdJJZaOqCd4c2IiSALhsxWtnOeYOj
LfYRIpEMYqgIVYIKXBeD1I7YDx5UaNMrx+hB+rxkxzLBH/xxGZM8QSvuifG+gWBYq7ht72NJuyjw
3QGU1R85JwzTNdUPFb7XUDp5NhxFTyg4NJAvAmYH5IViKKBy1moZw3QozT0a70On9MAkk9AoiqN1
Df2l/CWOLZNTv+BWYBig2XHeFiYoBnHYFfdSDqGlL7yM8KH89EDE05nUTL2gwijqSEGhQRBlpsjY
SwjH1BLszhtmGlaJy+pJWaWObyK0xmY5S4ZhSOQKSiCdpmjfphoyCaXV8m7lxJauDZ97YKeUEPDJ
Iwt2wx2rQULZaF0BXAxGZx7x2tcEukAUopjJKIYRxFCsWJSpG7e7zGM5urRx5VrdOonCnqq55HDx
TOdhyVVfL3swzNQL5iBDVfp1IIIYMVC5FihyTYBfJ4gTyEohOupIyun/4+i8euPW1Sj6iwSIourr
NI+748RpL0LaUaNEShSp8uvvmvtygAMkduyRyK/svfa9mhP2L8clqDfDGKdz9pNgPZ6JBzgrtSdJ
EYNMspBIyp1YH+Zh9vmd7xNb/oizNKri41KIJfqxunpikZYkzpfniuuZlNIy5g26mr7LaaLSXZMr
coh1OffNVQ48G0AnQ7zXEvwE1tseQsna5lDalp31DCu8tvhvre0S7he5Tll36bMFp7QOclmao8UE
lvVnyZO+NZfQNQk0R96curWXROzF+joS/ZEkz30+MRWFmmPbcCN/Sul4BZcYheMj3PhB//RrnWSv
eknakayrukjUvY3JW31TYZsPDzJYs5x9qLZ1Iu4jE7jg05r6Wc4nvsEgblykzKvtk1r22Yh7t3Rb
/mcLS86WY+ODufoaD6PCNBYo7/2Ltsu6grDTTbV9i/q6T7uTloEyn4sxyKt7mWQrjDqL0gFX5brX
TAECR9Dsr3IzlSV0TKfZGvLbbTtYc90q8vo5qKKtrk75lGbbWxBVHSKTqkdsJY5LpypAgvy7FeHk
NFFfh23s4XYkKpyba1yHbSXgJ5Vbgl1nHVyO1R534YdKVxc/aTs7k15KNwlSicKGIvooqcNWnIqA
l7pjTwgxX0ejK5jKk9/A+fVYNyHaHTUAmDSA8sogGl6iCrv+VFkANh7u39JBtS3rCKeNFibMIUnE
LvodW1Wqa5CZpvrZGpMXX8qxDev0EHdNEL4uWR8iWykksbBwXXRu8HZa3b3HfdH711Lwyb7niVmz
XxwKSwCF2Q51+ccn+VJOl332ZqvI/QjMkkIbiblQYRPMdZ58WsetCTdwh3sTt4dp3SY8j7a3GrpB
HrErwA8WuiKLH4uyDtpfrt+24Qa41V0/3i+BLggZDqZWAVtrkqC4t/XULgzbElvZP32TjCvm93ps
/EXVydTsuCHUDpynX8xuDr1bLJyi1ViT4xKJgqZ5XufI3MzoYtIL+xCRmTA9UULn46PrsOBPF8X+
BgiYWBGTQKj2QT5csszOwN/8nCr5tVhn7GjYCHntZ4jAYkHUqsRoSB1Ptn6A9Kq6BA5Nk9Nf498u
YGddtoiqAoRXVjbLheMiAF/cBs5iIUz3Dtdv3nFkgale4PyAjUVOBjVGwZl4sV008JTmRblMuLjV
DZyR2l5hWu/XQF9Mky8ccmEbxxhb023blhfTVmXqDn1vXYTYvwnj7SOwpXcJXlfrtjuzVrL7TATr
LXXP86oypw02N3zEW95v2NrXxZ1bx+mJIztwDNSO2Sp8/kVsVjG4GfIuAKk08xKbS+SiIvqbEe5c
wQbaZOY4HE3mEzUe+9Ss8r9qDh0Oy0qNEYG0c6ThKBBvlri7zbhkhBUc1bHzd23QskZ4YATe5EyN
iAH+O2/emB9pUrmhOgxycVDPWrmq/Y2JIqbK4zZs3Mzg4VoxIcmLG3BufRWVNzTZaGFry2gLqk+A
SeIR/ssaKRycKqqGv2ZNAC8WGVZ7WDSpceBny3Depnfe0HLaD0O9pXNyqpc5T75tRa2ylyUFB3nf
2r3FXb5mIsFzk6DE/BS1fZAlB1MO8QDaMgumTwU66OIYjhpEM+9CAj4737cRpqVpwvEDH3Ony0OR
1Kv8m7bNADFQ5xD8f7UiK2sklOGm/CFVRg6AC9JInMJG9dnHOJWAA5Ow2ooLogA9xAjJimyJuVWm
CanQarlbrlx0In7pMp01+V0gwzL/uUN7wRFfTCoMfs2R7MvwLl0ABgynYqgyTG1ZzESz5qPnAr3g
OI/EH7vnFjFN5VtAbhxYUNVK0WkQsuU2TfLa594O3WMy12n33CXlLL/5LSHl41zmKx/VwcYAztDV
ebFgT5KZWdfHNJgk2kV4BeobH6rT/3TYbNzL+daPz9KYpQHxiVz4qwlqX25QDdZsud91Whh1qiDw
zXcGFIdAYpoF3GyjXqvke8OAZXnyDaX+p7bVMQ4UU0gci3IicAbZb4xsojtwqsPRP6weo/7IrtZ1
9WOgNciYUPMyfdaRaLaPGeKd9cchc1k3gRKaDe9hks512x6bjsc3OiVRPoG2Qa1VNGeR8+5anu82
wzAY+GjPGtzFXsKB7YGAZdZCgayqtU05Cir6dU0xM8fVB3doNCEM7Dh4Dny41VI9lMOeLIIIzDRK
78aWb/ewa62D7BTuiwJPEPJjDWpoLN5X5ylESh2B0ghYslgKAprgkOtuGxLMekl/y+XkikhWsN7x
NtUEx7hIdsVjAMimo4FUjoe17xTZBqfJZmL420QsJ79ys8xgrMXtqz/qHcDK76BqFZrbVvb9iLWz
i2bX3O34kHk3I6lFVrDyRRf/vndALarD0iSq+6/SxtYPW+xYnQSga2bglqqIGLL1veuiH4LHmuc9
ntBqP85inBJ3WRW3M0Rp7vu/a7MzYzI+L0V6aBUOunsx+qIgtronD+I83FSBjw4qbvxFjUkw/tuy
xLXXuY16QGn9HLTxR5FYN94ta4H+M1LdVj05PpbhknJO2x+jScbqze+uCwok4u0GfWVAc7gt2Hnh
v5EtoXP7yNv232KnIHmDqvh/bG+cdO3vwQoM55Xdlmu64GI/6xkY7LNdSc86iySoh8cma+k4oBzK
Xs+nzW3WXXoTR8J8KnmLeCAcn7F5wd09kNo3l4mFDSXDQQpCDTIiQrHVlkbO7zJsYuCVtKix/dGL
qh2/Ty4X1p/zWmyKsUdcDFodZd2X4m/k116k576mPg2ZbG6zSY7hsvkqPUKgNV16TsNGan1ahS38
n3SNMv3PdBxD6V3bdm23PSau2705Rh2ujubcxx7AH1yHQG3V3VCscfWs6jqh2DDcYQCr5jBsAQkI
Yes1uk5i8sEI9zLf0hHn9azx+bV46HH+bhM8jWIB55Wf3IZ4CX7ZtOFhO/e2RHFyoxyGIDj7heOZ
7rKKk6HFfhrqbOQ65b/yHzzCuHUPS5HH+9O6B1n4ZY/nCbIdhW9k30F2NPPy3gruZWxjeZ8XIHTq
UoRfCU8c3aPuKTbU2Y3dIsU94r5CwMnLQdCl5yXTPfOwZZvk+ncJO7icaHzNqubPbqpENV9j7t22
PFZiA1X1NtObpTGqSKUS846/ZRr52970xJ2bXorwwQXtSPZBAErC5lds1Tq8+GJeeVybdmN6bmUD
bAva3+Co1XydxACs+anZoezRJH+KVc8z8HZ2neJaa6SKy8FFQbwQcNHPk4C2vzcjXpR26KPwIZNq
6BuARukgIcSl9D81NM/aQwNf2i2RFWxoHxcp9My0D8xxzrY8CbKD8XNRrKc472/M6DZfQvBeZFDF
PZZQOyjSAJYQvS2rk2Kwcrv0kNwAM+/lFM3VvWP+AWSsN0tfPSatZIt1mretAZK6GK7fk4rbdTB3
qqRow95aJn04P1KtAeF8mjT4xflVd7GbwPDu3gac1qrLJn5y34muSh43etflWsZapT8riaL5JY/6
0SfHNQpVjii/L6py+k4b6ZL6C8dbRG0YTi7zn+bNmTk9aZ3Fs3pteG9TmiwVqSADkbZ1WQrYJAsT
96MlIru8BFO2gd0lZigm1XAoFkTbKlzP+VhR+SMKj4EsoH/cjRkp/1ImaHcJN07506RizwhKKWsz
hBchGYrkBwmOpdg/F5MzHgIEaw3VXbV1PVjYXlBtwJVjTBv9HmcF+imggk5/wcnpSNGgLLHxw7gL
PuRDG6+elIQ8qZPraiJVfNA186SgCk0gQ442GWPIBXNf3PHTcwSBYuUR5qwmNzTRj2tbBctDGlRi
OTkLowj7cDFv8h8qqYzivunqer7IXY/RW+JqXeUvKhr5mB+Nj1gwvU9rLHREEohCTnesrB+j/rnO
SltArxE5uQehMwPBkaZwbtPPu5mz4D/jwm2DjLkQyhCne2Tx/A37sod3C+RF/annJHK85SYNR/5h
FXdJCikhjjOyEBaLwTSSLh4ZAYhqf5WT9e7bmGQdv3xnbQKlylGNZd+ogjocAHwLFSeXMsAfDf7d
NO4ph6TuntNh9zVUwDwc1oPjkciIdg84k3mfzI1XtgdS3nhJWWPGvzop1unZxOtK5kXRVhsOptCu
c/lPuWKFV299M4LZ2ZRMxTPzmGn7wyMa4lYoypybK93KAbrC7NdRnaMxH1CiMa7S+XYyYdJPDxlH
GFDRqgspYRtY0mt6npCE6/oI7Vik4dWIPd/BJMyM7n5XZsvshdyn0b8welg2+i+bU33TCFEewbqa
hF2fpgU0e3Pk7qj65LUN5TKMX5aIYYQ4brafxu6Ve74KGyYZpU6HsxMYMsKHXk9D4C4iivjtYT/3
/dYTp6C3ncmRKmpfF7BGoTbaI7EXDjCRLuZYNnfzkteyOAe7cyWK6MhJYMwDPC1KRjf5mB+An4l5
DVkVeML+FmIGmvIxGLhIWXzoVBnL6JVDqSrbZ5aLa6yBZtD3PAY8BBGG1Hrt+/yk580IEhqifs0+
67BtUzI/MMf83UOXc5C5SKue0Ite7l90UG4pQ4Bo4S09JC6MV8JnJo162yRbgMljge29PC7OZ8uP
YBL712SIGV0GFVcnThCqSHfX2EDL960aFncTqLMVOzC3KMIfIzw5+yMJt/TWdwbNsBy7OYWGSWTP
vA/jEznprXmvuzCZ79H1p9PXKAt2U7xZKsb5B5JHT2KGKge7Gxx4HEHnQfRhr+4g2LJ5Y7ZqEsDJ
aP/Jv9BRGmAEmEyi2+CoxUwbu9DThIQJ1ek+yAe95JqT0mZRC6S1SV10hZRaxvfrqNX4UC3IQWjZ
prmdu7t5K7NRPUBwHfX4lm6Bzz43bd67j2kPZ4pn77Jy/JE4vYLahRQuMlwsHJpwO7p+9XgGcVMB
NAvHZPst4SXCydCzmCva1tY48ESxmSDn2okzjzkeqCKEkEO+BAQeVY1n3mWAyG9wHHnqkA1MS8LA
mBFjequni1X02XXHhVDlh32PuuV3Tf+ebjyNIszESYog32kwplLY9p4tcTyUZ+8XsqtoBnhpIMmF
A8FdxwhIbxWetzReUtZn2QwBy+yTA0sV7W029NeU9VSdHJa1rc2PsDYZJxFv25T8XvKMkgfeZcm4
ELLmVET90xxFbVD9dKLQQ3tf9TCM919LW4q9/1roVNn9GjamkhBkuQ846dKsHyXs7niRRX03VSAd
z2UnIE93NFoLBKnNBa/rmFgl7sYq8fZrU5F7Zo9aKZXpU7FlQ4w2aFlgKQVplPwKoq701EbSm8fe
NIP/nvOe7HfrVods2lS1KHh6BdRxccZoXU+WSAtSdD8XsouDH8xhfe8PzMDyiQiERXkHjq7f4+dU
56kGLIak3N/gmhVFI03BCJwmUMzyvssVPjcJI4se9XuD6FD9s2W/2R/5Kovui2qbiMD0SbfWHoBz
t/uXmvkzDCFXrb35WneBJnXZLCM1yVasGVFTY5DUJBANU3XLAiiiuBsefMBNTWAodXKRXJDFz/t8
qRK+Ouieeh969Bt+rWKhPkbjVaCvnLvoZu7WfGzFest7cDr+Mo1Fvs/naS0K+3tLDAfyBVdqkX1E
1LmQMPcdGv3jCAYxb25cWtH8p9Uqq08lpST880RCKk4KXfSfKlVFcG2HJhMREPUQ5E4xNhV2jNwN
TUlj3nVWIq2hU+aLeQRdG5/RVhvSC6Qv8/5nnMeMr+gPolw+DZ4/D6Opc0tyV0FeNwBwM9EW7g6G
ULPgE++3or11sAjtDj7mQ2Bay/3jN/KXmdO+jMDz1UPciJlZlB6aqYaRU/BKfTjraQxOK91QuYPD
pSlgwIe25cu6OuDARlPK9kTsJKZ6rrRrgoRNB/1WcdkTMfCh574zyKgrSpXsvDAV5AoUSH0qtMUo
PTDj9ZgV8od5Lm9IXzq96Ru8PKNAKqKvUWeZKkZhpwi1TpR95okYyt+L91zBxy50Q0lySZkyp79s
ca5Df6NdbzGY3UgGQGFVFdeEEtFWOYbwqSruRgmfjhwpTFGEhKG8VvXrVsgcx5COq52g5G687W3S
TvjxzixO5/f7zGX5XVtboDKHe7Jtz0U7pPQXQbd2CalBKLnvCw6zTZ4akJ+ge5ekLPwPrsysE4Qf
iSmJzzafQNCDpCcv5iHeWkb5sBsxuPwVY22DHmR62oj9uu+Ms+bLVJZjuBxdWqlyPbJpweZ1YVaJ
8v3a7HQYpD2ZHhjZHXo/kQfU2mJfp8MwLtPg7+RaRBXQ685upOzB1B/2FqSWH8X+lvD71sNpmsch
Fj/81BihE/YdRkCmaoTbbqOAzcxz1f3qZBK/16NsE+Ce0Fk7Q3LCnkK+qVRs5+CtyQrhu/eGx26K
Hyu/li6/5/GPVgasSZoU/rFQYsuAUkmqDQlNGVkheNOnBBTi0sYEuRRZsff8brOsm0/9GIBZPOo1
v01ng61KFVlKPoqq6DyuVAsd1CwhTPq95Yy8pTHMnd73iVF674v9AVB2FMzEyDRdRxzJFiWZevIj
xg1zDpuFnfhhWXTCAJZRybiw6irzPaufN7vENcE0fp3T8aWMlnAuv09DvtnmSyORXEEDCseSYEKX
+jEhJKfeKSjOYc2I9z/l074kbKCshPpL98xjfBgoP6C/Tt7ivb0ForR8ja4i/+JVlIGO3KnrVQb/
I1yjEovyhBC2uqv8lNrnbMpdDOcqAC1hIZHdJhuwQmYYQ9kuKaPgIy/lraBYckXSocxiXaVMgqug
hluYp6vfQPMIbgdSYdr4lmRXZGyZT3m7bXNyv2aDcuqY9X05LhSMXcy7zA5v8v6pK0U0kP8alXQv
fAfhGd9M1WTp/sqaMV0MKLwvgi8l4IboXRZl2W5oSAimuYkp2gU5dNwTcvC8t6GH4FWOcwH4O2j6
dQINPQym/8P+xZFyGtsqmS5YHXT6OrNV4rzL5mUBxGW3VMz2MqYWYP2pI1EAPCCPUqAw2ZghGe7N
pmyGsUR0Y8Kf4JAQ9kWSPE70QzpL231D1im1ueOO2GlZm3gs0vWUaFF08LCVlDNDsskn//ZA5Xo9
wUxYqepjUarKPHRtYPcvocbuJO/qvG3tU+BjePv97lDdkh6KFhuovPRrqM97IxYIxJir3C+NxEaV
tMiDt1C3fDCk2UM216C9/8xdz33xPXQwpqIHW1fSiOeZxKCpfO8XlkH7xpPTRGH3cwpLM+m3KEhn
TyxItVH8vM0F9Wv3im1Ckq5yWOeJGV9esyrV98xWStC+mh7OQ4KvW0o1Dl6UaTuofVZx5dtULpl1
/9D3Tc5fyEBianOmE+01PdMwpG/7WrXmeZNxl1TvGjFpeEIkVDftB8ehcE90DEzOjm4dAm04PZck
rj+HE4MnjF3TrJU+ytiARTsvJhpAiK5jBM71zDW8hvkB9dQKNbmdphmXVMQiMBg/8jAmh+WR+CKA
GYe6rtBUPA3oHQk1kakN5AvzNpqGE/tLua+PTVrn+3c79FMDNcCNrBiqMSXO7Dpw5xCTtszWRPE7
yJTMJI8+RzlpoVkn5Tj4RxUkjNCNJ1WGgKyUH/HZZWmjP+/juDY9Q3Ir5TVv/dzHNApV2rxJNzat
PuBu05G81lGnuCWnYWM+O60Nw6WwFolZPo/BPuJcdt5hPHW6IYuTUXszfSyL5G4966KNG+8h/MXd
ik5kpo6N/KlpOQHidy/nWQ0/eQrJ7Pk3dEXcB18hALqFbZ5iiZKPXGjsIVcSNbs4dcN+nwWJJeus
sVMIXYAZ8iSoToNk4xGE4eda2IRXzHF1tnwpQ5DjSHRyxuLsQAqh1qVpua22xRTnZe6rOYBv2w5d
xabWmJiFWKa7IZxe5zK6davGTft6vwZ93VQHm/sBMZ8aJjmQpw4atS3ekGXz9oRnqqaqUT/AltuF
CCg5u7RtM+rNMTYcLeyyxjk8xrykEohYXe/MDO+afWYrBeyfuio/RsvaqejST6SgqH9NshZuM6eq
1LIdn/Q6cS+iEasR09d6C8buUvCtgR1GgWzLeqElRf2QvqWsdEv9vhcmmLMry/0oLT+M7vblE1PT
2Pi32mWLmoHVeqntdeVtM/TkS42zeYP8WzQy1A8VOKVZHut+dBEj/EAyb25FbWP37j0Dmuw5834n
6kKmWHyHd8EYRrSPgtnhkv+ZQm65DbIwwwOIcFTQMRkRN+ES87zMRzZoL2oOwn47132b3IC3y1AH
/Yn45LqCmxj6MPvn0eZYIm5hE0i2LllTBxFCJW4WVjEs7tdfJas8/u2U8lRoCw9O0XGjIkC6t7O3
6bEBOM9UYezVkoUvCn/rnB1T4n12eU2yHrHWR8ZVN8lTUe8dF0u5JFres95O65EnM5AAqi2bUhrr
JmViOxyZKGbMAeqBNfIviVQmqO89PVJImggahwo8crAa0z3Uy6jj8UIrPxhcEGJ2bBP7dRfN2+4k
FRSJlpOfZrbd6aCY2c3parrlc5IxwUUHwlu/vy6tmLuvOKBmFFiGd4N9bklVTegkLo4ugCvvhxEQ
YL1stRx+RFO9J9UJFLAmcqgS9GkcMbf/W/ZvTaUZG/cHGe0zSO+kFw388J4Jfl+SN9kg87qTIOfa
6pxOSaqDn5UpWVF+GLtUQ07JalOXAZ1ieNGD2w77GuXNvBgul9PkqyH8KqeIfdhp8WxaitetsmPM
mSjIAVfrH+HK1Gb5NY+CaYieJGNG1g5ne+tgHMN1XzZB1h0Lms0p+qsy1kfdRyxlg76iY0paPQ4J
2vWjRFhDJF6zyZxwP1H6gh2xlj6Mti+jcIUdH3y0ME86TMktpnHfPKolVkcZl9czdg5OtfcpUzlZ
PxaP2U0wFISuIIWm1132tZVb21XEu6QF11q919Q88EsaqtM71lAsTO5tCnAY2HlKQ/qFFeG8ZSdZ
EZ5xGQZUPB3Dn24pnuiwNqWOTEyGsuFKbAc5nEOOXSj6XE8seuMNptiI6r/nJpZFn+TfkiHHwIw4
RBTihdpmbIhX3D1sppAOyzRf2zVsi8ca5xoLvkayjXhmjR8GCdkGKfK9M9VksV6DyOWmQtRkK+Q5
a5z7er14Nvj+PfK6AqeREKZBQZbwfkY5zJ89LkPyhBEzo9fsOVgcYU5m8H+ymLJOnmHS1uP9Sh1H
nIcK90lfuZ/Grd/PtnRIaO2ZXdsOY2Jl9At8t5xQWMBIrYO1fxzZRajpulTAvsOXrpmT0n8uaZsp
B462tHXgP0kZGewoPBl+4vtFDLrNddk1K7drzUwpIjKvCMRAT5UyfH71M2PckKxWZSeGG7FOxZce
V6lQp13xQekH9CBxpk5DmbKdu+UPSJ+/BBiJqhdOg14EkpCQppc1cGQWacNPNBGqDZ9KKSQXeIoq
MKTC20sWINEnwF1dDs89zPzr3khO858sM27ChlqGyDvIsRJ7WP1oFCptUoCZRHWfFbKcnLRMrgLC
DNI9FQIaASTs7aNFuzSqU0SXsUboPyjuH9o2z+2vaIhb+dupadz+jlM2qft0jctOPQZzMAXxoVmF
rOKL6pCaD8c6bIqO4CDGS83nkMqZZlgze1OQd4PMPrGHC+w9b2Vlf9aNT7qv0zo68MOC8nBueUWC
Rj4vTD/MnY7KkHo+aRbA2mj82QGezaBb81LvkwhuUXyyaL/HwuD0OVSETLZPeixKNGVqTF15jbuZ
SG6Le3t68KMK6MgbETv5o+P5jINz5pZwLYi1akwc3C3Nyu8Xvfno1uOAzPDmuWX8ICHRt63755u1
Gv+1/cqDedfFEdtp1CZlry6opAIiOAW1fPsRYBekllSGcJ7XMREjXXOLyxgSN7iMtn8UERjCB4Th
df5dmELFn+2Ss+y9q5iH7hEY7l5CaFIQ1fNzvfrJI4ez1Osfak07+b42ahdXdsBx/lpgRV0JIS1t
Zn75MA6p1euiqmFnJQ45uT7Ge49HzNTZWr2BhkdJfxwDBS6fbVDQZidMAkVym2D7kKjdZQxkjm+O
Gu1uF0PUfN8bJkp/GC8znSTaago6oMmucfFjx1aswIvWNlP/kGflVJBQIvLtiXXrXHyiloh7waZV
oH6gBzC5ONdBHYftvWH/Uf+3Bsy3CBeLd1P/q4Nyb7Co3sRFJKgORpLN0WZb8lmvTNruXRKEiTly
mJvhoVWyI4GjrXxtCUTMQL08pdtYUJGUUVHRmtIKKn+MXWPK7ERYSS9PcWdnUiEjFHsbCYZdOzzb
3q/7F6UcCAOMpesKlitnl/vAuCrVw7HNzNwQi+PXtPieKTlW76veZTQ/9HE5en/XcfgKrtvKzi9I
X7bmHLCroVK9FTuw0CsiDp+6LNrlMdzEzMdh+mmGNlSSQRX/qWp239kpAQHa/V7Uvpg3qpeA52qB
F9Nh1g1K0uHsrYh9tHWnF3u2hKiI9uBMrIZ/GCEW/1NFFNUnurEs7y+xLBh8cwtOUc+oOxprvlvC
4u22xicoluEOYI+PGQOKvwSc2eRXdfsarkRfNRNxyUxUUEoTRMxLiyKDood4QoncLH7N2PxD3W9W
2kp6QhcaoiuK1s5XO87dg9h1EwPw7dokpVIsWzDQZLex5OzHMEopMJn9Lh9Ft8fFB5r/oayPfNCW
ORHbXNTyYP1Lt33yN3UT4q1RMok78LpUrgDYIhiFzhyVuK+2DJHcva6DomnZLDPacQSGbJ0Cg8lM
0r8OiB9vF0k+NXl1MoJ65T4qmbqul7pdZ5zCLJAF/CEoiNzah31iTX4Z5gT1LmeQJIa75iazdCA+
wZGrBy5zXDTr5N+YjI7h32waLL8maEkxBbVOF9NHZ86TpbiMLOAJE82pTrsP/oa3j5tMKYMPwc60
5EIzxXBBcrE1CPWCfk4JK8iDYCXQY3NioOzM+jh4iWuGZOTpMi8cnosgrCk+u56RfXZxo9vWbyJl
4AO9fR4l6VlDoTTjb5XmDdKNqtXuJ1POnOBsNcRNew3jhKVjlNZmvtddTqt2DsIcZwpV0KohEXed
2pKrlkk0f4kilk1nUgFm4gt9aYP0nUuv2cRBIaIQICWCNd6f1yJWJckqZTd+zHS19n6beetJmJ/0
WF7n21Uf3sJ1ERReqixUc3Xq89Iily3gMcwP+taDke2AO6Y9b9kohm9hwY70cz3WWl2KKKh4eTYG
XNRniVsQJm85IoBrsTCUOta1QSiUVKmYPmd1G47cvaEaOsjAhZvib5WpyRobLHFC+PdQY9yj+68U
1LFOd2F15aDsZcpWwfbZ89TogEVL5NuoYs/SDfVvgQOc4KJxyAjXaIckcpdhi1wIR4nVJvHgqus6
ns6cqMNyOTDtY/twWG+rMro2pmDbM6qjyl3kpDb1Gnl+rY9s3Oz4LcntVr/km+q3a4J6NnipiJ4k
cbu3afRNN+Ugf92qrf2t7fJsfoxLFNTPys2V/K1MthAwmHoffvGB0fWtK07ib4sblvT3WraaH4p9
cZlehgX4UEba0piz6AlT267iMC6rT/8jdStJLjIdiuLNyb3ufgaEMtEDpVTwFTbMRfUoWH3RL/J/
nJ1Zb6NK14V/EVIxw62nxHY6SaeT9HCDekhTzFDM/PrvcUuflMMbbMkXR0fqCxMKqqjae61nrfTB
k92BCqLtP9vkBcT+JgoS0PbUWkhARF6AJfq5n8bI/9xPyo+fR9eMS207Qd50xYr4EtW/DX3TJt99
IhLaL0FWNcTfVZy7IMma9lDkyEEpHJDDK6ceMiLdOXNcT3lcFHsjMmX1O5rUSG6A40RGRjAvo4+k
qp9IfXJ2ZjFo6hFph0/KkWPhXKbzgYK6a9ejRsbFfdrFA0KIgs0V2KVeqUS8TqnW6g9NZRtbjh/G
VxvRQ/HilBHHQXRZRgGdqdEMmx5SaWJcQodJHyDb5DTZviVuMJKRVKT6lL4VXZZPvx3pOvQnx5H+
9pBnGlgNtpDOJkcnPPws26AnMKtpb0RTEouGRN74prRxaB7a3nkUfeoNBy2jUwMcjNX/7XS06XeT
qUZ949AsAsPPqbXrnU1vxLSk7EDyvY5Lq9DZXbi1jVDKx9W2sjOOHX+qYvLIrwhSpK4chhwOzBaN
xGkM9izyRW5vB890jEPZmHb9JRd1iKWduvZUb/IppKJMM9FzHvxTE+e72+tUtTeIKAwyVD1ofwO5
uQxJ/qhMqffpemS/R4okCkNUN0giq+xryCL7WhJj90vJzJafOiqRvboNu0ZM93XaUqTdsNnTamMj
rTqWzwoymQqJCwqdgC6IWXnDoxIDpded6DhM28e4VRRJNo0dutmTlbNpI0GK3VIFUWuK8Eis+xy1
p1ojTZ/630VNk3Rt4B15RAlL2k+UEzPupeoPKkvkXZkdc3pfS5OazEl0FWIYRy5kW9NNmkRB9scb
pSZemriWRGtSvMlQ3HcZqkW6tImOXjgt82pPPb4tvrNjJjh9QwkfedqO0B1VP9Z6qIng1aPB3Q9P
NSpcjMzoE3VV7kqB6A7KWqSnSUmw0FCYr52I6MhsA3Pskze3jziFrmQU0VFhX0MdpVknqR7w0clR
QYcoGY3M0W+bsOEkc9ANL3VKcnAmim9rHa0HASy4fMQDd+lPOtewO/HYFVENhM+1M5Bgfarx4QUL
NfjIkcMEc7a1DhpyK9MH1LGO8VezTIlmAMVmhDwWCi1xx58S9sMm3UEjC7r4IXBQ2ZNi26R+/kiy
Db3qtYH6Rt5jVtCSbWOhWyi3XiKQlK4G6k8kSNLOceMbu5xs514wXQjsy5GSaa+GT8nuaGt1I356
yRDX0ffQmexg3BsO80x7GlsLgZobpuXwyWlRRtcvHd4Iz3/tDJoCmAJS2lH0kAUavzUddLavmxYq
aUt4e5DFLTX73iR5Oxq1hiwolExVVJPeOTbJm98nIh12lR6VzTYbdRiqtyWacIvMy5zTnAkQ1+6J
F7OEBozKt1udzFeZmFP5ysm40TpoeEo6ZJpXiLA2ljb62Z+S1mG9ydQwiGqFs0a53yI3IvnUtSw7
NNZ2k/Rd9TMqgpS2nO3FWjZhZgm18r6nzpDem6Y0ow3qHdA5a5yL2ddaghb7PkZuQAikVvrDG0eJ
pt7Tgi/CYuOi+pd3WYV08nfk8XVzV50NT/9Rp6XHVHCQGRNoGLZhmGsbpdIQU73lGVL8Gdk5m0Re
4yoka1LrhM19nBwrfMUSn3oEPZUwMMzBusHQnCCyDSPfmbIvAQoK9jhegP7+W6pryocmbQNbkndT
Etf9C7xhmDQb4fmYBRInSJxi42BaSKq7hrJV3PzO0f7oxCq1cVgh0Rijwvxr5Aqt8saPS9uUd5or
ve61Hpu6GdfUIlWMTjKnlRr91qjEdv6mbFT0x4zKPJUr/AjWgAiUAtVn5FGtyA9tF+vOuLbr3GOp
NbOk7usbtpFV+j0tO5naSKjR3pR3J459bqI+QfX4wyw45Fb3sTLNOr7pZeqjcaiRF1G3pj2fjtrL
oA/JixfLVD4p0GzmV8KvOIGxYY/7rrdWlqR+X30GzEbxZIPehd47HnAanxgBzCprQg5EnmJJs0qi
D/76bGCwH/ScKq2QDPcwNcytQMFsfrLSVKvbIytvZ5h79EcuZXFTkC5F4Spo/Z3hp9ov4Vd29MtT
sgruBlsfvR+JosAh1p3FiH4HYBIZW72mhIeAUXL6q1eDNAxC43Wn1YYftl2ap0BINBjeJmiL05RX
jj6Wx8arp2IE1uqTYDaAqjCSTQQfjIiVCSunY1DZbLP2a+yrURD7wZ9WILnqMvojwB+cRtzWkmwH
PucIDIoHXJCF+2kk50J/Jq48qj4nMVIXfU3DgTM0JyM6YTiSkTpjlfFbGZJ5K0KNqPfEiftsbVfD
cF+Fp51Bi1YK2uZQaY3+Pett1XwqVFhQ5ZWdMbywThTo3Qi/UtpLn50MHkWLourkCIqG6IB4rSHn
etSYHw/8LaKn78Dy6fwYLHYJFR4Jsj1iUmdpJMOEQtsUoe1RVE8LGn5DibE/T0o/ekucvGRRleVo
TRRxOHEX+84T5lBv2CgkBCe5rHKMhx1O6bjDVRShGeIV8JqbbrIje1u5A6dgi76NXXHMLnGPfWqb
OozY8zmWj6K8KTwmM8Us2rk3I9pbq7mJU/wrhGp1Y41DmN4v1VVixPQgUCdxSFdzr07pxvGz5qVe
eDBwX8XiARxIa7qHNsyyMHHWIWpdQ37zmWZTvpswUjsIyATNCFrqOU1ZQmOpskmqMJEVFYZ/HIVj
n3y7Y+ohv2Hj5Mn+Nsq00/EPuIfhOXBe2twJthjSJuRo2mRP4o3KKOHiN6ODBvOXSCATZWtNo9D+
KgpJX5mlB/MVGzlFeRLYwGi2X1CYd6TCyCKr30igH4CZIZw3wmdBLhZ2H7zzdKhoL0SuFGsRpxPx
wiKt7WnDkWzobyfXdrR01ekDe07Aur1y0OpXWtzsvV6F7laklsl3wAtDL+x3dNMKdn6GGoL+OQpc
gqYAk6TWswjQDdJjYTyzPZjrUSf0xylK+vJ94YhhbRt9zQyQ2YDojki9zI1h0yZRRN82D8i0uS1H
kNXJmpq/yh4wcFXlna0mfv7UsooKlGdFjvspxv4x4jLxbf1XUiOd3TmaP0ZfE+pPqL3NIkWX84XP
lilvm6rNi69hRsP5b2batjV+EW46+HQVLBnRGZdhHFL4FQVibvaImp2ONG9UKgNtq5RpEFaXd4Yb
rGpSw9r0CRES5Z8/g171SbznQOORKTWVqIBJ8cmosZFbmev20N8oz0k1umC01MM/Dcq84cBAtVP+
NcpGs5huksanuPPEiAaT2ELp9igtD6TlTcMnPLV+ewhDtDUGm9FqcorPGsUW49BawhU/Gxygwryj
AJybd8BZTonwEZzTdK1CyE+3VlGk5U1gT4VBFB7tiG5FaKSmfvgpalMagxnxGcbqVHKV5QqNYe3S
vChYnlrkQEUt9niHTqFoQvMnkw3y5Fc7TNiEaEbtaEwcrEbPMH4GZXIKUfEbbCBbOmYIpbyuVbQr
tUSFprdrIxxEWECrxHGGPXpbp+jJCuwBZqyHzB0oSBeYp5L0d5pSsEegmrrSTwjM1Abtu6Kblt6X
k16mHK5CXUMcohdRVn0x7QKo76rAF5pTr4on+DCF6w027VjPEyWp5rhjAXXvfBr1k3/b5xpA5I2D
NzM/0haAqLO2J1wmuzKuWlT0Fhtj5lszZNLZSAxAqkUL3MTjd2X4TfEtynzD91f6yEx0afHj0C8e
pGN57h2uTdfk+4TOEHFYUlGposltme2AoBE3Y0MlaiTWgiawPRCLhgi65aMe1ZUqCLeHzcCcwevu
BTd+Wudhc2NH+CxvYlK/NR8xkSObdBv0BM02dzZ7ObvFiEm1nY1B0jC9KWxmoX9MKRWyfXcU6oDb
uE5zcrAlFLqh+V00rcqHZ6lcQ9VbPkLaaCF8NHI8Fm3PmNr3DaCjONiURYcv5z6Y2LThsC69IFj3
lBxGHQE7LQpitSUK+RLOfJ8RwNSidzP6vxbVkaz4VHYZEopt1ZQRUc8rxGFs9XfOSTsToAELauNO
BKOwWkLturALtUd25KYi+ybRKOSbr0mppX7/yXRTtxqOGDvt1l1bNcc9f0M7mGPjsfepeEdrXrzJ
/DyYWsDf1I9lkqcHTRdqyHcZhWktuumUak3Mk8qupmxVsPRlJUucV6IQ5UvI8f0RLeRYWS/hJDyP
aG2NnRhcw63Ehph63qppw9grnwaO1Sb9dPSx9AhPDl7K9phzTUO6IZHF2FO7Idn2Pc6Dv3FP/wjV
8y0uRqHIoqKwJ+LoO4Cm0W3WFHBy64fPZjJ0MSkhbEhWU9SPlBzCQUvzox6X4OE2ut3TXow1z0q0
bWMKg+R4RKmeKp11TJ1T5u6Wti4txBzbZB7UnJanlu7xTYKOlT3BCkG7BsJ4HXCAHJ8pWstDgG65
lweDtSJ41EbdnSAyOzGNxDflV1791lZ5ygHny3meyodgB12fg7ilxpLZTiYBd4bO0XLDf5n3mIWB
1dVr6Xqj+YL0NdHHzfnrLfFbTn/HOz4HbTESp1m99/z0iYjUJmQbE4lrNcdMmb24AFNZuszp399d
xqxVXVuO2+6TTroGWgQBOcztKbdsQyvQxgskglmknvb/+GJzxv5BjTMifymB6ouSToCUuzjWcWz6
GNzbXVn5h4a009CiuNueKs9jvlWNfztlDQdFtaHO87m1jAv8Vn0BXWbO6CRWKzWP3q1/K+rij8nm
pXWjnWOT7ijaz2k23A5F9rfFX1rmHhUGdB4IhBBs0PqmK7y2iDfIRu2bHzU/zz/tDzENvF0zbMhg
xNhWDNO/7QzxgnccDxYx3heesb70kGeEELppdoPRM92netQ3RGVU1BO0TVMLwjPYV0WV31FrMfT4
3mcWj88iaqJhF5uWH39GOjX5CHKzwP4mCC3X2oMrI7dSm6pm/fukF+ANLwCo9dMD+ABuasxgIkPu
U8JgUqF1GKc1G69vkmIjQv7iaZRQB1yA54q8Tz39FerFg2ZSsje8prswUguPwZhBQPLUNk99r2w/
CdX/EaWWo/ezRW1dmNQLi4gxo3F0TokEYKzSvUzkdFthRDpK2Ue3unNiX7eknVz1Ov2j8ryb1apF
MZvCJNgnvtkgUW/jeGWltX4BibQ0TKd/f/fziW7S1TBSfV/SnotAPZV6Q6C2oJd0/u9feGGN2Wph
aUnV8EXM9r3MhL7mZfOmXdvnFpWWoNIK/UK+3dJ1ZuuArcXSMLu42juFczIUp4hUtmU0yIic1FNB
4fztLI3XbP51jmLb005qryiE3wWBpFTG0a3NV1f9/r/MgnfPIyxo5AxCU3tvzPMbshcI/qIlQ4Pq
ut+fTYuobJtEVanat2LsA5J/Wt15GmiAaBcW5IUB+rdOv7uB3qwaxWZL7X2VU6eXCqYT3TuOkte9
UP8+S+8uABOiiB2m9r42B8l2j45WKgUHtMSsrxyk0zv27hImpRJ0BXqw70upP1e2lf6eQi3cXfcI
TiP37tcrGYdpFMtmj2DVfo39svzDuieezv/6P1bUB+uuPptwtm80J+9tu68rKDd25cSPGZyzmDTt
gKh6nRU27YuEqkSVSdI+hhOSBe3qlWNn/PfugA2clEcNLCXHbt+8PBbJo2aHUX3VPIdl+N/fr5KK
0iNdw0MeOZ51a2MvS+4KPa/X0O+z7+cHceklnn3DhVHhMLE7d48VRYPZgOjmJ6iK+MIbsPDtmGO+
Eq3y8OY3HT2cGJtB0uLTN/X0oXQoUBblJcju6Uv7wZswx3klaqjF0DIVgzqzMNkEnDfaPx41GCD6
nu1hdmoRwRAweGoBl0WfmveQUjq2ROeHcekPmC02YH70tG8zzMCOg9MCH2yUkceDtAtrbhvRICJz
utY0Ekg7x5teRoDK4ksTZk2xP/8XLDzIOTOrsO2eqhLVbA7fbr3P+07kT2NFbNOFW/z4AmKOcDep
2eEedoqDh35QAdBpsxDpDy2OC3ewsL89pZ68Xy3qDFFh38tgrwdSbd1alxvbx63YmUBiChfpIrXp
4rrJK2YLX6mhcEnphO6Rb0WrAiAMwj9jc/5ZnJ76R6/jaQjfrXtNB3tM9nWwtzKERn5EOBEidBee
Xl3fNT5GDCu0KLj4l6JCFrYEYrYSwvFpCDCK5aFK48H7DbE4zzdkA8TJ49iDKTmev6+PXwFdzFY8
hB4tmnlLHkqlXA8PklbdqrQf9AvjtnQbs8Uoz7wS9X0lD3qJP4G/37tB3xBvgLqpm+tuYbaroTOI
WsqKwwPdqaTZp2xr1A24O0tcuMDH9yD80wrx7tnLScNYRf9xjxmAToPf1MbnwS6zZGVplfh6zV2g
RfnvRWJCobVu7IZ94KXRoeWhPyGHKK7aKQv/NEHf3wISg4mWW7UPkjh8npRlvxl9L57P/+1LAzSb
5nafUznOymGfGtI0qEBTBC9BGQ3rEuHHr/MX+fi7Q/LWf2/BCGqaIX0UHSYf23Bog95LKaZ5xa9K
8x/PX2PpRmaTzudwLdKkzw6ZnXdqBUJo+MLuz6/w+dnx9/MX+XjKQcb+741QDm3qFKv/PpWwV14N
+qvpVzpvlXbpoL10G7NJxxVgHuhGdiiKABsloGD1y5bW+MdMPfPCXXwMqtTFPJUDgmNccCSvD3To
tJ7mDwaQ9Bu9eqiBdw6hb9UnzSyqst+kVYroiyJuHRoPMQqM8sFFWCa2ANiH6YuC3qbvHIXj6K+a
Erv54+condQqRB3ivDWoPlN5aBMWj1cfy6vSb+iK6fKqPb/4nyQzGHMVa0Z8KBJwSmstRDgIwTTO
rvv9eTRh1mJac0oRHlQ84L8t7dLWjm6D2uWqJZai6n/fJ901KpoMDi9txfEaCB223MR96dGYXfVl
Jf7vv1fAWRiHENSyA9wY1W0ywx36rQW19rozi/BmC8gAqa2qAaIdEA6K+z73qf0BkNuen3ALK4c3
WzlSVJ0IiPnzc2/CGQD7yZxA+qOxehCWeeEp/Kud/O8OQcyD0cBHCpH3Q493OJrcxza347TfhYkc
809BIU79eDxRVfYFW55dO5tMaFm3x1gMU3lFQ7EPMaxTZf8Esr9J97FCUvEbBa+cVpguNVfb9a7h
tE+6VkTOTzp5QntmnjvKQRg1jOIhP3F+v8JRGKyHMg7oE9B1xnN259LL+WwIzdVfdIeUgQuHmYV1
bB6BCKkyrKDFduhl8SztxNhV5i2BKOMlKv9CFU54s5UyR96edDEz0e8rPfBJDHfp+G68yoiNZ4Ou
kvmmTX3nmRvE8Gn3t6NX0T1Ote/iv8bsqst9jGq/TRDsNhj5zr9OC6urN1tdx1LlCLC7+ABvC7dG
Cw+ygANxS7+kvfDGLg3tbEtTVpFPVX+MD2Hc3yaSHqQOY+K6Xf88yE2z2zZOZZUcRK76vZNh43cK
WV33CZ0nuWGkSYXoSgLIqLPjqbINNDpbdyiCyoJU5TaAv84/h4VBmsfx0PSmP4Ajfa8yy98BUtB3
FcqKb+d/feEpu7M1b9INYFQGGC/MQkb6hCSo1745yCTix4GKFviF89dZuAt3tvT5ceX4SLHSg5uY
1jpvQchLAIQXXqSluzj9+7t9n8u52B5hZh3A4YTPTH4vuoW4otv3tMG71+tu4XRr7y6iD3ZtpnkI
QR2B0CeUxf4PIp6y9MIILd3DbFNm4qFFoiKTA+gKuyJwsuv+apDVfgRQPi6tNUuPYbbUwCOIrRJ4
8MFHoQst3av0dJXiZ3m+boxmiwYmPIXQuigP7JpIkEuLxH42aHheaFgsjdFswcDnSoqF0+eHIeB/
N8oc8nqjemAsd1x5sLZX3cU8KM2YsOTG5VgexCQbbY3TLqsOTeqKS9+UhfuYh6MN2glXMWX1oa6d
ujtIHOxWvYEa4kZAGBm6TF14qxYe+DwZrYbdFTVOEeyJhIh/NYAcn0ZLjA/nB2rpPmZTArqIjVwq
MjH0RPlzarnqVLh0k0fdNif9uoXcmb2zSgZEEaD+3AtjSn86LW7f9TDl9nTl78/eWT9ABIR3vz54
jihuy8g64ZhAnV6Xriic2UtrFT0gMECVe9RLOjI7hKryxo8QRV33us6DwDQjpoAoi+6APYSkl8Ev
8VnIPsbsfv4xL7xE88w50yQO0kcRv6dsEh/dypI/XEdPrysJ2LNPUCdjMHuO5bAXrMOBMwl0AXQJ
GL021/35s2+PBlscN6vG+IzVVK/BXpdfhU4m1YXfX5gF9unf330YAvTjNmCS/hC5uf4rxUr8OnIg
/APu3307fwtLl5hNNESVg5enJhkoVVmgnivEq46N8EG3mkuxeUsPefb9iQEODHEvxwPKclGtcT+C
OUS31H0+fwtLvz+bxvFgETWRT9NBGfg92AKMzQFoFyKX87+/NESzaYyZvhxwXrj7PIlq684NMX/l
Gw1Uc3eLWnuwr9yQ2bP5zK44nnT0x4jyovyB3B3IBVg/gks3sjBQ85QuX1A9bJp2OAyosu5dqAkP
mnQvJogs/fzsHC2hVOSId4ZDDwoyWlvJRF6Kr4Vyf/45LP3+bDqbdQF9V0XWoUl04zMEOhyUkGXA
ll33+7PZHPm4NqGLmAffyUW5NiMpxcrLQqxO5y9w+kM/OOFas+kssFJ3oDezz7i8cnWvktSGQK+c
ccjlurK7pPosFAX9/iah0wUG5LrLnsbz3SqC0EO3SiymBwNfytbJu36ry9pAwVaP6zQ21XMq0mx3
/mILk8WaTXZ8mmQpxdBV9YbaAACBpHoLcPk95lYpr9usWbMJz26mgvce2wcXG5C+c5G6oRmv42Z4
AXRCmsX5W1l632bzHhYIJB1LTodaw6y/ycxI8280zc6vixemnj57MAa0zjRQ4iCbPtGQ2lXoCfC9
punmqjuYR14FaBViIRrzkJhknxyQrAAfDaGzF7fXXWA25U1TuGXqxuJQTDBNMNdk+otyCSO5MGNO
v/PBjJmL9fwmKt0GS/mjDyzABnnRI0Xudz60S1OtnBPCM1hzHpdlcYsTNQJf52nxxWjMhZfZnK0I
kGqGpsDufKjNUnuT+HejlQcHB8dPg2fn/BguXWS2KjgEKJCDqjuH1A6LB9NFDrvC2lLuGmSDv6+7
xmwJyJpBs/EfFQ+eObrOFzOjxuVhFcxksR/xehFKcP5CC3Pmf+SBfto3ljs5B8giWbj1Q2jY+FFJ
a77u92dTX3fdwCgazXycBjirD3Ic4vJQAm4oLqxfCwoKMVfwqTHzInNK/QPExVaJdep2mfa1sBz4
jiuVQfjZjqVTDLt88KLhztN8st5oYyYYBTecuaz2Qt176b2YrQ5wI1NAarZ1qB3Et2tP4ju9McHE
eDs8UEly3RSeK/WSAkpDnBrugTiLmlAHp3Ke0JDmr1c9sLkSLyzLGJpuah76yYTiofdZoaCZVMXb
+d9fGKW5Eo9VByW8zrcAp2S9JeMUbUuWmsPNVOPfuO6tnsvw2pIkkpaw5cM02U16IH8l/tbVaSIf
z9/EwqwxZkuATFqvcirFzqYe4i+F1/gEzeU6oITrfn82/YOMg09WBO4BDUaKhbiAHLal1x46m+su
MPvq90OLygjc+WOowR3d1LEXplvZ1u6Fab/0lGfTvhx6MnsU2ngYAcWzYQmMQ7qhefFahIgiLgzT
wv5sHqXY06OrekP3HxOMUDrSirFZT4k3BpsgzMGb9cRkwMUNfl03aLMJjpvThCnmIz5XlW7C85KJ
vh9wh12X0yrmcsK678OgISrwoA0RR+ys1f/WjQluqwF05lwYtNO38INPtD7bAuDobjUiov1H+A48
CcDOd9Xo1+wplbgRUzJe1y2ZSwtVqXWTCZH7scNMBLqiIDvjRmCyii68wwtPfy4tBMogI9Md5ePU
Fbb1EoO6AnldkVvdf8MzEIKb8hO0Cyfa5hQC8rnqLfin9X63O6cbUrK/lAkJGidkc4L27B4yHbDa
635/Nve9BCe0qxXxMZ8KXDy1O9ndD3aetLTOX2DpBZjN/U4na8N3zPYbWsZyQwTic4KH7M8UxJhf
wyK/NDsX1oB/Ta53A2U61NJIDJwOqLhqXEbBONwQ4OACVxWu8Xzdzcz2/ERAjjZE+ejYB3pI/hjM
ZFXdeydYV7YaO7vwtimc3uZCK+z0ED6aPLMlgCx5NdVlYT+JYnKPAttmvUqzrriUhrkwZnMRYEba
gKMVVnAoXPz2azBu3k/ZjFG8bkkOufRkFt4AMVsCwlz5kF/75OiaRA+0SW/Fn3pvAO4V9ekAR7xD
k33++SwM2FzSByQQYWMLRzLOmZwWed1HzYjUt+t+/XSD714xK6P2K0YNQG/rYzNuvSGlDuDE46UP
8dJIzT70XtXaZdo41hN+SyKE4Dc7R+xkCCKxpKGH7Po8bzfnb2bpWqchfHczJ1l3FiP6eMwKvKcB
qHn3tnBsvXkGO6Wg80DJzNpLJ7Wlq81WASPxYaFPpv1U9aZ8CXsnurVNq9lHMpIbmbX+dWf/ud4O
xEE20Fuy//SKBu9rEZvwT1daQNbkN6tLrOZKVYiYrQQRZeLEg3ZzUD3ixVViRIAQQVtn0GqtGnDA
+afkf7wCiNkK0FdKJ3V7dP/QEvdvsqkMtnGTF9Zq6K3mzdcS/K54P74TVmKCbaybC8W0D1cGJHmn
v+fd29F1uqnlMH/u4aH53TO4o159L4TmdMcJmPOlCvm/UsP/rHBcZ7Y2pMSLUi0N4xcjQuugn0gp
tv9AYpM/PtgmLLzf6Lby6Db2tdTZKCl1z0C4lNjA46nsYjGtgUhtK5IHAQoRCTlufFYAOJu+susb
oz+5eG/sWsfrSVJoT0CQtEtvWkFw0MetJTqdRiRcVIlfyiADsz8UCpzFGlWUU9xGhB2LPYlcTU2s
UyeaQxlDJiOyShfjFyuzu+5+aEut/QIqkgwskAhBF91V7uhGMRZIICt78J9RsW0z4BstSLM4at/O
vxunMfpg7OZCCbt1gJ6gcD8gN+xfgcy+VfBxQ8JdmvpXMLm/jXSsH+VYBVe+FKet0buXQiT9UJIK
WN/nBHbhKEPrA3yRDMbSiZ5BUQzG7/N39uFqwVtx+vd3FxrcLgmzjliPzHWJkol00GsPJ6TiUN9k
1mSRFzs1Fej2C7Psw88G15utuzBMyWiw4vRY6r3+nPJ+vDYwvf6ev5ulX5+ttKSydEWgbEIcqRzX
G98NWnIP8fle0BgvjdZsbcVumZFZn0Rv4N7sYE+cZlLuWkx99e+BXM/hGd2T23297maM/z6aKRoc
x8HWfSSVMvtdkj/rrseqLn+d//mP6ys8itm6avUyGjPRF0c5wn5yV22IDS1bAbjgtJVNGHZvXGjc
2ib0g3gNfEPLf+a5aekPgG+Ga+S8/BGzVTfMcU/HmqqOeJbB4dZw6MhXCzV16UC8NHVny6vjAQif
lEdwgkaA6jbt2E8Sm9COVr2S8FYbZ+drWmM+Jm6eFM1tKpx2ujDEC6/jXM/YxBySrdzU9qoaQ/8T
GPKJRg+240t9qqWbmy0TyRiRCxLhATaJMV6bY3DKQCNuryttsj4aUigTx02e1eRH1z2vub7RaBoQ
IGPl3kI1lL+MviNVEJyQ19yefyuXhmy2PvCth2ba2eGBL4zdb/KqYcsnqt6/ynmHOH22REgvy3JD
NtWxCrrBe7CJ2Bgeoikv8wtL99IdzNYI1/KIwtZtdWzhOQCWMWhm3XuBFhs/zw/Rx2JCbmG2MGgZ
uEvjFHZKx4gsMg9gxDqnRwnrui2nJ01ClIZwV9sgBU3imPwKQL6u2uDBLzJB9kpFatbq/B+zdLez
+VuT/loGdWDchmERo/qC+lpsIP8Mu6t+fy7xI3aOB2TJ+pi1tSpfKTsT0asHdS/X113gNLXefQCh
NsGMzsbm6BsTjZOic/qdSbibcd0AzdV3NaH0RVcGw23ajAp3XKIoZUPKkxcm5MInaa66E1mkwVDo
mqNjYbog2c2pbozStr7EtRp2xGVesrEtPGl3NjO7pJ0avY6qo5/GulmvqziBhg/PW6r28bpnMZub
TcwWcWRNOabEmm9a9nwbaDPXlK3wjcznpZZYCGbK/liFAd2j3ieDvaMcd2FrsDQ8s0k5aMRgUo/o
jmAeST6HaNlDu4G/dOE9On2vPtiCurOvNZxzG4RAaLxVSZNB6BuF/9lA5wLCsGW6/YT07hNo2gRD
9kCHLrPuB04W/bfzT+bDkhyDN5vmVhWCY/Gj4Zaw8tSId4Gle6+ekZo0KlzV8laUHMsID40C3/Iv
3PLpzfrgluemPhvOvMf0CQ6ibHL1vTepzukrIst9cauN7Enfzt/c0nVmSwChFsFUKlM/Wq5vPhXx
JF7gQDVPMXyM1/OXWHg75nLDKIWGmk2QbX2a8eUvj3Tl7C4Ndb/fnL/A0j2clod3y1hhA/X3wmw4
knNR4/3AgnMrY1PX1xYRgBc+zsbpZf7oiZyu/u4qVOSKEbjidAxGktMJj8sqtvGrqjPj6XudS2G8
yKa0m0+kxlbVVxLvc3DXIFvrprrJbFE6R78mtQWYaN3owwsrr56qFfGlfQU1CsW1BQ6QT78Jurcl
z2BHT8xobMIEC6KxYMp2EekdWaK39p4gwLDztufHb2k37MzWHtUnZVlEaXMEDzr9DSXRY8PW1uOx
PUS2rfqVbpk5ERZuYKl9CBO82WUnh30GQ53MeXXhOS69KLNVClkW5JDIrI4AwSXBH23iV5uMyNtL
dbulF2W2TnlkEbRktoxHPWtYBouwan+LgaBRCIrQn66curPVyiIwbSLpazraSnXlyk777lse2OQF
JCwll+5labBmq1KqciJqq1Ieu5q0WjaLwdRQ1yjKqwwGGPXmhwes7GQ0B9UxoBgZ3DpxZU8/VB21
9YUZtfA05rLLgWA7GTWiPpZJ6lB8lEkajZ8mAdhy26W60V1oYS+M1FyAOeaRSKqOt/sUIg1LSktA
NLZNpf6cnz5Lvz9bfixXK8HgJDrPuxi/DZOdSUCwQ33dx3UuvwxF6KfeKVAb8FjY7LOi68sjOUvC
ubALXHoOp/t6t7CR8SxO+TfmsXJ1/9mhKAxKeNLaz70yowvfgNNYfLB42rOpjSUP4HTTyV/5iWu/
SfqqsR7gwZX2TdzGhCkQbZNdOlcv3dBsmpONQ9DKMI1Hgqi6eFXpHpvbBlz5E5XnpL0wzZce+2ya
13pVWlOdF3e9F0r9hm8yN+NbevJy3Ws1m+AOxrHADjtxzP2KY63yE+d3RtbzJa/EwiOZ6zD7qHKy
zA27h6Fopf49JeE13Qz8g/fmRZGVfWn/j7wzW44cR7P0q5TlPbNBEBvbuuqC9E2SS3JtoVDc0LQF
9w1cwaef41k50wp2UD6j2zFLS7PQRicJ/gB/nHM+xPG0J/o5Cys4NltmZGk2xkFM6RYBvIWDPWwa
PaSWq/dIOkQ8jg3bzO0EPPO1iRRDeY7E5vOruDAW2KxLoLo+1QjsGy+mSNoHdCL45KVx12/jHsjW
E0Nh6SDHS/zhCdKIJERucUiw9WSRb4j7BO5FULs5h9IN4OjPz2RhvM11m0HbRCANE3YxlbqKfQQr
anfVSMR6nziLpQPM6sDAI9gpphBkvgp547DNCJP4Fshk9fbzM1hYSM9VmRKRnaaOYtxfpMuvEZLc
gdxWKlBXAmwEIS+6vQGThr59frSlmzKrAoPAY9PExIZhIHXeoQoGsE10lbwNulENX7xmsyKQH+FC
QZHXe3tw9B3CPDX32CSRzPi1k5gVgcSCdAJMz2Zf5Qq8laYrOr+qrPBZyqhdf36M4zP4m9o812fm
Q0sAaBzbvdXxodpX4KsgnV10oLpcKlNG45XkgEZEvnHqjHyfEFBchieGxO+T/LCHNCsMCojAZuok
2WKZ+a0JKvkOMHzkdVmBKDBql+Qlzmxsd5eD2CejrhTIDGnyOI6BLbwxi50zgpx6LOCIyrcVzad4
JVond06Uj4W6NZd+RrkCxKiAZkkGri5vGJkChPG0AkHqIPs4VVNnHlwRjXF9DdtqVq9g9YgZUkid
BBzDE6NsYSjPFaBhhbVYXil5MfUJK8DwqqEG4C7eP5FQze4+HwZLBzl+/UMRA2Mqxe6EZOdgKrCU
eRIG0MTxYBYH+8hLSNGrU1PnUhfPmZUaJjhoShNT+562tEfY9QAquVwhtdCA5RWMyFGinh2GA0Pg
a4OXnSvXiQu8JmVVS/X1JMyUKdB5QkTebCBUCGLnxMOwdBVmC5WkHWIJL3C/F2EHgK6PjVHinh2j
T0uAHTpQG0+0ZJYONCtPfHIjWaFG7SVlfehhkJUvsJDEzyBtO1+cmOYyUiCGuqYwtd5L0ajXBtSm
eBM5dv4EUltATzzDC/OGM6tRKZCqnd2JaV8y6Ig8Z8REmKripCBu4e/PtaFTJSukHfPpPamyHCvF
pNJgYrhSFSfu+dIBZjVI5DHrJysZ9h0YCuqKhEBBUYDSAByUqy89XHOBKDKZAvSvxLCPq2MO2gBM
9xsPAj6C9QXm/Yk6sXQis3WIxFs6AAAq+ul0QGVd6zgu4hdtOwhC/9ppHAfzhxohoDhDDEGchuDP
1Ngvszoz9TtC4vGsncZGnH3tMMfz+3AYqLdpkiFdAXYwjfBvcFabEMzuyEZ+HCIBkP06hCduzNIE
NA+HjErrSL110ssAixCSfatswBbqHfCFlrsSHXi5/bp2hggYsLztkSjih6kK3sXYGvCBXFAXrwKw
J9ufAYMla5PpHu5sr2xSm8W+UkoCfp2H4UmpxkLd+Ks99eHaINzQbUiFFP6QA9Ud+S3e3Gzppwnj
QCOpbqzZl5yjSLiZLW4mp0P8TzqKvUpgQPe7BlEJV70R4an7vDReZ5Ujd8Go4Ky2DiBVsJ2udB4h
TSbN868N17n0VDXAYUGrEUA9U4fJoQeLIDpoZH+1rjeEuFDD15Zpc/lpCPYutMZa70URQKJnjy0/
IFMvluCxRqdi2Bau1lx7OtCwyiBiwEEkaPUYhjpUKxAh9Mkd1YXVzlx8OhgeFoGb65vR1IqRxx6g
pnIXTkkV5GvQTOt+B6pvUT4XQ6LqLdzWILsBSFpNSQ8qBUD11ZqkYB17OdGC1ltFDCCLe1waE0de
hTcjKwJwXlflo8VSIlLgDgw0W3sjwExVWDxZThjv7SwGL2ylTeKC7ShTKx1QakLVFWAFVxMWJYEW
EwL5aUYRPFdUlRIUeat5Hzi+cltEjmObCZsea4oENll6yrYBq/AoNgj4uTPWPLkUbSXwQa041cOP
2EXc5jkN6lquoRuOLGyGBVBZRf4AdFSxT1t+BIsNIWEQfebHpdJ5IvRo+Y2KUROx5gfh4j7MkJjU
bStGM9ZtVVaWpNsCEJTrHaMNsUDudS3zhDyCwuzduGkOJbLksXstI9rGb92oTVv7JMDU8xb1fT1e
CQcKFO2TsoV80XMaBL2BLo+0kuwBsOJAYYCxomj2pYh5tANkjEa7Howb7EPEgVD26AcBccS5RmZv
cUlNj5UrmBZIrhIT8nN0UL0i8OnI7YB3tTPYRBMNB0TThyCpzp+sXEA553esHBMgYRGeB6IU7qUF
pCcSZ/tX0UCu3Hix6ZuIn5EmAXPxLsX2RHBKEG3/Nc//5v1kLux0Y5fD+VDa+0wgRv7lGAUDqSrL
FV7lQTUPewu4QZ5LoBmjvnLQvWDKWmN9XJgf8GkpvE5oYHCwHilTAEzW2DGcEHAJZlXsMn/EGJI/
HAfRBN8osgHZYwvkifIC5LU4GFQY+4hJrbAyiCHggsEAjMM07sfnWleVg/TrobXpN9gCpvG8q3iS
PwNyApP3yjg8qoItchv4GAOg3EFav2pBgUV7raqkBGtu7AdECXl1PYVAayYN6Z0zAR9Z/r2Nsdpu
PDfgjk7XGkhWYdZOwNM22OX51MSON9pNY9kr1QUwt/pmrEGQ8AHqQ1Yj3HVOMfzEU5yMd5p1OQF8
PjBNPexoo2PAmcBiH6OrrCEFEh3B7WCMrEz+1+ulRcHjvtHG6dlbYlXjCD4MdsBEfjlkAUVUR49m
BwdftUbgCfMt3Ht0cAYwpjvY+lwbpE4fYC/8wqoEpNs8h447TeXZkGfxaPwgIVA54IrScrhPwlbU
uQ9KXVW5KwXOD0iMTQOzQ3A2AkVpgcAVa8S4rcEuxBDbAFAbRzcsRJEpznPgXJJbUY/E3ec2Wj3y
KquLkTm+M2jsovqUA9gA9rQB/OsBxEmRDhugXftyH0Sk7h6Q5qTxOIb2xLkf0gaR5fDng0YK0LtA
RceGG84mtDd2BLw3Qt46CYiCp8cYW5zrRKXT9A28yiIffRFl0h7WGjsk3bBp8XoevjMY9wayUnpo
qv1EJllSEF5Bv9gMdCrIe4Bk2uKOVhGXh9oFmwUDIxWITtildccY8KOABdFHwYidHsZmLFKOIWjB
YugjtDJSZB01QBmpFW1tOFCDNmrBbg8BbmLgjteADDTB2rboxLDNhPxTl8MKx0c3WsNJnsUDPgx6
/M73ryza1FzdhtfdzilI1x+KURwJZAJMFy9L3OZt7PrhxI7/7+dANY/edbGNjRbuZB+CrBrGVVfr
HrUqbevdV07CtWcLXDdHHloIj+cB7VGJW6PJAw1Da29Cc0oYtdAFs4+n9mEBB/8AJe7UiwNIjuKQ
oQKuBMm7hxoc1k2geP7mkoCeuF4Lq8V5EvNk2sKgGqUXcOwxvcnLSFrQtxllv8QuhsaJNsnSYWYv
s3QcnGTgKYFnKSzubaEbcN0zyWzwfoFKzF4/vzvHF7LfzAT2bEHaT5BQwpQib1ibdu195YDPsTYq
6THrYe5NEHs/5S5TG6BAslSvqxCaDf3FxeRssQoUTljaoIfcuGwAKfJqcixqci8W/XF4J60g0Ymr
+ftB7s79EqNjNDHFZG5aVyb0zMkQ7zGBEZPagAJ9fiUXbtjcweBiq82mzcAPUBcQMNjbjKxZSZtv
IB1/cX9vHhs8sKHMZdPzQx+4sQJPkwlIr9GAB+9xTKGdOuUxWDqZ49c/PFHG7gI1SpbdYCq32CZO
HZpB0Qkr6VmOHOcT24gLzy2ZPbfpWOVgyEiKTYQsQK9UyjcoUNiDiGq2mbBUxWWkY3oiemipRTZP
Di6wzY8+f0SuXSWtc0WRN4TCRODAnfhT4JZASKMJmYPl3fAq9dvSrpBNWebXiLitvncNyu+JGrJ0
4rOHu4f6n4RlDaxlUds/YmCSNxAt5GsEGGYHUwK9xStMzZ8PzKWxP3vEO0zVGdYO5jHMwBT2KGI8
U0znofj5+d9fGiuzpzhz6zG1nKC4ORr17y00nKFQDcFF9jtKSf0VfwhYlccXrA8jMgB3AHwu0R1E
jrcWsDN7+8VYXR+tY42UpxMPsfhtOUQQ369HwYTec0RP9AdBGYz0gyn6swiU3YdRHbnXiYy+ZHjH
+RyHxofzkbkYQznS8ZGMFgOPXQD8vTo2B76U+o0DHE/xwwF6kJg0YhSmQykjGa0K4L9hq6B4Mzlx
rX4/rpQ77+umEvwwt3cOtZ7ksEpw8dptR1PefKkFoOZ5wOg1cMvhBTkwaJG+NQmeXa8JWPcAqyv9
8fng/f38p+aqdZnTKgNM1hwyV8Q/sT7t0RuTPQRokH/sI8RXPkLi4l51Tk1PLIgW6pCai9TZAOos
AdH3EMdcjM+OTE0bek5hDTz0ICGEoGntcqB7zpyhR4PWQzRw0j0YSZLmgmECZpkPZmDA77B00w+f
X4iFuzlP4+1FMkL0W9oHS+O124ZEwvFdCoj2idGy8GTNxesiDhzAcY05BIgGuwn7OnVBDeoQSJ/X
vXWdY/filNBv6VRmjxb6KIC3miQ/gNUXO77F0P5HO8TwU+qu31c8RM3++mg1RaDjKW3YgSdcAtMX
xugaFCTpijUDpS/bfu2WzCZhRJCNwAlycuiSrrmHhUo8wSb7tQabmivXReBWuVugbAOTTUHjnLTb
Il3BdboBTFiQEfnq89P4ay35P9eY0Fj+erlImzaTQVzeYQpgaXLXEMdFFMFIxzXuO5zZOTR/mcMy
O1tVTo39wB2yeMc42fQmtIDoEFBOomPi2NhMPzEa/3r7+N1nor9+JpREAu1hnFwBIjZG6b4qDPrg
Y8LTftX38JzJNcBrWg5eHCN/FzRJ7CyZCyxXQS334MCs+ut6APiSruM+xbLfY13aRZ2PfbhU5H4M
Fkt5akAvjbfZDM4Sono+lvVj45QOWHs6rB4dS/BXY4XViSXJ0jFms7ibiKpRogkvqwrRK6FX2Y52
nrkFzBPoJaNNT6zCFh7OuQJ/mGTOOJ3iq5EbhvdlbkK65V0Ii/znw22h0Mxzdm0FoivtuuCWlNgH
PYP9knDpoatpNdmqK8YW+j5Q5Z3+hJhs6XizakM7KyhrNCEve5rWZQJI8MAHCRBkEQ2ZH3Jt9A8a
pVACnBi7C3dqnpLVJGhZtjnJX4ybgpKKzq3TmJe0xHN0aDj4xyfu1MLUOLcC1EGY9Uk56ctMRVH2
E3rGkdirZHKEvlYci2HuRSpF1wnJfzFNLrPGra0T21VLo2RW+ugIuW4JstEtcXv1g5LYPBOntL5/
PkQWrqA8HvXD0gg9WjQa3XK67eADP8+yVLaelHZ5hje17pQTZGlczKpeXFcBa9qI3OasZjdBUZZ3
IjLVOrK7aGMaIw6fn8zSbZpVMijBG2OiiaAD6cSmeAX2WmZ3CsoD/hSr1rRXNO9V5vp402biB2OV
cU68v/0edYD4+1lhsltL5XAO9JeIBrOz71bfOdkNsKwOxE4FwveHH2jHNi33uqiWPPODXuUKxL4+
UdiKxA8jkNyrE9fwyoc3upCb2onToPW6PLOcDeJm4qHz7QxrP0wReSuSl6QojZrWcRjDlf7oZgL9
iBOVY0G0jVzsX8dFE2pZh7pCkMoQ82eAYkdsc3T3LfwIHdPnXW3dQFQerkTd3+rAuvv8Bi6Mxnla
nOUgWLQWE5aA8FCyHpuxUVJcD84wINulcJpp8/lxlp6pWYUveq6FmGo39OAcSstz+DRj616xkmcn
xsPCkJ87LMBM7CWYruljBcvlS91l/AYN00bDx2W5yoflxJLrL53MHLJBjungfTs5t1E7qOYsjQL+
k0cO605crIWbMndYgOamh6yNijtDuuBBTUn6U2g93EXgc5xahCwd43gZP5ShHHxcE4Uju63iGI1d
SIXq2zIc6Y2dQjP0+XVaOsbx6x+OAYcLL9GurO6IW0/2CrzssvCqLGIDcsH6/kvcTGAqZhXVdBWU
lFHpgFmeT2cgETaPwIe4O1tV9roauuRr88I82p5pyacGm+h3CbOwIdfQIKq8PhDZicncWbpes2qK
ZNCmqCjLHylm8+AC3q4Sb4Tgw1tR7dvAHYUrLMXyKl3lRhFyAYyyANR80oUdr9DOYmyLbg6zE3A6
AIJx/NYaVfTkDk2UCr/XWIY8TUmDxHMfOtqwu4+7IyZwE/SWJd/w0GcjX0WEdJRhb9GN2s7TEoHc
2ut66Cq4Nxa967wHBvaKK4kwFn5V0b4NJj9hA7aOfaMd0qtVQeCwin5UY0B15fcx3KOthz/L6xoI
exFgy/LzAXZc5vxmIT2XOtImq3O0f9gLjMMkvQKKI5oiHyK+NkhWwRTquvXifGxUssph35lOvVUs
HFfMajWcp0J1OnJuiT20T0Ndm5XJomCfqEFcq7QM10Gen2pULpTOeSB3Z4DEjgHauI3iYbxt3JEo
P69EeCqPe6Fwzo0hyaB11Eape4vdpmn0LEXsA20Y1vqmpMMmatzi7fPbtXAmc4eIEKa0XdekT0Np
x+1qqCFT/cljQqYvHmC2HK6bQHR1MgW3zojkIK8moFSDWe6aEw2bpUmaz6pmkBIXmdADf3Djkku1
hWsDCwKvknnsAGHeyS7auTZLM2zkpyMseDfAq+Nx2Y5d3AXEp1ZNB+tEL2ehXMydJDCnFSTQlnWL
BDP6veDY0DhzHKRtXItpLE8sxOnSTTt+/UMR70o7qKKsdr4VTNSUHLAHlbdsjS0vrp1DhYQX2p7D
2o5AU9m15dGgUYW6ay8kLdon7OioavRpXWObdmWm0cgMwCLDk2oPinNcVHcyy0mk/S7omGW2SC2V
5pzD/6cL3xVyGq6IgCgq9IBUEsMjFBu0WQU9SO+dJ5tusJCg+fnw/L1cRs0V+ZDBEcpRPL4XAp/B
z3rdj9qPG8gfbpkLIot9xkheTmwVNq1RdyixbNK7QWH5dPP5R1gaYGx2tSMr5zwFkeIZerX2dXK5
3haRxTI4A5T1g1hR8dNFjYP3LLTNBbxPIfea1j3ZL1m423NNP7TWUqeNpXG5o0KU37klonQnO7f7
mrxUza1DpnDKEfAteZs1EYLJJKaP3pv6/lTC6VI5m02irgolBICueNABXFzEL9q0Ks+1zAAJXQGR
hQ0kaFXSU7T4hamAz6aCTjV0zCCXvdURBN1lVKBDo7Wjrgvw1S7hhLMazzEVO/E4LtyfeZq7QcBI
MvaS3zIGnPBG2VwxiFqQun6i771wgLmNyLZCUsJJw28hZ86q1agIZIgy18395yN86e8f3yQ/lBPo
brJEmoHf6jRmb06J2BnfDoeuP/EQL9z+uUHI0QRp9ybQTwVqBvQsgsoQIqyjagdmgwq65mpjG1iW
Xz4/n8UndjYl6AIEudKw8AktbEulnpzcpHhAa4LJbxNS/s15nzmVSm5omA8VPJ1qABipattW7hHc
Ju3q9vNPsnBl59YLeCJFMgRQm3k2om6KC5HS3P1mbOLop8+PsDDW5+4JPgShO9pl9TqMaSweaa9Z
cg7NsAVfr0qzEPIrEsWVc57JFCLir71FzN0SJJ9KCjHs8OqSyS0vzRRPw3tqwniFfQjsSJwY+AsD
569F+YeBGYrBBZOZmFckDfbpOq1wm947QJ+I6xELs9cFMuHQUFh9fi2XDne8ix8Oh92WCYAVI15D
XufJFh6z0LI9krNQXgs0qeU+g/Rpev3a0ZxfjwZhWdTY49S+ovFJ6vu4n1IWriyKps0x1WVEqgcy
yF2gnE48hktDhf56wCgzOWyIWr810mFW5Ed5nB+1ZgN8g8kaeWADNYg/yNP0mQa2xU656paOOyvH
LnARNo+N+1o4QdrX26JAgtptC0CYGnd5WnSh6/chzv7o1B9HJ/ji+c76G0FrpmiaNBSUiHRwm40u
Sgd6WTgRbL7ubYwiZAekdZu+jQRf235+WxfOdm6lGEWMtJ9Oh28VHEujtQIbI5ZXzIptQIEGRx2N
WLjgTb6BC4Ynp4z9CwvPefw2hZhBkHhyXpMMW2dnPWISwxQ2zGbqV6OF3cVTwe9LBzqe94eHxDAH
KzwCoywC6tDdZqAcsY2OoZ3zCs3NKSPjQhdznsQN8zXsIlOcvU2iodAmt3khsSFOXYjv3U1IHHid
93UQp9mlQyWDLOlobDLWw+d3caEUzIO6s7YPBvTU9XvqWsK9A0Cvi4WniOLkAdvaPaatJHcTdWKo
LswTfy30P1xU2aiqlWqM35IxbAuPyRFKJ7APQAD//HyW7tqs2Kgot5iD1uGrjI0ON9x1aOs1PGrp
Jm2VFZ84j6XLNisxaZNno43Qjlf4R+ISSiSb8fIsxJJCfE9zaBm2sWwRhHvicEuXbVZZMLuHCP0o
0vcphoj20uWRDShIITNWnUptXrpwsyLiJtoqaBJm7yLEPvxjOlhT5KVu1HWXoqrbYP35/VmoGnMb
RZo0dd9XSfaWu06hCEKPFairPiGAbgwrU6jsByszAjqJhuT1lPVy6aizhR/JWA4Dr+zfkl4DbOCJ
ArO6e9HbxkqsTQx8I6shimva0NqAgWnb3z8/24X7NrdZ6MHW2AwR2TsWacNwo0tRNvDgV/mp0r+0
ApzbLPrRQJLb1MGrcgsdZdsyCGKYGm3seKQr5Kmwhl+GIuwl7BEJFJuPtZxIu8e7Oyd8xSIrkP2J
R2/pZI8j68OzHRpauEHcpG/HlWB+YCRFSJoXJKINT+z4LB3h+PUPR7BsbRmay/ZNVtJ022ggdMC7
spPpkJx40pZaDnOVK7oNiSwHoGw9GaXEmo5xjrUgl21kwvT7mFPK+WXsOm4yXsGyhSkP7E+ZnDPZ
ic5a6xqie7MB1CxpNVJVj6uNdTTipSby+gxmq2/wCuSs9QYYP2S4Qneygxe1Em1jr7UKw6LzpgpL
ldGPBmNnUHGUbZeIlQsnRL0tXVTMfzeU/uN1/M/wvTz8u1fZ/Ou/8O/XsjJwskbt7J//uoxfddmU
P9v/Ov7a//mxX3/pX/dljv/mP/LLb+AP/33g1XP7/Ms/1kULwtBN967N7XvTZe1ffx0f8fiT/7ff
/Mf7X3/l3lTv//zjteyK9vjXwrgs/vj7W2dv//zDJsCPy6OI7T8+HuTvn7h6zvHL++eqjZ6z3//a
+3PT/vMPRf6koNGCGAtcjURPDXV3eD9+R7p/ug5yGKTi8N0JhJn88Y+i1G30zz8c8ieceIy5QMFy
KpzjDkpTdn9/i0vg/lyOb9jUIfyP//3xfrlN/33b/oFtg0MZF22Dk/qr4zdvPUNnM5d9N0B6YX1Z
W1tq24ghhKzRG1V6DprbWVENg1eN0dPQdMjDRoKAsZ9sAfyGsm67fNjXY3XWYmIicfIKexzSa5zy
CZamiyYfn7SlYDSkP2J25/RdjDyVG4qtQa+385/I3bqHSvl7NA334JMUfu9Oqwm7Bh6D/cmHOqvx
Gye6KoPwbLQyr9RJtHFbKMiGJvRcmW4zeBuhMSvSVWWazRj1+jzVYo/MMOQcd5U/ZT9dfOKwjPdB
b35krb2rQKvyJvueNsL1HTtAloAiO4EkK4Tc3Ra6vw1t/T1qxOvYsidD4vfOjS4M7WoPCSGPcOfs
gLxZda16yWq47R2TBB484VvSyetEobVV935ZRXdjjU8BHYjX9LXX5DJdg9B5W2b2PZzj9spw/d44
w21l6vNGgp47QPrk0RHZ5ikcNxvj9pBvHzctwkJ6A0XmiKn7K2Jjl0YhZxJimvAtjiO5qiv4bSzU
FRg+rFVQw3CUtV6BULNzpDuhSIj2BsmXLoSRVwjLts9E6mwtIpFx4k6+G7tPOuDDOqDYF5b6CoFE
al0XabqiKsX2ujEtMtHbXQhbmT+S9l5OLYIYEajX+lVYOlvU/2aLpfq4j5Azt6ubdEv6vFsZt+uv
sWvB35BGHnqJ8xqNtdpRFzx0O5R+ODrWzg0CpFj3gw/uIQhW2vIrmM1yDywJX5m6WCfHa1MGtN6x
VCETpU3Fzygt131i3H/rdf6/LlvHhuRyxbp8NmXbvv9SsY6/8e9ixfifDoGixyVI8j6WH6xJ/12s
8B0C9Q/KFTIxmBTHOvJ3sbJs+icqEQKDBZOcojmDv/d3tbJs509CiANwpbQd20HY2P9LuZrtLCrq
UIHa57jwLRJO7PlSxQazoy4joTy3pBteP/LiOERreabKdNf2ae9Vrrnth+xbwkYsHPCM49mC+mFo
ffo04CXe8yjFliQEFHWzcRLPCc3WOO2G9maLUn0e5bBZ2TUWrsUDqmbriTT/GZnkxqZ8z5rkIlbV
TSlvYtG9frgRf9fmj7X4rwbXf5fi48kpYeMauvifCy/RbIXZBkgWSYJBeZ1tdj05EBas0LDfR3EC
CYyzCSfqT6vkyCoKE3/QP0w43UVWfZ+n1TnTyYM1yN3YBSsEF20Zs/dN7LXBwR4Bt4ep006TreZ3
Lr2Qlu232SaOio0T0RUYNdeIDjk0XXluWndVS7S1y59xeSrR69eNib9PUHKMFC5tRvjsjafWFvLm
3EnBkKzXCY2R0i7PhOwujeOeFzHbVll5GMF9PLUQO754zK8sd1zHppjQMa3P3n3gVbWrZqygNnW+
laHe2m1xoZvgYhiHldN/m7LCj1njl6XZKCBr44JckDy8xApuGynu0UGf08yGm/0KvTVU67vP7/xf
W6D/4/Mpx1WE4eFT810TMOcj9HSg4S1lt+bN+L0uzDYn50MbXXJj9qN0LkYxXpExhzoy2ijJL+Wx
6uo3imaM6UNQENrzpPueOeEuNtkW8SBnA/AzsKJ952F8g7NCVAwyC0iwq6CWAYaGJAhVqZx7GIyh
cvJd9J095P8/0Q6zqwEQFY69R+SgXDRJsqWNBWBF5mtALHsqL0Y6rOUeec0bclVWzq1jK0zXYbQR
RDzTOH/UeX6dcLW1A7lpQW1nFkJTRHZN4hPNXES+/ObuKpvZqFooCigLvy7pkbRjTUU6uJ471Ve8
lTeQ3/ptJM+ttLtEZs9Fy146wm6sPn6gbvGaRMEP17Dv4dBfg3nglNU9dvAeONlwPp1NRK6myN63
KX1pw2iHycnHdLkiTggqKfuRNvY2bjYqY7ugmvws6hBGU61DxTetgdVVmAs2xmt0RdatiO6h+ssd
QM2bBKrGcFW5030k+mfw3x6wIrpgfNUAZgyGY7OjSHgIE7Qwh2y6F2VyVoDVlhHrSXVqE5Yv7pCv
tC0vy6i/HOpyTSwOlVd1NeYZcHjwOWOoBq215XsSyp0g1d5lxQ3JorM8fLJg0ecNvUqD6hDgGLd2
Kd4gavI5lmAjFl9Nwjc2AkbawL4iQ3dWl/2Z2wnfzfyO8GuELG1Vmp6LBGbZVsFubr8gww7/Lv3M
jDtZYHeYWNuquRyG7jpuxC7S8ab+Dkj5RROVmzKJLoFF2g5tc9lMxIdZzpdKrFqe+Coo92VsLgqw
RNuQrdlUbjaJG69gr/dEVp9HduONpEYeXOnnsbury/xCxeY6oVCZZdN52JU+iHdn79NQXTqJvopZ
sh0iCIvb1Hht3V1asXqmdfDswitQXLYyvrEiuh9p/tg56iKhK9IgTygqy/PRFr412PuyVhfZaMHm
nG77YljnoT4PhgGIuGYH2ep1PIQPtcYbcrYfsfuXQ4SbJ/VugLAhZM7mPe/KA5KCN1Mrz/gwfUtE
+LPo5C7AbmzFN6D+qXval4eA6ztAPbYIvr2TIl1DiLWVPVw5PSc3gUx94Gqw2kveZC/OoHFbSTdd
4wXhvhXsUdsP2CW6QZ7rNpzUFvEOb6LjW2PsjeMov5D5fqpV4Ukm7+uaXyV69GQ/7qspfbNk/X0a
g/VE1f2RtovtaF9O8qxvHjsmrljQXXK7+NHQ6gB97N4dwyvgRqAOOUu+V2vbxhixcliiPMvlF4hG
SLykZaPX4YmXNW6ofXyVhXBz8CI9bQFdukoCrPSnfG9bD5WKfLtV90zHL4gsu6sntZGab9PCfMuw
Re7h8m6QJbID02xtWeMKzXYPSk0gKtiurPMXSxLwgQQexPoudbJ12CEDn9U3eWTtaBrcj278kgTE
K5x87bbJC0nEVU2L2kuD5zBQ95XoLh1urbmxb3Rd1XACNldhlG86oXdwu695GjQ+1F7bXJV3WjlX
AMedTyJ96J+HDuOxGKC7READ8txWHdaplqmvSBZ6k/sTgbvvOS3v6mL4VlgTQVKDhYGLeVWNCZ7b
+8pKbwfscFkvY4ybq9nNOGb7Lhsukap3xXV91+Tsm34XAhrPCghvb7gI1RVDAKL6X9Rd2bacOJb9
ImohISF4ZYp5upOHF5btTDPPIJC+vjfc7Crb1Z3ueuwXVkQ4b2REANI5++whcx9FPgboFErMWzyp
oS4s6+4jlOh/pA2qmzouXnPeTxFiefaxaE8zd14SK/u++srAHgOeo7HYm6y5I4gm7DNykln5uUnL
s93wa5V5Q8EPGAA8w7YnhXbffCtU/FK5dGeW7a4R7QGiKycQDLOXdi0lGOqsXNPMk9T87hR9AdJN
/XUN/whQtmS6q4PYVtRPS+ckHBc21R0cEbq6Tnz0AkTAy0YKtoMGpPMgLS2ClISmUz73Q48IHIha
B8oeyDO7NjT/zk07gnnxyzJQDxSSr8YgD3NBD0BQfMjYLS8vjKNZwj5jwQrjOG7jw9BxyN8sm+8m
Z943tYn+EA4esHi0FWRpOkrNwm9i6Vt9+wzbY6QNnhdwt5fWOEGmEJjCPsawbZDZ+MZItYcN5gF5
wR8aQ9/kBE4oo8A51xCLxfmg6vg7A612FN2jd8lliJMwv2Ds+NQmXUjNXnnVFzsrUa4aN6KaF2G5
oWH3J8MC90QRHsxOdu0RFqC1G1aSRibP99ncYRlTOyRHPcxM+kv5CSLH/TLiHqPm0QWGZZn5U8bl
XltdYHOoT6V7IrBnk2Tyu4Gc4QN7aTNnL+PikNFdXLqIC8oPiCnYGfHyQkv7Hk/VccQ+8PflzQZR
/lreoHEgto0Kl1m/ypeqNp/zupQu5PemHw9vzuyAAXOrLVhk9DqgsENVuelNNuIlJBxTxnAe4W33
dTZe2JCi50Q/g5bnP2r7/mcc6ifg6v8GaO3+bFYwaPj/AGmtiQf/e294bfr5i/qpNVz/4L01tMg/
QAqEx6JLCIy70KL8szX8h6CcuSbcEikqbHOV6v3VGgryD4I/QC6GSSmzzdUf4a/OkIt/uCh1BTYe
4lLLwRDuP8CxnJ9RedsVaJksDLJwP3P0Ts4vowfcgIDcW5pGlE3NbnDNJvZ76Mm8qdMqEPmAFsgs
TkjZKZUnkGZwER5wm3TntrYVuSQvj/0wwrpi0rZvlpb74qJqQ45W+0TAxnnJY/HRbs34sv1bnapr
XKhdaZKDm+nx85ArgkAgVCWLmAqvHSkcf6ZMfZyEsU9iS4fQgiCpmwz1HSPklcwvVMTicrjlxjDg
poB7xlJ0jn1sOmY/T7Q6OzAyORasmA64gyvkxdlxei1Ua3l0mIzdULP+oUyMpookfziwujgNEqNT
b2ECswEmIYTO9TR5LM3pBSbg7ACHhcrnLT8hdEEe6jyfd4DZXxi3EUTc/kHAGDhZTnNOzLS+8+xq
xXdUwNmeNiYKVY362Gb5p+lk8gWsLcDYr9UzghRH7M+pvCs+jkFudV63oM0k4F/BeagZgsJMvv9w
Wf4PnfImjfjXgrKebS4AzwrhUAGC0L9p38GFGZvZyGG7B8M3D4CRecuXqvbyxTajQSbN8V+HGOl3
tIm/IOUqPnOJQogM8a5H4DJYtSQXH7Grth6ZrHwn6lG1ECO+LtKSR9MwhtPMLNfbTo9Eybs30EDs
W6dWV2o7+R7js9SzW6WuiDLKjqrv45OduhdYgix77RhXPrTDo51V/+jIEBg1Lhiass4B6LWIIK4M
dAxZIQ60dfzUKPYM0vYbcIw5Uu2gd3Ndtt9gMakjA/4zJxOE5yMCON31ST450KVkLQuWqr8kZeGe
TcsYnma0JV4cIzhOzNjIxkqcx+3CaNBERaZJel9Q+o2i5IOUBmBtT2NmwcypKn4jhyPbJP3HE4XN
GLe/yQGkY30Qv+qoBRwMEeTX0qBy5Wdbl70V0B2Sij3gDfLWr5fw0vc5QEPHEwjTgJIoqSInzYZz
irL1sNj6ZsKh+dVWtuU5XTediLTp+1NdLkNYt6o6bj/w0BVFVKilDDTjd6tjyx3JY1dGdWJ5sR2j
YrKdSDfNRwr56VFXlj9lGTmnRI4e60d9d4YEdPW6mw7bXztm5vp1VaJ0mCpfspqhdhzw32bZcCpG
Mz84smW7rOpfgCi7HqK7TOzq6z1YAYIJTZIPDycmxzxrFE6ztUQZQpqfgRv71G1zrE1W+owMVeXz
oogDwmLLS3NdfeuNaRfLdvpQWl9a3VcXpyf5uQHjI4CKB5yX5lrnZAqx3XY+p1VznVz9tPQJnDor
dp5bbj6zChEkREcteOSX7QDLsiN8UfDxsPTU9vQ6u044Egd3UFk3Y2SzRlxGV4kL/IfYCcmbIGW0
n1iKgJnRqa99kqK1Sdv9UsPtga7nAcN3YG+klv7oLjeYHPVXN3axQjT6e62N0SeiiYNuPc/5RH1L
wj0qbvv0Oenqi1Nmwm/lVF9q0uhdOT1RbBh7jXIB+lFDB2PuVgGl1LgD9DOjfO7oeVoEPcB7LT00
xpj4f7+wkG009/MFC+TThKc/IiQouLq/7COmNt1FKtBRW6Pml6lLGx8+RsMpr+zmQ+m4xxRWnMRh
7af3E40Ud+gPEFd04ZkDt92CIbpkPeghpSdSUBrCPEXtXdW/TT1ux7LK8jOzawa3J0+Nfy5Znc9w
QENjQmkyRDnJ0gsG2jYQDLi2+RruBydXGo4nlxJWv/C/jRG6VDq7oeuHm0QYHWo7adjWAf4KD5Jq
9z4gADLEr1N7BPaPh+1pU47LIUkHGFsnzRQ0VR8fwATHTpEBczhuFwiSFbBy2FX3SVTaOLdl1+wn
1+n38LezJl8ipL5AWsqtaSQJiKXnAFQhHkyQUoRkvUsz2JQ6bRM6RYuLqi9qcNjXc9+4I93zqe89
dEUpNjBY5USIdVnuakgxWWHmeVgPhu4AkWDGuYNvwBUM9OQNjsJiVxSt2DUwCntrbHJNpBsh7NEv
cHGhn3Gco2ws9JQayG071cxnagCSotDGYxZ0TfGpEgudJKyOipeaurcERtxhy9Ryf98xYTqTnEiP
JifmkFZX+RPuNw+ajCxMY9JdoftBrFtWhVIt/BAz8zf4HyiLP0FYcLoCQO4KVPoWgG2X/Fohj6rp
ynYxVdhgFTw16y1bMje5FKpOL+aQ6ZBww/RggT6NnmvFXeDmtPbrTNHOE7Mmp6RaCSMxjc92HCc7
WOjVBahGDjrqjImzPSXQeelk19c8Pwy69oG7YmaWsZeyqszTtoKij9e7vJe2B+EtUhGqxA5KEeNM
ZGkXLnHXfnIa7ZyoqduTHQ8fCqc54ic+0/Xkl2p8Rp7TVRFpRXB+lX4K27A7sEvrPs3udNYxP0GC
5E3rxToQjOmmbkKTn9LhZim73CUFcOEk5Yh9RwIM0GDDOiixyGAqMgABaVlFVHT60OJbYw/Dsjdg
2dvuRlPAuLjKby1wyMdsdw+UEMPTduiXjvhl/KGzrWI3k4XDgi5tjjAxh12N8iad2q+kSefTIIBl
pAkaYE3JSyHcWHoKDiNntJYGXC5NNyAYTtBQxLTdTXb3ZMT5Ek5jWbxkfMRlLZTzBU5PBzh6Hpdi
3JtCs5es6eHrmOfL0wxRZLA9qp3fWV05KzXip5UL5a+NWfEKcHPb/LUmEk6f9BXy6EI2GHTyoeyM
EfeKVSsmj1ax/A0+RPwwaZqHaWb0DzCZDCzwhesxJ513MDwB5rnehLoyG3xKrfztNbvgvb/99pgt
FhcnxbSTsKbfrS47Qdt3CGnPLfcrOlsnNAWRUWf3RuBa1bSvjLz11VxVZ6OI/RSBtAHs5tJn0MWG
m72YOxjdyDNp2JVnkzrNTvHjwdAzkj9gkX+AgkwDr7YVRHjpR95MuGC2jQzX7zfERvzZr2shnCmH
m9E7gY3M+JtCXWque1TeF5jIrrsyXIusXVVM8zM2HRjTjSd8/exEyrHYqbwPkTMBkepE44dQbDnU
ekE6Lhh8F+EmJ13U9T2BfSiumIrs+348jFZS3YrB6u/waIh0ARUbQr1Hr28AUxqlHh9mXTu7cRyK
32xUv5hPYsHA4B9XHPoqjnkcJm8/Y95uYiNfhyED2FEAFJBWUwBTnELsK89SlQg8LOPikoH0deBk
cm/OmH+vjNg65z2XLzVGuUHcptJDAFDvwZbxWkOTcTIxr0dbRNvxAg/+AJeUHQqoK5+s9ktFUuNj
StSFUNSsFJf7q+IuC5vpd24yG0X/xysZZSIBN9ASAsCKsH79bgRVaxNDcB218AI4IHWE45Nlde8t
mjXe0PYk3F7EQJgHOYuxRZcau4oyzi5R3cnQLD5RIzVOFViywK3eXxkaDclhcTCpZT/DkjAJ6kpG
E5SQ/VrzbIUPnAZWWSJkClEzdf0VsfDKg4EE3sgxu/yAy2I/IK4BBew8F5h8IAErzrEamFMON0OW
dnD+Z9YHRNX059Tm02Vb7Ja092CJmAQEDjxf4xKoJJmKz4uleYidf979fRmzTQp//AVdjmGrcBxq
4tLg/2b+k46xmkqWjbDhAskCC9ByqTWyQiGATEH9Mwa+40nyDXaYk680645YDPgB9rX1roYpVN7D
7VaWDjlaJpuOuER6AYwTJ+yV4/4HpOUWnlvOxuuCmvFUFI74NEJs0WCmh7ixCQ6CmkVz0qjPSLwZ
w0Vh3ARiHGb5VZpcjJZgh0Ea6qFoWR02aoElVe3MF1rXjU9xbaCvmsv7VPZ/LBYDqgiwLu/iF7Q/
45kqEEO2p1mZ/07Us1Flf/zluEUYYA4L+DmhjP5KDRa5AcoW5Pbv5cEsNEe1i99MoQZE8S3iDvzJ
J3xr9p2z6m1prUeat4jaRptn59Z85s5yt6wD4cp4Ytziz2qw9gjimG+5LZbjaOuvqnTMc18WqHL7
DiVLYv3OMXmTev34NVBCWFgZCO4fbEjk11sIU/q6sGHT5+t+MgO0tUiMWA/8n4+2p6yewaAdmyqO
4oXdYxB5d1vrQxNrDaBWKkI9jLLILF9seBjGHuJRPD3YzSHNjRJ3StZiYFbfBrKGOa5NwnunoC/Z
DGTifZFO49p8go9a6TMgN+H7iw212r3sUMotAxNRr6YAP6gPHqVwvIGw1zo5Vpb7gW5BdiXKQd2J
D1ZcVsF/erOsXAJM3kHBgjZvg69+ZARmIL6zbq7GwCq0cUnScnlgWXzlbas+Qv5lRMCH81Tv2pYU
H3DD7afWkg+7Lp96u4WWmWKKJ7OoHyf93Bo0O1VWV/od7T9tS8rWVbmydU6u1QcTcjseJaouXO/T
PinqnTSm/jzkY3a0uiK0zL7YNwLsIx/KQHDux5I/0yRbLp1RPCPRYLmjRJXNmH8YpyQUY6s/uH18
6cr0eWuslriBN2NrcbafW7iwGqyafrf5/Pvugxn6Cr1gmEtdrGcrGvcDibJunNoQTW2gMGPfti4e
2c457nowCpAOwvczylUPxWp+z0lx28pDRXqADOCJS9g71shNWHtvC5MATCrt98pjewnWP2wHZm/p
QR5qvWr3VqPiednafrhg4HoVblSLjj8kuIJPoyMzzCTWHwx3NWy3MtE/rDLjISapH0hDlovlTt2u
y6tTXXbZHoP+1m+7Znyyx4wFFRTm56aniVepXF9EYmORMtAZ1DCkVU6noik10acY+gnLnuubyn3I
gaLcrXoO+tbaCoqW2uhRkL1iuon1OhZpdqnLC0pX7XcGG88aUvinWGMAtta2qVN+S435GRm3s//+
0RvezzDMY2EJe1JQxda+exm6FpSp70meum96Ea3/XsUYyFr0E5gRHCFDS4/A3qIWMZOwBanug131
mA/C9xxgyttfzX45wMy+kfGpXQ8iH0UEj0a6Zy01Q9g43QjJzEcy1XcK+cmHvmyvAn09O2ieoWtY
Oz5VlvKEYMmnbMmWJ6tP92JMUziX4NBV8/69k1zfa3sLIzPqsLL7bl/09VU67R82/K9D4KDiakjL
tHf5spCdyXS7A6/YvJg11LCjjaobxnih42Aq4HCjjj0Ts/GFmxiuFSKA1xXQo7Wmm1LDDmqCaUWh
gdFwCP+9BkUa1MlLpHpZYqel6c1QkD2R7G1DJFEdWuG8gaOp0o7v1q55jpU2z6XDAzSTwEvX5ruc
CupRJN6GI8aXF5t12eJpNQ/gWMwYSefVLi1i+w+i568mXJ27UU4fU6pyj5uK3uFCb0dFFre7d3Cy
4MlLNWfziPpES2AFTgevb7Q8AhTFwtHXPuO114DLu99KTGZLN4Qv5Bu0dbetCVwVeofMmMGjRJul
Zgyasnzuz8mcpyGIiCJandN9O5sFinJLH9+hie0iSmAruZuqGBAYkrv/KGvLiRTcybGjS+uDleTF
TqPrLIHgZHBAhZWPDbjHMOx5z0jXRxSO5Xsrr+swxd0W4u/nC/oPBe9ywX1LlLtR8ToNBtUjYhQ0
T7LeAZYibxOaoetWJ2LC+laQdsJn5XEf1mDf+FvPuh1M5qB77VXzuyLo15EAB0DsWKufBgYC6Kt/
YRsxOqm0Z0sc2BUZUb00TSSUmUfbSmLU2V9Ptx9VUHT5JVZeFPhnY5lFVC7dF/jZt3BRXV/DRoeH
y2hl51QX2XmoKnWcYObdum0LF41k6k5jr2NPGyiExvWprefchzGlEST2Vzi7ZBeCEaNsBLqkRH2e
Fn2qit66IYPs2C79+OTI8lW2xYhV0RLwUZ1dn/alWUexwoTUgN0iQGFkBGQO+F2m6JtrrCcS/v12
iMnNr40k5jVcYF23EPVjs1+NaJzUXmruShHk2bCElmGJS9YZZijg/uWjpu0uSR9hkArYyub0kw0b
cCjThvhqo/UaskyeW0pj3PVTiTvWyoOud3Bhxc1oezM8YgNjGfkB3rXBe1VP3fhPIdEX+jnw8WfC
VhGqzcgzSLxi18LmcK/N5mbSxr1XrDrDpIve5xSd9JzWXteLz5A5LYcmG1vE9SUdauthCDDlrLxx
QafIRsGPCaId3888SYCjGzq+byd+fcZAhr5TfQCbuLhzox1OqHWecliF3LcDacUfeS2bKBdshrBc
mZ+2e8tK5zvgMeeyIKl8917oY40Mtq+//SLbIXXkrcoAnTpTl/m5WejPkw27A9meiN1N3vYLk/Vn
Nho7Oc69c0Kqyke4maKkbMt+11Ql37vQ7D/r4nPRpHf82ObTdqi4RqRCXvGdbDpsMdgHzKnPbqWr
HrCBpafFgQ+oB6t918MGwVeGXYy9DYSotoVHYD6aXtNgwsEqUx2LmgMB482z65Tts8UkvOXdMjlt
r8HsOTtivdfe9q9TgljRrC4Rydfkb/XaLOkaS9/RbHPDm5wSoHrWEdc3iPEJXea6xGEKYhYYEnXo
m9OAwMwrmqoWoKbTh7Tou9u2AELhfMTFdd0KUdll081q3OvqUf4iaoyT3Ho4zBOSNRKNqJatJHov
KwAQ6FsHK4tgtnh2n6RV713d3OaWwp5B6ke/Xg7pXGD07LrLPavsOWzBlw1haQzSQWqldzdL/zoU
AO6RhJCduUL3x/Ni2RdLNTzgrljBLQxbxLoap3GBwpU7zX5bVrSTfoGjxWWG4O0J+H8Of4Dm3MME
8RWGrDRKYJELjNKaTsaSOD5EIUk0NNi4DfK2jQugbKv9ZsYGjtbNBsiG5lf+89H22iikEaUZ+fD+
j4N1XHpWByaNbZA1ZmzW+TgdDIWghEwT9lTyb3OX1i/Q65RH+Ft8K1M33kPl7XUV7trW/urEkKpI
iD5uKcRFVjAPuTxywEmRHuY8gLShwqTIHXEuJwk2H2mCZM5AwY+BOfbMTp+V9WEl5s/dW6OluGyn
LneS5zxPBYJ0sVuamKoyMGtjDuUNGFEAs77Oa2eF1cyJOOjjxwrADt5zhZrdMv3StgncW2lR36ca
pq7CnP8EeoUGERMIuJHULwNMwp0UHVgG2ug2bUV7JqPKETroJymvPViB1zhRR9ee2dG2OV5aX2es
5FE9jflptGe+H3WNkmsZvBkEufu4LNVBJEYftHwYYIMiqpe5a9XB7MFUa4y5PrzXVUObKpQeA6aw
EjAm2HxLWA6cv7RuGZTI5btPIyIxDZ4Mj5S6UyCEfMB7HOWpkBUKFISf5YWZHwvQfr1tdLc9qp2U
HmmNW3noUhSWoz1K33RyNXig+1NMLjFEQXzDEmJFhM9HX5XJq5MYj7b5Zq2jh8Sd/jrQlurjNHaQ
P2AUtX1WTB8IVTA7XHH5OO2ysykQX2YXt4W11R/rgwaNxD6tZlTqOeQqGN/EU7g0IwJCRviimLx5
APuPHzV4jjtSz5Y/N0786N3aeIytHDC5CPrMpOc4m/UJ/KwuSgy4p+AWAhpYZQqrZk/PhWEfci3M
c2IMuFQxWt47OX8y1opMCwlGjTN0HgjQ+ji7s31YP1pclQ34cH0K2O2/DylHR2QbbR9tr8FQdJdW
zdlarGFv2/ESYuKgPpaJXXk4FfmtJ539TG3ofiGtuip7iX3IroCQfJotdMyyzIqjgqr96KI739GC
xHfufM2zT6i7M7/p9PT2/sgmiPIoKszPdRwCRBsjtx+HwwiHHX+rmrfDJNA60gYSjaE+bGMWG+JS
/71i3iDubRDCdWmhbUIEA4efn7Ka9BlGKf1OWyr1a1lDcQNvQgC2OCulLYq7sKX2aFqxK8SORwT+
JNFMS3orsOBi+APmlmm3j3yW7AkxIqYiFW4dAw0PLK3KWGNO3brxaXvUKFj7vHce8zxj1xZGDR4Y
JiZYn06DU4MSJri6QhGvg25hvmgkmlFgJREUT2nAMgJ0Lh4WwJEoSyA+gwKNK1e8dnCbPk8oHf0E
SG84TK0bNX3fHvpBJUGa8Tmqlw6VwDq4huXh8yhmVlxMI7GOY012o16pcRbezkn67JBhOHFkCGqB
rtm5UcwYTu+/ozsZU5iniuzqVrKwmhxyR2p8uXNnJ90rs30ksLo5845fRJy8IGkrfmyHCtesSgZ5
putLUmLQS61ERv0qucvn+el9PsqnBW9Dc3Gh60aNuOjE19ky+cJebgJp1Snop6gwKkKu9YTkxG6e
uQcKLjgfHNZaAYxUCv99+NVD3hXE6FvjqGKmexzXRpgkThuV7QDh1Xszk/CzYSQrGuOcuB7pazt1
39MvKMqNPUMKKoGokMTYfAFzZy15ngvWHGF/0/jclFhiku6YOVkdoHRvLo3qud8Ubg+abirhJYak
46GK8xNZAOQllfLk/NXQFrC59SBM66Xsc3ZoYabobYMWRjTOMDP5GbhlhkyYT9k4C2yLFVoGoAXg
6RX1w8r6jwYZ0VojMflU6aTCXpaZv0FsQFT9tUQFNEdWaIuhvAcDZC1hf8AfBgBTizOmTphWw85e
B0GcoPHlZpMHyYp2GkyGFsJZPKkcDCKZfHQrwIjZReKbdWX6fEyyUA7x+GiKKgsL8VFPHHf3xOrd
whod4b5RlwHM+HWXl2nX3tusBukjt3cJZm8egV/tlWb1n3CGKg4IyMEVP8m/psIblchEMEPAEFHr
YZqILQWm+BGco0B76PlTBopV8N6nWfkCLcvaEdIYblEjQUiTckFFYl21i3nMYP6zl71o923RjEgj
BSNksBkYLutMw8aQksG+Ci49KbIPC67PVlntwSXoD2SUqMIwNkHtlbS3emTVgz0yCMi2Amyu5uZj
i9AdGKVh13+fG5Gksn3Af/GTgZCDYe6qbyb2OSNOA9E7vsoa67XNSRlZzEqDCqMTgLFyeBRZRff1
QsMBU8Pz4jpnpPgil6KtL3mfZ8+iXoqwzIN0JS8oLA5hOmMCuE2cNtynNquH6DIdgBO5nxrjpFcQ
pK0BX1WIUPlX9SjdCsAAUfxSIak0lOUMQSE1wslwi0sCIryfjG16SVwT5ALMw5rONUPEDYHiiU47
ImTgoajGGY1+lmH+p9x948j6uAgbFZlezMCsKL1vBwv2VBVIZ9d/vZTSnHiOtKA3GlPr/T9z4GkU
sQ7sxhxVRlAO8s/ELpaL0zESpUu9eIUp9ZWZIF/DDzhiK7Y4rSKUxopfoDoAo5y7E95CBUams2eC
wa6fTeV0YCLcmo2UK31ICcZ1I9goL+PY8Ed22baOrQSm4OH9tTCgCCwCw0yuc2czKIBQcQAtloh9
UFa4lJjnI8YJ6XODZmsFykKw2N0jxhgTCrx5R2HKFQHLbgLHmtHMKQRowdAF2Ewm7ktb2vvOrPN9
NwPeiZvsTwEPjYup0BmtZHJSj9YxXqGVTOYyGkSFHWQR3+uEO1drGXARrJtP3NjDXrL8nJV2dtLs
c7pyzmJIs+9qVF8g6HeCOU2n3QZcbQfE0BR7sEHuhM8PcwYmMo0xPjLwrF2dlehkqgUKl7wamh1u
p+QrnKZesX1mEE5AMGaa6pMj5otRg7KcNNr2tv/b9v/dDtTEl9WIkn5f8mdZGweU3gdLTezaZm11
1YXNrkh6AmNbzt0nu0yHwEQKoZdIIzkKmrBbg9mjV7x2oz1cAMDnIBuClHyyqAGgRCwfBZ3+5Phr
n4LPeJiW+NgYpeLAOg3XL6ZahchwPiagxJ6R9ZUcUmNggWtD1JHR8nX9RhJq++fYTb6YSYE01Vxe
jLSdj/hlv86pY0dtMhdnWAau+gHX3W2UQ1PTKYKf1+TzmUQNW/JLVVn6XJeQf+GmTY/KbgDNjFaJ
kFPBkouFpOm/4Puaj0O0VWUCNIzjOBGcOJZ+QB/uYFBfMU+11ctiV3wOFg79KC/TkIDnfBzGPt43
WZN5cS+nAzxABNuTuQ1FLVYG4diaQTpb2leoHzBUNmMfto2g4puyVSdwuzPcMOB+tJGZ0C6ET1X1
0lfOfLZ0HNUtyPW5K5fQ1E+IbYR75z/35+2RkO4hZ3B4AuHnIwE7LGS55Zxzaj+BMKeeZT0hQhnO
YHvQsOrfeKBuvmk/TmA45VBwcwEMCmcSLNiftygAbgPEBokMcQJRfk02hCeJqr4l8HSdRNZ9gqUR
Mo5MpDDC3AGlY17IMB9RVziI6IyI6MpbVidQ5q2PioKV8OScYxCq8HR7DemzU7gVkJiOs2A7bfAq
NFGv95hBfC+MXnsOrFMvMA5QQb5kJFhSxMcmBLai28AtHjkW7G0fmTM5+SO0BIF03Tzqm6WM3kuX
aqhamPGgcqsGLBaZkSD+buY8rIwEymjS+KlqEj9bO7WuhVpjW6/+HpXaQpt//DldyyJkZWZRqOUt
91ef50RaeiWsMF+vqVopnzCXs1Xl20m1K8HuvMtGenLMuh1EFQPIc/9Nr3XZjCQ6d3yAJj8F+SjN
r8UUJ0cYFTYXEyFnZxI3wyWuKLsWQ3UFzeeIwaJ1tpUEwCld+2rUUbb21UjyPDvL5By6BZaxf/8F
t1zfn74gZnIQtxITwBvMs+2V3vFDSWNiy0UiD6gWBWR3HmIuhzPkDzUmLBjCNa4DItyciEgtQh1g
kIEloOoFHEInsuMKeGBlgyFBJEYvSz2EmQPBIFQbx0yZGF1XRfWYBtTuErR7l8wgKDbW7zLdVieD
nxgogFkxcwS/H2ArhKy/2kono5sYc9tKSHWAWtBCQH0iCd2PWfJtmNTLgtTiywaTVG8sh80/WSR/
aEH3Tmub97SgzC8X82gZXfqGaPvkAEO6NpJuM0DpCKxmcuDxA6OMbAcu1fyUpKjP0cMhWlQ69+1Z
rpzqIM11JUvf4CFiXTrdsMv2iCed6S8FptNYJ7vzrC/muBjoqfO/yq+BgFlQpNh5lplpbns5wVAr
F6O4SKQ+nlxnwsQ6bZ7qpD017UKhmF2+cNishzMAoYvlgKWSAByRCErcLSUWsqGZD2oljiyjjbJb
EvgKoIkANG778E/74moKltL4WZoqDhY9GNekYd/qnNcn11yS1i8ULKGdIjvOSEi4Ta35tr0dtyD4
V12GWtRtDkrS7m6CQvb29xfldtH9dFGC0W/DfYKDcW1hZPgLG1K4Y8cLsPv8tVV3hDy65I/VIsbw
4cAj/O6/CDuv5caZ7Qo/EaqQwy3BnCRKVBjdoKQJSI3ciE/vD9Bvz/Gxy77BEEEakQS6e6+9gtqE
GxY8DdRTRq8ho5s/xMo/HFjTqlF5xOGjYQ+/Tcgaj51uIVR2G482ZwJfPmifMy3Pz6qVFw+yHw8e
lkF+h0h2F5aK+Zyl8qGHyXKI5jW93pWb72mqb+Hx1G0Znr+7Z+U42zNAXVo2uiQdpx8djcZ28mMh
fME2Lc6aab51QKWofCpUMfUA52PeNHXh7sZ8+AWltt5EujxpbSVZ4ecy2QTUoz7tkekqpmG6xoax
W4qsKa6eale6vja5YJmi1dtLOlPlLCx7t3YL1fH//i7+x4TCCEjV4zE0kA6M4mKmEP7LAJFWikUt
0HALmyVkvBk6Y/RWV416CJ2ofHBhpW+b3CgfeqtkuE/qlz5RA1juWR9RhnkwRVPQ5sEr15hvs4TO
dUsFyIMGFofdsZ/XiaVVD+vUMJMt0RHM04g39irNoPfYUfesUaZNQs9i1wgLwqUTmwA1bLQSpi8d
yQ5SaFmdMjn6S5duGoQAjTef69Ib3ovAPmJo4fmWo/wXfVZqUPxsuIKhagRrxVQ3ueiftTTisrmO
rWLWbv/3J6ktBlH//baG3jETLT3aHI727y7IlVl6akokPWyDsT9NvVmDiTkQAKXwCdh97RQAS2ka
R0dJMgDnWWOQ9KqD895QXJd6kw5B7BuVp6xALW7fRIDEu3z3Maz4w1hKdFwJnHNSoGElUqWEwLv/
7gTaTbIL4Fmdba2gvy3Mwc/DKN26hMruB7oAzNux2qIGg9k12YG610dmBVVY4+5vX6KHGr4hAJti
Fn3LwuA0apaRmajcnTDQEA9O9mDMBIqmH+6xk0KtN2YBqNr3O7SAw2rhzS0wlUqLepPDNd+iFEkO
jt2ma4Y39Zx6fbHzjJi5xAzu33CLknZ3mMXEp+hhuu+lQ5elQ0T/vWDI+yH007l9Mkhc39puNHbx
vGsOoBrfj2xty1/53OSfahhBy90i5t1UMx5AnxC6Ek7xwpy9XpbNjRbKg4Xg8XttTr22tnOV4CCr
c0f8mMWjG5rqAQ8cEj7nAakzLFzuZsaq5rQUTqC9oFYaVbwmim3UWZdoyl+XorLFF3O73JPfyhnN
7oxDB5riBSblcwN7BRV79BU74q3FPfq4yGMS4+3/uy0d/b/7FNgzBVi1VdfFMAgXjf9BA9az0e6J
LG3973uuQ7JENzIcT23QrzT8kOCIT/FbZCd7zF6Mq15FoS/nm7IT3guG+S5+LAyblbVV3ZiVZYWg
gZwzZb80khNPDP43g5xv74fmhvvljs6k94UZd3IzzSzE1bIp70Mru11QpOmhsZLf6hDIfdoW8bZv
i585o9NDkKc/jUKLrtDM964SJTer7q5TrEZfhBQRVN6mRz1t79gxMyyYYfws1w1cxi0PU3TTi1bx
h0gv32BNhgCaMj9Y9Ux6B0zA2Eoh6jxrQgyJLXGC1OA9mpWNFtVt62vRfZIAab3QyuofIQ/cWye8
aV1RvpRmRQ50lMujCJwAUKckiySzvnUmFiJzH4vQfEMt/LLAOoBIqe/W8FUo6bJ2kE9AwuYDzyik
D8Z2u0jLcz9K98kU4RtTcfnMqucxJJxjm8UFbOQZHCrQa25cUtFFzSNUGzK/Z5amnCo01isi3Ce/
LYLshChp/FBMaLWeQxfFDupmq1WRe8xJS1jlXuuuxlGY07plSFCHovXNTMJLmAlAg6NEkFnpaOYz
ohHywT3C9yUdYjb0wrpWsFJ19DVaVOuuk8uNV5BXfJC4/jzpdvPHKB6AGLSxdr4I0JG+0KBPMDdX
e4jIzb4oFGDApSYbdffRizAmGET+6FWe8ZabLPXLGm1Or9fxCqMjvFbnXuK+Sp19nEhtgwzcQFjj
qA/YLZuYbJD2PNMLSrILztZkw9w0f1YTN/4qMsEwZ0xM5Vs4k64h9pNsj0rSHKE7geOXzlVDtY4j
m9ocl8XissuHfBKKoO89f+TLoV4Ga0cq8dFzquo5j5v70lt1qHHWJTFzJ6dxKj/RCGI3h1HbM8QH
szZNPtXkHKwQI//2ZqboQhddNpnrfdJsOfU6w/DCPsIUmLfsUGPnWnpxYsm7dvgUWJKC6M9/il2a
jJu4TcCUz4Lr3w1ea3d4pHi9uzQMszJAnQDRxD17akjX2p1b4hh3Hr4HnTxxGZbMftyYorFhktJo
ydOaT172yZMzeqck7cu3WLH1DQoe9wHS2oMShcY1mRtUriZWI0n0wRYPLWtN2LX5ppQGTiaO8WAW
BUqN3g0vlqy7nWmWCeiYpXx5dHJX3yBkotevE4Ky28Km99xBIIjOg3MqptjnGaIvXtgPC/FpyIxH
TwYn5G1ooSovwoOGCHADr2E40PFzwMz5pg3EBJj25R+QklTGh0WvggqS4sMpxr1WJcp5INtoG2sW
Vn95g8o5t0EI+nS4NWOTPkAvpAk2mc8KwM0rvfKHRR1FNlK2SsfJQPiHhMQ1A/tq4TiwkijNb0YS
dqugLYvXTC3B3dPqR1K10bogw4xuMT28KIpnGftMGROEyOxiYO5zMkybResQT+4vJU2M5wAImVZA
tJrU8TC5VvsTMuAv0BrnHXpT6Jelo5wAajJm+ETZiQFBBhK39Cktq/A0evKOhcY/t9fCRhaDKOi2
t2JPrZ3etB+QZup/KHGR4sFDZvJeVgTkxnkPy6t0Mg6Wg6qdCmTcgh7JU9YlQ7C10gr6OhYmV73A
F9DNUfyAmn3URqIBfc8+DGFlsDToldeAk33j4LEzeYhItEo7o8RTsYStnhMnDDFuaFzjINL0NM6N
wlFA2487W+7sRolP0s1+FEnaHqs2NVa9IVGO6fKnUXvNRsRBuP3GdGFG0Ou7gMb35xEvDQ+9zUnB
w9AnvnCbE2p7J00SM0KWnCuDNcjarNPwF8BHtZcZsVSjJyARCBgibRJqfmNadLXRUeELoQFhYiu7
wZZ7WC0r1ZRHx+y1ckNi3UdvKoGvTm1yYV3RPgxyDOZMiyM+Zc5dLXE+GN1g6w1tuVkaHDlO49vO
xntbBpXxBu81X808pHNgsQTBIAsKarLFyfNFawUSqRrxzc8OPOeU5hWDa2mhaBx0FzFBeE1YnOwx
DIHX4Fg1ibqoltzE+G2mKS2gnIErLFSw6Jm7aQ8V/jwzUsKSu2TqVl5s1w0wRECcjwklduSwBHXD
Sm4ZysxydAgtXdD9ahx/hkNf/ljQ3p6v6AQSCI/Lk+FVDad47QXuwW50+5c7dG9DovPkFOHjlHfJ
LW7dE0MCXaoWWvxREX14DPvs7RuzoR8Hx71t/UVYKIojINxFN8OVjNPs58Q6VA08lBCm9/zN7lKK
c9YGD3kz9ZducuW11j1WXPhHzP99rGZ3YkK0f+5sujvXZfBJjTG8DKbpL0NMH2l/8qCZ0CfDnWdp
y9deClTUwMmvgdqa98T7YylTiYKMzg2W0GIj+2b03XKMzhBii3SbKU0+D605lPXAfOh7Gs2Q97YV
8qbINVJfFPccs5qT64akzJdnUg2HbT/EP1nlK9tGn64amOs+ADRzkEMcNHwctKR2NqakX126OzcH
kelC1ueeSvvbav60aZasJ6X+0QusRDw8lApbpYtAWByc9un3pPIXT+YOVh+sdanqBIalyipv2g08
UvyC0giZ4JCfK0+4fqM52mbMgnKV9rjljAYAtg7HmXanlkKn0CIMqZlbwq5AxAb4H1sXWqe7su2T
verpAEV466xdTGd2lWZj8hUWp6SprzLG2soylUNgO75hBq9TV/Ur2rbeSvlVp3h1sECPtkPcrUAI
P0VWPOR99lvBqrepP3F7fczxiNDaYe9B+1HIfwBlrZTq086Ui1r2v0sn95MwfdSc8OQ5O8gihxZd
rxf0pxbbI9MdrU0/ya8phfafTSy0dCnuWT75Qa4JREFlt8orOnVats4ag1Y6gLHAbGisIObyeds7
eA1nJYy+8gBRtmpFA+XGKm8hWhaDw3TQXwcNAqlTw/mqhbka7F+Y8KpIUYNoo89EAXea8fdCbJWO
PqEqMFV1YgrfQl2ZjXXMAhyZnCGIfNckS7czI3oIUNCizM9aM9zoeFTuTKP4hdfIgbYTepnJ6p6E
mG7aVF1KOzpTQf5Q8oqmf7hL7BSFA3K1iJsGO6+J0bd9jNDyKoP6OnTFwwAvAa7Oweu8tZAlQtyi
osHSnuN0vBsyPYSqdrRT58doVNThvP8gsPx6xI+zZuEGx9f7DT/UZ6wKoagyNyUGKs8651dJ8WGq
yvxtKn5QNimNQj6xYNLXU+vXEZKVqjL3XZ+/DbxNMg/Ojlr9muApeci0VlZP7V120WulFdXWNNP9
hOmmb4xN6I+5w9cCR0gVbQ8AV8JUG28wxN8SQ16rJHTvVpR91qTXrUdJhK+HVm4VNdknDdcbNenG
HAM/Efq+kcVBLfI1AeprYSM0rI0ppGKjlnBFTbaaRw6YSaLso2HihhTAPGiZTqbIu5tFV68Og0Wz
2jWv2J1Xl0ymYmUIUa95Uk4hjbad1M3o0I9luBaT9okL5VqafbWO9KBdoQ0MfeTqDLe996ebva1k
y93Xa7cu13+hWX4T7dGznnR0YCvdYhldwlWilK0y3GLsFR0huA94ojYzMbK89F2mrzoqatodEPl0
tUw3WlyX+yaU50ghDahQ1I9usQzw6J8Ld2Q0o+dVXqm+eZRKrOfqW5snP3XN0v1Ow1Q1GU+pAmeP
QQHYJiqGVcWaZWi7l7IJBWpv+ytJVHhS6glNQ0V71zgWqt9ntEqm4GokRA05WZnR2isfHLPl+x9B
8EoJXBnIp9DTf6CDTVdTYl0CLQy4FRChN5hkBO21EbBhUOHFW1zw/dweMr8PhlPg6PXRJLlr60Xx
uNH6CTCi61+gQKt+K+PfcaTstNpeaWVwCMPhIB0797EkwD6RN2knIwwSCzphmNqS7wFZGb2Icjz3
A9GbtVXpG7VJzhHg0Xwv1JnvOtE1Gzc5ks2yVql7q/TLqZK3rsy2Gq1/X+sCsRFF8piKMdq3dnk3
0ni2rX3WeLubsc3tVRErUHJgcyuqwRuOEPJbyr6uMBGKvPdwwM/OrOGTpfXawwliLczRz2x6twWK
nNz0/kgLy8WwnjS0xkC6XlI+8++0S6ciWiHguU+w74QV79SJsXeKaJfS0Tlnlqj8btxWrnDXghUL
qwisMXC/PUy6JKNSPCHjLo5ugeVeYBAoIV1v2IbiWQVrifQ6OkquVS0xMqA7rp9k47mLeDEmiBcM
jKagHG6QocChMSKA2Kh8KaZiU2R574f5qGBm9VM3U31jxYjGsyxRjtrPqgaRlpaTHALNcvyWMn5l
BO7om5XqrIzauisEHWJljuVHEYh1jo8S8vZd7cTZLp9NboM+4waOjctkxG/2iH8IK9B839lxu2sr
bVgjFIqO9T21xD2v9PzFVsZ7EjGyVHYRA77zH0qr2zHxo0tMfzb4Fl3IF/sNQQ/HJBh5fqxxYZfN
vuK46ZZabm96y16Po1cfYbHBNpHdRBqm3eIgZ+0CShU/SdDxuhHFgoMD0ZpPvUDrGePbocV4ZuQB
c45R+aQmjfz/ZbIeeDPZHEaKsDdf4YLk17AENkoSPZhm9UcL4gyimgAqbjGO4avyXVU6KyyizCPt
TSSBSbEH6XbgzWi+h7Z3rtrBOlXZrJpO1BuWmg6Oi+Y+1BDxZ2VcIMNXd4RRiRPxq2tPS5t9ZsPU
CIwetC8tLzTgod+oX5EKMVwUhQ9U9MeyQlK0FH8023tfqWdLyVBw4DYgo5dROL6bD09Zo99NETP4
mdHOjRMC7vXsCcW3QDwJm6c3jQPV2egnvdA/dXSRrp4oL73NIAz75ai7QX5sEBn5tt1twcWsj5iQ
tE0U4bCip+GtGczwDbYXWEjZMDMn09Yuqo+MP2YbWMYXEOim5s9fT2DTSPyhgutj4yfRGS3gVyTR
DaTDcxuAjHflUK7zseOBG94pG4tzlUd88t7dQ3xxZVXhrMcMKl6pwbwwNcXP9bhFmlVSCefv/ZS7
T13XJcdaM3FS66IBUZmeXPV5k9IIX08qTwWjo3fx8Jg7dlV0Xvam0cZCOO4PbZTgfsZtG1J+rzMW
lr6d06YK+g7CD5+p5zAAUe9sJDf3QSFf9IQgYMxoErtOc8kDGx0JQz3Ed3XdlxBHh1L76mb/hxZB
hNYjr5Atzck2sj+kJb6k19POKbONiJwtpDG9Kn4SioqjtUbKn+nNtHBFfkye7q2GVN2PYb/vszxe
D2a7N70cCqNFLaRlFoaKatNc6qi5L/o0pL4xGTGKvjVmSsk0lRvo0X4UlNYLpZ92MWVEXYbX4ktL
xN2ldrNktZytLeLKrbDNVratWy8pvhpUe4ZxDF17wCG7tj5tPTiGQVe9KjRG9p0T0m7Cl+G9xrNZ
DjYhv+Ps+AN/6uwRoXwbWPes6vlEbmF1KLLxyUyFC26cp5vl+NQ+ggcO2CUh5bdhRK2qaPhNOok8
9YEiwchs07cE3QRh04cxsM9gQgy8YZ3YhQtDiUUeWPtL3k7No101r1lodG8yLvND6mX9OsL2/s10
63LdMrscivls1lTPda84j7KS5r1pLH/5oQn+5Fl3mLOWH4Lt2G4lDgLr0a4jKLR9dOumrL4mqrJG
UR3dApdDy/Ep+VT0CQj0v47ERvXgyjY9e3qQggy42AM2ZQZhOtK0VWSE023Z2FL86YxoONrUTt+H
dL16cJAgnr8vmI/HdG3cSTjXv4eUYjXEsjgp+EOwCm5/QEM1cMJkGNInIQ82chD+/BHJ2hhlVPca
XRY1/9Ih4q1t0cSXznVzmOEzx43B6yt3wjOJFu2rKqHPQNY30eIH06um0NqcL1CGNvVlVm50I1Uu
WaWq+0CHEtp1avMYdcrkK3rofBSetUOB1O5GQkWpAuChtf1kXSYsPt8kMB6rwDesjzqa66ZYBZ5Q
38i3a3eAPN4mtNVhbZVavEcZBA1/koSb2b2kfhQ5YtXMhTuXyrvX2MZjqGJrG6j9hTsc+aAxniLP
Uz8YDQ3wvto+4pSi3XVPvyzHMa1iMEgGccp7Lbt7Erc9u28o0lM44kGT+UMZT+TJ1nfS0mNAaG+b
RAZufvE08pCH6Wc4dubKLF2J8rhIN/gwGVfh9h1yly5koVj7/WxWYSjgNjh4hsAYmcQ1OFO2yCO9
q2uJcJu0Sf/oFDHEp9qtDymA69nM0Qwl2VT9ahJ7NemG8keXzrVS9fEs1dHygx6kRYqgBrvpsUrX
pPds1Xa71iodQzzMnXeOhzwrrhVgSbUt4SS4/aEn1PMsomHYFpob3yxl0FetXesPQ+S119DAX9Ey
nfx9EI67KbrR2hWyLN5brXq29Oajbtt96bTafVI1ZSWqMT2azfyZyhz5T+1k2+VsnLlbkx4p8ESq
3SKva9duF3nPTPGDH7px+Wqp0kQJBY28GdHnBTDodmRaiG1blduxL4I3qrvKkV91UznzEGqcSCTv
H40UZuVyAtMQbGY064V6zcLvenrUPXxRO61zX7q0fuS89pUqfbdSqri+1YDURwCdYUOukvzINZpc
8xWAYY6fopa/YPltwuidpm36GoQyu42j3UBYFVisAXTBF6P0w5Mp1cPwViB4elRoo16yCZe3RlMe
m1QG8DKKV3OwjQe5HZOsjqgpk3I/mfVd7zNvvLZWKLblNJC/4brKLrMYqmb1GGnRCksFV+OdsBuo
EXz5fhaTESGa7PJ0el9O5Dh0jKOB2gfl5VmZN6a0lNOykdx0uI667ry2zLq1MspoTw/3pZ89SnIn
/2ezuJUoMdQorB9x7DWgQS+XLF4mf69bjrUyOyldnr3WiE+hTeN77gSfjRC4uSrNxtNHE7Q7Vv0m
L+gNeWp1wCRI/yWN/KnL1eqLnIFfimvV19FJqnUajITulAorCWAO7tru3O8o+OR5eR0Xdsc8Nh8m
vyfEOTkc0YflhuovBw3DAFemTdolDpbKvWrDXSqhMS0v6zQyzpH5YVXQ0KIWJ8/CqR4d0VePrpz9
OvT6TzUfmjwLvVOZGk+jq0en5YrlWhiM6S6ntvDj0FXKTSEpSxHHXBFCuRj+1Pq60BQkv5qpH0tm
1OtQNPm61Oroo+Ob1lms/DYK+w3UtH8FVqH3kUFDECosK7PTFYooL35XvOlhudRWMOoqhXyfWu5z
O7bqCx1hZ20YA9WkBVqY4Qv0nvOrUyakn2RelIjfPe+JegO9kcT7qBmS8F6GdMmWS6BTn4UT05fB
LGtDX5C+bNapD2NZN/78i2DvBa/Qlk5q45gvXd7ATo67fCsTJ/8szyja5aewopjU7Lw+ND1obhfl
F3s+PuS54RuTi3ZZMepHq1FpfMMkpW3Cp4JCaPQdUw6bFE+dzdgUfMDzpgUITmnf4iKvGk9x5Qz7
8DPAphR5LTdN3ijFHWy6uEsDCYJnPS87Q4NhHxLND2LOq8Mo7AiPlSTGxbAo0BDML5eNnTTxqcQo
wRpsejOhJi7LRrrBP6+WXVR8OzP30qMobQwjqmxkXjPoYySkvxKVk3cvFBGeX4SVu1XyNPeFVxis
MRSCKVhC/6AWKFbh6BoPylzrJIp5o6swYJk+IPUEPDmqGvnvYS/Fo1NtKFR5QCTtVIikojmETaM9
Lps+CWAYawPcIXJaoSqLODrnFbhZB+WX0KjPCb9mDOjY0DkF8Zk3hjVM2Wo5iAhs2MJQf/57yfJq
uW75Ce3vxcv+v51edpcNIoF0U+roEDqYUI+Uz8g3ZbwtmgDn6X5IMGVNjcSvQryhkIORBTRvKo/O
hWa152VvOb78PMkE48rW4wjrBn5dgorw0W4BrURcvyyH/v6ASCA+VhJ2/HJMMYZnhAfQkN2aD1yt
H6cC4DmLjI0KdfRQeyBBSti9ZDHgfzd0v1qC+N7N1lx5Ciwww/NecK4/NSUrH0VPxyt8LmPdYr6I
wNb4VXcNRlXu+NmgItxbk1X5cWV+9VMtGNkD/SRSETwPfWNsC+Ip1/R7A8x+O6b0BicqShlPxvVz
VenVM9VHC1w20PKYd2MSuT1M/LZlrQP1Bnn3bDfdKQpogmLmqa1TkxydulXO6HN/9aF+0oMi+enR
BF3llkJRO2nFvhFOj4lVXO9xIEiecEijmUL9/IKJ5I+4BKkkyO/dhC+8k0HQ7uJiyn5gD7ciFFJ8
SkuqG/jE4Qp7NOq2TI9egqK/qnSlPx3yzn1YrBR7iAselXyq+DOnT5iN2nPa6E+yHlmvSuTrMv3Q
ksr+iAOtQPZVslotSHVVRqW7WwP216pRjRtCyLv7VFnBsW7mt9yr6roWTJ6dKuSTKqZfWWmWp2Uv
VRGcWsDuCxNsORR2zYSusXqoOhAD0LLi1o92fkNeqG3dvjb8yMCVOPeyAx6LpPcZqXqSRTQ3A+eX
4GzoQ00M2NH5/GrHPPzZOuV7TY/7LqiZ9qPmODsticWLl00vywWuioN53BfF88hzcvBIQtiN2FO/
upl3GQY9/JnUdrMCNnJvoQ5fu6tH3CpwfH9vDRCk+T+x04rb29q6DXBBLSwbfzod5zED+oPSB8Ut
6krhNyJJXxD9bOKkbE/LJtKNcatJ8SMfBqskkY5ipgbjQ24glHIVWZq3carZW1RHx9HE4wvzWvrs
ieYzFF7pa/mITkq/E8Hez89nzuM/YkMZzcN+yrTUDJXyMkY9d0MSxr/a3IPuPKENdqEWRNgiQC7M
XvoCDYEHRJYangYeRd1oeD/1KWOaavA2a0z7FMPSZ8mQwUKe5I/IxtlEwBHakkfW/Eg1BYtzHX2B
W4pLQRiovxynIn32YCOMk1Y+ZPAfvzdDSNBjLEZvi9EX2iuptCs7luPDsqlCcJgmiZUNc+yhwfzl
KbF676kq8KmYA34D8dFVlnfrHUM/qpnzJ9Ul5ubzhgZ5v8U/JVn/PYac6ogT3R1rKzpAhU2b3x7a
Q4CHArJLCjxi1TZOmjtbj06/og/ZYyQ97qhSuQNM7GrVHDahYVY+Vem4t+r2vW7U6BoJlKSrVrAO
MLL00kmq/i76yZTRAKeODaEfvNLmV9g4hCssfrR1OChPoSOHK97ywzWgZXFdduOurYErMIvEd3dF
Hnr/YNETeGgyZOB2gZx27DrB98HucmyolT+aZ8M6BtKycvhPLvDzzRka61JIoqKsKrhlRm0f6Kya
PrchYhjFbS8FysA9QbDebFxXHsIJ0e4YpdrRQwtwUJw+OattSw9rsjSg6gj1UUmdquiJwUpvSm5l
XmA2bsqfXhpm13ocfoskiV8Ax6iBcolCdaq+NKQfPq6zZd1q1zKwnllpu/z2YgrA+i0TElyIejtC
JrImxyT31cA012IgeaMTyh4HuvzSlv2/bupq+uggv1eaVoudYuKhr7euvkISCDlNGBYOU8vLcQrc
M9LfslU5gQTjGYWHdeKPPzVks1yNzhqe1LTPTq3q/lGmIs98SJgQbjoCB/LILIDx0OxKAD6JhehG
BwRCKslGMUqUDi0LBZNm+3o5sRyTFKJ8yvPp5UIZEpoJ+s9+YAiIo0APN0g4w74Mc514kammD2kM
3PeDflmO2Vj0/fNqPtaLxsMt2TQ206iYjC/zwb/XFNRyaq2px7+/4Pu3zJc1eTMctYxmzN8fXc4u
m3TE/sHrCAH+t5/9+wto3PaElcXtdvkf/7frdHwm6gDfs++fmv94FWMyzMIwqzrkxfj9XuBk9fCZ
KfGsqvG2ZlOZFynn0SOOHgh/7o8Z7ZIpuyq9cXICyFYhpe9eMwJ7kw9tj+jMlIdaB8ynjUVq82Sn
xyFs1JtoCqwrMZeapln+UDDWBIrTXpy0fqWocgg1QLE5SyCrW6Z6X62nvHVmDJUhEVYH+JYE23rW
dTsxEQnaEB+nQAuITECmRBsni3c8DGQ84sm1yYLfHabZDyqCttuyMTGtklVbne3KorkTrUc97J5o
wOVnVNuvtau2T56DXMzw5EVL+p/WkHwQphbuS8vWHmfbgtLEmEjLDPvktGa/G7Dr3hrJmbEufm/b
0j3qmZms3TGtNqY3xTMbcY2qDCrFYB2bpqg3jHaGr+mNeFBMmmJlZFGbdA7/X3er66ryi7rVWYW3
9jXL23uA60PbauarmDq+p1pqb05C5gM6Nd63V6TyWOJmdaCw3+nNWNBlBSI11XEtp7DA9sH1cfMg
XaqsiHpqeH5xSwEUqfzMGLsnpA/DphLgJKnuKnenCT3cec1m7VVl+ALD3TzCq7GplTlb1gX2gVX+
Hs97dVoHN+GFm+VcG7vQ8wZrxhGGQqwaY/qtG0a5+d7Vl4MpI+9x2fzLPqJPBvv5TBe31fHvru0Q
2IBSijOBOWRro21JxPZk9FRMVvRUYo4D2NI8ZvOewCL6THn7fW65KqrXk4sRQADf7XsTBnq7Dlp0
sX+PLa9QBvTnvO7/5bjXjs7VWTZKAAO/0GtaEP/5m+IhzFiZWZDlUVrThQ2rW9jBPIn7XENHrRan
/M0QTbBZ7ryuquIbeuuHNBse4CgFn1HzNhkmIdwp8PlkONbaGmhu49BRbMBAaGHik4qZbfkUg4oe
xiH5bTjtjaaCfQuQ5NyIRMY20RbbgEXWKmzG8UZrbwS3bKMdygESXPtxR4JyjiMnzyQep7NbBvKJ
bIzdS1miTWyROlRF/jDFpPI4cQ1zPhkaCHkIb5yikGK9HFRH9Z/TtkhiVpBRZGHyF2yWs383y6/B
hjRJ8/iuYraRlBNKPGa8HQyseOeW0fQDwgH1qAOWYWNGi9G0C8+D40lC01cJcAs1TLLbenz3zol5
jbH6fckQJu5aBb1lX+B0qAusjSu6v+S5diu1FD2uEjQmvLyajg5NPsS9j62e65tRA8kuQm18GwDj
VpPsDZpQ+Yg6YDe74rzqTuFgDOBEeP9wlWVBRoAKPxABxG4cEimipV2PjUzwpaV6s/UCpXlVyNDw
pLulyBsuzddgqMM7Do/hyeoxP80czX6XthH6kKswqsRZ8WVWSOQQVPYgJuUOcq63D8iEXRXSNSJ6
WW6z7wsHhkna4R2fQKPOpUYDYt5kVbhpUgNzllr555Dba9q5zs+elZVEzkzEBVTTf7B1XsuNI1sW
/SJEIBP+lQS9ESlfekFIVSp47/H1swD1jb4zMQ+NFimVDAkkTp6z99r9U4Pq49ACWEL65TiEn4w4
jtcJe2sEGnzNv4ekjKtNHHHmFEYpjpanki/jLEeSxwTr+/z0suFcDoagxISTwiBdgwlkgEXYaXEr
33Dr4coJ0wT6elS9MeFanvZ8KsgmSS+LsS00FRP+yyxWnX1uSDTjh8XdZjAtZQxR3/7P81mqm1iH
/+vLYxQntEurYxYl0wld7nRaPnLGAOhFm6B1GtOTV/zn+T7ShhMs/SJUvmhHIq3X/G89m74Cn5Or
TONXs4sLNyhsbRNFkceNI9pLu43e6qR/j2oVhmwxNRfWwQarMS/88pFq5gN95YGWQtfmp3Rowpmv
yWBOU46NDMF9tjprf1CmF79n4depj+jxjd26DG0msb7Dc0EeoFvmnYsCNTmJFODRz4dTZF7BzqYs
F/uR0oPWZk4SwQSEMxKs5F3RnQD1tS5L/aFWCiKxTJLWJEg5qnj7Dhbi0wvBxSdOjQlLjNBEdKb7
tMWPqZluKejEAUDRcO7UYjgvHy2HYX7481zekxDnYTPEIEJTCP6gc2Zv/88BN5JzTjT0Z06UbMuu
BHOOs24EJmt61i2ISvuG59E75OXwN5ofLc9nKTBnoeAGjri1jqF1h/t3US1yb9o2BjZZ5t6eytei
V85kQI2r/kjCFc5lUlghk92yov0blMI4DTovslZNDoiI8bkcUyK9ouoXpaAuNI29/ic2gvgQGfK9
D4fkbBjkpMFs43RyukOKur5UFfVQJeEuzuWLoIV+zHHiHAvde1PnTU9va2IT1jaz597M1+zOGMA7
jVgNGDMEUvbVwCAw0xlWVlWGziOUiEZ8LzkE0KOE/xRU6nBIFTp9kRz3llzl8LXcKBDksrXyq++i
pz6ygWAD0cMIdtDqvFjrhXrmvADfJ6+pzb0tvWLVmiU9nIr43JDkkDi8nUx7Ewrs2ZMGAUkowo2U
4aqkUbiqPEeuR1MKJHtfOXUgnrd7k0HOIMMijwia6BtspdwfXBlTIGQ2hrWqdof8uS+U4TKZdU6l
43/HVd4c4PnUK6Nu61XjY9aVQ7JqYXKsIjv7BJfijqjwR66nyLdI6wrMZ9UfrE3r97vWkWwLZmd6
2juHoOeurWA/XvsUxGNM77lniGIP9mti5PVaTdMbINaGiOHaXGthFLo11REhsTikvRkQE4EjcuyI
W6LnnEYyDFe9wKpFj+KhzNXJdcLsUkca4Y35K47tfithBaQZzdcoBYthFuK9iQtG7xWJJqHpr0uR
PObolF0O/I0GWKWhU3b+6JsbPDfGaxa/2OrcA0fFfUn9or0PfntxwI3EGoRxG1PKNRfvdt1kbwVT
Ryq1NGa0z8Nm1B4btPGX4I8T2vKANmnVBvoBY8PT4AAeIlYuLJ32LaobSrBYrtMUUWRqqQPzYvVi
OJl/KADwaHDzzYmGwZBJSuXKJ6U3sHAqktxGobkmsMvZOBOByh7MKQYLKFwTWjNjhkPXsUCypi2B
H3hg1kmvEzmQIXW1hP2YhO1Zjej+d1XqNiXbehvgYNvUL5qfl+syHuDBx8wCmHihZWUUcYJlvB7x
ZqdhnRzLQP9j+TEMtwSaIdYghT1dsyO9ScbtNy3ww5CvRn9QL1nu/VUZ0qxyxv/AjYZNLejqQFJf
xwWD4nCEa1MlsVgjlh5UohdifcWwySx6ehY9qu8iR4av6uNzM2gVUMtipZv12qSYJXutAHlCTg9F
cP9aBY6CCSjaj4GmXCONzptBJvIal8eIuxZDbGtzQw6VGhVqp0TIi/17ZTvKVkM+uFruSK3W7bWm
YRxm2/UGWUP+yO8ROk/56JjrouxGtwvZD1k2mrCIEEd/qh5GE+I7jISBMcNBdA6+Lz14ok3G7Fff
5gFSGAxGp1FhCqkUQbKK9Oajpb7ThuhqTqZxUhxWKkR75yyboW09upQCRaBnECsDhYvAIMVzKQSf
2f5ePWMETd237blVy/HoEVtS5xk78AifK9aVFa4a54B1+XNQZqvUMG4NHZFjFLLTB1YBH8Rrs22i
Wt3O0MVXxnDl4vT8QZOmBtsYb9czlW2oIuNyQDpE5Sooa+VkTeKKgXV4CBkDesnKaemmNkqS35Oo
yh6YAq7lYGwyBhEPSY43R1QQdj2mbFlBzqw/tIZrN1R4VSMnCEHRJ+PC5mKUQ73VldkNFowvjUlX
R0vh6g1PGqfFLNgcz2GaT+chCqqWtul/Hi8fdVOsuJDslJ9P9Ar65UaLCCknDNyFSwVFY6oPQgt3
dQVnFO0HyNcaNBnC26vHUnG2nZJFaRJHhUiyfefoO0EL55AiFkB3u0oHcoZbhXGo9MXziE65aO1w
xRqP806n+QDHOE2sgxerjOe5129GbkaQMcsvK2WwOmjJNg+deUBjIlbCuFBbW7vrnaNuFtvFUZBV
9u+yJuPCBI+28goyy5E3uknhKawBngfYe0SE0c/9sbhkalWF0dpr8k2VRdkls6vq5shEcz2v0l3F
ryzYJ8ktR+SEnKKur5OYHqqwIigd5+46UxT9LG34F4pPm7cKDnXIGqiaTviL5X0HXhQbj+BSh0vY
qVwfzKkQprdMytBx7/Sg2UNeLy5JZz2ESky+no0sq065kssZyu9Zonrwovoy8lX7eNZ2pEmo4aro
3IJ1f6IPjjS9TnYT3ixIgw5LpM/iizIy0UHJ4DDFVGu812gH0da0Of5UZD4tE4SfXs0wdd2mKtkj
lGpTnsH1lWeper8xTaGT0Hz2aoH+HMBW2jFKQgHK3ZS5nsliwhoSI99WqIMmREBNelQGQfgI62eH
Hj1Vst9guVQgq2a+GX10oPTJEfpi+MWzf8ydj4JR45YOBS9ZgiO3ZLt0bJXij+elFnsSp2G65TjX
yci+W9FfRhr7d7r1iDgRN61a8BFu6g3JR9MYjxCHI6JSbN4ardIeWdSqdeaJZB/AIr9r7Nt8x7yF
RnHXg0pgDJQKtHRkPBgb6beroXEca3gl8yOz6suHZoDpD+m3XVU+2SKdUqMLDyzUS4TOry1L/8ga
n+0QQZelHB/aPNEuy6GqOu2iVEWxboWTbrAO/fMJk1EbM4H5C0e92HoWVe7yxf/+2+UjraSRGmnT
7f/9pwGEKYTrWe62raFhx0Qy/vNNl+9ldfJamk13WP7xf/1IrnYJ2sp069L/DjOCWSkYSP9sp0+Q
VTFE5r57b5ycnhseaboVnb0mrVh/xOAYbkSgpzfZyWbbEvR7Ef6k7ECcz7Ks+gVJ/HBSgQ0nPIvP
560PLXtG2NDTGdWVlzHrwydxRQ9E8SGC6iHgMmjIdDqWeurw7ifprzTTEX6jQTzJMqKBhU++TrbC
CKanUU3ozjS9cSwL9YQLznkoelU+M6RVEcpWynF5WGAUdXFABrvlYWkq6R6xAejhNhz26iz49DGP
ns0q/WY+3z/ThZePRrrLg8cxtpPnfj4UZvzXrpXuvDxVa2qziYWabC3Dv5cgDVKzTmnxdX+1gBBI
yyAjpfQTouv+QFFkpAbowAUgJjbUh6qrtM2tLnvrSHASicmVuCuRckpIf9hAcUxWZlmnt+hC4Fzm
2k447KAI2ffAB+1eZgq33AyLVABrhaztLwg1ziqOim6XdxRnXbWbgZd+KT96UeXs07ls+ka/JkWz
TSxS8OCo1Ss/LXYENoi0Pdi1+WljF1yZlv9qedSUYNiQM3qMp9FKlgXgrNQyfuUOqSOVvddk0D4k
ftO/GD6CZYshJvr+YJdY035qY9KL8l66ZYF5oOop/T2K3jewUTcdVDKJF8jQ80ump49Mih7SttoN
JE334LaitnQjHEp5DHVZBG9m7X0IQQUkcuWQ53AI6v4aKxti5tAwj3G9qvCGpFq+xdV7i0DaMQS+
k/j3Ujr5rfIfJ5qnNRzM9QRZtbUIh+XsfrD95C7lseVyrkfrL3TAA2/fV0uBnFZatcod1pIaHqFV
7zM6QEmvYW64YdvdqoVyTCoc0NOjyCaXadTB8gAUE9ydDrjPRobjsYdSKujuKEeoB2jVN7yJkzwr
jyheUezhPYlTgEl1n5y1ka2BegnToFjldrGPpPlZAmX3O/Uphzi/YqyEGLczd2VEvLwtrkPd3Uo6
kk4yffiNd55+p33BbsH4ZWiPsIb3ZigRuecmlxxhsvynD+iIrGar9CaJUZ3zW50uyNUPZSJfkBq/
tSF0Q8wt2zxFPNcmv3xDv4luODLeftVZMOfNCSKfcxjOc7tymzXZpsRWayv1DT6hCdezcB5BcgM9
PxeKdSe/7mZJ5UAvZWVUmDBr40GFH9SBh6WPPDCFM5sHfB72UNwzUn6cfniCJH+jJsKb51HKl9tk
VG49S7+u7uhL4420JpwLybEPi5eemgu75wYGvf5Nlt+Ri/wIZ2BDMNKDGjGlCvKVivOJQXWYvucU
zoirnjqI9SvcIqw7gltNr84sECQiivFR6owW9A6+F3uqgZSqaR5XztJnoHgwCdVXK2Nk3MzNwPn1
ogtUrxIuq1Wu6n8wPMOO+cxSGE5lhujNZPVhsLxRMjYIQ4MinzK3b/DTJ2H9OarOIRXhxqAC7EOg
ErNIdT2YqLWobCLWxNisjwVW25R9u5+IHUspBH5AzXLcGNZ4IB+RpIkY9wkpyvZHP5gHhgCKOT1O
TvpV68MrcIADKrh17KXbYdQvGBY3BSNwv2X0BdaON9N1jHaHfHcbjiaTCZ25T+Vi4t+nIw7mXr3k
0XBXLbrrfUDLRMPG3T5zExmoei52/8GEdlrXKrvWUIocQc3e7qIvLIAb6IlXq+azVmEgWKHxiuWJ
5Xxy88DcVG3ywGX+O21ZuBLGaWHAqC66JGp4tzhdLNNxAQM9VL7z3pFm24ZsX7P8tm/VlaFVh0Hr
zm2pH4RQ9mQYny0bFjjRPH2Tr60YLdDYfGZmqp2E/FMoHwZKwX0hWBsrgtakBL4tfjdSfJV2zN4J
b+WUbFGIPhoGhFRrxHTZdSfHTH4xrUBkqfkI94PLYKrP1NlbUyi7soZF3AsU/6Ey/JpavF0SrRFN
43eER/AmuuwLOfqhMLloywrtpcVsXEMQ7W3HWWiICXRlGa+WRKnhw93uw+m5tfMvlGECj8pERQCu
5RdkP3CF/il38pPxGxsReRD9VXBjwvmVJgFOCq7LQWlQHp3zbGCkoLh6Q2aFjPv3sZzQhOY7LXOu
+GhuBoxqztZZchLt5BCekLNsbYCwvr9N++lqenqIlSzmjQiOWWOc1RI3guVzkwB7EALQ6IZnwHrs
PJlW9vbvYApm6P11cui8Dn8zKqXJs9ZN9Yasoj1lvv8tPW8bDzFwc+HvnHK4GoQEAWLKBnKniefA
M0DodklwDlIane2rrQiM/OlmuhbQ2zcmKgnkwbDVuFQI2MEVCP6UjeBJdP0nWxaEJqLZNJOXu00Q
3fRcOfZaexhgSM93GzX23oXSuHaKNcZSX0cdx5FF585MtHzFvWUH8+rqyxgbnFK9d3XijtYzcq27
OghnW2oPcWd8aeDwjA5YAjCcVRHE+D6qX3ni3SOTEgIRx0aryS5yEP1PEh2TntYfIXmlBYo4fP3J
RuKRVrjbQW5Z0Tg4ZBDGJu2TqO8/Zl9hp6ytR0IL1mJAeac24btMBljE3N7XWUPjSjdug97/QgxA
t5DWWSDrx1EX70Z2ZhNsr7B0+7hP0r1GaMiqoykSMuwm0O+qm8YNYcQmz/oTwjXs6w2sJDq9Mqcx
CPrqK9rBVthVVLbUVcWHYsfvd4KQsrWhCLZdyA+tTtXdWufGZdvJZ4y/k17ZFXvqa5VlfycvvNkh
bBo2GVQCmvmiV9ics5bQv1qvVhY8hyy8hipTw459YpU7m4rAij0RE2RzRMQskL/INsVzCTa8SlK2
Bs+I6TXG31lQv6jWFjpHQKeGggonzVUNtRAnxbQzTfVTLXwgN3KD2nAdYpcxKMZ9phVevDIV6frU
n80vIyL/BIWi1tNIiZFGQ1gYu3IjIG92fbfGkKD56saLC9B86qYegl0d1ts2YtiKMSq2CB0P4y3S
YT3ZxnzbiG80we/RKpKE62TTSsJSq+gQG56b6rTEx3UdoOYXDMNh39aM3WPDYuIB7adOUYE3SFmy
Hd3qeIJKpnODrQsX9R8cT+Fi4d1peg1jsNm3lrapu5R3ivxhMuPBe4vc2wXWV8beKUQDbSKLHiBj
yUw9NxrxOuELP/scQ5Ni4LNVlXEzDv6dlfE4wmYZ82TGB+88oe0ami4WDa26H7eDjdg2tLZFlG99
9r5Fs9Mlt7PadrV83MT5cJCJtU9w7na0MdJI3Ft+utD0bYA+ACcbmG7c65Wyrw3kO/VzRi935Pbh
oU2nKXzw444xP82dhgBk7uC5Zm36mA3vEO6ZJWzUXEcwGm784toxBfH66NCoJBpN4uDNjQa8Az7u
DbZ5W7JDkVH06C1UNOC8gYwbfb4DTH6RhofM7LehDA+FbZx6s0Ai1u2E1bh6NG6V0FxnsESCLF4P
nOAjjaiKroFVPjhcB0M5bekUbrA3bUe0FwZ75ZEWcF1bNIWJVirMzVANe/AZ20oiqAB3lUt9r3g2
NKd1YUxzMPRGN00gCE+aFV3DtN5MgFJyaaIytvZKO22sSPJ/jMnQZDMkUrSnMTRPG11lA5bEO98P
qdVnpm6P3kN9siEJzZ/PLcV9VMLcVbM11pxDomB4Tka3UJJL7FkHNnC73LTwVk/PfuvOVm6hndRG
288m3Fk11bnz72MF0Z6hIojT0Q1afRcX+UEHahI3CPMnY+87ussG/dhZCaz6EALeOtNgz0XlNu9y
dgz1yZ/DIzoddFu493Gu+Jn2O2dvJTh5A3XctYaxM5PBpWYcpw0Mga1V25tYUd3QD641vVroDgcl
UvfkjbilckgJyVCN33E8unFRbg3FOJJOQNfPPnD9ur26r5XqGBLEGfPq2ANlnb2KtT/DrGlJ2m1G
1Zn3phtj1JVG/lbn9Rl3s19+DGZLj8yEkyY2RLHClRc4phRyrA3eU6fazYYNeuSTUfOmt/i81Rzx
w3LARblX8oRBV4duds7QjJo0OCxcUFhl/o4Z18ec3QdvolA3kGIsQm7m6F9mqJcGSd7Cmk/BwO8Z
tl8qY3zs6+4XQyMcNjOJbUmBWQ6VMH5yXBtlCs4JTpE6jYv3vt9XLV3+BLV/azIXaZjUnCYDnUdb
JNam9kR8CnBU4Q/IaK2KUmGvO1Z3sIDUZl4ljpUGc23ITjL9RLf3T25sN3rx0UimL8yF4wfNeuXB
DpzcFSoQBMWf/Sb0AA5poLDRafqvHChG5A/wzZxrMHP8FpjfguDDa4L1dUYMO7lXst476lkFMHCG
KfxW9oX2YtDWRqhsu0L60RYr1j98uYXXvTzUkTLOhSI8ZgXa3Mx3TcT4TIRTxdhqTm4xmwuj0PrU
L69CVlQxBMlx2lIw/kkZcJz9wYw5h5wQ3RPLGoaG9KyHgXoU+uRwu2jpyKTBjmJz2BLbN7oLloZw
yGDPArUBDz7csoysNJAOFOB5mK1ZfbQVgWz2bsmXt+CU0NqfszMRLHHLIedt/mMVOxUA8+p1bSXu
D9WnDtQYraoX79iCPxQK+xvcCO0OM6LOUsEQ36Nl//O9EhnBknfKNVt8jAfNQJLEfMBxjA67YxjP
Up0AstGbdUG3mgjq/xyynqxPz0qG+C3p2cSTLLCYs+MnP4UhM7b7JT9H17pkvtnVDKsdQGCK19rr
RAkoVrykflioY5nKXf/nFxo7SvGgOXpi/A7SwrhGGC+7JYeEnk1waHRAYXOwbjwH6y4fLYemJJeG
KdcAD8ISNB46wm3VpDpIp2offl6YobK/DevFJu6MCEglopLhoN/Z1XcXmfh7aCTeaTkMY+mdMiv8
HMLJ2DZiph+F82flVaWZdzXmFIrl0OgsE8xejsujchYwFZl51fGc7hdejDLTiQp0nbDi/M8mkaXm
3n/IF8EofpWORabCnFglJlVhGBbr7J34SdXyQ//9lX4e2606o7oHf7t8ZvmdCNu7Dz0CqQHsO+rw
karDL2qbwLtmJDg5/O4A+u/HXpsnpSpqea02UEg6qrIxZ+z6gg8ry+SxIjznsDwyff13UJY9jr5m
wDColW41M7E6XX+peHH2QLedc2eWf1I5Zrvl0XIwRFNW7vIhlnIyAXJSW+wRa0BUaG+j3hEgPMid
bfjdXZf3vhrk1TEYtQIj6s6o9NlQyKLEaemvPJ82/vI8v/tB9bAKDrStxRiND0FXIUH9X2Qezk12
sRIhIu4GbLymrLaj55g6fncdBdF86HWfGUUTGSi9kMHgGvYaNyiltorI2Doth7LHqiBRl7pplEBs
E9qc3lTSC0+nOR8PwAvMK1j8Pl/4mMf+c5wFz0oTwOWTct/RC98hv8V/WcxMn3nxqWLEV1ZHHw5U
MBeqMuj7+Xuj0OkOntMx+HGGPS2G8KVKWYN1tE8/UY2g4CusO7SHWl6cG1PRaKtD/lpV8x8femjp
bcLk53d6gjd+BYGbXzFs74pcpI/ZhGig6HwFd0Neu5onYIW1ybqd28ByiPQL0xvtoqvDn9mBT9+s
fw4ajKgmpfq+7eEIVNKisVwsZ+UL4ZFyy4CIFj48u7HW+l2htF5z0LhTzD4q+5gHr16g2wjfo0ch
u2MrpvEYaimnfZml6OfJKfe6+CFkw34wZsOvNh/60mebHZVyWhlBnrqJoD+sz5WNo2awCnJc38PE
D9FieOILa76hZ3vuU51pP2KiWgtOco4tI3oHWU4w7ITTsnkjcQ9JnXX6IWSZMiEOvGrZc1QZfTW1
957rFpwBk48BMXEI+23OkW3Hztw3YfrmIFBWZx6eJhnDwjpPXrXAvtJhqswpvGCTLi8ZJ/mlxnZ1
ihukKXWu5hd6LsD4aaiuUqc4lwG4PKLw1N2sozsXLdlyjaS1guTUCrhUda1q6BHJIdjgN3CwV5BM
yKaGjqRZws9lj1/+rt1WQ/9gLQwgO0bwb1f633IEnzLWZKJEjQ96qppInGsH/vSUl22nZnp2KurC
eWntGVWpOc8WWyRfU7udtDR13yCAdHsHWBSBYrFbdYmG1tS0d6oQzTob8KouwGW8GzderojeG8pg
Jb6FEA7nWEFHr+++arRHJFvkzsY6ern5YcYt+iJpkVlUQGpxG/vBOsy/cVRsgrEKEKPBP5ClTl9S
i5643aC2qxslZ+ZUWzvbzWVuHUgNty/hfNvX5tCOlNoMRbSN1z1p/GMMlWcJnK4y5upsj+bOFmdJ
Yn/aVv491k69W96PNknyfQcvi9ZmFBxALLb7qOYtkMhbag9l8vIuBqJiCDM3p8boS/QNdfz87fwI
GKJWBN2FsxHstp4XR6ni9kDwkJx/3ixIqtmx9HyyVL1+O/Tx0Y9t72DUooUlW6jdZgQKsTKHeXY9
lcidMfmelo9qp2EsyMBRyq5fqbVCSnwVp+Uxb7TjgsNdDsU8piPZ/E1v5zPbCZ2d7JqnHIkZzv2M
Bmhpm/cw9bSVkbbNnjAGGGpAtss4Gw+WyhRxKVf0xMGNyUgjoRhcL9hO0Qmdkeq4sxIrQltGcI0o
zRjDJJDKwjK/I1yKWNrAaRlMEOcaoTc9+6j3Ppiw8dErxNs4VNGDWqjb2h5JNvE1x6CHO1pskbr9
Aryyc0t8qPRBr2Byyw/iR0m9bOgkVWV8bFvo8LqV9xssvSgYbVKi4sALHxudupIZBfpt3HVTvBf6
LH5Nb8thISnPkoUGKLgjw9+JEGgJtK7dYf0cr2UCTHpZhH8WVBUU6lok6EWW9XQA1qfIHlldX40/
53NvOOmuzhw837KHiTrXKcAJv5UGx5RSq9rFmQ8IELOz1SndrReIzJal4YfDVpgIy1CbaDdykvhz
crghpcz1nyA6MgflISahtLDL24I9qJEvwTKal0GlMLqLMPdqXcVXURkaATVYlojdNR8d3QJSQPrF
kShJ89HzEAewxt0CJmwuhtJkL5JUXn2sU/hpgT76Yxsw3X4vuTieOkASqRNX2yRB6m8w79m0EXCO
mC6rOyHj24kx/kVqSnvgc8MlZi69h2g7Ol9owvwnNetDwpFz5IfkC0Ma81dt2mjjylcCeQEUaJ7G
Ho3JzGywelqUiAfCrREpzmV5zgEyeBki8pHywHheyrcA9jmbcQprQAX7iGWktNEzLW9bFSZo0U3a
gmzr8+q4hPCZmmZdsevNrNTAlu/EGxDLPJcwPogelQi9g0GL6kGlrNzqUYU4W+/6YGNMWY0FnAFF
R5T7f56s6PBImLYxAJBl5TLmZyrF4BaEseMu5jgj2LemawRIsxgJIl1Jct/9qbznhKvBI/bSMp//
zbxvQ9NZDyUDsHCEhL+GmHBoTGkdK6ICfvKuCotGipVWSEfwbD5Xxm8cPc2mI2jHDUnfe4Dop166
OF4bITU2xNh4pU29vjFmY9Rh+VnLZ6Bgp8gZj63ElrUqoeNxoy29owgZvQ1FDP9ZUZ/UgvhUGUb6
zWrEdxAyQtj3OphL8sS0GxpiHPoEE898NkobcIy2V++MRj4C3fZ2+oigfgn7gNPUEtZRm2R6pISk
EMWpH+gL3ZfiIzSwUnVGN22CkqBGfHGEHCot068+u6c0PLbTiKpSnTyD2k5jKjEvX03fV1viS3U8
f2WLbAk+zzQi5LEdn/zxOCldwhErWk9g0Ulv0s5kE1g3aaA1k4OTcZ9sTWAn8Fhsz4VJG8BsIXFi
jqdpGC0csIk+IAQOr8vyoBfB7+XNCypav02g+1sKUeemxO9VnDP4NCmGm6Q5MZV/BWbDDsIvb4ZU
9JuUf8MJkMqcWzvSkjeSjhv08gtnMhGnEmAIiED6cGaf0eXqXhfKnhXNsPg+wcMVVqdM9Z61+dUG
7rsuOG3N0Bc3ohK/lmArU3VI5AlQ7nJyQMwB4cSlwSFviJ5v6ig8NLHZEuGi3aegaHf6snEkLU/m
4mZFOGl/3p+hQiBNcu89Jklia4gA1uscUB2EAPFkg3Y0s4gH6biLUJUnr3mLY6gvp2kVK91rZXrR
s1B7vlwd1rLHRpDFuYubRLn7we9gzuAqGXQcyUw/4YBQr/qUKC5JkN4FlSVYSEIll8jrwcpxVgn/
knd1xLjDsF/9uL+jYJkeg8hwU98JP1k02lx9WjbBgRbZdHnmaKcCjSJqo/HDVEVCYy7MTnULN13T
Y5cEz+TV10d0+q9Ut+KXhoEKkwqTMoVcHDMmJbS0q/NgVi+q5uSkjo/jHkfYm1amb1rokOBdam8K
AsxVFE3GyfOZqddzPbncaO1ScPfU6ns4r23LAocbgzwCuglrgYb04meO3A/9QNNbIW0jpRQG6Zlu
SUDf14KrwIrJz0NDfuSWZ/QYRbqPCR3CXgoRPYB3Renn5RiPeJS1VXDUsN4mMAiudtTQKjOs2+A0
Frc4Dwt/7qlfaaDj/ujTc03d+9Q8d8ngA5Mps5tVROu4gVQjn4bWz0H/lfmlA9P/8w/r1ILrOi+L
qRkAdJC8FWUwqVevtBAQ2h0aPcgPri+VX4raQS3x3wOVAARN4MtJwfHsA+T/B7PwxIFsmoy/NvDg
enEQGVO5bEx8Yq0zC9W+Fz+lmWE8op4xH+s8Bes0gI3I5vsXitajZ5vMCOzyd16G4YvtxPatiPQ9
oujwJRL9XNVRonETZLYXGK/gOedhufFreZTZhQYN1K6JKeGThoDeTqZjtHL0DPcLoiO/xMH070qr
YoTHqDwQf13arlNNXy1or0T7ToL2MW9RHRHDpc/8a+oOGDoMU87dBL2GrSvWMMzc+2IEbEyfjj4+
VXMwYiNT5zVgYhxEWNyhDHuJtLAlYLNr2q1vBMqjw9W61DuNX304o6M91oAxNg4zts3yMJGkn+o9
Uz6ATs4udNK3RLVvZVqOF64L43mYnK9ojKtLGxfBZoQ8vTMrmzcPJ8VpRC2815soW3sdCXtGNz4j
KUmZWrMzwvs6Y4RCBuB+cq7Dod6YfoZdZupI+exeqiEpzuALTvBkql08t4NG4zdLAveeBMdT6ivJ
NURf0Q1Kd62EszeMVOy5ezP0M2i+G2Hw7EVGeo8T7d3oCw8lr+UfVMUa3+yAuZPN1NmTY7U25nak
pzfyTI8M3KrS7cnukavJG1HDGSP/KNpXstkwk0GnH+z6vktW9lR/8wvbdwyU6a4M4nwTGkhelwXc
t6T6xYTWgkttQoemK4wUWAXdnci0PPDG0GQc0/g8YRPaaVGDWpmETxT2Mt9K+m/7VCo5/em6Ri2C
ahYgcHhkMSwBRaTkc0DqpGXwEBlRyu4MW2qLYsesQu0NvTFu1LlQ7OzQfKhqdMCMXb7zotsnddPd
pjgFaNwyT2FbZa0rJSkPso+Y7CTatQ2CkzZRYy/nhTDBEntz6w7I7aaaCFoRtLMROgfkoXxHZiR3
ueplO8mLh38PPA2E6nCdSuNvnY/5qZiyaj95qnGS2fiqk/h0z8DEbAV0HvA7+mnwu47ajarHl9we
PHCSrZeibtH0u1ZYMXoo6Hahpn9SWFRnIgPq8/KRYkZkgFSqXFsBp02UYGx0Zls5olv80OoD/3YS
7PoCD/RtUEwEojVnXXmDsrexp0JelkLYtDosePSd5bxp0+btqP0/XJ3XcttKtG2/CFVIDTRemaOo
ZEnWC8oROWd8/Rloeh/de15YpOztLYlEY4U5xxyTGBIw8yDdzedvjUl5dj86bMEvNYA+x+4keJdM
EVZ5YLJLy/Q/amDpNNWhw9/LPLli39i28kZs4diSVpb6Dm9JI7T9MMKFqIc53pQRIKAx1ggTSq1G
nrDwdGSxvwNttU7wuR4tgmXu4O9hgYRnhlmjah/lmjrRW0kkRA8DIPVtr2f+PRy2Lrpha7Rhtx7o
a5rdYA76TnUVVuEWO2IHY5SUQ3zWujym3WazyGQUpTDH7pgQq8I18qebvF+KBG81QMYynUJydh9s
z38rpA0XX3fjfY0NLQL1vdU9Mpl88n8JGQaqoR6iZUbFlPxnnhMCYkJ7e8zxq+BF6BPYkdQHUcYM
O2dhtBEVKltVG9PEMG8oQeHDoj8kAy5GzyDGVCX+RW36HIUO6GAQ++p+O2b1b6T6/c0aDTTSje3v
uwDCu6g7tNU17IKYnJR15lPQbQatCDlYC7k2c6u+paBBlqC1NJHeBQEq9zmzjONmKwuUC+QZEaya
cGDXTdEfgm68tJq4sEKg7Lb656ByX2tE4/Dx5KXHfxluaI8Fck7nYFe/EtsFkukVeEI5NQ3k8CRU
jBm9rO4IOAS9OYL0eAqHkT1d3T9R+72rmYGD7/ZgD/2LRAw08O4+WqUcnhPi3GbX098o4ptNmw70
rN5/obsYZSXkQQfLrbT2dhobr4Lp1Mleyrc6Lw4E1hfbasa8YZjRi0nNfqxaXKjYlNr7NcCnh7Nd
t5y1+mdVqq+czD/3cYE5Fh9p1FNHj/kI2HfOASoiszFbZ3jLq/CxZLF7MosEFiRl3taPdTYZZYS3
cC7OqZv+6N0FcFllyyaz84+RaIBmmfVz3LbRY1Bjflpa0DJl6NcyYVhpQw2bVmIHrjSNLapDI+5r
QXRi3mA8Ga3O18r6SiqUfoI1t1aFXl/I9uhA+a/HWrzg7UWxGVmrkZC7nVk3P72c/IAa+0XT68M6
BlzBArUcro0lGQ+RrXaA1sm6Iau37Eb8TyCWP0MqH8NgReIFxTvN5p+UW+1qmmfrNEWj9RDE1qPd
Rg2ZyrHcVjadAYw3xLlLuTtX3YVRsfWt8jXnIU6fUBx3q6xNtcd0Zl5TawhxjRIrT15OYBG7UXtw
kmAjHfGtNeTcY/3IX4zMJCvc7aOPxKXJBhgoT7LF6TuBAA3dsljfh0lhhhZcSIZVZq35JCV6EJvT
ODiS2AShse8WFweujHkwfrFczV4NTSuuXSDknrii4ShyRCLJnMKfCfNHoDhIRSJc062Ba9rmvuqj
2pNG8WnmWfR8/38ixNvqhQcHFb7vOYQ1caP+Tr4tqESzyK+qUjaSFFzkmCebPt1EI+IFTcfKqbqb
Iq/brWbpku0Ns0w3IivRpi3bqJdNZ9+SLvntZIA6pas513Zu2ieklH+9Y7XR+ragwk7bN7PNMIlB
KMLeYL8DlgaFsDwBBU3gxHxpE0u7GoXlzcgjWAu1oQN5jo4x+OkuPbm6HIKsSuEvLIM5q8ixWSQE
CpPd+okd1vmN/gVKlJCv7tSIHbLJ6eHeTS7z7BoMNkxJd1jdE2k6MLjvc66H6xlkxXOWkh0ZUJ0J
f/hQn04jTNgy5XLcq5DspG1qStupvL9U6dlBCR67GPmBSgw7/HZerdjf2h0m9UQO7/yb8SlmXrLz
OS9PYRT/IJuiXRN2QQTo0psTOeTdKPzblfBEsYe3OTcPth3RU5OO4OXhtaYnvVVWxATNGX/HpSnO
SEPDl8Qj4JFbOcMZ7TnqwvoX7LBnUiTrXxNPhjiq1w0ha3FeBlA+AnzmmkOkoDMztRjnlSVa6xuL
W/Ryjs7XtHYE3DRsjI6+DEmWGleIls5vxne/lsNsnA2b+YR6xq+Q1JYo/0niJyI7G0XI1854SPIS
CxYEIL0S42YSGZb/mlyMMFBov/BxElpBxgZI+TpBiZUnOGSXEZyavsUjqpxVY88jtpesx0xOXIrM
G+eggXk9T62eg7kXDJ8nJucFmWDENmXbGjsqIletYuBFDtxygZSCUMMOUfkhnkoslgZ5UqvEtc62
P2aHCbsAJHV2sw7tu7o0y7LOF62Kh49O9BeYUfDIuAUPlxIyOPF258Yysa7pBglR/3261KJkbiji
ShmBilxCM1HY8DGHNb7GBxZtorIk2iOKxz+Dw8mjumdqRbmit6r2XWLkOx2Lzyb0XgBqWb+iVwRL
4rfELBWRYiDM2NnLRNgvDnyPs1m2cKOXDBgoxAUxweD00hkzN3YNpKpqBweO6WjE5R+sn/Wrrhtr
dknySb3idjMDbQCOp17ODWM9AFb6FhEcucgWwx9gRM0T1hFxEA5j6UDEPdk7tuFAhOksgFQOYSH/
3dvUM3bs2AHUgTjqkL8akthV50RF2V468j3Vl+4PiKjWbdeTx+Bo7vnrwUlKFPJN9U5ZHfID80r9
Yaf/EPN3VbPoeQAe3dPIdB5t/6Q6VPzR0blGCapaVZB4eGSp0zcmFOZL7mfVLumT/KUseobxfBDs
o2VE/VqtvL4eoqTZpCHgf6FTr0HhXXW6GX2UFciDRseUnrSmfRsbU+BfiMjsJPOUWhtUFPlvfrtE
d2sYDOlMlvcaaHMI2yM0t6Gj3xJwju/6IJsjAMUNcu0J3bSEdtWO9WMcju2tjx6/vqK+PA9YpYqR
GyOT/X5jRezRaoOWg40IomZL2Adn6PSdXXr2wUObtUlECyLCRRBg4ePZwPmB8ljEEOW6wchuxhO7
1IbvhXK7Xp7VbpXdnJckt91rjiRwAKqxyTEeo3hBecyQzL6GGnCb2HHmz8KhPg5E458szTegJ6MX
UAoJ8mYSbglpVjG/cdvqYNB5H7zIrZ9wSOe7MQviDR81RCxx0O7nVDIX6QLqhtAHq7R8rOsitDdO
6Fg7poTipbH5zFR28NP7pi4VmygSY8chHqBT70PCN7PiSYpyXQiI6OqO2Uo2vIULXo6YEXyZQ3zV
BhI+Da2o3shan+B0rsaGSYAtLPFSCqZ5QHqAfDm6YBFfjCXrw15ezCSTwBjJ5Pl6GZXQY4kLMNaw
lwjVuefiklVzVNP8ip/6BEPqAZRZfWnisbwg8p+HeF/EICTvYb7awJsehqnBPLVrbqpxc72x/+EW
OqV86z2MVoczfDlsuuXw6RzUsH1Tsj7zHZCrlYNXVRQuK0wRP+PhgiDakra2vHIqH5xncFZHVaP+
ieUhZQSIlw3OpPqDic0J5lk9/DMSB75mttBu2iKP+WeXOPocUySnNld6L30M7yLHPibbN2l2GbsT
bFt1YT3DBGYQFM/owWs/2Y4NkFhn7i6JYOiTumznZqZWlBYsLI2eNr9puvihYHeJuxNvMGwgyi5A
EyHR5hktX9hAwUb3+TUGT6P5e9F+r2x+gyqSVp/KT1RK4zmNRXv1O58xXIKUjOEA2Vq1TiExtW9B
yCgp6B9UJLBu6gghIkjldHtw/4VxiyI9fq5QinjZ9NTFU3og/In1d2SiaqPtuhZuQzBw4FRbL2jM
m2327+SR43jJ+vLaZcmL41ozGsDneFnkMEesbvkNcbTHj8wMAIX3+a6ZWsqkAu41SYjfWxMxl2jJ
fArVKSqs6oeL470OTYfpLDl8Y4w83jIbnOZl8W0ZJxZuML6yHuzXU2P8RCGCXkQdVCMSIRLEB2Kb
uHbDa9W9UF/BapztY9z7f0h3je4dpk+YDhA7VPkBNxel+Api1McQduzr3PaA3xLWCdokMZGxDc0d
5AuyJUbVnquAb8V++VdwsTcjPRtEx/LXuN22u7xmew6Ck7BJdeDnhps8jfFcHk0SZFd+WqRHe2EY
qJl1icl6neVJtFZfM5cfeZpZew6GkDs1wdcyDGWhNlFDL8Z9EmWPdevo+7ju7mF0qvGk1s+wTZXa
1tMRxw3o/Z+NgKEEOBaIHS5o98rMfqaFBiG/Y9jloxPtlwTLeQ6gGWZRu7UTm1t3E5pn9SxNu5lt
VU4+MtuVS8/YIrLaQ0vcH2kCIjIOPdLoPC1v/rKfUTMW/qZkCx8TSgUN1GdXbiYPWVG+qM+dCZh9
FQRDt0qX6C8aywNXwkCHxSs/7Ij2KIGgKhFI4Mtin0Tzm+7WxYNuNbh7irJETJ6k4MgSFhoGa4sY
DOzKV3oWFzumelZa+IV9y9uTHOLgLi3tg8x1qsZePBSVOz+jSQDxOF0hG5NJaUfle42/f+fbGWJ5
PwOc4OYTgXzINdRD5BgGdLvZ2nx9LcSJ7NrTRm0pkqPucsTqMzx5w9fjMxzjjFRfjQmHX8cEsUUx
9m/+QL30fIYk1ERKwedBLuYcwMPRixOOTthDy4NklXR/pl46VvYdhIK3//q6HzrJOp61dD+1mNhx
LPt7qrsTtbh/sgFKneE+0wWQTkCIcFquJ5F86o1sH9SVtbwSBOadXYtYr0UGNS1KLKf0OPE1ALba
GCZw4RGAYYcKDtAgX9tJ5OHGDxEsz7hToh5dvsOi7MKapjqrY7shYmZtgCLEC7Ocgb05MMDty0PA
EhXpJf/H/YDNfqeEh03Flb4H9VJtq9yun0bj1PgRAbJL9pOfsH0OmsS9Tm5wc0ciRng/oynt3jAF
lGeZy4PqPlz5Ysd9SfyeeIE6bJ2FmwaPTtuFFyTP9qos7R6akB/jXyNxtrQQHjR1B6MmSX73MQhl
ADcCBiyM52UNEgVYVIB3DMeOsfq5NPC/hrDNV5OohgO0zJwJJA954RmnnnF6JsdndYwAonmO0TxH
8DqvsvLZ/AUW6broeYOdq0JkaxkRIWSiZi3pXlqmau1rlHjRRRWtwQRGIfaMtYri1Dx8MCWfiwlF
6rW0+n0QlhKM8zUwa+9V5ULZif63Wy7klqSUo1/3iLXtvD3Ejp3shRnJ59Yd7OQ625Sy41iWV9PW
SjAXhvs5lsE71Oeb+hBrrXdDMpSsxuHqh8n0IfPcPMYzJtAhcPXvfFdv6Hd+15HE4f7/SQLvn5LY
IUuUOEOZhwySu2j6mKL0j3ornapgrprazUGPfOemCT2F+VfJE+hvsWZwMJ3ZweBG3ICgKJ7yol44
RAZeyqEjCo26hsiO6qfpz/mPfnhlOmj8xCRP85w4CTOieH4QWQiElnbsgWwV/6CuLd3COiAbkrDU
S7FU7pDFnibfBCJDIsrKNobwNmYkcK56UmTOKbfsSqvdfQhLfAUhiztmWv5enjQgJh45TaKV2yXV
oSE2fE220IwDj+i9IoqOjR5of+QvacfoXQbtz/I1gfJm5dgiekHLfEi4RzzZgDQ59Msl1oCUBr/m
AlRvZWcR0xDb9l8qvBxcy58ATNAqf/RDZuPrNBopSUAbbAon/EVSrfju5zn3OBABkDP6vaWGCI3I
bpVj4F5u+U3LsmN/JJNdVCXwYCwcVUbImT/wyQRnjCFKG66mv0iQggGWIJuaEzq+CKjHyMAmC1HS
a4U4xYPbnUqPQPAGsIxn8k1WIj6FeVW9+WaLSAEvKbuQ5Npw3d1E6fusxa0/nAvdISpcLF7LGjA1
DRdLeMjlRGYunZR8wEynb4SW5M89LsZu0Ruom6uaa5QQjLYG+CHefq0+zvbwpJH50927GYhOVRrr
n75pabdGs26akXhbU9bs5OjM0mLqf5TZlJvMQ9r8x5CJJfNHF8Uz54N5r8JdoBEXwxFkyPm/gzJ+
C3CmnEKLGSElWPuEDDFfLv75BxlJ+SqzWb1Fkf83xMT84o/LjsLhlqxkPPQVSiA944O76tqIBa8h
+2xC7cfI23ovpDdtBwdW3bzoqKmX8YBw97FFsSZZwnn1mXo/3tsllf8t2TMHSKAmewWf1NnPAatZ
GVrWlkwwDqHCR3BUwFhsDeyyQckKSTNM79bN69ijtao4w1aD7Kf3vg3KPaRVvPHtaK7VbYhE1X83
pK+blIuMTA+bq1YxotW6cNgZGuywlSkD73w/wmEMRXdhMDxhfHMTGP2kCq7TGJEVF5Aso8YVAMTc
q7SwkizDC7U1Qwz66SWl2N9Vxk5WHD0NCLARgmVhA5jsnSgK0SzYv/upa08ZCacrDzBeyTqGvBE7
Eju/oKhhaN09wh3Casqi7OH+cQZhEO3nBGVTHkvxVg9o7Vw9nA6q6ck49VdFh007J0WjII32DQdG
sg6jxHpKNHJykOCSEEQulrFUHFULzM1B7b1k3tKRQnHa5BUh7LFsuiNtg7PypA4xO/ewdAZP9zaB
b4l8PSb+j+hbgsfwhzpZ4zopTwxUECCiMHkc5tDfpAvZrM9m94R8jYNPQyng9PjRaqXoqjLgznOO
c073GNm7jmie8ZHKm0/ihoVmqrcZ87EGnUm3LdkRSAAjMJRi6xspCI8h3S78CJdkk2xgsngP70xC
Jk7q7cDobO8LQkruUvC+6reaXrS7em7053j5cdlrZzX6ZPagRHKb1aaSOE+xZ5xFWyUXHQIWwFb/
IAzrVzuHFZa8EW83E4D+oof0aM8yTB7LyKgJmwgxxZKUY5WFvMRTl179qNXpwZPyMyIxI5U5WaTh
8Kl+zMXIfyNBZ5e01bS+v7esQ+xyRmYd9oyCl/FVO9F7y5K0Cj+SH15rZx+xnh9cm7yoyu/0zf03
dFd/214KfkxqGBXtDpmfxixqVLocM6/XaplkLhsl9ez/vPRavnMCSz8BRIL6kSLGv2xa+Vbt8NKQ
/CTXZlr1pZDWFhk6WZPHoB+q60jbSJ6fWQHvkBofA95TLQrFzXSIdV4Kfichjqz3JqwuuV9uM6Ab
G7HknLvLQxl3701VYQ+3CLfGr5CfWNKsGSPiE8DHcS/R/s8NeSwBVWy7Vq93rpF2+z6PxPH+G7nf
JcaGWmL5PVIrPHWiTs940a+aNiavwRQ9A7ue3oeh/JWxDfbC/qVYVhLV4C/uXMJmbCx4Sh4EVt19
9Gf8y5BqSAteJEOB7QcYSdPvSuDx5f5gi53sK+LY8rir79XivDi0BstBOGQ9KkmxjvwEfg8mnMFL
u3U5Cxut8bNqgGOvOrgCdgbsiVsC5v5mt8Jb54VL1wDr1PTj+EL+HrHIUVkQRwOwobGxqKiyz7BI
rAV4DzDKLEKLDTOG5FLWP82kKsCgdmzmbK/ZFHMyU4x1Lh8vTaKsqI/DnGb7XuDgciUY4tREZrws
oEwHgaljUb3GhaXhegOiA5qYcLDCfoaS3D5MHbOBhtotJyIuTjKMwnoCZHc5/++j+jKQW6H31G+E
9l0m0ZAZUf7QSj979m1dXIaFTT6wz/03O4tqlkBdOYNAqSIicDm71kqjbWe+u+dcso7jyNs2u7l4
wdbhbbLUGnZrTY5kOI8i+xWTjV2DLm2LRn+wcJSDlAuYmGl11W7UXBJ2wdbnrsSyGtH3Sg0m+/kq
UQckV6aMqKYqD53+kNK+L8pPFnFrJuXbvOf+a1Tlc1FZ5rVy0u/E2pTf2aOh6HFQ/zUN+tEkpXh1
ZftM+6t/evMVrfsi2wJ8q+6jTtw1zxxySTr8Knx8u0Hele/Z2HBVG7l3SHLDP99PLgSLH1EyPzoa
pRfjDrBSpnZuO5jSwA9Qpo3ZfqTQdE7WQHYIfaqy8fQ9ZpxxMrN1n3CC7xqLDbtd6CaRqXgGWNz+
dbXu6ol2eiJxlFC/KfwWDpNxQt+eXHNt8X0YNajNZcRe9Y5NfzF+t/MR/7lXMIbL0C2vZojm6NME
yGwnabYDlqi1s1zUmjNO+5npCqZpXiZNdgGMjAsdPM1lxDC/ttlVslhmG+mA2nzUfQgCRHbzby6d
R7fcUz/ceiYW1ZUwbiqCMrs5+sWOEoDI/34JVNN5gK+Jyq3OyAfxB+ZXFZGp5G4d7/1HCEko7tkC
py6UZbVTiGc0CGzacpvRetl7COJYADcQSHIwexj/Sq2WlyaM/noc8K+zT6ZaDY64QO3+WiQpmbxB
cFJXfzws1JCeSAGjdl8btMWn+wWCqAelPW0XGMDTXKTuqxqIwKQgmC16GULOSoNkFyLtGqbnQoeB
P0bDfm7t6FFzdf9231qPdiwOyiIxU/MBMbRtgnh09pK5HuwcrY7v4wG5zAj+z6CANuTpPq8MLVce
kSHc7Hnwn9QDf9/dV4RAgRkesKepvVrP536lLH1cO9EqA3xz8rK/apHc9Nyea+zhVc/nZcjbExB4
tkvjUG9JUac1jYyXUC+Sg4zjHO4osbR5Ox1VuWHjSYCzixLTj4nJyT3OgZw2O6WKAi831Pdbshrp
qwc+aRX50RSFqtwQpJxxUbJpu0+2R2147AOoXViSxbAYEXRU6jj0x62y3a17Wj/WL91PwqHfdBKf
ZzvpL+mYNeSPDnvIiqu79MfJuRP3ePSnkhBMKAZvbOnwOi1rQ7xqFkCygs3OsvEJZrddNTqeL1xg
H3no9NehQnarFaQO241GmQJYG+DAOI3IxqNwqy/vmXpoEmpNZumQcZbPu69Z0SNw2pBJGFsrAFGs
nXwrXqVL52n0WnnR/CNHlHvCCOqe1DP14Bnjv5eGp8EkX/5Ufa0sCPR1y8bb5HWYYnmHYX26z6rc
HrSvreekZC0XFjIyzN05nmbiOZ1TXIbnubTxewzsO+MWwY41uca+MWQMORuF1X0HJLIUab1rQNmJ
9V94D+9Ngpam1UOethd1tqXuBjEcySkmyah5S/nX+9AHowTd8v1pG9NUtLBmNn2oHUQHSOjrAToN
DbqONcXK+orbi4s/kU5ktOQnPH6Og8CIPhGYdMemTYn29YWxgaszFvvcPQrz1TP76SenYxzE3AmY
yNFyGaTEeXqyK9w2vrokk2woXqef1rBxmvFHwK31oBQVX2ut2UUaEnnI/f0WcLPucV2j1erfGyI1
ZnRrzw1l50sdZgTMxt7hXn865Axhmu+Dq9LEWkXzUgTc05PFk5cBYLg3GAQd4TpYRLRe4GrbqoO7
MZjdU20O+ON0OhqvQBHrMyxczb0V70tg9mol29u8I11CatdcxIxmmVlvZ9MMzpGNeUs9G5eXE+PU
Q+hZB/V1vP8+cZ3c/Mkot4w9SqmBIQj0l7Iwm4sq4YuMGbaTN5t7bRsXc0WoDsZ4/gsXD573nyV4
GW8b2VHL+m0pswQpJ/M0NV7LbRYO8Yy9j3eH2h06KxgS9I1x4Xzer47Uw05KToK6uNRlFtsWGc5p
xKqEX/mBIp3hNpOcdZ4M1oUK+ZpFTs2WdGQSR46fuDrxh4GEA/M22uEAHqwEEP3Vg5mgIFNf9Mdo
qv9gbph2ymSL1QGww1I89FYRr9X+vYyEd4vI82CZbSZrvRQvEOYjHLVoTVVsSQtt50LO/AMzri4A
eAN2G3GqdtBpm7dJjzzIJAcc0x49CJNEcuTANamZnSPTn9ityqPNHmRPvBM7VLVpaVyCCy1/XI3p
MH1wJr97ko1mqs1kwaWk2Oh95mxmN+SnNhZ11P0+gH76RZWa6raDN5Sim4LEsUjeVRtGtW/0J9ET
rlEPrNVhoTu1UT+VkfmGkTw5NnNlHocRw1oQNPlNjWQQilVU79PVAif3admorLRchi89W8RdXIse
BMKi7chGjK5u079mHmB4z6YL7JvqMRBEVfLeNFdfhiTkJBUMpcQttiiCmrXQ+oIIc8CcBMIi0MNy
AlWvk+P0EZPPubwzK45nVoWdJDizCQn3NPpjk/bTZ2CGv7zYyy5WntzHxl+TYdH2DNUcvyKKFc8W
DfcM+/sVYdihGvvwCsMK2T8b3HU95uU7EE/Albh+9qMLqRdHFKou3cYHAp9JNjNp6knM/b6Qx0Cr
ysfEHuFj53jyvbqdUfvgt/rX/jII2Gm60e9ngQaO6oPNoKxXeRa3r3lmbozYKE/4PLLHIqU9v9dw
UzbzJrLazC2v2juTXW78JvlREHgLB1DLHm3H4l2LWgpFqZEv3FCNu6AFngU8CQoSRhXqQrLjotqM
Vk5MGgaI1zZrCEhnMQPGgxFGUA2/KwschJoFlrrzUcV0QSgE5nyHbnCtQS+4NAYy3sDs+p1wUHqo
l0Vr2Iih4lUbUdqrpeycFu7Tkkev+nB0PpglTeNB3efnBI4zS1N0C3TuBkER6aKTbcNs3HDqQhxD
OkJ4RL9rqw6SQyVIpG6C+GIver7MbrqDMbPS2xjBRonqhkp0+AUK69JMI8KAZTgemSVRQPmn5mnF
oVpOHRiD7lUJgcPlONI6GIj4O3+or3sXeEM1jFt0gw6WgcX1Ty+QrnMpTlaGMkn9QkkSa/Ao1wcb
Oc6/CnsKXswANHaY4ueswkm7TlGLEKklLfTquqMLl6mhc4C3vy1JVruo/blap1fF1K5deg0wm3he
Ggl0GiljfzRLGwOiSAWYLgMk1/Ktq/WgOkkTt3nXc/fVCaPmomddyHKjwGjuje2ucJzxuZj0klyx
oPw+Cuvfs/vXRjvchaYpAO3O0zmnqHJjD4cZghE2Sp9c9MEG6KV7HkbEM4EefNwLu7HImyX7bdyE
3CouZCH02yhk/9AsawlJRss+5rBbj5A/mbYt2rbCy6y1mljIPpgpasIAFZ7/Tk5U+q1Hk+/amfzA
ZgOARYBBHurGugpS/1ZGlQUvixwamlz5A55PeGNNor8F+IbRQppIHMfqVSYxHvUSKAwDxnPrsaYD
lL3yC8K9vEVg0Ie1f+L922sM6a8aQwjAGC2IlhLR4v8+lJH89zJAn7ND8mBudObKhKgRidS7MPDU
DQXr5LhlYJivPexn2yqBlIXffHYPboBWUhlmJCBODgEX3G7tPOOXrTP9Re0t4gDTPeqRTWdAhl0y
E69N0bn6hhn3EkZuY/SyuvBlNgNvdTfFNyYaynFiuBZbAGkz+YLwd2DqGlFQZR62xqF2uyvU8tGN
rb2WkrqW5v2yCoDht6/wCK0nI26ehsrz7tyOoq5fMNwTtlZWNNkLc4DeI3nORsRGSBy8eQDLyWhL
PTSLeXgyHewCixuXeW2FG7cNtvfREDXsCaw5hfAYCxwrFjJb9VKKZjq8WRFKTSVXR5K2qmxQHfde
wg2Hei9pW3mXhuJcdfmnVzlXdQvue4+gWObFLW0R1s5kx+8VXeEYDqgNiDlShZGqh9QzN+O+Poyy
X1lNu2rN75LJ/qfHKGs7aZ04dnpGnksEWpDElXrHRcOsh4SvzYzPEcEuxJNpeFc3XPVBdkM325Ih
E60SQiTZaZr2j1LSlMbz02CZZ7qN7LWcZvci3OyXU7fhlZ14uK2kgBlptT0A6HTN6iggJLLnUCoW
lI1PGG2NQkqwSF6u87xsfmqaZGS1vKplhSI+jbtdB8oTO79P47K4xznLtkUpjkr5wL4kerMYVq0D
DW53I9FV0kGcZxJi7pOhlFfYbU1Yfoc7LIQJoEN2B2k+siaJZRm7Jo6UD233R80I1UMhgmtM4hqa
wjI7FnpUnuN+rkFk9D9U0eg5VnMuB/HL5yJc30tQzl+W1DhT1gQyOw+M/7ckIy4+0qAAW8EFpp59
PZjYxUlGwtqk5ZP12EIPW5MJKHfRIgxuDBb2OHBHhl3/lZVibs1v1kwXPP4d/Hx60uDGHCKpk7rU
5O9638MOpT++WAIAzJwZxbmN3G9D3ZunNCO63TfpbpD+fsd0RJepG7/DkIl41LCmsAgiO7pExz8H
RLtpC50T+zYpHFXECA4IwypIZt6QZdsS6IxglWvHcUGssS3Qn/upKB6lZ6/Vq4xJ08U3zPKgzh0n
ZwxuVwCV8CU/8Avfz1VpHtUQarRq46JoAepld7p/Ngw0bsouWhGwsGknJlDjxKW87b0u3QRSYByN
wooMZq38TriDvfG4Mx77jEjiwMO8c7/PoIZ/++r1ifgpqlVkV797pGb72sKQlpnBn2pxtqqHMB71
k1pAYrVHmgRBM661b2Pah7vOBAbbinE7GI180hEFMxUp03/C5ULXVprneN9LO2LUE5X+98HVj0bR
gMNroksNLf5bN/64b+90RAjF7LR/G+DjusfYWitL7UokD3JlY3JuTfSmCjlI4+HBJZNpVQ2Oh2M/
OdQ2gtWK0RUMC1huWbZWkztOTwZUS6g2Pbo3cDZ3QOie8ywApRBzF8u6dKsPaCiX1b1YugxFUplH
uIGzDfagTdAaBnaCJEFdbZXc2ob3PUqGEk7vYGzHsR73A9qza+Bn3pWoaTaV4J7cyqww3NTBOUUI
QlOOHiUws+Go3BocmmScWAweLEoQb8g+6qG0vrlVedQC03mPXPcS+Jb4jZ35kjcduUymu+mDuN6M
2TvU6Y2Nj+yqL99T6IJYEYlk6bS8TPR+0Txt1FLSa1ukfNgrL1KbW7gT6XRk/i4qp/hWW2z4mqF7
NEkkwzfmyPtQpk1QHUUGUzVkq1B00C6oBzUdV0sqZsLbMNSPxHKVoMQNMAKaV+7vPYRj8kmLSFc/
VKZpoX5bbNm0PCtlciXewiRKhd9sFiKM/7eYYGyBfy7JH3vbq7ehIGvz/pEvinmPchSOzyJCi4SV
Pzg1e+nJI2ZxGf9yD+bHLTAtDfUNgiAoHeLgHlK9bA/uoijOzoHlwldehMVOonEHjTDK+Is6RJAt
T2rJxEQ7HaS5BUZKyVmb6G/7iv3NbEFgDT0gdyQsVT3tMHSDEUCxbdbOxajbk8H46aDkyl/q5aTS
mctIO+ImacUBv2tfbu6/Gm0YEFm7MZny4dCdvbI1dvcyyJnApLCVSg+FWAKSxinHRee12gulTLP+
f3a5JGeTxseQBV1xcDZHw76ph0pMKL4NmO3qZY+3K3Oc8jIpEglVHnkasfvuzyV25xbx6CG3H0vd
tPdfAwn1rMQitzImNGVq0qt2BjodUDXy/1NyzJHeZnuv+DRHj9dffy9NYF34bnZUn5Uw4VtvDCJg
ajA6jY/s27aS5LXSnE0bUWM23OSh3TEc15nEvatnSdvXeAoJMBoWQ/ikGygdXct6VA9WD6o1zX1f
fERGGmy01EnZHpbvqIFB3dhGHF76qA0vQ2L/TUFiGZsu1euzjq9h7VFvPZFhab2qtYes0OdwlJwr
mRa7QuTmOW6XiAbmcYxKzHcRhu23JIloWcbIfE2a8bVbNIiMofptEgy0MYTQh2upAeMrmqA6yyr0
5DpLJARyifDWKIPnxQ/+wPove43z57wBvZ6bfv8xWChFJ8hb92fqa0xq+9WwfO3+TE82gwG+GLZr
THrs5b5FRdRK1CYTMpro2KcNMXuC7yP/WvfCXpFbRoa5FnSXZpSvDaSfY2uGBqTx/5y26pkgqJWy
EqCsSfpSEHb9S0M46qOIqvsrx8qrNZ3SNCFz4V6H+CMBT6omh3WDbfx/uDqv5baVbYt+EaqQwyuY
gyiJkmxLLyjLspFzxtff0Q2f7ar7sFkkHbZFAt2r15pzzFlHgiOPQHXHfcMIJdjK69ScS8pO8Xuu
pTYVSoZMXbl5SQ0Os0MhhHD8t9o5xbcWVTVnpH5mGjr/1ooa7pZwj/cBTI5uobKvB4yP8DwSWkFL
ta3S5fvioWdHIFfd1Qh5RJQQU+rQ7WDqilKaqXC4bybUbY4RMj8TS4TTGh+dvDzY9cHFLZCK/bgL
W5wIVG0NKQRGy0BQSgCTEMGS3MdbwyzOBeh+yLxLmR8x3mGlZQs2AeScDDO3nRWLguULNoqh/+hG
q2J2LujckCj5jTPlDEvSUXcn47x+LGHPpIAKeN7nNWxCrav1/RKatesnlmndmuoXfqCYSUwbP1Xi
WesRLGHnvhVq+l6OcGYgMb7QwV0NLTC2XYLg4k/dDMgfrZr4VHGwRe9IGI2USmkLrOvEGQ5ZTn5s
G4Pk/0eVa5TJwW+B05C8TaYe4WkQOcPNnKSXAtkqjeOef1W7fDJ3paPURNOPlGiEaEpO6wqwkhl0
HOQUtUNH7DSsr7gHgMmU740tbN6WVafchkmzDqnj7tgmBW8Lpax8yBP8Ii0c95PZ/GhLTnymaHa5
oU1+sDwiUudwMokqQrjL+UNw+BoiCTfZ7OZb/b9JQ5RG5WZJI+dQ1TrG2NoyIXfXE5Ob/i0ytHcl
caYne7S/WMN8fnl64VjIcC4iFKYluiVUwulFDRfzTDjFvaJvcRmc4VkOY2uRJyWfpfWB2QDOKOzm
g6si8ouUi5xVx7MVbRLSitZuBjmsxzIZLXgowJjGoqXgGBd46mkNNYyZsVBn6UbfPchXHtmCaKOF
ignTp7EZvaKADeZQvooTX9G5hFeE85657NM4O9V7bIY22UkEJ1km66TUPIfaABOJmLk0T0kvkcMW
1/G8q264V2Aw5YetmmTzhKCna1MHt05/8xQKOKatNt91Gxv1SllMlA/ZuWvp6YO1Ujay0NZnK3kq
e/oNY38r+qj9qvT2pjJg+6G5CHTdZCMnlZWaVseaqR77LP3gKdGmbSDU+okTm75WGA+1EdKaMc2k
AkSrt49G7h4n1+LIFyZfq/IEDBfMgaQ9r3J7r/7Vk755m5pTrCjR9R9rDSzOeOUW8g7eMr1Q57ZE
8xGqXlolw6VWw2enhyHFKaSaWXPIG+etf++n+nWOvXpPs2jaWToRtwpt862LhPKr6tT0xIR3PGpJ
9r0MF/sekzS00/sM6Rf1Q8DtRmnb6oH7Ts8V7u4Qu+/4eJF/NZSnc/LSpuNy0DrgujrDbSAz7qlc
UBxoiXphmA9qvp+6u+wEJ3DAmD9tYuY7D4sLSiB2KH4Vmy+hyqgNHU3A453pWxFBvhFIlF6rBua5
cEAxOIS4z7rlZeBLfoo0e0dow/ISBbxVCRFQuGA+BwzUsN028TVkPT/+v2fjRIrAWAnSWBepjBvx
VPWY0S9JRFhxZtNoa9XBuYoSva3t/g/T3gOtRFLgsBruzcnBUwnK77uqI72p8UD8Gj13bySx8uEU
yXyTV7M300/uSw5Vcw+YxdZs8zxiZfJROtWPvaVam3osSV+XY+VFNTEiCqVOp9EBioLUOsqWQTQ5
rxXqvc2gN/1psezxwQEkN3bup1HQ1+O+M0Mv2KYwsy9RA4e2UnDg1QEKezX/RtLCj3Z0bu4w/ZLn
h74k3zovZiEnpOhFZCEY3A3DVW6/WzbDI/9v2eptLi7SKuqNq5GM0SVB9dI2Q7tJFPTrCnJ1OfjD
H5GfRufTwlZLZIlunsOaLrCjFxbwT9sANwOKQg4vc3Z5Bi4XDOR3l4JrlaRAybLQbHfDQYlgTlVe
pW7DcazfTWoWhhJvqps1F7lkolFKiFVzh13003PQccsmfgpCZVdFiGHxGTErMZUHwuCDdDPTHNgP
SVdvDQT8d800OnTrpfZWzD1ScaTH8OOqUCc9PJnMR7OhaV0MVuqnY4bpgP4zBg2aWE32wiVhnfAG
t0/zloQZD3gDOOsMtz/zUu8ALHzlNoYhXAXu1B/NnBqYtGOsSWyryOyGb6OxGE9ub0DTKFPsO/yZ
teolZY6UQn40+bJ36+GM5OyimHGAEd5+l8unbFsYIiWprg8LkG8MeFCwgppzgmHq1b4jctA3TfuU
zhVBFJpHD/A/f5HlcDrsaSbJeVmuaV+TV1r7PnBvUkEcl/MPjB7OcxTjzRVwhWHuOH9E8zqfhzWL
yCbv3vo0FP3tWCBOYbMMjfa3CI0H+MZhPn0vr/K6AKT+WLlOsXWwZb/qSnOPwuF3mlgCIkktRjHU
gXnIf9EK7qePJR9BAv/Jx2Df2b3DWl7emoiEIDo8vtem4Bh6rYYELxbV3rNfRr18tmQdBmGBGKVI
rPqwX+IiuDGdjfEUGBhlYic9ZKZydF8WJ1UAs0/t11SPWFo6jZltmRopyCjlzRr61zjTg5Pb9cDA
rARmtqwzzJQzNWcNdO/UNaiCtQf5oPVtQBc4Izw0DZevir/vwcyc8RT14dfczxYJdhy/jXDOf4E+
t5qcuIOYCYqGIwMYaYgA2c2LY2PovxEz9eSg/+99+RJz71uhpMBEhHRKPpjp8m0uTWV9K7A7Y1N1
5FOFY5GRaF1kezPs6JKPihUfgAGg+qfjGTklEHcKDjlii34Se3/OY5delqz8qOqtq5laNEohM4bl
D4MEsIPot4221YEyNwVXjmcjOIgTxSdma8xnBGKgkWm6AVdrDJmi6D/1POWyKbXwqM/zj/XcKzft
0jTKbRjO30vdqT/JeJRFj1aZxEcsMwx0cahvI+AadgvQi+wQfc/l160m/X+HtyRxgn3bFg/1MlUX
u3AuGNRPQw8EUlNoEsELYIo2KEQvjizzWO7ocTR1Vm69Krqj7m8eVNF4N9FsaSmNk8ENDZYZnXyA
wv7q0umdvQO7jAdbV950qhUvDxq5LlCY0cBJPyy0rBRNHl+90L57gJtS70/L+E1Mdbq7B/kERXp0
NNxEESEzyatSx09q1EzY2lqkA6oyXwdSO31ZcQwD2ltQcXSoeqpe/GH5iXFbuaHbre0LXVO3tkf7
CVxOslFnxTokTj5fkWJtbbgJNxQk3zhpIpYNRVAmh1+EU9g6jpDa6o1qUxb3rfVu1uMolnkiJRyV
9rl0MKqj3t1KFRN7p5EezsL2gkCcsViV06UUWAUX67PP8f4HalGM+MPjLEB02QBGFhyeuyNAZ3op
B28drGFUOCUEdJ7wnsdbqHa2ULSU0EVQyi6mguF6ZiJieeFtoHV4IhCDvXV0tCO+8vC4yn1pWh37
mVw9uUXFC6dADSjrMYOlCzM1ze59sTwbvY7RL8PUlxT6o053/MKoGF+KRaJYqtmfbazHOOjYueQg
bgxU/dKZ2WVszN2qaBorOjhDbE23QmvsbWCjjq2I55AFXty4m9qeum9Blp31qHIO3ljNW1mgc/7c
jAYWdK6vL1ebHorCWL5o+5afbWj86Ri8XeQUA0mHca4mu/QVosH8Nh5/eb1g3OjVc027/kEKDgOw
zcgpuukp0UhylwOAqQBMpCGY3JoGbNWoK48BV6A0v7gYP86wCaB3GPYInjsx9qF4Vqjcw1IynqGx
3fSe4x0nK4ufC5tOljg0oex+laykhvFFYRXZBbyc5atpbBLsZGWnuDGrY1Y5xP40RKmuDRrKjE2p
mQTglGq+l+v+nKDYxsNjQggIVRakxN6qLd5TN0Y4EObAMgmvfuIgEuHPVoez9GOhckRnFkORN13n
AMc4+hwSdUH1PraHORhY/B29/82a8OhUJWKxqCh2uQKJ898igPQU2cuyBNsSM8/OJRnjGBuQ4rEk
zB8zvTfTwnOENkPfpVytD4XXVL410PLmOk1O6mB0foC47ahjL2KmJDC4I+LymuKZ2jziVAFgSMrn
SjtsL6sQdkYz33eEj9E8Mu8tRxBOiN3HMrMmbNQA6XkD4f/A1cqZRolofKDcuWYiADAiN+5q1xkT
jImsLvHKCGBV2Q7p9piJnkqjjT7nbnB9rGTd2SuXh9WZHuYfgC7w05Jp9Fea3aT6Y96QRTg581lP
CYEzpGBKGaf6RUkMHTVe0z+taF3Zu9AQlTd4mQ/GkPc09bXsBTv3c1loZC81+ktvdhRDwjoxAllO
BM+G84rKnVvys8iX4kE+68FU7WIFjV1UaOmzUhiuz0+QfOXdp97W0YXNA0GFwLHPWZBenaZvsG8I
RRfxON8s9MK72FDD9eM1inCzfrq1F0y3MLjVA+OJpKxGwOEIVbRhQq1YJm9FpILLgHijhQOaEjGO
kMRJNIcUnyFZRMKw30SMn+NqclYtJLPg8jwU3Q/5XWpaLcKgET76Dvf/MWR3xvMg6IbuYo/bBME3
lxtOaPbFzfqeiR6xQYryaAPRkID47ESbNdgPVRW9jpmR+3OQ/CYjL34depXus4pwf1eH0cd6/CPC
N9jxdx3NMtXwHzEjHsIRR488XSn2FWsLiM2RWB5n4E7fJGp9qDrS9lpLDy60YYpXoKtEqwdYEIs4
uUY9GWY61l2GKfV8IYbhET3VwhQKHPZfV3VPROtSecaZdgUeY5P2vtulf3XEqZYeWjHbDHGqbS3i
vzayXbb2zKBzAQBhjKzjIeyVMPe7JukIGuRBSfLgiojvaAutmXxrSZYvoAga0qz0UW5nTFuTJ/kq
gyS7jt1Q+YzrXLMKQwbPIgJDGj3qkmlokc0ltwHWQaunm5q0gXqX4yTVDn8bkRIfm6C0b1ke6hi+
+EFze3jxHMTm+vDNTQ3vJrWxLAneYzaM36sKty0mX89f9Wx0j6xrq1yDoFpWQfXflry39JcStQQ9
yiX71VXagdFX9qBMQX8dBus+ka7y24SSE3TDK3c4Mol6eIdcVByWEUJXlBYHpZnYFPh2fX3U0+e5
smeytOyj3F7lwxgnKGoqXJ9p+XPutMaXZQSCI1SXUk+dcJVJUaqaYYcnb9cdN02H9k7KHfgOmZ9S
+vlRrEERE01O+SC/RE2jB1ipWk1eHH7qIdYAzkiOQtajiZNAXfmgTx529KR8H80U5qqQ1jiIKG4R
BigH0exWUXOsTkkM91+J4/1U0B2Shl0odeScyKO4oyb1lh5dnM7nddJGi5i4GGTWJUSgVQgSdRne
YUDznKoEeltgyeWDQ7wVFHPagUPV/QkF6SeJEoWEtnnee4L0Uy7dr8jYWqXV4uxAvG8BNN457IUg
19xo59Z0hPIOnAfMRP6hjedcY4vsua4qOMqHafy5tMtbfQjTNvtZ9u0vhhDVzyWobr33W2pLxi7O
LmYeC9Cgp10TJ+Q8o3iYiFeBTzUXWwOPyiVUcutBeZMSBfkgJS0EniJudYi+K8HrbpM5dJ9p1mM1
JucbSxh7O6roF6IqF3aKmdu99C7llMWkXKtXslXMb3UW/hrt8NGI3e6q0sY+xcv0JeXm8rwWEZfm
62gZTlI00hqljammH7YNrHqpX0KwEBwSoEp+7ITJZ0jQLJJeAbGBM1ZnSCOsfpvaJFkaynIdk9R4
Cgd1wYiT/0KpaF3KMH+Qro4lv8sGcspYTw2+s7jOh1ac6zSHXbEy8mLtY2oBSTWpRU9c9gc8NDPI
B4rAp1IFRcXa20L62cpq30gr9VAeaOfPL7rugEOLnXufD8e+8sK7VmvBeeyjHBpSGe8Mb264uIgA
yUdOceE8/kTsD2ZGqX9OaXhJxhq0gpjYl7OlEQdJhS+LpoJurY+KvkM8RVzUqivTK/cu5zKmifEG
QhDDWavyNdTe17BfMrzgQpHT4qwoUtO8VnRKDm5S41SRg5RQ7S56N9DjBZNBRlQWH4uxtje0jDTi
yibrPC3kkWF2ADaQs2zVM8J7FHQiCGhOnheGbDi9W+fUhn19qT3M7b58GoqgmXww6eTkxBP5ap58
srHQ6yG2qAlIFWJpUL6ZZs/RfaS3KF/GLp+wQ5SiLWpxKga041f5AyJ0+sqCOdkNqL1W650p6HJr
R5Ts6mE7WsRcOer8GASm+ImiJCAMGeiYrC0yDTj1XKPtg0ImsIeh0oKA1CNjj4Y33cl6tCMqNQBd
5Hu014/yciwnmi3r/2VxGm3nkpcrOtSJkgbP2oIE2rbtXzkZEs+RsrTCuuFtSdrzdkObLnzuBnq/
unqcsxKrjLkcY8Rfx9ZTS7B+BF6FOoozb8BFKB9cdLHrs3/vOeJX0xFTRgVJavvvF8BXHclpvHTT
XOIVsO+j1A7EGXWAeCnXY6CYeHoym8UR6/wNaF/p4idnqW9c4+dgFMpdgxvlF5rKsNHKnyBLgQDN
qVUU26JWnfAflyStXotERYgR12+LOL8iVlIFfhShvnipcVho3KShm1vPdJQJ3YEeugl70hT0pfpF
OT7uw7xNv6GUS4EipkAHSl1hsAVSfN6PR3tu6q9UaFw0dDQ++s09pDjrR6HDT5RTSqfPm/2SIVKp
ZhNFLZXFMeq65S3DTftr6DpaKYGHtRWjUxJp7X0ZYobKoNHPOsr4TaQzVvfIQMCQZaOIpLh6qKez
7BQCp9avZW5/k+3MoG2/ysBxRBoV07NqCJ5Kl61saDhZmFPjnPI5J8SI/l3khkAeFmt6ggxZn9s4
zXzFgEJPK+Y5zfl4wd+ctE73GaoN75YKMjuYmwHlLIA7uYJQMBrXAK3Qcw9P0W/6zuUgzRhULk1d
yagqS6P7vxlPNbLljEo67UM7nR6sCMXPoKeroEkkqDyqUEjNbuqRLXvTYemdt9pV+sNq+8Pj/jAg
4H0czeqSVU3wIh/A69yRHkc3+UqBJQBuEhBS5yXKSw1u5a+q006S3tc6x3musL4rmVe953hs/t6L
JdjQlriumm0qHNE+cuko5CWJfadhAJm4oLg0gHnbDG/fx1SDbOwItc57Z///cAtNhxBzFY+BVfhI
wHu96gQBt6Y6/12VclJe/+kZ5DM6AXXpXS2LmBU1gVwf9nHz0mow9poZUU5T6/VL4mFFrjzlVXVN
957DkhR6uLomw9HERLO2hRF8tvuB6nRLAJkgynbaYYmT49Lq3keogEXkuF34ld6MAD+Fo7OJ42Xf
1GgSiCvEXq3WDkZuVTvmRdFzYgoKBtpFdPB6b7q5NChRf8fUWcIrthQiaoscrMwcu8WPuRd9o2mz
QxEhuM2pjREICbsRrbsRrUU0+6Chq0ekLNSUwI0l8HhymAL3LY4vlKZlsZl/mVUz37NguhNc87IK
2XrSgKt6vANwICJtZERNIvPdptH1rHT0rtbefGp2pEwHVndRw+Kbrrh0Viyn2OQjejcnD81dxHnx
GTZyCIlMIYTV7XIytPj/XSOn+WnNTXGQr1RPpYOTZ3Rg5euB4MRtDy1zQ49uvspfNrGVW0IWP1+d
xbEOMbPNJM+PVWweh+VERCR4ac3T3f0SNOlWls19q2yjwtqD9oarpc/hNgIve0o9op5m49EZGHtw
4s3qS4/nTZ6O5bT734N8b4SOAJq7ucv3SzEpaKtFOest566sZ8RSu0O6a00mAX7U29j6PWin6+s8
GX9NbfonKEhrWysi/pWvttPr56i0m3NR19GVZA/OM31l4hA34m1r9N9Y7vQXy04/Gvxnfo5t7ioF
+YaBsj75H3HQiuhi2QsAW2GJ1S33q9QXEroZYmyjwICwS5H4uhanQ8VVugT2QbVzgN+4ss9GYLS3
DHPIFihRRDyT2pOxGFrbBVnrJe4zgndTslDXxkeoNBzY9dT22cp/9d7wPtdZurOMwANY291Corxe
nCV2D6NKxgAhwOdQ0+zvBHmcEjM3HkZwLP+MLKoCV3rK76PI8lgY6fFfdWPkiA9F1hRBgpXVxTBl
CaOnp4Ai1TXkGFJXFBJGN8XGxswqQrpc5ztbprIyBf/pcxAfs030S46MQdw1Tk/aihnCd7Wd+gsa
HOWPqSz6RgKL1t/TgTTETFbtxhokNgMF47vhRPgsQmffuYbxmNVXqA8+DPeE4phktc4fjKq/rk9V
cBK+dgpdTlyrAkC384DvVUx6Vdzgct4aDIpzph0DIpYGomMo3t5z6eTIkBQPmt6xTWN7fWmLzBRY
tji+serunDx5zzq0kQcDEs9RQiMRtNJTlzkuVm28uMqsXCdoDXf4D5+NND6IVHPsDCdnGjarCJWc
hIV4X0R4jBlQPxHoVu0TlfMQo1WqlG6KNtJkphshniH5NKmUbU+4120eQI+DNwdiKsXFwcfasGoa
okRg/jwG0wBAxwzLO9K28kbP8CRfLeKtJORqC4PyUlrD74g9uDNp+YmTXeVUmV9rk84/x2ZaWZGF
kg+RBWULvwahJvIhcLGOE2Nl7f69R086JZ0Cb8jgWuW2RyB2bOkR7NZzWB0yVRwtpJq1BnqqTD+k
o2+sM3vTOuC7C4RCD0W+4GhAUvxWIP5I7Ohp0h7XXRSdyCHV0+m2TD1T9zrPbmkCcJ6P6azNnbsv
liU/W6j9TgaJz9JHiyyCfEYA89BOxNo8J0p8ICCbSanpuY+egQAz8kIuTOFnLTL4I54VmGdzsVim
1ZYmgNC7RqGybK2UADiujC8zIItEXkVIfy5Z39q7MpjIoRWeYa0UGdx21uN2TpH9Frp31jUOaGbj
tWS2pupO4FFpjWnoksSzcjGvSV5pu6yCmkFvWn9C/AuWEFijPzObfY+L/Cl3poO8r8p41lEiC3Wd
GnBSQObBdgkXJlHGV8PO1ec4pPfEpbxo6QeBlM42mm0w9MaXFFQj4tr3NSa8yggN+GizsDea41Pi
YDmRQG7Pw6ibKNesxfm83qN8Gb0vK/2AGOqLPZOFXU85ydn0Ygcrjj+TqUMFmu7JpXgMh4SYICnP
bzJMZcV4m9zGe2CQX94A1d4Af5ZPCg3v3b9nytghoDchWK2yFk9nTuv1NSHglaEeJptsUSnqqnV0
vOsClWUig96OrKvbO3AuPcM+z5yanix0aUxkrHvild0TLeHuKYBmdcpY63yHYk8qOhzgXUf0Ns6u
KLtpLfZoaIIRXryYmBeViF7L+gIfx44z9sFTb5SvSlJbHOjz+Viqyw/ABvW+RqhFgm4R7tyAJUXR
gFBIU1jQ5gjjPMgpVV7swwxHPJl9N29JvodjrDxjbM4PUaXON0ODNoyF4NPB9uojcOZixamBX5Ll
bMDCPEdPap1+sVEhVLBm6xXk+rih+ZvB0Fas19E3ftpl8SaH8pbqdgfWyuDQ1S0rJXzxY84Uab92
eJChM7vJvCO8zeldi82X1q6qlFxV9Cl1TGMQ/XtaLOQpaZOyg3I4XYBWw/VZ2sc8/KAZ0xzkRMHT
X/CLQUfTOXfI9q5DYkxnDkzVmsF4aKhXyHHl9rzoyAHqv0eb0An/FG6eP5YY/exRI+AQgxeeaXOM
V5OIyy3qNeE+7z3roQON8FyZ0CZhAH9bl5M4JOFE2CjkRT3WiAYYWtXH2iWgEMWqwR+PxguxJfkm
FRkGI8crspTne2UozErEBFJjMn7u+AwJk+E0zhAiO3h2m+KH8bpLPNbIGwaHVvoCo4kLIDmM0B7R
gRKrHIlAew5WkUIedN88hbHy7grFTcFgbO8sYXVMk5yT9bgMF3kEqz8rMGQbT6zErDvWi5IiW9Ea
0yP3pCbLedGZV9p9s9EzDDNtufSYfTM8x243tg+MmlsoRQWtA+MkX8i3OQ1q+3oA8ueIvocc2Wua
gvwWm7B8Kzbq52nB4DSRHnHqAigRtnUpCtiTdoVydhQKwH8POqAyn9FbfjBNIeeBWnGSLbscLNi+
rUdjExIq4SMNI78sqIJHyrL+GnX5nrG4Rjapbm2tgMRQVTTAUpE/0YFTRbgKSmBYCDklEWu/qo1N
DRHU7H6odjwe192a3B7MucGjFamQDjknb+X/nZgctAbyrpItIsVC9SYxBoVOsE/dzRos0PK17Osx
5PMlsVn6Qv8aI5ok3Gj2YlLuh0BcPSJGOWPg0BoM1f4flsYEA4EDRsfMbr0WJcusvLhobQmyMMJG
YpPmDat09mxO7p1uhfIqaktKUr8SDBviRCv6qfzsyjBVj/JZvSA8MsdDl2rN6u2RBp8Ocgds7frH
in2lKE8o+qv5h56iKaPlsQcxqD2FEC58/uT8K8KIufbp+VLqKXqpll7Zk4TpYw1fFIP7l5nOSxgO
lNPTFfPD9NyFWoC1euGaL0VoNnFI8iPzXDLvJIyDmTSZjnBR4HwO4WESXlAHT8uJVYFyaQ5yX/Am
zirF+5C1ym2tNibaixM+i6Ej6FOK8eSDBp9+Dw8LN0yr2ude0UABzHb0XjcVYoDa+ysyz9uoecwz
dd6qReDsaBWf0AzD6OuBHwAHyDi6KASeiLccL+6ZN4hhnDIZw1OZc3OgwI1PIIegj9BmryKSk+lj
PcjOe2QBP1gvr1ixZwEqLrbLpNqksEIxoFUFZsGjtf1AqrMI8KLIb862PfxZe2GaYnr77AqtRvVB
ns6kWvTJb6todL/rXPOGC9K8GUFFbNtELKI0OTpm9plqXYLucww4+o+fGmTge0FESuhjxZmRyNI/
LmqyGLR4gXFTIrjXevxIcps0lOGvIZgRGvwrw/vLnwoGthcgUBvZvSUYlWoMae1BMuFm2/ZozxUl
vVhWbPDBMUKzoTjIWTn1FlBLecco1E3r35CKuKehZmjj4lHm7KK7T5oCflGqdzo+lROMx7dIdO9V
clBWdkreIA2cXELWmmF+rQ1HEBJTl1Q4eU4QGt15MVBFyan+TNv+liyUbyME4LJ0H+X8xG6QnMZ2
ghBCzFRiZ7gXHL4uWufqh9ozdZ+3421CuZ7uEzJ+N7mnvRq1FTx0Rp+/Eq4IeNwb7wO8NNwmzPCl
jGvhmEVq0PLUJh3FZZtPx0Cdk1uYmne5HOourgq6JOBuRI3TKyqZpeTtbgMO6A+kBvbcc8/Ufs4+
qmztkuHQudAlwKwiPz08SkddxCh5HBpYIDQoqJV+cZW68pEMNiLajkl/Of6cWgLhuV2eZIu4BQyM
KxMATa3s0skqsRo09TnWBupq4hkISBpABbqtcZ/CbET6NTw4EU7fwNQxVY85BpZVZeqV0yNRAUqo
OU96gHCiJ9T9HCcltPAhu6kO/J5GNxZm0FO5VZQ/CsIvYuCsz3XF6KAkiW893Xd9FV45bx7n0AxP
o8UgTKZokCo+rAquVKhU+ITNNX45UH71zPbfmsZ5QPbcP4fuor7V3reAPtJp/f6J+g4Oa1t3GLOj
XHc1QJ0XopGjbeM49lauvTLge6jGi2wE2fhW/WF8L/Us2nux3Z4XNYRDAq5vo9D0v0M+AoWSF85W
vvQm0tkZmdd8lgkAa/FdymMjXJL5kFMUPWSbCv/sO3rh+FShwdlZgZG/qMsCRsfTCfCw3K0cNGAE
PqGgxm5cFXCbIMNvbOHMbhZzOknGmbaogHzS5rWfbKgaE0O82G2+L7VmPMxUQUhBbxY6kAMk5cmX
L+WDYgLfSxBD6Nk8nxxwV4eoduc9GF4QGvWc+2WlJV82x8Fw7sZ3lfQjphiPxUyM9CQK1UE8OHYy
nfVq+B6LAnYpouA64N+w/jNMSf+U6cTMKhE1xlWRPTO8+CnbfdrSCXC7d6VJaB8LdXSOMWPCfVGS
+93MOEticLKOUbHPgCWRDiO7ch5jjTPu4nEMlr111ZyI7pT7XpfS47RnuJ9dzS4B5cMP3+mzerZv
R2os8ldg/aGs/J5P4MpqyNl7PUaQTyhoaNrmraSfsW/pWAslc7WJG+Va0h//6vvyZYo8IGNVDP3f
JOIm1+FQxXgO4qCobl0U0tIyXPvq6Xpwh4B5Jzkq/6Ut5fd4u87yCY3BkVm+e0jnn1HuGTc9tme/
Erlvi2oNGzA5H0k411s5pXcV7POdEd67lgsv05afmAqr7RS5BLVOmb5dt2Rdi4OdnEymAwkVfYyu
S8wpvdmYHqHH+g1JPJtaOOrIB89PnXwZTt+NiC7xLNanDAAyFtheOYRmMmIea07S+pvi8/Xr3Ftu
ylLtyEB+z0tcoqQFfSwon+Muvqv98AiwRkfmR+FhM7YVIVThQ94ybSRxu93LYIXBSEklD3NgUx7w
fmYl2iXqk+romOVlsEP9ZNb4YAX1q86APJHKop+tefFt2zT+pEnzLDWycELgWhaOdyocG5RXpquP
GLPJmcNGmrLWHmXUS9EAPO+iQt0jL9Z8g0BUX5PaAZLbq0PphGQiVjXb/bzsmnaw92NsbGWdXJs0
qEGWW6iX6JSBw33zoG34tpLXTHd6KpMQCRbAKrhioTWTlZfS+rd436KLaTda8zy2kHRaK4GgAz57
S9ZVdzKo1JM0RRuS0wwuLVrtnpI/e4ZCapfhMvpVI1IaHbLudKGtnoaB2Hfxcg6ClAAwih1aD01z
apKy3FqxjUDefW3ijC6ihiZPJLcqvYtuogoiBiZO9GkT6FEFwID7jo65dAtbRAltSrz/wglqmEF5
JwcU7XwI4FIjhO17RjF9VAP6RwjBwu92RCUpGJ1hC3e0mMnMmmwwpXBjk2NqWvh5IEYqm6HsNfYp
zsxV3J3E1V8mKVOf2dBumdIQVhdijE/C0dtDUu72s1J9jZp5CwaSj+BpYAUKIF/6mkM2TOFgSsiH
idKrh9LWvDRt527XWeMKXMRhlSHnnoozCJt5bzrVXRnNmH/RktB7jrpNOpP3YfMP3poYQ3ZDPS3c
hahGPEJlt+t242hF9eY2wbWwmBfZ2QKVQgBbMZtHvrmkynuUl/tkMZ1X4ELTKZgQwfUm14Dm6sTs
JqINmbw0vWOc8G8dWqHvdc0AlGVpRNta5XxAA4d8KEQ9DxHe3XMY5j8kbmgq+B2NU5CFKmQh9WzR
DZhYyFiGrmoDQWSg6FhpyJnTpfvC86YnFGnI98a3wDLFrK2vH7Gc5B8p+As5oo3MZN5LkqHKQAyY
GbJ826toxesx7hKt6jeezd8vuDhY3fyFLBSvgE4m59Nt3QznPDPFAWZqzuVQJfuiXujtlzkSXnTS
NnKvJ9rZ2ZVT1k9JXEI3avp23FCLFsZInOT4GSX5YVkS96EBFHMZSi6hWR37u1nDPIIGGBzbmLzK
IQsDX95lVhQam86KK18t7e/4Au0vSrmToiw/mdSjtiCg/NTUhrsrBEBaSdOt1SwPlaUSFuRO+ilC
pLypnfz3YA76G+IT7CoNE9EhJEbObjKKRyFQzwuWeAz5H6uSceg5SJEd8dh208M69EQj2u+Cydu2
eRCdi3juN4gp9nL1zDP901miWzm21itMtf8j7EyW40a2Lfsr1+64YIXeHc/q1SD6np0oUZrA1CX6
vsfX14KHyjIv85lykLAIMk0kEYDj+Dl7r53vW4DNG/U27gawtuCHVq1k/uLFkvOxYEnUyBP/ZgDc
3GYz50Tx3hwZIBZ1YAODCdszDUXSgUh0fQqs7JwPGlKS5V1UtgV/MCmVoOssU1/iBReMi/SHm1sI
hF+e8zJZgf6kbGmJxm43iufsu4b0uwfoQfL7VUXSgtudr8zOsZVza8i0a17Vq2a058dwZu2yxdSt
tLzV1pH7PbbmYO+6U0lK1jKzn3IS3lUhy0xdRVe1IHwOwNsIf0NtvzWThjRl26SR0ohhGyStOHhG
PL8gkH22wmG8DWaKRyWzT4Lh+LXUpUFhtMzyRhz3h3tMM/ONqFhxtaJ4IzVvY44Q5X0ulX1IH2eI
Q8KklgsX+WRJi40AWM3BiLDMWfKGYLig75IzWgKc3qZzEbr3EGBseQziuWLCBls/dqCLqKs0Juti
y17+tSJP4JSmaITJIW6uQrc+cE8yNmmHbyT8Gc9liNYfuaxLXDIYAPiOEZ/BWOv6K4iDbqu0C/BL
gp3V5sMmKkp59amfISD18VmQrxU3DMLVc6HU/JMzA30NBkzUgsCxdZ5ajxY89LdOnPVwgDsBTOXk
R9W3bKEkDqgtnf7EXK6HwneTYmCfa5kmV/esbQRt2t1dsljXDQ/GPj4mDWTs5UWgF4xNpuGROs6m
grZJUOzELRnhbbeVdytwFW60cKTYLhnxnXHaMWBgQ7BqFLVIkxUty3ncFCmZPcqFBH2sBXwjLwBJ
l9hjvEpKI1jVzBhU/08zsuxku3q4Epo+vxpNSiikdtW7B+n2xamiy3ErJqT3QDLWsZkPr+oVijMk
MiNAosQwostQj093nYwW69klz0IMNrqMHzQt3wet1bO+5snDMufR54XkMwm32qWYgNa9lqGqLDe1
kw/fZRES/OEvLPRm5IaT41M8Y17yrcBd06ZL9lE1+S/AAbb3UaWP4rzvr0lldJ9ZSrU9Y5wU9q+8
scqi6h7y8gB5g7FlEBxVCdvoNIp8nvX7aPLOYH9NJoaMqaycxiCFo0ZZW+MQGAh7Vz7UEbgp9Yt5
Z4ZBxX7pzXbRPxuPZkIBv+TB6RAz0al4fcu2HcBf2ZFk2onohcZhsrULTFVdW74Q4239odH74r+c
CLWUAbOW2I8aKeMrU9rl5zIU6VbCLj6qJj8PH0gmDgQc0VKK2k715BIxvMnUZIYlYGTLGzz6bvBx
XOhgUJLrdQ0edgArc2xcMoi0yjRWJRIqhTCblggxy3YbtAPmpplqf1P2OfL2TjzfK5YCsJxGTkiC
FPkq5ecu5p/s6ymCU0lXcu4AM/BAjVZRxu5K4Bx8magjKenmr3SGHDxFJHosTdeL74lo1WjZdKoW
y/9SE5z0ZvrqlC7uOdItVGtgaEXzkDZsePrGhjq/VMIyLvIbjOINRDB60U5knjUxlwgyUWPHJDBy
L84vrWvXDzkjsQ1BuPO26umgFeVnx0G7lJmGvYnaNn10mg8YNcF6VM2EG4yhhGfWrxpjt31NEk4i
eyTgfX4Rk+6fQlLQVqYta64MIOPKsJHLtLm/jefnmEyTxzu6Ig+8befHCIsaY9st8PtlWQj7giJ2
kp+jSTaIao1ho/VZgN67PtOZ0K5p3rXPhUBJ5/bBBf+Jvu/n6QctFT3FMrBMhe6miaXgS9o8O42J
5T8MdX2S1ppZU5asEHg2XWt+raLqY7cQsKp+ODeOIV4qv0St7B6GqWQYv4zpUyPd+zgK143VV5dE
1uWZiancEW+gb1toPMgTxubid0O77hc7qgEXGlzXxpjy+JPhGh89xk/fu9FDwgE+ME+dS7R0cYLl
ICcSG7Xc3BQhGtpSNvZDHfJT5yT4ApXI3d9XO8z27b4aIBfQhkgXCmP8TAGQdY1+yNAn4CmnuSuy
yHq1fbofKMYv/ULfEyWNRnXlCevTLPInX6YV5POlj4HZko56VkIwWBxiQa07p0hot8R4pY0hHhVo
YtCxqDQZ9dCo1c2ebiJyOjUm1zOo132+JqMl2SeLJiX+KXCK78YeS/D9R7gRkVrjnNNCXRKF+9zu
DolfvynAWE9DGBprPm7LwaoQafZAydwS6dvCqKuiUIerZB3QB9ZPGmzarVY2ExogoLt3XlWRIlOv
0jPW+u4Q1ABJPLv+hBwdSR3Ge5CbHZ2GauChZdvJoXG8j0GX/VS2M8O0SGaQhUMDyqPFHyAiDc3n
yidaWWgo1JlUdUBF0cFJhzQNv0zya2rIT6bmflPqyjqTuwr1X4UY7lgxCaHV7HgPap1ALdtuUKhl
TFZy2sdoRlhL8w+WTRJ1XDGcXjaPM+KMO1cxdYOSfhu8qFbDfYF+RFlhh2GJnMsQFNVt+xVWH8l/
pN3fcUeoThg5YGHNrJEp5LIFXQ6GFq5d7sWPvi1W6TVoDPFVaDxBu6RGBoinfWXiSLVWacDCpZvw
YKvQmt7q1vg089vlGkY0Y4eLZr7eW9HCkcEzl0j2i3HOvFwumBz7m47clM3MYkg1G7EOiDi8mnXF
JNfqLnpk7CucPi3SRDNizNV465BqcZzeDGe0Vv/+1//+v//n+/hfwc8Cet8UFPm/8g6QX5S3zX//
2zDtf/+rvH/9+OO//423CcWEY+nC0YVtG64r+f73r89RHiz/+//SQgwzeQ/cLWvq6aTOX4p58Ri6
5mPXlT8rmq/PjV9mh8yiNA6rHqwVlfO54QI+StHDxmAoSyKOe40sVIOh0/RAvujA3eblcNaNSNxf
2tmM8UE5t53Y+Ugkjr83nQV4JnrrU5iPB5O2h54FA8TooHr0KXDIeKOUz8yneaJpm8QGnL2FjGwO
XIlWRhZRhyNkbzk4KFWV4XYVO0hMLkxbTSS781hRuRSsfj7BG2h9cFy5xfeitmyIAdIgrTjfe/7C
91y6R76GEj1a4kWduHSeIqf7I3FD2inJgq+eLBB0QwSVF8/eYwrw82kYzhJUBeiP9FlN8BoUM7ek
KE5Cki3GTG64sQOEmat2GlPn75g7glYqjPQ+Yyyn8BpWpYa9FF2tKlQjnW2oEbtI1xZoYhP06ClY
oj5b8jb0Bqxop2W7sQz91UEastlCdHhGW2Du8Nd2J2hb6WEkGneVxjVq/cW/g2+yXBUBkgidmO8X
inO1UQp7d+8M+AwyD/IvBgX2y6lX7MK5eqhLb3zr8+0YIbwrzCj/SPkfPPvJa91vG605+wRrP+BD
c14acAj/cH3a3rvL07Ns3RC66zrSdXXLcf/z8pQQKUmvRSQ8DO13rk7/xbYb7+g7QqymqNJeqPPa
l0xsRjRC9XogEhmVNp0NjGoWyAxf7m2p09wqmuYJRW39RKsCTbQpjlgBs+e6iIydi/yRVslM/rHE
uaRIAwQdFPdTjihAbpjdrErDaT4ZjbtXpRuoluzgMQeBLDqmMHVyeXLKPD8UBWBYAo/mk4wDlxYQ
jriePdXSVXBHeF2elo/HO6y48oYC+ZU/bym1fiQ4gx9/f4Mv5+evt/dy/qjhdG5xRJiOrv/n+TMR
WGqARlwAWBQxs4+vesKZRrduchhIfP/9TzOX1eJvP87TPdP2HN0yreXj/Mtq4s6DyaARV+B9YEXT
6Hs0lUs2n01oiGXPD8NEe0hzPzAH43HtBgtpO90XWIB2zeae1QSKBjhcXF6SIvsJ/iw+qHkQXNAP
8wAvSb0zUfY7MpxXU8hCPmfR9FibQbNNK6Jgf/9XCfNvfxUXC2QLRCiWQTNtWUP/8lfN0JrnJrP8
Ncgw+6SESwSFTGf1SiJ42LgOsEtlQJLpxvSk95j2KLnlGNYbeFD+jWIHHGtYtug3eVsYRFhlKQzQ
/wlE75EUuqrKSqu300gV8Ccxf7TNP1DpNGctzWscDLm9hmWLT0ozPNDSPMhQP5OGamnH+yDEKvbG
UocOmnUmMngGDuK+OohmlrYUfnTNS1d2gLhTtcjVIQm+FkpG43mfoHqna/Ch8f4emzVUEX2XsToE
7jdGCom+r/I0InPve5gwYagdrdoxpzNgvyyyHgl7dm0kpIQqmX4XIDCiIV+d1Vv1amr+4Yp3jHef
lmOYkDM9Q6fydAUf2X9+WrbGLKpqnARWbXQatYQSSHAKKNLox7HbaWovP6NL+zbrcjxPgRVenSZ8
w7Lg3cwFcBFXD2oRVgfG1mu7z+RF4q/Yy5FnvUqrUgeMq+HDVFnxDu8Bu18F8pnC7FzOJbZUUlGz
c+GbyR5ehQmvYJHBuJbZQw2EADUJ87Qgvr+U4eBtQuF35JIYwbYubIbDdHvWBHTk0aBvVRmoCLLw
8vpLyKnVl+k/F0pEV2USQGLYPfz+srff38ycSMNyDWF6bPaELt6tvS0TbkcPinQ7tf6z1uOCrzAC
Y7znVdR0P1MjqPbqS+qbjkduMDNSNvXDbJz/PDSAN4+J4+OkX3Z4wLeOqlPbhf5NsR/VwcnardSj
FAe3tE9YMrQrdGdr3xhMiw2HGD6n3DW+n4Kgz2t75eTedEow4x9lZ/hr5ejo/MDZVk3abNltHiFE
608ITuTGbWPvKSlze2OwtXnOO/Rvg2j75wE6/saYaf7/w7lb1tW/LoTc75YtpOVw7qit7HdLRjKC
Po56IGyp7+LZ7L3qyQmsYeUt+k8w3ccxnmD/VXhh1d49Yow1mUN8zue6udjXgWAAkhKjb83svwkn
rnZOGoIG4p0ku3YN7YFQIAQa+KjblDIDEcyKnjLtiwXHaHZFvCm70t/GY0erxWRB0f3xJVz6/fOU
0m0jbBZY7ZvWy/Y0INqjPnH9S+AFNYVL8fT78yHfl5mqzhS6bQpPmmwSliX2L0toQke1tQ3Ccu4N
IBeXzDqrtOTihzGl9TLKqGzGLyHUbCTnYfVoN5OPohBU7JzmJ8jeT9GysUzmPY0TD27yUg45thgO
RW3YpBfBgSY+Nl5HlYwezNnqro4msLLRsw/TOvg4R2O2ZopO12J5Re6tS3uiQeO3yE9sgCrEQh9n
8p0e0f8iCyp1b282DXPWMkLlg8W5T/EpT0Vb7cLOj3ZNXG6DKcfZ2DJgcrOnPhL6c4MKzzcN90bS
2SbVsEYE/jP5VuW1kSEtHOjahH85uzAOyDnxsg9TmTvrvKUrtezgHJMMqtLttU1V9P6ZhyF9NIxP
sqiuCi/i+9o3CHLjMSFfdaX6/dqQddCtsqfRQmRJQIh/UNVmPeRLPIVbkMu2EYb/JaoCeQPEJje/
/3z/Xqc5pu64C2jHtB16pu8+X22iILNCgs3YtXruCd94dUUd7R/8uYFn+1WpTNQhAh8KowaLH5da
j1RNnOaojk4hIRCrNNXGBy7wBdXjWFuLxMzDMNP10xrYsUFNDGrnYJ1J8WrcNKjoCGGJs/HHqyLy
tW2RMUDxjonWjNvRd/VXr0bAGhsDoTyg07eR1MY119x8zub5o+AquZFldisNPpocizWfw/S5BUa+
sdj4cs8E8TYMQuPiBJ+auQgeO8bz/3Bz3KvYd6sF64Xr6egiXQy9785e0YYFzi+apfe7g8Hjl7t4
J+EuLWoT0YxVQh+2B/CUcezplB7DpXJwp0KMSTb2oHWnzs257gn20dt0BdMg3fqBmwLK0MtP40iR
MKA0Ps1at7hPx6s6GAV8Bc2Am4UrZiXBWK0UUqXNopNbSvdTzKR2W5BybISo1++QqbGwnu7b10DT
ok/OPFsYT5kHsuEpPsOiyjhtny0e7/yaUU5ujaFVp6D9tUHTacr0lfQuSZW8ugQA7/+UAUQ22QVW
lYKTD9etDM4WECFr45In0efOWaHIszgszj6MUC0UaEdAXlXbLpnJmLUscVOH2RpRopSLlzvRXAlf
BHT12Er6SN1M9/6rKpWUdSAVwavW+Q9amjWkb3XhhyRuCD4hZkC1qmfDEHSfsy3piYeUwUfIk+yn
JfGgEXp4k6VwV76eI3wmX/XVJUmQPFM/XuUDRsO1N058DF37/T7Zpyqu12o6M8XlfOlH69xImX0B
fBasMct7O8NvDQj0aOaIwSWRscyHez9wjD/QNx1uzmD/gImnHWYMHTtPg2s06r6+6ppR+wb9bpNF
WnZDUTtuOrf7arHFfcLePD+4Qswrq3SNQ3fPDi6ggWv4Qve6r+3GQrwOg+V+vPdjjdScXojy/uWk
CjvjqJkOG1FIr8eWBPRtgJ18E7rjg2qdquE9z8JthVsZc5iZ35XmtYkDRBuRpAZp9GDYTKpYQNK9
yMzHCHYcD/XGp5E1MF1RHtHKIxBaQ+t9YeP5w4zH7EMaFMU24AJbFVk73/gl39LKSGGRDOlZ/QA/
6smcy2SBNHhMziVmK1mx6WtLiJupHWBvLhcyD49HyDzWWUbxR+Dv1i21KHGXBrN6x4fwVkaFffZm
bIRCm8lXIEAOFHZTnrDnd0ctjpjY2F70Gb3zF4Fd3gqlhkgAkchkjuEO9Zz2kUXXXk9B9bHJ0A2U
ImVsz47/nPtoTexOh77EADjK+bJL+21Pr8Q/VuS5Y5NBHs/y8QajHzsfJSWggvZidAhm7cesJjWN
DFRj98tVaI8/7pV6182fQcv038Sw6khv/NYAw9+2dtWfZ5Q3KFBl7+/KGvngKEChkjm4GDQRQaq3
0iZspJ+ifF9H2UkJWZIx/CSMuQMGXpIHpqMnv5vU5SguSgyiJ5IKooFLGE5hcZvIYKMwXId9WZ0V
y1Tr/v8r9TURQ6L7tSnJehjHURluMfc2O6AZ3fP9Ow7IqoO/cLWyOTQPd8EaxrD4WSZ9DgKG8Aok
qUuywp81cdPOWJ3V3YqO45zIDnVzlX03a/+ppZ1W+448aUAEHGS1BDot/IxMhFhMl1d1hRdAS3RS
JHTTgcw3N3sl/fGrhaBkWRRmHNdwSNFOijy53k9E6zjP5eiwuegLwgSsRewAx2tlfQl8SDldWJ8s
pxSArbqhWivRSBJpdBKcQt+rcXZMTip9i1DfS5P+/l1sQMlbrTz6eAc/G/f1UgLc09WRgX6XXJJO
1mdbpYRWMhgUM/kv2QfZKiya2J7PQ5eTAK+N1yrrro0PNQ4nm3ETyRSwIhJ7WyG6yAZDP5ItkHKf
JBJ69cQFWUUBz94okCe11lsDEJal6erKEq2ZDV5M6VeKYXxTyJt/KCPebzk88GyUD45joy/QqSb+
s0yMJWBOV5LocC8jGphgqiuXLKgZ9Uod8on/Jda6aWXCslcN1D+faRbMyJWgI71VkJSBYMcNLZcH
b8mknwEmEVwaElyeBDs/Shj0O651ui971tw+qyEz9MBN1tji6hksW2Rhn1sm6BRbMOPCmYGfPxHz
0LvJR9Ze5yzLAYKaTJ6MMaooH+AUOBhV19BkxbpgxXvqXFhQLuoH9W5yjezhH07d+wrbMV3D9CjD
dNuihni/40jTheDty4Hr0cYaVi/GgTZBpNF1Hjoo6X4TiArPspvwGHWI7OoBQ5hH6GVKt/QY5pwY
3bGHgzdF0ZkgsZ9OKbeGiIhTKxwEhfR6t14Sk2s/BhKjSQklbuI5m7px+8EdBmwGWNkdZwumrT+L
KLsr1uk12Lv3CfFYX/WDbUTOCSNGt5JYmvYkF9ruqh1LEDxTts/5SC6p6Yh/2JoZzv9wpigKdABA
hu1YhnzX8nZJ9XQ1m7icX5pxjR+bdV+DFLYY4mH7QR2QDjkPlme+4VdHcKh/DnujIA0mES7Cp+gF
5jO7hWbZxUkSimMP3LCpY7vJw/xzLO1px+YkZBwqQDuX3VNotAQ3VVgIchimXWoflBg29m13B8+c
0ULewne2h7Xn9Pj1qrp5qDvAeK5WPLGlLde+JZonM/XkPkw8G+XnbFxxXYY3UyM3wm0EWZR4B5SK
GAzJumOg8awis4gJOjHsnx4hGTqbPhvskzo0oWOfUA1/8Z1qOmZNOa415EirfGytvUUDQqkgvJlB
LhT8nFhK7/ug18PNHOrysS7jahW4P+73TjQSDGL13XMt7EMB6G0XjKk8FRQYJPyQjsl8FtfUBbiT
sZlL6AU3J5LJuluAGOqxGCT6mZYJ4uaJ5tbURlwEi5ppoE/gQzxd/9ksSMi+uv/YQrTioogt92sz
aoZPbZsALtDdbhdLkbxKtNjSpwD2tQjaf25mZ1fPk7P02IF5pMJs2MeXx7s0qk5RDalTGLCViloo
QgaOLbK0UASMmgmyJ7OqF1BKycGt3epQhjI55BbDyFAOMN9NGHK+Sfbq0PEsy0qf/r3HM2kTNST0
acM+jNgK/vn0yht/nZSGeeNvddYpBIOd2gfqGZ6ULn72PFIua/zIJ2+J+NYCmO/5kJA0I+Rb6Jg7
WbORlfyDtNYoZdTbyi5//H59cd934llfLMehrSsMz+beedcNmqpp6qfeY33RUU13omsvrsihyEKE
I6AAnXkd5Ns+JApFvQ1Fqa9HC8Y6Wpdl81KiKGvAwl9GHcHmjGILpkyHBaO2sN8IIAYyCbp1YWDt
cMoCwq5erl2PkVIx5fphXPQSA7OYm862l5AIJodZdASisnYWfWaLSBe//PzqJbV7TRZeelNjtb9D
kkYHcuMkxjerrcaD5m9znX9YXd49aNuNJknXCQTcW6+cr2oePgj3XDlTB4vFrI96nX1Uj4uBjim8
F+vVnEd3abzKSzJq8pNxinq2CiZJNa0PO6qoFycoQ+zPFQqUVauVIUE/82OLmOMfljT1WPzr/lEI
QIVSmo5tOZK2+7vPRmY109bKgAJS4po4VB2TvKWp0duvKAcQnFe5e2p4Oqx9FPOvQ1qEa7Ai4lOu
81yEtJKWlXGOl0MXtwaG6efM5DGnkqwtHGrrONveFVE0G893Z7BwJ28dkJPKZ6/LHsdwH9KUynz2
WveUjBazXlCL6FcvugvM5h4WoJWCFmYacPvjRki5pIjfKdPJPKCBtV6b0X0AyOFtytJDZyQn9zZB
8ZGb2Kdt0OoLuitmZ6y+42eUuoEH4MQmFbPtGW/LnPoCHY2V4xBsfqoBb6zSDZcOOd4hICGpgJ4o
u2+/v0sMdRu8/ygsy9PlMi6wDX3pTv+l0WVFgwRpbPvbhESIlbeE0PpL9KxcDsIKHnCqmUf19RCq
8S1NGiIoQbbuEq+GYIKM6jhhdT1bjp8clDXdCLI/QtbxQxCMUEB05HSq2qknr14LN2k3cZ4mATbp
QN9OeD98rHErN8OIpiKcG/vLvXgtGfRux8wAfVFQnrJ+Ozs9G/7oWz07SwtKqhXQB/SSdANOa96H
fS0/miF2AQISOmPKNoEzeITWaGf17JpLzHxkad2wrG4bH0RJolnyWM2TtlfCIiboTB7lW193pHIZ
vr8Jo7I42SjIiRA/eG3XG4fcJUgQbo3e/+idYbp4iLutLu0RalcS0u7CFMrazzlOig3UTSbjVGw/
1TfpZA13jIdiecRjnt37gl02JZfewaLnue2yghMs55c1AM4kY8KpjTebTsw5C/HMKalh5WYudEW/
wJvl61D+DHfnLxLghnH1NleruBiSYt82CYGkrd/AIrAZpzSgoWVqujvbgqLOXIwZc0at3JRuh7C2
8x6yNk2uTT9tI1pjD+GEpLvqKSnIxhy2RjHsmkYf7nx0xNk1rOtFw+3J/uBhrcBugfYs79FWN924
7+shfWRUGpyoysvPKdmFFzWn0Lwgoekwsd1eNqkEMRtv9yZNMxOOPo/TuM2wwz5MQgynuGpMvNnM
Hsyxo7m0wNSbSTxrxpAebY1mqxsmKOKjRvueFuMaGz4egHoq+HUMh4ZePezoZ/+4e5t13Zu3v7+R
TEu866AL6UpbsKCZuhQsX+/WtK5PcSYV7bQL/R54DmrKDJnM2i/m8JiH1pupWe7RJ4wBTQZzZw1S
b45y8lH1ktFZ7QyHYFRnGb2yPxyvvcWNRlXsfjX/8LNkwwzT/gPp5rUGlvFl5hJdzX1ydoqFYily
rIeG1m3DXthsFnHH4H6ltUrHaX83xjQIhgoXQJuCBWGMGk73a5Wh33iY1F6wxPm+TmrHoxbM4n0R
pelGDY879IjHu0a9CSXIHMitu6LDvJU1WD38IDCenbJFgkOA8tmwhH0G4INwqg3PvRojycS9MQbb
hMFVg+J/7JqoeTSQ64lW7/duw8SgXAQq9oB5L03aR9waDB5mhOpLTo4+OtQvjv5BZU3rI/HlBnUe
Owa3+1B1iM5jPe9uYREl25nYjiV0VYvLbq+I7loPyBP5o71TXfg+IY9ZNTVUMafnzk2tDxoEzFO9
FLJMSoOTkgSX9ZKDXdo5CqyMcnae5COBV9uSqO6Dasv9mbvWkky6Yzc18SAa5Op+Y7QdXb1F31un
NdmwJnx0MWYXTRjJC8GC8UrO9h9eYFRIGnSmSVVXQCkRn6CXaTezBkdA32Ybm2O6Cb3cvfrR14bB
7IccEwFkfBJKkuGnCvf0y7hdTzmBK2pc1Qdtu+nqAoowSVecRoRoSksYlfRl7p+924/tKhpSuetH
D8jvohDTPfQW99/dcZlqd373aGggeOzFtG3H+aPIm0scGdmqy9GqDYqu3CSWPCC+4dQ1WFrj1oLV
GVMbWiGMHiVZGkhPRyhVrRpcV+DSC572anBLAid7T7/NjwPQiydptYQmzF38I2bxtB13C2Vm1bVA
3Lc8JOJVLwL7ECPDO927KORPA7ezXNibdvnNLMt8hUJchQFmQUn3fVGyjG6NXAK0mVKVIXwkKbma
IFks3RuKuB46QXRkArOPgu6qFNk80rUryNLGhZLXLsOONJrsC179awyg/t5XcaL66LT63p5C7toY
iyzNyHYf911xZin9dcAwQ9weUd3LFpbe1pyBgVex0VUDji6umwNxQfB4Git80sl4OospOmbBGJ8d
9NObyh2f78uePZoPc2GnJ1IjrVsWFvbl90uZ9bemhg2cxbKZi/CJutyr/1kSdJk9lmSKAtyOLfui
MydFtPCHjiN5V5YEmkRJHJyLjEFzPSf+ysv9/sEasdaBY8Zq1dftqlv0X3S/4fp5hTyotwubKqQ7
vXXawT9bwryGdrRT0/5MaPmN+2MFLexXdwJCSvFhjtNo51jpZc6JGRKW6FnKpx3is/YxjN1oW7pN
+wzAB9ggM7h/KFMN+bc1HS6oJw223jrhLfQr/vNMSKtviUdwy939o47RA+xC/btVIkL3oP1tjc59
8paISaWlCEZa3MIYe7LpEM+UUykJmq2FvkNa3K3xiJpbVQnJilxGVREQxprsVOhdJavsfP85lUaU
Zig6ebYdVNae5hfXgonwPTlkiQ+ZyIoriNNpC6+86Y05XctWY3aVrdiCr/QoQzFDa2enEGl/7ljV
q9JvDo0ABt1QSVCEse2k4zNu7uaRMiXGGlMCBYJaDHAd33Lzq8SKvgMZMqICwKOedORV9dhdV33t
zbssNcyNCp2N2N5ei5kGVFZGbCGf73dooOEUyqXoHqVngFVxqIYJnAR1s0DSR7Gk3qYjI4ARhtSd
aYZqrbhjXsxqUzE1uipWUDfXByWLKGC7Pd6xQs7MNleJO0O2nnZUr5d52gWMoPylA2ETTVD1oEcr
FyL9+s+1P3KyqxFHnzPcTk++prHHT+xPlZHtXSPB+WzsfLjShIdipizQ3PlDo+3HfKEdqGWvbIyf
97WSYAYa1ojpGRWGA4L5e3u1jhNYy6qx2tbRWnXratnnp0lj6LlYi5AHjceFY0DgRkXy3B90wir6
d6aO7wuFn5ChtXYWnTOw6GZfprNxcAAWrYPcuqjQRE0rMbIgt+T+maJ16FGHbu5JikvnXv0/KmJx
EGW/vacEC9aAU6kFe11G2JKd5MLI8lak5YuajRgeDssK1+4hy+LNGMTipmAMpUE8PIM7IiqP1a+l
n9TQaEdh93XyCB0blmF1HQ/ZMVieOFOlfQ1h1ezubdke5wV77OXTJy1HwZUD+sLbiYTJABzdhR6Y
uTfmBtrCtPn9wibfK20Y6kvuZguEgeEYfxM5uGXmtWFZNmtJLtdLmfmwPpowf+BBpZ1jYXyjZa7t
TH8G6tqh/Z6L+WxHU3QYe/FWW23JoiyKs1kSRiCs0TxUzYJqpt/Rzjk7ccrgXqKzUqfeCdp628oH
t5LZQ1lZ9b5I8akXfojKB3/koR217AoZoOdyiYCdVsljOCEvx4iTfW8hMg0Qvb7guPuOKS44sOVk
UCFJP0UbDi/XL06pEAd6XRHul8H8YMJ8XmuSCWpblE+un7zwXOy20D7Do8LSmKNzzIve/kpIwBdK
7/ZBZCVdjSyjsxpELkN94mnOfVm4a4loYGP4ubVaqqBzoXvfiDCBOBEn2tbzaBgPlR/cSmTYN/XK
ZByzNR29WyuQpln5j5Pd16e59/oNz2rSsbkarKx6+f2H6vztaeUYHh+lbqJecXX9vSDYajwxxSQV
riNzFqu7FHmyU0gGg73lgidM2K3sT9PcEk1l2PC4w6Y/O1rrvCTFtE8o3x4HK8SAlhJLDoWrZyBN
Lk6cMsGvl/lY2DNOAaSDLmWZnnVy+CzlND6obzbBqQu1+GNszyBBw5l+u8atk4REoXmLcdQa12mo
v6XZTzX/6NqFvtV0+uI7jlee50JDIDcbUl/nrAo7nEDQamR/FRbJC0KzN7Y3ijcnM86ywD5uWxjF
rQOQb3krLGiZE6XWl7zHrz3G3c9CzB9KUm32vz/L7vsnIRJAw3PRtiKG8eDovW8T5JmDAH3uN/ci
JCw7omTpFrHJsvtnddBGQ1vVIE0P6i1JVvNjbn4c5mNk68RA2gH33IJqAnd/RYmcr/KG3lOjhzd1
GLza3gObyTa2pVWXYoT/JDPhbQe8o9f7wfF6VGs4+8aMYdl93AZ+dL6nQ+CHYOlJaOUaTettG9Me
iMDkmZBEUP6LKo5WQE/qL4leXYnyPOeF3dxgFpefjOIm9Dn76M6P2ZQPj12+/H1LfvdcDdiDDIq5
vPTqy1gg5jdx6zP0NWsW2TF7bIIQmdxcl9S/CJxBUO9CKs7LlDQNhHQeU07XHIy2OP7+QxHOuy2n
Z0sLtazh6JQnwEbelScEf0vcFPDBef6Sdlk2aEbm/hXKFFhVos0QM1AYmWO01xdUU1wT9dcLJNOI
FWgJZR/oAPtPmuv/P/bOrCmO5WrXf8Wxr0/tU/MQ8dkXVT0yNqhBQjcVgKDmea5f/z1Z2rahpYBj
X5+wgy0J6Boyc+XKtd7BtWbFGyQlvp7RLbj0ax3iddKeZRASzpY/LV90pFG3fRdnqJcgtRGQb2AC
y5fSdP76U2TCiZGTWTkGMd7n4T5OrfLCaAt9H/QOKfCYVQcl67q9aYX6Dvxz4KL2ZSM+jDVhY6O8
smzkrRxeSi2a/Co9z02rUlcL9PDeECJLSzMRldzOmW+Dnl43jslUMfMxOMtwLput2ce8NnpEbIUC
gF3XAJgW9gJabUJXb46huGPSrFqchmV4yl7axM56Ugscp7FBowI0obzbTTe4tDlnkZ+Un2WWp8Vp
x7QUy6GupgO2o0Z90tJxsph2bNQ29FlpVhrWMJC4ycVVX0IGm5AQv28HI3V93cquZ+ze1pUMejsY
m+kC83SLmn6EFnQL1YnAWO1sqcLVu6mUS3yecMHQdh/PNPWXmcb92papEGcdGmen91vjwgIah909
yzlPRS0FT+bJMKrS1fKXccjM63pqy32dg4Fuq2ktN7ZxTgUa3IsDq7fLtC10yIStKPTPli+2rKVn
IVCU5XhsRBnIlH4y11KUm7CMI6zBZF/5BByt/pIE8CgONRpOGobJCedk0Ti+VlpSYDZemmg3Frg4
dyHGaL36aCQB9gnlme8LaELpl0g/ycNdoAjLriDOnjt7D1Uhe5qDCk/zjiJonDjKPm4d82op7kqm
chlVmI19/P61X96/KJbT2mG60GbWTzHCqVRNCiVV3ATgCgopI4zFcDVR9Wm39L3ldP6h9om+z1rj
zMh9fedE0rztsIJYF9XYu5bu51eRET/9PPfT20ldu0ReHKZJuBrwqoXi7YCWbZaVMmazN2TUS9IG
3d5FIhwEwmPS2/dOgKj1FM7CH+qfLrWw+OoD2RR2B588+Cku1eHBLZPTqAlch6PYyWixOQOS6tE8
iM36ZXlUI1a/ZIU9X1Qprja1Ibdbhmo4N+qjbiG7kqQbUyPfLEygz30iz+fELmGFV2cbNRzTmyyo
hnU8BBsslYaLLgp3eYgIBJ1z88xCZQ72TWLd99F4o/soWZTBVkXjKeSEGdQ/t9X/+47P1Cz8puei
nDD0CtuTv/7jWGT8/3/E7/zrZ97/xj8uo2f4HsVr++FPbV+Kq8fspTn9oXefzNX/urvVY/v47i/r
vEXR5KZ7QfD4penS9p+8LPGT/6/f/NvL8ilgQF/+/sczQuat+LQgKvI//vqWoHEZpBf/on2Jj//r
e+L+//6H91i+/O3+pf7xcvo7L49N+/c/oLH9iWy8ZTjUJ8BdWA4fR41r+ZbxJxhmyq86FBxDhYn4
x9/yom5DyGHWn6pskiwqwD0N1QFnjx368h39TxsmhM0/ywp9A9n445/PfvjZK/k5aL/nqNHKercv
G+BBwNuCa9BlXdFNxRbff9NTyXWpLWMFprTtjJILX7WU0nmDtgiYHXzEyx3oCiR51e6bbQSvZYrq
PEqb+3wscPJUhCC9dKP6tePZPd7mudk63lRZ+xYYriuc7Xpb+25pSC6q7eifFVq7xSPgphuTe90h
p2xlXExmm9zdlii6NpHHmR3PxXxvZwICFjU2FkeiH2VgedReFJH8WCEULzzFEVrM4x9DcT6oNf0F
LH+RxqAXYQLdJLCet7VzRKG191RcduEcsW+VRbixi0MkWQ/0I84dDUWHFOon6Phpp0xNTPAxzwY9
J1r2/nGq/B+g6HTPRHlAtfsSm04d+ReAY2tHrmPEh7rYTbLOAZpgHzVwji7S1hW8wiKPnpCluGP1
0yGftMYlmQSBu5M6fq80830dytcoehxRYtjT5Dwivdq4Y1teqghXFAi5ucnEl3KIwdg+yiWlyRLz
a6W1j7EsPfYTP+n0hxh9OrdR0cdxJjkAFiN7nYI4KK9TC8E6jiqyA0wmVMJq5LfRaZ3nroV53t+l
nbZuwVAAxOaWaj4n8uH8Rij3+Dqvt7Ot/VAjR0ABUnMzxwYJpnpy134XV1guLH6Ee47dsL9DH2md
j+JuePHLZQF07PPSuh/rYN1M6dMUh0+aakYeJOn9ctWu4saXu6sqlCbEVa+KH1Wg7eghRR4IrnkT
tfxrMPGSOwQnVAtokiyGCs2pJ6sx9+JmxKcrIfeBRwJSYQZ/8iv7MjekO7KbI5WSJ3LO87rxLxyL
fR6kYFUBVIcFMOj6FZo12CaghTKPeugxOVM62BlIQQyygruwcUTMeaLq43gzTh6ujY9mKDP2xdw3
UP6jpxadQTqMOfTlCsp8qd9njrMVb0Kznb0jwHGIHGyQL6CuQ8YHeZHhrhV1I1lklNp8Ptf5wzTb
x0Hpmk+2JrLs02Vu4yUMOQhKKvuTcnomwi8x6LtIew3KZ7MyJNh3vEBZpbHTM4LGM4rWtHyZHLqY
M2qXPI3s4IbW30x6xUoXSzAHOgYYmDkKD17L+ABzDlZJ3O5a3r6d0quEBbVBcKT3psKKPLGEsjgD
aZs9JDpzefkHgBcYUYcPDi4GYtEvtxL5fFusISVyblIK68t0xDAJhanYvita261spkoQMrzIHXlF
Nu4lhMrdhCFcoghOy4CE0HgYmX3L4zkWJkGstmC0vhZ+7f5cKogW4ADIuJBUuYNq7R2/OaTD7MoS
iwTWyNNM4WI2k6fEL7/3T1D9e8PY2ZSyxA0Wg3FlywjQ1sb5pPMSkERs12IeLtNYfHIp7hR+ogf7
nVpI8LT8g1iRyy/MObNziqjnL6tlea7e16+CUDrq15Md/lwaiIpfaSloCtOAGc8oJYqxrybjokU0
H8hD7IolI25pme5VL63FJVqkcGfUkIAKx9PeGFhF4lPSOXoSHyIV1SPGssQJ40VKNmIA0AGSVQ0r
WRHMBs1fW0rFchcr2R6UL5EBgjv+jo4WYH8ximKSRkz55eeTkDEQn+JQN3IVtNj0COM4yyeRiA7U
yteYSl1JRfnZnD5BA7Bz2cxpKn+mDmsQ8PfJMR+fbBVmYvmqpkBIgDvssGO0QPPw7sXdzc/mCCo2
VuMNTbNHU2O3EaF2FnefE1GUCnWqTiY1jdiDgE0cOeY94SZ8nNnAlpAtM4N6dWp/hjV429KjYLcG
Cac3OcY5iRe2zNFU42XptX7eTMVt0JlXkZinleYcgePudbJaj+bFNeujc8PBv5AQUfOEoj84m9sJ
JndGMwZ2jXOOTh467YJSVMNkj3xC0PKefbFtiMn1Jlv5KyF4R1J/n60vb9FB0ctyNOIDICRRTHmz
/7cFIjWlHryiHsr6DPGxyEZQHuJvkaWy5cZkz5FabFCWf0LQmjclvuh1hsgJ56FWvO9pYMf75MbE
hf8N9hA35igmdA0wUXBfjIU4+vbG5mBolM56qVuHor6BCSdrLY3949gLLRj7SEkZ09CIOEMVxPGG
kY1quTcxzVtMaewg+WHlGiiy6OmTm3N+fW0OuZft2LAROJgpJx103M+0AYL8i++EV0E8nMkxQVuu
2GpNm4ML9BlXVebLiN4EGpED9kQkMyJkVmOD0jPkGoudZYmQy8z0q5hmIFt9F7HalTLcWVV9Q0Ro
2IqRNuMA7qa2cYXiqgY9L9khWgevlDnRYlaxZC55lT2xcD2kXS66JgRsBXA2EymDLDhOSie9KpQX
qq5DZSS9SiN1YzAdS+rEUO6JRr3OF8u/xUYYigQi9J6fxru4NjZ1Hac4sNhXdB0exeJqyui7Bv7W
KrH80eEDRqZYClJxJmvN/mcWGDay2wzRuVh0tcxHmpO5X2ZKJl3UKc7s+McybmJrsdX4KQnB/Uol
W2PoLDiOdLusrYZVKaKyMcATZ1zRmef8J94wTVoqXyLupHQgV+6Mr5lIBgow+SsxRYxpbNfaaF3R
Ff2Kqy0xjtM0wHPcaBJ0/dq05/v8IC7uP1ANu8wn1tuSdoWS8Zz53Zflsxophgqa/6gmeYfAMoA7
fof2Anti+RWXsmMk4qK4NAYgxFByiEaiq7/E93R4xtoidJfExxnip4jgmAKk99vkKhFJhHg6Ee0B
kUVeK0e3PYhfNZPul2dbcrswZqjFBZYcUMSlUkJvvW+GjRN0t1JpnKFJxhjWpeOVM9yt0rpcLo88
K6u4hcCRtPI5sFJyU5Fc+lJ+hrjOY2nnq7BW0hVauez8mXYO0vECxKK0BqG+8W2UgXoJwBiuCFcl
al4I1SBzWkn4hSY93BUFsoqYE31cfNXmSphkk3Mn5twCPGjatdSCFCIrXbKeSXkK+uILWo/GegrV
QyqyAZE/saUiyYKyRJXw207JYeKTNSu/L2QRURz6vxavWRzUdf76PtQpvgWIf26ebbs8JgoOM2l+
hej8gJwX82Uo9KMT5Hil4ImXaY6xBhy6tkz1+4Ak9rmtS3eZOCJFjqOu88jwHB0BTqh5W7yhN8tB
YIEyWKiHgap01kRy3R2xfdsmCkxLB4mrmKgBEFy98CfzPsqbs0yHNYAV3qpL0MHDxvbVkKPX1irs
VYE7iScBdEhkxB2lsiPrzLB/i6SC7NR4mAgLhYEiuSYXFxKYSd8frh1fQixLCY2datCrIT5XaBzT
JW+8uqi5kxA8WISbaAmQCceO6HWqcQnJEvoeGuWXsTSpQwxegH4ctBMcElMUti17wjOg7Ohmpk7q
5Wr8CsUDN5HmDgpLBGm0eM5S6rdtmLwOyM2scuSdivlCLQyAVvEzPFGilfiUid6hmfgIOw9fBuvB
9rXRFUYf0I4l+lRUwjXghm4dq/eizZg7mGNr1bDVx/42A6wHxaIEJ1ZFLtIAB39QQ1cxUnmX9pTo
p7a/NLtm88nEEefw91sRnBBHRimD4qehaNpJYcdOw7Lo5e4pMucLC26Ri9hltK3tSvqrJgpG58KY
YphR/eTJVXg72hyis+AywmuMzQrRlrqXH6RI/YLrtEVIyveFIE8DFdD2urLN6mffIkgjPeSsibat
a+ARZ3DYDnSk3+pIV1H1MYCd96hwqsrgNlV/VuXFi2B7ZbrSr6b+Aoz/Wu4T+svwEtbjgBpaFd41
pvp1YZQxyvaqivIHaKNlUuVemeiDWyR2Sg80vultBfNgga8bcloIGAD3XiHTNxuYjWZJaVTG/nlC
UktJJa8JZ82z2J+8WQqV/bymWwzL99XJENshM+BZlKRZd9OhEQn3DH7QjbQAOYAu2jZJT5lv5LTW
o442ZUyMYKDXjeP8nSRJA8p91s/5ssyLkEdZgxZGJZ9tPoVpnb6K2dE22pMMKbjGbFAqWCWcWcAY
jTW0ssLfLBMIq8DYHFfGJL/IxfyqJTCf/aK+Lx0MS50AZy8495zyKnowkw1/0U/drAhfse8TkqrA
48g5UNGH/0Zw84Y6BNosqVfVVKM7JsiJOiYok3htYRJBMAuZiDUHRl0eb5WI2BhMvol4enA5vviS
bVHLZRhagYb6ZJ7+kpM41L0NavSqYcB4Pe0u9mOSVn42P4fiqJzbT6VGLbg32ChFzrtsBstRHWMm
h74hBAeg4/KMF0PmDRYdPEM6fHJL1KlOV44oxRPpkCyBFyJW1pskDn1wSBfx+KyICoM9koIrDP+k
UQoOVJSjyleR0hqkTNAafybh4jwaUd/4+E4Wis67dJKeIMdiFRqPblJ1Own+vG5nUqr2ecmFOIPP
pnz09VByS5ueU9W1D61ZfMvk4qGYZOhNBYGUbdGThdA4BkJsTNl431jjc5KiMydIPoqTIfuevkoO
7htRdiMH7e0YZaI7k39tNTjsy8wflNSDHfGa6mG9W+jmHK0Q+VQpbS0y5mmqwgBiAmlMmcXQfVLZ
gkS0Q2LTRmdVpvCUznfNJ2ms/euMUdHxoCVnmBoN01Nse22aY6yPzhMkLK/vs3iXhkA6E/Te1n0+
RVtFAvvm6kpH1SxlDYYOeo1Sp6/RJUKsWABy4U5faFKK4oZ4Y7XZ2OdTBsRCYxe0dHXmlIOEIGbN
Hcx8+MolfgGi/CW7wYStYFKwfbSh6TZz82D3PWQUzCSm3Eq8ojVfxXtDfj5xE129Ghyn2uWqXrui
Y+JGgSjLRBnxChf4LVLa8KD9FNjv1RLArAo0cVSWX2oJ8HcHZGg1U3hx0+ren7SQ4z6/VRUsfHo9
bgO8KKkMZAxLan9SszarlEDmRBGpXOL6ZfMV4yaCg93Kl2MioSldThjeVNglUBmNtpmZSWs1NVww
OMdBHw/LEs+6PtouY4qSGJqyxINxrIyVA/7BwHhvP4qAMohZ8/GEp0X3y9rTVJuBVQkLCkXmk8pu
BBHQKif7ETI+qYPYfGva/qxTH+E1so024Moi3UD3hNAp7qOKj2nZY75Zybwan98bSnlwgdEr1IdL
NASVm0KdbjObybA0VzWcvTxFfFk+gIBJNVfCQXIU+4hInGQp/pqUobmNcRkeyl2hO9iZgjuDoHKB
gmy0tefqy2RGFtMLDKXRsaeDoVoDUkz2vqw9t60xI0OHyqBC11dVJA74JbJ9U0vTvUPusEwH48Kp
RsyQdHsfIvhXh6DfWoUGq5qVm9r3KzcRS2lMU6G4iNenouXbyWTrg52VuRnSSpy6j9hm1SsJDRxE
YCMAaql1Gadsf5GDGjYac0kqQKxlVgOncR7RcWs8GdOTtYUK1PI+xt78MQu1hXKKDssP4kKgXJXJ
8AgtAudQqpKrZkLR16gg5FSRifeFDgpezOMwIEsvBgiCj5Ft42EVaiqq8eBsdInZWzVBBTBv2k5D
4XAeiblKr11LulRhPguCevmpXuSvSpJ/qadpByjS5ViHsSzOmTu7K1BX6y9KGfKIL55yyck6STwP
avSKgUxXOfH7vd5MrDmjo2jMvEBk8z6oL+W2Q7+EiTSKF5dKJUrZ/gMW0UwB/auG1Pd2lvoLM+ZN
xZ0UbCJlWjK+pKrDlRTJN1I8/RjSTlot0W35LLGZSxZppRXiRAZ33w0qIp+jFuUWuY/DgrvPk6uy
F9mLEF4P42ejqw0vroAPhwbzArLxJfV4E+1lllvNgXHQdHJF4XJSzeGrqIyTfTQ3yzJQEIt16a8/
mBKTO0YAFP9exhVdsQLwcvtZB/0EyyUOHpoh0xJUTOpUGn97vwuGGa0OU5Efx29ZSw8BDIEQxIuw
FEaX1W10B4f0hIZgJkVfVF8+hODkV41DfsgMelIxH15lcqSCB+hS5j41G285ajAr59iI95WayV6Q
6V+XJV2lbFZl3BNmZQa2UNWLcO4eBrt6CHQs+oyZQO2PUL0b6HhZCubH8J/nKq93pe5c51JRL/vV
5If6nuZIBvcotVDsJaKLhH7Z4pahW7awWo/Pim54nhFr99R60FYiyotJhOkIb9YBDpEYHCIXDOny
Kf0a8JFQ0lKe2+XcE5IhplOjebLESUUhkTkPz6xQe4bPOP+cgnpgPnUVcMmqJlrhrQcix0R2WJwn
8AwmMy43UqR/I0RfYnIg/Tw9/v/u5yfdTzBUb/adX9qfZ4/l47tu6fLzP1ufiMj86dhgvMg6fnY8
+eafsNBRwzBpt2t8818NT93401Dho3BEF43Q5Zf+6niq+p+ybtC+ECkKollUAv+jjue7bdGy+BTF
oqaomYjZAJY+KRuniV3Y4VjqxxlSrwBMMguDrFtpRrRjE3IN48Kozkv9ga9RfGzbO/7Qt98LlMfs
3h3De5UOpZ2P7CifnDTflzyXW0OoxkBXjdqnalkntdgAOkcaBuif10iC2qN9nvfpbZkrOzYJU/8s
LC3H1n+nxP+8nEMKaMPLJlt7H5YqTc7KAa2qo6PXKN7ORgTKLIjWCXbOGLFV8WWJxcTeLrK+pnoV
oIRm9vVl0iZz6fb05y7gLctnBZ2Hr3ZvSddB55dPPFbklU4H9H0Ou73d2O1eRl3jvFAGfatWOUej
wpxXdAtHPCjgC6DxGFJjLo3hFsU755ggLrRv0sI/V5VOO3szP39T8FZ/85IFiR/8JVmRqVgnwRhi
n9AcmbTj3Kpd7day1a8gmko7Iy0i6maUbdEAdob8QkXz/tJJdO0QFLa11aZBXctjqK7LLmnPNSw5
VlkwY/GrS/JrbsBP2AQDvLUqKIbt6MzJeqCm6dYUi5AIHVoEXlWTTb5IzoogbSeSKwoYn8CfROH5
ZFDhc7GSQKFohnlaz09ktemj3rGPU/s9ziYfzxE8KncZNMTVx2/yNy+ScpqsOVwEbeKlRP7mbGfn
GB0HAVeqxgdqYaWHEu5OgcyaadeRnho/I/A7+MnbTsV77KyYrSA5LYIKKAouaJ6sW8aqMsZexUZP
9KpYk1OIh1p+CW7RGC8pBXzyIk+uh6w8KbPoL1mmqXKkPlmMqHbYXRgMxQHanx1va/wOqMWB70Md
wP9MDvD9oIlrcXIXHVogkvSzTuZkx3m1pDKeHwB5Atyl665UySflgfdnPQDHXMMGbEIX0uR/pwdg
I9V7HYx1dkDqCIAzSuEhrPCuvPyPZsVyGQetLRm0moOI/klQybIkGoYeFtwYPI4pGiwQJkP50dew
jy8/OeO8r8v9fCSSKnzdQZyBNBND+GYGTnkj587Iaxv7FiWsObnRtXH7XzzPm2ucPI/dRpqFNl5+
KNEo6Zv4BtNazbwUxbox8D8RGjlZvD9f3r8vtuAB3zyQXfdpHBp1jn4T+Y8sHeJ0+tJnIEFRP/8k
EP725aEI46iWimzo6ZxLG6vQC8fJDrlTfIuU6gp6+CeXUMSafBOMfj7PopJr0lxUT1u0nT87St1K
2QGlk73WKSArKLvP3RlY6e0EGjYsh2jlZJY3zhB87fq/mSDAQGWZTZ+VfLKGOZmRGavYD4Cz2DvJ
dDOD+/wv1pWDejQFNwWBgNO4VDVz6/fsBYeoUa/hRe05AeyDwrn/eB7+bvm+vQxp2du5Dv4+i60h
yg8cHr1+uh7jy9SqP3mW386JN88ibuLN/KtA76aTz7PgWbmaq82EW+DHj/HbKyB+SiGdTUq2TyKd
PhhG2EtBfkgRzq/zTcNZ8OMraMpvriGinKLZKtP6F5mAoFIrE8NWoqkit5dmG2j3MVBgGjZGvBI2
UK0MWfkiaSsYVHGHE6JSoXE5f2P3flFR3DtYsWVsciOwPbPtsYGaDBvxkfkiL14xc9adh7nkeGUH
18VwP6tJAoU3P8/p1TYBmoqYNSQYrI2h3eDiWvpuOijZqh4qWjNRsyqjoHZ1rUTYbyghdRgVyxuF
sBXHRIOhRS3fUK8mvBbvVBi2uxGJRzUaroLJdM7JTmFdg15VEwRXlVLeI8YRbEMU6i+7Xo2o2+E9
ikrC0VcG1NAyGZ/inSGDmaGBrKMp3CP9hgjQqgB5oM7yvO2Nb7mPMFbYhmgTaGBrEjBWm7KAxl5V
KwR2bTD3N2i1zRJHRbrPqx7KE1uhBoNtY09UdfEqr9ZgdM01CpWDh2gGZQdY7Ygd2ZlPpKQ330+X
wAvIoHCPbh51Cf6pV/YOnUeouUAPzc78Sk9TcytTbPBGE55FDjy7MrNgjswNgqE8IPJehbUucxV8
S61h7KdSipKjCt+IGkrypDqTawizrIKQsgIphMm2aVfnQYtmVA1Im6ZvPXmWanzH54fcIZGytTzL
Fbo5PpYEsxwdnRqbMEnT+y36ACOKXo5yVcnTsC9suV+pbT6tSe8mL6pjc80TZEecJ9pVJUN5ltMY
rXoj1NbyFKYbu4r9FZj5eaN08kDtr4fiHI4TwPGCF1207bXSBelmCOCXqLhCXcwqSP9moImWoMHy
BW0sewMlmQJcm1Kt1shR0aqYmFSJ4WkzDK0hi/WD3SA4YXKs2Ji2Ty0LqYwrPBxUz5YsykNYC6Fv
1+jpapwzHxSLhux+zNG8taf6LEy0cq1O+MApVUa1KWyCNfWAfJ9JNgqvISKhZSFj1F1a8UZxtHAf
dJnt9RmVUVktanyi5GpDhKo4PyXV/LVqhwlvBrRghsmcHhzNpqLjS7g053btIa3crYyuhRuQoPEe
c7ZYB1gFIG1kYwOLdIeLaJuGHGSPgvtUg5MwIUmZrY8Nb4HubDzie9RhQ7GZgqDadzpt0kLS0JGW
2rVcI2bTGZQDg0jVvSiFODj4RnfWRMqT72T6nWLk5oU1lZUbzRUtkihneeIS6XJaQMaw6zX6rUa+
jVCtWpn0X2+jIapWhZoPXo4kMeCguESQiRpZidLtyh5hS3b9OHnQ5sa1Our5j06RZVx9EBZQpIjm
Z9Gm28BGxA/RrH5darOzqu2ivJOLRAGkhMGN0rUjDHIZHk9pT6uka5LLzsd/dQzG8Cp2KHnPEo4i
c8Rk6ANKWyWHqVVRo9ESQiVcgTKamRYmbLzJQm3VakHmWWgdVd1QgOWtx20WQWTB6XlkYtrJFsIs
uvyD36ziWNX3k5EGt2hfY12QRy9hwykNHRrQFVgcwgliMIq6ulKcvsT0CclRc06q9SxP1lpvNfjy
ZINr3TLbdVX1TAwtVdcaii3rosC+GfZBKsyHLTh/bbmW7boAbYDZjtFADwghoV3/HxKG3h8Sjc3U
cs32NZePH28OnPRPUxIdsDMoAFgtIi04BUImVa/4qR2mh1JHlyHrS0dUYm3P0Dp5izjHd7QuGRqG
n3Y8NURZxVs8m6enQjVRt2Uin6u9coiLEH1dJLzP7bbAjxfKM9VzYq8mUcOukuIhndGlkjsNU6YR
HBWC5BVlVWhx8DbvLDV5DkaV3kJSJhsF3hHtDCjGelWMtHDVuyAysK0pcTsY9GZeRbaTnmHulMFu
L6B6tNldLEG7tGIbsm9WBRfIedquE+al15oVyAwUoVaoroV0kSVEcAZ/QsoJCALpOQ3KjI5LYAHN
nFHvQ2iJsC6PKWbZANk8HJO+DSZC2E7Y/2il7lwaDJ9+ezPSryptYD4qxkJm9khPSEablU8Yev4U
mvYZJPgSqTQJeSrqgbj9ObexORww/fg2VPEtzpQUyo3I8vR+PoMh9zL5CbZ00FxcSZt+4FD2Hc++
wpuH9keaKw9hoeyCnIoCgdPxIr3+xqksWuHuxpC1mKb4qfx1CrEyQ+cEU2/z3IZN6pbNULox6Z8X
F9U1vTUQr0JSSrKHmv0FGFRvyF9KjuGgGf1wU2uhwP7CsZQcdVwlfgA9UM6PWTNTVB6swosVHYk+
H0tUegiGG6AbQhuLIWBeXNW19RgP4Q3mUXdZ6hiXpD5UvmPDRDY7PmoaCFakG7x0sJQ9qr2XIBfj
TTLH1V6D07eqmfhrux+bfTXm3zGCvANDOB/ZlcBHTdEX3ZigPLdX8ThHtwZ9jz07wKVTSkf4B9Av
IbTFIdlHoxUeUcm8Y+d4wAeuQa4oyLaKnHAqr4P0VqGDt8sG+9DHcYy4npK6kRGdpWH2PDbWmT9I
NxE48HWEuSrPzUNYeKDv/VDLV47TWt6AIPgnJyxDpK7vTgkoRrESKf3RMISLcJITcutmiHxBfhA9
jFZN6ZuCNB2cI6ULCMEXTVJRbtq3UnupWfdIaWIrVDNVR1cz240a3HdKs6mzr0qAxVUWUnDZyLjK
kCqBxTuo7EYdvhabVN2R0tpxs7YBQPfSDT8gaddp07uJGnv2WG46HDV1674w79DmB/9DVGfXi2ge
IDy445MSdWcm2lmdkjp9JRW00uePA9SJywdnWoOTLPUpBzaGadPHf5+Cm7aWWQn+YgeFbS8EgcRt
B9SK8l7eBtVVPQN3bLGE63a9vOHB+Lem28U2XCvxn8A17Ee1vSeJXzGpthZ9d4iy657OUljiE9Jg
cVw5K3WwPzlrLU4d74eROxe9dXZzzkHmyeFBqXozrQY4phEps02yK+sd7M1y1eJLG/bjWUDnMWF3
SEFdGN03CXGQtgAwGZDt8aMDHqnsle5YUtuXKsDlNG+6Xd6MaIuoLp3lT+74hKn217t+c8fiOP7m
uDMGkwKDVs4OoXXL0d4zG3jQvDjmHVkqLelrf7rJuJWw/aoZN2n4DfNndl226S5B/B6FMO69la9a
HMN/zrCQoUq6myasvS4jCWWiWu0mMAaP/2TJkzHf1e20jsMvla198jwLs+5kBNC+V2DZQinS1dPS
9qBEE0iPCZYvVnkzfTsnw3ixpw0IsoHzlt1utOgG3LNXOAVHEw3mxc3H81cM8uktUNpHos3k+GXC
Tnr3SqMIFxzdnItD6JvnyagYG0dB77VWwJh8fKVfTnlQptjBZSr5qsBkndQDex8tptgp6oPaJMFe
7qpwl6qJ9clVfvM8uoPaI/RLlWc6rZH7RhgodOPqg4HIHBIggQLPN+F4uDViK7n6+JF+czEhAUkE
oCJPD+CkXIGpb1NbrY/6J4Ugcq2pWssI8V7WbRuuP77Ub94e7X8kY6Bi2w4YgffjlEhOAt1DaQ9S
ZzS7TsaVzHea9JO65q9HcbIt4CXoJlomLO3T16eYhW1XQ5keJgsKFrXhISjZqY9Z+E08IlxRN+uv
0u6RyBwanKgItdSE/uOHpaFkwV6mtUJZ/DTnyzSp7AstrETWVnlYAkduXjifYJ1+faM6Mx7Kq0Mh
kg7WSeCuOtnIc9xxDlTaX6aiuJ3K5MvHgyYG5f3i4hLU9DXOCJQ2dDF/3sQr0M6zBnyiPKDOshWb
ZKDgKd7tTIK8KozThieDk/THF1XeU4dElNShBlI5hvzNglv41m+uGuidGdSRWqI2sOuHwOM/bDp2
dGDzTZzbGTRpa8erj6+6PMvJszJfuCwNP1PXT6+aK4goDGThB83C4Sj62ocwJ2xE1akg1lR70Sva
0L46sBWX5S15QaMqtw1KKCoMNrHhs1HWjerpxsVMLJ8imPNi3zEuKJ4x29hWmXlK8+LLFxMVGDl6
SHFENW7U3HEbq/TC3HKDMnGlUtCaRLlDvGn7mMZ3taKtC85pHz/yr9VSkQfpjCwdFRkzl5MZpGq9
FTtIwx1SMB9AphOMeCaQGrXYKhRhghTIQN+1qrQ8tN0xVmzTHLZl8JmY1O/i0JvgoJ0ghwJMC/zc
HzDhY1MMc/bhzOgOkmaln43yLxMapCJ2PijdqBrGNScxPLPQtWytuT6EUYIYc2gmRIDW+Prxi/2l
qi4uYoK8YEdE+PC086EnVlAHcV4ftDLASC+mazde++34xdL6T4LAbxYLZnow7Lgeo0kgf79EOw0M
TZuo8iFD+Rvf3yjg7FaOVK2SakX2BL+2V+pdqFfTXSnrvtcY1MQ+ft7fDB/1Tw0/NSqalCNO7kFK
OLj7tT0fVOIVsaJqz+ex7cmB6cd8fKmF0/5+mRqkexakQi6pKqf7vV8jLWgjdH6Y0YEKJm0by8+W
QIP57XWFkTD5Ujretrm0FWmeLvWfRadfw66AtgkZS1tF2/40tudNPgRAweUD0osXcvlCmW+dTBr4
LaiJ6s6Xob/ZCg2v/jZUkBhVpztbnG2UT5sdYnmevgqmMOkCc42d5iQ6W9JU1ZXcyIeEXQ1dnY3f
3YVZ6eW96aVYqozmdKYA6AqiZ9MBWEMlMflMfOE3MYTXoYr021QUMSLv51/cOJjdmIxHMwarKjur
2CXmlopM2lw0LQ4WNmXAbvAq5zuuH//FxNNpKNH/+1/SzmNHbmRb109EIOjJadrKssxSSVWtCSGp
JXrv+fTno3CAq2TyJqE+e7An1VBkBMMs8xt2HcSoy8F9NzaKMeBblBmGNhFSKQ/UJqNnLSzFylAL
G296aVWD+j6UDut3LPzHq4QMJOLHECAd5KxOtVf8Axj+G934c5sm6FMVW7ryd0OkYIcjfyHGOemc
u7/ffMC2CHTh6XPOSGEvJyxnodkCdDMcSem2cX8wLT4zFWfh2pvYZJf15d4vxq00lW9DpG+Hu5E/
1Sisr5zD683H96ZjDaaB6N/8rQ74x3LoFLtivzEMJw/i3Zi1j4ENwVDQaYu+QpdHfO9e0t962I6g
Xp8a+1s+/G3jFzAFOozsPe4etP9nH9+kWGHmcqc4BgX/CTPfhk8SyDat+eiCZkX3cfrHLs8aH346
ZAqHF3Dr7KnMlNIbs6Ts0BsVxWOg44aSmJWCaZ+FwEAixnOpBGsaRtfvCG+ISvsceUVwOvMZ2knV
ZKKLQfaCJd9kVfgoBG0gmpyflbZbgR8sDWaQ1yApok3KO7MZmqCpwd3IrYOwGz2eGhCxtoPafKxE
9n8carpi/9g7PaZ+1MJF69At+kdYw7Ft3bOMwFXfa/HKkbl+m8gDDLQmODh0ZOfH1gX8HNsiR7oq
1b6HLppgZmQ7YW7/e/tAXD8LjGMKmMFQl+kFznZjoJRKGAbh6GghYvbWaDxAdj/eHmNhLpo87T5r
UkW6evtyM8pVX1JGh8bTJ82QTrJSfjUx0Lo9zHXUDyKEEBgABwZ/Yp6qYcRbBXUwNE6pUWTN48F4
wLV38tWxPnfIfR+MVjnDTPR2Ld4zu9uD/16o2UkDXqGx3cl+6aTPrrgk0ho0w4LG0dvhOUkxWIb8
o8nZvoEjhk1YvDPwJc00bDey4BHjgccwpxXQlUcdNH80SABv7QZ1+fD99i+7wufoBioo4AtBzPEQ
zHv7ORaryDEnjePDmNxYQn6lYQmFDPNwTXsxC7pwbmivbN+lbwGRBJAiHwJQ4mw1zBbXbMWMWI2g
ekHsG+5mDTWUV11GacjO7W+Yqt9R3Vu53xduA1x70JkVE6yLKV8e0ZAmi5KiouyURvjVKGzqHeW/
JdB20LWvt9d14WolXAZ+iISRpYHhuRxqaqxH3VA0jh0M9ZYv31AjttsfMq7LBzWpvwg1UtfC5iks
me2yKVLFXsGa1tac3XaFVdmVMDFqirDkzfzqJBmfS4FEcfOtFgcgJPe5MLfsUeQqxN9/U8wEUAqb
/m+qJV1OWFbzSLe6fiBSrpRvOEBGTzA7sycvCHynymRjJ3INH0/IW9vBx17jr9ebMq82hesgMSmA
Xw7P9R81SIaMjh1btbVtqkkIdmj9x7TKkHcApLhDtPfv61qGRXXOAm2LupA2L8xEgwb/OYqEo/T5
zz6HlIxnT5muaWItxKOMw6up8Vmp7NuzjYsNUZSEfc09jG8HvL/G/zB833qiawQ0saBvM8Ra/WYL
b9hpCOzQva30T4FBC+jvl5m0ml9BuIYw5Gxbm2reKv7ojc7gAlvotaLfhwl2PI3UnkMre2rwDVi5
OxduKAvVNqQL0HKiIjqbewPD3htDeXRGjZZV6Nd3o8wlYRk/7Va5r8r2hwRj+/Y0fwsPzE4S6ZgN
HhNQLzfjbDvRNnTRP1BHp6kLFjFuRLKPemIGQpfyhwFo8pj6rn3CaoHyOsXhfZRBq4ppV6NoZ1Ga
bo1+bye4BJV2QDfe9cuV4G3hbeaH6drvBPW6UjbqtRThLSw7GG8Od00gsl2uo+VweyUW7jHeSx4u
Or0c7vn7YPrdWFvjMDpGoNzXsfaERcW7l8nvZeS++oMe/ofxuLyEQOsLVYh5+ud66kC9e+Qc+xZs
Z6Qss++aiNVdI0x3F1l4prV6H64gBuWFIIRHkOeIoiBgvvn10WXEBwp6lE7Tdc+JWr3qVfcTUchD
WOn0hAzle4c8TVzFji2kf7rCe6lMGVL28AL/53uX0ai/ve4LTxWaZlQ/eKym1Hy2AZMclSRPbrhZ
QvNXN6JtXYQjguiYfd5VaS6vLMDi/Cf1F9idgO/mEMMC0XN5oBHvdNhb7dTGLw4IHPU7T+2M/e2Z
Le0ovPxMoVDe4YWcnWddBqEOP0V2yAnv0wTkexh+9mKxN6p8Xxjel9vDLX5aHn3Bi09id5XiopZa
yDCphVOHbvWA3E1/qGDw/HDxBn+nqA4aoEYMeNfV2AmZamfuMJT1niVQ5/teGY37UJghRlJCvDVe
rb3d/nlL39nmdHGAqc7q82K0LIosLsaY7xw33zEWeM1h8boGNipN/fP2UIsLj+08TRF2FKXCyydy
aEqpbWNDOH3ZH9yiR+iw0jZj4qPHOtqvCBZkf72JWRVA9DRiNKamzj51EaVmNyF4nAJhkW1Bi8RL
cRtxh0n77e/LrSaRLPEkeka0fK+eptbNJXksy7Ohh4hiI0UvfmXt/zKY/r/4+eknXz4Ml6NMr9Uf
WR7USrNJjao8D7G/DYIT2KZNrA6gqpze/RSmX1p5JXG5fv8uR5wtYhg2nZ8ojIg30iYpR9BeUAcx
CehGp1KhVxevt/eJev2ywH8nPKfSS5mXB/ByjrrZ4rOuqemZhoKio8KBBhcE6BqS34BhsF4BLClb
6+DmbrKL7Dw9+i6wHCON+yNpfAex16yfIYakn9XeroKN1Jfd5wxXQdpxCBc8UlGVnCKL3jtB3O8m
YHHC0NXf8IeOEAqbREMi5I27Img3RZUNPwdgn1s5qMfvHrrkG1LW/E61pOxdirsu+Ptdq9Pe4vkB
Dk/KOCv+jQkqJHhe5eeghcFd4nvACx+ibZZ/I8NfiTSW1tqENUS1k6hdm7+vBc4HtSRH+VkrdW1f
msiPdbovdrc/6UL+CTGCrhecMaq7V9zJyMRfB+Rzeg4sRNHVyjAOKKMUd6WBhPwm6RD3kc1evs/G
PD5gyCOflLDx8JxrwYGGMCXDscIuMoOwrdVlCzpK+w40VVtZ+jmZii4Z7z7xxtTNUGUY15dbr2i7
vIO1np19POz3EIMnq0U32KWe9dOOG+Notomxw1uxvMNjXD7qoytelLqoj5ZvaA9Gpef7JvPs09gg
rm8MHrqKZq18K1wgcnEaKFs0l8yXNDDR9R007aG3Kv9Zl41mq2IOv02bBhknr24OKLpEb75moYpb
KcaRhFQ56l1irjSrr+5/0gdKnya1Ro1wel6gagolrSnR6g67+clPtS++Jk6Fme7lVv68sgmuWpCM
ZSKFOj3zylTkvFzcHAk2TOpyUK5xgQg3rQBLhQuMn3k4pOqXJmiFI6Ef/C2zo/57OSC00FCMf1/5
GVdZKsQZckyTPjaBHuX1y58RoWQXp1ZmOpYsvaVVB53B3Y4+ik+iKz6Kqs32uPpBkMWQpKg/MCNc
qbFet5d+/wKK67wTCpnVbCFCoWXBQDboeCaz3El9jDk6xINzRY19A+TQ+9oDfN6UKt6cOX+9qxEK
vLu9DjOB/akjjOwRw8Of5P2Hznm5DinCNHhGecW50aLooa+wEwFVvEN3pH4ofSO4Q7+sxAJFinfh
YMQZtnfecBd39F66wA9fPbiEB6nqooda7ssTuCFK5GmPaFYMxiLMm+y1Ix76ZuAZ/1HIAmGdOmjR
/5nkwjSkt0OfFuhoYW2BGZXYuqEE6qYWQHm9WD1MzooH7K3wN05RTO6GrOVUAaM26Ppv6gZwet0V
/6pV3iDiWUdf7DhIf/o+XMO2EC6uUJDII0OYnwMJq1cBuHufJTr87NS0nnBTQAwv0DD5VWQkETAk
f/b0Uj9lvqx8WF0U3MWqJCg6xnV+LrCu32qhp937pUeRGnz9p7TJVTpCIEwVKuMYk4O2v/2FrgIm
fhyYDiikRKuUJmcBE3hNwOeZqTqVnv7QUu3fagjyB7qC0A+7Qt7Lab425HV4wTAWWS61f2yu5nvC
drUkMhU1PuNnfGil9p076t/MEE+u1L7mY32gmvKATtI/t2d6HWPQ9oPGS7sVe06eicutWJTItHdN
jfjKgPpIHx6KCuns/qPM8vds7A+9bayFawspNmOiaMMZ0HiRxGzMSurxdHOT5CwVb2Kgh+tqCBG0
aDgpjeHv9fFdB2q7acV5pFiFYM+2yp4C465Wo29tU3xN+m6t5Xt1GdN1oxSKXCJajjQRZ/dC0uDI
YttexcuP2luovoJGk5rwqNvDj9sLfrW1psxdTKVBMhNFkWdBnU/l2ccSoT3r6NvlwsbwVNqDp5jw
JxaWUrdHuw4ypmBmyrggbRtX8Kvcdg3AGaPllFC6sfrtfg1cuf9hDMSJpjRL5lqffU5UqpTEGuT/
HUNSo4NnDl9vj3HdruQFAz2DEDiqkZP9+uU+rXVRiMSNdaen0NF4aAMFHtqaxSZH7ayRQDyGD4X/
nqG40Wrvo5KuxCdXG2R6raGzAkrgUqBPdzn+aAU+zC7gAJFbZ7soVdQ7FXk/8KF1gFBE1NWfbs/4
6stNAypTc2TiYCExejlgIaxRlFpkOEVeKjuMf80dzs/Syv6YfvZFUjMFBsRcJIdTAXX+Hk5k7Wbg
rDpGnn3hUTgFmXiTRneFyHi16RkGTNdvHvDUb57dp/Bz4zQxYo3Mvw15JHgfMLD08T6svR2aMZCH
BDyQ2yu4NDfgKiwgDabJzOJyBQ2p6UMv4RLPGnKmsda+UDXLN0ObH28PtDg7Ygn6moBX6N5eDoQR
YttJSag7fi5lGzOI8Hszsx/tWBSb0JKjHRfpynlYnBs4J+BO0EJh4V8OmevUyBIt1R0lV58HxF0R
ClLllWhpaRCWbrqkafuQF10Oolju2Nh2O0EEkp++lL5IUvasx9bb7eVbOFrGRDAFsUW75Kos5CHe
1A5xr9Ehs7WTP4j6zvCC9p+8sst7owjUvy2fTvRtoEy4nPyG2M6uEncYtTjOVM2ZGuB3mgKxq8k0
YyV5X1g8AxiHSiIppg70bJSs8O0Ac0XNMSu6jqXQf2Kec5cG/en26v2WoZodYbYBVxMx7QRdnu0+
ve2lFsSw5gT6pJuMw+4mrmQBDXCQBwg0gRxtkrBsjqGU03UvxAisGWKm+tJoAayn3m6bZmNEibrN
cg/8eBwIHXevKEV4sesR8xCQFa1q2HeV2e0j8q6fVUPMWrlZ9RWejXiU+GE90bPdfbKEFBxzJYJ3
o5fdNvBq5UvbQZoI1QhtzHL4hBxZ8EuEQYulU5N8LaRSQARsPceVM+3b7cVZOJngjukxT3Vl6tiz
Y9LGaTO6aWg4Vts9RinSv6PtP5XkGFLZPmhtcr493nQi5t+C2xoAK/URUvrZeKhWRmbkJoaTpfpD
5Y4kF2ULA07FC7C/72X7JbMKCn32yjW+8FgYYDlsEnz4H1c9R7cPoH2Qszij1GMdhNjag1FH1Ure
spg9gUqiSA5YhklOe/6PElhPoh0YIrMcZUA9Xc+qX6GMSVEh3uVeeU3s/EfpDkfXK/apC0b49tpe
RaocW/qMU7ua3O2K2KFXYTIGuWQ6dRafaLRshPuIKCWUk51tdShXR/vbA/4O+uZf06L5xHx59a15
09jPCPq1QDedoOB+2GgCKpTSQm/WRnyUNyTa0h4uEWi1TAj/wexNeCVpE+NEnownT5TNwYj7cGtX
hYAdm8WfgqxHLt8apY08oE5rGv14wtRiQJ8v9OqVzbiwYDiaEjUhY2JeN/hbte8V15IkR/bTc2Ty
GA1d/9lW67usTH4qavelqsAe316060Gp6qI7PqG4UR2ad7+j1ujMOh68syugmvnWuNHbCvva8Q1R
i+2YDgejMVf25fVVeznm9Jv+2JbIrysiVWvvnMV9uu1Q+rqrk9Hfujw4K3vi+qAxFO0LiKwEZdCB
L4eK0oiudmZ7GLAUXGVBmb5gCNWsRC6Lo2iAQlWyEZtq1uUoXUdxsIC/dJbHNjnItST2aqitofqv
LyvmgrYhCa6qESjNTnNghGh+YUPsqLWhb3prONWBh+hQt08U74cXS78Kzz2SE67sy6XPBa+UxJqx
gZ3OxpXqzEpF7ruOX9kS5YRSvXNzi36ESK2Ve3FxKJhgRH+oqKrzyAziY53GRYY9pWUkEASLj7qw
rIfGtMqVZ3hpJPIfunao1dEum00qke0SLZzWdVD5xaAk7+DAVpS5C39NL2NpcxCRCeR8SETYi5eb
o/Yl0uUsl5zYwJnVlBTpbkxXV+765SROJ9nh3pg6KvP5yCMquz7sE6exoCD5Cla0+clEaWrj9+pR
Ccu1AvDSAvKNwF9ytCAuzPa8afp6n+lc741MODKNKLtwSv00/ff2DXUdbsoEzAYXOpgnrvbpWPxx
W0w5FwaXZXD2qTLszDx5BlVaJ6V5qNbqrgtzoro/qRYSCRIDzeYU9LC3jaAIzipQnBbEdCzVr5VW
/f3eYxggdAS1DDaP0wmuu6H1muCc+bjZVr1mox/ovxpmshLTLlzuOvEFyQDBM7iMWagZ+Elba5Dm
z5LVOEUw/pNKyS5AEQSlAF3sQzG8jQ2qcLc/2MI9xajULwispkx1FlRZgfD9wKjTM/8Baly4u2A4
vpHzBI1/K8AaEpK2bXh3qDavzHfhEDCySRVeJgNHePJyqzQ8VW1Fgxyz6FrfxV1TAp8ym6ObAEso
9UzstDZoVl7QhVIHnXhCVqQKKNZfBa0xInahrpWsMlqrkVeUG6+unKhL94EB5d+Fs5roz7IRPNlG
eIyz7Fscuytrfo07olXMetMqENBohTb71IlkUpvuzeScRo35qMZxg01FGp+yPBbHMM/yR7QwhhOh
qNj3Li6VfYhCTEmTbuWXLH591I8ghPBjWJDLb9C6KgqXnhqdA3/btug7bFB/QUksxCQUfZXV1Z8m
dhn0yfC1UIngbYJ/Oe9RWEVvqgEmiOeulo9glB+apqTVKT4NCkOqWP5EkrIvo/zQjuYz8IM9cvz3
qiStBDVLe4+CiTJlxXTR52etNLQ6cLU8OsvZ8AG7O9mQD3ub0opfEPclNYuPt4/Zwr2Isvf/G1C7
XGghSi/JQwaMM8/fJJXyVAlaDVl9qJI1EcGli2Qiak2vCws9DwGmAn5UVVl0Huzy1I3dV0UgoVEX
L1qvflKS8hxVeJXcnt/SRiLMYT1piFJ9npGy3NwDppi64bnKkpckkgg4Su1H3kr/omnxWDXiSR/H
FzNStrfHXVxXuKjTw/a73n25rnqhda1vh9HZ7/on4Xlf9LR9GHL5wUf4f2WOi2NRyZuKDgD85/ln
4YWgzxrWVTJLePyN/1JLvbvpzeoYu+rp9sSmDXF1UqDaTYUH+BtzCGRPo3aosyY6p1qkvgEiKR8h
lYgvt0dZ+mwk76DQ6VBgDTILdwyl60SfMaWiAoiupcNHXmaPLuYJaZnvvSB6SOTxiJ3SGv5tIduF
SfzHyNNi/xEoxIon045NmV82gOMrlYd2UjI3Rv2+QZii6rwj/Zof6N7AM5Szw3+YN4vKlIlbAcZd
jp6gOCJErUTnrPN0xNaxTNypI8IhAYJAJxvJ4norN8M7l4T+gTNPtdKeXvq6AAY0QDw8Q8RLl+OD
x9SSxpK4d6OiObWtnJ8GW1szIVvasOA7we1O790V4qKoVBX3Li85+1WK1xJGRklBp19/qK1i5Rwu
BGNApGk8Uwya8KuzMCJINdePgzI5B7EYd2hVo+TkTy3OfCVqWJyTxVGf2i7U/mYrh/xKE+C+m5w7
BHpfLSULsBhSu3dZKNLO73G8uL1TFl4KjiBhykRHpC4z2ym2Z6Y1oh50k12zvJcizz6yc7WtbUEi
UuvIvjNl1115nn6XFeenn0IMUGC2KPHRLEDwFNeIIoSfzlrYA8xMn3scelOkGSyUpiJEyYxyyJBm
755+v5ljfD+a9VOghvvbs1/ap3SFfqNGIONfQRsMk9ZCPsZnUQ1fatl/SkZvZa5LH9SwALZPjdIJ
rHd5FIaqaQpVxk04VyiugkCyt1IwAFwqPyNes4LHXBts+vsft05rA2QL3CY+h3nwOc1QzQqxb9Zr
+yj86uP22i09w6SrZF20Z3CvmE3MREBJBGUUnyMQsKeussa9Qg0Tbz4p+25qQb4NNcP8HspdtPJ2
TP/ybPeQ7PF2cLfhCDuvcKRd4lp+oGVnvB8fsy7eWYH+mIb9l9sT/K1gejUOcTStXV79K+UCclUs
ajqRnrs41zZKV2gbZOHTJz3L8q1Uqd5zHyDsHxpF8hhVQjmMiJwdGqkG202beRd4Q7hrY6FAQZw0
VPA4P+majyhxVI4rTbKFnUyLFlQMyQY58DwoKkNJr5tuTM+60kWYtOUvgRWs9I0W7gp0HOB0KUBw
kK2YZaTC7NTY9v3s3JgFtJvh1VXl18bQsTwSoUMX97DyAZYHpMVIv3uixM+uiRzpaz3S4uwMu0E8
qCEkTs016p0dhcPRN9r+zi2793SQ5H0l6SOKfj3UqHgQm6aqxg0vnLmN8gEXU20YNqpdKw8QQ9fU
EpZ+pU1fmfIyVaIrhnut9kpk9012DuM63UKGT7dtUXtIwKX5bpCL9LUnBFp5J5bOwB+D2rOAdCgz
GA5hwbdI8xH1rhE5MgUXTrTEb3+ExdlNqihYt8kKBY7LKyVTQ8mFtZGdx7jknh5FcorUjLQybrVD
ntfVV4GZwhotaHF6nGwQHnRg4K9cjgptfggBVfDlB198RvKlee20Ln+QLD9ZaVQunRwyrakDi004
u+xyqFJJID/lDGV33U/N7/ZVuXZVLqwhqTA8H5RDFGxhpr//cS1D/YdzUVjJ2VWqPXXzU6j9CkLr
J4IWkrXG5rqG6zEK5Tcge3QQr3RsNETbKr130zPd19coao4BjbLUlo+q/c/QqA/UKxBdBZ+uJivn
dXpdZvcliERKf8Qt4FLnBdPYF2ballJxjhHs2ld27X8UeTaJpFTqoTTMauW1W1pWk9sBYMdEzZv3
sTES8CItD8uz1X42yvLJ9X/qw7jt0Rkbip+3j8HChkRXa3Lz4S2A0TK7iiSzUiXPJLlERA6DNMo4
lb+VIn1lCRceVSBN/PvINbNl5vwNkJVahExOfra0jxhcky4hOIo6tBfcZ8Ydsq23Z7XwxYjBWDpK
I8hGzYOTUC9CUbpNfva6eGubR+ToKAq72w5V29sjLU2MRgFVIZrabM/ZEZCG2sy9sPfZG+VnZRzE
zmtTgNzlqxsNW/BL9wCb1kwWFgclncVWCebkFe5Go6PaFrHinxM/019GO93YY/ZM0Qr1By/OcbzX
osPYFunKsi5sFiqN5F4TPZ4zOLu9iqjwZTXrg7NQyxzQJFjzVpMmHRJ9LRZauL0APrD7ISdT6Zlf
lEM/8d/00D+7SAUeJvlAp40gdd/+ekv7RKOYyf+g05IGXV5gVlL5Q2yn/jmsw6cAAT9Wu9z0g3Wf
mPH77bEWZ6RT4JmgbkgfzR4c2RDFKNTMP5d+GxxCaPBnIOP92+1RlhJ0+Gk8a9xVUyw5u/btUXYD
v2dvhDoSr5vclbDYyiiq4JmzT2i80kTOd5Fv5s82cjyPdlCu6SgsrSpAYhhktOnIY2d3Stn2KEfL
w1ThD16T3P0n9MdnzzDwcFozplhaVJYTHA7yCbTCZ4vagzmVsA+lyt/QTnaDTsXlNVZWksnFCRGo
TU1B1nV+IftSbxWN2wbnvLEE4pv6Vng+zlh6+JHLwd3tL7g42JRZGQBQETib3Sh53TTCZeXOrdvg
Kqna6UMPwjhR6uoUoUez/b8NN901f7zhPYyRMs9Q8Csa73Np1PeAqE5+bL97lvFxe6jFj4XJBnuD
XiBd+MuhCr10MxSBAwpxxovgyS4AL6x8qqUrin+a0Ipu2XVfBIvOtJOzNjxj4P5CCf6hljRHyFjB
3J7L4jkDrDpBtMgTr4IC+tNlXjQpe8KKHt3eP+J5eFDLxgkk8+Ra3nNRSi8WpPcNtNBfK4NP23oW
kdigFzSOuaZowBQvVxIYStuCzPTOetR5D26eeCeps9Bhzwv3yVfyZk9sYm0G/rqxcUg8KniCPcSW
6FeWYbpNrn4IIZmNzxIQ0HmQidGfnth14J97r7rL6mxfj/GXsHKTjan2k/2O94I55VsuaX+ds9HX
m0Acv+G1tLEvV6DV6lZqcgrIapDdu0YubwzZ/aQ03b6XvLdSQoT89ppfv7mXA06b+49zEvfx2LWN
H52bsXPfWnBdW4y+kwxObiHtcuErSKqVymvZ2OPKK3V9bqahYUWA2iQNmy+yJRmuK1fUXPu4v/MQ
MvQQNLw9u+tjA+Cd7TTRE6d8aHY0fUWhjJPS56BhVewrFyfqQZFM3Djlbnd7qOv7bcLWA4pGcRAR
zHmVoyjKTsKjKDxrnWS/TAWzbZLWxTYfFHePaZx7vj3eQuuQAWkYIelJ0/IqlIjNyKtamZI8VrzF
hqzslxAQ9wrJux/oAUh5fpK1Aj0KgOYIF9x5ffA5hBZ2+2csrbAGPmGCcwKCmr8h0IeTXkJL9Dza
0b2lx89VHL4Ja40xsTgMsF4eRbJ2MYca1WNFL7Q3o7MixXCaqqlRlX+lsPBlZTrK1cmfojNaARQx
LPmqIZs0fqOg9B6fzdK1XmIsuLZKGfExey6/H3x9LF8jCIMdFminjr7wF7OkN0FR38Bfk/C/Fb7x
YVSZune9FomrpKvcQ6mgv7UJ40ichFrUu6wd612cmQ2kQ/wY9hoSLAcDDttPv+3Uhz4vk21Pmvtg
dpoxWRJH2Y+q6gIUtGM7ObaeoFPcFAmpU6cHW4m3e9OIuPlkuGj0a3HUb9quR7thsPNsCy2guI9S
o92A/25xEoao0xbohHt1l2xkG/2ZQveME1oD7k5NKvNIh6a+rwPDWkkrFj4jEDVwCxSlqH3Ni5CF
F/VhDTjsnOPpdUwjfudYK9YBz4/i788jm5JuCrJD3OBzGDoy5jmqCgbtscB4j120qAub1WqPJNQr
IfAUuly+FvTNqeaBHOTFAPpzeYd2dalV4SB0p4vGH17WPtQaeph+Lqvboa9+ll25krAsdOxJomWo
hKihEODPg6lehNBw3cxwZJjuX6Og0O5HoTRby4yqQ9P4uxLURCC3+QN3lecYxMVH22Xv3j4t15K1
U3BKhApi/PejfRWnakNFu8hwur6W4k2X1N9jWhHbBCVbICKV323s0vd3VpbJJ3pL7aNclAQxZlWd
StNO71IfP1Q1CvWVr78Qx/DLqBPxs/g0V7nkKEVt1YJtdewsezGl8aUc4dYZbXgSaXrnC/sYC/WR
KB43zEL7fHtdrt+CaXBQR1MtjJ73bEMk0ljqZeIaSHVmxWufZMAV8fY69xXsXy7MtfLbdbgC1xJx
GgYFTEIt6XIDSokcC7tX+Awu8FJ0nv8VpXhMgpoKeJHuXd26603Dxxn3r1UM2QCT5PPEaYZvOj/Q
Ib5bZlQI0ymVChiFnGvPZRd4p7ozm7/WGaDvhU7jlKSD5qdgdTnLAkBa14SG4iRN4W6ypumOVW4P
Wx+k1QZj3VW5zOtwlAEJAX8z8+Fuz3a36bpW1Eih6lhR8tUgqYyk8Ry54S/X9H6qubKL6CR0QJLA
qEQHSTYPt7fRdYBEBihQyURqiVnPH73QDSi4Rp7qqEqsPvj45DzJpaWsXCbXdzKj0A/iEYcGf1Uq
S+Kg0itPUh3ZMr/pkfwti4Jvah78vD2ZhXhlGscmUKDTDjpitpqlLVUA/FTV6WV8axW9OrZxfbKJ
c8dRf0Ns5YcYq+9l0TsQWx8spftUhdjc3/4Vi5NF+4Ty/0S8nMfXWmdnfSgz2brsf3pl1qPuIA6W
kv97e5yFE4lWFB0vkNEohM2jwdo0chHZpeY0eXfMXa/e6k1Xb5KkPgzIJGz9PMZAVTrhHnW6PfLS
DHGqI9wVPA2kL5enpKoSbB0mxovi2elZbdQYUV1N/tA8oez/w1ATImT6pkivTD/lj9xhiNVI9j0m
GUXhvTtmh9z176Amr1QOlmY0lZbUSZQYYYPZjIi6+7xNbdUZlepQq+V9NdhvY6q83Z7N0mn7c5h5
xcDIEksrDdVpqhQpArK9oyHqZuW0LcQK5p+jzJ4GPwlcD8ECzfF6MKQbM48Qk6cvs/fDzNgSS1a7
VpeT/7DtNSqLBCi0TqjBX36pHP36LBnY9par5l/lug/fc7+HFi6tQy+mFHUWDTEAVTLuEvBC8yS+
b0LURWMhAzUf3LOnpdWvQMb7SyuqBiZnNe7bYmj3qV9Gbw1ab1tbTrVD4Q3Wc6fbwQ4n3H7rKbn0
YWI68RnVsO4+MKN6m/i9EeIqT1twSG3pfTT79qB0OKiWmZ7eD5nSb2uCkX5TD0P/LoIUCw/eEwwG
sXkIh7zetYFbfERa3b+EnYdFVy8X55zSzsEc4uGY91W08+PMPuTNiJZ4m0nN2erkBj+2ETOvapQx
TO+GiMJ7m74UrRhOneTbDzmUvM99rAY7SQm/DGNkPw6+223lUJJXjvfS/qFpTFhLdX4Swrv8kkac
+C3IPcUhar8rjPgkIKunHdZ2ifcEi+V4+1AsRDKoxHCV8AoB1Z4/QZ0LBabwR9kZQnlvZd7nMPGw
VAIYvI1qOViLJxeHo9yCPAhsATq0s9kFbZ0rCqpRgyaks4Zh6SEgF3nG6Sk56KESv1qhJXZybKRv
Av2QBGGAh1IOvnua0d1VGIrsA7w8viRjpjzahrKmarF0R+CFZU56XSzIHO7D66EptdUpjpu1AnP4
UZzovazJ2S49HjAm0Gum2jepks9WwVYL1K57FQFLHMRipMn8GHnHDHWcgLgfexvpnyLy441ljrvb
33vpriXcoR8Ixwxg4eyiQM/flgKvVR1b6r6NYftv07hHfRUnubSLYXej40TVFJD5bIZAAExXqzrY
Vba3FaXabwbDQB9CM78FHbwDZfRWGvBLOwtVHOD50DZ4lmf3btRYcYOyguJAp/3W6AXsQL96rzTM
A7DPWkMWL44G/nSiyZMczVurHeADtJMyxQk6+JSUMfMx+i4gI/u9+/n2F1vihAIZnrxssH0GQz79
lj9eYfhZPBqyrzt2qZsfeiL6O7Poh0fdyLR9LwNgstRK31qFpm31pCtQ2+76eO/26JZuPDvzj9Kg
Rr8FOk5Zq9ZHImmiWbQrtkURxyeMD+09iXtwgu6CoBDKDPuogeCV6er4w9aC7kEpiuqoy6X2Unq+
soMbYBtb3hfcgdSakkItzMcI1+p8Y6Cts9diU9538qBsIrxAP6dskW1semLrZWH7H747hHDwsZOd
wVUnBaJzXPWdpTtCrigaq/4/RmXfSbn4iGHErjyzC58dsg6J2CTzM7HiLj9FEtaVTFpO1Be3urct
Ye2wn4v01LvTmxboa+nXUgJ+8fFnQYvSTcrOucfHr7KX2jPv1d58rVAsM7LgHe0Rb5Pk1q4DuA8V
OtylETZS2MzJg7+XkBBdmf8CBAtRk8mdAgzQAjwxNvH3c60OereAslCYnn62wzo55EpVQdYzvUcN
z1Agtbn3mI9Dygss6ZuqK7OHHpR9GaXbUeNmTTC6O45E8F8xRvR2CYSINT3668L35Ls0JejwFggs
Z98qpVwWWVRHHEP8D2dnttw2snTrJ0IE5uEWACeJkihZg+0bhCW7Mc9AYXj6/yv1jnNsimHF3hfd
tCSSharKyqky1yKdB6ekFeirtx7WVPNCW+vsnd4bnm/Y8X9NJ0Q97e8jSyPz24HNJ+iYxp77m64W
QdM9lNbz31XCBSVOQ4Ns6NA14J3OjXZviYKUQ2md6KSBRzEH2N+zCqDV8uIzPJBLEg9/AqLuUQVB
vu3PuTikF6spGc1TuVp3RtbvOQM1oNL1Psvqz2BpL0k7W6KCo0SjGpbjzD1QgC8dZQc8tOytuG3H
JX3V60WhkLim5b3uTDCNqvRmHTXr1OsaYdbSrruhTAsoZMFdmRcbzy+KPgOvveAWyBsMjjxXdNxm
nMmS7K6M9FmAipLHNUqmpgHsM2TzSyvNEDQzyDJ8Svr+XGnFUMrIlGNUpAwA0/caknzo7WVVYDcc
5nz7dyG6YKLlpQyASOCFUB50Nqfe0poe+G4X1gDrnzltdmx+GUTN+A8dzm8DpBWfhHmXJohD4JGy
JQnxoX9TnwwVGgrVPZXGeqvM2o9CFxDb0U9v98VnRpPFOotRSJXRQybTSECUnU1uXfS1m7zYO3VN
/+LN5YOwqd75+wJe8OL+GEP/c8OWaJk1WH69E9UYO7ubjkblXLdMLBBW85zMZhcoQ3Tr0UH/94Ev
LCQlHzjPFDDT2XUuKaIuabmd1+jERXu3B3V/9t9x7aJuLoOOqOITSbmgSaW3jqohGQ3S29liTm2T
Z6uX0ltsm8/9WH3RV2BQpuWl1S0RVIpk0HM+CaMvqDj0AKKpyziI+OTPxZ1A+iYT0ESn1TZ3lmJf
kw6/7x3uSv6+lpfyyH8MJBf7N2VdVN5EFT4DjQRAWl3hhhdvlb2MvoQ+KNZK3ZSDs8sNZzd+2pN4
aWXJH8lyCbqnPiRYtMqOzUF1pZg6xqNh5fY3sk7d1hqK/NpUKaj1erLrib10n9zNXsrWUW1gvAMT
WxdK/j0rGojLo9NcF+lTIdT22i7snxqUwwHwIQVsBllxrLHfFTzg/XAy1phkaFZMV90Cu+7ft+HS
doOz4eBLY2m4Yf1zF8ahWW0HmqaTaaU1QKPtc6Jpd2Pt/vz7OBe3m8IH+v25/yPOO5Or2kQfLiac
r5m9lyisvEBVU3cP9EcHZa76sZIHlf4ZmeEFXYH1+P/DnkkZDUBT7SajezLU4mfUlQ92vF5lYwmN
nNpCVjrcSJRDUCnST87RJV3BVRwVTSDRUfx2Foh5PUnCLs/cE6K9S7125xr1CVCYPoCefPP3xX1v
3zzTuhTZ2VR2EDlTcnZmwjR34MysFbNs8+42ydrmtCb68JzXffK2DKZ2a9fjfKjtzNr08Gt3ft92
xrGaaSwZnXkI1cFJrtqoXDadXnfBrKBomsFVria7afYF7N5+OXRJKCaLujfYCUKl0svd2kWxX8OI
HhC828emWUTYl3R1FJX1WRH8R0nleoLyNIrUaMrDAftTUrk9zZn/4J3UcQVPtI00X1Er8tl1+xnF
ziXtwJW75E5TiWnPb5kye+ASlaT+qbaBgyyi+K0251sQpb81VryNLGcHCfsn9Skfpyf7lLnRkiRi
KKazg6iqeJMGdz4nkUKBLMr0q4i9dcMFVPOJVbkkmdS4AmRNSIV5OTuJHAbwuYGHP0XmctWo2ktf
kIfzFPVAf/InknlxLO53OAQaBd/nN0tZpQy6kbrOKRGQVA+V+hCt9p66XhNMH5CN/34OLq2h8c78
K5EqPrjnq6DLh3ouPKvcygOzTWAcjluSv9o6fxL9XnBMYZzjBoIEPebjXEQoX/BWeqY43q1y6Nrk
RXTG299nc3Ht2CZcN2mLzzVIDZLrWK0eEtFXD3kVP+d6AqVbvBQU0XafAWK815Oc6xBCWlqzuBDD
VzkTi6m09NorChR0ohfFTqO04d7LrXQPnqL2SuWS/doo3vSrMdT+GgyD/jpNdOdmjqTuztpi13TR
eptawxzOwlB8syzMK4oSlk9aKi+Fwh6Xv9yPSiBDzMafisAFsTr1ms47DbNBA6k1LHe1WarBtDTL
m0WeZS8Ua7lN9Mr216z0/tEnizitg328U6Fky5fKvE8VJX0GYUshGKWTQ40VLQ5aoxj+BzOAiEiI
Stkx+aGCYbK5nosX71Qtq3ddUJ521Cbb+9W4VvJ9XHrvE1i2j/zXlCyBK85NCLgczgccuCJ2qfxS
cI5d8FkOUZrRlLSuoJJStHEbGX0fAmU2hapZlk+UNakHAX5+yF0UJPFJkRzzpsu2kBmLsGzrZG+N
tX0QoGBtatMhmtdnO1SWzNjM5A1yQyuCaVpKvxDuZ4Tsl0oxmAm379RAUDv+USOmZiaMiZkIcT2m
beYva3O1GOK2t5Lb1su/JKXWBKidDVUHP1o40v9+AC+pk98f4CydAJ4r6MJC9U5iwWSnM1yJlIFE
u6Qdm/9BT0ooU+BFwSr4cPgWSy8VN/I8Uo3QHVVqmobsg/NSKSt9oa31P9Sxy8ry/wcdIHXPb873
RBpcdWP6wRPNPRbG+gz2vD/Bkj6qyuvfV/EjUK2UyN/mdjaWRK1cAKuPTkVlxrgL2qjsFS1xH8SU
/GMOZuLXtTffdHZXXFm1Nt0ZSTF9ITlvhhGYLP4EYP6VbQzl5JdJGl3XfV5+/fszXgjJwfOmZpI+
Y4kSeu6sZXFvLXEcnboUIj8B+dJecyKbWk27g7Y0a3vNn+be/GRpLg5LRPkeU8KecqZya3PScu4p
vJMu4mg71mV2q9URbZxjVxxzo/sRTbC8/32qlwyXRWBFvziduB+wuy0SOqkBYtmpaqN5S21THoAQ
2W3/PsqlmcmbLfqEUEMAgPwpX6ujRyhmnVHmNhiHN1troaHcTsp9UX5G9XIxtPh9sLNzqsAAwN2K
CcpSfYri8lpgqRwnLMarUnsup8eBJhutXD5purqkHajPInMk8Q3Q8X9Oka5Lrmp72tbyZX1tsvhu
mtXnXMs/K865tJTU5xiIB1VpH6pRsSlN30mFPprNMR2j29GFz9IbzSowk7H0e2f4xIZc1Ly/D3l2
YieDFgmH69dTESeGTynjtZtZNHlpgZUNh1Xx7jWv+eHV1aNYvHujbD9z5C454OTi5K2CbJQ6r30t
ncyquilRoMlqXtY6OgzWcFs3W1zoxQcH5AcsZv+DBqZqRWpEbq4/ZK0LmgOaIVuVk7duW60HE6MO
nCo7rNNnpZpy9c4dLSyaRPzAefng6ScL53JcQBQkBB64r7eUm967U4fukxldElAScdwakNVEQs/8
JMr7PX1y4vg+HWwngJF12ji2qP1EWT/r1rs8FPWZ0GiDtXTuktkpOZapy5WTndHgQKGZe+V0ZXGY
KlP9RLNcHIoUHPAs1J5/wGlYs0FMTetFJ9tJkocRUrqdYeTpvZZO+u7vSuxS7oA7elpIZaz0IVHb
JUUvXKVUTvTfcnVa556yGYqM6oa6rA/0Y4stk7ReqI5f90LN10/GvzRVjgBwQqDKy7bvPzVMHHtL
j9cY35OPWrZdky4yMLf2NqiQn1iFSzL521CO7KX9zR8Q5uIU8xjF93MmaNYTt0Zp/VQ04fegvP59
VS8OJZnXKFXjZvU8wWgBw2U3nRbfF2q1aXrnRpuUnZrbV0pifzLUJVvHzSmoFtxvS13y56zGONKV
rlFiSk0i4VdW/L2xP0PWujQdLg+4l5QY/Dhwf47hOopIVsOK6R+KlcO89t02t/TuoXD7t75S609k
4qJuJsEuW5uJqD/khKnUbNuodhAKMwFaqx1+9i5pGyrTiDH6qtvSMmgEjYje8lEd92uai8BVrOYz
q3tJRbOHWD+mDTzq2bzzsRj1XvZb0ilxXNz6xbOn17YZvjfduuk6+7kbuv8hReJRZyBbPOm9PD8P
8wQTYGkm8X1pZNBhQjT0oNu2oEzV+kxIPx590vsc+f/AXJ0n1Jxu0aeOCtX7YbKv1loN6qr6lq/L
VeskYWqq39JRm/zK+IxB4d/47HfrQFwL2RemXpJYQON+tq50JZSpTmr6rvMc/eBoJV7MbNY0mlbq
Ef6P4SnJ8iV0c0/c2nabhTRbubtWjM5mSiIs9FKtQdYNI5w/GmSlY2xfr/Wi3egu5EuDl0UbtWuG
nRHNAqS5TPyDT63vNSgbtyva9EloMIH6tRNlT/QGl74NdNzGa2PAO6zO22W5txNdQnUOjRQmza9G
lqZwS5lbvVjy0CnUeD8URkNthMtFfQIew6LqU2DS0eEX2Qr4XCfoNBv6Zbe2q3uMFiXf6e6UHqpc
lMcmTqugNcf1UPcR6GK5BRrjQG8zo0KNkg5mcc/exMe0V8giTaPi+THt01u7nIxNW3oT0WC+bgiy
1ed48KJ95lhJMBa1uBLLnG6UKaquF2UZr8shL09NYndX0WiWftfH2XVDhzns5XURVkq1+vXUK74+
T/2NGZndxrSTYu+t6WPr0TGiqoqxLUqHYIFLvU0yrtXWpBjAXw3aWowxXUMOanuMB3hiilglWVEA
WpwVahHW0RpBFrPQ4ILK3WqxXm1TFwgXj17OEFrM8UZzY2U/akZCw4omditbuTWjpd+1o+cEk6K4
h3yw11BtczdMx6H2q9ry/DFrlGMMuOp2Ke12m0+u45d1rvhpmUUBVSTOwYjWdVd6FrdnRr/avqFm
IlgagBJTo4HXhpqUq78r/XNNbBJYkWskvEUcP/ZNa3VLchMudNq3yvhRjerpRXii+ixiPz+28vDQ
LYKrTBaQRktpUX8zY7KEhEEy527q2r25TCdH5JY/DYCQtOty36rZC8b+W2qX/y2j+PvIlH1olKgA
i3DubFGFAXw9In839+NVEiUvszF9AZKn/y9zEu/jSHcOt4RW3/OQMW/ShFA1d+8Sz9fhWKEb5jNf
4MNtwvsY3CewUXRafADO6NZh4vTYzp1o9+MQKTd2nDXXVjwiu2TRwJ6e0iDVIm8D9h86haN9O9SV
el+Yubr3Smd8tqPRe13SfPnamp6Qmmkd6ZHq5pe41elagdnhCqPh3FZUnm4GgGNLv7UTxYeuybkV
hlDByKTPropr+OYFeH9/l8dzq30+RWndfhMUO6pjnsadTu0ILHTsqE0gxi4KZ6WZQtD//tuISo7n
UJNHIYO89T8v3e2swRxiEKTuoiHdGGb33OEtQmm+ZdS7stG3gOXs3HT4YqnxIRf/ben6+/BsJ13v
0k055z92pjgeoe90/gupkXbp3G5xVQKvDMAnEirqzxUVcdLNZtbad6munmbYyX1dTI+uW74ocWAK
7bPOnHPn+H1KHALao7jd08wzO2lWceXOZjucapFoXCAKZQ/nokFgHH/WjMXtknz6D7ODGwDWT5O0
/7lVJr0JwgqFXicxTbRWqCTouCwdtTdlnGIBNKSa3o5tU4SOYkNI1DfDT6+Jmisu7ZUbtR6bgES+
cSwIwOjlKofHfLH16zaFS0FfFf3WbNM3EWcvdaSJG48z7nfm4t0YaiWqQPF0XwzwR2r53O7yrGbA
oZzDoRkaX+tHjTLWoZu/Rr2jXI+m1m0o29ZDmn5Vy69j8xcVinyk9MoA4th00yq19lUl2m3DiKvL
pyxJ8yMlt8a+NpduJ1Rl2heJt2yAhVCvBG/0DWexN+C6tddLn2FDWzfdNotS3ALzOjyp+VIcgcUX
u0jXgKoo8uow2nNP5VBShlWbRpvKUZqgsZN4C3fTUsEIWcT4IHUcYpD027iBLWruBwlCDI3JlgbJ
lODA+rGAgHRw8CeOgF6Vu8Lqsru4ydOgroHrXY0s3oAkm23Stsz8JB5bCaKsbdQWROFcZEMQZ6pK
0niY7pR1DfGoN4DCGseFBsfQoIrJbxZoBgxQLQ6Dl1PwPVobwoXsoVy8MsQ8dmFZCVLisZ7ex7Fh
Xjl9q91BEWFddZMlfGMhGyzWqNnZkmF0mNMitDrX9hOyGDepOpXHLGo1P66MLoziPN2ucb88kDLN
DhTQLDxwO+/7Urd9J4rdTTwtXkihsuNX7bTuI3stA8ut+6Caq/rRzsSyG63K2hhLnBehUlIoG65m
VP7oMyXIUaFlMwXdEFrLsRlh6MiFdtCawvySZcO8VYrxq6Yn+recCoOgIn8DSnhrBP3au9ssK8UM
VaVIDmXj6AhPunwd6SaHkYHE6C6q4JCOVKt4bWsL4r9uiMD+qRwDp2Nd7saiWbaR3k2nWZjTNtEW
C6ZTOoMeVy4dv6ujYj5ZldGsmxQPQ3xR+yzej7lmspEcro1hzSpt5GNkPBQNEIeDBdCVncVTAGgG
/Howi7ENZrutYN7b2Vlp7xuBXPaFaWY+96ewapcrCSO11wELAqrIH6ss+1p6uQkTY0ym2axS9ZBN
a7qbM10Jot7rd5Foljo0+6V+rEpymb4Ge1tYqh4o4F40+walp1d1x8kFlagPHTUurrus3VV2jvAk
YTSlR6IhPxOgpwCYMLe1P1CiV9ISXnYNoHz91myAigGbz90lS8NV+n0JE+G81bziqlJw2qEtk3+Y
tQM2106cg4ju8/zViJ/5eV5+mrODnDg+V7bbtsLXbKdQRNlGWX7wTbp1IE3p81aH/RSA7RUqUd+w
zfLWN0gU8pdK3A7azzL5GitvXPNaUbXN820F7YaTcs/9VOavFFVtwK8I1NX0hVJvR+2ptJ8sOtw1
8c1snUBr1E3TVBub3kDeP4j6quizG6+0jsJ9A9EhiE1q54ctz+QZd3peB176pJv3WrlfDT206HBY
k9doNPx4sXF/nwfvx5RnvofOLrmuA1wqHAxodUry7fx+1H4YAkxjEmWmB+dyQWl0T5v4No6up1ar
/a6Jw4IbkwispqjJN1Wm4CiDaxHH5ErutQi4GmfL9NNswV8qdl0/X+Mh+guceNpc+lG9hNTb+nWn
bda24L+t5WabPNJZX0M5Vlw46PbVpPeBxsftGK6UfNwCJV35Oaj3kZ7tEIK9RVgewDT2RdMG9RRn
6U0TV7WvWsu4iQZX9yM0pe+R/fAj2ivh1LorIQaEd8D0aVFXcXy6o8ib29bQbnraw4vI+6k6rd9F
RRa2c9/4jqfcQllAk37R7FN9vMEq7WsmrCnd01SXm2TSXoCdOKZ6D7L35D1AArzJQWdpoM8kYChu
W2gIhGZ9ocet8mk/uVWEATURYWKUBqoxHk2lDe0GRkyzv/YW5w2Cwa1mjSFIVuRfoYpkDQxHeXSm
MtSN+M1ozJ2aLQd4LnyiUarNh/iuG+Kju1a3aosm1NJTxSNwbr9Huf0lt7WAGpLNovXb1tS3S7v1
eFrLeM2BkI1E/gSWmW+53WakKNLxDu24R6DUpD4OdF5bwNIJ5Z7fsKf1MBClsUStuk81xR/tFxKp
ZfvAx9Qm3mTGuG2mZIv06evLqP2M1KNRJr7V1qhQGzi2PQSF83K3WPOG4peQsH9PCt5H3QTzwiFQ
s4Pt/rDm6bbmYNPovEnyYVvXi+/ES6hZhy61g6EDDK0od5CD+qurbSv75zQ+9wiXkcS7anHYS0pl
sgHY2iWIxZOm3XAUOzcLy2EKqsm4soC1WaGMLLmF46mksEKnIGU0y1/p0PKl6IMy5TvC3Y0NHVSj
an2ViseY7DtWg9zd+9hm1jxpys402mAe08Apl62nipNTOjRGTptUexiVOFz4k7uU3xVrCmgYD1Az
lTGHfE8OKgOawtC/YYZDjnFWDXvNlHhh9+r0K1e7IOm7DfMzhRkuUKKu9+g1FonFGNxxn63grJrt
GrjsapejqwutouocII2FQBRrKN8SSuDMAiz+fgUrAZ1RVrEPSrxKCG/PnW91xMCd8c1qVbCMqFbi
baJf/BY+mphuAyVBZKyjMfxs3GiPKKjWsLOrTIBmHz2jWF0UyqDejgTOfk59EPtcZd43p5mkNPUk
cUTV7vsC05Lo2y6dPB+tUitmWJXDocfd4Efdy34qo3bVs1Nm84s9w2hudRcng7KWMDO4i+Bb1qKh
5H/ZLllNpO1qka9FzVbqSVVZvCNDg2YTGkt/j95VLN3v1eFeVftNJmiEBKWZaBJ4TH0DcfdOip6U
BmV5lZPmCtxfRuthXZ2jE9U7jkvpisJnitGs7tch3lPJE7A7Ci9YjHHoN8j7qDpB2S9BP73SCHtl
QUuWsMz1+JW4LqiSuCe18X5iKr0KrUhydI97ScbOh6tOIRob9xN1h3xlNLkIquVHyqG0YnjoOZHI
k3yxnS8RN3s8TSZGqfgHJX7qantnCNh/yxfTivyOR4DbAgQMCM8TKVNw/wSzBuEUSQnDvG1UHE/7
qXdfmj7zi0jxp+VnPRxm0/CxMsS3yNOuY9ZrdHSoiqTqbM/2TM4CJZvpJ9E1P8nZorwV444fAOD3
Hfex40QmmXXPV3Tps7fcm+q1nX/Pp2tYryhhuVYynB5Z5dZkYY/v2XjUg9BeL22PQO6QMWwPb55j
AkT3DUmjBj2ks5zFkYbotZ4eC85Ma88w2o930tqsyLlcFZ6DNeKZWFL+vTBjPvC+JFX1NVlDqfvg
fZPWlBPIXcfWsA6QL21ZSI7/7Cic+bs1/jqlO2qqb8bo3ml/AgXsm+sLkX+jZXK7lOqr0H7wkJ5Z
hGVshq5+ldbzu11k9AotW2jPapLuO08Ped+qRPtlVf2GllipP+scmuD8l/RP5mXjcHTcuffb+CUu
XlzjTj4YF9J+xjylPJZxGsqVpfpuIyDH42lpgQ1BZ8y1ZxTRQZ/VrQ0VgWFNB0WnhDffOhxqDoKn
ZFtBnSlCUFbPUiXyy8J0/U78gqw5UBPlTuR8rRHtWbuieub/MtPo5b/g1EQEtYNC6438u9QTNQi3
+QhL1jG2lmDBxRhm++u6UsKr3+iZfY8PkDi48nsli32qwh54ljhXbwjmbplvnq70Y1mPY1zvF6of
ypZ28nTvWBUI9Xz/QnljWRk3NT4an6wzeIWhaTEBA8LxYO1XciLYI8PdR+oXDadvTh+l/2cU3Ter
Tq7q5ZAo28rYemUMGgfxoRZT25zw9mPphGLp75RpCRAyORXDHOUqSR2AbEQslt16x6FudvVo/BgR
SM6JPHf5LYeLf0gV0bfug5RXjV1NrNk3jfkakZDnGNxrr1RRdbkUQ8GeSXOY6noQFYBUL8a9V7ih
V6uVz9/XPD9hQhNz+FcR2F6Y5D+j/JetSDXP/NGoJW6k/Up7xCZSHMC79K00dKgZ1hghlr4uXzWr
v8zWuHOr6zWyHus13vBn6Scw0XfP1toyT826l88ylvkjMgTCxQ43QOhGaHqLdCEdIFMHqORrKzvM
3es4k3HnWLRZUJk7bX2WaypPK19FO5Kfd/mtPI4oMUi0kV9g6efN6mylIw6M87tClJ5lpdrH1ABb
ghLS2KWGf5CFCfz//cgbrw1FF3xnhHqiLS9S9NDhU2SLtm3RPynxl3efCu86q6STPY/Pc6FJSUZp
UzW/XXtS3VLoOUlgsBpsCD+pNcEir3ZU3Mi1ZDfkT41RSNEC3/Qf6fb9Z514GQhfYB325QxleOFi
kFm+GN+Av7rKu1vbzQ22ordeG7MGUG7c9FBPDq2zBYsLcLPaZ+NAUoUUPXu0IfgG8+xOwJnHHuEg
YsdJQvOgHAy5C8kwCl8Tw2lyc9Jz87UmaOJwnsCT1TjLjC59nbaGq3Idb/mDGIg80v67PUdbIvXd
7I0+Rhnh5f9yF9tEQQX39ffCaXew+F1Jpe3hrAu8UVSz37uVlHUdXC2pk5E9XqQIczrlmWZVY13d
DBR3yS0hVy9d1bUwf/HcUNZeQdTxbKTHIh5vMzt/KAjYOFsulgRlzeov3Svyy1nh/axbLAYA3+5z
7GfbbDk7B9WSPp7AwW+HdN+nL1ICUZgGWM5Vlr46VocclZCNPEzFesV31Ir3xouT6q/6XB6Twdqx
Fp1VPaJ9XvhLqpYUno5f+KeI3M0Qi0Crkv1/LEpaLD/WOX8XsaV8aob2oV1Kqu/oO6qkyWAFpP1A
Qw6xFiLomA0pgZpYr70+lOe+PvEmMvlt9523YQtsUkG591NrpPrF87KupU0znWcWl+lhoZXS2PD9
WaocM+2hirS9p74txeqvZo/H4zLJra5ee1R+I9EcdY5nVL/a6lcMLAqFYy8lCRfwWhITyAUYxp00
DKA3m9AX8AYgRKVwRmoTyqPcSv+aXy8JzXLaEz+gK6XbxO8EWp2ZRIv5dcGxrRMTn+AQe9ON3Vsb
ic3sJb/4rny8kiYzIsyxDii1paSMIZceqkDpDXocMlf2lq/Ebfg3spamPFpeOZt8gRSrZNmgovBa
UzEGvESoPSf/zvRoQFhRDX2R+NMk315P3+rVkD4Un3C77+46cv/ySxo8EvzvcSNDSSXDXKS/7tir
DEcZhk8zJKoVOgy5J3SM+ol4Kvsv0gFidoMZ6m6xEwuXW3hf+DjMcVjzoCCVsERfTM2VuyvHkquG
r4caUG9tXHTSXhMhuXTiPHsIpPaQcsoekaz/Mc5NQMCdajrZB9Q0h8W65vNSb4xymdCiJqDx/DbJ
O38YY8IrO0jxxAdjhlY12UpxkfYbkueE+NgppbJhHrJki1myHu2AQ1R3O3wQJEIqUMr6/IrAOZu0
jZgyX/q8UvpYVDkHnp5TvOiPLI+Mz2pubeWzsUjS9bOaK2nwWjeW+yfFE62E11axNFBySe9gRf/J
vSWfIw0Uh2YCO5HzjaZlPXWAp8b6Rk3KwCDJ8K9IyM0f8SEYPfagpsOMD1a60/PHYXiaUFAgW+54
Lha6UdNtS1guBRkDw3PlrKBdr4dUawlazKAEOJEHYPZyx/kIj6HW6hWfH/ss4CDBUnIckozYQQvG
hYTvusHc/7txGe4FX9rn8YmVZ2cyE9/q3dpId5ZPk1vdcSwMgwte43U2d6OZBHK6FAXlayclnS3m
HTJILizDT7zX2aqvC/HgCHFIZ/0tF7dZ1rxb8NHCm2s17cj+VOvwBHfuw5g9uNhJ+ubDqSWUu1+i
Ap98vHIF9dBcWJJ6iq3sO74NB0A6PfS47uSqMO8M2EMZS1opVPDzCIq/4twQ52zlrNWWcH7eWpO1
sVP7lukhK8b6QgwAtKX9gs+Gw265j5NebFkw6SQy4GyRnEu+rAJf/70ikAVRUf+sBotURyVsbd5N
aiu42twdo6D4kKaUG+Q5AQ8Y/8FpGl8qMOmRshKKjRND+MPH+WJlJJYuGp+H4Uya4m2e7Vspb3hN
6MPIiqg0cXbYNMrCpQsvFZIiD+28lSdcnpeINiwZ61r5d+CT5DKRl/cBjICA2f3HJJqKtPFGBh/S
SWCJC3ErtbvNu+R3JIgNh8Ceq59C2Nu8Ng5UhD1kqUFW6R5R4xtpaF0Du8mepcCieHXhhQ42Xtc7
PPP5PTvH8ZdPwxjluIbD4N115hc1ep2TbCNPKk0H27hrb2Jie5nZYIn+I2IkCwN4j3yp2GVqw3We
ZIzauXgFwxHFJ4xecv825NPI8D0oJM9YABk4VSmQMqaKvn0XPOPOJB5F2cFDKzU2OymS/CAzkvLD
zpj48mwAZyGHn5XoVTppdU/ZeU0eGwCx8Zktlrh52fBFvky5TmFRbj8Z3V2LV9XPh8aOpR8l9Hub
G0SB21a5vtR7Ub3K7MIytTuLu0a+SEoE2yynOxvlA1EIiaAvCBvbMOvzk7SEzVKFaR5veJICLIaa
FIQKcOCYR6SU3KuBagl/RCmAXpj5cibEWXX3I9HdYBTGXubxpWyNKDFGLNZuh5WFqu8nBcRBLfWg
EwdZBCAkYY7m4O2Rg1zSUmpvmxSVFRUbINcf0zgFTXJIXy3FemPnbdlWRdSG1DmVhVoufal38bob
OHerTvhWZe8jTyf3+rOvlesosh+XnGDdflIi7cguOBH1iZRCVrOGvu2O9awHAq+s75bHyn6iD8vX
y/pZQ4o4AaK+IbJT637DDSwwM8ovxYwOcLeQ3xmunCr5Ib3yqsy2HidAjOoNgJihlrzKrQVm80SY
u6+8/H569/ROA2oLayj1VVR9bVAhdfyPXACFEyNjSXQzk0Mnedl71i0V6QEtIFcyU+LtZKDDFXrK
OX5Is9TBRCTyXFQqRl51D7Y6hnLt/w0pUs+VwdFi4fbQbeBLPHLNijbcPEj/yFXMoMf2aTgFyZrc
99HrkL5w8QWX9EwKtJv8CNgGdX7fGS+ZjtI/XObWn8m2EZsEXjafSl0ZfUmsPI5S4ZCWU8yNMKNN
nLzFWUW+Nb1ftMaP268x2HRRvh4oW6fBRfMFKkQhI+Dy1V5J/nSNb8h6SWU+4pA45m1FOZSmVzcC
J2dYpu2AmlhxzCXb5GpZG2nBUQDDGlE7Q8U7rSoy0GMr12byXc5PT8auHUAFIUAG1SoLItJ2auHc
kQ+IifOr5ZCDE0t3/OBXg74rybn6GEOn+55o3m4in4puTqgZYU1jkmE1CtGZE8pAig31sITdQxfI
LAS1se9JBanKsGAQQft4SkEPikijDxuhi50m9Nf357PWzbjEYew40sVe8QScJb+SJ8cjyyO8VDqM
rtrfyFiwyMO26m+lapS6QirTPsrk1YXwdC0wBoVYu/8xDZMvaSWkwZKz9TLoBHuXZSAULhUlnK14
MzSlz2nnXEqFAPGLE6VvUlyl4p6mk+zrbON/SJyilDNDv6oFWEf5vFNa7Uq+yqkgOxonBQUoTzRZ
YwvOmIKbO9ZUJ0c5aE8moCqMAyrSL6nQ/o+y8+ptW+nW8C8iwM7hrUhJlmRZromTGyKVfTjs5def
h7k5O4ph48O+2AHimBJnZs0qb6HQF909q0XCgZfVcbGhPSVPydpo+dOm0EWHAiYYn06gE5uMQeck
p7alxASQEgjVcdGgT9s8drI+qKw9e4MVOIB9CLvrb8HeZ8NE78TW4b1EXhva/fNYtQ8e+4qVk8zx
hDlvl4TrIG+MF7cqTlHthHT0dolmGxiT9/eGZq+x0I1XmCjLW6LWlP+aimw9a0g4kEL/4ECVPigl
/55rqGTHdJF98ci68Rk4oOrJUEOd1hTWXTsNmVMdc9IhwnPf4UePs+ohSryNqZwQqhjNTuj2szFu
1ogm435tGek9nRI2kPV7/anCdY55ehw4YWsH3EijL5Hj3qL8DUqrcta3TDBhtEVvt7uJSn835eK3
xeVkcb9QCVlM+GdP3kvL5A5ddiNIjbwbko3ycTdq6xVyNYm167Beil78rQQI4JnyphyqP23a9U4Q
hveac4tWSFis46KChG0gEXbEtF/Nb9v0E5Oq9UDbebKWYZWKsC7iMskuuTfv19s095pNgtfWmh7J
3jgb7QD8CjR+/msNOqK0TxN1zbrqkemGY67IT2ghxfUxGbzffLqdaX03iyyAOLslLkpL7OBiHrui
CQ1iilkQITgBpkpuHeLLemOtmtO8H8Kq1D+5xbLHDfuOYHhmjlAQNY3JvKCRcT+58dEbv1bpPX6S
57nX9j4fr6XdZqe3a2id9GRTt9ZxvfY5AzQyAFZQdzhBhL0y99Q6k+MbIgR3ZO0ju3xSifVYJeJi
CbkxM3G7DB5MMhU4lRasSU5v2+DZ/MDwUsJAypC7CHDGCXwWM2fOZWXDRfeb+2boHuI+P2YG57SU
YSfE70F+5TSg9rrR2G9pTa6pM2ryuCPjgoub2ciamUATIIGnPiZqxy5zgIHFz78rfX5WNOYlkwOl
jXsuu2xuv1bJ63qiXSKOWPT92gKzu+45EsAEo7oHmVpucxqXuFRZHfd+3IRa1If6CPm+avdr7iPR
ahb6/GKk9Quw9mSzGhxkZIOyijadVTIRL77QCtgI+iyMNO/rZP4uaxecwKf136/rYPNiJS1CS5bx
Zp6TIDXj/ZpyFVl9l3n2jan3e3chk8it/q71yLDyom02hcGokg5wlKib0WLwJ0hq1psJDT/LUbus
RcZP88M4SR96dFvDNduIUvNG2Asz0uKlmw13M6se+Yb6s+LiTmqSLWEknzN/iFew4ffe8MI81g8A
s8KptO5G0iwXPYmJTNc2099j5u4TAllPYZrmP0Wdb3VVnhD9u6tZ+qJlHIAw93otjUAGk9QHZJhf
IqbAPVvXYLIhDfS3ocAfOmsIa05aKOhDWtS+srDPSyaZTk+JzaXAKEA5yzHl9cLtOERLcVifm+TJ
NnbBMTbmoVDNzui0u2RabmTv0DoGTbix/C8rZ03MyxOCSRUpv37TDt2Lcpuf+eyTT0uuQoYCGepc
ZdIfNOx1+tLfYpD+rbYaL2yTBgpN7T0jsgA4JH/xMsauc3ksoSixZtsFW91CEX+KcnnENuiwJjnw
l7mCcGlsLNxSClX/jDPH3NhQajf1aGym0eXgOcPRhWW5Bi9g8KHDzY5RCB8yCYSNV25mf1svwcIx
tCBe/NtMzJ/Npr93ULgxUG7zGS+uuU7nmIw2i5D1+LN1hd7tW49/hJcO+ByyozIVd9LMXsqovddb
sWV1nSBrfX45o7tJ+PGpnLqvwJqCqfTuFlXnxKVCbhyDBFqVbHcmqOs4ul7qjXCqx8yrXsp+uKCA
EeTeNzlmmJzRdYw1Die3xAjWbzPly8+paA+K5NYj7BnclouJmVHrcGXrO3Mhigv/zyZaz4bLbKsi
FVJuOZM6xj8nq3+23OgIvnUf17DD1FiHxOG9I1agUPe9LT8P/bLxJkodojBSeWCZ4kDkGWFGyIPR
JGAzjOx7l4z7dU8Dmv7smOnWppBqy2ifCv1L4qZPyZTelYw49ML5Yib5qxLdbbmGAHLS3HDBFLj6
87rxtM7erT9IVCqMPArlgOJRdLtmhpn8hNR1sN4THi3u0qCzTojrSYdzm0rEUOOuTz5lUEII6fSp
B5wRnfW9UEj15E0u0zpfdCe9We7WPyMasV/kHy/ehak5x76ve/i51ObcDP6Mh6tYGEbPLwR9OYrn
NdK71Op821+ZNn0CisT2HgKfFVlTIm11FMFsaQNNdz9oy35szBjP83nvzO0hNZlL0ZdwYw2B0Ar0
GiDp6mtpD+0x1QontHNpBYsV+/e21p5bitYpqb6tZZyh1O948F9zROdijuBa6BUCBMIcn0YQTuZi
hjapn4Zqy6xr+5ECwpd8Iswi10Jn5kKMIufYlvKp0afnrGjOWVLtc/IlSSwHuQIqqXpxC+eU8dkn
OBO97ewyPxOoTMQ/+bSH9ZeyFDqJs9dOX1ytPOumvV0jq9ON21nFT8OSGNxp5mVGcEPjDvD7gvGA
heDxvM3t6VYyNtdNeYq6/GjHHlNsDTeOmgkviWb3CMiM05vFodcDFyZpPHJaH8ErmEEnrZrOk/vN
l8WntLRvuTeP5EXbiolubdkHsah96/THNVTD4NzFGVOElfMYwZmjibsFNklHvQf4vlj+ELR6tQEM
e5rMqAGQTiTNjV7eDKov9rXdsbHM3riNDUOGGsh4Jp7kBf0UlxuOOdtQ9tVhniIt8OypPnNE1NEo
NO9HX2rWyfAoyxZ/Ahvo1tbXGcuqKcgdN3/tlXTDVjPLkBGFsTcR3Qw9exwYlfXuvvfGKbAMnBTy
HLk4PRnsDYvMANotxlNtdSK05dLwNvBP1gbPZ7a6ptSphP5ISdK7Vn0uQRUGprJf/FjqzOiiXxnc
7GVs+y960xTnwpn6kyiT8SECGnNjy7I5TgAZb9Edgm3R0YlyXXgEWpZNodHrzGwbSwZxPkTgLtBQ
rCEM346LJ4B1pyN/UZjbDBu/7ZCW8VYf44bxIKV4ABC7usvTtizCaeY09h3q0JaXkuej23Kohf5Z
6QWYQDQb1d501AKUeZBpsTEQG9tW1rTcFgkHOsvj/mLFmXespzE7JsB8D03eNqGcooIzZ4uT3UVk
zvNcOjd+N7jfXHbVJnGjfFunif25meqGmZuTRi9CzsOjDgLzQbhxTh4ltce0SjxWxHJDs3SmWyOa
soMoZB8W6Zy8sAvUFs2rbJMapXYzk53R13e10I1UBgKbenk0u+ghcer6VkwD/A6ZeAsdc3167EXl
RLtWA0UETEmoR1eferpwVvLigH+tKIrShHlFXN41VKfVwbUX+hJWl92zFioc8q7dtEZk7vRGeNyl
szyie1XfpQWFsYHra5AIvHSo7vxQGFoMxdBx6AmCi4hKxBFHr+8DDwzCRp8cK8jHyjzYQ5Y9YqY8
hBF17WvGhgrAQTFQ0+r8fq4M87ZNPX+rJfMYLHPqKKDj4yfleCjRGkUswYf5E72SacK5K27R++rN
3Jxp1/njfV6jd1mYBTyG0szCDjh02PfFEjZ6kjzQT2vvIw9wjwnHZKfwp72NeyFe5iGBTaLKtDr4
iyrRRzMj49cIbRKnvkrdG7TGTkViy62WGa9pW9QPloqcrVrGT7nVgUf0Em1rwB/ZxsYiwFjQg+oH
4IZNN9RsHcV4x8urHd41JaoJsT1/yYxsoCQlMbCchImqX9Hfqd1ml3lpE+qTvWy4+J1nazaTu0IS
0woOyH2dmcaxdJIpxNGweDI4vRgVSodUzFahdLwJMF2kH60+ZjiT0VFO+xSI7Fw1cFH0+Xbxa7Vl
kt2dfbfPzh1Kda9glKcdigDfZYdYiot2c6B6lYc2KxhMw6Tv8Vzpjq1eTyd94Q5Y9GrYtwmoTMbw
ZoqSczWW53T2u6AWMHMsNcTnqUUYxMk5VMQfYJGQ5cJlia1jmzBeU4C4gQaI4lUg5P7SNuhYx4vD
3DmxKdA8fQ7HuHM3jaecfYPI0o67XXucLHyAUh3PqMGokzXX9/k5DV8MjJaDoRyowOrim7Kt/oBH
Hwrg3rCE+Ih41MPtsBsLke27aqnRtND1UPTzr97UxrCKLfMc2UX/2Ocx+8UCnTlMrfEj4jr/xfQi
3im/UUcd0e+NwMIgNIb0RU/8l7zmFLslrhuZcrdeUvRnNSu1G5BdokaqOXe2mIMhSgawr0tNVUbv
pJYxroutZJzjSPOcjFMaRi1UptztHQQXeQeLSYbWxexw3GioPppS3BpOX2zrRYmTVUQdE97O5tIZ
VkS6ndFkGf0xXLTUv4kR/bpxbfbyMNNSdbrKDqIMK+COHc4o13I5t0QKp6i6UER0teO256R3Lv2H
QdO2S0pZBARf31aLv0KYIhkadV39dnWaMWXRSowCAXfrshQgZBOwgmXpks1UNLPyOeNUl3k4V604
0RfON4t0UsqxpT515sQwS4B+dikft2VNMMjFRDDOjDjsyyk+xK3G+F/46a4oAMHHo9GFsaWSR5hw
yxYLHrlK0yH+6pjqUMwT+O8SLSgg4r0DY0XOzxFq8KQinNZ4ynZjJj5Vsdu9mp6bvRCMgJXpCOrk
TmIGY82hqUo2pu4P7U3RmhQ6U0Z2IplacC1PG00Ab0too22w7+kQ6tUNWoOmVV16CItB5FLoD+Dk
j73TzOGivO4m8brhxoMJeik7SeBQy3KjXMp98FjfsswcHjj3YKuLxn+OikInQ4/1JytFjoF7d9rP
sxrCbOEOSsUyf04JtV8WcjBgoHYcqhXQPPoDKJc6ae7jVNMfksxmuM+1hcyNpUgwmurXUDcyFMXw
tCzC32UG/Yqoc8Ct5I2/0bsqRX0P1BjmFMO26AWE9GbSgrko8YPKJqv5XHkZCHnbzLcNY/xAcy2T
5MrvD7KK03iT5CMAHZXAErAZSWKOQk98BoweObUBx29onzO07k55bbkPqmzVtmxiLxhU4T/GhqSW
KVg7SR55HBK3AC7UHy2t+K0hwwFWwKzuPC9TYVV79qGKhz6cIjLufrSaHRTUfj+CiLqF0QZmZJL9
Y5e5+tYsuXG6wqxu9XicnhLHpG/tzowrNROF5pQ0Izb95EVgrnys9QHs9eh0X5K+ykK97YDiJFJn
uq7cg9ajniNLw77vMObedXnfHq1lYaC6JNpNmgwzyCLYXgGyx/MFADmN/H6ugsobihu9R660qNOU
GalVPEgf7kaMiFjgj8AZJ6UvG4xsnDMelMPZWYb86X2e0z/aGPZKPPoPceWK6GTF6Lx50ncvS+pO
DPqa05oWK784u4V4rjAmsZPyGFsGYbQbwg+e/iZtBo0DmG9Q/+xrvXWjyKJewN25tL6XkKZp2T5P
mSfauvhpNnZ69Eev/FShHYCVACbhBc0KdOlhhai8M89a7Vov738k8y2eEgQeNDzJuS1kkv7mKUF9
6fsqL70LUkY+V0GW7KBQ9FS03QiOvC3obkYmGsmTRz8S/aRHTczFXZyVydby52bXcpRpPNLwVqkV
hWsOSctrYjQshbufey/ba2Wpbc1U0cfpUrWxSr/41LTCP9Ba+YZ6FfhR5C0/Mvl9i9MmTLTxIGN7
zj82MB5tFqFhknbPwQKRYvoFX8cACd6KeT9mrf75/Vf5FtkSxQcdbQLHNhH5+ftNVjhkzfms9/d5
M4uvyqqqg1amFvP7Or+UE0ZrvFaxmQY5fikXmXxAKX1zIf//8X92/n8ofPVQzMOQ9f4FZl28Kcb5
BKUJkBDDVDt9tvKPlCT/obByksDJQ3KiZl+Vmv7+usYk+HJ4Ut/3XZ/fjlZC4RI33gdCDMa6/66Z
ZjAEPcjfhm3849QJnSxOrbiPLokOKpjeUcE1rfJH6fcAZu9GuqA40a3YQ+bz7y/o29/w/x+9/v1/
3qi03XyOC6u/Lxkyoisjvhq18ZH+0Fu7FPcwD21FhBVRc/z7IXFfmfj28RCS9WetguGc54+5pf2A
rfaB9tobFEGYeHTeXBedCexG/34UzoaVb3CjXRJywNpTX/W53y/p8hG5cxXHuFoyniNsc9VCQAji
inU8Ve4SCWs1NQQQgLEcAyybvprfBrj+gso1n7nms8201HcNQK/3F+2N94lIJcrVNnkLJjRX71M4
UdbA84vvW7mvZrLmuXjI6um5Ynrwvz/JQINTxxuLEHMtZQd9jGo4X+L7YjYCoHenBkBImsGJoNH4
/qPeitIoR6Ek46CDgCDmVWyR3TypsTVjlI9V0m28aiFxXOihm8p3IeRjSCPhhG21AoJVA8lr6ytS
ET3ytK1FlRbkptGCbBXtq9LHPuhy7CJkX1o3fenJE3VTeynSrN761UJvsWHWICcth6AJT7mlywmW
YYTWpjsf6R6/tSn/8838K6UVMlu+uNlq/wMV960tYbHxEZBwV7eT9Vb+zzle8lF6td4lEG+YrxT2
baNHF1sbLpZZf7BQbwRhjvH/P+oqZJRx5Par+tYF2Mmm8KYwiuTW8Vf4HJCF9zeF8dars3Q8RqCm
2653LQhY2WniNU7L93J/pmW9XTIa1t1uQbBdT0dgNSuOjMGdAaqsBEc0A/RzIiBxyUc6A/aqX3Z9
5P/7Ua6+t03zqhbtIi4icooHd06LlaOpBeWQgeyBSQ6/Zon3oqEHGEeyBTsAEBYlSGCfvo7WNa2+
DQov2rYZ3OhsA+cFzRJDyPUrA2atSXKNdlKgInMEGs6oZHBiP/CcDL9Rpaj6oDOe4ryPbxyZODvN
bsyHxp7E96iW0FFMH53ayJ1DPxtJmFPsfvy6qUOV0deu58rbNktV7arWHoM6r2CQFJD53l+vN64T
32KlUJ4iJ/lX07DE6MscLe/SqKbeSFA+bv2RWvkbOYiPDwO8esYnMOyvQm+bOd1coc96qeV+VNT3
qt4vSgIIudHp7M9DeVpiEb7/xd5Kqv966lVSnbV0lmgmORcTMvOhG5igQLyUwOABENU6LgjK07Mw
gSl/kFFNgWCUDBzf/xRvHT0MQh3bRuKLPsVViFQ99scKrfD7ocKpSRteGG5vndJ87YYsoTOuf3//
eW9lJpgwmGTNHhf3P1LhpdZXUSuM7F6zY1Dnpe0kkC+U2HdGM53bBiXBBj6w1+UiSJoRqDDGuKE7
IH7ywSd568L1ceBbPdeIBNdOfEmul6poHecSAakHZazUYzbSDejDmuEQI0ZmiTpKAMUHD34rAEHT
xwqUZ+v0m64Cqy8nkyswvo+lHzOB7KIt4jLdS5YZkIXf/5J/tEr+DjHoKAjohn+0XEnX/34Yo9Ex
l/30h96Xlj9TKA3ANXDbgNjfHNYviGrGlvhHP/roMkC2te7QMG6GGtJHPwBi9V4adtUDkFXeET+I
Du2ewSxTGH37/of998ZZP6u3Cid4zr/Cy3aUxaXeT9m9qObLOMqD6VEoufWpsf3H9x/1b1QxdLIQ
9qDhm6giX11utlFhqpnTn4ZP1W2cUazes/KDlM75N66Yq1yHS0W/6vZe7zBd+kbTGG50sapcbGsw
B0GadMVReD0MpDjqgmEkuroy6ZkAisW8QYU8pjMBuLaoVyh0Kdw7WY72Ph5rEZjVl3Z8dgFv0f6y
T52yh53XM3R3Z2vZ1nne0IZrfKZ+FTYrg2gRgBAZUwrTlkAc4Ls0c28Hc6ur/Wim9o2mZ+B8lBGW
Y98EYmyzW29oz40joh+JkD+qCEhVCjP2lhrcp11Y57u+HAJb+6SJGHpmDxJH1xwuTB1UWmoN2ZY7
zQ+UBea49BaQtboNjtzzmy9JXGOORj/SBYCpqjBXMG//12VFdBF9d040GTJGdX/vdibqNCATd7nY
zmQzpqMhg0fdj/cfssblv46Uh+8Ct4Hlm1h68Ye/H1LUuu+2jG4uqTTUMZVV9bmZQWygzJKfO39o
9mPSuJtK5f4Hp/nfK2N9tIEw0KoxSUfk6vtVkZ53wmrUBcscSp8RiSeB2C6j95UHdRz1JUyYB01V
9UER9M958bCMIpEGf4DDg31tmFY1fp9VrVSXxmqZ0am4ClOsbz8IANRTV+/W4d3pPoalOMFx61+/
24meRNXUTP8xNYsBZRp70KG/ys4ISHgfzQbN0J5cfarMvZW2L/lQ/XSbkSEOTipI3m8Rgwi9VGjQ
Dlw/cIfhNXP4RbXW9GHpDUfdm5uTWyroXoMGuSeLTu4Uu5s0X86F0pEAnx71uey28dRixGa3X1HU
gDQ/6CI0ZbVHpS/lhccYN6+QYEiMIJgcdVLTBKYtziOsAOvQGPPfsoBDZdbzV39YjF2TQ5CIoxzL
o9EtYVZrtLUbpJdUhx52Pek1+Da11bH7RNuKzzuAo0/RIkmsCKZ5C0Ql7rzQyoy70ezPzbjacjrH
wnO+g780DvYMhaX17QTqAyNbS4ufvSH/qRX6d3+wHy2xHOeIvDp1to7XvMQ+4hxdOzBDnnMI8mMP
GTO3duNSXdjZX2XaqE1b5M+t3rpBrGcL5LEOpkKXeSFIkz14sANj4DuhzEO0Gps7cwmAanhoTHgX
abbsMQuGbqv5EHCLk+5q3zJhg/+VP7w6usEQ/Sy14Ruzw2UzWuKsiyViJFwFgFEuRaHuQUXdgT94
Jbymm7HMn7xouq9xcplm70ak1gmqD3ah9TNTlTtHFI+VswS+lLfoijD4L06xiOkQusZe6MQkKeAv
iefBsg7WmD458fwDv3XMxMSBswan0n/JtGXYuoaf7lHpWWjCmyDu1Q12VHfCnfYjc+FycJ9VgYSO
1HGx0DMGrJG67bT8y+ghrcAG68MoEz1Cep3L4KtD+i2dp70zaozmM6DWvp+HpV2dewlbN42a/fuh
6Y8+0n9jE+cH3VTsO1yEYcU/5q4Fzva+myD7ZkfA4Y1fcUbze9SCxv1mVV+xrwX94gfVeoWXdejY
8YoHWDlxuMKv9Pbebx5Q1NogtLNrBhzJfSecgBtVKUgL2N2RvM+mJJCq4p1p0PM7lNv3LuAH/qfL
5ibV0p0j5Q/RCMhrFv3wb/qyBHJ+QMzkG1zejVysDxKq62v2z5dee0HIUmG0cR0VOeB6GntwvkZn
J3rmDZ1+6+HWO2d4HGgtCDn/C33zD576TzD+81iUK8nikIszr3smNjNLWU/5eEbDUqG955SHuWes
zBgqOpUGHVxDSjSLjGKFaDTJq6jbavf+gl/fRXwGEKdrMk17CjHLq7sIEUc5rz3Ac1P42UM7N8k5
caz0E+yC4XZYGucW5Ed17ONFfnr/ydfJ2vpk2zHZZnhb0ie+uopWnXUgNd10tpFDgV6JzVEZJh+p
yF2XJ1dPca76HF5RxxPydyP+MhXyGO2D7NsnO+pRmxd71x9f3/9S6+u6Pj7YVjBiMKmqWNu/r3bs
IIhKBYZtAC8GcF3jx7p41zfpumugSeGhu7q3/dOZ1ZGvN+MlSZ+yrpj2VtP1FyR4PhL9dd+4SMkS
8LhZ/dr4b/0Y/+neRIvRo9qcT2ezzP3HGRGakzF3KQywAj3sprECY4zdA9XfABDenPo9KKT4bhTC
OgJS4JJLAX1FvkYXpDCd6DCqGJzp0JjNTetac0qTQlmPgMW/N0J0T57UFDxlYeSnBUjRsybVFFrd
MP1AVzZ6tWQnvxcZI75I8qAN4kQaHuHZcvGior+rjcTf5qSuYaJsbZcyqwY/k8DL9QamzUs/fNds
ACKxPRbH2elnCHlcV3GpiWYzSWPZ0A4mP0AN8jJZSf3idEt75HPaF0vzhnCO0nKX9BJeZde1d4Mv
hpsBpLQEfGTjMFu4qMuhvfP8/nZ663T+dxGutlPayiUtzGgE4T1/BdN0a6edhj+IVwRQ5H61SZ5v
0kJ8IHD7xg77a+mv6ssclXWayWI4q3H8SX3/7Mz69EHwe/NcYp3LxqJlwhzj7+1VudLzMHYaz5pu
M+5NTrZXPGoLUnPeHajIb++/xzcCPMrZ1Oh0KoShX7fGEUduJxhiwxmaPTlTRK+121jAWpoNjAFc
CN9/3BtRYDU6ZNq4akvr1/eJUnqTGla93Os1yP8Rn8CdinQIl8gtHt5/1BtrtZpDrbWoj+j5dful
Bi9W2Joazk1riKdMS5GTyTPzg9V6I1b7OoZepDI0903vakdUpmZUcYcmYIso96UBULADNVL+RFTH
PPrKz369/60M6984ipo17nRcyvSOrxvvouuAH7hJd2bc1YAtsZAcs8FIjPdC0xEO8sDmRDUQ2fbb
YmonSskNQ5GTpjnh+5/kn6Wk7KbHwuwa60/vn/sRYCRAZr137kuR6KfSjsWzmRreDonJ5SNHoX9C
7vosH+bfn+kep+LvMyGNhlo3L93zoJILVhz4tDHzzxSQKrPyUOOb6mc5IyE+mOxjBtj/q5uUw14l
+/ljLWsgN3a1zHROspT+sXmeGn++X0C97lShZT/ef6WGeb2462NwfaEba7lU2ddRza/g7napcx60
ZKQEin+PS7cfAKubdJ1HE8MT15iGMC7HQ+6XWthpVKhqhLP3/if55/CYOrMyMN/sa+aA115ulQ9D
ZSqi5OLP6ach7R4aYX6wqObV0UHrlHKbyR8ra5g0Fq7eqYfSkksr2HqaO6XfDOBcvvtG2+cwc7Qa
gIcx1K+T3lqHuJ5XHTKQg4tT3kSOPV00ZcE08c12Oll93t42zpjvy4UOBboHMW02CEC3hdLy8+Cm
zSWLa6qUtEtuLPKTH46HxQpicJXxkJettn//3WEReb2MZK4YEvjrAaX9ex16AGpS10Vad2dExlPR
aoc0Q/1v6YHDajO0AGSQ73xTbTLd3WgOrXcN/fA6i17Tvj0xP7kgZIaqtex3s2tcjH5A19K4d6Bc
YTOsDPNb0wLIKZR5W8k2BQiZkA9D9Og+JwlSIk6+byvvy8K1PWXN2S7xQXeHu3SJHuf5U5uAnKIL
aI79S5I0P2xv3roDu01UuzEH6o2cd2+px9kpn6Sobls92lrKWWUaWne8z/pUhquEOf1LZ9WSAohZ
Gw/OnO2QpX4wmvg0QPJE+hCv5xtDxkHKd89d5DFR2nZz5yEzHagTfB5jQmXkpz+le6NKZvTIqfrz
ZD+n0Y9eB7OOQpzTWTeeQOog6aBg+mCJQCUulHtCQjTSfrrLwxDFtLSTQxPZaEIiH9ZH0Cs+meiV
Q9Biumt8Hk37Vc/SNWHfpMJAwsp5GIA5R6m2yhxFBn5HTXOCA7xSvgoHlzLPLbcO3ODIsfauuwI0
oWu22zbBzHv+ZIzokGkZbC2Q3G6UfpYi3rvpvOOlAhpytzUvOR/ApOmQeyP16C/dsS8NBGwAGtnO
Ta0p8I6fnaX+pMziJqrMICEx63hlOkK5E9/QsBUzIP9JQmWYm8toWZAegZx5y1cbVsCmy4zPXfdL
afJAobLvCrlzrJ9qsMZVhgujUFjH82cZQZBvocuU2kYm7XODQuzieqHI4FOxKCnbELheoBn5FnIf
nYkm9FF73PiRe0rt8hAnC3pk0dc+gcSf5QMeX1CLzWYXWcmN3kDuwn3uEUDPQ9mrY1xG57gwggXB
PlleePFBH7WhWX314WItnf5iVgXDtsr7jSsPZFP5pVarIpGzsVVF5uGYdzB/742Fvkjs2j+Tyd3p
MnuiHRpvXMXYtzKO0GB384oQFvRn22avQXRz2unSieF5odq2pvEwRg5CCc5LUrh3oI3ufbE8at1q
vDBshTfDUOtfnMa+jHUEc6J5tenj6nqHHgh+bK4HB5kMFlZi28ETgVli+N1RpPWTEXnBZDK/aQCA
8NixYfKn7nSy4KxbtSnUqSKJ1hp5V2Xtb1v9+ReZaOEcmDewe3dOoR383IRLw5vQoXpvGtP72jcx
8pPSJxDS6fC4wjXNgpuU3OWeexclhVyJd18IpwD/s5t8vF0wvoEGg4z65Gy8et7Zpv7TRj+oMWGL
zlyNq3bZ1BlhEdlgRfVyJ9ax0IIAhnGZRHwzWPVlEfI5MrzbTEvulDEDkIWgqSeIcc7sitgIwEUF
cBfgXfM7Wlz8WvcBQCEi2e2zEqjT8DIwIblU/ENhoKNJxO6bNOjqYdPTdHNh4ked8UdygZcaxgq9
H+8glHcLihf4pwNAkYKwHjiEyTH12m1duDfShsmRIFneTHdmnziBlZiv66nXLe3GM7gDe6iR/Vdn
hZW75zFL905luXubfiICHdNTE2U3UnOR43M/dQOSiXX90lN1M9UtgSkL9CQapYd6Y35xQdZmat5W
SYQNDzBtf41tGv3fnhHaVCsg56qF/esA5J7yHpyr6+7zpIdH7jvfK2kgq8BY27WOPUL9E+Sz0sRq
oY+DxUUGXvNu4wIkkluAR5um7M71G/TZp8Dt0j7MCx0JokzpmyEy7qNuCRwJ06s1nW8LegI6XB4E
aenm2S0Zju2rn67f1mHsVCCd5/o18QAprnGqbLMbp8q2RVyfSDTQzICXJ/QDmQrCcKX6P87Oa0du
ZNu2X0SALmhe07vK8vaFqCqp6MmIoOfXn8E+L7vVF7txLrA3BKlLykwmGbFirTnHPLZSH5sWfadT
VhT6pbyUuj/O7KB0CtOZBVZ9FlXC850bv+M8/GQ+8daM9Rccmjvdmc9Keretjfg4rGn/CwNihOFi
YB9cBt7JPD3FGPlWvZj65SunHB1Efg7N2ViHABlPoz8M6Jaqsj73Qnh7TLQ8caNXNvhYIg+mDg9v
K1znycwcsTHrKmO15NZn0WnljmiPbmPQgWvc4DGuAfQlRjC/ZZZGQT+FTpCvGPmbdKbaoPypa1Wc
SepIn9wUlmkncA+ZjYxRs/qSeGNTgCjgxtBYcfrsmX2t27aDkDCxo+Cc05298BL9xnaEvggNQ8kH
gaDpnJtjvLdaU724hcpufMOYNzOIvtNAI/fZy5vhV01+qrVKRZ6fOHNEqJDLkbN2hf0OIB8k4RoT
TCHm7hO90ngwXGfcOX03nZMI0g0oL7Cq4whlp03yp7m3Scyc4jGBrlY/Dxrret64tJVT48ccfZsO
lWVYBI+a3mK19aaHMTGD85Q6IVBO0z9kfYwtvRcuYtZOyXMysmgOslavaJzlQ73NVGTusx4Vd6Dn
8pv+TYqnz9qH3IxDitVrzM/4aK4wSRlaqemR8hXEaZ0SLBkOu6mR19EO74YqW/OInaSyz70FP4Z8
0M1ku/tWNNc8bH4b/oAk28QqY1n2jwy6lyaEyVnZRESaVnLSnvuF/ottyGLyMwY/VcYghj03rzIw
tsXRs/R9t7B2kbCv1ZIcG3ibqHI/aSQS4hw+GjGcEhRXWJaRIKVlj+kT6BHQ/6OtMRq0xUMh62Br
+OlX68DGSrLu3R2BsaQl+ttpmG+7xQVGhMdDmiZQe3L9gXwC7nJ9W5PksqqdAQsaw8lVF8JJr5Gv
tUm6n2eSQ7DVv+ShdyrYK6d+WI8aHBQ6wWOZjGfGghsNqYFYrPiu6uUdn/YwYPk27OYunqNny5+9
c2OEcM/n9GDFtQFSOnrSXYBNoi0KRDumsbFkQJ22NOCr7VTJndHRHRoa07iEENzb0bqo1L7HUrbK
WVzYE7Zj7AKXpQBd9vmxdNeYxLat0tuS43cpRxBPtU/X2t1nLcweCfl1MvbNUO9mZyqQsUM1mkhd
KPgsOSb/iMg5dPxZVz87c0nTaNzGMY8r4r1pCF/D+Bb5eLJKac1bjb8tXGhAy784l/pNg/bDKrY3
XXtbTyWVjtj7YbRb/px2wVK6lFN/7OMWytC7VN1a5+6WKItP0oKxcgZLhTYvhMqOoFS/Zqoe9R8p
iK/l662DCCFPc+iDeh/3vwHTnSeRHmX6tBRjDbuR0VX7ph33vQkXpI1vep2DvUpX6Nf4p4bqTpt4
YDO8uEawN2tqnSHQr7MvVrn9u5QJHHjITB4pd5oWadHpn2gI9+iof/sVNG6nv+P9LXX9YBsbIYGC
t68GP1GG6dqOQVKzzdWWuzDgYe/c90xslmqk6n6bDNPyEG06AGbE+pSaId5O+jCmqWjR1Sfph/fM
uXeO8UJJsKlUvbWF+2JP7HdW/ePW4x2TvbulKEqN+RwNQAHaoz18dC7J7bg2aQpkK8H6yOiJTDZ/
5/BXixEoOhgHp8S+4RMOwJQT1VYZnZWrwJ56PxUse39uNviJVtIfcG3BIkial2x0d1bPmMNDJl4v
RKh5lzftE1bIcxA0X2rS701cHRqsM0P9VLRIMnCh7bFbkbMbnEPtcBK6LGW+NLKv3GQchT3DBw4C
5EhzTGCHdoEpRPA/nNXcAE/0nW04iMMou0fRi8VxGoXlUVjDfhTzoy30rRFigHNQOnPRR0YsHCMX
gde2ae5lQmkx4L6ndBRmvcHWwWkxrFf9HDyORnOeJ3awLv6NqxZb+mwTVoEtd+jyW0/hQGT5TrF4
jUNCMYGzo22PRZeGKyFrzDHS3g5BufeHeZMaYlV43jWeW5Au0OMxgi4lEW2U/ZR/WpG39w1uTejM
MtokgbMzIiA4ROIYGPSSkkXG63/cfgZaFm0NB1t3MFL3tdV9Eb8HNQJ27hnChc+mNV6Xo19MFZVS
uTrUKquMuwgLyIGqvZ8hY7MVLafMNm5vzUmfKnPaFbioC9WellNoavT7kcwyzMO3YQ1liqVV8ki4
rMNoyDeVveDc02tbFYeit59qa7xPYFyvhnm8nTzj178cn/9+eKYt8Fe3jkoMa4QInD96IE0+iFj0
jn4EVmVV88YN9B14nKhJVj5SUInBpcJR/N9f9I928vKijmO6nkdaiUX75Y8XjRLCAtuh14+VkRob
p0abATktHsp9PhsPHgB9lm3nX5osf/byllcVnIwWkQwxPujEuBT/MUlojQSxqx/99VGFhyFVdM9T
dHAZLXhHPnNrcFAzMY95R4nXV8vp/9bD+8cbWFo0//EGsno2+yZJm0etRMfcXYJ/zx+Hlt/89+v7
R5v5Hy/0R6/HKX05mppPWmanOl/YgRw7EVeWxbCS3Y2Zudu6/jc99J9jxP99VTroEBxsK0C48veP
V2q7KmbQRY85CiB4YmJl1ZzJk5KFxLxM6lSBU23545xu2//HB16UlZgEljb+Hx/YByNQIvXRj0m4
d8JuPQE+amV+KetL7bXXkd+KsfiXr/P/eZUFTUrGlS431B+fN+zSOCvq/33RDBlC1BUfVW+s8bFV
ibN1o/TDqpp/UZH+s41H8Ka1NC4ZiPEU/fFJK53C4CGi/An1ffI1OVZ1FNBajqgePRiSCvbY/+nS
sjwIx3Z4OZ9wRXqyy1X4j5t2IEfUaTBIU44RAJcG7Re+9uyhHWeOWEmtNfqZoti5igqhwxv5Lxd5
+Tx/G2QuXydBIsxLcNagGfr7y9sqHWFSGP2NPyWfPtje2Gx/Aw1DPTwU17aY/i1R7B/fqk+GMYp0
gXGBbCjvjwvsLXKpWg35E/7gfc6G27fTXW+euqa7d81xX9o/ffAv09p/vqbLl8p0m/9hxfqz/2vE
lUV4UBs8mn60NvV3UMPbrunACKzbI65smoSD8S+BzX/qx9lM//6q9t8vbS69ymw5vD0q1D4t60GH
HKuG9vfigMPyo6uid5P89GQBuhITe/NgpfaTGsZ/+Yr/uXD88Ub+eJBKn2zjPILFmA80SmOq9JMD
i8Z2HwQ8jrY6GSHq4e79v9/YyybzH3cWy5VF09gLbMZwLFp/Tv7mNFaZQBNOHTPSp4AKE536II9/
5641PP331/rnU0viKmY0lweJ5+nPMRIYoYSEg9B8tGMH8AlJ4asxzDyyMYIcFhpSrP/+enjO/uiK
8/FsrAFIwfH0mYjs/thjTdG37iA851GTGDX71jVs4W4XA+2dfFWSg7RRnBPZFuSr1xWvZB4eolyd
wgaQrSGyXU6CwfIHMuIdxkx+saEOtc/ZMPq14K6YU5G3GO/NmM4Trv+jIX2kz9bFkN45LOuThX3b
AGdW+cOpSKCFVdiExzF5j53wdvkP1ujCITdB64ltlI0Hjv7XUKQ/9Oz/al8lXrKTjbVOInDLU5Be
hqg8tuBg4pmDsL+0vEGfUztWxpfXyad0TDPIxeN2MKt05+n5xpUAhGvnqUTZtGqn7N7Jgdpb72b5
PRGEWAz9xczkMU1Nc+ULZnn+LxpzP+BLLjVZlkREX30PdRF/OxnhFI7hgwcZJJT5IZIpRHQuYkDQ
jEs8h6/XtvNBouVN4rTbbDZPRfm5UNAix9/K8d1i3usBGyYFBiQgnIM6WdMsO5rWDyk4NFjDg9XO
hH6mqB/dx5olIE0tIPL6BffutpGfJWqEznIPbQ/bP/B3Mm+eCqc6t/CnV3FZ3taD2ra8D39+jnPj
2Q7iGwveXF6Uu4ZyCh79jKaoQku8zrNTatfmBsI57XXzKtvHOW/WjFI2bSzivcHRjgdPJ/pG27Bm
GltdzIrvi3dvdfRptbEaqcN59yGQkV1YBdFZaJzABod3L4GQTHJS2z3FWB6FBfONVjxB7fPaKdzF
uAFzK9/1IUekEPvFX1e/msDFJXLLytP4ckcmD5OIkP2UijlK+9sshZABGCtQC9DMaNcc0U5DP52x
ctzMY3sOOfY3gb3JR+8Dzf7Jsb6Bja7LAbmH5W8TXe7SsgNYzBEcILprN9tBGVc5FWRYZyYiESSV
uX3ymva5HfVzOo8F9FB6l1nlQbwJbHB3nKYVj8QgzE0VhgBZuz193h3QjhzKJAAkKHN39vSwXCUf
cGNXha9LHA1vpqjBIcn42wV5vsqb/q0FZVIF7g4irb0OouOk6XNAYf4x6MNtht5ID5OS/p3fqeae
KAvqp84P9I1fOq/D3CiiALi0dLu3Qx4e6rk62UP+HDiDe9cXWl2aLAzRc0F7GYT6WqgKQO+q/ITl
NzqJRvSvSQsJSKf4nfshMl/6OCxB4EfmlD86ptLneg6iB8Nwg81AWN2r20t0l1kHL6KZnG1HFBpK
u4wpElMNuHqm8ZYXKcCfwu63deo422TQ012JylCu3MIwH4jVHjd9ggLV8GK6Wgo16I05MfneI/UA
hJZx8yQbMfr9k7ckzZSZw6u7Zua/Vb3PzERXIzQlSDnP3kBYa5uaXAPpzOHRFKMijVg7l8Cv+dKJ
xDPR/wifWJZwDp61ZzObSWWTn6ecwFpPugdF6wkeRPToxM1qlj0cN6pTbQILLzUTMoG0Bh4kEI/O
0icdZo94iU5xEl+VIh9L+tm3b8v6gMv+F9LRV9co95XMTzaxbiq3t0ZHtyq2WyY4Av340p4ftf/Q
Wfl7HYbXmWDxddrar8HoVRceem5AE7QEbqSNX9vwtYuFykk83I6Y84OIrlXsMOowV8NQrJvuyQNJ
pftpJ8BaGIKA4OUBLaiOrIds9D59q1jz9ytUbfxSCBdx7wjSAoI6Ayz+Y9GVdyAJLq4+xcNDZYSv
cMDe5JzdMs5hmvQ775w9/9F0q9s2J6DEJmQqNlYuF50zU0VjVKFacuMX3YuVAWtjYdWLtNup8d3R
J8vwb42MCEaUddI9meNfyRDJ1H139fjbrp0UcI8nSIwx7lTRA65GwMTILuGoHhOyvFCuk+AZu0Yt
xl+EMb8Lr+XufioKxcOxizmvdtX43WcSCoO9cHWsTStvl4+IxAC7wUOJGMPx5TeiwjWFXD22d4b6
zpV/x+fianTmaSADAsSsGT2EZbVfXnu29N6Ox3CDPjBdPmmkF/Vts64B9in3QVfpSQwRJbAogYJP
CQzsUnHsr068KyqYdJLPcdAcfKafVWNnuwbNBjK5Uynt/iRjn2X+ZFnfU9MQO9Oqhc9InQWIuS82
UOB2TjEfBPccfyWAG7nix0XOJJJfl1HY8i9RqenTTFgUotx3vyyO/DaxqvSBn4l8M1/HBF7VtNi8
PqTLBGS0Lnz+kOALMCn01E505w/8pSovYG96CH/bPf+U7epHGlq5oTo04qdeiz2/2O2wG6xuZU0P
y8+S7768FzToL/zHWMkjv+ua8sN26HLASRLjmQvcVclTFiSb5ZWZla8r2OowU9b8sJzd5Z0mqXnL
L/EQ2xveizlm72r4yim/+cVpon1R0UCdKPk7E+qwzbBrtF6MjGDKOt4ajYa1FrwFtIa0DOHEOTvl
GFtfqOU1CNu48IvR6y+E7Ed3zsw7qa1EQWuS0R2o6ID5H4eoQO7LNj2nYkYgP9pnGfUvcWl9is4F
IS3KS1djWknpykaQrC2KKKsD+DLONshPCYRsiD8LFbYw2mZnY3douwojP5mZSMGGLAJ5ctNXadR+
0+/MoIU2a4MURy+f33t24lUcsoJagnZhMD8i4ohuPCUgkE7T3OzHUt2qNEam0TcdljpOiLDZipKn
2R/t7czBa6XYx9d+nJw6FzZgWExcByUo2Iwi3/e29hymq7lxZphWnVxj6ieySdJKrYvAHW2+rbbe
KFFPKewbBl7p5ALIKLFu9mN0zUJTP4yp4T55UGvWIWq6VcqfrbOuuU8DOLiZW1xd0XyVafpZMZdd
2zbos7HNP0t7ekeI5q8GSajPUEbEuMX2c1EtqK5xuEWYU32kYf4aTMa4x1AjV/UYgLmNB38tc7sG
v4kJx+tNYmMdmqtEcHbHyU+tfRU6TC96VnVLVNEuTyekuyWgPXZYsNh5Mj5aicDVU2q8RnE+zE9K
j+9B6j7hMwMh1lnGOaRmIsRmZJF3E/WBxuSX4VZfg5V+UW5EH0EoW4KsHaectqCsiHEPtUEAAPp1
SGTknGycv3hPhfGa+9hYKm82NkWtTaa/vX6rm/C9aYrgrYtANHlmTEXpMdoFZ9PeBKSemjTDj7Vg
0rcuwJ7dRaPdnnFzZydXJy9IWGg4GvK5TEt7AxHMvgxNSNa0uQxrTLQ6bjb773qI/XNfQQnayzxx
brNADmdO9GDILRP7RWw6x8kxuhfLlBcmNsMbHovwU4mOJCgvE94xYL50KAwn2fo29CWb0UZjRywT
joA7CYKYH+wFUNl1Fsdwhm2IiWsrYV92O6shNlWDb3d92gQrV3QJ+F8gf+vRF3SXY4sWQaIqPANt
n+6qvszpknYW0uQ2TmnYFLaf3LEykyJW29H4QdzjCASFXXpfQULYuc043sRx4WH9sC19yWZCF0Ux
Mz3O++QlzDL4ZkbKFLBFIB77Wr7KQPc3vZrFBtuX+t2V2TzSAQMSRanVkQFFn9gnjaeg4sthmlc3
qZN1rzWuTm9thzr9TrKpOBi9ys7A1D+HIfmxVPCrtpljM75Sr9FcBu0qbbgDbLrSv9KioWB0PBWx
9YgI+JcBvCqZIS0M0bgvysb/4v3AQugFwOh8UfvaYI4UBK+VW4LZmavcBMM/+4xLyiTg7NSa98Qf
Vwzgs7YD9uiT0Zn47EOZWM9Wyt6E/ZSs5JQxICdL12ZyLFuI+zFDMuW3jO5CIoZ6VqkobJEvtuRB
Mn4+B8v4ypp2wSJktBXoqb4EqBgG2iSMwMCeoiHBIO5hHohaY1+b/V4v0VjKNPAxuWuUTPuhJVFT
UBzZ5WoS0xKuxtRKg4ap+wNC0bXjNCTzdaRh1GeQSOe+1utSz7skJ1oM9ip4su6atE7yOwS3K+FR
OwwhuiBn1yerTIDLtTy4rYVg7m0DLS2rbiUXa1helWeYR/dFZIX8kPXh1dlX5CwGH2/YEMb85cUD
KqD+Oqjw0NbFQqjc+0H1XMmOLo5/xTeIWMOAimzU1zlIvhTgKNKisscxxIml2/CrIfAqq8oPKB17
/v2UEas7A8ntJYuNIe0Rd417SQLrDXADE2sKVwbMaAW2mcAYOc9PshaghqNjzO8hFKzhoK17Z36p
/GLroIJaEJRFYdwPQ31wi+BYMRsNyFeOlcDBzABc19Ik+coH3RWxhhKKsLaLgZmBz7yib76kdoKV
1U6bVkHQcxmwLZ+Tan6fNvk3AT8XTG5HUsCLtTNO6d53mv7C18HAUgRQ2Yfw6jlJBDC1PS5vLoRz
2iUjIldiFaKD38nprQ76Hy8kltnI3fqzZM9c+dqcwOI5OwmMfoXWnXyFgZsArL8NFNP8C+9HYRPX
2NnwfzWMsnKzuC1jwJ+es4a62TPX8h34a3bCdLYCm+0Mwn00pvRVeP3DjCRkFTttjReLKfwXH3rY
kpy5r+fyqbegvxfjZXHnEK1wLAEsJjhr1mZjPMclp8Ve9YCJoh55lB+KeeXkMOSy31Mbvhpm1PSg
vmQvtkYPgLc15z0KCsTsro2JtmQKpPurGnh8MmKximC0vrOpSvBQ57Azml/LpN5h94PqdjAhCGtj
PEVFfDU60LYgd9zAfjbnYV8jSHJmfW/6/lMaorZI1FPfLOkT7LWN/0PW8o1AT7TEPctQTqtZ/yUO
u3W8+c4VioIuPuTQiBFjXPKkplAEpVcw9ZPyWpnlc+roX7NoGS/JGZnfdMmj4ZjM5dGt/ZPGghsm
0MNmk1Esg62tagOmuz1k6BCIe72JkoCE6vQDCe+4mXjUCFe3zDWNYLh3isVtnOReBs6nE7fJJmWA
cTvPZbQrlE6OdgbMqZqZ+qlM7SChAL8HHoofG8lPBMx3PQ9IUywiKLq4/OlIZtpHM663ya7sLc7r
HAgDBO22itutkwTGMSvzXZ7lixxsOKDSuHVLd7ppojBjaTB3jhLRphhSKHk2Z3e8qduSd5Qv6kyR
4nSbcnfX6O6NWekTDL6O0dXYnGJJlJis3J3UNrGWw0NUQmL2hrY4DQaxAqN8TQvXgjva2c+JguWf
zZG1HWomvjZJQqD19QU5KV0HXcmDZxZyhyocqRNBJESxc7CVrLUY/F1BVGOyo5e582EUtzbbzoz0
kDwR5tXFqtMIUTrFIUy1Ch0D/KISiU7mGIwR5WRtsaNyPLQOiWff0/wlBHbML/EijIgtdSTkYoOS
GCwws2HVZRsmZVcn8fbsXlgl1dSSbejXO9PHlOeZhLOOc6u2WvR3jdWfsmo5LiNbWUaJ6wjJVD+p
71Sb7yGepKRdds/AvaT++NjVxVGnUbMqk+bil6m7YgFZB0w1Krg6ReqdXOld02T65RX1mw8JO3eG
80xes2ySt1p39H5s8gGXZ2aADL6eO/HotmI3NsWLEclz0NoByc/Bt81Ag8YBV6+psmvYO9u+jW7r
qnxts/h5SORPl5XRc1Qpi2hgFsCpY5FmFQSyqgzY9STGkczHUc9ZWZDufELdB8BXikhMrNsfE0Pq
3HJJwg5oxbXDSeWaYiVz9qEF6JD+8I1LHgNF5yX0UrUGOVoOeN166so8R1vQXVMdfekmuWDseJs0
o9zFR9jHMMV4/74fE0KXkRYA97NtzpQANypZ+ufglaUFgMhO7425xlIun5ZrHqQksfjkKKK8Ez7t
9l681H2IiBYEYVQdgYRtSx7mKTHYPdEepdnjXKo92uyvuYL0R1dww+ibfwQ8pAk93BW/B159+Qsx
ZlVkbo8qdV5mLzrMfk93ctyVHbmSE4he/uGOd25jXywnrjylHO772zEePuxh5PTaXnLzZfS8g05e
c2mhxcDKyiHfJOJyYKiOAhrVXpJeVH0TY78YY1qK5PriuLVvrL49JxYoFzdBAzY5/qkL3afOqR7G
yTjSpr5KJLepb0KE0ufAtJ7SYr42McXHcguqpQJif0UsfB09F768OBYTRVIEsWhudst3W5KjEbBq
BROqBTFnyE7L6tXS3dZmDY2QkpZEQqRJfRvXzh0ow0NnmKAsW1SV5n07+tvJod23fBPLt8L7O4RT
cM7i9KtLx8eqaYi/9u19z/1OPu/b6H41LcCccc7q7TDDuJyG9OBNaIls48PtjNNc64qpPmoAW62n
2LqfjQHHZgnikOQVGgstjRECB/zO35dBTqqSjXiAs0s1U1aP4M6ZBPjQfVECdqrY6TG/S/nOusp+
zGz1DW0O9ZqhP01NdWkZ+dar5NWJZbHuxuAOMRXqxfpGxf97b4H7JubSGrYGgOJIRtvIn48o1vKN
B3JBVIiwwlgfYgexvkutx3wY9UWBliIoSViwag6l1kTyO6CchL/VLeEzlPtoo5hH4fwFU+30/Exn
n/zeuulS894waOH2IgrQusizLv3vtK0MbI1wYcN7PeIgCcdp74ns0pbDwe7z7dTmBMFVMGrNNcX7
U40uOYuQWuTBVweuRg6E89ox99JUochEUBRxwo3WpVNtEgsKNY9Vlaq9svN7AsgpNmlGjz9kS97H
IdAbbdOOs74dg+gd0iY98naj7B63FyGSJC8Hau+xag+YOmCjXyKulR8UrCntuIXvvBaK/Gljem4t
cRWz9a4ZjzVGfZ4WYu3yXmYTSwNxsw5NwCgY36VxL7g9U6BaQCH8ZM0sYejSc1Gyg/ZAbvfMSsvj
gnvc0FkVJ2UxKoZb3Wy1jTIcifI7d+gbsq55zSOoXbWZuYkICrwHurzO25A2VNTwOTzzKSTWgX60
fHK58csJijnb40CnZVHNRCRTRGjvFRlayqBRSeaw1MNBUz+X1ZSupt7bGFgo3Tn6EYazVqA7hvZD
LfV1BKp59rZZydeR6isnstVklxcry89pEJyKuLlacI87o7y1ivCS9OOeltlXGlr00zlZFuZnziBm
BRH3Mo/jpSmwUUP8kDyBgyRnPXH3Tce9BMQU0SPZjT595p2X/0pCdPRm7bEb5CeBIRIpVl5xY5AK
0PlQy8vqmKPHXtpQtvLfy2w5S4jia05IGRP9IdYlBYixjcbydqZdt1IFcIea4VL+24j7x6jLPxze
Y+jVxyhleYmDY1nkJwQDj6E3nCOLp0ZMY7Nh21zXI8golyduecdgZDciCzduKu7qlFCivtkZZGaU
qNIqp7vCTD63nNM9BJcaJd8gkgMNpHVTkZicBDQkwnQIdr6L994fCfCAfw1Svq8oMDOqY2uMt6kd
LivuwWkphOL4lkY/oQUdvK66H9eTKZgXmS8W+03tkrVQMeDokDM2ptjR+XlZbkT8xKw8EYOy4SaP
sqMcopuOhBcrS38Q9D0V0XTsRnfT0VlfebreNNJ7EErtQ8/a1VIdSrO8yBjmKFkXFc1NN7f2nT0f
LXfehIV/IhsQRXHp3KQ5s6aZuIEpnB/z6qVmHJO0NCNNJKumkC8uRRcKLQPddnmqEZD3qnyIQ5i+
iXiXEUrCXJEKW6TUGx6SWqa+TX5T6yLgYhu/HC/bBL19CAbnxpnvp6Z9zHLvFLbhDsPRT5fPb2KK
zizfNuYUcwel+0yReRlpEyy3WZUbn/VgfS8fJBUubqThu6QMmxt9Icd+ZSavaTAyVGYd8BnVZc1x
zKrDaKgTZ5xNZsl7ag96H7XcJoo2QWYlOzq1h5KoJAoDRGYdCrH+fRZ6zx5J4Aod+4TFTChjN/ft
C2YNnAu4X2KWb0/WH1bDtVR5d8x19SP1+KMVfSHj3U+Z9BfKuY693CUeKcQ6vsOYtkagukscNpo4
fzI7TgyubG6Dxngch+rAZnMwpwoZm08kpzaHreu1H0sQ9dRaWHRMFk3Onb97ZOJLRIcMliOtjwAo
4L2Mg/NMfK7BdJSxf9SeW5aqZQ2JmOp2cqBDZ2RblcV7/DBI7oCKlGH50siBzR7TUDTwBXLxHjuV
kT8DQ7xRNZ3qgUZresdMFmFo6L4A3WFLtk+daHnSxNPApmqZ6bcGm7WCvgFNu41e54Wr4Mk4YKWx
/pLT6T44tcvhpSVSelntvTH/jLV1HGZozUFMM6l1c/IhlqI7qx9V7KSUgtZryBPM7gGQ1lQQ2JW9
djp5qosYp8lsvrSeu5799D7uc1qlAdz5sCOQkM9eTu49xCI8QZxswG+4FzPJyc/zt8s6taym/kC4
l8oDtD3s526bwZVNiJLTo16PDtmHw0wKZZ3V+QEafkz+D5M0u3GPAF+dVaFpTxs97d2Mb1gUWDH8
tOOs2bbGjgtPcYMkbjsusbFMRfs1sqUTMq7nxKxJP18qipwqyQb5tmnzMN2krVIb0TRvy6oXJ6jX
G/KM+p4yWCbEA7rcLwMuRhd3/sqgh0Gpgb+mjLAIILunfSxaakMPFm5cabF2AfUi0+5qaqfi4uv8
XNZgVML+nVxHIj9rrEedcg6LNEQqWrKGxIWa/BbkTCB2D6ytrQsqOIzgbFUfTVVRzhbq3Nis9ZMz
Osc6ZbsX0rk3CNQxySGAQaqPSRXdGvHILMtOz77HImmplLYN8RZBwP9b78V2KnlSYtiMQNSCYpFF
hhzvs7WQ1bkfieEstaPZupEDGIZRbNqyeh+gIGqp7sMSJ8lA8MDKDAaP6rvYpuH8kIuasVf5U9bi
MQ8gJaIrhgDefKc2k1iO8Ec3yQGlBjeJNFjuq5d8iq6Qrq60Ys/egKbBnSv2WI6VMzYbp6zvlg2B
oJdha6mKi267c8mZqbS6J/JY1JPyHZTTKKUnebLZcppSnMBdbeyh2ISGe7T78XXEd7tLqfhQWg0J
1iuviZ7cunp35PTA3gyd0KLKxM1BMVDM4Y2RmVCVxTDyDaVPoR4FRrD0LqrV0U2bE8Q0RDtTsQ9y
png9sQlJDu8GkMDIo5i5kOkIjAUoeHDdbk+DDr8Q49nKfW+zYYvC5JBxpG5tQlZqpOvI96Mzpqqb
3u6+cxOEtTTfrKx8w3t6E0laczg/+43ljwRGJqm9IvL9ycUJvx9zU3AS9GrihBA+rmmAE3xIH/nL
MVvx0PW4ONzFMmKO7XvhVVge5mHDQOBTeSn3eXdQcUIoziy7U5LPp6pUzDh0V+/Q978YdsRyuTTh
mS7fm95fdwtKBJYlTcCAecWOCOyhKrdFhNOlK5A0FVHEk2fl2cFwevJGigQGu/IrugSIlTtGU7VX
B69ywVObc5HeBp6LmFsGGR/JQQxGczw6LgfRG2bLxVX2VvU/nJ1XU+RIGq5/kSJkUu62fFEFReHp
G0XTDPLe69efJ3svTiMIKs7Z2I3Z6WFIKZXmM6+5CkQLolqnNk851aC5cBRZweXhDRyren07eJAc
DY2+kQdyuV53U53iyQnCPQeBNYXbKmmG1URT6MX1TQQ19Dg9k3FZG5iCYju0Dh0ua5ic/5pw6qyF
ZefRYxYGxM2awQ6VSLpVaFoRCpha8crM57iTW+MVlU36YRWcJoR3SbcPOpihteHGyV1JBRF6k1/e
TzZdicB11V3j1NVrq4Y1bnCUdbyq8h4tQ6m2ka+QVXjpsBtUF8HMoFe3SZwMZ1Q8jV8UdihVuh07
HkmZVRi0NSqz3lvnA1epFOBP0djsu0FBqT+tcoipDuUTd8AnbMJs8SFiMWS0tKhNc1LZ6E5NekKD
uBQkhno4nYiR+kNth+nB6Yxbp0jFStXt6S7X6+KYadG7YTILWRAmZ9ud1HUtKKKPBL7UObunqlco
QCfWigrMB+rrMYc8XomAxuz9hKYmbl1q9OAVvsIGcmUaizoZx11rNJjdhf3G10QCp0Ef3/OosXZG
kUhjD2GGzjpkD54xDhmvIhUntHvkJJrmhgKt4W0yuEfLXtEIqyPqUS0X7MoC1819nH/Qj0ivczxS
7h1at9APMaQBN1vf1VNgfyRJ1UBdteu3fmoDAYdwKjbCnjD8SLmRwTXUfQu5TAUNqS8tV2+SNYyp
9DAO4Ok7JwgPllrh5eENw7uJdq2GfW+gBKvY9Y19aQ1utxHu+NwaRkTP2pmaw6RjiBQjvrqdjCpG
bYRF6hOMIUPWdfbLaGQWZjp6ez0YPVU6SaBxMEykL2H72eOAMdfeFH2Jw6TXKucG+5QFRi4IltiN
1e3NDNmlBesaPwobEBiNiuYxRb11Lejz3Jk+vcvI1TwEiKV5oBPX9wmHq7WMqmm4CkFRnVMMc7G5
Kkyw+KYdLqOyM++ztNHfJqfI4O747armze4ND0sIyoKJVyWHsjfHQ9d2r3i2411KHN0uFdTWiEjH
vIzvQ2q4BZsWBI8teYIUJbGy1kSDW9ag6G/5pNVvcQRYdoEhN4AFW80eY7P7T7MDsaFdZBKPxNaq
bVxID0HYgIyt0I15mYbqzyQKGiaodG6gnFmw/ijTq0pPMzWdMNREySrNCUk6jYgixXx722MEsIsx
dD9hUAz4rvOHR02n8YF6bzwcSqgw0yJRU2vXYCaWL5lK+zZX6QB3Lcdo0TThiuJmgG0kNeqNhjLo
OYpjoaxCbzJQ37aNIQxvWWjKrh4FqnSiKu68YBLjoaco4a6KFO+fdWx4+YfSZ9hp2hYFDIIMjXjQ
b+GuZfjN1mFnvPiAX3AgzHkOJKLoiaALukZyTBEotcfR3qREsY6MfPijIjm4gBn/ZHZgPtfNEFY1
zSOF9MLxHWAXg4sYntl2KFEHYF7SpoYap1fTvi2VdJOXcDwDFbcehDTxHBkabBuLOH3LoCJZW10N
jbWtVQPFxzpe57ZX7Gl+E5pJXxu39OxzXYMjHeveeEPszcXHVol8axFrDX1uLohabEcrdTAZhXi8
6PPMg6U0doBD8wcFFcon39Db5xSr1oPVpuVZlCSwqbDSJ4XOL4CEwAvuVd2rH0phdetRo4TYezog
jIjr8o5sGqy/yFBl8534ld1JOp8iKuKapVTSIeHoG1dZ0Gb8ncFv5RDUQMTG4q72sVYbHJxUlNrF
4Lkw3mrY7uc6G0qVYkhbE2QoBLNILqZ/Bhxr6Z1g1LAdiijZ5hR3l2U0HkMLuntSNBYdI1jnCWYq
0HUiPM24gIEbvMau+4HEBw3QGFYftjH5dRxP4ghD5I/qNHh0WBE2jyI6U+X/LxWhjzNEGyyrgfRO
4SiGJz15Ow537wTeQcI9MLNWCjU+qMrkHmAkAZkJBhQCATbQ76TCaevw70OnSldhFQDC8mr3l6A/
eBc0UqEObOuKq8DDsQbZo8zRqoWtZOqBrjxldQ4qkIxE2LmYOtBCDh3dZgRS19P27BX6lX7YROus
N02wBArsu1zJnH0kM1ADsgugTg2jMQHIERnfcT1MosaYnTeNivKjTbzHgVXkFMFGa/T7IQTqZilr
RQejBdLLjOJrixJMJTSao/UBWacnHJpHXO/TMw3dgk5FtWOF2ocI5eOFpgaoT8crKkbPVMJWJfKF
xELh29BGJ80DMGsO+7Gb7sFVyX6Gc2OrQ0lUo9KZtaJjnFKbQm7xiJzInQ33ymzaJzr/DxHGO1Rd
ScAz66A20YtFAk0LBjunLLvFVH0t/wDm7k2u6n+C3jgGmbM2O/Ng9wD5Ukmzo6gXJNOhiZIbozKe
eoctVDYvbTPs2JX0yMW+62h5iiwnxC0f7MpqqaTpzZWRTfVfUXpA+cXfR2hbwAD4JV01SrGpaHSX
fYKBH8LEdQgodbTQbgg6mo6gQrXkf/DzsjZOQ6ocU+uRuOKtybmBXdv8UNqakDdMo3XMVu81kBPC
vPczhDbGMtKJJMJsDXqI9hzdMonF8Zv8zhrNPyA+FwMkUmN0UdMIdybBRArUiWrtLYvmV+RRhNT1
XmJulpFCUa4ZUfhSnybkixplOkOYfkS/9hyip92S42hh97sV1XsbKs9+PUzbxMVUekqXfVVeEeDg
Ctyq7xwyu3BI79JC2ZXRBMbQBr8PoV+i2gMz3CjwzHpaceEwHOQwaotggTz+CrpFA1Jqa/lA8URV
uPVfiHL+m4L8zK0qdu1g/5I/5UzqqjVw6O6UDGiXEZzRRKAtS70izro1gijLLlPOyGas3ZrSa+re
xGa2iSYKU6W3EUn3oIgB/DUOxGlBE6Qtr7g+sNL2g8embI6DW93gEESmWXvPeJddZdAWHYVMweH0
oLyf+7g81dUzBm7X6CdtcYY6dI77a2jJ/Bz7rabuuBAVoYiDbqNf5Fe6M14V2fAkq3lhT0pWkF+V
Y41PWKVuOBCWdZ2vlZwMj46DMD1ESHvjjAPJQauaZ9eE9RgQMMYCkLOBSaCWTPspbk5VNTY4SQb6
1q6G20nWPnRDPWlRs9aH8rVy02cAhCIPSIWL4gl3xoJGQ/xSh+outvIbs/XZ3trJN7KrUj4Tip/I
chwaQL6la23cmCa/hHLXuDvIMn1ubboWwZkUx0w7955VVbsHAfDiaq2yHHyDEhvsskXhWcmGuoF7
3QjwGh1Wan2MDXmXOc8+DE1E4pone0TewUWteuUL5YToTrmYlOktMHCS1Ydq10MibJpun+CBZ0AI
mUzn1NcdR3QSdXugvL+CtkerIdCPkW6B9bQSzKvZ6WZlf/gFAXWTei+6MWIHaeVIgdqr0svJT9VC
X6DK+o4FvdhpQb+j2bvLQ+/JB1eHT81Ie5OD/Fp0QbodRJHsYtFk0CqtU95YN7npHgH+uT2mh2Wl
txKR6ATKIStDTp5iq9LLsLznJDVWEyV3nwNKM50NP7k2wRW6QEWzrFrhBgtsCI0CuTnsGhM/NFcQ
f+a0dOAfg3EUMFl7Dl3pIpq38iLXaQOEe+7zNSDx7RAhmRHfQ7Bku0ybUQU2GxhXcnkrNHNDjJiH
rCQ5lrywZj3G9aqu6Fzb5jrSXlHUW0W5tnYge8fCOEwczxBdpcKFtFON0h5u80SmiI4D6EwHfCry
yEv0Bu8px7pJwIV1l4NBAfoOUvGJyuLIF1MccylnQi/967rG/Vo1HlyaHuBT431jBgdNcY9ZB0EX
OGVvnobYf66g8ppusiKgxJfF3aIqczfgI8SjJiRsFOqHZzPyNgq+n4N5ynXjZPfmW8vLiCanraIj
WuU99w5gdTUksMctuqHu7lOkhxqzMOnTNn29z1xcIuDy2mh1M2ny1dK65IZ68gkwpJkwHCAJJkaA
cKV2xdZsngbnpQoh/2vtrkmdjeT5eiNe9nH+5iVeT5JVbkbKWwY4ZPkLeasY7L7TVnToAEiNQXar
6saVhgHoKneCq8BJ92Rraxe5rdZW7uHfrqhzHZC9lQri+yHI7k09wpr4xF2CGzemb8GqFq88W5Nf
y4cXnYKEUbVGmHwh524Mp31XnHRp0Bfkh7LTUE8GBy4BWZXyKi2BMTnZlML9ZdT6Y5MWv8favAG5
SWLLl2NhMK2MJFeYhEtzlRhTqREoFMrGAZi+S0KWB1yLfGGoHkyP4G6izy1Zx5T/E+Ry+lc19z5s
Vd3UdDMTqodLOSVJivp+N+CS6qQ6nPvhvlSmVwxYzsaYbntSeZAMlIGr9hQBZ8HDASouglvLulOu
xx6wgfWotNYqj0b0a51jpRRrDNf63dSqu4AbKtGjrQ1SAMEEb69N1h22NXwhTLskJvsvrphtgsXv
TqFF7OCSXLqAWw18AUqM2SXDyo3r15HVWULmacN43XTutVcTeTDjKMLla2PMNrIm0P21n5+wFqjy
36qL+zhd733K5hkGZ6NSQeJKPpPr3rWmpdEWD6mpFcZBl6Ur9lAXdruhc8+R6sDwmlZgxCGFo3nD
v2kG1OOClUYfqsyeUtITzZiu0NC/ymjIYMewVqx445V4K4qz50KeN4vymOCsJCd7bcOoHjoVvSzP
CfdOydUsd7EPfaUPgk3UKhuSuy0LCG81buvBPkg+VF0FR8wjVgSDBzKTm47opa11OADOpjGMXYJV
b8/vwUx1KceWzyX/bPC1XznsfYrZNJgNEJtY42bR3mN+jSBe5uNENTJa8cemlJ2X+YmtruS060ym
G/q0XeD4D8Wdr9q3VlZOaxX+xkJ+g1jEp4TzDgDEdaRH+5YFFfICiprc+Q6NqZiTPOI3Ma0pIO+p
0DZNj6qJMb1IR2ibgK7nU03BexFNf82h5Uy7SnKliTuq0vUinvoTqDLIUTRwQfdy3I1U68M7yyix
bfM2Fk+q6QKv5mANZg65pPg/rA63GSCEODafbCaY7I0GNCF8gOyJG+4lBUFGXnJs+XttulUqnn+I
e9Q0EqulAGlFuHZMYSWkKTg4nToABQ/C3Th9NzCkT8IBcPe0I5RHmAkEV/CB1o2Uq/CS7CrGnkge
erqDo/GwUfrgd9wHe2gqACNeSttZyx+WpPuGn/LxegXfTwTqnxKOJCvzpQxZiFx5z+cloV977CyN
pKwJmrUah7euhtCzB4gPYhdkIDAYgrM3XJhguf0EPxmb+ttNmQDq1znbUzuNF0WVAj7nk4g+QKUm
OJAqXtlxkyJdxrGNuZ/iEfFDrEesu3goQvQeilw5VJP+jALS2uZgV5txByiRUiE+BVnYMX0wqXkZ
tnlyBKSBFQCeE4upBJoztT3UD6Re2il4jI3ktgvB6SrUanpTu1V4hX6MP9DZ2UaRf5U0/ki2FI/7
CPGInMLFOqJashxT45gP5j2NoJ0PD1Efo+ymNfPHEtWhRTX0r6iyewXnoHMuAaClCKBbRXUuOw9Q
JV1Enym2eTt0jZC86MQ+alWa9oXYGon0Z2/9szHBLqvCtQE3LKq6LREjEkQ01LosffHsUiwCpb+L
u+xs9v6NyexTGYsRCMvqZ9fGMbYg7HL1fu1B21mqZkhDjVhu1+X10+ROLylUkBZbb6IC/brr89cS
3ZeCxLDQp+fQx1KzdGjeWHU+vppRfV/YIBVhh1J1bKpDZxdo9yrbZtAfpVGZ4WGdxxLGs+M9cHx0
RULobDRKTqnZH3SiFNBR764f7yxRvohQ3BDn31YNSXUZQOmI/Ud/ileRYpzcrNnjE7Yl4FwL5MFQ
wt9ZWUyDaYA87XjljYxdfB+8akUXGAQ2aZRd1xsqddWpgq9B7/29G5MnL0uuGz08IXS60Sz/IVHa
fR8CvUk9dNwURb+W6l5S3kYU3BA9p7bTtpui1coNlhWUCwVbAJl17aiymWjp7GURUeHXpWN7G43t
uG+aPoNLlxSrxuq3UnSvjzmtI3TYkFQy6WxT51nESl0uogQr5b4HgoPQ1YuZcZULypAN7MceGFJn
gbzO/Ad09+71rAesGyN52GpNtiUfKpdTqqF6JZxjWFD5yUr1PoH75/Sor9sWlqBp0kpcibfM3Xgf
mPYz7MqD36ToL43nYiDZNGVu3dL9p9irOUBtwNr0TXWyp+GIx+TSVhoAri5oAr2xOOc8LJfysLlO
ULSW/szukr7aOqyy60JVdzVWyhwz1+Q/m0RVGrBR7a0hUBykY31sU/22ULrbAmUVdXKpZhq7NDJX
uu0iktFheKDlGxGoe2WQumsUtBJnTTd9qyC6SxjR6TbiQ7IQHaXnBji1ZmXXo82143J6yqUW2sku
Q9mI07RFKouHjot1oQUf9qQuSuvRrfPnuNaIvrqrtImfRFw95ghF0U7aDHF8HYTDoUD2SxqKatxG
GZ8cJCx4rsJdkeA80cQ9ji38iYowUBP6vucLZS79OFn/tEnNc8T+UrfetlYBhjnlnGIZgLRfqG52
30fWO9LSK0XtwyWF+n0AZtwq4m0WmTvXUvAu1pE4E9BVdB9Mca0fwwhY+M+k5i8seeJ9nUqdYavU
vmx9RhPX/N4qu8Ad76MAGuGmKf/4eOGxGu7lWwUeKMCq+P8Y01JtlFP/J34gn+kf9YOSLksAz6W/
HwCujSmL3ocCH722oXVIA84GyD9Te4G9PRemlUoaquFIVQl0jkFJzbjbQ99J7PXUSv0OV7srzRfe
l5I20C3xMVTBhr/FZbZYtR615Kefp/krV10OTldOoPZgornw+ZUd5NASPzXa+8H07wVMkyg+9Zn5
0Ebj+ueRBL/pMwMfKWcVwwFhYqCoubORMCVxAtNt2ntCkOaWDGE61E19Qebg6+tAuRfCNdAv1zB+
mc2l5U542uqd+VBSR/Sb4QnBJhj6xNrehYn7+jqfR5JP8s9ayS2sVkqrNx+CLi93UZneKJGWXrBi
+uZ10MyxdK4LR9ORU/08SEBh0Uz9ArJB3Zf7UVN+Oybqp5bVUknsDB066M8f6ZvFyH4z8AmiZCLw
GZltAeoVk0rHeHyAIsPtdKdm5iFVw01pOhEgCnUZMpnxuCwsaeHsxc/wgS/sQvmNPi8UG5cBXWcf
GvTQ5gYVvuGkvTkEFKbUDWon+SKOT+XEFfTzq36dW8dF7hC/ESbXZJo/z60zQKeyyrJ4wAID5jmt
CgihnjH2y1q0F17pqwSSwysJw7VwbiRtmc2qN2ocK+ROD1DvHHi1XlvuYE2RLfwyooSsLL6w2b6e
nnJA20EJnm6gac90TUrafqhhBNUDnW3HKYA8/QIguegBGTn+jYDOmue7n+fz64ZgSJf9zekpbHeu
do89TOvBUq8e9ODdj/JnQKj+hU/2dQicBwWyMtQObLStZ7u7HFKLxjjiD4WdvHtSkVEf7/5f3wIb
J0SNgB84NpJVs20tjCmrK1GUD9oAZpIEy982oN1+HuTrCv88iFwu/5wdzdgJtbTS8qEYsuNkRWLT
iQQaim7f/zzQdxMmnYYRk8fxCwTH54HQkCcgjhmoj4IEOlyYgCfo338e5MtaQzMfcRWUclA9gbo/
20hWmxfgN8Lk0ezvkWEiKKVFR0G8QocqcJ6pAfFXP374edQvc+hC8DE1TikXXRO8vT6/WtnUYK6c
rHp0y3qrTOpVFU3P1K1+HuXLIYHHNnGyKTh+DUPMnVUsbUq0ru01UHXKvSKuKDBvcstaTOYFxXbt
y6eajTRbEwVs70HvRu2htAraGXt9ANc4CYJdMAbtLmuUqxA0i5YDxMQF27/D5HXR1+HHzy8sh/l0
+Lomr4q3oGpoBF32zLkmEzb21KJACtV5xn7lvquWyL9vdJC7oO0ovP483Dfz+2k4/fNXjAzLn7oC
scscJlcAs3aNfZix1qeEMrPqRBcOkK9LlbcDNecgp8Wu+CuS9M/G8wbLB9QUFI8FhmvhWN/4wPO7
xlgjEVBMj53HZYNC38/v+PVOZU7JNKRxpmWRzM02SFYjI2o3VfYopJSI/Rx6H345MKHJI/ISCwWP
GaUYUL756Oxnn2bIz+PbX7eK6bBH8QKHhCmtpj5Pco68+ahVdvZYJjV8QqjikEop1DWUvo21Jmkn
mhIsvSS8K1SPHOO9UcJ8KewOHQnhUGQHml74RU8ug94u6qAb3YXwHtS0FNC11azhXYGLgdp6uqh7
a9qHaY88QSOgA/rUhTLw6FaR0Krr7PdYfVf6pwoUumR5Dep47PV+qyPbAOSAuk2AtGxnvWj0Am0g
K0vN96kj5zBvswPkOJnvEJk3uv9R6+M9e/MPfIhYWDvJYZBCLRJCKvsPUUI1igKEktRXWJS/dh6U
uwSqj4/jnkevjDI17PTG017jsgUxXxvJFojYLxgh1KOKP2XhnUc4/lnsXdjtM50z6RpNuxkeoOri
RWHMVwSCZhmiep5133rjFoIqehmUFBYpCz4W4sL6m50sjkEsZ2F94doCfxh9Lkdlpmk66SnZaKX5
76Ua3SXJJV/72QqbD+HOTo1OsS3sAkGvwbahXUiNeOqifWBUF46L78exDY5i8Hes6M8rGZ5/n2hj
mp6tUL1pVdTixxNK4M8/b5jZoSTfRiAThq8N+1Yj7v48ip8I0ZRVWJw7AWHTBDf2lig6aMJL0zY7
jv4ORBeMmBCSPd5ds40Jt31sAjPPznSppPAL2miLcqS/jFM2OtpLbUDFsbjkEzQ74v83KtGfqpFx
4oQ2uzm1wMJixY6ys66/6qjA6fYeCOtpyOmd1KCUi9hcX5hQeYz/c6v8HZJIFNNaDD0sa74ERwUI
uY7w3Zn4TiPcVeEIdVqOfKod5Tj1NaV5rYex8g6wqnkBQFb+AiLYPEyKFcG5l+J8Tg8UpU+oy9qO
55zcAcRogj0XSDIqRDjOdtu8j/pFFrXTKalt2sluiRAC5VMdloJuSQFYbwtAIGajlU2GCFeIkoUK
XeGmrNWp2gRhp3iL2sPsgha4JKgWL2C3czBhAZSQKSm1nVJKbDTsAfwyKXkjdg6ACnStrWKPEsCd
26CSzsoJIuPsFYPtLEcaN8iQteaubANag+jpHCzRF3eGIqJbxMh00H0BJSk0ejcRPaUVNUnQd85o
nRXN7z58sEcrAlHlwrnwzeozXaQsCaeRQORE+rzMc7tsx6J04zPYYUARgo6W7Y/A2JzNRO10tM29
rNqB9bmQpH+ziy1Z2CFwswlO1dl9qCs52lsOAHKKfphFaJ4HuIFvk/VafWHlzdUG5cr7NNYswKCJ
6/h6XSZ8kewGpNsB3NpV6YDdqFXtTdG8J81N9ihIIzKRH35e9pp8kdmyNyzTxu7HJHQ0xSz81q0m
itqs4uQNNBKv0ER9aiqwHloYLiXMSu3yZWtTwmv7bliTkObXxtA3m6Dy0IC88DDzWZdVEYJzIe8C
ukrztNok3wBwqAs0pbLrxqEsDfYJ5O4V6l+mTxnWxylUrVf0Dq5q7JQX7cCqsLRgRQdnpzbxhbBE
zO8lHshWOclJiImtsaD6vP56K8wUZqC6TtP+mMUwN6buozbrdZZHu8Tp1iITD6JvsNTxO3/hF7q2
DOPUuCmBwgVxhRWpB+9hFP6WdsqLoD/7Oyqcp1aJ77NReR99ca253jYt1XUSpcbCryBtNTq+0bbC
iTI4sPO8rjy7iLdsCMB/xwjVDaH5KwyHpV7oELKVgdou/eSQvhDhMF4QSYDjuQ3Zq9B+E2GkFz7T
95Py1w3LJf6ef6XGz1U8G5oBiM6bl95N9Hh/XgffDIDTKuEoGx8lzLn6KKwAI0dcprueQuwZfFz9
1mUn7N3Po8wXm7xCDfgp3KNClZv887etUImlYlNlwNlr/YDIA7LkdBKvUYjoLq2jr5tMCJ1LhUhK
YxXNllHdZ15fD15+BlQj5QtMnGDqcnz6f34h6Talk0oTSplzJV7FC10nt/ro3HrDI1JIJ0fRb9XU
3fw8zPzrMG80yZH6pQCHBeZ83jwjphoccVxJm0046Yax0LP4wsH/3SAudRRZEMB8dl4VmMZ8AAkM
lRb5gg+/BkQZjtqFF/n2ckGVFK8BIGKk0J8XQDnVlHslZhXT6neMOF6Ig9bIrmxzY1jllfNidMUr
fsbjheU9z6OpY3OmyEo65vWGg1/p54GzKXchIATeSe+MvSBTcEywBq2UERtxIoi3KFFGUpQJ0C1T
DPk4ak4x9JSfP6Q+j7Lkc7D68TTWOW+/LBh0DbScG949JQYI+vgmbiVJgfAEi9B0V+GbkY47PXZg
iPZH+pm7ygKmVgL3OVXpMz/Nc7beHzKDjDYx4hl//3zqgKHHmyJvd6F2d+GR506Afx+ZeFfnVFC/
hqMhvGUf/rx7GvM/QDx4TMCpS5FXUr2zjvobJ7WXiXSgKjctCCD+0sPglH9pn+zkT1cCX0PHQFzI
lv6mQ//eo38fjI9KrEDQyvN9/qbd4ECUzivvVOP3gmjS1oj8FYE5A9KvXAyOyyRpyzEHEA9sIsvc
Xw0/KSVQ0eKsiaiTypc+0VHvbULMt9Vj5tb0tqAwITLB3wIr5B19uP259V4oyrqDkPjz9MqF9+Ul
hK7Ja88EsTvbEaIYmqbJsJCio3sIJxf3JyPW9mxGADlpiKCFd6F7MN+Df6ftnxHlOfBPtcNEnrik
ReGdLM8uFqOPj0eAgDd+U15WY1duI8A//I79bP/zm347rkX9nqYFR8x8CyIV2GMH0XmnoQkOljId
Y/h8aGYEcM3KB7Mbd0o9njILn+ufB54nbvKFbap0sICoDHLsfH5hrUsCWpuZcnLMtlw6YVstkR2V
1EAn2QoTxMrP4+nf7RhpFmoIbNGE7swWZoIwL8kJYt0gteOtY2QUNYL6Pw9KdCFcFPWQyP+DZbN3
1XhZC5iWgM8iXwWnCZ1r8g10InPrXjRJ/1bbbbeu/BY+dqBZN0na4KSROdWFm/mbj8ONTKGWNo+p
Uo/6PEcgDLUgV1vlRPhxzjzlugQ6Flb04XPApVprPZLWgKRrr3+eq+/GxWlUx91dN1ka8p//sxiL
0vSL1AqVU1jZ7q1wUqRlPRFtdbs2jgU5yqosJwDTSdgjuphgVP/z+N9dDNzfMh0w5fKYF4zxPAPP
rQbKSXjlL72d3rqhPA6jt5eboeMcK/zoPcn1VcfRhjHfuoVJkNYd/ojBhQNtfgGzTmUoYWF3L7+C
NlungwW5BPi1dxJ99Jo6ylEJjAv373dLU3ATarRDeVvK85/nO+oH/II0wzvFgdWjzqsjlAo2e6WF
cbmtHaSxkRzIN0VPvdNSYg0NpyhcKpnm/nHSwN+1UBIXBS008AqdCpC3A8bV6tFOHzxoFUXnrjEE
Fxd21Dc7+O+lyaPTK/vSC6+bLssnw/HYweiNVshMQLLnMgxEcsFa4ZvjWKj0vinKys07xxe08PBH
t574BqaxrTx/o4CfqvGLdB1Ad2174cW+5IJ/vzlhgMCfmbBoXgIZkgoe5cj3UIsKdQt7Zfnebyp2
z1mDF5RnbBEqWE9Zd2/mzlUZ6he2vfzcs9uHkJ+zinIWnch5J1lFhsCkLkNYFAGQEf2vATYGjpTR
hXX33bTygvK/KlnGvGESoT2k+XHr33aoAOiN84xW13WlNA/gWf9revXCtH47HKVNQ2CzTWI7u1Qx
YarUiOzwNs/c+wIqRBJZt07q7DvF/Q/5jwuVi7/JxHwauWAkKEVn9cxPsbacQMnoo3+Lg2ej5Lm5
ybPGT/dhX49ru6+A52qY0OEOH60gxyWAjdC+pLbiH6iUW1ea27fkux3uTrqV/PZLADRRoHinUhTZ
DnlAqOfNFN7WCCwhcxdUG2fsQcxZfYIobgiiELn6M1Lh6K4ngM5Nf7CWSTY4K7Thi8UANf4w1pay
JbJEtpva15Wfx/p2TOMU70wc3IPeJyZFhAcWwoQuM2x1REeE8NZqivCPqiXOaQrTfJ9xWP/yKRkc
C7O10fhTbMTV9GSTRBySylCjFuTULub2zbitajoDFlHNeuo9xJGNFg3xZtJxwhPlA8KW43NuR+Oh
xaXuKtWophq1Nq6MrEQLE3r+0nTjYp8OQpKDOHjCoVBWWQJ7oBAI4NNYAD/bt9HGTYz6/cLNIBfJ
7KPSECJrIGMFCTM/Km0jaTUHLcNT2wExL5ttgLLvomthFFMmQe5oHaaTdO7ZC7XHCBVqVZHdD0X4
388P8k3K8Ok55OH4zxVZBqVXKA2LmdKfd2yqBMGhgJMhVM125SeOFGC1tGtsjZQ/P4/8zbHLyDJ/
5rbgf/L0+GfkFqvTyg1651SYXrlFoExdw9hBVy2AAK4qin3783jfbFsY1hy9wDv4P/NYONadCUEm
KPJF2kElrRCqQ4kIVy3Rrjripp9H++a65bvKUjewEtms/vx2pRKIPrYN5VRjMngdlk6Mt9iQ7H8e
5ZsTljNPpWHg4hv1BatDGRAFj2LwTp1jmesqDrWjEQpkYiw1uhDLfDsUPX0dvBbNqHkBtYrg+iH+
G9zWln9VVZK+iC5g29m/fn6lb2I2PML+7zj654lzWz9g6XFe5JwRpE9GeCanAmY7NqrMow2qaz+P
+O0WsFkSMncGtDA7zzEFRQ22UtxTIMrbqUXIJNVRVa+Ul7QSdxAAjp2fXxjz29mE5coRAGSGoODz
W6pJavXAf7vbBHGkdUPucgWSq0fMO6kv3MJfowDZg9N4N4eYzKUK93msPglU8ukowfiG4270NpMK
Rj+VCu8QqESunCyreyj6cF2azc623QtbQfuy04kAyD8dkxe2QB7KnfnPTjeCVkeEpsxOdRHRicld
C/jRoJkYZkxEc0He+C8xOd2+cCfzyq1i29l2sZvs8tIEZZwAVw3UoLurTPxutXakRzBowfnnVTA3
K3IIWSX6U3fI5CyXrtHnp7SBrluKSMJbH6Z0nJlvfmviZgyXLohOheZuGxdpQ6V7HBwY/EkF0lxt
rlDQ3Spu/TChNvfzA31dlv+rZRJN08n/cu0jQmV0YeJNJ82sN3ExbeMQWkETrq2puk4iaDx6dWHv
fflQJNCUjxxZP2Kjzy+lUpSpkkWBehrxq8u84tVCdlsbw00XhRcuwEtDyX/+z5oQbtoHUZWpJ8pj
9TGc/OIA+g8R2SnCiWkKxYXT/8t5LNcg/1GJREHuzDd57ZthN1llSPqTglHGgPtSsvdlS1Nh4ShG
k53aM3I0s/XjtKrqAUAPT9gNF3QNm5Ol6y6MRKRIfl4ZX24yORLdMzazqRM/zA6sMo6iINXs+KRU
g4NvT56jLADvKhD+vrBMrKSNvrr7ecxv5o9rmhtNANHhweeHSJw6sEHb5Nbv9REzbSPe8JPlhUtm
DluRm1DigFxQoFRUABF+XhbIINPbaurkNrYipB218Ehz6mgYyTNQJVrFyTZ2o02BfICmGLd5XW/7
WLmw8b77kMB0/g9nZ7rbOJK06ysiwH35q9WyZVuyq1zLH8LVVc1933n150kPcNqiCBH1DQaNmanp
TmUyMzIy4l0ooNr0yRnv8jfoVuci/KfHp6AbNq3yLkOXKJuFqHx1ukU97tMg4s8/7X+YAsiqZAzC
FacjQ+MFfxQl+oWa8Fq16RpbS8XhpVlNtidwCRs0ixqfGvMbYkcIq7rDr9t7ZG5ffpqTKSpXn+YU
p3ZbGpIRnyiTBtQ4Oxuh9+YO+Zl16/gLX+kqT/hYQO5OXn00lab5SEDi4wKMj0+1isqOZlNWTQD9
SXTDmwRhd1991LXwaYyy7e1ZmnNHwTBM3tV0ZwB2TY5f2QWt7vpMs4jRgRkT3FkiTY2ftSpH3wBb
ISyi4Np4URnsHCc2n/O2tVYoyfwLid1B5q2At11q/atbKBgXxxpVKUgpx6QunJfUpzQbRcjUQ+OM
vwWB2xwR3kKBEQDnw5jixqB4DeKKejHGbzxP/B3+JOYGrQtzg3YSIjktukyWnxDBk8F/7qy+XmNA
gRyvbv+WY709YXYRQPvsh4MvU1KRA4qAkQRZvEcEAGEJSNo8YwtwVk762AM9VBAdcAeBk5I3See4
sN/6Gr1+Lmb8CfKN5nhfxwEemOqa+kaXIPTij2RurBAKGiwvpBfz0tuMnSbtMydrv93+IrP7ziGm
sxHoYk5rv6WWdF2ESc6pTjrcn5HtT1L9gdt+7+hArdGquz3e1d3F1qOTiTumbDhE4skGMOQkRHzB
Dk4Qy+D/xLlkPKFUMRzYqeMhMhbRfHM7zsbvVICEKXFYk7Pr63KT66oXnmyz3Mmx+sUqxz+35zSX
/oiXhKgOcoFdPViA1btd2yE6yAf6gR2YcaocXzl4GhJ7aDgBycRMa9uaQ3jM7Ej5M/ZZ4sNhtqxj
oWjNLmgi/TC6VknXplEXugozX5jGgei0apw8OveXkSWToIRRj4lPPEb9MzItwwMqweHOjy3kTvq4
AOVHWeD2ksysOs1Q9D0VXQGtMn0wlrg5aUhZhyes2iWETLGM7jM3W6jLzsTlD1tO4gn916vaeEDW
Y+leEJ0SP7uz6/F7ZVY/B2mpEzSzZyk7CgSMKkDT03CZJTrcMTtOTpZrUunJgdkEh84YMLLJEa24
vXIzsZkqsKNRs6Ieh83p5eeypSY0Id7Ep6wuX+0R0E0k2l5m9SUKujfJU8+2nr9KcbEQmq+QN6QP
BAGeVSJNoJI72SdGhrRS0LlkKXrkbJMy/66biLqaIVI9JU+71RD1/Q41LNJOhOiU0l5IMz/K6Bd1
HfELOKSmxY+AUDLJk8LEsxJVSpKTNtiPTlWcPDjjsWRB5ra/UEz8aWrN/WB4O52Sr3j7eXQJW7vb
2di5wCncNlB4laA/3P4ic58fCpStYyVM1JrWEHMyX81Wk/jkhpWylXxcE0o3ypHZ6KHp8hRbek2J
eU7XgY6DQDwDmbwCgOYgznILju2pVZM3CxfKKlG2Dgo7hhs+u2WEoEX2rKGrT00SD/WlHG7u7AL0
IsHGsplDNdkIWIemGaIL0Wl0pWodJdBlE3X0F8LS3MuWsqxM55/QTtVCxK1PGY8dxmOUFmF0Uuui
eHCH0l6brRvvDBiLB6tW/XfZxdpTGf363U8d9YD+Xf+ApONwyBJ0I4Yhr99tp3A2XhvWPxS56ZY2
pEi6ph/C4jxQY6DY5siTn5h66qArrh+fdPR8kwE5GiO4SzRv0+NzqnsoxCNMerDV4v+463gOEXCI
ojaduMvlaeCMZbI4DBleMlvZHFx8qVR7IymImuQeUiq3d/lMqQNiHZtOtcDrAjufXJR6kuRUwd3k
hPXRDum3rR2rcO6RXR71vVqinT22iGL0wRkraMjkML4WcoO5m4oaErQrUgQegpMpo+SvK6njJSev
6o56XLxILS5nUeb9IzvtL+QcF7oDH8nG5PvS17Pgz4FPto3payUMKwfSt+OfxjKmDs9z8YReRPk4
jLr6Ckum2POT8O7RzeJJw/HmvpETVA9dW/4V6Vht2Mxj4fDPrAG9NAuEFMQsAUa8/Oxo0LVoMvvB
CUmkGP0M2/hmJNmrJr0ZPejX299cLOh0/oBHiLckACB/JgtujnVjp4Hkn9oq32dp9NiDH4lR07s9
zExAYTpcKSYsFeY1GcbppBE6TByehKIM9j7+xoricHt7kLmFI62kVscFwpxEFP8UTlIl66I+IeNQ
EfTLI3R6oMOnLoLe0fILdHZGnwabvED1sA0LxK/CE6qacMJVCPMMc3tCM9cOkDwIIDKYPLCgk51Q
5uikQW8MTqVhrhv8Fkaovr3dHOi1L/T6584+TwAVcoNQqKAJfbl4dm27ll8XSBOTH66GEVGjhkcK
kS7yjaO4cnG+urNBm4K0X2uttTDXmaTnYnyx3p8+ntzUgMn7KsBkbnyM0L5LmuzAFbnJkYAY5AR5
rUZdofC70FSeHxe6OukxFPJpNWiwotLu1CY4YWD9UPa0BPHaTeP2vsrqTY8WCZh0A0HpdmGzzlQw
dNELoKhsAiiY1ksrbDvcGIPIU5ejilN4+6qx71ES3tUR7p+19WyO1sJ9OzvV/4bUJgUGLIvLFpPM
4JT68YZKHLoGyF3nrfWWWep9IpsPKQ+/wJK+397GC1OdUmdUM4tBjDNVPySmBtV5DKoHRcfkWQnW
jhdjOGNvbg85N1VBwLagUFL8nX5Vk87nSIrtn3o7uxua5NBU4ZPYRVZq76AQb1MK0FWYvN8edu7A
QqwEjAeoEZby5BBp8UB/HS3Kk5Kb9G0L8kRMZuR9l5qJupKKflgqZorAOY3fJqkpaQKMMQhDl8cG
fEyCdBXxuzDNp3FQf4Iov0+4MBfuibm3AT5LjtiyVNSvqqZ105WEVG6lrm/eXa84+sIClDr+q5al
95QU37KyeG4s5YRZ9sLXnJ/kf2NPYgPCcHD3M4/Y1HoHQ0v+7VL1V0cCdvvrzQ5Di0WltiGQAiIp
/xSCilx3oNqylnmePupj9iIHBUWhauHJOnccAMpQ90EnXsP46nKY2C8d/ghx37jCsFobT4GjOys3
T9GlM3B/B2w7/qXIwkd3hjuexxXZDl3cyZgdWbWHxDiCwmjQ9XV633jqPkJmPsrkpZtEnduS/401
Pe5VKQ8eqq/BSS7rE1iKTRCiRxdlmxphjAKxqKYZXtCNfjcx9nAx4yvLYiHizN5mn+arid/46VN2
KRrqtcYaI4f7qGbKQ5JAnbQs9PlNiJQOVAVhDpQDAbEr5VveYIt5ezPN1eKJAf9/ybXJpu01fzSx
aQhOyYhnAs6t/nfgw/zVU4uVqWUCrBuX5jGHYSp8dxeGn3m4kNAS/WiAcb1Mn6xQoEGm9DqbWTwZ
UM8Pt7U14tGEUsNKC1CPYVBk/9AVPbTFEJ+7AKL07R8xd6B439EIICDyWyYHKnXAWFZCxhp9pXWM
mJoADmyijoL97YHm4i4wLdMGCQJmYNqjVROvr3OF5mMspfdVreyTvGO60bkPtYWhZrfW57HUy60V
p9HgO1FKolLam9KwkOlxH0SClmbVU+lV/3bgQWVwRLieP3DDLUQPsW0+BXwaq4gokDR8xA5wcJOT
XKpuSAUIRTE/8uqjY6XWZohVYyFVmBsFfgb/JkTRd558uSBDyN0ANvM1b8P00R2kgU5R+u/trzbJ
15kKcY62Op0qRCiAelyu5OgaSIVndfE1sLRvJSJ0WungyIJslH5vlNmP26NN4f1iOJWGH3+lR63w
4LkcrlOK0pEx+f4qmMapYd+F/S4Pf+U9ilFCmNuxNnmEkDfIJl66mMRTwF2hbtlifW4gmo5XObAN
x7WePDwhoH4h6veGJwD0wy+ozXF6UFNA7u72z56cof/9asH+ohDI+2l6jgutd7DFrLKvZKr6oRwM
If4ZRvt4cJaYLJNTxFCi9QrznYBBpXyqCpGqI2aXpem8yrmHIV79U+4sHFDQ1IuRAL49rbmxwABC
9IPeDKt1usHsUkoDZ3CgU4NZTXx4AuOR6LDujeL19lCT+1ZMC0CoagKdNRWhoHb53VVdKfEc1Z3X
DktpnOFsV/AKSrQN5chAbzj6+6nB0aR6AruJJHB6QiO/8Wgn1+4rjaEnyMIrRNq3I3gwU49+3Z6a
KoLNZTRgICGmAWHRhCc4mVsWjb5hEytes+Jr4ugrPHbWfDEMtA+4RloZUm9IMfPfYHy0yrkKf3T1
V/Gf1QMOxGtVOCJmI52rVlBDhm5YipZzPxAGoyzT8KF6ak4yYidqNGsoVO01ctpjotlrOTrgfovn
FlrSxja3VJiUD6b3jU7RK45GzdIPECswXSFLoZoC4Yzaw/TrKyrYpCg3tFf2B2+cWICi8lLa4Af7
4OE571DgHJX6N7L4+IYpC8Nfn16eH0KoC4Ud+vJXR8prtTRNNfvVhPIMHAZxQqnEKA5B/HFzey9M
h6L9BHMJFhB3INFi2uSJq8GE74BAwThG//B9Y7k6tp23//tReAaARqapSslM/IpPiVVVWlaSp771
6kouKqzSs5vZ61LRlm70udkItBPwZ1pqQNoux+lpPKiUna1XQAsYnZVEZVwbpJVn4Ip1e0rTa0gs
HPk44RWaD/CqyRmqI0lLBospweM/Ys6J0L77parCfxPTOg7U+hf2xDT0fYwHmcOg+U6MmL5NpTJu
CmUQU6t3SBz/E3dvWt+u8j755/bEpm82oVlBt49bA4Ao/JHpljA8qY3KtjZfS8yzBrzC00fca3f4
hpmuuuLAl63+rATn28NeryeCAWIDkjzAi5w2/jAw85zKr5AstaqN1w+PunFEjXOLybqkSwsfb5pm
C0cc6BjUS6ktolM37RhhrpNkKP6qr0EUYbqWH3oVbYRd63/hr1p75iRE0i+jfXeGhXlOc6T/jYze
GamYTJl3kk+krlAOy3r1Na3RVcwUjAflYPE1dTWKQnValIiIITPIq6hqYzMTgKRCr57aQP6a9dqd
7XobzuafRlPfayX86eTqKXZx1Att7WnE3j3r3f2QuQs36ZShwt3JPIGLCBaMaBROpqz3FTbbg5u/
gJWCfIQObr4Z5GKl0aUJKnnFji70fwDHpM1hMNVVWpQrg+0m48QmG8bOc3F7bBLx/3P0foG7Lwb/
HOn5cWxzhd4FtyG1n8k5trwsq9GqyF7StP6ODOUKDeSvnfkNMd5NS9dG69yXHk+K27v9KlDROgDa
JSMtyNBXpzkvXXxrNSV5wQ4Ya0DT3mhNfFbibmG3fTxZL6fHmRJiaqaAGUCTvYyIRm4CsM0hmKuS
035TPa3c5+Gg/UMTBc+TUcazeVTNtdsiET/mQfnaY4yy0UPPvx+bFgflMRxRltfwoSUR/kokd7fY
N/Zbz3HKlza20k0/hP0+MPPwsXfS6GBIuf+QudiP1HDHXxx8dDAJoxlp94a2BkUTPbgybtmBlCYI
W8HOWejOXEUSlWWFkIhInYCXTsmBfdngqKx48lnC8TuQ/nQ59WCvQdQo7PtNj7H9X35LMR4gR2Kl
qARPu09yV6f9YHXymUdICOaowrhxYbvMTMkiX0PFhSnRVBR//un+7POqzBRtUM9R4X/vOvNPoapH
GxVdzTee1WDpCpgZziZDhLvKKwsc8+QaHYD8klyXypkmF0ImyArW4R024fda827aX24v39XFRmMH
fToeD7zCiRGTHapomRzkplqdFUT9N1XwjVRLjn2HXGt3e6Tro87L9+O2JqeBNjqZVufFoRJZJu6q
FdYqNCJXHv6aCI5jaIJY1NJHmxkOCiLIXjQngSzp2uVHs0rZSCvYiC+j3lPFSt4z5xkhrLpzn+qw
XOEHwF1ze4YzYQUlT065CV1AvuLEC00EX/Hd+AUin9kAvcixnYpB/S7sx2kDlJCuUzeWgfeKZ/hV
txHOoOgEozfvD9G6lKHvpV8q/1uq/tHxDencdhP0OxvJMIveoxSFG2FLfHuu0weaBoiXoYGeUSYS
uNXL5c0kFkFLg/hVk1vs1cqufaRI5WAghYJoa0kKrCjMP7rMX8oyr7MHEhSkG+BVE2OsK3C/Yw5N
rwY2dpYmzaZxNQQYVJhbHIaKQbwS2+SP7RxGpdgbdMJuT1tnWpcBneconT3eRRY1lmme1OZO5ZaW
5L1iyHOyvBIq2BKe5noXiSFAEdEOVVDhnK5s3UvZiIPfa+js9bF6i4pDYC1RTq7TTIVRsC4kRwEc
w369/H5jKkGa0UP3JR4wb8R/xtcfUz3F3EDvjEZYj7m4XAE7dlDOrL+EcvZyeyWvNxDqzzxzCXFc
jMS5yx9QOkpX8wj2X4fkD17XfEv8vzflcAii58G0F2pjjnr94ejF0mwBLglAZipfUmM9WUKSw6Q2
hzFEPNe3lgUbyg8HHXUqL3s2Kk/eF0qs/+v5pRTANZRT4fNgZj8kXos7Dwe0p7Gxgn+6EdWwld6j
W76LYqvbSSneRqUpD87e6c2A6oGll7BNMXByGqXF/XeModnB2DPsAb/UETt6RUuqVafjxaw3QfdE
SBnwDSiybxr29dEDJbbI2tZ1SJW510pzn+dlu+tl03g2YhAObaYme8VE1qvy6GavSkuP3rNC0n8X
Tik0rIvhO/Pgxeplzi5Wv1pDti2pKyAnP67HMG7x6PS16IluabIO/Mp8Ldyyeev8ivTP9+tXFc/g
jZEMGETLTbUdVC5AFPar31YU+veSEuTf4qjpdlwW/Vr3lPKV74k9piJlK4n2OoIHOLrQJoS+Udk4
WheqeZTSzgpXptrA/640/2s+1Nlr4shDtPI0SdoNllMfzBTxi7wT/npKqDlfoA0b5xHl+MMoYT1Z
GmG7IwHBvc1PogU+yNW18XEf8jJBtYVn0PTa8LqqGurBqM4ZCy+D6Ob9VTR3hoM5PMJ0wAVoCNw+
CVPKPKBBgeXg0/Fypro2rauVheWgTGFXZ1urjDd01IYHaYxtHHpd6juRWm74+8bnotVQp8fQc0uT
xEVXqkCPvjHVZ2OU3W2S591SV2g2Ofj0w0Q0/JT42HbMRu9IDqRBk14AXd83nfnWa90WiNN2yGFu
Zj7fXc7WvFqPxYjrosHvs814a7m49Khle2yccOEwXwevjwUDZAXbkNfNFACTSaNnWGVe0/9oFV4v
5aGUR+50uTkKy75W69Mn2/SqVdx8lfrvtz/XdXomvtZ/g4tF+7QoTgw9v/fj+mzKXPG++6BLuBWo
d4h//OPBS7w92tWFM5nqNE5Hch1nbVKfhUe46sENK/a3R7gOxPDUdHJooq0IjZNArMf+IFdZWb0Q
d9ZGdrba7275S4l0/EbKr1L67fZwV8vHtUOdmrIWT2SU6SZpYKKUARozfvdSBtYvRWtX1DmeXQnD
05jWtKUtPMGu149MWhQaAIwJ6vEkDQyMyg8SzJ3PtSL/8Hz70bPrze0ZXZ8SwTMkE4HbIjj/kxlZ
IL94x/MCodBxrCTsrQ2zWiGvnqy9xPx1e7Dr+ESXG2w2Ygp0eljJy90XONmAHVPJ86osPMzH6m2m
1u+Zr7xlOAjpXnkcQvuQJPqSYtpVWgIRn+oX/wLfSvY5mWVnWp2CTuRwtiOzgz1uHBtoTSstN37f
nuH1QJwvmwqNKarjkL4uZzh6sm9qXVeLB51inHnQJeVC7vFRibxI4zhV5M80GCh5iY93OQb2trIz
6Gl91uvoG/7zshM9pe340nbFbydNjjwNbDPZ1b0w9xhC8RfQKNpzFSXOBpD8ui9/uVJ8N+YpjVnu
cDyd39GwfK777DVs00Ptv9eBe9SM9j5wiQ0GzoGJB0ZJP8mV/TR42nOqWrugNLEZjuGT3F7DD/30
yQThrDmk5oIHy768nKAZFTZCFH11lu/DNnlzfYV6CrosK/zWfuRF8IOuUbtqSr9e27WxwxX7VzI6
kJZc94SgpAfT2fpJp+JffZSyTadCZeHqwisUUagEpk8T4lOOy31RGE8YpTxZKKyuFuYw6YaLa5GH
oqi5AsiErDzZcWgJ10VV2PXZq7zvVl38MdK71v/X+GpgTSqVgLwGJdz2dUlXwhcGtZRLgRtj3xlj
nhDQ/lNA/q8NOOj4UsT+b6XKtYWn2HV4UUW36H9a/IBfJ/WrLrCGKhq06jyUnrxxAxumpakvFMmu
BxG4esoPFNWp5U1z1zg3PXCLCFLERWMcJHNM4QWX4/b2el8FZmQCbGgSFNYpPjOXyy2TarGmFFSi
zvUwIITKB+4y98FB4Gvsk+PitXN9zC+Hm1yjY4VJgtmM5dmszZ91AY6utzaLo8wtHWpmtqjf0PlQ
xOX36bLuCifrOAbleST3XxexlK2RIbu9cHMz+TTGR7/v0xilrlYhhjmMoaCMZlaj8b0uB/lHn+AB
eHuo6+gPAO6/6UzVdFRlTNJcK8tzHKXv+K/9SZESPelyvy3VpFln2Pmsdc3ft9LCNTo/R9waFIx7
wARP9jkWUSxwq5TnRh4g0pmCfqQUvFgCkDn/lzn+N5R6+cksqIyV2crM0amkh7CrD8Gg7yE+Biuz
H9592zoqWfbDRElkAVY6dwJEIZG6JZVoGnOXI3sB4h12Y5VnLReIfS9tARgM7kMPtPSoNmaCQIy2
BGC7Sr+EOsd/gxoTgGemKq3h5nZ5NsRIgb7L2sZd53KlblRE3qEoCBuY1nn/P6wyJQZQiNDMrj0+
QlVF4iGqzu3g3Q2yKR45Qp6RRNZXJJKyX75j7G+PObO+qqLw+BacLFF1uFzfYnQobWR5jjXzSKER
b/d/PDz3urRalwiXGvoSOWrmuKiifw1Onu7qVY1BggEmq6WcnyEAGyOSkDzf1OoPtzv5kUCYB7Gz
EKtnDgrXFoPK6M4zqPjzT8GgyDW8b0M1OztuUK+sGr+/cAjuPLPIFs7J3GpC1iOyUbhFx2uymnVD
o7K3SdjTsfhBkTBejXb4ZOd4yqm69M9o9ne3P991ngvBhMTJgApKZ34KW40MKKdKVWV4sNebyBJe
ltqm5YW+spTUW7hYZz4dOGv0n0jchbahmP2ndXQiyyJBC7Iz6t3yZpT7RyUs/iAchvw4e6du7+yw
2rbWEqZ+ZpKCUiKKm4KPMK2L9RV+u02sdWfs4Z59HN/6KLuTW3Nn9s5CMJ8disoXZTAStKtaotMm
hBul686BAvHfTNunse8OXlv/HKzq++1vN7OcMKG4ApG95RE0pUQV+LMWmFd056hX1954DrpX0lOz
tldehbCAdWibJRTH3JDcVXTYaPKSxU32J/TLMGPrdmdKsonzm5p4kjZb+owjyphN+h2TjL8/ERSk
/xtRJAOf9gzC1G6E9HZ31pX6xQmxoIhN7b4b2iPgqMfRgBh1e1VnjqBAKAlInOADfBCMPw0oJVmV
xp3FZsnkB3VoilUdUe+WLGlv6HWB/XBwuj3izG1Ba4ieIpuUyu30FUa6SdhBpfXs5OmhiYt/Faco
VlJqZ6u8Co6V3ew942/NmgCj8ljiRYYUBus7PRNJyIvQb9T2XLf2OtH7X15QLlnGzMRNETBFNAM1
dEU20vtYdUpPac8ZkJ8gREbWz35HZfLv7fWb+WIIFtN0/niwU4+83CJMpG38VNXOWTQ8tBFG3ZHm
66vKqfQVkqIDLvJ/yXYWlGCogOJfqE6r9C4uhyw6MwwL3dXOtt2+9lmBf+/Aq09Wwpfbc5vZG2DY
xMWK8pVypbwZlVViAPWhSmtjQBW4d3r1mHjvY4/ptooF7hJaem48UHqISNGGQpViMrHO0tzOHR0c
oxP+2UV2cvx/0Aho7h2pKE5N7VnrLiUjvj3L67ACVezD3uKD2jttj1RcTLpJ+f7cGVK3d9T4LYM6
gSBhTEZaPYWSdNenfrRKe2Nh5Ot4TduSphslWsADoBIuP2RnQVBR5U45t73+WKqYn6amdxIxVMZb
5PYsr48D7TvRRUT7gO85NY1oaE24ejVq5z49R+RFhLYtb4qF+DU3I4G/AUfF4+gqP/IkX62cJjfO
adbc13XyZDf2MVLiXWbrf33Z0TETFBT66IDqpn1m2wwqWyl7/awU+m5ski85zpE2aGw5bhZi5Nza
EUMECRfEG9fe5Xcyuir0sTGhXY+7zVpK+mNR2NIaCcbftz/S9QEADAaOCSQ0uQI52OVAFThuTXMT
9TzUyl1caO9a3rwlpreureQ+H/1H1Mf2t4ecItmJJmJMEiKoxaKKOtmEuGCmgxPE6jlPGuWuV5Xk
C6JY/hYjB+vgtuA20SeRnM1gt+M+lvXwKHsxzZggUBe+qCGGuqwxsWcg2IPcYQNd+10ltaZ00Tic
687ZhMqb2KpQ7xCdpgHs7hFaXZXxi+kVhFfcq6hdE4aKMFjp9rthvhWBvFajfhWHmEOZCt7OxQrU
2WhJKxJ0v6lESAF0xN8k5U9dF69zahFt+IjKO/+b+Mf74y/+r5F6x9+HXBEJfeE8p1a5apHhQWx/
HXftajC9rVK/ib/ZzO9Ralk4RDPdCDRRwfjQcwepTFv4chtYHXr7Y4jCQ4YHl0mS0UW/NTpYMl4W
428xLdPLxQ+/vRVmdh99CAEEwFSTvG6yzfPeCDrYavJZ68tVQvizc5SsseYRgK3citYsze0RZw4W
6DgCvjAKdq5gU3XWySUYLfnc49ojPpkUYJuM7fPtYaYL+j9ZOtGpZYPTsZ0GWpovQYGgWHSiAC6v
YsM6hkH9WPj3sbVpYbXrRv+qdtI6qpola2KRIn7a0x9DCzA92gZkrVdK41XBXSJrRXSy/fpeUZuv
lV0vARgmyyjGwKeGuix4JZ5T03cUnlqxamELf/Lr5s7RBKQ9O2i4Et9expmpkAgoolNgfcBRLrfl
yO0sJbmWIUdhw0LW83JdSq67MMrkChGTQWScBAAUConpFMweNKZkdqafn0y519dD2hn4vXcySlsd
OqNhY3y9PauZxRM0cXY8wHkyUvHnn1Ju5JmAySE3dOqxrHwc6TX97vTExR7YaRee8jNTg4cA2YXM
jV7L9DvhRZYPTkxHL/XNb9xthxrCkBQkj47ULpmFTfJSsYxQJdEM4SGIzvL0saSWekcl2fdOkRLe
K/BQi1QNcEw3t3WUf0G0YKGtOIUQfQwori7R/EAqbFrQi121sbpKls68C/2fkTN0p6R3MiwvU0t6
tSUsHDYxFj/PvS4PT5WnOURVp0i/jU1vfEW0Vk+5VJol+fq5deCZanBxohUOxujy8/bYfvluFQan
eozWo2ycCHxPadY+RHW1M1A6/svgzToI7jwJCW0g2pHTml+YxV4lV1DuXC1fh7a+j8Ov7XCf2urP
3jbv6LQ/N2bxYATlQjCdOZ4ODUHCDLk6wWCSPFiZn4fRWOMCAizvlxR05S71dePw18flYpTJcekj
1LDrXED+TVo3VoPjgebW9j4EorlwXCaJ+f921KcJieP0+WSCS/VlJFZPehLc2S3oqyZ4cxM8nJrU
fg8cifLb2O8CNVl498zdFxeTFDflp5EzJSmTwlbR6aUPVHXhc40qXVJ0G1vC+wWP1SQ8IxqyK/Lk
2+3lnfuI5M1iwyIjCp/ncmR8Ot3WzmX7WS8y+S6TI2uNqVy48BGnSd/H0rJNBMdLgLamrZmgApjl
2SiGA705dW4Zrpnujjr5TnXtJ+H2Idv9fd8bj5FSbPpUXwjyc6cS/DLdevEC4kK5nKYrR0XTu2l/
GoBpoW5+RB3sFWD1s9/1wabI+4VTOTfe5ygwGS8aQ5nnj2E/122ubl29/KLDn1xLjns3aurGL5c6
bNcDXkSBaRHeCWRA1mLvYnUD/2at58GeZDHUQ8G4+Ns9g32KAi3dhOuLgMVkcr6hpVIXJ95JzlXt
bqTBeYSVkK7/fhTeJADPKS8ihTR5J7h+n+hpZGPDEZTVyo+zYCPn/dKHmtmZwIO4IQVlhMahMzl6
FeCxHpdF+zkG7KmG0i5Ig13nNruoLr4AQntIcfZgPV4oBO5MY/xye5bX2cDn4TmBlxvTi4O2coPS
PwVG9gQB+Kg6abA26Y4u7Mjr4CZwWfRL0CW2uZomy9l1XRWTcNvPahLgyoHaBzuETiL7BRspOxBv
j9tTE+HyMhMlr8K0j0vJ4Ok8TXTcJnTpJ+Y9gnLefaZVRwmDSBUrkc5U9reHmgmg5IkCC8F+hP0+
fTHDfSxjvVC7kxS6abQaHOC0dkRXcfSi+k/f6do+knhutqVlv0J2KPd1QKqw8CtmPqZwLhX6prAP
r3KgIjZzimJVdXKTV0SpIe/u2F3rzv5Og3Wd2ac2ktdNNBw9/bnXhsfyA9DdIk5w+4dMHlYiJSBr
Jr20IW3g2yb2wqfrxKtxkayDsDpZma0+qYmuP4VDDtSljmitDHa2iUe4c3mcLb/uZ746Xm5Ci1II
Kl/pejZRglrp2BkYryr5GakyHq1pBb6yKgCL6sDJFSP74jeRtZKSNn4LpHaoV1lRq6chpIO4wtdA
W3dtbBxsT653oVvRq/FGXqNyQ8rmys5vuTbidZXjNBkXQ7bx5DZ88CHjP8B/8xFiTV6yxh42alvF
h8ySALf4CV8c2ZA9cdFZlRH/oKDJq+/mkMKQdb3ypPSD/d5kRny2AWVSnACYXms2Lfe0JvwEkbVX
2iJ/tLKS6tJQqhvdL7B8DiJ7YxGr1tKgKi95nLS7bswbfUVgyzemX+t3gwGQ3agC7RHLOYy9Zawp
herrfW5W7bGNC/dnDVZ0g9FHsCbb/VnVxbip2uh3FBcVu0SS6lWaBPIDrE/zSJEwfA1GivYsZXpM
w4K9lSb6JlJDQD5R1x2IqPjvjMWb0rjBNvHq8MgiuXetFNXrCijdubeM/CsvLPc+w/cGFCZlF29U
YZhLnn9wGj37JYUWRnNSVT/lXRNsIMWU4HXdbhWCbD+XqsdUAgnXHYihW0/JE2iSdr8fgiKg4azw
vU3Xj14VPzB3eSzHiNI0lDaTBjaWQ7stxQNhbxvN8OqB7WvAu0h45/IP+4onnryQAMwcTfiwFLIR
XeNVPD0SmopNYuvnWDvUloeNVDAcamT3Uc9XmoW4N3MVQ7KhikIXlZf+tKcCDYUE1SzDk9eIIvmX
oa8eo8xAaukOQ/G720d9bl6QlFQeroh+XAkzdErvxVWMrG1sILvvab6/khz/MVWXLMxm3lu8LcQo
VCZhuk17KB1cVS0aSvO5HMptWUMcUN5r1EQSu3vQUCSM3HEtIEuRtMfiL+uGhw6/3tuznf8RhFe+
JcQNeSqWk/qD5XKBIbZmUSpzJVa0vyv7ajNGzl6Jv5UoIrrs9Ye+/eKE1b1jLBlPfOyUybUGBwiA
BQUkvvK0aqXUask1yk8YKiVdpSqGvH4eMX+O30r4ma5DZPR2dq/qqy6EhOBaerqxwae+dTiKbVzM
pLZFmLYnDfu3+zLhk9mBpz9GaLJsIZUGd0DfvU2d5vZa9w1zRc6MCa2qdE9p52dPSMeQIdTIAEqB
bO5SFN0X3tbXuYJF0Qp7PBnrTxHGL+8PrRyTvNZJ8FyvlUCp9bm+zZMK6UneKKtaDYNDhd7STvWs
cdUi5rdwWKcEGXGBiRodQDGFt+WVuymEQNWSXM0/mfhyZkn75IfjRq980XwlYUmb74b9nijBJi7l
dbwovDpzgikIc3eJc0UGOpl/0hhjPwYuLjcyNVrTK7V1oMS0ZyhWblB9cfeuvmj5cXVp84YX2CQS
JUidV9oULfaeQ5j4MuLyw/dxKE92Zf0O1foukdVXrTPvHT9byBNm7mqQfwrlA0o2VCzEOnzKE9TO
a5tgRDisl+1ik+mZtrbbkHKe1Kz7VioXhrt+axJBBLwYwQCaAFNREaw46G7LEsI8YeIe5DxOj0GZ
dNvbMWIuIpKCoZqK+A8A3snHc+OqdrRIDU5qNryMrX9IouE1UPSFJ+3SMOrl2klmhMBbn4cns3Ma
8/9R9mW9jePqtr9IgGZKr5I8xXHsJJWh6kWoURQ1URJJifz1d6nuwTkV24jRewPd6L3RRZPi8A1r
SGDZzp9jR7HT2Lf82+dTurJwqFmjlIyNgZju/PGyQBKkfdDTE2xWRQKo78GHYv+Nu/Xy0OMBwYJB
cBrvyEVjPh5CkCVmCGiRpmOPFXeKFFYfJequ8bQqKjVnxNVzmvfztBrH4hbg98p6/sUDQMNkUe04
v1bl1Ed9G2p6YrLjaUX1pqyDe7spbomDXDnc/w5EzjIuq6bcg1tZeVLMfajr+kCNdV/ExYGiCZKA
kCRupAXXvt6CdPifmZ0rPZSid2y1iJ0Oot/TTj3inN3qgzrXvh7aysiA0MGFityyvP8c5TCo2hgJ
Dz3hQTyhkzTaJF3+BjlJ/d2u7XsvPHjNlszlapJgNaPwYn2roa2Jvy29pfkbOlCf79qrPwlNPnQw
USa4aPT5JTaNl0fFaUR623m6zfyYBcms610dN+s5EBvFoObH23rz+chX7rUl48T7AXgg1v3sCnDh
WJubWZLHnBLY0MW4zrzAin5aNAoeKvQ2btwFV9wl/qa4/zvg2WWAZCsEEQ71u6An8ITQMMhs5oqm
3RSpbeDBL0nptk5k7xYH5I3zrjcUtvVND9jSqMyaWB6CgK4hyehGdTpLZDSgRgBf77pD46YVKDtZ
1xThBhio9qEKa7mp66k8WFYkoQY/2jzhDudr0Dv1/ej0duL2jZ+woupSr7T4KpT2/BCqediEhaOf
3ba0IbcK8l2sIr0fLI6uJl4BlrZjhyLLAkd8H4Ou/5kLmDEmcGmHmYAti9Sdx2YzDAbkyqhNImnA
hUPw4iIV2AIKJzaWrNyDDKX3Mrj6QTgwqIa4++av0vEU8Hsz6RV0tqYyob5oVkRNI35TQ54+3wNX
TgRecLgwLYY7CGTOwR2cgRzYV4E5qZzuJjmsIZLVsGfVK9il/xmJgx/+tWog9D38CLw1Quus6r8Q
TdIq3CLESsrIT7m+0fO8EtrgZwHBA6T9/4ctfDyoFmzScngm2Sc8IOJpzPm8q6vGyuLwywTWc4ts
FeyiBynFH1ZqelcZtz/GcT7cuO4vbiWEGxDTcBb/DWAUz7OUblE2jzTCjUbw7z7hSMed+e3GN1gO
2lmsjNwE97mHksyiCvhxsqzquqKJJW4lAgmFqV/JMf8NjuDedVCVwQVQTMCYNlWfEmr/Gvz2hmzd
tUcFNwF+AHq98Ck+G79RprPJSENUW9zvdFbhyoZOVqp8r/7vSR8wl0DSQbE9WMqJH2fakQl+Kp1C
m8Lv/xDCccvOW9gVlLkH49gbN+tflPz5ugIHiWplgL+g0PxxNN6C2WrmOjg28CmP6byvJ771468V
rxKUe+fBQUAi7uz8fmZ9Yiv1oOlr6AyJbYuVZofQOpASzhgDikDqJzIm1zj3ZfD6+ee/2GKoxKGt
ADkg1OWg0HD2K4ucOZyoJjzWkRxWjDluRgY7urHy13JCDANbnyV2AWDmfJgBne5+jstTWE/PxuYQ
I+lXhvZfnbqKExWQB+q027IPYZvnJ5HLNqoXx0i7N9pH16f7f79j+f//eYKRL7S4RhmsR0IrSuTY
MgRL3fPna3p1R4NcBmQ2WuNgzX4cBPKhle0rvDQWt+9cad/31Qhitnfj0117u6MYUD98PaQj5/Sy
OND1NJK8PPUyX0NW8lQLmAipu6kvMqcmf4jfoJXjVzdCpSvDLgROdIhQz4BX2tl5hZjLYKumn08e
0Ob70BnnO+3K5kddiTKLqQ1WVFGH+Z4QVqwmqtiN++JyfHDOgFlGzodb68K+D7zlCrY903Qalf46
LOUw2s/bDjQRh6kNih/xVpfWvcGNk/7X77qUi2C6sPhvuIiazr5r4QO/rIb55FewXcarxPWW3dSl
C/GnfLw3oC8DS3EA2dCvx98+jgJcQlvHqpxOXuH9Dp1iPUa1SGUxwEi3C6obc7o6GpZiUdJB2++8
YqRRKq/GoZhOJekeJXYPTJdA0BsCSFreSpEuzwVmBkQPNu2SWZ6P1XSkmXQVqtNI7WnvQocW4W/o
JaabbwmHXCYQBJ3BpZCIntGlKyFX6Dx7hSlOhkbvHBrmMdS9c6Ar5m5eCZrf2JPXIoaFhwEfJeiq
XZolGGECP9cOHLmb0jwDIJt56msf+uzY8X6CagOrs7F2QDYd4vihB+Ij4RagWyOslrPPd+kVp5xF
0Q2oY/TKQPY/b/3VENygNR3joyfoyjWdk3RBfgf5hjQ20XZwyCGOpwT1KZnWQQK2l0lETI99TCDV
lTpmE7S3UPpXdlkE/VDcUYAiXErJhDNFe3UqYaeLThYUNqeMT2iw3riZLi93zHsZADUhiI2c30xh
BU4sC1xybAx5cWCGYDP/Rmh4bSKLHRqkk1F1u1hbFsMrVCj0pOvArJ3B+wNQ8iqa2TrQt6RLrnQ9
MZ1/xjp7qxqLF75Vl+LUx+yHA3XMipRN4nL7nlYeEgpDDr0V3U3V8MsZQngdebeu+qsLutxCAF4v
rdflKv7ntSRMAqPcwtnZhxT/7JO0vglTu+L0g1VEqQnJN+omKF1/HCMuWFyECogDULaKtAn11rjl
k9UMWU+HLdA7hxioGF1Em0KFdz0qqiInwFv61oNy5JPF5jYdZXXjEF25P6CLBbAO6izAz50/4aHl
yTiq8/DY6bLbDHBBSHML6pw2of0qimUNBJOpbpR0r3xxdH8RM+BBR8AYnVfOvWIMcsqDpQHSz3cy
1iaRxlEpjyz/Hb0wa0uiVkEashb3kfHLjA/4OVy59Y1X4fKmXrr5qAHiLkOt8zwncJD0wYgQoLRS
2g/xYN1BZXM7e+WNGvLVYaCEC+kEXFYguHz89sRBTlw3GAZg26ZgL2hv66G/leAsxaKPDyom888o
Z4m/pXPHUW6cH+dRPlC3+WqV1hvKgJmrq5WR3o771j6YorcwnL58fhdfHiAMDcgdUKbgnVyAxKcw
1+E4jvmxD1AY7oMIZ3i6Vbu6vJOWQQDihzcbGpbnz6qHzSmjrsuBjoChpO1ATqacxw0Q9q9K3uSi
XxsNiAGUooHGXqSdPn4zv6+1ZbkTRuvpvduP91HIdsPA14N7y+7o2vaArCG4XUBD4LefxdFEQv2u
pW5+bPRUJ7qWK+naP2xOdp9/pYsp4W1ChR0qEDh4EBQ8u+YUUHJhlSv3REEz3OSWhGYBKhAiQojn
Qzb389GQ8lzZkLCUgR49GhcAtJ5FeNqvtQP7UQQLMJCB/4GcNgBDNImRMU2cDlLD4YwwXtv7otC/
Ssrru9EWLGks8bth43fOBCx7QW5jPP8SwpkzHgO1UdP0VhXBYUCyUU5jjib+4hYKhrOM16PvbwWo
7yFw1NSQBzgqv0BpdgkP0mHkZdIbESb4c/dOZSPTH9nTqMIjk3Rb194zZWpMWhrslMfW40yzmNk/
lQNnyAH/MOfTUYny1StCyFxA9DMK7ZRMUPO0dfCbhJB37vqjcoL3wRr3InbfjOoggm9t62h8Ag53
M+PbWqC+JDLibYKgCL1Cfm93Ridz1ETpqPVaudMuGOsXaBesSBmju1U9Kcc8zrV1j6huaznFAzPq
qYErblyUPwaYtCajbo5R3r4amFtoR5y8maEXWbV+VvMYoAJQGDz3ZRk+0sWa+97zKHJIcls6oUV9
36P9ofz5oKLGQ3mSc4AZagXRKRcM+DjcTyTY1EG1YjF0LLSEAax7p8sw83t4ypjhW2vIrhmcLVpF
R2+gWVMC+VXUeywnZOXZUgKw5tVU0pVt6jCxreBPFDR3ohu+SyuAhNd4jADd7lTwTBxTZnB8P9Rh
dRcJfzNoZFo9g7N3DqdD1+U74UIZyW0DCPL1T8vc3ELsYiZWcdytBew07E6s2klRuPt4YTL44DC0
MygQLYAVq9plW9uCequS1S60ijcIhoGEK38Ahusk2lWQs++5Zgn3tbUCobbNoI5dZOOAs+Kpnq2m
oY02c8T8dTvg/c5rR2fSDhcDYTwdiNRdyMVb77ysxxUPAwvq41YOjZClRgloEPRgtXvyc2X/rjUE
QRLSeF7qNBAIYznIJsNsDEQda6imtRr0D4BSfNQJo0rOiRlL+x4iGhQt2YknqOm2SQ+T9xREfvMw
41OYMo4eoFBLm8QLCn9dBQtkBJC2zIob974oVaEz3dfjoUPoB/lI06ys2poTF0/XFy9g3hqA7PcW
jXvXN/uRTq9hRXZ1aGdK25tc55uCmtcg5Nu8rY/CaQ+TS7eyoRuXW6keHPDuyZotfPBhOuYo7XRs
vuOVIEkeF+/ubKW1cbJlM0An7TT07j3xQCMv5gMV0bH0xMvckGOJh6zQ0wFCcUml+7tuZD+Xbyuk
kxUI05Q7vrat+k67Cj7K7gbaFF0yEvOrwrsAXidNmibuUtYvd0jhd0nflzwZO4shrlEbJ6qOTIf7
aJqrRPjuYwlrU+mjWEJmhLo+nFuTMBRpE9PvxUwBlIl/A3HgJJ4Nj/RAwdt7gR1EEPTjzl3kWDDB
dL61tnnVucShCuN1AD9jEIX2wNffscLJ3NY/LQbIgthfqAdJR0AjA+0dtV+9iM55iGWFbe2zlQ0u
VCJG/dWBRXMyFPwgXZTM6uhhKuwWv6C5h9LhASLof6LYoHlRbQFBUMks3DufsPecmns/Fz8hvVYl
ITrV4ECd8kVKEgp3q9kN72pLnFwV7POw3TikXEwn6T28D+tk+YFF76Ds73yD+d92qu1tXAzfJgZd
m65beWCsri3CAEjSdvgF9VTgyRwI6qofFBip9diEKWgoe9mH34JeAo7UQBy5n16oZlmlo92yITxU
wGHo/LPCJpHl+IU6zqNdyTfaOjsm4CVShSiKTw91Hr8WbvEgsRZNPh+ggffEm7mEeHzepcKemkQC
VOHX0WEGhCmn4ZSGudmRXO2b0v3770g+7agXfvHqeouX8QkdUjRERnLMPbJz8RWhlgBY1AitD0Wt
CvqBOVlh463gFrw2ytrXvjn6Ft0UHACuRgLir1M7zLetqgtcVMVbhBBrWbZhIiBnabODN1SdeDgg
wqHvympbrDuOuWolwxNGH+Xo90kpAju1kOGmOdAUSQsNuNRrF3MnwJ4/f4mvxBcQ67KReSB1Bw3o
7N0XokP7gA3REej1vVe134glV8Do3qg5Xh0GSBiIfqMeDCrVx4jJoahGtGNEjsj+ew9IuwS4us9n
chHBLJni/w0Rn/VLic3Qp0GJ5wgWV9pZ/J6G9s5vo62N0vLnQ/0VGzoLp8FiQMSOChwy7fP6FGTB
cqY6iY2CLf+rrxvAWywW7KF9E6ZqbtHQ9McSGkodXbt2q2DPV827oAqqr1UHxzNHtNACkAMe5KGD
6wKK/eaX6+Xdc52P1a8Ghai9ZmG7tUPUbCiMDg+irK2N1LTb87KDm3qvyq2j3eoEYY8AHgMVUHPQ
a93wlvc3UpRLxAcCQyjWLbEaGBTnLRjHVBHcM2xzsvu1BQ53HbxKfcfZACkokrS3gBEXoeESh0JE
CMEuan/wXPy4V0SuJGNCG2TDRTbQN3LLh+4isT0bYPkB/6T0QVW3ndNiADXVkA4m7Z8CXhcJITiD
LUKhYa7Y5vMdc3VOxMY7uWhtXRQ0pSzdvLYwZAEVgywCKmrPg364ccouJrYcAcBj0ExctJHPU9Yo
mjnMsI05AmVZAT/Z5llpI0owsQAWwkPhwo/ELVXDK1ODTXGM/6C4Bcmis9TSR+E7oI0JT5rwOM3l
8GS39Pfny3dxtiGJgDEwL8QvIGmfXR8ihEZoC2ziqbGtL4F14DX5IoK9z2/s9L8/9sPB/jjQX/z2
P1ujUEFESd8Gpzaskkp6SY0Xrfrd8GHtt8U69+FobA1JDcfx1mFJz+OXKniF2WkCg6PZeiw8rHb3
Mmq81H2xGis4mtySLb5YcHzlABTyhZ4C+bDzdpVnjXOelwE4IZ2dKLxzkNT7fLmv7aMAomFwt16E
dc4xLkXpm1kA57Pc1gL+QwnKlAg7bpqFXZvJQusG0wW3CjLpjwcxjMvZ9kRenIg3mQdF5mDf8bHp
0jb21xz9o1Wb5yThpV9B1x/IjwnaxXEXJw0n+V1sPMQQUdu+fD77y0L2sgnQcF5q2OjVnf8sXlcd
FIWx2xboogc4BPorcWWhXks3o2l3+NSt89rSAQGBi0Lrfy+8QawZLQLAf2zQVs4VeRqndkoUhYoT
j8JTGdkbzxtN2vnlqZJmNZfu6+cTvvI4A5ANgSqIjhBEAWefAW1Ix825Zx2Bxve2yMuLDeUAhCjA
OW6EG3/fig8HDB2df8Y6RzV1foOH0mbFqQTT+KiLUtxBC7NZ24PPv6GPPABmE/I0ptDYnLpw3BAX
SnKutuYfUQgr8zDq5HqAOtKeElvcKD7eWIhzBBQpSV/NPRbeA4Ue4Zxr3tzmPwOhsQDA/aElikLv
hXe9w6CQU0G2/UhIDeRaWH8be2sX+2P2+Ue9givB+XXDhcGL5jZeno+HC04+c0GtBhaHI4VOQF6n
HmFvzZD/miF2vUEzFZKbrI+TSik/rZjhSYtkJyk6yjIexkFC2RRk3hiKZPCaNi2VS/bAavTrbrBv
rPyVGwcNcTCbvUWa5kIQTkMv1u45Bb0Ixg/ctvcOE/eM+xkFI8aFP8rni3Pl4vl3uHMWmsfjaagG
gPjqMoBZvQqK1JTyJttnqQOeb3Y03oBSBGsbmj7LrP95TYa5AV5PYFZMQ1zVuFhm1KPKotwSuP4m
NnKmwYEcVF5rtDFcIALc6ft/n+miikMckOAvTbLZHBmv79B1WjLMBeRxu4J9rWSPoGMxbcW1BU/2
s3Jo00PL2w0KcrTtwlmFfTRlsBuCkbEsZZZ3RG+kJ6YDk7DFruvqxYP5zX0xA5/5+VyvbCKgkhGH
gI1/RT1pIrMtTB5aRzQu1pD7uwsVikHVYGdhaz06uhG3brMr+wiNG7Dj0dHFiTjHbvUD6iZm0M5x
btChAMnFR0UKpYzqm+3RNzRXfpVVsCWGrANmpzaHu5sj7m2ZZ0u+/Pnsr/4WOHCAy4b+POzkP242
p5Ktom1NTz7afoljoB0sa7L5fJDLGzJeEgAgOpBFAbR8NkgJbxGfmwHwocl/Zl2xUdSBZvmtXvKV
YSBNhQ4j2rf4ufHZMAXci1EIC2E7Xjn2g1PReVeMnn+XmzD6/fmM/CU+/XhIUcBHDfrv7nUht/Fx
3SZZ5XnV9sFxFl6T1Y03gv4q8sT3pTl4FgyHS1CBUEpzhf1gVzz+ruxx3tM6b3cEdh+JGtFeBoCt
Qu0idr4hYoO6I+SL8q1jo9FRIcpBR0L8Zn7LDmaYYdgGPDZsX3rAHXNtHsbYAMfeRvXG1ZRnUVU2
2xJErpSCcnovaxuF3kiwA7TALHSMR7MOIU+2KorQ/Km6moFZULIHz+XlF4fH5XpAPLr7fJWWRfiw
SEiZILqyyGgAq3qBwAdqTgw58fSpH2RqmvwZ2plpB9FAB/VNEUcnL6DPYKPeiEwu9vQyLFwp0QYE
XRIB0cdvw+XARzd3DIrKRVqrByhw3zjC13Lbf0dYfsG/V3QM0O0wueYke0cmxAL42Eksg2C3p8lg
uh/wd/l8KS/29jInECccrCOglee5zBT0LkO7zIAzQpMctjGO8tbyVip4JWMCICrCrgaMBnohZ7ta
DPaQB2Q2Jz2gtFc1G1vQjID0Uw5O9vmErn0khMtoTwH4AWLr2Ssnof3EucRQpIkSkcsfVE/FjQf7
2mciuNsWwz4Qfs6DGQVqIqurfD6NsbdFAXZtCgmHbohRD+Di6ePY3QA5nFtFLGjsBQ8Krys8Jkts
/HFjgL3VuJ2w5lPk9X/qVlQrP+6abKhjdy+r2trj0RVHNsHTY4ot1K8dDeFvINi3HeReN4KX0d7Q
ytyAVF5ZbMiIQAUGxHaQj7xld/2zX2NE/2A6TjPq0ZVz6HJZnZyG/kfFU8AdFlouqCnop6JcfH7u
WonB4ZThHGnex2tZT+1Ba7k3RbQuonIj+6n7r9QR0EWW0iCeLsh7AXH8cV6NhfCi72FQUHNPQlcu
n9bz3J0+36mXtxgGWXB7AHlC5Pu8mcpIV7LJ5tCZKSiDeOQmCA8xzvpY8m/AwELG6b+H+5gXLnzk
6bg7F6rzx3kZAkbPogkA3nzsJoGOZ1R/vW2VT++fz+0i+AFMA3clqOy4qD0gLj8OBN+tui2kKk85
qzJuRVknHHBU/A0VsLU1RXjjRF6uJc6Hh1wOoDkkq+c4DerPyhuHUp9k43yzY7QVAy9zfJQkGmqA
RyxEnTioTW4Gm/34fKrXLgOMCTujBUmLJP3jVBvLnzT2LI6mDa6qqNR68PMVXsOTbaOFZlP2oml7
I064dm0Droe4B/8FTvBsfX3Z1W0bT/rkqOmNUnaQpmUJ4/YtnNilRgBunn9HWqb/zxEPTTQwcAX1
KYgMyWJ/yh9nAHS3AhnbPu5dewOhSTdjM1rF1E9dLm9xR6/OFRcfMlRYQ+Cx+vgLRmVDXoprfZpN
vwsa/6BD3SXeyG9kfVc+JMT8kDIiQ4Is0Hm+HZOeq4KO5sRi3SbKC144ryFBnH/VY+QnhvQgkUOY
4PPtc2V2ENIDmAJlNBR3zqukjWmcCXLV5lSC+AHjiKh/LEhM77Qgt9ROrhwSnJLlssR+RXV0+Sn/
fEq0GpWjcq5PsZ5DFF/JSQb+sxeUP/1qsaiC6HLIHqkaV59P8cor8WHcJTr4Z9zBpgA2DFKfTKt+
DaOzFctm/c9jgFQMXUJ0Bpa77WyTqBY2Wb0g5MR6FDnRA05igcrN54Nc2SEfistngxQTRcAB4P6J
K/+FkSdoyCYRtY5tBPrLvIZ3xo0Br8RNAGginkUehVfovBbGBM9p2UIRz0XmAR5OmVUTOKecQRhx
CB8/n921SmO4ACnhBQEYN5gfH78TXAt15bUBObZVtW+CL37cvIejWBNPHn0f/CYFoM/UOYewL1JW
BF+K1rsRvV05DeFCH4YgyBJTnEdWfjHBIygCzmUa0ASmJn+3JwmNR/nfx8EjARs66PAtZoZnU7VF
pdEb8chxqjnNRunqzeioKEGzcNp8vqxXpgQkmLuI82JSqCl9XFWvL70qinhw9I2MfrlWNT2JofSy
qLwpy3NlKNB1XKT+ECZFpHS2Px1XFjVcWaaTLH2dluOwyQv7WySnW0H25b7EQVskBiF4j/15bn8i
0GRp2snKT8PUp5EGYDxHl9OPQbq/Ufy/vDswEnBtAMJD4Piit6k5kJ58juOTruPtwMqV0718/n0u
b0WMEMFODDCz6FKnGQbinQa8Lj5xJNd5oBLT9luvQHGkX8feqfXWeWv953ONMf/G8VhBRLRn268p
BTomos2RD+Glab8p57tVAj9z01Rj+YM+Zsoo9YFIhOcMEGyUMj9uPilzPrRNXT46wUi2vYbFQwVM
z9aH5WBW5LJIKFQO15+v6F93lfNRgaKDQQ709XChnMUMfPJl21NVPFboTEWQcq1+ECSyYfRdkDGJ
EcQvLnvAwzdwGzd6XUPCIYJuQ1W8+kRlEYuPuE4//1F/X4DLH+W7yEJxiWMzfVwKE5TGHoK5eISR
nxd/Be49CO6hwwcDDADgIcmBvZs7fQL6F/5BmHqVdz/ssVlLO77HB2raV/zv2BSQDcGvy4dvsjt0
ettzntKSpAY077YGCRR/RmEXiSM7pGF9InPILEPAFsKG44x+XL/+24drbtF3F/XAy88NmSq0aiA6
vtxr5+8FYINAaJYDOY5gkGRd3tip6Fu9MbYoNrzy82xgRZ8ZY3mHqXHHlPqMb7gGQolC0DMb0WDa
NUCTJdxW/maWwytvJw8wNeuhpyXWKlp7BXkjoQGOy7/vwkElbQ0ABRmj3xMZMldwmTFf/BlAGL4L
zNiuJq8Sa48OdItm+rgbNH9uQflfWTTsEzPhLyOKR8A7lmuJ9DdtlCOyzqgeuoE6TpD5bRle/idd
8O94/uCyCe2eZEALNoVaU70S3LzMQ/F9+XFyCp4KeF61tYgOTiWeATmq8BlGlVJptl5X3vmF+7Vj
4UEoLXdKtAZwPeBLh7EjSeCinSdpEaCnCvXkkYnqHn2eXWeJH/Uwbr2W2wm0cAEKDcHtwlPlJyQq
nkXuP/VEuAlzYyiXhJtQybc5pN/HngB3odYcXmalhCbiJNWjaeVxagG5E7GOV4WojqWWd8WCcp1d
9hJU4bccjYdxDNawgszQetyhk54BAZ46lXrwB36EHhNUnnGGlRO/6CkgqSMCoHGnaUg62/8hm/iI
GnHqWfmzb1DWkWX/ZS7Zu7RRWPJF98aBkkz8bi4BCQn3kDNhCUBLK9efTObNIkLHmH0vWUV+UaeH
MJ445kjdRs/7Rm2zswu6IQoazGUEWJeegQpqZ7iIoVqYGNHZEGUbqydwB+SKVc6dHoZdazt5KjgE
onQ9v6C7vqdQhUnDZoboE9/NUr+TAoE9/uiUld0rCt3fwR/5NUHya8q9jen9vRroM2/BcRvMrorr
DQTfVdrFE0nDnsJdYtZDUk3xs1DVtqVN2riQT3cQpFnkvnMALVX+rufFPWRMUwaTj3qi6443x4FX
XxA/ro3d7ZT7BsE5iFd6K6sb4MvBMkmatWORrHHpW83Mw2SqVezwvc3LfWU3+0V5GUF3yq161wPE
GBbIT4CZY90P3DgZlAKcga2WwaD3mQyiTW3lrbx22vXUgaTWrgvIyq6LPfWXmma0qmS4K1i7Cibr
gVQ806W38lsPgRf/yYLuK+TZVkNHt5Q2PqS2APZrBsKywf1jymAVz95GVH5mZmc18O4e+iHJRMIn
Z2hheQC8SWLCYe80+Yo04bfOt16gTZV60YxCcdgCT8CmLcBn0O4DjpN2UHxT1vjUT+V7WcA8HmUT
J83BEllFKO1DCXgXUzOjmjD8giXsnfTlV23V72E1JJafv8519zxg28jZA4rZS6DiRoE77aEDDwBx
2tvFlEDzKIkZS81McA+oNJrkuoDqs6CcAm+qf9X0fQKk0vTOUzTKV3QAMeAw/yjZMML+Dew/oGp3
IYW1uNf3v8eapDAh2TEyPk/C3Ak4/qKZms0e1AWwJ+PcTfw+eCys/lFEYUZr+ygB3NW4wewmzFjv
5WjVjHc2Ik/Iiq0BkVJJPpRAFrZp1QjIkD+i4bnvGLt38n4RJvNTKBJuYjUiXu5hTAo7YxQbUqj8
w1XPNalX1UePwZ8bCP15pm8MezAn7pt24AyB5nbiyle7ojkUDICI7XheZzHk3IJZp0EH3j2ExOf8
51QAKTrtJ4AXwWNbiTHaDb6ApQVEuTDBWPzizZTlPgCdMVAfTADxEWORB+zzfuXi/msLvvLG6D2c
Zqy38wwFWoBLclYnRAf3TEZbCKolnRM8uS42WpdoOt1XM+6f6OfA5B2pyxUfAVKfZ5O2bpjUGgh2
4gigxJt7TnOIFrBVIN9h9YaDDEih9br8McEITGGMG7AP4TiFvYBVIlP5pXZEOqMQZZu33EH/gh38
8nG5FTw0QBYVeSgAwtkhldB+EDbb8qJ9CaS3imSd2R1MceXrUseqYV+gSnmnWp12LLj3mP0Due5G
mRKA7ClKeGfDsQFxHsJMAMbtcu0AERzHwV2IXxaKXzgU2xbYTxmKzMfYLdZT9PUdc5qv8yABnR32
gqofHh4lt/af8yb41YZz1lkAUYqwOeR9eU+hAhORdl/CxbtXTVZRky6nlfUEQu1FykExbGz7MC1K
9QVP4kDtITz+yCHJZAA7aQIDdAd/bYtnzgoEo3W+twS05PNmWhfTU+Ny7Pefvd9vczyMhs0H8H0j
UFIBgLOXDmMeQHE3YJ0HLJl5CmIoVNTiXZe8yVynuM9HkmqgN5IAsHQZkle3cfZyUlYCSkfqQ08T
DaT3SnjoN/BNQ8ad3URvnRchiGihCuJuCIheph9WUkBlKVLH5UjQUm38MTi6NTbwPDVH1ZVPKLFu
fODrvdJ79FyrTpqxyvDqzuhrtVFSNsN6pg+2813jnCzbchjRoe3rlY0328Xkg/Kx6N5YV92Fufe9
KtXOCHfjKXStjd4zCM+o2HlXLF4XM1sCEX0aHPAOgHdy/eoRj9pLPfXrCjbWeVP+aCx7Uw0koc6c
9RoMo7pGPZCvNKD/kHIxJYWnJ/Cu+bDpQguISPtOVd6mhR14oMN02bQl9vNymUy48VUPeDKouok/
CgEZwPHOa+B/ErUPjS8zEKlA5aR9wki7kZb1xBAEtvKRGLZqY5jadcAXYacvv372q/u4lXuP40Fn
0Sb0QHGTFmAf4Tz/HB1+jIV1iNwa8jNijyZdRindW6jCLfYIy29mNoRROn2MG/VVagKceJwUJV9b
kbPV2EIA02/QFd9ZsTyy2f4xqFysFreEZig2be8jjBmqlLRKJ01Jdz0WH/ayrZ3vI8Rk6xo4azAl
3vKwm/dElmXmR+rO8P7/kXRe240qQRT9ItYih1eBUJYtOfuFZY9nyKHJ8PV3t++Tx2MbQdNd4dSp
UxfgllCxmun3eDOqC+3ycuMk3aUrxFbRE2PjRlrgRUsQqam/dp6zgeOr7ZqZKmNXrUcGVviZBrW9
nvXPhrrxoR9dBCfxWZaUdDbwR0oV9kbT7ZNiPkbpNJ+L0WjORo1QQUYChT7KtNXpGOkRCbZ5jnq4
yS+w52+OUvhtH1+jUvFVPJ6q/E00NBizvniphfcOs+NtTvLnyhIfGKoVubY0gX45Q2M1x+RDWE3o
oXAv3ZWy9k+5AMO2h/fZKu9L6r4aZE+rGV3QJ/YnFt0Y6rDyugcmaj46KvNKdQtbum4K/s5W423k
FEHijGcZa01qDY/PJgZqVF0Jcrt5MLThWcNJlHr+kiClNjtFo21abiLzOODW5PSbTFl+ugFV7Tj6
Kgjfcz1/mwS9BOVM/xCr5/e2nj2nSXw0DW59QrDEH3XQDQ8B0QfC0v1sD4m2cWhqMjZ1uz6rkXbW
++SPNxkPTqEumxiyYa43tJ/gjKP0y43cn1lV35hXzrpgnLtWSbdG1FHzmtPd1FEo9qzUj8rBvFHF
uqZdegU8OBXRctSL9ExFxdfY3gPtkUtkoO2ODEKfYNhAk69aZZWBw9x4apCtyF5QTSz8JNdC00VI
IE12c4rcT60+jBOQW6ITY40LOrGt0wE/9Ds91RjHM9hZ4+sActJ0QVSH0uHl0TPOEPWvtpSsoq+0
VF9FbB/aejir3vTEgKZtP8xhN3dbN3OUsC8sm9kj4owMCrlyFXi0+bMzSqaXpYw278d/iir8BDtS
I6+wVCb9U9UhNUf21xIYw7uHF0uEthm04tG0bpEuBbLIUwStCMxOObfam930ftSbwYDQEDbB6rSg
roq94iYXr1UO5WIcHXRIpbMXmo1xEodc/cM078/EiE9kf2+QIp+TaAwVxcwZyEd0snIkIlqMlCgn
mNI1BBVRiVq9H9PWj65a7Y0o3nQQpkcmDOj28OXGIGuO4sd9GbZRvnM4Lh1kEBhhYTonx1W1j3hj
uXxlbtECNRMnDUHZxwf5FuVG00tjRK7R2tbIrMei/zNmiD54eiDdTpZAc0EXzxrFlTkpfqXUu6mM
wplGd3Wdd5Wd+bHVBWqCgF5e7WpvpT8qp1XFoW0i5fwW+pNDKO3NNlrSDkQ77FTkdoHboeyIz5Ar
Kq8uP83SqhcR60fHEpYvlsgvhptcS0N7A3z2G+/H0Eh4qK81vXeQHqdTqwAp14B5lKHCOxswh8L7
ycUYLB4THzxCT7s5LZQXmRHW5742LpdEpbPEZrWiVQ1TMbOc2fA01X3Ye595Hr8seI22s25Ji/Ar
1ueZpefZK/Nge1OgmsbeyOtrrEb3Eo9nMUoqGCOj2jDp93sWNrDgsofr/2KnNH4h2zFvstziDZTr
vnajK/5QqiLL9ezQgcrd5ZqvaezPcXQUK3nx4I6nTDXxisN9QUyzj9ZA6G2A0NbWI/AhctzmtQn1
btrrBaR5WJ1l1YXlaPs0Hh3lV6cjZ8Zw9blBz068d7J+VxlraJjZW5rI3gCX4AkNKHY1nJgwXdyH
NTXv0pHGZnJd0ZGYrFsRWwfpVlCNJ18GPnba3WI031U6hkO3sGIEYy4CZ5O3iybn3rYWrNY5cNlx
DJjduNkzk0s2Hp1j6tIHDoSlSZsfk7p8mzS8i432FM/fRFpYKzQ7FsVdb1Y2a/cwsz5JzhaKq4ch
seES5juttv5xHmM7f8mS5Z70hDzAE6O28Ek1aetrpOlbUoDQ5chH1Rv1wxtcV6r62h7RrEC6l7G4
q+5yAH49U5AMusg+8CuBpRhvmVLdq7nD1jChCPMwRP2XOThfntr5glr1SlRTwa6IaQ5vmyXEYx2y
YTo3dIGmrn5r+wu7VHPTqxzWWNniuCZ6GI/md46YmRZ1+9HtEYige9BePyJFitZG6uDT4oQy9XKM
9Y7smVdSDHaoVNFRG+aDU6Ug2/HBSPO7KgAEtDdmF5xXGuQy0T1WK9PJTb1Ww7Hsk2NfCuJ5ktFO
Sa4CFlmMvIlcR7lIvUcfX2PpkJ84OAsTTr00eZyc4QCU/a+IMsdXU8bIej3qxYjH0czPQNvIQIga
rv+aZ64/z8tdGjQ6c95mK2KyLzENNgMNCrfZadQT/CxqQrzT3nSLoCm1lzzL7RChkqNMCWaWnGVi
VPs1trPtqEzAUN1hKfKgbto9pyVom6jbyosUbK+ANrfjguhta4nX0Vw+M0+h4RtSSOftPbgoIIUk
5lr04gJY4ryJ5EWRHN02/Uzm+bMVtsXZzx+HNb4VWOW0a0K9qrFV5o+Xqlv5njn4S5N/q7SJTk72
IrXLS14z5tTHOPuOoBtLN4KYLk+bsHWd5r1Gq5vF87AdlUKES1aFjB/yo2IAci53VgcHV1sDVWsP
iOyT/neXjFMv8u9Gq0g6PQTlhrBZxWPtZscxEndnqb89VGlaA63tNWiW7rKU8bZpkuM4LN9eXgd4
Rpx1F3M04718h6Ux+Yb9qmXKdsSATdaXPNBaN9G2ZuR7zxm3q8sEL44uC5JRMSwCzjNtQMNhNWvf
XfPD/Iv5Lduc0D6dgBuJDjdG2537xN2adnyzhuTQ5C5N08uLReTOEIetjFahmvsKYfCkgLGg85yb
7cGdOFkOXQoJ/awye1Iqsh1vPKqzdpSuigWg4fWerhDWOOETP9Jq8p6YEziOHxhHUa67KC3CIaqv
k51vcyOm5S15j2g9dsz5RT6omg4P8qHycrpOCJFXNN7xpy4Jc0zNZAC0pW4UpMZ8s6UYdd7DYMxl
n61wP8y5WQJ3AAPGuimr4ncpCcvgBVNPRllkPIh41CK99b3Bva30f3YN/Mvad3on7BieNdqIqxrz
FhK5T7/qxlTzsAMaa/X6PdeZe5W+x3G5M5Zkm8f2MXV2ySL8QYmOfT+jAzjve7N/pE5eIIDs/rOW
dPKjLjqmI+mYGT+vXf5K2eQJkfFrbRZvi1F+ekP8ZcbWsrEX8Q+d9UNVpDZNwOU/rS+R88uILzky
mtBDo+xpX1ewo0WvnZPGfhqH8cEZqpMmunuvFBedhyzNdW8rkQlsal5GM/sc6D3ojeEuvad0UOyT
d7vyrpY7fRuV+lp6ShJkKePKQHYfOSNXc52+lso55PP82hXGbljnj2wp98tkXFuuNMXuSaBQ5i9Z
Ym3Yq+fY0O/gWPtkbfbpPFyUafms1zKQBkrQeFv1zuuaLT8aAz03RQ7SqKfNxUCnpV7mR2KCclM5
ZJjjCijYPKxlfTAt8RAbOWthZCAVlu4DHx06jakqNFXKIzrayrUi+81FerebRt/k6JtsLEeK5HNV
c8RRmSqBiCEIcV1ESvAk2aFkEE7WjvtWMdiH6LTn8CV9ry7OCy3ZCvtH8BPNaUkfmvY2j2n3WBI+
ICJNjKMRRXZtjRLmKmh7xciAZB3twnntrWVbT/2nrjSP6Vi9d+kScPZ+stX40Ptl6075afCyx2LW
Lqut3v4PkZSvpiHUHhOivLI7rAPqDTNtAZtBadAXGHZWuRyUluxhElWQiOqFQVEPljdeJ61/8uLh
o7KiPb0ud1FGl6Iv/gzsWFSPQ1K+XZIUNMGI+LU3lTPyiIdaTZIgsZhGmtU6Yf4YX0rRXV0z+QS2
D2pb3ZfpdLHVhR78ctjoQFGdm2qbJtZ/Bm+cN0qufw1L/8ZGfoeyYG+ShKuN2fS3GDkzSE3DU4+6
b6t1ItAd5y6Dx5JSDiS6p3UCQFvN5FauxTXV6PDMO3PvRtFO2uhMa//N7vhcYXAFMaxQiHYqVQ3t
2HvrUz2cI2ogRn8XK4Mwih6KzXKxm3JvtIJIoTYA6PUPz6quSuNZhO/qhdLPsVvNY8yoCPBFJdkw
2B1fnNH0bTC7AP9IB7zKIPneQyKzTapdm0coFYnA6eInKzPfrbk+a3gKJGB8lQWmIzWlid9NtpOW
YSuKf1pewMjHiSSTbQR9ZO/UnIbz2WBcNRnboICG1MyjpBGodsYbXbol/iV6LjzqzEOvH9CPPpqi
PRZp+wShufONWH1W4+h5KcTLCGi1cZju5Su5fXLghKSOG6IF9KPnMRqBIhxsM8HSRs8C3AnO3aVd
vCddzEhzKMlTljEXReh5YGpjGDMMwS3GGDBgDTOS0A06SU91MpwaWpILk8RtMrZzXYQYm13X8aAK
Q705aV1tbkmb9zRCeOgpdZchz+/yxXQSFJjbp4IWjM1CIhm7Dr560HfL0qExR1hsdS/Iu5zMskxC
by2Am3qLQg3Kc3rm7NfZ260loVkjqmMrFHszOIu2sUTxRjOyQ0dZ22yUWT9wysAcq/xTxj+K1j/X
Bl3xNaGzU5B/6JP71+5ik7x1DRFSZ207M94qA6U/RyzL1quSyvfMQt2g4vgm8Fp6Sa9sYUEbXtUN
2fguI6ONNMd36E2YIHWY6XK3quJlGuqHWfN2rj1s43HcOyour3cfaUR8N3Png178a+21YZPXJxDw
y7yQzhiV/dJoZpDaw4vXNI+12ZMJUC9q1akhTXGqYBq0UMYZEA6fVBXodrXAYxCAH9gPKEXwArLU
xTS4F6UTTyMiXf1QXcg7CFk6WsCdLr2IrLwMi3HoOgM5OhZaR7N2o2sE+CkGX0dqYNPgtYAsUQ4w
vGNUGsQVW8eqjI2CgRxr2FSO+Kh6bcfkEotZHc3GHOJDbie7TCF3WLtFBDDPQbjryI/yaT+qKSXq
xvM21Wp9R1SGN2vTuVQYwVJTInj5koTXbF1sE4D8OYttv2vxrlGxF46RMbjP4ezl48dojpMf6xXM
d+3Tzofj6paHBBDUVcFQ0v6mdyBXqGSMdE6Wq3ee9V7QpcTyNSKEwxWWg/s+x9Vn1mR7DtC58uqH
ses+hx5t37J4qrL+FVMIEwIBbqBm188U3hbda7dW5glz8ZCM+rFVl71WNj9yR1Kb25de/EGCDXxg
f8GjuDA84Bmu1kkr4o94VF+Vttt2yJc0y/DSTBSQONHn3lbRc8huaMVdmRHW+5m5Hk23vNpK3+LI
CzLBrn3usGdpqVyGtnp0OkKleoi3K3nAlNXnbpinQLP1DQorqd/o9aFfjH+LruwVmoHRzsARVX9d
vd0aMVla1gHLAQVbFCTmJHRz8U8RUYfeOdh/lZd7tO8DUeS7NC+RXR5PgkFJq6LvVV3ca9X7qqss
2bum9dJFxURNydzOlf6Eiz/F0qeKZv3WbW0f/b6xbPgmAAV9Hqg8wgBENJmIR1hVaDApliEolCni
l0I4f2c9RzDZO8TmdJiqCe9QVj95VzKGZWa+ls6v9/Nwi9LlwbHqvzJw7B3ytGLSTo0zZRsGafXB
aIjOJ8L94+VrkLnjYXS0WzUAmiucApF1xy4dqs1iOw9N1wNIRWGCJ0m94VFbJ8ZQpCdrYZKSUm5t
RTmXfXGhH/66ElFTqw/lvtQAOsrK2GsDHi4uIwAlhSNQxkUA1/wuk6PBQaJ6bn7Yg49Npl3EXPxr
RvWUCaFuiW0av1sxdXYr4efqLVuSk1wKvcmPJTMwQApFSK6GeA3B/Or6S5NQkqoCXR+yQIHMYKfr
d94iQBLb7VPvUPprMibIVeGMmjKg6GPO97HqnioN6WoaX1VnvKgI6NAxvnOz8qQXsphRvTAjYK8Z
mi9z5ZYGkljUr0PX/ynH5Jk2mv0s2pcui09ZQ7+E4+k+inJfU9zQW2KoJ1Xx/jWpdp6aud1gB+Zg
iaMHS4Gfouj1UzMSQbXNv1JkhJ7Td6/yNntm25a4+UXHMyqg6TpKcJvKMiTUZz8lqfWv9ew/SV9+
NWUD5NAooTBjhIQ6zwrcvjqVq/nsKqoBNzAOXYda/pAxXq5noE7W/eRe895n3YVBKbc1p5AOn3DH
fIknNVV3Q6a9RK79vXblhOwy9Kpa19+dMi1+Eedcze/ynK7UG/wxs+hCaZ5NUHT0kGaq8OJnjmQ5
a0j/yBsRuXuK9VVi/Jk/oCvvy+CLzPMnjXU4C9qTzRjVpJ6CbNFH35p6YNiFqZj2ayKgXPDbP2Wk
boyyeeopeDV19xTl4j0mJe3FdBtMAPURjKRW2mMt6uOSjEeYyjfOyGcT1c1ZOl0znaFFOE1IxBJo
jVYHHVOgfNeof6ax/V5n8wo38eT2sx9nC4M86mbTTriabPjjqaT9ReQChEY1PIJkCBIGlsWYZBk1
J5Y6ITqVlIHILDbIEBFjDdF3rhQIsyx/UR3608VMgFYrAp5lZXJk2x7LTD9YVnqvuvo24moUvElt
ac9pz7RrNwrBowD7ur/axHyVLIvf1siwtnqbvU7wAKYmudmN9typ6/qVV+NFc1sK392PvO9cEBNK
7mtLK6eV5kczq499Zj0kRbOVEDiBDOi9NRI5oroNSXhXNeOyNWMZ6I/lo22LT4ahIqqi7w233FUq
Ohqq1frwp8ZNHLeHzJ0Y41r+kXer1vZJMZnfteTnUdGP0uS2Y3NR++lfapXo8TRF8dpXXNeL3gjH
uXsRcj/woIwft1IpIJYU8tHK6Q3iidijLp+plDrT7qoRLk9ZYhzKjp70NNtGsbuRQ9IASun9KtQ7
gknHVBtPNcpjWV/typFZWv2iXO1u/NSRP0XX8DPXi7vjruADGkC6228MHK5CKKRiljfSTCIRGcTV
4gb6TA2MpsPzsiICBvRQq+m2UlAdAgHtqP24P8LyHhmKAuSZP00gD2nOYCPy/K6qfdwIAKyBxaYc
PdZfcbMCRDrZU1Goj3lBqWf1CPEjI5SWpDU4bqb3U8R2GbgxQVoqzA+XQb+bCdNGLLJd9YhiZ7tr
K15/ooSFCoGHzEJZhncXjNoAUfEr1zb82E3+VCOL1zEGQJn087ByBNlXNMw/KqX7kCfNiVYJGqyz
bOPGZRYwX/5BKGLL1Iew7yEuaBOpU959kRjs0xYAN1U/iqmWkSwRDawfQJTccXcTJpOWJBzvjz4g
qqVtC3qFmSdRcnu0GwcyHxmKu1xnuScl/KpS0QIkArMEQCh3qQ3UDVtqFs8SNJMmHAjepe5QOPE+
R1aOIImdMLw43ocWIUimLbuk63YFzAfd/aIaN87o9iDWxAfV07jxKICukxHUQ4/WV3ZVE+9DjGAH
RGQLOpJr/dCn7QmZVhpqhh3lMAPbkSBADFHlItEVCbzJYexM3jZQidNwAJRe0ijdFyUEkTwSYmP1
oWYrAZMpD0WBNYO04DXeuW3uqLkd5VPF5vAazx3gYeLH0XSMmmsplNO8GBe51Rhrwy4YRn/sqCXa
F7Y64wAZ2L2ZdEBqRYS6wTwoTcIpwUxVik908bVRT5Zs/45ZZzkCc9aDUrsPrXNAYZ8SxHuL17AY
zs41ZeCQJwxtpS5Xmvq+1darvo5nLQVfyO9elT9TmrzH9VhvZsfcrtUZ2Sc6WOSHeUxZHyabRdao
zw4+BJC1dyjMUmxvHAoX8EO4l0ltg4ICKnmOoV/6qg0YvlQNFT5TudlZcliNlQiTPCGL9m3cN5Tz
ytTv4QSVOgj/o5Gan5UhApXgujJodh/2EqvCbTsOFLIvUR4R1+lJoQYcBNaaOTMNalAV6EYK2NU0
B35izssDU+LvVfoiGQPK4PmlEzqJFph9GNvk43w3lbuOjdJNz5iwu1woJzUXNLTVbZNau9Kt9gtb
gpXTLSaWOaHKhpP3xZ1W1l9JXOGj5MZySM6X0nmaiv4KFc/PQAuGbtq5arGbWj07VEYeOAjMy6BS
bv1+Km5OY2zF6mwK9U+lc0byC+fIcebABIzoKcZ01RS04jvWHfRkf1eh7v4hIzYm7kaeDuZxy6O3
UBuQGHwPzm/YsDmHPbfMjiVcZ6nsvn9kaN4P7YZbfkTp/YUvifmgK1oOAaEkdVnZergBwz3yaLLk
nDdvcldmbFxOAZ8+gBNGGHS9epDHn/+hFeb/v1Q+KR3kbCf1OqgcAx0u0lMlZ3njY23Rhpj4EIEz
XyYYcgGgkcpXWsFtKuS6WFkoJniDYELxeqwU5Vn69rqCEFxFpxzmSJWVgQf0zMdKn9gX9xGSCvdS
e3/izNyUkb3FbLCMEkJmZ1Gw5PzDa01lW9D6JKs1kt/gdH+b0tp0ICqcYWnf5bd2t5zK8qCI6mAY
/9iEC8qIivtsdFk4QT0b3XhHWgxq9pas3zKsLTr7Bu7N/bg8YDy/8+msqlxJmeqlHtRSNieraaZ/
KuULoSbfzhjhyw88QoleCsVQgZLloRUbE8EC1RtnuzJXkB3Oy8sVEXildrWbiM7xe9UcxDLd4vSP
8NStazf/xu6U9m+wQ7c0CF/opA54fM6IgDYp//d3ied7y6Gk9nXgCONYHic5CA17wQIJh9HmkNsa
JX6lgXjLXM2N6bA4LHL1xi/wj1ra0ypkR+4lwp2tgOwQeAXcUHYkT7son5R8+YbrS8NpLKYv/QRP
TgfxlvaNLXuQG3XYrBW1Nct5QVwo8Kb0xInqlvgXX2/5+v+m5WTL+9Nme+fi1rFgdpaf8jr5LtZd
OrxUsuRuPpjDu+KtG8GEG/n11yiTX5vjh4waLXu+DLxjt3ri1njTo/sX1yDLzqq2a3UtXDqx0ZKE
AvsXNZCgVdAfX819MiOAybrAKUFGc4HU/FogR4nRWKgScAl5w6VTv3lNvJdmeATBtbpW2h7zVeL6
eRVvFJsaDusBp9o7pOmy45uSkITVNKxbBQispwMEzMV3nFcFXojGHE95hDtskCyfWVjTZXDC3AlF
NWyFIY8zyzXay4ZXLLdHHqIMCNoZoli6sb0PzoSW3vLhRe5B+UfSUHEqpe9V0eAre2C0KeMrulPD
uyR5SUM0dTBBMZsi+5F/IM2B3OLKZ0L4xNpJmy6fEysg584Wd+qfG6WI95X3x8gunJV4fMHNYTD+
f3/cq00UrhmMXuCoLuu00XmiqFN/AZCGQH3RAmsw/TrihbLeRfNWu8NO/pbLGaL2zKuAv8qV4sl8
HiNO78C21CnfQ5Di9kQdbY0REDC5Juvqy6I2a51xLQS5c/AOBbInbvp/0xUZYiczOCXz4AeuGzXP
kAp6d0HRY/FsFfHRniFmFHc+UPEggfMSdOiMvG0W2hr6QC6nLjUBCdQf+xVGjEp6hUlhgbB6nArO
wJQhslie0JDclkBzCwZVaOZxidVDku4Ym7MxlVddQXiD/YRDLqhi5WwBTi3bI8NO9SqIA5u5s40L
x2mOxafM9yeqfKxtvzzI/ff/SbNuOTyjbPjSCMVNZZcl35jPYVbCvBRb0aDqX1ExhiKeQMCjj7am
/q+88jwZ+Vs+q0eU6WFmX9O828q6qFzdbAEU4DeGYz7lAasR4fNLJiH0unHpZpL35kNafblj6XrF
it6nqLx29DJ4BKVd7x7K+MuLwxgr15GWyZPEnS+rB3OHnRq7gRhXRPGGraW8ygEZBAdzOe+s9ssy
qGk1f/9fjf+fsm/6q0fohw2QH5dPJ2QXOPvQHM5KwvgCy9tJmyPDPJl05XYuoyMuQZ5ImtTKkBf5
3WXvRFdgywQdXqv/YbV/D2h0zbL1BeMgr6HTfqFi7nP7DnGiEx+WdRuic1OZ/u9HlKSLhE0p23nN
xoCBbDICqjA/cewF8szm9k+m22f0fWR8wPn0JFi3vDbznVhP5hUrEgNM9j3FcqPW7lEXYNeK+9Sv
3pZX6cLWkEdNbi72Z45rlKV/eYDZnKqanWhu3Cn2i9JcG1bWXkPCtcsAlSPqXcj6Ke1HcjSXc1mr
m7zrQUfXhtWrOfvyQ6v5rvdysLxHIIjZYOTyhxuzNMnJiPUdhrrAFJhM+WD7aUNOVVj9DVe01YbF
Hb1r+ns21FsLwqi8pmFUT0YnUH1WHw3eX1MeGQJ7KqGjaLV3KgA4KiVmgrf9TRELIuY8YyhHhAmU
SnlFdu8pV56dqWWIr/3QTvYLG5W56psxfVUp1upeEi6giOxJ6Sdpa+E1rRvpHnrwc1Mm/2SO7DAZ
aQj1KoMiaVkIQ6Rt4yFsFKLnTtBUThv7oNC8QItyMmyKWnujNHWf9MvMrOmRuI3ZpKFRPfDeIwCj
rtT+sDU6uEJqUcqz2e8zPLq5RtScSbbL4Yp5+b0XlYjjFI/xB2gDEHr+RldQKFEzxAy3g4D1r4aL
/maMiBuBFNP383uCOMNieUsrAyajue+c8ihNXydmzLe0PJwNzjRjwNkbgvg4ic1dOS1QSesNvFWn
Xx2/YS3k8Y0s79/opA869VVyE1iajT77TOoORQYc0qCGQhic6NNNxsAOUHVsWHu1l7uzt8yryCHB
imwnnYnLZiKs1AZxltfql09reJcmQI2tXTYiK/0kHYqFM20RZeZm9Z6MnjCav5KRh3QdxfDlUYVs
qj2G81ufLmpbXaG1vVbgJ6Q1W09Eh0HSGbTktqjGF2vE/uOO8FlCEgaJDntGqOKYeHfcSGx2u6h5
hjAko24+FVfKG868e6eGDpQZg5jyF/4e9tJkjtN8W+vj7L43Q/KAn0/rN4ueJHlxrlgA+KdCP3Et
1al3kRVfuAWarauNRusP4c9MXG0xFNjEojdzcp7KkRKR6YAby48H5b2g7L2Rif1Su+ecIbfcj4zy
sTDavBykiebyfPdrQtgcvwaR1+oxIJxulhTNa2k6+uHHnlXaPb8HtyUR1lSMWLeJYqz5ckbbBqel
gFvoMsI10v6PXJFMhuUL8UlE5XOmXMTnUK4DJY2p6fWB3GP0CjxRRJcLpiA9zRccdkFWldnii00r
353UMf2KbHZpTxz6/zJIczt39T6Jq3fBdGTWXTJhsKlY6rKuQ/kgbH+Y+ATXsfkgs6/c6XeIsEeA
DJm0tBmeX9GJEKlSNEWY9wxW/IO7lHkKe1slG8XMkQwQFtX5Nxs9Zj2IqtHn9JtKPiuvvZo/Kes9
TmWz53kzOM4bd6lfCYaq/Js3FjUAc235nvIEHXFjuVdM/aU3S7+BnujirqLG2tc0aPCwGb8k74s9
BoHwp2uWl9KtL1ZVbTXYxvPABveu8lEZWR6k3Wdre1vog9XcbmcP44SBWYHoBzU/L+TlrAbDGSWW
sG9IV7BEgCV/pEVmcX+DuYINB5b9e6MmM0L00MPD8zblZ3Y2k81VInvyVxkslZmK23UDGV+nIIXS
rFHvSCgRq+RIMGVTWp5k4PG7/uq1kmq11ZM53AYb9Ee3D40+/oUsHoPqim2+TgPsQVFDQh4eXT37
Vkt4/EV5XAFYrAXCak9fTEKW1whNTj47euie0aHhI4kDvUpdzA2yznA5JVcAMoFIgdlUIFzZb3XN
egcXrpvxvrNbKg3q8KQrznWc6Z02KoVc0HrMTHol1gYmegOpKYFatSCoX3OKEVYcWEFCFAiIVql+
V5V4aSsK8GrtUpexQIQIZOhE67ALDaSc1Ey2EIv3MApvi9sE/VKfjZ5zlzgZIk3VMgdrWjaHRbSH
NU/+IhOhbCGOmadOpcgtRwnT+OB9J1P5uKYzjMGeVh4ncW9pQz2ugPoNvVPRaOQCOU0i9ZNx0nTm
gXdve5gnT/Sn/K3cWvLYPGfL8KvxUQcg9GH+MCUm7f4yB7bb1DzYU1MAr1vAOMj6L5tspiiIKEm0
id1oOblUnHy0YQGOIC2ge68T3pQjw1dnaz+s0W1NXQYbTg+CHgiYMeWH1a3zEaknoCeGk1RpunVW
418lIjcsq/gjieuFkj/tX9ZMNKzaSwbZTLnpEZ0jQNxHCHcaIDBqOUt19NKInqoh+rSWErKwOcx+
hsqlb7eqtTWX9bOONFLrovUHEcPvV+mQUZaKPk8HIdZqypbzpDMe2ZlfVTGT0GTJMbGYAAS0Tndd
3X7UESj9bFhHBpPSXBCLx3ERw6mM4oZOGCp7+1Tpncc8qY5MMc92M+R9WHErXRSanWIBMxql1Nkl
I6DfH8A+3Sw6jaaqEr2VLu1OcRP/swuMlzGh8SZLYcKkmpenFjVVb9oNbX5NU4WBNGt+dSf1tee5
rcZ71E3GBjSidh9QEr9VICNXxayegZAPw9IeJriboTVMR7M0riYlkcC1zIMm5qtKz9oVOFXf9jyK
P9lLaPbYEmAFJwAnfBS9LaP5KX6iQ3A9rou2nFsLSE+rmQJADz/6+hxNujppHejSdrPMtUEi2sNH
X2J76yXOdB70sTrpdEgGFD1iQBYhTmrnUSXrJoYOOZr2H0/vsd041jTtXhHWwobHlN5JFGVLPcGS
qYL3Hlf/P8n3O2fS6pIhwW3SREZG7vJw8NdxX39pcfUjI4E2leG+xdYAhJJiuE2//FULvn+FInXI
ZPsh+DvTC7LRYzftVgq9n6/Uyso/PGq1G8yBsHRs8nY/NEV4nnMKSLRCWtGugKS/NyKPyq7rmI9+
mejHmP04Bo5r7riolqDcyWFipuyL1mFFRG1+rtSmDmDn9c6Fib0Ogu+Leez89lB3aMa5/kEH1S3z
7HEuCKygAZ10A+4iZZqd2fcdk2f1b+awftSQBh3k+vUEZ2NPScuhAwSmdJLeDBtOrWc1NrCst5vM
ud9ARqGJyh24xzZmIyn8S2pSh04oO3SpTugGPWPLZJDk1YBOu6tV/pqlAxTkojh4Or1jWfhfWbfM
qknTlzzFPwc99j41ZnPfcusaO/8cqla0+VPomW2xtgIS/4q229ybn/rBBemBfB3V0HkXmxDZ7p9m
lTw5mmWvEjDNtAwAmkn9g2i4ZJHzL6a50qIoYBGVz5P7sjjaFk3oB6QS4Z5CEIGSaQMElv0jEEpC
cb4uTNoNG1oI4XzB5QM82lCbf65j5z0Juyc7HjZ2i7kyxgtQKqEGWGVrHb082aaVvUtKj2ua6g/O
rOBXz9NDPk2wCwL8KoXTozxJQ0HEHYJHC2o9h2XNnLT30tIhsybTTZpuQ4Oa2WgfWKw/yHbAAcJ6
6lOprV2//uppAzDQJVVlfjXiRaOlR4eNHIaMuGyf0pSpvr6VbsMSUM+MPTrZggo9L2HcF/6xWaLD
UBpnINcrXRBbb8meEsf6Zw++dIwxsngpsicDQb9NmSYORLMETWIUXDUdfVSjNCDqM1TJVbueOlZF
igiYEtJia39CjX80xpLm5jz6iBPvpakjmn3BYQ7Evw+p59Yb03X3wZTtmIizVayfVTTPs5ffShWf
2sR9YZCrxi/41O+N8lvT8wxgAsFcdI8Q6jdJdCnpKBXscFY7m4muIT7chE4wQLUyRueWx+oT+RZ3
42YuPj2y/V1nwvagEWvaNn6arzwz/4e+983Q633cDDodfw6gvOasQ636jAv1OejOd8agT8bFLH9b
CgzV2DLPYfmsK+3aperDbEA1vaI7QCiBGtuTUpXuYzZ2QFAwNH2gsawL6f81enoh8x3CinAf1PeQ
drikAB5B7lwSp9ui6fFhJNPWMbOPRSso4mnhSzDMZ7ceQknoKQo4E/lITYHa7MzHOZgulFXfcRzf
tcvcBX1OaXSyhx8o2rtgjDhN2tuYJdDMiCKGyKxpsa0jQlbotvHivKppvCiTdmwn6J5VpL70pX4w
rfQhQOZ/NVQlkodgDEPrPbuF9zFoU7uaQk61nbXDYVr8bINs/1bZ8Z5J5Z/JZC4U5WgBclK9WfWT
9Z9Ztgc77tawGdXKytPXtKKG3jWFfmgn4Q4mfrTtSRP6uPhyApWTLk4bM2+fBpswwsqsHgL7dMjm
4GWaY8CDsnVWuSbDmYyR7j1q9C08Uc2XUSLhs+EFT64xv+OsX+vUPRcdya1lL1dbL8lbm+SNChYz
shkERL8RC5Bz5QlziikHZPGZi71Ye2Uu21aBQdPOmenJM+NrT7YEiGmIlBkd7QAVrfNiFP6JATNf
8NrTdTW17cqtSEOGSD95UXbTMTBNlO3gwj5MyXKpPe9nYpgFWfl0CJV2hBPTXpoxOnbVlG6VFr71
3fg+lyrfJijmQP8aOZi6taqH5EQNdhfM2gGSQUyh1Ny4om/oThXUkJoQPt3K6KOM/qIVzaOXyXZv
dV7AWVjGcb0Qha0izLg+k5YY/Y64/dhAHNeG6rMfmYXckaj09HY3w0KBS7W7xXF/65EIVOn0F6ku
fs7r6hLrJsBloT2UJi3pzMj2FFWVLoFj487JsraNemMn7jtKaKuhq481o8JQH4hpZCSSG3gnrVDP
KaUiq1eMbI2qdQ4yQo9jAMsOK9eYzwZvtKXHlb12g+2M3NkqGtw3WrP3fjHJUCG6Eui/ohk4f4ad
cqmc5h27caBlZAur88kCPnYZPxKp5JRPBuO604bUrTwFSDMgFUFpQq82JX1FUdo+Frb/XbjTt19X
kOm5pJDLHpfUe2uiBKAELCBz9lXlQvor6EDx3rTSWC9d/czwQQsuBeobtHIUCnKVZh4Q0n7OBhrG
7YSYtWIGlaXOmo0sIhRs+vafoxl4R+x5Qf9NKwGp3FGXkz1nhH7OrH946fzLUJjnqBoZvaeebKPa
1ySoYWO/qyI6pt7wXGbjJVim19bj36l/sfyB4z2O5SZYmod4ahj4hbK2VbjUF+PpLHPaOJg/OfOq
imR8bFzjpGXDSw23CEWcTT0ahF+EwLtkRlwyDAoqMvku0r1TUcTf4BXr3uXsDnpIaRvLQuTep6JG
oglhCIIMFD/mFOxho25glB0pfv7IhhhQFz0jNla0O9NZPGUQxsf/mDB+tc1hx42/+EYWQOJANFLT
qSR0W1vVUDTCM9VYYnhqMrHpQijyriYdk4TSFCzU2YxSBv94+ygJHgfQbV1VP24/PRQE4FPBoKM4
1T475Z58ch/a5ZPtMgSndozOanSBiPyj/HDoXQYhudG+ArSg22y32OHOhUjfhAk0IRobyoqtM09y
6FTiPtXRvJuX6CH3jP8UrRSMonqVxWIaCjAzN7COHPhSxXQ0RwYSWdM2S4E1AB6MLjjCRY/osfL/
IJZ8W8BREnvc0Hq28tL0yXFBihd1Mggz3No+AQq8AeVjkRRszeigVxX2zn6dbOM5gSxLhw7NdVR+
B0H0gQSzrHkzs3w3YMI6J9tJr3mBNR0gOoDFNmm/Y7YUpUE6Z6XJHbDBJgRBu3FrdO9uZe1jA++L
DPxqUbQakkh2UwcHEJ4ddO5DBtRMPnIQz4IA4SYI4BDpI+gMtoP3yNL0P7c2jgaRuovrN5iK0cTO
C80NA7n29Bu7/onxqe1uGpYDsk6bqYkIcNNTprfPGSwrfyilMR8sQeWPaE3QYQd62oxHwufz7Dlb
3ePc1S3ty4Xak+Fu5H2Vkhw6Ok9kZ3RDDgxIoxnDiddmb+5rpw5XZkkPlh8fjD566eowoOOMuqoZ
HKtE+umzvmG21VisimSApOPvELQDftIpICCoMATaphXSa5STb3pMyrNoaJkYiqHYkZmdcektYW7z
a9GXRzrV38SC1Fyw3qSYyyrXc3hx24W+4XTDhLS9DXC3ZPHLDEJpkkA5jvmfvbBq+lg8DjR4B/qw
b0gSlVetp7jZthWEGyBZlwlMFtl5VkAO4JjIbRkHoi2j3/tNwN3VKZJQw0WZc8XQEjxtOF7ayqNT
qiC8doFIDN6whSubEqqu6sC+Vc58nLvuHd0L26K1V+xcZy6PDiZUHsJtpBaaHdHEuSxl9B53COUk
2ZtH+OtBCGRG+XpyYyCc5rOucTke09CSzmaESIyWBGA14JRJXyUtwxMSCuxarmUMAU7MeOVVDQWr
ccYNsP82ciA0lw6/U6M8OCvpoxX3jTjCN8pBW1kWn0EQWbRcyStOkVU4J3QFYcXgKbjK7yZ5+FBl
b5UA9DNcVrKTqNc/KjhFMSC77lL87bX8Sgb7kS2sD2Z5LPkgtv0X2deV3jfnzA50bFiyZ/AQAdNw
a0IthHzIMkCGTuoGMAbGuEbbdGS90eg8oOBS7iJmIfUIRiz0H7A7+pben7WYhAWT5dKCngzNQ11q
B3raEbBgm2iwQA0KcQokHWz6fxy2yFaXkBPYGua5th0SeB7YtPwQ4hMKAvN46VhJvSWqWt5CP7oN
9EeOWXmxqT8xtaElGwyQXvESxq416xAOW/fL7aZdwfCaLX1w0YrCB4fa3COrdaJEPZiS6kA+AA3v
JoJtx961kTp6Zv/f5MXnhH5bkZDwlpsDA6Wz/gbOfHLH7NvsKGPOs3OarO6jy5YTvD6EqCrnTcxk
OXU0nii4KdPFSFHGZ6qJjdf3avucEALpcb0RNzJVn2Wv/jDaZeWMMc1L0DSb3t2aHNYoetEn42ST
HXlYE0gnTx1ZTC9AYLezwubUMeqshzBtNfHL6ORPKaxvJ4doA/EBA8vnLpmDR079NFX0bpb9g8OL
jc6Hj3WsekpYBLCydTJKDYmugRHhdjufmiRYtRqBxFCdBEZsybTkK1nPi2vEhzgznrrYod7waHa/
ZWls4srfIUK+jaBmL0l6LWIe3CyPyviUMIJudolb6eCu3ibmFaLqtCagpqzwFdNYYjoPw3zt4JGy
Zy3L4o7DVramTEYKwP2m75s/YkBpyd+E7X9iPuXHKRqoLbJZIw5KHHna32I9/GPOzb+w+6A0QOS8
TkHWlPScEuCBaFNOMpi76YzWuVcVIdH00mXx14Ka8tJ6L2aUvMQ5umSsdIqiewPcWtOlTEcIRJ5h
y4dICK1k3OgEOTQsgdOxGzIxbuLCwz7dT0kCV4YZj1RDFm25YVsoaafQRzrnI2KWnYofxbdNen6k
G2pX2/Vb1ZifpkdjBcI5ej1v0aPY5C0MsjDczCP6I57aWsiUU56dsrPVm4dgqg4WFeYQCljQ57eh
aZ8WLnAyDzvUus4zzrwhuwrj8sV3+XfubiiL7abEOjnL26i+QPfWfPGtDrZ6vs0q9NrsW8u2GCFs
hPJYGMG77w30OvnT2g9oWTRyX7rxzw4TI4NsOVC/Pc36QIoDwuwSG05zdFJecPHKvFhJSqoa/2T5
/UBB8iMOUDNDlpSRxQDzKeYw/EhrqPFls1+6nIIVWipI1Mm1L2LzwaTtUHa/clEumq/ZEuIDibhp
EdYgH6ZFsCPSOqaEnCYOwcETyWZbagbo+G0pkBrCDrLPGfBHxk9MsugIIYkQ7Gta5Ib9JHPyqGLU
/qF4mtatY9T3WJWbHDZfSLwg4xbt6Ma64ENwtMF+kplhXC7GLw0UGODyHMQdtjzjLE31FAQ4e7GH
dtDQvirMX8yh5SxavHnArL+g5xNDfxgQrjK5UCMS//60l0eNgnFLb6CcExRmSCJp6rItb5t19PbS
Zt/5JFOo3hWYT7bJ5E/M+FYvzbVNtL2YWZ8Xz4j5lih6YNYu2C99MwB6fLxV7v/KvonTLdz5WSkP
zpy9k4/s53xshNjYeImSfMCpiGgMuQoo+uGKp+cnsn18Sb30gDixErIGH1pH7aC3/g699OllrwN7
6CwIVfYaImvUFAyagq14G9vjOk9oOzYOsjFj1vBRHlpuFvEQci8uLvs4JMFG4Edx4z3GvPYZDuT8
rZp5jXM51XO38moLnPNt9t17mYYGKIxdtcTrGVlAjwws6ZhfRbANMZMQvaLCkY0/GbS78F83kCzm
Hx3WrSL0lysOlWVSX5KPtUOMEuW8zTEZjcl8WT6bU1lXuF2RRS0iCmH3VhuDckWA6INckwggcOoz
hsxGjwxEg7MDUU84RRwPDqDEb9FokQF8WxNkCV5Q8+tdzwqVi7mWk2LZl4hanoQ4LfS+AlQ7sFMU
SuL1PfqqIfaUQBC0/SwfyDqWIJtAlbS5WxscGx/dW6TLWRoPPoOSjJ0918CLgPXU/DQUaBBy373U
Olg2I3z93x640bBvvffTluU9lrJwnoP3g4djEBBGO9hagKF33aRyvqk02eRIkBlEYyOR69x8g0Ht
zIRJl8rajSb1nSo9axmd/W3I2DQBFD3kO7oHWW4TaJ23a3sSo8HfD/OJc2xa3t7MqLnb3V7jouSz
2kuALyGs8odjizFN0KcsCWS4X6uOepsfkcNxQuE74HKWaviboRAhB7SooVbXBznhPbqPLbuLJtV6
SgRk/M0G7brIvdQcoD5EEkGERqJKvdMg6nd7/jLCx7OYfhrvm2BOKNoiH1PNL5qWfEnA2Xh065bF
KbbAHDTKMaF5SgmCqINvGuSfdJi0Ou6DYxnSqIEoxRpTXaD2FxYDQgzGWSwTg6XY7YLEm0RzWy3M
uuXQS/S8LDakvO69G/VtSSotu1q4B2qeXTYz8OqtmhCIynV6fcZ1F4PYN7Rxa/u6CW8e/ZlhnBwZ
QyBSYNipPB/+WE63t70vyVVy8Z6MJyCc21QNZWOqNpIzVE7erDscoFcw0GxxHkqSPpdm2ghFmpHh
bzQM3K2HSbV/NGjIcqsDLZ4vGRmJPHVHTOC5hOL1cqgJJWwmiMahfyCz3CL196GZV8NpLq1GGb42
t1FRneXPZMccZDD06Bte/JVptXQQkyCzLo61iBh/iNKQGNmMkKmBKih/IRBPEfo7VTBLCFNqX7yx
XRvRuLWJqMVfkPY+Um3tMaoF7Q4z7cF3i+1NV7yd3MoApp9PWJzUzt+Gkq04AjudL32wk4OFGSic
X/os1wwqpnBG+mjPt9hDv4DIwfTzq+x5b5XritC9QGNQWbcYFTFJJ0vpBqXR7ynymZSiUdeUE4nY
zqod0x+0ivYpZrSo8mNbTvvIQGYC80nbVsxVyelXFROph1RjOWPyPs10xDmljrvt8xM2vmUhloo5
x3RDlM6bSTgbVykBDTSa7ldACe7vRCwvphpBw1IlRwdSj1gRTl7IplLVVuE7Lmxlsw+D8x0BwPBo
9/cjRqmIu8RyMhLrrrHaqy/CphBxG0oJK46TYdP2hehQQYp2kUXJovu7sw40PW4lxCwCGNS99eQj
viXuQt6eC1/2PxJg57RGUxa4Hx/mWGzkA08U4BymAvuAXFb/KCFDWL7Tpkpg+1iRwIvv00LaF2T1
seiyq4T1kph2abnHuOCT+AYHygCTIqKEKDjgU/4/9yeWWKOJOkMGgA+O0vc6pkvGMcadaMRiBY3x
b8MJTtVzkPlXCel4PclhB+LKEqYSnoqHKqElz3BoxRWIn5XHltuCX8WHy5EqGSeBqyloyUhTfV9x
pQz1MWAWsd3iWOV4cjHMhYYjrA4qNVCSxrUOxUUupod8oVjNme9POfQ/bkfQompSoaIC8Q301yfI
ytNvcTHYG0nyWzgDcrOikpqVes4L/22hci8+jTMtzlaCIomEQWK2VvQp7yRng91diCZcQk0eDwGT
NZbHJS+SGJkYhmMnMQonio+nHIaxe098VoEDDNITeZOQPR7JqFyuC2vmWfPO0a0Hmto/BpfW9KFn
WL12nJCaUO4fskd3xREiL4mh/y9qO6XLYzFor8FIuzT0Gsh8Kw2gEt1GGF3fYZ1BLVm2JYX71iAa
T2lQ5TzhXEbxnr6+bliu1oDVGna/YI7+2q/1N9fuzz7rxizgbYzztlESpGOMfnkaGZaCffcR7CwY
axfd8whyaqrw49Zl/X3CbjQGTKjT+nYaoPqa36bLm5DvKEqfM1G75ww7iErYy+EqtF3lp/ti0Ldy
WTKOfGJkHzJMUIK1SThZ6Q3F1KdeL6Ge5tpZokIzfF+G+CFsQ1z+dLAb95SYNH6zsXIDJZxxAxwC
lACEnOFcKMmnobY5RwNXbhVXImrKtIQ33UtZOWe5IFzRou7v2YMkN4ohinZdbzFGZp/uZVi6S4jE
sTDj6CBPahPRjtRCg8BaD0DgAEa0TlIttX+hJ0oCJCYhzn8LA5a+4e4ndr0USmg+77AJiEnKrW7j
ZO+a5cZb7BcOkdxZjhRtKHtUJh4k0bC6vW7fmgYiDVUvPaIXJw4XWsWQXLP1+jyUFZOlqNbAyWm4
1yiDUrEgFi4K4xrBDx3d5lDW5gXtINgKLdyDYuYKNgdxtLkdI9uX7GcNNWbQ4bgF2mrNaa27UsWh
gwz/4tnOc4sjCAP3CqYj1LRq3Q/dpUyzp7qNrxLTOTKpXDcRQHIeK5RsR7/6nIzmuZk1oNX4Stbz
GXEfvFadnVp7c6C4SQIsq+Ca3VcQlPs2IfKr5/RRg1xlVj9+5350FT3yzlh/gTW7yPww2D11Gnsb
VSrcFKjINA0u3XJaSI79lWHFZwiPKzWOYJLmpRjbC4f3VKCIqiz9loCOM0Pg4qbxCWe4BCiJ9sDU
cgakFOmDeMuBNZDkkTzNAnzLkvgj7WuSP+2CTBaKcdqBLueTXob39F0C35lEVSJ97kxMlhtGOhBS
HEsD3MZ158co9p4Ky/7Tz/5r2dDJTnULkbh35mduJG+XWed96f+0GT7NmpE4DRJj5Qw2qqsebeFB
octYyeBYeMUt0Jcfk9jRKOKNTpooLpGGiKMa7JPEAwmYWgsWp3FgbEJSmtiu6MTwShO5IPDVUsO4
oPMNE0ddZ0uuc9LQlJEH7qL5n8qMVz7BZzbrUEKb7KVT/gkVA+sebMoSIKjAkb0pP94zpwDApLaJ
b+adO3M1uDQFRUwJYHoK1l6OhMzUUhLCu9AthpQS74tzgTsG341dkCgC7jMyVJsRkw+p+eobxR63
kkMH68ErJtODEY7EI80GwriN/hgSGqSQ7wcpFrxq8839Pz/VKv+lpJ7AlYavJ9kh8jnSGYAsOhFA
SZ7Me4o/khiK5xDYT7wy4gd7aG88IGU9yY5UhCI6XEVJXit1IhzgVWD1AFqQ3MI1lBfhIVyNIp5O
EbK/jXTRAGASzFUgd+lzC0TBWxTJr4Y6IvPrAYTbDS8qhl+CK16xdGgk4aanpCAYaELge8OJPBw2
TXPDTV+KM6Jfl7JkAa4uLpPP4NfFBUBLQIp7OI1xpGPiwViQKIfLGLCews8bKFtH9BBSU7E7mKPa
Ox9Rig0wG/+DCrUmIx+x2QECHVUYIJzWrrs6+AlKD+USSCH7Eeonv1fGb2V3bDCGyXiR3RIIFhfv
L38khsG/BG3zwbrz+vKBZKvJSKrkF4a3rDKEwExOBm6ynMa1EBxY8Dg4d0uKe59exW3IVsgv89ey
eRwRPaS+ifiC6FCRoFYKnsNv5j8ikwlRaN6Qw29k4fmFmKx5pPjcS7sIIalSr6wQdlswia68cXIa
3l3iGl4fXy3/hVU/gA1Kyp/3X7wK32QAqeX2J4GlOAnskiQrkoGOuGTxthbPht+kNx9mN+RFlhXK
DpqKEmRH+DOkUVY2OJMiDJcAxIDFw4/q+O1eCsn5pByHRkD1dJeagLaQiVXanCApOkQafHdARxem
8UwJA1DKMsP/DOchJt0igT6qoD/TWPRJ3JQRN42zTQTAgpAkWfqZqEHIGuIwBWwo5Z6QxVkIYqMo
srEghXSF/SiL2XsLvSiBrG+L7Iayje1o56+ay4gvLgvP4ZDpJk29F4PDmtHGAzUR4YryTUrJcUB+
agHPVRz3eDsZ3hVm5U2si8SNCac9xiwwJuYlQYOE5ZQAWrwkHQecfTs8FkF5bCZE2RH5UgKZ8Mmt
olhpGoXI4nYPMtF8HM+OsxzbNFhLGpFl00OoW6BRlf/BstKmdsr6N/oNN1LV7h3/Tzb4x9xT9FYJ
nM1Ros6nGJgNNoGJwtE98XCpl0lHIueEPIj/5s7wQOdEE7nSFsSf8pw8tAA0dAvxm8InMQrrZOFo
kBeBDe/Q3djSO+gBe+4cUvxp9F6CGuSDAnycZR9tQn5r49E53FIIcibvKvkPqyBBQRUVlzsKB02n
WKobAfnWZZQvux+blJmYmsfSOABh9lhfYgslNgpJ4DdjvI9dOAe2s84iby1PwHkwOHKyxhrNNAmk
H9VLef4NSq7RhM8OXaF6j0Swd3Wsxyp95oUKywIsy3Zj8NNTtENtc+tg4ELHeCwp/kaDdplg2iJZ
R1GYsdJxINdicKgeud1nOQIRY8zyuDoh8/NH3tehni4MT+1BT8MNrGn6oOnfpHTIhgpk5reASlQb
uBPcUkkeHMt4mVzEbdqmQuFjZlhCuiC9/sOkuyNI26qyiNSWDwMdicyxNuy5pjAnXK6ajKFRWFf3
uUOJlfbqF8xuMyMR0fhMEUVbF2LFoPv7uPrmyXt1NJg7z81w++Vuywna2XvTQHJFi7FqSBYTybPD
avnoKGghCCSpIpI1a4FYiGSwFTHtQRHBkHTYSN7fkm4LXsq5oX37IBC72PIWcoe8ItspvS5cbi2o
0aPtAOCJ+89t8pyS1aCRIG4B7sR+UEf5g1YqK2D2/KEYi2EE5LBuZDsgUpbcJDnVoyF5XUYfWKe5
9xDEC6zHOBBz+RC7b2E7nyRZmghXHV/7NwThWQJ33xwONYbWNX5ofEpi/6Tn5jfKQRviDkB5jZ6y
eNPT38HLC2mwAUa0Jhqe0dyTMrEELjPIYxwFR+GJMLr1VCXOyaQbcwAjRDQeqS9nZ7nQgtJ6JQmP
FGykECOGSSDOeqIZDD2lKfFB3m9mD0JrfNGZswGIlGvs++Y9nQtR65fjPYqEsvGYoIG9qNfFug2o
e4uBcBL7Xw7VeOoaKowoS9M4HIIz+vaLlcSI1jCzI42J4d9CrgbMY8SfICdSNlCvEJyhjl8hxm7k
KmH/kScjs5F0FNxELJWpkQLLecJy9oG0nri9tRE/P6o3Botjk8d7mioVKH6/xygIGOLF9Lo+JHm7
iQNacFkyfvg/c4Opk08zg/YK8sGBFZAWLyXZv8Bxcuf/F+7wRJy4jpPO/2Fj+F05vMV4kaxvaGoi
UXgfxCUcCvEvkmTKGhN5RIDSaflN8ohjrBgAyjmvua3EGjR93REfARkwBDwWD0d2MqojEit7gSx4
P8bQYFfb8J9UMEs3PCoSeX6rnY71gJB48qzTKtDogZjNqHyXexTfSKl7mnOovFB0lCfnoiecEiAu
koiV3E38Mj8T1g3vHEAIaKCDhjnDO2gGRg0q/RZAG6QCpxMNSDG6vlhMyeFtYGNzAvyumrOn/wF1
xE5IFb6hN2PykOnHsY/5pmIATqXIXFGmCF7KELU+lltC9nDBr8iqSi4u+XEyeHSNJ2f+Uq5FFlay
GhZKufxQ7pvA6Pz+/33BRSn65mbFHOKAAQMcKtaeRQVLZMUEy5DLMmQneh5NG3C23JJ5inngRchZ
WmVul/n3f2dBVx8j0BvuSKqdctOkK8W+3a0Jx0gsps5V4lW583KdHc64FXRrjCxP3C2G3KMty2+O
8o16/K78Eu2Wd7Mi6ebHfFPOuTC/HIC/gV5TwBmehR8QF42ec6jL9lEuHd/h+378xFa25ZNPzmaQ
liO0vS7T+7a6aboBL+fhaf/0y29F6i2hsZSRyXoJKQnQIhBJ1oRVRFCAtAYMQkMI4qWmTNAunG8g
CqLqe7GRKs18y81/C2URIAAkwtXHFMgW8Qz5lIgvFOBXIn1kPg2OYBqrPQzDnXCrhDHBKxO4QPUC
Aw1hh3JM+HMCswkhYgEgYzvayhGT8LLu081ovPKgAhg1FG3lFi1KVqOfXOAzfE34zkWTuJCrKsEi
r84XwlhC4Wb8DpBPwrwr9eAR7i4gK3ZM21N8M6HuhOyRPFk8BjsJGqn5jpL/sJGhbayY8POcAKmF
4FNiTMEl5IPSMBq+Y6My7XsgTYtUvOeBxHXKlYeMwzGvPPfBYxyGYK6Tx8AO/lwC5LD6lm/lVAYl
zUuozCng9S5qT71zr1HxUsLJYVUS6MkSsOuXCJ6NbDOkBz4YLRgbxt6tRhZDngcUfMaUwN+EcAJI
I+cvfGdTW4QKof9h3nLQdTlq3EwODSd4YnYCBKq1WOFc/c0HiqcEcZi+pb059BEIOgaHe8cD002z
rvpw3QP+88KsK6eKx5Sqb29kdK3/pgTSC2M4nN8stTdqus6YAe4UOBdvJsZcbqRYchC3oaF7OmnE
e3AVRwqNsnb0XqcJTR7UTDJOmf9BuTykCNVTEXWJZaQKyhVFjhjOEP936TCIdtoc4xD5A1qh7mF0
fcfELHuAzDavUwJigdYltMspt4fQbGBkyUdNpvQf/yfwIX4iz1BM7N8BbsXudzYV/DxldBXemOQc
s2soC6Y22QEDvAzB6fp73saZt5DfMJB9IXizwaEAGeToymkSCIYtWHqAnsbZMvPkkNGPZYMO55R3
I1pbsflCIkk7Y7NM1EGp/DbOl/i/+pGtx4wE+ZfvmoJeYmzQKgaOcg73+qSg5kBCcvQl8OhxngLE
ixnXOySF8CIsi0EwxB/f3RVUkfu54H7UgNmFGz+HA/IY5C+cGb5IWkptdDuxJxh+JrB9SpAAfiQf
j/xMiugQDXJnQWGNEGlBhhRUgnsmcQjR/sqBdBaU+l4+Jes2R+9aNaKviLgIlTBxe3YWUf/IjlP0
LpeKgyS8yowbUYA1cYUicHK5BVTzhO2WdlQJAflKBnAkFVl8u5FIRwfYYJWk4FmTbYhLx5Ey/YSx
YHe8SE/yR3LjKuZKLC7tIc3TvZpFy5lgz5KIlWN/FmiJSyV1eG6HBu2TBlp0xlYhzWNIuaULRZ2F
ZlzwY75gA2ShWAaqXBJZSabMLQSYX4p77tDgM+SNJEfXnVlAYfkne8nZx9XK58Fsy/0kdBRX8v/H
t/+recvdGSei2lyQFwLahtBV0mo3+3FB9uXuWwtk9ZhaG+apoISZICLlln9Bz3kfuZtUuL3ghL2W
8rOkY/JXkw7OC8tAMDB+DytIdZuAwCPlIRYA1pyJ/4jKMsYn9P2L+Bl5B86RVPXl/iLqAshYY9BF
T7jbIHZ6iOpHSZTEe/5fdHQPPYnsakrURAmcmjsfhTPB9XKkQoDpxurfC9tp/cwTS6yEaRXDlGFY
ija8F/lZbOzXROYsAHycWXteQcoNbFYW13uMiAMKLKdQ6FWO4Rzc/k/DNAaKd3Ly2RtzNsRXSmqC
d5eoiJBF3lpz7QMOg2kZUJyF+LRUFVSxHEASbkqIjsHg+EfN0o7OlOxiJPiCoIAI0yKo19g7N34Q
CgfvgNelO4A+u/6LayrkOr4waHrHnKZApwOp3y9j8QQR5Gqk5ZPhKvI37cGFOpq6PmUXlT2HDZKX
nPclq1aFgjcFqbrSl7eoHH4iZCaTwaDmZbef1kwi7y8hEyq0p8xqrs2UwMUP9gHa1/cQqYUElwBi
VX31nPf4hgADAZn9AUr2ixTlZfmj3DzHXkBTarxL2/AHaBwNVIj6bVPvQJDyTTfGVydyT0VTX+eh
OTD84KGunIembXZCkcragMx6Ct8pYb6HUfssBfKumM5jT2cs7z+65rvUIroMVaqgfXUz/0syEEZy
nRmAdfb8+RKKIgDKKU2DFQhs4Sj3Ji2bfXcsu/wxaYwLh/0FEWBGUg0hd9vEjvnaV4L41yrp9dsQ
RFLr27tNd5g6+Gwx8ogprszWI2LnCPjB60NqYEZ6krywG/wvvD/Ze74V0MWi1l+AnUmtwMsWqn2Z
2kJeYhgOalTMYGHu8Fk4EEFdv6WEDZEVQ5omCY61eu+rkKyRS+I7Hl05dXlD/f9gGv4ZvygsWtPR
iE1AlrwGElVoV/ba55Qa1nIuYP34/QdDkV6QaN9qI/1srLO44SimzXCwLvTTPN3JsjUVjMUy/ont
i0wP5g6aCHDY2s4+6ml5tBFObzKfUYPVcRyT8+T2Fwfix6pGIhcI5JQt7Vuv7FXd/gqDciB5vJdV
ID+0sAB60ZES1Ewl1pNJ0W5wPiTGpXddmM17klf6nP9DNvZ7tphzEpoMUyxuFLjfUd+8ViGapRn+
q22Nazw68Dizk0YlMY8mJjF46hTBAZbIpsNgRnBbHHCHZFmkFEcjDPoF+HGBe6W2qkRs0XV+aUxM
9tFS0olaHu+s35GYx7IRmWL0DebHYRUUjZyL15CBANglS/fVajpJkN6+Fl0ebUAo36UgaqXowBNH
VrRktvV0t9E2vEffXr5t4ibJLNNl2t3dNlGcm7hbkAzJMaSWSXDy3JGACsF+sP7WQNjZUnWMJJpk
BNyHH1hbuk+P05JBChjehxglbLBYfdLWgjXiDJXvbfPpOYXPMBuvbvvUYEQ5JWIbhYMSO+X+/9F0
HsuNM02zviJEwDXMViJFUiRFeY20QUijeeF9w179eYr/d1aKMSJhuqursrIyOUckBhPkJCkaCn2S
HmjAXINAKkK8T1wOzYZckRYnRZjgsoLWc2kpLS2HRgMnq02Rjm/PjfwsAJql70UU12TNxFphUwl+
SEnmZOOz5GYEMRxW5WCUsk1571Ha7HqYRBIrrTp+rNP8D+lDUOZSWOt+unVpwGRcTFx9a1mEzvRC
RsUBzmdx/cKLoftM/iedYS6P3+Zo8fP2JPAKgV2Sg4W+AntxGdL/+BzJOpOuP0iohjOV9MkrIbyL
6z2RlYMEwghCC3JIC3JcA02Ztv6R1C/EqIcRSMR3mCLyXWkZUeMTj+jGPXSIpvhgYkv4JPdK14Iz
BUBFCgiOWGoMigf+lmvljS/Vd2eexP8JHIGnJWoa3khX01juOvpugQjs80zlvBMyDCqDw0FqFe4+
ZcPNZAVyHkaSX/NAyY6uL6l5LlLSzPIdPmhXMQJpo7UQRffmED4IkqRCdAcwLKVbwTe00ytz/gaS
NwKxs/N4fRKlhHV0dd+pP618Org06sscmvXwNIoCp3XOoKtW9Jt5Czlnv4BinJV8qk1ixElHioY8
o2QkpIXFYQznv0wZ3pj8q07rZ9YjEOoiq3eoMDksTipAzIXml6J/6jCbVQGqSb/a2PFGfSRdpa6W
CwSxn1BokukeLkfqS9rrKBd0REdhYhWINjFW9DiX5f1g/lhtcBMjjSwQfQvUwPjku6blzcoQFEnS
wChJYJUwxhw9SILoitJXQdMF+N5/y6s/AiRJY1p6KxZQA7EEdkkcvFI0FbxN7pqVWHq/sqAg9rH+
muYZ9pHpwW8nz6MUkRUjTwcc8Zq99KgcoaltRSAq35LSgsp0kPDIjtwmOXbzl/RUKAb2Qk+V05Tf
lv4VV8VHyqkSsL4XJljJNrogP/D4+VYBnwRCla24wgxRYNC8WpIy6ZJxmWAHg0++RICXvW5zP6w+
apUmffu/LRWQ6cjRDcu5S1F3A5YegPMnUlsqY/pecHrhRYNzD85j6g9It/7HR+CplFUmtjg/kBa2
Xt5spYEjKkn8o2YMbkWr1oTaBuWlutgAZSFKlRQiUkuAM/VkcQ3zw1Leg2tLVKNw46oK+xpOpIJF
k0pOC5aOEAmKKNpKVk8RYdb1NvbfQPUDTj3Kcd5RRDhjVAzsU7oovCf2Yq+bM5iM9PEFC0eZ/Wjb
zAulMLPodfNX2vql8JZSF8KsXAsluix94FZnQbEQyJ//jYrGbaZWHJepuEkmfWTBgGolBmkK2Iw1
KH0Fl6YAb4t3Ju9fqDly+RLoWdRcEeOBbPB7x3xtQS3YAFA9JIuSDc1alxd5JV6hPtRed6k0DfnA
CvzS7yBnNs+yS4lZrTs9k/ZzwTwN2K/UdYJ3oHgi+JqQbHw3uMccOkFdRvjRsogwkBbipLesV2p0
+lQjXFbNp2RErhMGQs+h3kE6JGO2Z2s/EezMIKdfAb1hQbssK/93d9LNmBREf++Dy54gBjfq39pb
d7xBbjNjI/ODy+TN9KyprphAS9m2emN6qGsY01naSha0jKEcbyVTU0n5ZRbNpnesg+A8mrluHHSC
K30pgj7CsEb8qtCU7HCmQLEXUtj8XIZIo5Q+vBsmjSY/Pwz0bNeue5GPlic7hcODboEFh0QfW8v8
7PzgEtvMbmgkoQa0laTVEQK/TgU9p8E3fzsFT7QHR5EeWY/I1rz8mnmLF2hXpXflqv4ubr5spro+
p/D0dDc9x4FJpeCiKem3tHvtGN33rscLJq34vDzGTrWnh2wjEdvhaVVdwmb5U5U0x11fThTSbbcK
EHUaDwLi1PWI8lDP3nGehj5GZwxFNcxTIY6fbX94F8i3iUJgjriNdjFsacsGYI0m53PNXeBHuKHo
iS6fSKc8Df766xr1a716aIOaxl4i8IiFgiA+8HnunIhJwsrKYuDJBGk4pOlDrz7ZDSLwbXQZveLX
cu1TjjBIsaybyen/ov6BesqaQ8AiMLH33d2Y4u09IJ2CR/Vn4+YknpliBsMub8rO2sIakwpS8BLT
R9VePznjskNUCKtRqXQb+BKJ/2y3P0odSqIRapp1/ZeoPdKh5odg2lcGkWCA5nAJqiMBTk5DcIu7
mGZOR14hvCNGqiQSErOk2SFEPgmKEkAi2LmEZ1N6jQL89lNzqIyC5jHd5eUJYRAMA3yO4Z8ITgHl
+MLCkQ8gasllSA0tcCKdbpa3bGvJkQSpbRgeXo3w/3OQBZvCWRqtTWk/CvCMpyZFDFEIPqY8D4nF
XAgXOVHh1al9f82Q8i/J6oQOzM7meXHj19jr38lb4zKIj0KyWVDNE/i8qbwrBJfXqEQ53bFmCEF2
ELtyTtpPiVzNIZSQFkN3zWAmj88ZYyEcfRNohGujDLXu4bVJLoFnBJnP52ywA8FQYMt15Tt8kheu
pYX/TljjYhZ+T3ocUlobUMZSLD5CacOQXsgjWY3hnqyCSUw6Wajl/cp5Pvyh2R+hmyav0Wvu5dzt
5/xecDr5sLBn3GXecMAgoQYgx51Kp4InRHhbYGm6KTwdPN/gF/KXTu9CPvzDXQpMIWz3xE4YmoS3
NKZHSNxnJ4I74wiqErUzHsyN9ebaDJ8SmZhUBDLrHvF1eKCAJ6mQsQAudObcLga9kzDM1+IwtNUB
WSTwrtcwrdzSlLTRYRl9vEg5EGxG2Ra/2pOcsnomeFjyrQqsarEaJm/6O1Tf7jsy7ajP3zWBe0bg
DHPMrd39Fgquq471f/HA18pS4KSQtFhyHw9UAiUitInGzBa5Bixl3Fv5JAJslsQ4djMKjHwPPbCj
zJ9zCbwdkKu0yZotjz8L0bEpYdVRLcVwuV2M6EgDIpmLyuAeKaCHgPrFiNEVj/wUFWGvwKMi3JdU
6fB40EnIjYOGoc0QFTGafo10dapA74XCQaWy6QFXKW1SvCkb2/nVlB8ylik3IpOiY6z3fuAdhFeQ
tfQfDONFagSXGlW6nnPTbCR9IaWTtouAgFT5XM9OiBkSmRA5upUvM9PoUw3Vb70W8MwrRpiHL6V9
Zk2SrWMydF7jCgSuR2LRUjNERXAQfkLrfXOScQrJlUhDySf1xnnwFrCGR2RolIEYWsFJEzJvP00f
7oJESV/sE6lMCXcYpe1SzSPkRkMHMCcwckSBwREgFZcLs8ed+7DO7xMqMpLduZTxM5Q49ryJ0SAO
yjdgwFtpISFrfiOVROEtW+mSS4kiCBxxhL5YDZGITcaoFMJTJ6NrZa+RKHJj0vZN9zn8Wx6QZBRS
86DFZuwE5KOTyRKXNpQq1F+aOfI9LGrp42P5dRtR1ISkZh7UjwHGDAi3IiXlB3+SGEM8rIHws3E4
eAnTCbRrKFkEFxTZDyFCdTlnIylP4lcvedlAL2+zvc9JNYXrMRyh3sHdKyvv0fT7P/yUTw2VhuUE
TOQHG5V/2ZHL6MAP9fFN5v/2rI8wJFJkSXYfIWCPwzFlWcZEDZjao3T1EbqcqQU1VcaCe25X0j9O
j7wsiRUQJClXHy10nnK4kASZawomzFV295I9cZG3OSPcRhLAoGfEB2osdAzC6RVEXy483Lr+cOf5
j3Qac7Bilu1QXFs7IwO1PurjIMHnLDK2vWLGECCOu5pAcCZsSBUwabASJ2gkyEST7GyJC8jcMB6Z
CQ6boQlDARJXL/b8K31M4BzfpSs7Qywm77Mx82HXF0pKLFA9hWxfjicJ42bkPMfFr88T/XdvRG+O
8ux/mw8ivqjXphZq6Gq6n5hVs9Bl0r/SYC/0hX+zSd+qHjfINoVC5fdyDPJCWUJN96gCtAnlOQgn
LaVJOo4jYo+Q+tFdbe49IBAjaVMeP4jY/zh7MhmiggApSm9fsZgzalGic5k00jBr2JECo/ItzLSj
QvUmenMVqvrE+5Rh/BZDIeEdCbgarz+c9CBAcqT6Q7zTeDdCQrApm/KQOwdKgCEgz6J3RPD1Dif3
b6E0S48qZ+egJZum/zKNelZ8JblIayqri50UC1WZXIQ4Ra5J54E+AsByB+RJbG0x2sOc/Mtf76ak
eCfhr8S2ALY60yLPFt0MGSaSIFW48dkoDin9CqEk4hOybaGXDIr6bN4IisNC4G47XLQS1HykzBTw
TE5DuQeOL5ILnmlVM2jCRiW60QNS2PDF0ZG/H2RG2nuXNXSNemUFvIfY97vFg5YTOGJKJ/PfOo3W
EKLpMGCkPzyyHXyauDhH837NO35HirWGQhAMyOFTjMbZ8ZpVnp+8jmN4hizF5ACao3KSykFHGp8N
h7my3vE5uzUBFhOBI5jH9J/lPBjpFcvJY5nwHsVesb5AKKLR/S3HE9iLUxxEOEd4ywrSejn8hUsz
cQL2FpLdA0m8UvdMnp8gRj3OPfYbOQMcmJ9mrneM7J98+RKJQyF6yyFhI5rW+5W5nSyHaPfUxeqt
92oKDUB+1pjdwfmVCCbwyqKBX7SIYjPioOAYLc0iYCi6hj6BUH6FzcybZVVCan6QRGOunAu9MT0j
Pei9VaAr1ZJQEoAQEPR5JHpetrJJhB0n0hGtSoDaRHOFDU9qF1X9Pa//Dn2O54w0j2+QACB0Tt6P
PFcDKc0A2wqfuWO/bo+8buEZyoVOTBiWq74ETLS6nFJEsoPdG+/dOP6kaXCUT/EoPFpoxbKMvMXZ
l6QfsizkJvVkHwyNQxV6pXKCVf2M/BoKp8RseYRV5T31en1YKWJESSU27ROsmwf5HD33G/l7CQwS
/wXokoMPUCyZxks0q2eObPAE4yreGJBK9rStoDzJpIdkv/Qp5qupvDyHtdIPDTBki2JAOp1Q0wbL
IRmxUQnlpBF954FpQDn1Y2zbRcgR3eWa04oVn3ZkIBbVxAiRzMqi7yE1jytmX6QrRWncAyMzG2Vd
uYJzSAMNrqPP0o+t8q1dGYRtZGIyJ3mW+C7vNUYVxWVHGYi5pXlylBIzy6b/vL7ejLT8RbB6ZdV6
H7IkqDEojmSSVYAw0q57n6duG/ElpTmi0ARKBlzaGdeIMZOXHKNDgXlo1KvCUyQBPh0VWjZ97F97
gjJtxcq8lSNZSAC2MV5sxiMGd5ZsV5JHCiMaPwGDED0cPgeR9gH3qx6RBvemsf6WdguoBLDJkPZh
pWKkmzfcerAWwDs0TsfkID/ktlpKYUMdhSpKP22AhBAYy0PL3cpQfjDSRlS7NixwIIV1Tv/AZbuN
zHa0VnAQvhIYjPRoIcmDCEHAqgssT1h2s2me0En8HI31YhE7hLYwjll8CJ34H8mBgH4CCbWGu8+b
BCNDHfd7Wrt/ZbxLaI+8VwOqNnPCcH/8N7embkqL3LhVpcsMANwS+o8b6buBFkmrTIWfsUGUIEII
xUrgR7ijH06VfCZl9Tgs4sbIfAy7sCqdDSrS4A0ckdw0Dgg35eg+CWRAtuNO0c/C+YvT0nQc2I7D
QIM6+Js0xCsmqTndZV9LqqCW9hyM65XNIItTOocltRaRC63IOzm5ZK1DKMiZni7s6IWpmIMgi4Zl
o7yIPxdqUnZdgmYxujgYCGHX10ZJDmQhE58jcVJOPsmNZ+xnHFRibQqVBMmC2Y0e0q5nEgr0eDpJ
mArS7q4uloP2NeS0+tzjeR3U5m85WUz+0qMQzq58ZoPyQ55BpYY5Qv4gfWWX9on8F4HtPerd69Wr
k5ng7wUZhlraJYhTIFxnlMBBuNuD6U/CAULT7d3zgf746KJGjQ1inFS9kONQNCHjInVk8coTv4Yi
iuzGDD9mjsCGEzywx1NMFSntXqlkPZPYy0mAkKUAXi3DNhxRzO0kw6ELrKPPKSLL1FHqUUIfHioP
haplANlA7s5G31m+SgQ9Ob0CFMK9FIZtQc9NetANLAOOTgnSgtb5QHyAK3jvMjhEMZFH2NXB8M80
PS8+geKTBedn5nYsKgbqbfpHjIX1w724DLlRuAFQlwN6yMOzYNBy9wl7fa5aSH5vQ4RyZJ3sp2J5
tYseQKU4WZNzvg47MAzfReYTKlwAN421LZvkQdnWYx92L14dPOnaesiGhYBjZA56AfG7HdiMuBGu
bHQ38rU/FH5J4k/onLNmB7qUIblnTDujS98qbKfucPdA2z5ST05Unpva/skK5lyorYGgu5iEyC3C
Y66q8isjyS1tZztEJZTRZd6ZSftn8RCrv0mDCop4Eryzp40bru7v5M0/8UKmh+wCpE8T+dahapzD
kjfDFpmtTWnjrBlzY0aSv7ra/fRz+1Uxt4tR48Cqdv29l4QZ+ttruJlRE9k5kRuAQRvY4ZpooFvl
1SCpykkHMB9EBr5ryYl9o7NptfISqw6xpJaGb85jR1evX24dwzAZ7WDxNDUpMI6oAMYlyT2c2TON
2gy2m3dyg5FCJJ5IrGY025AQvrQ2Z/cw22DAgAdpXj9r1HnRnjP3mTUcjcZOfioXg3FPD3RwAEgp
MPqXtYIU1HQR7ql989GFBXJBRRYdwAF56M4wnQ1dfRaks1aVVhtrHR8apzx3k/4z1MUhm5e/VPK/
S5Th+wh/YLeC+4XMHwelB5ZVtE8z6ls3yvBaVmMOQwNtsWxS1kOQ2/O3iZQZVg7qySJJ9Mzylbac
aBCQm7Kk7mt/KbeOX0LmMLvtVM0/Hglb7ozWrZcUqPE20fe8kv1qk1LAnWqku1SEhy5qbMSAz8HB
NVlmSA3SLqYpk4L0Q73VSrNJJ+OA+LD4n9PzaP3hjQZIQq5m/TMjGF4xIhKM7L1hfXzRpZmdlFc+
4bhcXJTLMFKf8Hp6J7FRwlXUxf5wNiVZVSjEqcR0RC3sfZ30qQ1hb/fxpuwUaqCo9RPveo6y5m9v
zoxCwDxPC4eSrOz2hoaFzRYLAg9KTF5+OLxVumrFv7ZtvtZqPdlW9APfnUnIHg2tYXpCuPYTwd/t
qGtYBetzVsYAjQgC9mW5MxbnQ+GEW7neFzZBr07Dem8mJzqptnnQoCOtl59qRmfU6HYw9VSxLQMH
VXI/vS2t4TMuKBAtwe1FY9at25+xnekMhPOLVeWwgvH1moL5A3lnF/cE913V+KciHYMRUcL0mXlE
ZhoBn36FWDDAzS+KpySvvUPkjO5bPoaHtY5OOQ2OgYO9njB1cIrUPoSCKMX+6GzrXpewujU8h25j
9mF9aDs0ZwZ7OnRYVyLOhFRj2H8FcMaMjEyorGMqZMFrvaE8zBZzdLGL1+gkRd2qnU1rMm9teCnu
I0b2LqdTmkrPP/+eVHjOTe+5C/1HxWKCAftq4ajTQdg2IshO1pjvMz3/5JYwNek+4g57m2GxXUU+
Thjdo8dLj2cYO74DxElKmcBNR84Kmo1rvsSUDWjYRRdyg+cZ3oARMbEo/23pQa1cxjezkNJA4X9u
VUZwMyN2tZ0DvP2mGZKGVXIqFHkMIcsij3KiERYEmSVUC3YNMBANXGjPq9fCfcZDg8GAEctGxHRP
FS72x1XX4OHyqzAH6K25rn1bwW/v8T0U1MXX8FrwSyqH5MPC1q5r6eWCDO3w+LpVXF1ZB/BFHO/T
HYvw059cdO/WBKmXRb2ldbzLHAedgTVZNosT518YEB45+cG7MnPFQG4Blvcq1rOXYybZREzj0Rio
kXVciN9Io1mPnYL3mLSP0ULUzO37IFsfVEkV0Tm416ZekD3odTmbjULXO4MXFVizfVuH9gKZr7x4
/XpZUrO9td3ep6RM3ixYkk4yLNBsDGBj2LNhmsDJH9mNZcIlVRZ1SlNVEywtJKL6aTWgALjxQzbp
58m3mTkoTq1XbIcVyAFJ1iNm7WdjiKmBkG/emBF0VPRzKMQ3bYPFbTR5wz0tD8YPSgzJfMurN36d
cR0NgHq74OauDFQXPR+54hh2lhlCB+X1agAZ24iwLUloZlvFwSzJtjr/P4tTHigY0yK6HG6fMEFQ
P4CMjG3OZEcCY7pgdtTHdd04WGa4l3cKY9Ad6B2AQJErky4MoJQN3ZKA6AEYEmNDs9InLrz+KQzz
Y0YjTJA4yrAbwXvMESI5wBnnLNOYw66Z1nOVQWGZTXS1cFuaZtzdE7KKFuhQ1lPa2HdxpD/y0v2a
yS4FZtXSAMsad0NhtjdMsuKkeWyKAamZjhnBBcSdpRXBflj5Piu6qpDYLD2BXyz0Wy0HNarqYlrx
vu7GizXnYsRwFZ807YTZwOxaJIKV7fM4RUfmbyuG08a7tDxixAANpHp4VFLeDaX6FMKYpl6eSYyp
qeXJ+hEtlc7eD5WBgG9x57BbpT8psc1meAVEw7VTOJ+smFi5bzMgYE8BW1qY9/L+CmSZCiPHL2Ii
OwxouAwI+yeXnAbMiK9jo8PbOPdelXif1+WAeUH7KLyAnERfOqsUMO+1NUMGr99bBYgEnCIl/Bwz
OQpQ65OiyYPO+aIW853WLw9DpK90bZv5ENI3jNtx7R3OqbO8kGgKzDm3KCMrfjV22nsLSdASyFae
tAc4CaaYk5zYUXKQtdgLlYqTxqcdwV0YZbdZ6cQMa7iV5ZaC1Qcr85lzuo3Tee9Vza5I5seCqKPi
AdnV5oAQuqiUBPSSVOFvKqv9yJcWSquGDb/qeNu7EMcDTnFG2Mz2dJ0L0PU2pVidG07oKtnZoHI3
Ej6vMA65c1wmB/ojg0YCwGhOQ5EhrEttmfh3eBT/qqzm8IJE1iNy1lMWT5DBekYYSZiuWhBcU8GY
lsX3dKQECQUtObYguvW4HmWaTFShZT3o+RCOzlG6BNW3NaGBK9yPBuBZuKql69GUZ+lMKSgIQXiq
WcY5MLS9tef8Fjlq3HrDF5ndctENK9DVS5V+KOvskAPpdEEySgdbMAfb9zfwmICIzwkJ71BmTz1G
wkVO45JQ3szmU1RCucjXb8uR6bBpK11WuW81ONvUQnIcKecMIVW7KFDjjk/y+2lDWutWD7yDkvS+
H/U5YQvQ5twp70/GEEkE8dLohruC/sZAFezRvavb+A/S+HeFPx+rdPiVjj1PKFxChScPAcdMYLPA
toJMvU8HfN/gZOeounhr/Y/OHt1Lqo3CA66g1B1cFBRDyBs0JSaSHBkprHmNPr6nAmuLfacA17LG
0AKLN+jCQBSwsxMoRO70h04Sa4aYjS8XxEZxK9C2Cj941C2YqNWYC40Y0rXOr3+zQv8I+g3r9iUs
cMomvgGhHJw6/0Ne9uDYyR3J3qG2DUaWoPUbRo5oJY8xgegSmFLzcy3YCkp+8ERq/oc+h3aTS02B
PeYuqqv+tfe5+niZYx2BOodXHxcz/NfPCW5DeYfmbfLYT/WXqCBFyfrn/xgODFKu6V3L4klq66sz
oSi11aP8ZH1VgPKUyzd2q07SnUHX4immLEhnW6jichswweh1UD3ep0u1kxhT1SHrzZUOYN2KCgyb
SeBxYcWgIvtMm3w/olEi9Ajh5GjHJIDxnyS5iNpMFjZyggcjSS9ClJm4c8sloLngOqNjbZQCXPCX
XYShkFdicmx81G23jwlZDYhH4s+0BfDDiwGheZMWi9j0nDc6eLA6+ttF5ftyRZBTOzbY0TRcZ1gS
9ze30rckGO8hod+r9Mnq0t9wWowbP0CE0/c/ocV7xCjBCiRo5b56T0GQKs5eYcFKv8AX8B80CepU
25i3DqfDlToy/r2GExeugTvvNIrR9J5+2qBiejd9tI3hPUTTB3num5YDhzU1aA3S9yStK4JQOmW4
E3lHL0vfqI8lBPL42f0SJWrmb2VWRMbwijHYrCEs3Kgl0v3kYJGt8Lv0RSje9JtC6BdWuR49uFim
+SZbRVFV2UN3HxrmxnTMi26LhygtD4sfXfmOUU82ipsuPXMD2yl8jOpgkTv0DcKg/ZkU7n9Lb1yc
Houy4q+oTMjVj4loaZY7cHxpQaPCcMafCoO4fOMMNuH7bhx7nHIZasLEdXXoflTGjfj1Je0rEoLf
wTTmG2m0eV15lpCSxvHLnOuHDvBaQmNEcOtW50dHqHCb6UnN8ydthSuLjKtjMAlRd4Dx6kXCg6nm
O6eIzykJQrAw2Gc1V9IPg6vA4kIZ5OgVRh/Pm0rvVls+XfDa+PA0thENOQKCKUCRgte1PPIqxUs8
07vANJ5qDzwXBKIJPYilfYkOA6asETrMwg1cnH8TpE8ZOEnM6M4wMfBEdc9L2o1flgt09uLWTZFb
oo5a62s/lhfGZaxluoXH/Z5LXjDj/z4a2yyZD6JkFwZqI4Q7CflIJTDYlbNXGbCkcWP2OKKgFJsN
1oVR4oU3wcjVZMUnvHTkabPDUmP89pJPCQamke2sHvFfP/RJrIP2RaXDDhoOg07+2dHO8+jGxU09
Ig2shuexH39ljQ+1c7Mk0Z2imxh6qAF3xaWtE9STrU8PSJfSBTr1fJlVc7/mDOOrjGosSj8GXT83
RrCXhqpASvUMEuZUcFVaxbBcdzDTkNjMk5zBR+z56HTWzpnjzTrdyxHTEawEXCN1BCqF3oioQ7B+
smts6K+y5uUR+0NxG2UZwf3DR56LB3wVAIzMx8T/DHyNxzcD5piXeCgnOU38xFLGO/rcMzwqp5GE
x7nD4rJK7gdf0Xz1q395OSJ5zJqlaStfPUfXjZ1U414O7yVPLkQOAToco9rFmIiNDGH04kIIa1NP
r5Ca/mRh+WhP5z5GsMb4gUKyz1uXw/C9yt3/VpMMnqdoakZSCiZc5W5VUiDP4KAiiBIzWfdJctjZ
CL6xdn3pXe9Pz16ECEC3n9cv3kWy7qT/6XkZrXmpuXOmTUwmXbnbWDnHycFxRE8zebooz5VMQazN
W2LZOz9ITl3ab9Osfo51t42xPIbYfMqL4CqV4ZQJhVBtHegKO0GwHUzmd5ydjbVCH6dQc/OjGT45
nnWcTPg+mX3rltmPu4jGaIQRUPHHnJXY6IF7ikk8BknGBNpp1jwH9G6h7Qm5FzdQk03kBfkLsSKF
0S4iyWZjQaumJHCLozUPt3nM8M9E6aTMX5cAFIMa9R7WAmmEQepsBU+oq3/y8tcSuoI3PdJjnhWj
UV7ePi09UnFEP8MiuzCDB1ZAHNV38trktCuxRZwYdGdaL/vFowIJ2JrrWXe9iQM1sFDaZ5jhGPhD
d6/SFOdNeVN8SpbMfC4df4vFBlREB9G0yT8GGfoKudfoJz+DcqVnG32rYmBxZevZiYfXYoEA35Tl
jzaYC2nQ63Cz57HLP9tqOq4+WGFuRpmPOGXxnzuOH9ZiPWfaOUFn+kAZ660aaN0lhoeG+cjqVBFy
sZKfxkCutG+YiqMp370S5sH3Wbu9h8ZcRllcecHLMCJZsuIpiNZ3dOflQ7/DIfNkp+161F70DX36
uc/tMyWs/HbEGGtXPJoT675ABD7s4sexaf9YOsRZK87+ybcuWgRpwgiT+/XNG4LnWQcMJxUf4eK3
d3kTfvcr+gFB+NEkw6VKQkgtsw2jwMnxlOzqHwdYKyMBmtFEkg8sdf2uupYSOFMfXl/9K5OO09vs
UcFt2qdxmf56ZUaPy6oBMQxG7HM4CVOb/in9BhW0VVAt+H6Sqcydep7y8d0xGbKqcRNgtnv57H29
ZyIOx4LKCyGZeKzTMHbhORUvsesfOnPYRQbZcJR/FegGSwxZ8RKu0m5ndtN5asgB5pFx5vzfWNnI
G4TPqLUfknamd1PMx0YHL1OdfmcGdkNTH+3SPnjyu3E/xhTpRR/vO02rVFJ95nK46wJxMSP48i3j
0XI8DuT0pZrTDDze5jCt6scaMf+IwDmF6tvH72Yjv5s23sfQZz+4+jwhd/5kFhOHGf9gBDCOhOlT
pzsMTCBUYlUwLlBA1gU5o67B2gRWWFp7RwOe8FXhYdH+weyaD3QFEU9rplPS/5dmX06bIVn/yVHl
dzJTbz9aUJWLQe1zl84QxGjSY3nkJvFIhEtqQWhkEqEHZMUEks6b/K9ugMwSk0rwX2J/vps4YJ3W
PYgNpY+AhWTnQybVv7lJqu/reBwsjsYGijcXWoirc07sbCOdTznO2OxWTx3Tjfhxwhugt0a13Zv6
tlf6MCM1IDdv+M5tJfR/hqAly0r5BGi3ki3b3IYdQiORo5WzKUGUJCEmkFC5GaYSCdNn/CbVy/Uk
KlcOZczCORIn5i8DhkNN5x/NGwfnLMlpaY7WIJY9bIZ0je+lybIa/sbhKDNj2q6wfDOuyOXPafio
qMmupd1xoULoewTDmBcYSbWFR6pAZMKOZgrbUOKTDO3aMMikIk6acMsEK62Z/DQh8WWTZhVMYU6U
lmSNMEfpsa1HLNyeizF+kdoqVMlGDrysJUfu5lPeMt40kJ5qyunFZ7KDmFtXwecY8iKzaXxEn/1Z
gd94LW4vlg+HsR1f6hwZIHlc8mxCdEIgwctWIBuLBv8xdVvE16G+tYBWpTO9Sb+LknQJioeYFhgO
6P+udL5gOakx+SvJGMmtVBo9Se1kVneiaALL9Ztj7OJq66tkvAkBFYTNK4r43OhAmVHUzKytSnBE
QeqACR1hsM8RsyHgNlnqPg+kNClnitBsl9TYKBvVfxBGODle8Q9zjltN9ZoRG+mu7hXjMWLwhdaX
ZA/XCyQvjPzxP9Q7znJFNsEsCGdSZURJ+bV8WHcBBaT829JF8OSYy+bP7vwr56+fZc9QrLZSlcvL
MwgKq/7kbbeMLcnO0eO465W/db1zPwKWcfcjuo8xwxExA2DkFm4+nCBQjSE9L4Re0p8Izpb8mtBY
HKO9nVymLLJzZCu6Tfh7eN91zxQh/fYC4iHFy6kHWfOjAVvCnfLNt26dnzu+iBGFHV9gOMzo9Wgx
+xqbMUxlSN5XBob4Y99a+9ohE4zoBy3+IzoCuX4co5l5gZE5C4g7DgorvgcFVwE20PMNzWfc6G/p
eAlvRZ7FmucXwwLoXONnb6Zvkf7gxLIpbKgzA9ye1LLpokM37aabBiAHrZqBCOXcUltY1vJv9mfG
vVLTf1gLWScsEh0W28nMzcNU+4jlmflFyoWVi/ec/q7jdnUfnqM4w2rSOc2VqFOQbBmvDBEyfEpm
UlwlulyMmmif68V87aOCeRV95CzDqkHbu0RgE0rhhMqPfES37nbyiVDaqSj5OobvujK6W7V9It0m
L6md+6xHhUaeiuk1Dxm/NxXp3cjmwgMMCtPfgZvEXwAm9lb4Ou6Y3S66OXpF87TG4VelL6PMUCTq
XcH9uQlTvN4zooxwJ7IOAx32ZZ/6/2GBdCrDBY0K+2W09Fdjq/eyXsWguHP0vevMp9gzmElWZyKy
mQZPhnZPEoVdA/pyOL4lYXuB/7VPsdwSLqqbjffGgtN0o47a73adi0vaWJkW80H5K/XYNkmSfVCv
x4RDtrTCS0tcx8jJvpbUXzBqGnYN7nywfmxm9+YAmXRWDKFQki0Z/23IeUdgTOIzPfwSaKitP1Jv
BBtsTnbcfgRgPeucflQhp3Cz6pcgc8DQKXEmUnKp9oNmeWf0mpYLbXTjfbA8WlS4IfTzv96bEZJ6
wpITeQXG3NbyfZjnnePUzKefAX4A+ic17XMjr+88FNOmCV1HFW1ajZdPj9uD7W2zPMY4xd46tt6v
lQv5hFspC0V/38WVp07umj7916nxn2A2jupRTrJeqeBnSBG86jFAVVDpnd0JAlsByQDmc/hioGiy
Zw3/ECm7ejUCxtBLzCtBVWGw2OZrA7MMCSuEhzBwSc1DY7oHb1CfXRGQOAIYVOOPyscRhxekAdvg
JOFfjeOL0aOe07nlE0T+TSb4kcaMJrYuvYqfXKJD52b37Rrf5rY6BtZ0iG19LCHNzfQL5nr4iKN5
L1HMxxHBQmtmLfG3cMtXjNDO6PGz1KGtNHHwFRn6uybVgY5e3tcAXDdYcr1UBiD0PLoHTdQaB+ul
YiowScwHCUciQBEI19caT63I+DTjY5s590ubzjs7i5NNGxfdboii/i5jGgChzGORtRlctGJbZNd5
hQeCGGVyqN/dmLECjUj+/+PszHrjxtU+/1VenOsRRpQoURrMOxe2y3Z5KduVPTdCku7Wvu/69POj
z2CQUhWqkAP0OUGnE1OkKPJZ/gusA9qEkIKSfwCsgBztBbVk8WRmLo5gcBUVINfZ34eu+SWaMYGK
W0xB+nRB7oFOKZFGR2isT5g89e/JO59l6XdXEbFDkZX8STO5j6i41BT89GtNGtOBBxze5tS41ewC
W60BBA2xCbSnfS6L8HXsKKRiafHYKLQ+WwIcUZUP8MRvotp4tARQaf4ikN7oF2YdT1lGs2bK7jt7
fs7b4bGLrFeaxD+tMboLU/qE4YTwASurD5+A6zVHS9byrQ1+o3Cep/gem82bxC6oDBRAzwdkWZPO
undTcTdRirHs4BlusqaLek+NFd3pg0gAcK8X4zEsEcZq5/su9NAEFE8Zxot9WT8P1oBucoxRZttu
LUIZWDDoZgUG+tleSsKefcwRAb3KkeW0Mey2BfydYVFogERZdr0MeUt7gh5TWIAtCzNyJXhP/j2k
8c9QECiwD8M/+H7gIFUYe7eOn2pUOLqiAbRbV3BiRy+jcTN8QMaSHDfGmtaU1WNtw3IP+/xXUs5f
0Scm0FvS4b4sUd+DJYx8dh40N53NdlHCpiLj17ht+N8bP/8UxwH/y65IX2YayD5S2MlMVoGQ1wT1
y0DC7aoJpz0Wr+4m9IYtPekIESr7ZWwymHr9x2Wpwk1RgHBKJgdvyrb5h5PQu+6dlryxtnDfgiNJ
21wrxhY5qshZjzQumeqdFY9/4fqOG3CEnlM/I1S5DFRAo3hXGcO9LlyFy6PO2ZGopoRRkn/QtqdO
c+PTTua/60oeZnHfB9m+9Sr6EfO2JmPc6V+HwPlhtHB5o69RleX6ioqKx7ntvw7O8qRVxvs6gsEC
SYrlzMlCOrY1ofVDOFSgidvXqge4T7GbgTTnJRvbXd2NmyzkZO8m49bFlCrESxG6mM0lC0qHSsLg
UhNX+S0Ok9fEDrpiTagEJVE7ihNxG9yYCz7MiB2ky50+9imnANYhXKbK7xIOaJ6FBlCPdfigqxtU
2Gywf7o5NeTutfYwprBD9YQqD3uI0IRaPR47uveH4aAuxOgrAWj7TQEae0LC0/g56YoX3WXc7tDF
3+rEnPZeXrT3MRJ0mPmgyNJd1x7WCtSdmUvfQ8zba2gv/7IY+bbM0/v3W4oKuMOqNPR4K02WoHTg
AXLC0wa5RvLO5JmbnP/nTrpuietmfrMH6aV/MGRH1oEnhF/oxoCvzY8DjciBq0YXdQlEycsbVrRm
d88yvOMGtZ2tir5VWEuKpKb0+YOfkI2YzOANRo0GzhOCfdrPTjlvJaAL/YeQGCMPNfADmgbycgTx
+B0TZsZ3E6oTv0+vTJBh6c8cqJLWH5JG9x468dJohlQcFLo+oI86A3nkK/4OzNs7venAgHLSckrc
tQNgvynV8lG5u+8JrMO2+FHzmmOCaLNJNjr90t2AGha91WqBLGb+jjYrwidtYcIP1GlcZ45fZQMg
jS9e0YFvOmDfKQv6Uqb1NpL0I28BQOk3A80a3oYwCUiW6maKSRt/QFmDLoMWNFpdGgsGP7HF5hCO
hk639AZkCj1xMHUonaKxQHn2jxFEN2hPYlWOTH5QgHn+RHUna77rIz/skE+PHnhi/BYc87EDc01c
rlNX3QnKCVzMiBsCGunwy4mr2274yCrrdEzvOUoAALU1qZh9WwNH0oxSXSYkbOMTEMZ3JESvFLag
IA90/KZ/PsPofm38pvMSdFx1N8n6ptsLCVlbROXbKL+bdEOJ92FV6MibQJynYt7R0gMry4gKvrKm
uhyYoxVQMjKXtuFRxZ4VwZB8NgvrUXclfC5guxe/5jbYsB5jCuJH5jetVglCnpptpJ8ijZ9TBHME
Zn/6S2drePH9e86OcAn2D1XcXmcSRTAIZeNPy/wE0yHvbTR/5QbXKnhNrB5Zh3a1qRE1BJ26ocap
JwdmiVDdtCRgFHratN50gk/pXYusMgfedcKWa7EEZUk00JLF0KeE/lyI2UoA9UBDQxT7MszjikUL
LEFOv8rrz0OF7pGCkfKaseWoguUkh6Cs9F/X88jdfhPWy36M7IeKFKXvPY4VPmv9MTnlJ71fRhS5
dKO3JBXTMapOwchmGfk9ruTbGwX0feib9CJHPmNdOcwgQbrhuM3fdzqH0M71x2tm45rv2RoVBb4w
PphBfnDC/Er/didCZHi9fYzgOn+SGAO7Eox/Ymilt3b5ia0D7AjK6g41ho3+LHmlORjnhsZIXnyF
av8w4moBtEprBe8JHlULCwOpqbjaio5wKP/CRibHoeHDz2S7sNHbZHqgvMCmHSrvkRoUOsSET3mI
poHXo/4A/yIomgmAeokoQrntjAB/IwtjLHI7+QJs5wrwHTf0l9B6Z8Tr1EbvVtE4yEyWLcfHrQ6j
GCIQ8Q1y1zG1+fSvksNMb7/Jjf+29EYj/bFj6wakFQA+lBh4YRrAamqrSepvvJfc8G70d2f3PtEf
YrRwSkXhP3d5uNFPLDi+9Z7N+uK+prZi0miyCYggoxoqgsAQbflOFI07y6SvAUBL5wi6WkS/91l/
i13yDnst8HcH6EIdksPaAo1V+/4dJ7oenK+WNZx7pLy8+MGNtLXCR0HJ0wWO1zUOMlNIa2XTdqTU
LHVPhknCJtT7l2U3wGqEmARKgTs8G0vfj/5bYlAI06iLWn5MBhTOYxNoe/w2O+1L5IvPInYeBg98
jJKEUx6OqGZjvpSugkVZPGRjCPksan86Y5ddK0PGN3OKxcfcveL8t/xALvxL5Kq70FMc5A45MEYl
TQ6PuERjzofKWC9fkrmi0EuViOy0pWndhBkV/NF1P85RiFR1tcjhZUwbJLCdaGjuiHCCp0HirRUN
gbdNLH/RIH0c3/71X//z//zvX9P/Cv/WdcgZlO9/FX2OFEjRtf/9L+df/wUwVP/u9q///pfypOcC
eTQBL6NfYbm+4r//+rGPi5A/LP6HufgqxJ4dHHtZ7Msw2A4DnotZPtz/8TiuKV3lgPCSFipLh+NU
Sd6kblosL3YyQz6dRsotmSSlTl7OD+QdT8gjyDRd31TCcZ3VhKifhV6vfPkyZKGBGokpXowK/IPs
6c8nxIfXXe/RbaKa71xYS/d4aN92Lel6wnKVJezDOZqZEUZFEFovqZOwIzGYJzpPbU0cJYzOntzU
Wz6fn+3x61OmLZTreh4r64jVbEOahlHfDyiKhRRMDbtGcyid3Lel4sM9P5R+Q4c7RVmOZQrLMz1L
SVMczg4AnkHFzBhf6DJZj61XhPa1HHC8lXORbQbkl1Fwj6sX2RK+jKFFXH/+AaR5/ARU2G1pW1La
Jtnv4RN4pVu1s4gsTHxSIOd+2NwhgYgAwDAXiCsNztgQ8iFDsMho3tJX7R4TlePKsXQC5WdToty5
RDXUCAQtl18NOKSHZswk6CdhQHjrHG8zWvEnWZf5W+hx7MGIcaBQt8j1d26/n8eoJiUlVO2WXDym
KKZj6uC0jaY2ebS9Axgf16Vj0ZgYGvEyYd780Qny7iH08+V2EQbboiVwoJZsJihJS7Dd5xdJrHeE
YzquKTxbmJ6tTMBEh4uUcCI1gg7AG69RK88s3U5m1rs1ZoLqXjtQGx+xk9/p0zYG2nCbfRdo9J5/
jJNPIR3ley54JdtffQpDPPmhb9vuLhhxR4PM/xI1F4aw158bM1WOVLbwhQ8S1dTP8NvRVVFyGel6
lG8Fkbmd1XhHK4AitPmyH0uFQZR6mdgcbrPsIJNuxpgsffzpN8ZTVd0tXMVt9RYsCYxzBNqJaEHk
wRLzvgH1oj+6gcbIYxN82hk65j5ATVAigY5ULVrvyTaz5WNcuxdmpT/Y378yjmJbYLFnedJ3TU7l
w0mBX81cSj3ZWwUEuAzku7TExyKyBvyO5j2u7Nvzb+r9VPp9ROkpCUKb41JxNov1dw3C0YzbWQ0v
uZmFd5YY8semzfvbZpS0vLrGjt6c2kSxpAup8Xyf3Lr6asVhcFcNbQ5qLJPuw/lHWm8e/UTSlR6e
uUra7vqukCZSDFmCr16o4vZ+HmowLpwH93ktmqfzQ633kB7KZR8hkW4KFwbo4XILuDudO7b9C4Q6
7nbsmK4QrlIf81a7jspebM6P55w4RXnBrqd8oSxpytWAqdW1jRcqbP7mGc5lVUTZz0pZ1YeorqFL
BMS2tddiY5Jvc83bzxvIPrZth/8gtRttlIJm6DRZs8vpDj47ETW2pYvcbRRSmgmWqP+rTotkM5Zi
uWHOaU8+10x3gMLk3WLR9g2czL6H+mWbN7WKo5fQQS0xHGArBl7pECZNPYjVPv8QuHa6Q0bAugnD
sQcdJMsfqhbjs59nATSWBp+qIqjL26Qe4Q013eh9A7MHtGiawDrNA9QGy+u+Iz790wxl8zSjgNc9
dfNsaXuX9NvoZM/RjFlrSHB6x+3pYNSMmPRfrZDzz2L0upsLi7/6tnjZ3M/S4RfX4dfVt+Wni1tx
fagXUDk3Y9YKLG4XMHJmcX1+oBMv2aeLw9ayfYeLeTVQKRrLS0wHXasIt3VlZ156leZAxa3UQijA
WerHIEvEm+0N6JWyZrvz44vjIAh1UM83fdNElIFuzeG2xuDPqZOeGygpAZt5SdVue4tPvOqHBqqm
ynBKs121X6iE3VeDxL8GtwF07qB1TFbRbECLoRM/zFUCrqdDAW9JChokynuM/Ej8PP+4x0/rc6Vb
hKLUT6Vnrp42GuomNSCTv3ilL0BvxBXFHiOXIxhOz/5KIpCmV5HpLehp0EM4P/j6wMWzy7b5+H3l
kNQIZ3VTpY7jtxnHDRA8i65DldJyCrP67zRd6puyWfIHpzbKCyec0Lfw74cu/G4CRE95wpOmjxb/
4QvCMa8fgmCxd26WVvf+NPivsvHNj4In3CJJCGsu5w1ImQVQ3tGkc6NgvoPJK/45P32xDqr0hUPY
r4RF6Mr6r+KFIOpcWQ1hs+t7WDl9NGGA0wwfFjtBU7aFZqR6+xOhl30begaCG0l4d/4J1qe9fgBP
OtLxLVtZJAiHS+H4ysw9S6IaXNJzCm0An+P8Y1gceeFNC+to0Q9HkocjCc8sqZtG086IEuilXTdh
Hw14WECcpLSSW/fzgqSXtdxldIvealdGVO/DGdeqOr9w8Vh6sPUO4NISAn6HqUhUDh+m6lPcMfwB
NcF89l8LJ21fZ6dwHkHV4jsoZ6xLsRsdnVdMzH85RQ8SoM26h7Tq6IfFbuh8rN2w/NCpyXkIJ5U9
0WBHHc0Mad8acpqfDUqIiH0AcJzDdoGKZkYb6J/uhUN1fYPqnWyzlV1B4ClMezWPxEls+pAL3onF
+GWsscRZbHVrK4IuMGubP90rDGYT4JKzAj821wfrnC2JGlNzJ3OEsVyZfmrwwAxCuOXnB1qfCu+z
sn2Tj5Okx1OrTUnfr5lxSTXfpXXi/lsWhL+GGC+l2PsYq/D2/GjvF8J6M7i2dGydITPg6iM0IfmV
qMeZOzt0NOi+ioCNmb/6bvrEYbCPvfa2z+Bhls5HiekxmCVAo8MYJNCLvZ3IK6yP5XVhKmotCm87
38uvFnd6KqRxZWk3MkehtCcEUKIofPHE/F1lyYNYyr9MW1K9d2ca+oEaN0s6/6wWB+iwKL42SIOg
6jFoGSKu+vjCh3+8c7geTdvjomSRzXX87vUurqtxgadaLO6TAq0tE7BulN64DpWb8yt84tvnetHb
U5A8Mupq54y0zgyISNFLJ2HojiVWcUPT+He9F3jortiJftPoLJtO4j25/Dt0h6xB4c73d/ZY9he+
GqHWMQLZi8Wblh6PRAazLha4dRnTxeXeqcKw2ASDs29mx/wMWF5cGYkcfgVpT7NIZ7JgLLsb0QTl
DydzxVc0p2bYI1LeL0Ec7CYTnXwIFuXt2MJad10XUeS0qTbzUlsveegONyC7w+m6nkeMAOGSaj6D
/BIEpgGdvI/pN8/Jp2yOhm9hX2TUeCefXAjfJkRfpnTSKH9jgKVdTx8C5KavK8fDCxUc4mvIG3we
UgD//lg5z8VgjzeRoEePE0n42ML8vhVNiazwBNDsavEM9zYaYxdiUb94G6sMgHh3aYyefLmMBK3j
ghAsgSW1SlP+ZScxvBxpFE9lS3GRiAd8mL2UD5UjClL7utuSrdiIfJvLjSXjBbIMFcfRH5NXKOC4
t6Q1XlDZ1NwSI6H0lQSVtphMUOFpx88dOsbXCJL7H/pJLrrVgVJxGNDMrU20GcCx/W3AEo06iPvm
9CIs/IsD08L+WOtRJsvr4iO135WSnk1rARZYZpbF9sG6+Vgc1mGfPtYUIN7KYaw/ZPnofaFXsHy1
K0/bEsW4qsU28gaCV5C5vfqHokmy77Le2DhdHtPaVO1Ng5jdQwp0LYI7MRWv49Ag79ZSOnOdqrkT
GVV3kJl4W2ddcju3GRCypkPQxWlpYJSAtXCjBL1OXndfgUgEntdNLyGi59eltBUupQN11BmZNL+x
y3sJnxj2hlzmNyQkzH0kxPTVq7v4cc7K8NmrlLftclD3cKFpSlFC2QQgO68K2q0Pjiejx8pLxpse
tuzdXKcGjo5ldw2lpUN1s9Za7Gh7lA3nGw6EyK7Og/Xgyib54kYp5G0k7l6KMR9uEri7j9g4mxtf
NXh1wdG5GaE/XfuNm9/IhPy0olB6V0u69G1pjNu095A77nkqaMsgrEtpoLibNZsuWHDb8/OZDnyH
eK6hgYjuIgCgOq/nT5lTJxpBLMeaMHWesboLEdWe58Gr6t2gMFkBiN9/mhLkxXug1+dHei/sHd4Y
xDI+1TjSY+qc9uqCSkXaCvq0024EkM03cu2LD1GIdmpl3BDFXNkNRG5/l0HikwJOH1YhZf4ClUiq
+ilYsFlohgtnmp7d+pFIOCRu6oQD7vqRpOXWS9F49W4Z+oUuFOWlYYBwj9T4+cm/F0EOR+Ls9E2L
e8OSQqwLgUtbzX020pccxbx8zcLGQOSNci5J7vLsR5kFjLLKAHZ24Z03Zd5f3PP949iI7hEXchoc
zc2cN5BXhDTx6LjrKB6Z6CPBKqo2aTOCgc3vc9tGjqWzq9uxnuxfrlcBDKjzGhGSCifesKueqjpV
G7EQWM0pogkufYzrwV/yZ380PoDktZ+q1Ovu0giS6hAWIY3dcHpIJz8gpwYU0zcyuEUPwr5Oqhym
WgDTaS4D/IYGZ/7UNom69WdkBOdqdLdtg/J92yC/U3XdiPIDou9BOLk3iwJeS3pZI3luFPcJ6grf
hk7Se1CheWVw9N4IY6YU3aUC2KLGYYB4x2vPn+avM69403pl9dmMS7IuwzK2VkUHUVJ1w4zNqLZZ
j2J1bFfVp1YuwfX5d3nqk/EpPymK9tSU10GAazQzri9zuxNlrfZR6Mprry7nx8pIk50Jxu9CFfvE
Jn0vGVJ6YcSj2tIY5BaMj3Ha1UEut0uGJgzc3Lsq6MT2/MzEcYRPa8UWFl0VEiyyzMMIP3eSyph9
u92lasbvd8CQcIlK+rZ+yWVc1PSH3QRuQIQHC/INUBYyEJ0ZGhvXgT/BTrZi/76JvOJCEH285BTR
Hc/3ibxMj3Dz8Lmc0gxn34LolwTuK+IYoLl9/2OtqW6G83ZhEY4TXR3j+LoRY7qus87tM7rA4zAb
UHRq/zaBitnW1nCVuMFPL6+eph5FyGhMPhUVdXOgftd2H1UXjovjV84cbYJM6tC8i3VwHSWJZbS9
iGjLinsjmz/0qoH4KvwLW/lUREcEb1GNY6bWOqdfvMyIyr6KXpowBy+s7PSZoDnAeGAM7gOkuWA8
mXV6ZYim+9jOeHmcX+vj/cboDkmRtCmLU188fK8cCIowZGrf0kk2D3YNAB9aefbjT0dhbuRgLCVh
MB/u4SjUJKuuUm27CyvwZEvkNVuC10sZ0bokRFHAlYrCtCN8LlS5KgmF+USX3TCWHZX4inaN0sJK
8WOyTM9uDmXRyyisLRYx3vnZ6ac/vFkOxnV0teS3noKpRlZwyufdghyYC8gou+ekxnSsvRXupQ7G
iSrQ4WirE6LyE+BnbjHvMjcWb46MFZfLMy7sFiaETrk8xX4sPld16bw4ud/cz5ZyQTQPNKvOT/vU
cjsk/4g/mB79y9WREADZFJmTLbvRCrO7yvPkZ9WJ4qUINezDdIJns9aYOGU6l0qVx18NGQl1cEn1
ySMjWq1B75quyON0odRsPjTVR5QZ3RbRneZezEh9VO9aDbwCDTI2QxJYoD38LrG/dtVDZQDuQHXT
wCM4vyTHp4brUryVLIvNNl8/l0vlsVPLMu8Ksg6Yg3MM1nG81O45/mZdZVL3sh3Tpi+wbge4qkk6
YRXTLkzCJ/CJ3xbbuP/jiVBWUz5hoqmHWn2wDRVvL8mtfpcMPpKMKnZ0wasFyKZ+nR/p1GQsCjNK
X3iSLXP48bAtkXHs224HmFA78WnDF7yZvp0f5fj64tzhUuV8oNF5FPzlFcqgBry13bBUOSopvzJq
3dejUb8CYDs/1KkJYQqE5DQ1CkWgfTihxpmV1aJBuYuNvoatKDfclumff3vUtHzEdCh/Q3FcrVqS
VLVhIjewSwpv60taBXkIHrenhQOkOt50NpoM3lRcKECenJtDHEAEQLNtvS26Cq0jr6nbXZeBSAIi
NF9DnWgvrOCplyXpzuriFv5A60jdjgrXKEQ37gIqkw9dF2Gnbc84KTbmXz2Mnc35F3bU+ODe0AU0
ikqWoIO4rtvZy6BkrRqEvHtr/KvHdepX28zlrbBSB2MjUnmjDeQPp43666JEH+QmNR1zazh1f2tM
RfEN34T8Kw5ImJWLJdh6mUeP0yBiwocJBu2lK+DE6UerF7iK0G1IT1qHO2yKY+G1qh13lkq/IOCr
5cQzpH4gPWjfniZZNlN94Z2cOOyBBziuS92JyGx9gy+OGo3Isupd5Y1gxq16X3bGI2fzttfUwNDV
+MhLG+HEdvPos3iSzJj5Hh2nrhELU1Hsm8lX7QkJeKjs1p9/SgyiEQcmDW3gKoeraRbGQpnPHneN
2d5laIFpz4ktWkM+zetqn06wnNh+4sKwJ64K3pzFuce+o2m9GnZCjslL/L7bZcjRoS3aPjoTdBRq
uRfe3IlFpD/icC8JWx/oq/PI8nk/49T0u8xO8IHAGwteYXxz/hs6MRtFQ5z4jq6Laa8PvSqR8C7r
sNt1YfOGAdlLa+xlPuz/g1E8Lj2SeHK/dfvDLi349V027GrAxNznWfE5DS/cFCdnwklgS0VcLNcz
sfoxQlMubHcAtmfEceZ5I5ORYuuk3AthzKlzzjVNpuJKwG3rhitdQ1lVM6dp2wlY3qPzPQvR2bNA
JnuxZ12ITU7tAyp2DgerR63JW10Zg2UtTgEdduf7cYcNApLff4uhLC8Mc2JS9Ke4lABJWI63vpno
R3QQ0epxZxCmwGR8QD02RLJROzOd3w0nJsRIvsfhQFnnqGEeuFEE4d4esKz8DDUP6co/3wrvp6zu
U/GdytWK9XHcGhIYwy6ymy+6NKXMCqVRdSHWOrlifDxU/wBVAzQ4PIB4YU0cgZPd0TmlVj2isxcM
7d+LhpEL5HDPr9qp0X6/PFaTqsORxtHkjbvOKYOHCAEHg9Zh3BFH4wh5obapH32VGREpACUQzM8j
Kjqc2ghQpoqSpt1RXUw+eW2TfVSxke8CRO6uxJBhSNpj9nR+huLUFFlGGjeCJv1RRVXZCt7KOLQ7
LyzsnVRVugn8vnxbumSkTz5mm8j/uxY1mWiHOEsEie85rZbmZ4bG163RTtq6zrQ3SOobV1HcJ1/P
P+Cp51M2V7jjg6ejnX+4KhNKlpCMKV8NtQPURqg7r8YWqMGfN7rULzt+A8ohFtXQPhsYgLIOx0oK
FXgdZpA7bSlmTsNdEIKkVcEdydWXwRsuBIjHpyfD8dEIj+l5znuo9VsqbOeWUdQB4LkhHBDAU2H1
QL9UbCIrvJSinAAhHIy13lzT3LadbIwJy734E2YEdIEc+21CQk4M4W3iIq1pVijnK/EYz8aFq+g9
uz3c2sqlTCfQeCVCddc1qjkOp7ibcwicg4D2PJYfhBujbkgT+CaoaZpSacfUrQE2vxQCFluH4JaX
Qux3nyy32DVonFw1VoJDb3QH4wWefVT/NUBK2xisVRg7LcZuFGnNtn3Jugo/+xwrYamQuzVK9YJM
y7deTND6+nxftM6dDbu1LTDeHnLvW+6oR4VsaLyAhbMMGOTB0wwcUYOJ3SynmlV/NtHbvqW1+5Z1
7o0zJwh+G8bXoZaPVlF+VHNnXgMcyDDpQDAyJOqFvf/Vdo1HLaPmdtYnk+iFhuN91tlQ99R0Fw/5
szGW6NyFn1wzvJ8zlwJFbSOh3X502XwyknddYT56HsJUjps9kLXRmKabef0uFhdmbxlA4NxD3wsj
HiLKv+GnPms9KzHJx/Of4Ym4n0Od/Jl/CKXBPB1+G07fxQWiwdmbaofXOezuq2DeLjWcudDdQoTe
xONA3wmiXzOH/6QVEM/e+RhM01PVRG+Qq+mX91UNlz7Guia6kBgfR9z66WhAc145fL6rADGti9zk
5pt3Ie8grH7+u6oxl95dCFOiQX3o/HIcn0qH4+n//tunC5cgasF7zLve025QavhOVQXHk/OjHF/a
hG2WCficZMsihTkcpbXp7FC7nnb+XFwbfX7l2LfnRzhxBAFKNen10CNXhPaHI6Ct1Cxdbw07Sc0Y
7TZdg5mBJJ0f5cTp4zsYAdsEb7wfsa5+YQLVVIDaxatj/+U5BpoxyGjueuwl4SVRkf45dsZmsC+l
DXpPHh47h8Ou3pJIB3Qy0NV4Ncp0VJin4kiHpopzW5hT+rwEAz7oVW9/9WjhvKLlexFBfby8Plc5
mC/qXFAy1ude6mQQyi2nf0a0F5A2p9HFIazjrUiaQlHao8BluUeRXe5MdmHXXo/a0mdOrivyFfho
OkMboFjP0fM70w9BSqJrzsdyS4wZjd2NXw2PPnpU0pseki7ZImOLzdtdleyGGVw79oRWgKVAa9+b
Za1FfP9s62lAIpVniA5UfQh71gFjkaioAb5hvU0e5GVvdL6pqPgurOFSELc6G/49EMBjj16UCy9l
dTZIOmAyTULrLaKNKCV69fnYfAf9k16ZdN6ui8b87vTLhbhlFUv8e1ReOjVX+jIEV4df1jB5dZPP
qfWGG1r3pcvn6bbBSEW7c4bJDRSdEuUAqS4kFCdH9X2GpRVzjLUEUogjYB9jMAD5HnmmB82/tUaI
/yRQN2bSXCBDrDb4O6rUhPrI0cEJdQS27gzXHdwkt9/QrMI1POpjhJq8BpQHBL/zh8iJoWgp2kD5
wHWrIzgPNa0GuQwsZRy/eQnL4Dld0PWYs+TCvlwdunpKJJikfYRkHjtzddF5fZvjLM84Sd39I/Lg
B6S3P5+JoJIBTohKwxE0temaRNRICrylcvoEPf/eqsSvunc3fz4MKawkqAcqQUHjcAfGTun2tS/c
t9SBSlMidrj1PSQAesT1t388FGgrkGyK8qB39IkhXiHbLPLV22yAf0lqlIVAmi69tC/cJCf298FA
+jD87d4tPL9HMlupt6gyr+TY3NrI0Stcqksf9zy4nufnte4w683AxWV6HgwGDWzXz/PbeEZa+3Wa
hsubD3cZpi8KI/d4pqWA8FOkag3s9yZ4G/N03czYY1v3bJa4+nL+KawVglg/BaQ3UC+mpINzhPtI
heUIZITnN4ZWFexdzJMaTKtwptBD4r6AbNiVmNu71NC2Ts+WRKfaQ4Lj/YESCx+nsLpi2294/vMP
d+J0hdVBkMIJQFL+fj39tkJBM0ZVMs7mm1DLvePiUXOv9RYsHAxROZubS8fAic/zYLzVG2kcQYFD
DOZbmi3BcxdhAGMHRnBhQ18aZXUIWIaTFA6CiG9QKO/oq219Q3w7v3Cnh+C7lBZVpiNizIhkNNgq
Fs7tu5tlka+AYL6fH0J/Db/FP+/7hh/8/4dYfS2eNfeIxzOLQIUPvaMeIvBpV21q/ozZOufHWrda
/z0YCHPgWZJjZ33cKLeL82isxVvVFa+qxQ2HHOwqX9zXLJ9vQ1lsw0y8+DmyK4Aow7y0Lpx3J59A
U/IcQK/cgP7qpbmQXAw2nHhT/GzoTW+JNtf0r9mSqFubuNVojQts6KmE/PnlpBtYlAxMbnsOi8Nz
out7vx671iSjxnbVNTY4fH8OpiW7sMonNo0C0g6qBOIhlDx9Sf72tYHqqDDsmcy3LCog5YuPrbqE
qjneNEwCwJDO0wENr2u6XIzZ6Nqxs8drBKJAhyjD9yoab8HKXTjX1pBhtoymF+oj1oPISHn/cDZV
mKMXH3vDPhrEU936T2hebrSCDYRptJaAnIaYWjYSsQ9EDbAuuqq9+EJd+XhFD59Bn2+/rWgx9ahq
d/6wF3HvX0nKeleufYkCs06A/t9MgQQ5FJfYJquZDumQcs8Ew771Mug2xW3p278Wu7+366K/8t3m
Cbb6to6dT868fDj/ZZ54oRqtYlNnMuHayNUp0LaQIKZBDPtwaL4n2BagvlxBEGseihJl2/9gMIJ6
TXfHInV9CiRGVJiFVLxSPPZu8jh376Zx8DcYrLu3FtiWCx+e/qYPjzhyHxge7CSC0KPebt4i4eKM
+bhnAR6GbEYzBw2reY4fzLK4VRbevD3tt6S/cO1dGldvq9+2TYOftaxlMe7bwdN4wyepzMfWCD50
6CrFhYTTKh5ldInKc2q3wl01Adl7YITWdQ52KgivCvVrN8FYXSyYp/XlcKmVeOIk1VwtyWlO1QHA
6Wp27rKY/eRNwx7V7/aD4bYBTMNl3Papsl9aH5XAJauwisoHQo8EFbEhLR3CoG68O7+djoN+HoR/
ONF1mWLd1CyrpcRMxu737mDGt049+9t8BP0eVJW6cH3oT3C1kyhO0JODKGELQvPDN2pNiV2hWt3s
G8/9aZbgRKm4o6P2bZwwKEqy5VIv9cTcXAcfYYBe9DXh5R0OSLa7zKpt+n0WpBPFT6qRTYliSNTQ
aPjjZTwYajW3YMg8M0uqngZtgreoHUpkc2O0tBv8Wf58KLoznDYgh03qEYezWtDMrP047/fVEOXQ
G5zMQZIkwDsSaYjhwuF9agmpJnPa0IzWl/7hYKhqOK0AFL7vQk4aNHpclLdRFPmhUtu+sBWPA13q
cALUNXej3pOrI7xI06qXCEztmyJoUO/yEYWqRHnr4LqHVIIZIXthpG9zNTj//AdL6oN4J8ynILju
eRmVMmi5i26ftP1OJO595fqvrVAXcvkT9wQoHNiAgElAZFnrN8f2D2Q3dXs4u1iEEgag95+/+h3q
Akv16/ycTg7GKlJNVjQ/1tUfIWNksxPenJc1KN6IwcKotcVGCjwcAp5/hknW168L/oeB4H/phuvh
PokDMWYVAf3e6REpH12zgARjfubG9/6D7f/+TYOpVC5H9OFIbjq7SGtY7Z5yYo8IsqWu8EabNpPE
Je2Pl1CHmwyk03sIe4dDOXWQzOUQdHtMtIpvRmGJPUIoO7dY8E8vo+T6/HDHNx5oBeQLFN0qisXO
6rgKMURIg26K9tPyOuGp68Tfivm+jr70/ktbPoet+uOXdjjgKm6poBY5GJlFe6rUNkIaRgiUKMlx
aYwvJS/H5wgkYQuomz6JIa+vzseqDStkLXpIDjUij0NMQaGwBkS3Gyzgzi/jewR0eM8AeaR7jWER
dysdscPX9n8pO6/dOJpkWz9RAeXNbVdbNm03RVK6KYgy5b2vpz9f9MzB3iQFEnuA+SXRdLrIcBmx
Vt/E6TyDk3yKpmOapysL5Cyolfelmt24zSlTn5wM8G69AiQ52QOzfrXAKvf5JD7aOhxunuO4FFRG
8eT5dg4J+rQDDa08lVHwE06pfVENrzSlgaoNNsMqVJsvhOcfrj5WjntIuQuFL/r7qAKfGEc7NhL8
tKZada12A+5TBNDBrh4UZXVfOG25Ac6+fraTib5oB6TUqvrSEH5I6HD5UKSeVFZb9Pao74SK518b
9K2ieshmRefNsKFPKo01vxjMCTqRLufZajHhMIjB3YEERd1bVljAMOgqgO9UPSi6k+FzwZ0vbvM/
kjy0MpDcMqWcXxKDb8+kbm2aC9M2xlltw02zTAokuAZwkLp0kvRPgWZuuybdyVMtuEflwZimYR0D
yukXoBfdxeBuv7STEl8rNhzFDSmF4xLCigBhgbkJwrzbfC5EHy8NryskmgkTKVkA2eTthIXpFGiS
sTnRexZsuiJY1lrv3edB7/0fHx+RG6mtpYmT7A7B9fvwKVGLaYr0rjh19Dr4HlUKa80LZggXEwJE
GCbBxKQhcjVRvv63nBXYotIsKAYfsMv0tkiq6dHWjGJnm4p9l4UDvaea1zwUOd1MXV0UX4Xp/9ga
Kk7JiJN95aHwvb1prWnM84kUnRLG0T2YHQ6UXdN0FaZOefj8FD66JXRd8KgOuhiB9IcAqHP6clab
Ijtl07YtIV2CLH66QTNT1TgE0Rdn/lFxMJrkIQVcRaN74O2Zq1WfjKGaZydHq3+Lg6yBUxgq4d60
5j9RzzPX56t7D7YkJ++SV6HCjNcilTzB2wHrtocW08OdLJEz+H3gQPNcv/XuMguCAh0Q/CfW2jna
in8swXU7wrkanj+fxYdVE3oQf+BD8BdSnO8kfQzSihfaNKWMs9xMlvOgBWmxUmHGahqd56R6+aIU
6GMAxkAkMvFsUQTo6ncKutRNxSlBa4WKRq0tn2aiYmNNiXdTlp5y3eVOvCm7qoPRY1iWR4AV8zW0
Mi2tyvBkfXUGH9LPnDcpJx4qeLLQjPdn4EzTZJpisVpvqr6FQ2co4E8a9Sl0AE6mEbJaqpXaFu2u
a6TpTp9m+6lqmuALNfBB1Il3ccBxvy/R6XsNuQxqYYRKk5zqEkbdvgcog/BfhY2jdXeOPTpnwy3y
HXBJgMV+LgEf7RepDKooiYVxH8n0vROB2naWyEhs7Zxq8UZNtF0I02HpLYcKZM/JGW8AP9uEJoCe
kLj0MCGG5fCFf/7BAWMKFArRWQboF7V8764CTyxK6pFWOFPFPIaO7+XwxprWTkYc9QMlg5WmfnHf
P3orYpNwM8lb6VLz+04Q6QDJxtKqx/M8xuaaDCdwrGaq+rabD5sso9c4NEae8SFQ35XKHN43YKA9
dyikvecE4zp05i+9tX8dBtVMRJcEmQZvxO9M5aIjZVCWV+duaVZlf0AxKPpvnRgz187SUR5jEXit
WYVavYnhAf5cGGSj33hwksL7n+GNd1GnS5f4oLR1dYZ1/lgDQmRyRaNk/qL641/D0LcjiGG8D3xI
SKSmGsxk2KrzDK2gakd3DohZwVJ9cas+RGKCbqib9Oe7aFrAEt5q2GgAJWwKjOocOBmAvPFjq8N3
UzVbKuS/CNf/ORRpSFoiaKD74OJ0+gyxY9FWZxDxn0tVPy6utnWbDpz6TH/8/JAkHHl/SDZghvRz
gDDywc0GibCzcl2tzjAOdDegLCwrqxqK0+ej/Ot+XEIGuh/J7GLy3+4enolH7YDNMMBIhJ25oQj1
kJnRhmKNve40sKTSccpu1j1I2UYLP665aZri9fN5/Hu1dGP8dxr622ksUTBqU+1W50SlQH6kd8et
6y/k8aMV/E/9/f8f450qGHqaV9PIq85V2J5CAF+htPDp9LwfIEoN9K+A3P45HEIipQw8d7zX9qQn
R1qUTYRFGuPoVMT9tQp972QkJOJ41ld5k0W7z/fx3+f5P6M67+523Np17pZ6dbZTmiGH4qj06t1o
Q7tbZFDoEkLeqUnxXIHomzdAkwfBLk8WKOys/unzqfzzSP/XTN5JlpbSmJwprL93hrNtkK331C+S
2B+fJbiMQLWR7uE/H6U3AO+zjnunPJtJ2K3nKbpVg3sxL/X4mLjzc+tAY61bW4rbPl/chzhMXiPk
1RhvnvooWqXfCuwQ48bZFsptyCsf2Aoz+G0Ht3AqrLT4IcoPWraBTbPZ2DnlSDC015H/+Qz+oV0p
PGISlKTxMPIeAjHX3M7OgCs510n2wyq7K6tX1+EMycDn43yM6/h4KpzkDR/8JtJPb1eaA8qXQx1f
Q0+QtsAbLdG1F2TGsbfIdIWG24J0MCVCeAG+gWJrQLU71SGcgDWe87Y7Tk5s+gqQSHRVQChPhTR1
S70Fg1MyB9vWbIy1C2/HF5f9H9LnScUeDau8M+JuvJ11NtGZh0vcAVIY2r6hlLsi1L/KFX+0BzzT
YsIuTVLA070Tghj2ZBcKlxaNom9Tr3wFryaCCyd5qKv0iwV9dB7JPej8j0Y5ysDeOzJq3ethOyUd
xwCnc6DUFCmlQJn2djptCD8Bb4js6MbUo2X9uQT8Q6dQGQUMHY1TvFSp7585taDp4VEpurMaQ13m
gtyf31KkUUzARoRPBser9cCF9AelfHW1pyFSvpD1ywhvjaHUZgn6HPEUyM3vbHxTpNRnT2V3Lnv9
1E/hwxLXB2AIN3Nu7WzQ70MPR6lQNmld/gyW5ahEwFV1qZ+k5j5rs31ZgNShNf9n14Npcf1IxEh+
9n19a1P0iVO6TCteHHcV64Bh2SV4Mq5yzEr1C5XzUaJ1UDAoEZZ8hTS+v5XoslXcpCYqORdFD3nb
oFqPdHvVz58f9j/ETKMPim2mTPpj4OY0kTk4qd6c9aacoRGy5+Uug/trZ8+xEO7M5WGg53Ybghvz
xSn/a2ibpzKS6R7+1fvddIJAL8ewac/J2HbbrJr6rZ216U3oucH3eCjCW7D4oDiuoTH7Qsl9VKYE
x1Sf4qQaPDC/1+Ym/BD9UKvZWQP7FCakMNlnbpfuHVocvljlR53BUGhT3C3SwzwLvj3GfNTSvh/H
7KxrMM1HV0FS7IsZG9LHp8+P8qMDIiMAxe3Rsk/88+7SzBU40iDJQyhbLbupItdg/1hadT2WcKC4
+uHz0T6enoxGXyVSc6kLfLuuJcuhxLJbCDmd3J8d+wQQ5z3JUthUQsgLhnWQKl9VrXxcIRkjoISQ
GXlYev9YARRj1AJnFJzmzHswJ61aNeotHQz5yuvcY9+4X5zdP9IabweUO/q/Xs27VEkMRY9odzSc
fgsFw7xOFqXH+qc3QHv4BODrPomfUeFE1UmcbMuiNL/Qxx8liGo6kolgyPPwRCbr7STMauoA4bG8
k+4lPvTXP3F4+o56RSH0/vxQP94LhqLBk2Ol/eBDbba5TNlgRWNwSsL8NSIQpbX1D3y3XwzzDz+O
cehbFdh/yrjfW2s09ujZrRucFCBwWvNRiApdb7mm7WZrRAtOVS1k1IATqF80QoiJfmtZZGT6ZW0a
1yi+emfC7UyrpkpEyDaKNdUkbm76UC0foh7qdu/nECXXkfIVBPs/t5UsL33o+JAfqqBmEhCO2iFG
3gATXtL3e09PHxwBqPr8/D6sjko2jg6XgfcaHtneqYAqr207mhf7VDvPsAiGK6suQOzO5w24tatE
da+g6YVApB2aL0b+sERGpnkXP8Um02O9h7oZq5acd5bZJ6NuT1HvmWctbOY11Ttfxf8fhQdAHUrG
eR0VHIYPwuNUI2RaY2+ctAIGPS2TYzQhNVTnI+qg0qw/M8xWelV/oQ0+aDzy4tTq2XhGAKOA0Pr2
HlpjqzaKUxinOqu+GW651pv0Xu+zl7owv81F/lyNy+vn5/khnczzDwCsKFqXayI92G/HDB2FRCdU
MA9W+sPuzNUgfFsudJ2mdoTgxYhhj6wgM4NmNU9fVTuDmvZ6bF4rqns/n8p7d0RmIkh28oRL59J7
6zIYkRuUFRCFupGso3zZBY11/nyID+r2MgY+PDGeJuXL7zSd7dYAbmZu8RAO34L5YVAeYikyyU5o
PBA8d+SsVu7yIJmyL0bW36mF/4zM4oDQI1/6XiGlWWlBTs0+1xAydiQ/9lb/InS6XnGzWLqvduHe
Il+nJyMYdl/B1/1jb9HswtdhkK3W35fyeDTt2bo01w9Buutj86Gt6qfPV8hbznu2DKp2KUvCWms4
XTg/73M/o71kydzCvZlF4RowUn+AIa3kaRzGl+vCiw4pha95CTuR0x2bNFzrGn2B1fi7Wcw7q5xf
4ya/LrR0n3m/S/7oDYjhoV9aDFy1vP1r6dWuioNt3iVPZhwdWr2404Ek0KqgWCVTcw2sz31bG5AT
e9O9qVR/vLSGu9ZbtRGAn80In1RMaq28ph5nY8zF5jIhEkNabG4Dt39e4t6fi4j3Z88+ceEfw9b2
PchG2L09kJV0vgOv5+f8SqFk38Om+g107r1hTWfKl57SBdxsxyjXjTumN+qQOTtbCHspAz7PYb6b
zPncqt52iNyXJA2+mcu4BhVlm0TtOm/NQzF3G1fvYfzpNmkV7NtK9ZW6PDVJ9ppV48aKosxX9OIG
fM8fg948Z1p00LmUVVbdRc68a3NtM5Jww0rcxngUS1FX6ygr75w0/w654j1kHZBMm0LuXt3GWTH6
Whre470fPXU6V0H+WJTBsdF7eMzj+M4onVNMzmNYzJ1QH9lj82zYEQ1rsTWwk7Appu4dLy1bS6Af
laxYOea0seyu2Zj58r3T0+uO7lbHAEAKyIRrvgM7WODczs0I5SPEnMWwD23jUNnjt1GrrmOn7VaF
2ezyuAMFdviRULUN1bvr7lpo5PRExW7Pt9MybOCiekqTmVIITji0yNVM+XaMwbzrK8TBe05h4Fy3
y/DQetDveNGDHlgvaqRd6TYor5CvgkJ4owywwkKEZpXT89KVRyDhEli5zLXltDu1S4H07I9uOv9u
K8h1qUSIhv7QJLSXed7RzNv7qYC3i2K8BhD7pIVcrbK2FtpFo31YDk2xQcoOnOMQ9UcE2+z0jVPC
Px6BC5fbWeD3owPwqOlPcMiWJeQHQlA5uf1T7HTfi0y7cbzsynGqDQarWbmFFUC5bmxHFzTKuf81
m9VvkgY/bKdY14H+MtX5X61I99Ho/F56924mt7SilOGQdIML0Vl8GHTzpuJ51IqcdZsEj5413ac0
wmjG9K0HKa50YZhc4Ii0IkShhu0u3DVjdSjLbuu07kvNdpYdpRrD2HxL+2AzxVSAwXbk96Qp3MUD
AFwRRrHsIA29SmPfe5Cvr6nK3Wf1+B3KeidbMe+tnbiJb7oofdPdDFp+Xdb2I4/Qt0OcwJUVUtdo
7GjGHtajk4wb2E07C8TIUDuXCdSzWhztjdL7gToXJrluoNIn8+aEppBigJewBoo6uldmddirsQc7
7wiJbT9BE9h/V/XyRhbZ5JCAVrqf8j3pFKGaQNiho+V1VKbDRCobAsqMzkEditz6tq654RkTdoJN
llobQAbXZeSuE9peQHslP5etIhxLCC8PwpY8UZeJqo/C2acF6mhYDy3wI8hBRVeYXv2ZF9fvhuCh
cVqGCG7q7Cec5rsgvTUUCJ1ylybpW9GlBtdcH5aNMka+PtWbCfjtKmiPMtnQGdY8164s+6luaqhj
hkOHtIpEdHZ4tLzvrWaubScRCksoXi7yk/YP5Id2TEVF6wnrvDrra/p1TGVYVUr1i+aB686N16mV
bpwueVQLygguSAC6el8Ce1DbcLDbzimFlyMPqm3WmtsoeFF67aWJir2W7+c62afl/JAm5qqnM6Xt
9wEDJWV601XTVm9+FxaEQfPvJYuvXFosR6PeZ+MAdAXt5ulWdlW3HiDGKUhIQR23cgJI3ubAN5Zk
nQ0TRZTk24HqLZW/ws4s28kaUwsK+Lbe2BrQP9yXsC8JiKH6dFYuXTj26K6FnJ5Dlls60LakCh8P
2QDHCL91RXeT28GxjcBf7sGw116p6cXXtHipiLYTYzThX3ACiB9Yq/C8s4vyBwiswBaj83S6W8OZ
/6OBbIhLFSrAyyLZxRghK3bEmZLpSg9G1D2PabG17PHgwH3OV4KJlFiQbwvoZRs9PScmeSAyGPxO
99yq3cakc7VkQ5QEvmMHsj76JvXuaYQ4NXROJkU6bJqcqvDHs25FydfebG/YGTxPv6NdSg2VB0sJ
bkWH1wPay6O7wHrAEm/CSNmGFu7R7MDFEWm7qtN2sketYosAC4en0f7J4Ww1VIOOK3VtY8jaDCRp
y7fCch1kv8A+Z9HhtW1UvsiM4s4nurXISa5kOfQbr2YHyveiaG6w7Wunbp5CDZTa5VWJ4SCcU/PX
2AKr3NKn2bbjfRLVBxPSYvmQAbjcbqvTEMEJStdXMxvHanKOQlVPK9oC/WurZD7PnexL9YtLuSad
0Au9hN9B4m6M+rVdU1uFBpTb6UB2oKbuVcPdTLP84Lb8IkSOi4Ops64zZXjIFOUKNICVheyUk+WH
S7kW8mjK+reXuymKQ3liQhcNz5LFLPXCETt3a1ErgidB643wbPbaNz2lQ42dNPH6WEzZDqu0Hx5r
WJSB6/aLvl/NyUPIZeXc5Sa3hrkfIItwpugo0kprq48dOFbBtKpxFLICtTvlj0oN13evQbVKUVDQ
+Yaso94CsHlIyuQhHbKLsizCHlxYdKigXCyJzAyw+pK+2JMX/RrhFbWLRlqF5HZrTg+nWbSmtl0k
sbXydQ4Tbt3oQIFci87rwn5nuspW42BhL/7FTGCJvPNGXsX7n8LdK3NR2nmlMR/ZEiM1fvF+fiXa
M/d+51q5S93skNm/HRtOej7enuq9R+vSwE/n3HlNC3HTkyud2QShBZM0OYqs+qWxG2Qb1iKRdjBu
tLj5KV1N4ZPNpZKfKmb72hj/tKBl2AosmHVlH7XMfWDyXd0cKnC7hvDnbFLG0D+YIsFU/K/sJPWt
lFKOHgYzSsi6wbnrbEBlkTjbhUS6u1EREHXEPObjmuUTlEISwaAL9o+rMnaNH8+aqKSlmw960myh
tRFQj+gw58bBiNP/uLiy1KZ1XgbtW13Yaz2qrzVuWq3utCa8m5bwVWc1zCfTTiKgBrSlY7WB7hgm
LV9Gr5zsXojRRccZAxSQKlzNXXuUzeGi+7WuADANSDzbYWvJTWPqvjm5K6XvfcDdL7Itl7YtsaGT
7ueF/cj2KHV4WCJw3vUBlHovvgNwdg9O1GPi2VuzjDahqpAmi7VVnJR/1OUZxcKW52sARv2clyrT
/SnXI8YC/Lc/UyOotNHC5mKtRO04Fu4N7ZgdGNMqnJnEY5JipzPTyMdvsh6rw3Exir/yk5U7/7W0
6AiYGzXL+Uvf19dAG+9rkwHSbDfNOaCtsuZ8E/beTe3dEfXdRZClL3l0tIzg3nL6kG6G/l6PzGdA
rbR11gY3s9dP66C0gMzw/lZDqaAXw5eqHJ/Fjivd+My7NpJRmme5RzGg2YtBhszg2Cs2FWd1qyYp
jODJeDsjE0Pa3eahdqR6ZqcR1Cq2s6Hceg+6YrLGwOUY53mTuOFto+R3vQKbL1QJUB4vfitZgKD/
Caw//BptCvx/HYG9Nd51XvI0ZsM9/VKbIa+vZHQ3TzaLXuzHKr612mVTEqcYkCatRgNq1mnINzj2
ke/SloxfHP4ObOXWUedTHUWX41QX3AqtwRyPe9kysT12379Gk/Udkq+rseIXey98LLz5rlOnG8sh
ZFog+Uisft9TDYM1Gh7UJoKvXmkfKUd6QARPRUPXmrp8a8d62MD3dU8R6l4UHfhKxAjGFvB90pvZ
Maymm2YInkeghUJv+d0F5q7U4I4IMgKjJV9Wozp/h5Z0g5nYt14IZk41H+e6uFPD7gAP7K5o873c
iDJwtl2Rnd2xeh2d/KrnvuZVdBsE9U5rjYckwVoZ0UuLvhrplR9rMqts4lYxnEOqe7/GMrgLCTbn
ODrxenmAe2HXmsGPdOQJyNMgWKBywlYrqJsRKdygbAWP2p0+DufImv5kIewLhrYDtr5k6o2vRdl5
SGrxU3EHuuFJq9xqRfHiLVyCANMAvqmY38vEPNthTS9FenvZnTk+2nBmGanypFjDUQel1VcD49aA
c6Ewyxf6izY2KYvOMXcQL4x+n9vX8GfwllrvFsPelstyqzbWlYb746n1WWwV7eJ/67A+kt5ae0qy
NiN6KEysfKPNd0TboR8k4XcRpWxWNxGiMoXllZ0nR7jeITpb9eq8NqHFXtC2LSmgutV9D1vplu5G
7oCZ/qit3BcXF6o++jLmM73iqNaqOumRtoZpOu9/1XW/4nZD2S5KAnjdtT3ba3W0NqJwDPxZY95R
dczvZ9tKiVaCAtc9Z5m1bWiMLAmihf5NgcGaAhOM58hDcoauKWZYlJmOKEp8KZUkLyQcfKjoYTG9
3Y2oErEl4BDuLLgk0tn9mRja1uFk1cG+CXLlyHvKrdc7u2ScaGTRfDVyNjGsRgHEJq0DxSuul/zM
TAR4YfnGMuNFiHEkjeYhUIGKl0u1ux+hnQekul+0g1pFO0/p9yotuOiYlRyh7JLlPIlSVroLI8wq
7eK9l97KBOXDU06CFQTxvU34FES/tIkYf0xWFZzeqgGDtP461u4jjvu8JEAsZRevUqx0doLYWORB
KZMzyyc8EIemDqcbhWQLK+IU6ODZiEu06MqmzvSdXDm+PBNDO5WCgr5jdNnQieBIq9aij5tQX4vj
ZpmD34fRupkOFkEDTcW87726Q7wSekt2O6yo559a3+ba5vE3JhXWxVHsaT4JgylCAWsm7sMCCTj1
QeKqsNnQsNOqDKCAhvjh2CrGsFGb3xVFGJCr8j5F9O7yOlz7FSeOETS972J5a/4lGyC+DJscmOPF
3BlhfKU0PyLzr8hoFfxo20ra9I6wGmKj9kb6g4rhFRxgF9e+k90pnNSHYrwgDzq11Y7JCcM7W9oj
Sjwp+xaqX2JC6G58Hf0hzoeKl0ewJR4eLGtb3lNWEzEhK2BGixZs2SHIQa7rqUCET3JNNE6Q1ztf
9m9Jta0kAdXM20mmynEIx6tDAQuojiTo7Z+mOsnNTEJ1h9g3s32VKc2KtvkHrkifdGvoeQ9KJ0ze
cIL3pKzmvQmcvwctTha9xB34DDgvurJLMuLaKFsXcg5sm7jNctXM/kVUZOZSXZRQcc/KGrW+GQNq
fURug6P8JAcp95RCmu3EM5VMfmBfZlrocipg5d8MxxKRnWZJfZKGa3Uer3AGTBwq0UlDca1Ut6yJ
/7bEggZSoOjuwbWTuxJ/LEt1IJ6+IUTsnY2DKnc+0Dp/DmDLUNRgjX+F0FfltNNr6A3QOxLbpTYq
SnmqAxeKjASvxFwpxh0XSoRDYq62zzZG6O7lswSZYWhe6yHaSSims0KJIFv+ze5dQsXE2cseibKX
f3sTvPEsPVnOodnfzIaxH2JGJCrAwZYPkTspyhaRkeGqgifmthIXsK4DP7EJaaClj7tn8VLwNTci
apxmF6n70bKO6Ej5CGtUfYPkQgqBbxc/6Xq0bZboJsMvlliYOI+E8jfbGndy7myE3CqR74b1EcJv
46U8BP10ZcBNFBRPxD+QhAw8RpPaEqMFtQ0Gfss040qh79pbX2TJOs6DCVlJdGMQp0b0soqyUbqH
poMQqEq2Fz/ePlm8FiT4ixXKPFdee5dk660Bl1+LRRKnVC6y7H6Zzr6b9WuZ9WhHV/I9moT9Jh5/
irJh6kHq+amn7ZLgeiEtLMdvEFbNXvYw0JFWEOHAFHrLHeYBBteaWI0ryeBZPG+RH7kT/JFwRqJX
+jo96vgfoiHlp+SU5U+5onU1XjjgR9JdFSQm+l7sWKZOEJbVVyqNcCCoyJxsu9oifDijCDur63mC
bsLARw+JViuJz4BuY0XPCLWEOV7v+WjLodRu+VRDnbYl5ouvUJPpB4jMsKTrMUJbiM6zn5A76vl2
Qf8NLS0bxwoYjagbMFIdrL5qYzv5BuMZjifuQJJ8iyDd46dsbBi608SjIhrmGpAp86cQvYlVET2o
FE+u+qIq7W1v9gdJIzBruYO22h54fpD0iE6JjXx+ZFj7yqXBSoKniqqWiRSmvmcY1A9MWgKsgkhy
UVNCD3ZRDr6CQxXtKOIupksUSF8Zm6T8WXHadYWvTV4em8i8DR46+DW2VAGoSOBhgHDzxagghXod
+qL/5ZPiLmIDnRfRM4TR/IJOtiDVHL/3suNlrBQ4JeeFuRiQK9lseIR7ypOK4Qw3YqV1jFk+nfhV
BmYIGYmLZw7dLqzhh8JxlPmK3KKnyWlAyZRtJVFTx0QuRCt8qUXfGUTFqK9K1TcS9GfKK9VQkqpR
E/1cod/F2E+F9cDDziZN7b2XOcfAHWiH+tvbHVFHcB6U6DbBmDejitvdrVxn4gJ9i+JsDWEZJgxC
Ac5EiRy/dhby9oZfdO0+Hs9yZUTDkZCZ9WaPKhWVA3f3LjY938BjcXGFstNSlhtI1a4VVVklPCYp
xbSJiQ5BrBO3qDH6awMFIxdZ/Maqs8gYdNeC+uH0/W2pDFTN5cqtbs9XqjvvTN5fEhZTmtV9F/UA
ckX5qoKBQW6WbBzH0nvJd7lv8n0qp9Yz5XeWzXK6G01b7iQvp9jIprFdUnXDSXA88D1vWAtTak22
aiE3wsGE7Q8B7rHaP9ww2Xy7IwfZou7mu6rIALq8KEI2fQktf2ija3H58iDcGXNJ4mheO0q0S0l7
0O9x0KPuPiO2KIrcjwP9xqu6iyXk+Nmpmq6EWfxafT+6LzoJbS++XySRBepbCzaXnbOc7FeJBTOg
hSimE7suPjIZZx+jKD6faAoxbUrkHkU01WbZu8APVT1sdCzKwUsSzaZYy6rG6iXo6svlhwVqRI/p
wYuYj8xMD3L7SNBdpXitkZqua7J6zFSkSg4/n89UcK+GwAYo3l5n+BggVhwMN1pZ+F96412FJi4g
A+MYcj1FSLvR2LjxvRrb8FkUa0qr1i37i8tYVc4WxlUM4V9XLk06X8nOx2b6gG4hl2frV1Car7yU
GB872tg//6PJceKykyxBrKq47WKzWjy+jMiVExUPp+gDf4mLHSqmBhAaYDzRZEp3z8UXnZ8nOGTF
QI5uXrH3Flml1HT9NLiGMG/NUGCQ4sxnq7hx17KGkqBCruYUNwc+iXrRG/IKk9k/qGov/hrmPUR+
RK03WrmKHWslJ2XpGSRHW0cyMwiKvVSP0EJcAyO5USFVV7unFr8VCjOcHZvHRYwCvpCXeOKpVqQP
vLHYB2yBahDZsNjL1iuvgVJ8W+r0foLzTtS6wsYyBa+uj/hjQCneICpG2vrtNO7kc/BG+QqIT3JO
ATknL/slERJKvyKFJG7fXMXbAl45cSk03jSwuTtxxwAy3bjEDqLiWYtk7klKA89wQhtRurSRRXYm
rfbjvki7TUniU5KWA2nz6AUEJS54eyMZZ9l6Zsn5JdFLgZMkzmlB5INnzXpxdaAxmUTRYrcL5I7b
Sa3njXh8NGFcFBxBF9KD489/ifKhrvyzgOVjaTyf2a/8ApUA+fhX7bR953KLEXHkWvwRCbGyIDhf
3PAQWNnWXREDpnm+MxN3KzGSODkVxXl49GrSXSKii4pB1QTWuOkJ3pmcCJzAiZH724u3IPcMtNUU
Z3XetvpPcR3Yb0lAi1PgdtHJ4UrCtbQ1ST2b9hMYXAvPdiIx4rPj10U1Gtcq/ZJV1yGPBkDn41iQ
9pTLtZgP+Ft5wsForxwimyC+INdRvCvxafFgdfa1dO/5NtFHW8bi/LE7pn5T49xJhptWUHLED01P
DP0qy18inlUop068eTuwKpmUeFwqqBCSF1VSnGaTh+z+J/1jfpPgcLJNDCjXv8FFbg3KithkMaeS
c020Jy4dKi3GjwNxZIfpk8CLhVyifdwTQGqPImdL5mzMTvGJqWQVauVcyRWTHPHcW7sU/wdzifbo
anOfBEwjILoinJfxuH0iLi2M8L171BLzWoIIsV3EMw0PA8iTQXTfXtylUN418EUlUkZ+JZC0q/gh
jLoVGQ7Qwp/M3LgtwKeTSXrzIr6AeKF8Jpd7gLBDVAYihwOSjGTJOH4shK6YvjqaN5NS7Xt2XIxe
b44SHmiBJildNNOPwaBwFhGS/K8tNPOPNpAeqDivdTccMifW9va1rSrrMv4m4npxBkCCY9+V+SHB
nKQD1QFl9Nga1v3Iy7cLeJdMSyOCqcW7xkMMUdpWoOwK5a9Eg7JKo8t2bercijsh7qvAfC3muB0m
Z0N5ny+iLOGgRV2N9cBbAbNSlgbK72ir1NWVw2OEeOTIUSWODoKkOYm8q6RRelNW33OjvLIsuMwC
b1fVKphauMwQW4rN4aekEED2qhygDw2IsnIDvdrcRoK8c9liMbJFaG16QzvgQGbVc1b+tWfPL1Hc
C+kfUUdcOotwyzSy44KYpEPII9+8uUQF+BVqDkk5F4dLJ192lvogp72QiSETUREkKCYCwFOi3A+S
0Avsos1oIOS9e63mxR3dQHtxEyaKCSbbupb9qmCcRqsoBemRjHys2v7meGbeOCULhqaRWJ4/XBEX
5QnzjERgwrl9WmPtJfhMRwJPHkDDkWceR/cnTq6v3K0gjw0suFDCXU/aCncWz5XpRuZfkW6ZOdEc
lFMrw4ZDo/2j2olftOQLMWVaiv/Eef9XdA3SjYhW3pGYISzttvJ9cYOwwUF3z7z4i4sxkiQ3n4pw
FvNZwEf5G9ck1p665K6dSDVeYAH5KiaOCfGXfnD8uQ2R2YnoI9rU5b0oRL4zIkEWuboKp0LuUTAa
W3HsLlkk7UQN5JqpiLNLHkWPiVCd8gKDqPbpJrVwiJM7kVA+ip+bE/hcL2F1zbuB2Akx41wM+ad8
rBgkbjZfccTXJ4qSgJ1fEU+diWOYJK/FR5XtmRGHKF01yYhgk9iX16F+1WnJrqfduysJJoYTv9tR
/+KY2EoiGaor8GtlOiy+SoujpXe+w5VUQhZHBhQnJeela2z2GI2MHEw3Yj9shcKMR06dCaDqsGv8
V5ImfBDXiZMVk4kK79MU6qxiK4cgQsP+aLh84tqmILKK40DYJYeIpleGk1nYW5U9EKdHthxjdsnJ
sJ6ee8+FxHGRj+d7ucNruHcQ90yFW5j+DNaAJha8S4yCuN+R1/hLecfUibttnmL6nxaaD+8CX5gN
kiBDXqSZgwtEZzwea/wIJDukJqVG0Tv1Y8oeeU4CTeezpGT6n73p3Rlm4A/FC6/o/UVikH7Rmvxb
niguMRThFa4Xnv2VOA4m1wyBNIfvOXUBksf4fyydx3LcSgxFv4hVzGE7gZM0ysHPG5Yl28yZzfT1
72DkjceShmSzA8LFBbDG9wyCSWlIT47rjwE9lj+XUm2+/pJcjAkpJRPk8fLsS8Ag+RjXSJZLzGgx
PK34jiZ1W5/ukbI1eCe2hexK05uPSNnbc83XnIaAzZQcuUFqBUeFOSsyf1YmpFz3CEv+sILRlp2i
SW62o//xlrkezOgOeETimqLNpBpym2lH3kMUH5JMRH2wFFfGLjYFOItekI4GaKBqyBpPbeDt6LHc
siURZqKjcMJndjLCSVQzVzCiyEoOcVqdWSlNO8h+lP3LKlf+I4ZFvP70Eexingigmagn8ZJpyyYH
RiSDwB3IkzbQN15MtzhdIlZsOtHjyyQToq/zgUmbXA/Zp93cBywJviIKRc5cPbbbavpL3teO1uqY
MzFjCEVXxOAuUqJUHK+aZdPUE9K1A6BLo4tY0ZxEPpgTjgCni51ncEOZIH6SdWEP81d+/2/DyW6X
wCk/sis9Dpxt9GL+8X375tyLUyoWUuHZdyKfWUfGSgmp3ZB+ft9IhsONJZDHcx1aafJ+YshhXMvg
ZAvYkRW6lC6ySBJICLag1VzvfYJFpvLnFmchgzDAziXd5iiHRiea3wBRsIs5KzxHJQl9995dy737
PuKMIsD004OnPoEwqB91GmAHxC0zyMcrYdR/NrzVWRs3x14Z3skG2csuFshNNi3DFCWS30MZ5Dwt
xrqdYJI07BTmVQ4kkyWWgEwdkyJAF8Jc7DLRMpjMICEcS3GqVrQS98O0RMK10BMM9J9ZVRJCF+MK
uFF2OWpCVvEmbMDdRvOVncg9Rabylgn8tnE5Z3N6yj1izRR9MZo/KDDu4jT49GyjtjRI/7vJMEI4
96P7YRGawy8GImEr/slHrIeY8H8VMkQGKjYX1NdDVyMuOT9rGe1J79mLdGbBxDWMgA6yeDmL/z5k
F+ycA0gU56EleiYnkLcfXXAhtAlnLTWVOPEx+ruByoIZxgTeqtqOpr8T3Snn8qZXxO6Xu3ZEE7TA
ImTo9v8x6+JcFFh0ifHe4rCuCAwBBDh0gm26zD1vJEVfZZETXz9ISEF8cxFBwcCaotugY6Fh3TeR
arIqogYxBOrZ240Qi2413SMV8riYOFWxAjjhwa11ebeSNJFgH9MYnnXyole9uda4J6g31ONG3EN0
DULcRnrwqhie/Isc0o1Pnd57PF2gY7HncVZNuBki3UhW2+L98DzWKw5Yy4T28sHwaNPOGL4Sv0VA
yL3YfUKT0coXUdfcjT0gDqMYFwwoK6ftNFAqZlDH0ky3U/UkO8AvpVgxCxBhZjMekY+RwslgkgHi
JNqNuY29zPFl+qEtyLTzRa5iRQKzCQUdkFvV/V6Uv1wSEMHi6AmaJFAndkgxVzhq5T+1LobdDRfX
ZBvOxaMckpsRWqVHMYEgc23E3MSwozgfy5M+dhDZQBE8ZNr37uUV2Y03ccQkcJ4i62GlFrMQVsQJ
5eVdl7PHpIrKGuYTqZTQWpMNQ5NthxHYtCdymclPvDk+Iivl7wI9d3QN5oVZTpFAq9o0RrY19GHr
FK640SL4kCO8xUXkeWRUWzevKUkQnST0jJ3Am4kswKAUMNJDvUhMJ6oxYvR75K8iIMCEI/wrsAIZ
JloG0E1QLrZJ/c8K5zXpsrwVm6D9DhZxjnCVGBaioYI3yFOo/Qk74Sa++JB7TUgW4Q/N7nDHLWRr
8jFVd2xulnsy3sQLUb94QUxRgRpls/5T8d8vLt6j2Cc2po6bT0dBnnkv5A4XyQyzh1YrO8j3vreD
Y6FSCjO8+f9TvhNNwy6RAWPOA8TJDIuGgC3BqWrgb6T6l/h0Ai6Ijybu4AymyzsJBIbukcq+LDhO
GsHhNoUNpI4soNzBuZMzr9xFQEqoKlW67nvUg7wNA2KahRuTXempKTfkrcQMqBJ7x4uLFcq5Ea8A
kIGlZJT/5k5iKYIdNa5+qbIf4rEE5JobnHgRs2I9isnB1QyBy/iXxwlmwyuy4FuRVRiBfBACU261
Ew2S8CSxfoX5+E4Nn9vBYUzoIEdrb8gkRxbhzb1Evi/ea9aZW37B7kdOcKGsC8q2cbaGFjzFGQxL
990nglxLMHyhX9pVhxUSLN9nnq6Bh8wo5KwKMgYKsnAQ5uz7QDAxPC82qy2+sk+ddStuDiowRDKL
2che4CvAxLkhpuA/H0E0t8ex4k1kMeXc3cJyCHZ23ffo5UyKzGHEgh9YPeaquN7s6tGutxp2jj02
R3gyN6ROtCKmH3qMLoZD/RuBJtPpXnlX/iOnh/zKMxIocqOt2/0i/tw5J9k2smCcAA4CuPuRHmUS
k7iRfMCuuFwOfsI09aIvR8oQAsShnH2BpjDBMiEqcagmioyWdhaSz3FRpoXkPVh9+yCMKz1dH2/h
DG94qAZ9U8HRi63xQ1TYQBcLdt63gJRhimaRA4UjR9xRSEZLXh/R/CJuBIxiEuiJtJEoGBtSEKQF
hYx9fJOqwwRl1SHffDpwzaD0TYPPThiCm1FWI4QTg1T8I95z7tE8uvkQw5UzLd66mq13TOygyM48
hYlBQPGvji8NHhsP8yunxkWSIAbk2MgmAQ7dBhn2HFZ1fq+WB6ZbloIDzeERm18GjCUMbIzEEsOW
g8KXWGf+gjiWiFZrnsSW42GjqT/YyAD+KwGAgPfjv7E+n8R8t/wZM3a8Fz+JtxdITWxdxiNiXsQe
Yg0bUaw1dgP/s5x+Z2E+MgVBltypCPqheRSuBE/XneLg+fa1NuPzDBtMpJ4ADDzxFltzLt86i+Jd
okJbwK4xAN1D0Qmw32V1SLxlHYdThWISSDwpseJQCgG00vWwRvVjEfeHdQ02JLucxLaQ4y/4sZhT
JjYSZs1ezhNLAUYrqyyIrPME5wSviwlHSmfqJLug7qyQHWm3BRLICWUI/JHAGg6RVhOtSkaC3Q+C
DTjYwmsHZER0iP1VjQ1JCUfEX24MiAtYV/8cSEtNZzpU3fQb64ZMZDJF/Yt/L0ee2RLL8d/xHZX3
3BJnYL/JmeW7PsIqwiTBG28tus9wb1HY0I5lYVVVXAI/u3pFeYzreLMCWAwenaYQNXh3t82Xkgqs
3iaru8QV6ePqa80iqijy/Q/ZZeLBADBw1sTxFbftn1nrQ/pQKbE8jOGCmk1rk9+pyvnT2cuP1oSx
Mhfn3rUO4iEwg7IlA2/5aSKj8s4IBS5yYBxIyT0JptjA/Yn3W5wDEVRsDzMykAs93bddQqL4d4v2
J8r0i5x5XFd/TSHavPXEBmo9uRkd/XKYAB+io8CjNws6FEdHXpMXYjFFmohZ7a6hlbW3EATLYxIX
kBDtQHFv2uhSjP+Bs+IR122cPyJxHJBB0Wm0T9zaFiaAmW4C/xXfU5aHAIkAG7n2yU/EMnqku+YO
YtmxpIme3NcmyTTdZ6aPG1uHGQ2xjcGLUcAxpKd6iGfPWnKBCGeZUGQcGo6a/FuB2AWCu92MCDLH
WjR3TPYMQ5G2FBwXueQGZhonsXT4MjdGleHBiFBvLfVbDoFciOpKMNXF3BGlw1fr7HcFL46DzHAR
oC8BxqxwrhgOgQiuvzlIfH7LddmPqGW+nA8ZXDNxPn9p63pixi18Hcvc57BCPBCL28MRZOBeGdaE
6Bt421ED1nybYBEu354u7yFDaqdXiYBjZ7MnRTrx2p21VdjMcfrF7wTONNvpLEwOwTCREKKaYSBh
ICMf2CcMLOVhwosQB0EC/eKKs4MFNGW9Daz5m5zR7Z3qg23gUtm9+Jpd+51ee8fG+rJgaciG1HJ6
13W/pugF9U3sCzF+Y7PJXKAMxBMSWdO3u4mom8B7skUEXWi94tiDZMkpcQmjGlDYmwB/70stnYB6
mNSz8QbJTee4cXctuHlUsYGja68Cq4moZ35sJ7sTohADv8lzlprfcgfyB8jKueF+CH7RKRQy2k5k
QTCDEoactWk7wNLl7oLUya4QXwIon7vn+i0uUFGbr44hz33xAhL64N58MR2qE14mTxFDRh5NfFq8
QolJMufm4N1xRmbzg76cxMN+iMUmQLsgKMvwKMtJxTPxNEmaNKaD5mA7jSSckenWnMVG5y66d9K7
hbFa7c0i59kNVCVrGIXSlLDFBXcV+RgQFZN1lsmTHfltP7I0bXn+F8CS/S8eB1cKPEWVCfFHb5NI
rpREciWGStuVnZz3NXBFxnyfOgZNH0BeW8C0LurImaFoqfbJrfL5U0gW7PzYH19sgmqCvclUspe9
9BEDCzXN1XKaO1eFUXAvVsEA10fClpiYojUrDaib08dJnuxDMFQHzgH7exwgxoBp6Ku7E2mL0OUK
biduqzKjn8LR6i3gYOzwSlgSnVcJztiuxhE/WVuSneheGiQQWOLP2NtySe4NhwwFIDMhr8ypJ1jO
lPOVGgBsrh8igs9MYwPQwp4RhSSwn1zAvIgzKm8kqrHV70XIMpnCLewoEU5XnBvV5ZbegHTm7kGh
bUfLvmO5JfKWzT/L9OAnv2ctOAhiruaV6PQLj+c+Jdl+YuOJmsSk5GYewCofZIxuqDKw893Puqge
HSxFLdjZeXWHQkO8mOxfuQV78t+Q5Dbft5CYbeY5ezl5Pu4rsqtm1k2B3qqbwWQ6J9vkxZmPqgDL
R/xNsXbPlHFPoFrESw8WEJAEg6BFjMgz5JzfBI1+X0NmEZNXthXOIAkdhGmyrZgKJEIYD35jPC3z
8GKRJrAxdU6+OG2mu/7wyuGu64L7yI4+qzwmdghf0VfFI5H/x9UzeKtFA9MjCW4c3J95z8m1muzF
TKMP8pMJTc/hbE9XUZy1FZzsZf0B2SkUkZfFBhES8jCpfXl1gumwZumpLjLuSym6aHqx8+WhbRd6
WYNxCTugpQ0K/rqJIem8DLi0fmlsZcpsuz9Nq5dvBtvd1dy/DNSh6f3Pwss/2rz4QWn6gzaW59iY
/4uM6NXUumJTFqhDS+8frGo96qN+P+ZLsJmpLblR0FxhBZBg0NUpzI+13U810jH3kz1soxM2qwBV
EjNjCfqhfOIwGd3vWR/v7GUoyLJyLn2bHnAK5gWxNiwqLOZSxwC39g0MtXF8j1KRXNknm5mro8x8
EHUoznAxPw+uARPVR5DgtAEgcWpJITvMVCJYm3onTo6WVzrOQ3Lk6yInZdUpYEyd0tg7Tbr9OJbJ
/qascYEFTRT8J4tw2IB+1g+Eh45wX0s4XoNzqs2/rUYFKtxDfyJrrgRHTjX/mTDY5ExPfrP8F9iY
Hjq0tdnceVX3IyVrozPHF+Kmsm4DAW0cnIm8M7dMfwHs+5PzX0654qwiZQL0ZlRQFxYyIZE+zFvn
1N5B9BJSRkK7bYFtwMtqKFSO7NoGYZwlr3FCDiVne1y6s7ynRAXTyfhPTkg/adiOf8WBL8GY4vxX
T05b2QsTG/2O5GW5zlgKDt1PRpOwaX8RDBdC/quVBphdZIfiFcakAdfWW7mOF86f0MQgSLEX1qeW
9Gax2MWWEGxKJFc7O8da0js5a/o0CsyR5Gso8c2xS59L4qI1ZslEDwapqLAa3p1pZn/dqj95RvNL
iMnr6NDcRs/3Gdm0LZaXX8KD8tyvWJiFDYsPvzZShfaKZMpZ5DFJ3rTUhdemXUXKSRhoyLwzFHhx
zUVQuoW1sUqtCUtYg8LTUA2MLAZXNsuVoVbLeMorUi1A4vhRSG2CmQlIL6wLXpySurrtg9M2+0TL
EhIRS2pij9uUzRCAJ4m2xO6RNcuJm0jKmhBlxB1FNTNSibnLAZT0ENnNExGRaV4uRVrcD82EFeMw
LPslb+dHHWxVIDwx68SHXYmLii7RSAlBMKEhc5NKv3AC2inYCy6DsJWD4MFoISqnT82N8MCek4is
CDvC8QNwaLCOZ17QQ7bL0iTOZShgdaCTXSziqW8/dCqVCsLkreVv05ihJhfVp0+/HqHfwOs4x2jl
f6GU2g72Eg5EC2EMU/94J+tF+MTzuvdiIiVcESEIR2rIZ+NzA7kHVRt2MbSP9YNQxAgJLaGZg7tO
O4nXRoO7i1x6IMcRxvtSuSnngc1AyQTsAjjJLUQiga3SNRIY007peN7shFklm3CR3Fhy9JkiRjSM
zZdAWDJx8imLSg2KB9HDk52yTUHkhvoXnMxj3yUXHD127LHLbyEVPDvhKfiD7m68Kh3kmKk+fnM9
/6zIdWQyIp/mfn39ykTqef7oD+qvZn6qlIWb2zGE8iUYvIo45Sp4ZtbXIA0hZ1YFPkR0XBGnOz4T
bzgRP5Y54BkOTA0Bs/ryLCi2PMM3og+jru78LvpjtxT9L5uSmub5SQwW2ZSUyyDdIDpObLHEPQrZ
gDsJf5cP+Umeoq8nPuQnmemcMtKrNYu1xN6U6RAljAXCFbL6fOidoe8qwzncHlOa+2V6jWn7Jxkk
eJpF0JF00qizndlbZTTU8gp1aAd0ixPDXPJBrX469VFJ5lFApHG59Jkd1s6ZUgGCW0tvtDRSp8iC
V8ORjfzlIldoOrnqkzuSmvkb6W8P7kG2arReY6+/5VvKVWBBB8lFyErYc+kiryj+UN7oMKjqdyEf
ydSMU9KdrbiXRUoi92iBhCBizajZfZtO8nIO+LX8XR/IVS0BcpgKWxfqenLNacorVBGINeQquzGy
U2aaKVIpVkmivtgJ/2bcNTQBgGROLRRcc48dIaaHsDNkTd38c+lKgC9o1wN1GJwk3tHH8wXJHoqg
ZwnglO4kV16IKlnTP/dtk2w8Z3qcoOqI8whPh4ELFk83+H1Zr9ebS8+ZYNTG6D05fXMl9ewq0UvZ
QcXc7O28D7UpPaBgTJwpV+0bx/3QfED+ZjzFkQku3eWXaKz2EmBJmcu+Pw3IdGpmiR6XIJKcQmpS
ifsjwSfRZ/4PhiOKRydSJaYj+rYMHHT7+OG48wES496aeVof7GNHPYizEjXA98DN/qzBaqt2yk1C
WQSGzw4aHOfkkgvM3SF/yp7EnWSZxZNkWIhSYb0I0MdPo8plT3MZ0plZEToihi9hwa1in9+Y2dhB
Y1veaFl2pHY9OJVvZC9ipU+4oDchod9X/V9Md+Sq33o/xQT7Xka8GUvTBE+EzrUi5MDhoL0xegnQ
mmW6H3gO681w9Tp7YDD8EOUttYOev2MJhm7rOPKngPX31tDO4RyPJNarifBBvM97N9ro2VUCLGyx
3O33fUNQ5bu9pvxW1hBDn9no3fqW9zq1rScuMUORV8/dm6+RZus+IBie1k3IpOlu9IXaYkRptzxL
xqTRB6e0Keft3Pew+iryBSEWA4k6htjrE7NUT/VBsbU7NMXaEaDO/BO+wj+Z4jjxf7P+wXsxGzbd
FPAcWAVJhwBGb5uvkUujxmJijae+jSCBzwec6arJ9p0CP0Q8cTFrKCdTwtisGW7Yt+UCGBzhwAH7
ZW75y+bISCRV5ldEeyWZwqB1+aAoMluKmIIo28TpLs1/QMRn401NDXy39ufWIPdbkLmG9BSiFH3+
MmMwySFYGzwlEw5gVnhPcJVzL3mnkVd/Dip1QW24IBy8laRsijspxFmhg6dUfMfzZdYD0mabJoZd
HtCCZbKem7h5RAHThvMH9chJVmhwDcfq1WhMqEUTfRhiCFRp+ruhOAUcrwmPUEv3pFAyWKcTZ4mi
LV7doBOnuMHX0QqsQbRebTtkFizes06yJ3gJpTEayw7Fe7cRCFqracdi0JJtRF0POadjDuBX2rKZ
4WA9JYV3Yt3fXaSbHAmdCicDiyxQrTEFdxIxsEtAl26sT7Hdn5UXEIerrXNskraRGl9xybutEcVV
rMd+8IJNOjgAdXFAKCbzjXM1OVcfeH1JlvqVxtvw39LpUw5z58xQx+JsvMqQpdSOg4tJUh0Z1WzM
aqGZhxnjVZbRgi1ltuluoP8ERXJIQ6IGN/nw1ltbV1gC1gTUAtl90NWTkaZ7ezHUdYqTPxk1Zn8B
RzpHO4IKXFvDjjAS3IjIPXdEipze+OmiJcRxNs1UO3izGrbGDHSztvOV+qQPAmpNRY5zm6JBYzeY
tkEX7XW8nqTFNpnX6GUds79KeWHaFiGCeG+QfjDP2m8V1N7GQ1TLFR5qco0pzLKaxMRKncJFlfPu
mP3zopfUHSCJaWsE80UvvIep9CE468WrpfknXDGIPkBUWZKfB0DXXaTHZFJNwd/MbO5uODmnyp/z
MK9MWOkjrPf2OJG+StdrKs5rfoDnlJz1tTpoaURFhyrbEhJ/ihvVbJtkfAlour2pHDPEmT8UwwjX
24xz4PLlmuQ0/i6M/I3K3YfFKUMbxl022pxFDOUruaUnGjRb2zT1SKQn5gpsj0wmQ16Aib4FdZHO
tki/knPb5mMAPg7xnSgw1SkwXCFut1TpwR7QSWIC2b6haWLYLyhrQGgx5tyRAnlT4N21AwHp3JZk
gZTbNK75gfwS/pRc0TW0eBmX0BvNe4nuETJUURyuUFBESuik3Qt9XHhnHoa5gPr2aj4gCwUYU24c
usGJGsg7qSGi7PaD1tNnocVo2Os8MusNCt+6yPORZDdkT07WL5lBIk3tYb2Iu2Na8yNBhS6q71Zh
bNCtC5Um7OPVDRVZHCBhRhds+tUIk3q8GX6V4xwksKnP3l1Wqt0KJCe8/34Kblar4OMST3cSKuIa
JAeyBJCvsY6rO4Wfig2EF8NE3KA+l5Lq2GacMfnAMLGb/zr4mvm8AA9BtceZBPLc2k18BHSaYedL
0Ip3iCJMCYomwndnbv3+gXeO1uSQjaaxKRvnqc8uNX8StmxQvdu9sYci15DQ02MIMARkbuVAd+l7
IonOjrvbwXzfsWiCS/XpZ4pbI8go1mEGjzZt4p9pjIlOrp//q0GPMWeIfPGrBZQSL2glwdL6NsYo
iBSCs4YxSC/YLU+7odkwcVS2r1vrmkm5kwwW0Df3SJjCBBkjofkkT1gnEa5OwVIbeEvC45U9hPuA
z/tXKDyiU2XXkpqafoENJUV1wcQMwCBc3lVgFM8dfycQOgxb572unjf+wXy6iNMoyr4ikuWiANxo
PohSQmEIaF1hs615KbWMabOAdyFOKqcF/1aLy8dcq8/JQqcnkSK5+opstgnZK4xFRCVfhLTED8xw
Y1ASItHw60nGQM4T9W3r6WWE/9v/FetSXGBxceWUCb7HCIpsumEA+G0Sz13W9bq6EB6WZd8k9gO/
yoPqmBSKaktuC6qL5aIW7RLEsWTjfjh4hLlj7oLO+qkVXRP6Sl2W0nzvbHVw0JmlS7kBPX7N9PgT
sfwuOMTQq90yqW47mV0MGGLFoUMW/85Cvo16+5Gay0+HM9PDXAwcndOv/0WfQZp3b3unF/B2MsyX
AUG9ptNbNAxnFafXuiSHW8at9cVbmk9PhkeirlFV97GiPeTQexcYYO+cHeoR9eV/XjFSKdUKPZX+
FjtvTKkUG5VkGkXmgYa6oRYB6JvxY+z0f5O5pnjbSO3KFIHRe6m+mZz25FhjOFm+/ygEsL4kTdo1
2U0NZSDMmnqAPqiISb44lut19qMfxWKUm7SdqXpvhZpJmZbGMMPZMuBwe9UwwFXRH5Dn/lsuBxJv
a6l79oDv5ocRwOQ5tsz3TKO2WZVO+iaxI28/SAjBX59xN6nnA43Xz40/Xk/Rrzp2YLUy3kXL7E01
tXde5ZW7KmcbDH4ObqChfmhDo/twklbzXuTuko27xnfOgyLNqWtfqFzxcYMEnSi0VpekjBJi+rK8
elS83tBTsd2p1UTgS523DBFm3U1tfaBxbUjhEnuTOMtMURh7PkdTqZ/pjBYDqEJvJQJum9lpJGVt
azleWDcxI61he+sRp9snNamKybzw670PNlFbRLYHFVNUKTi4vXY2c/POD+pr3Rc/TNzj1nNJfHbS
zWg4J2Cu7ZpPj13uAyKXM4zX/poo+ySfVT0AT+Lp+tGdX88Xa6iCrTnRQljExjhDdjWj8xzA3U+t
U84x7ipqW7h4ulisI1VWGqxctyDWiNZYQT1U4dL0wz96S0uMXI1vy7AA1/hHB8CJvO2r78cf7qhT
OKdry72VtYfIS34TY73vjOjUV8PdQuN3egsQ9Ar269Cdk0ExT/HJwnjTgJ0xUB7oaHPsE3OEL6LB
RusQul6yya3lUrrUKXKMl9g3Lx7F3xIaV+z7hKI19qi2s08/IZHKspBJAK9cj9cdcmcBRdA+ayJX
dgetU9nzKenXcAaj1zhWBsEKmgFdI+rNDbgQJenRxMtIUwGGrlV1tgxCqKTZ9zbF0MforSnu4HH2
JbiBh7todc8gytfWVsQBxlNa1MSiKP+yiQZ1dkznGXfbiGlcYtPg0WqvNQFnQ2evjlN7iSW0uyTq
Z5+01DcmoRezyqasKNW0GgpERicjexjFIWmjYxfP2zUefsA4rClHSp2eBb7mWHQbQKZzkGhHbSru
HTf7i2InqkpKrARmjEI/lKS56fVyFxn0Ga+G6k83xdQRZaa8MhNoIHpTttnuTJusVivpt1FL76xq
VH/ycnyUrdnM+VPQuPFPYUFLoGomxrrN0/bFaFKEDqzLwfyiftY5i7IDZfxI5XQxVHG/ZBMVc2oc
S5f8rT7WbRS88UeV+luL8rdU8boS4Bxq/7VHcKYRFTUGMlRJ2cqbBlzGLPOLps+vsZYBzlMjCpPP
sGDjQDcV0yyjuleBRouWlDL11q5SAzFzAzPNUPtKa6CyYfEUmtXvmtj4IcC/KsmDiBJ33JpW8XvS
rSKUZ5ejEW8ry5U3y5O9yatFKeT6CVpB7RXmtlfx+NF0ZM1aQ0l5ibI/jp5zZ7g1/ETP7kK3nq9U
pQnjFhQrwPgCUqY+22qpQ5I3/V65zkXEa063e4k13RaX+AyVvrbF1ME8walyouI8592y79IoCQMw
h8juzorKdXsLV38zm1TyWYbjanvOZR4pO+It0Zf4Ev5cGPuoN1VYm+NbbBdvGkyJzdRpAIYTC1JP
NnoHyCBZrO08xacRz9ReKfkyT1+p8h/rGs5tl9PoLlgrfSsqpdb9qyx7pzsk3Ucfab5+Sr/WzTgu
x9TP4QApd9qmo0E2WGsOEEyi9XfUWRSgBA1VZvkmp37yqkd8Jyo/jP4DDTeCfWCpv3QmbSkcYk4e
QX0t3qeUTfwjtpxr+vOptCD9T3p2cdI29IfxNNKiZxgHFjDfSTbJ3HPUJpDNG/BhegT60rdGr7FW
wAH3ZjEASfVdMOvbQKPY9dH3RoOKkp3dSiCSQse0gGrjB2+lhkqBQtI790QUHYyD2Q07rQ9pfgER
1TdmUM3B3OVZ+TZ0frnDwZKtEKYaN1l9lX46pqX9Bw6pd/vSplimP/ok7yC+WsOHWgEO17URJWJW
cjnskUwJnsm2O1QIJ51XniBpekvib+wFxUthKdgobfo6JwGAOxXfktS6L7rxyRi1/do1j+T8vGk0
U5xja+O343urLGir1j5xKm2jUYhrSwPDP3EGRC7h8JJEvB91/xfuODXAwwEGEvHshSgtQmBjkK6c
9vkv16OAENZrPvlQUMkG0PJUoknszkpyT3ovo7QA1DOTQ5/11l+jQUtjktUl5SNU8gIlRl6mSN+K
DFBAVTQvmcFCJvGSbBUqhzBURZuQ3jylZXvV4maXJtaZ6NaDG1E3i7JMpCYmNewjI3qwgo9pqu8d
bYCQDjHGsY6rX5+zDq685m4jjnYdATtg2ddsUOKyT06gce4pXcgwLMzhptPPSpfOW9GlUm3yMGi2
9Vb1FpzsdA7bwiIRl5KeQVfr5OGHtNoO+Vgn4jIy1zmBx66qtyVlkqlF79OutzDiPfVbX7uS+Gcf
wKfvQTt6nyip1izUfZho8JRZyd7VrlFX4L9gJXX2qafqZ2G95FaOFCVo2OL6F5QIm6cXvtGu7Eo+
C616nI0f7qq+GEdN7zQO0dZO1YPLVJLFUz4YtD3t9JwyJ9bWD6J906hd60IPb3HaY+vLsx7rxNgu
TfNY9sGB1ocd61mZOf4monE0iztHw/PBNzH7x6JZDmWAD1r9GHmSs370C2WvePeWAhVZ711Xqoq6
3YgBRK8K2zhWkwlUo8kOONArhA4LVLLSKDiYUaZxLbdN97yW2dET/2O5tgGWtEeNsXBqvuTl+Zid
+yDTH4YRs0lbyVKj5grQ1IDPWTrvgT4dM4c+Y1pF7kFJJydHBytf7D9Liw1ZUzIKmbhM9cUa572q
vW1nvM1Iqt7p7pZgQbglYeyOe4181lgzqHNDoV1zvdCzOmySYVvNC32+BpdazJSBpbqgdczT0zx2
55xWDjLAPkjtva7Ve8KZj0HvHhDOt6lhhB10J6kT2hpI6gIOr/bWoNSd9DEqpxc6bw/11ens/YAp
aOTaMY0lW2rZKAD0ZMI8ArdBC8LIcndBY7AD0tPk2wvuoPemjxrhjey3grNHK8OnxmhDRYm+TWE9
L9GsgYB5v+l7As0He06npBsmvtc1D06i7SPeVycHC227aaN4u7RUozP3NhLdJBwt+2RYlwOL0owZ
yXOEFgKKAygO4KA+Usi3jZlRWvYY6wr/3d2CAmLzryS25BR7hY6s5zG1ZjvjyxzFsflZ+hgtQQmE
k9iHZuzeMLp/4vWQlbfSJ+Y+DaLXKvOoa1j9iscYyFWKRXZb9qQWjOEaFZx5gioZZZZBvLWaehHU
1ps9ZO2LD4hZtagpcocIbDCtbZ4chgEcx7Ueimau2Eh9c4wyIviD8URE4ue8TMWeLpU/BjHTvMq5
JBqJdWtEJnT8NOcJSd4e2Dg6y6xPdmI/lVn+X+15+5yCfo41nUtV7/vKflyn6tCoivbOC9VegzMN
Pl/Nyt0vXbrN6SWiM6MdLUW9Wn9JBv0QN/2pMIQWOR4cpa65Hj/nPXZnDhFj041pHOa+xSaXohQt
nigMxRkV04Oy9VRb0nSDmNBCP98shzMHX8PrTqvuX0rfoNQZSW6E9di2JIjjx2/npDoV7XJnRXaJ
97uSKjx9+IkftmwnJ4edJFV1jMDTjh34r48b2+kJME7bX2KyVAY6ih4aw/1oFgrdDHgDwahfB8J2
+3hqv2hqUIdG5cO0zO+n2MTPzg99GsMqVTWBUuBIs4R+l41rsPHAwRWrRMrXznK7HzOAGVW3fy30
T+pcfUeFzo+4LZ/62Ji2Dl3ca5vxDe0xc50vCjv/snkrQvP7zGjPgaJ3JvtC641fVMj+SUOJ/ZTE
oc7Z2Sy+di0d+quyCAHRdjvXDnZe3veZR0VGcKiAjpNaHhMRSrerUdOzw3zy/YGCoxW5xSx9Oudv
pWb86Rz3nEpZ9NY1HoGOOVTRoYuye61HvDnF8iNuzWwbuRRxLa1iUxe9ZKX/7bxfiaGTouMt5qmF
EWtX053px3drhFKch4SUib5Lux1FOttHCCQ12BZgFJ2i46jCFjODGYFWjPGb0gxy9x1fO5gzFRYM
G4or3haEkWxnzv6r3cM4GfT+0kFE8GwBS1hB2ywhtI4uGVA00/kw8nzCF6Y+8H++Wp1nYOfsPDh6
C3UheBra6t5KOv9QWOa9aa2/1nihjnKyY5OkuU14/4geWoMBYJUE6f6h1LQfVD2HN/m+jhqp2l/E
4UK+LS+R5J8mAQ3feDaQMvKbdXapaTR85izcXGB+5J8cU0OTenxs687A6oXMDIOq+cq858EDr0dT
ZNYzX5OLYxwaDV4cQqeQ9Lb/STqPpciRLQw/kSJSXtqWU3koKOxGQdONvPf59PMlsxluX0CUpMyT
x/zG3UpBy27HmAOoKyMJ1GmW7EstaI5Tf87UIa2hNWR2etCjlwEt+zAiGMj1OHemId/1VrYvOE34
tWJuFFQSSdGLYK4V1jABKw5RPoIzMGlDvMd8GhuDPu6hEK9RC4yY5C2dd4QfzusBvUzfo5/lvmgD
g01MfTAXViG3psUNH4SnSI6XAEBkbIGcDrNg+8oH/f/TjJy2DjUkjxhO+1r/bTAdeRR8eyJXmUAq
hymDPu8gZj4ef6WYWfygz8Nzw2DPYVqIu8/YhI/JXHJCMTqS5nbhwXGJvHPXsklpdkXpixtaf0tq
Al8Th9nJg96rP4ZBHJewvVmcDXqiP7d2+dAa5oHG8atTCK4fLp86I8LZYbswMjmrv+JE4iZreamy
7uZbxYs7AA/gmNIpqFdpZzy0I8+xIwHRmvSbgW2y9hqNBqAYykMseUbRKGFJ5P0rdlZi5TfxPi4B
hOka8ApUM3ut0lauPt/LMLHhkM31pjFTmI4ayZJXzpsl4eWEExQhnr3a0dzAOQy7z0YW3G2YBLJF
kkAbGRMXk6IaZD+aXninujZrZkrhT4GwGqwxdkZWibttIp6s58kDNAJCVts8zTIh05rXaawd/TD5
0Gd11kfJ3Z3yx850vphO7yhFeX8CiJCSENIqYAX2La2o1f2qQz7eZBrUDfFVhTgM6r6SrjyPYEcd
ajRTDv/yFCGJMGXADGqZZr/scY+vJSDDejfE4cmsjY0699XvJ4mFShq62pMMt/gIb/KJkUUCuCDu
wxeUUW7tUm992zoaot3TVdhW0kWEHpKkUwRFC5rG9wG2zssmafR962s/KvqGtB16y7m6THGQzQwa
OR95hhv0JT/lVCDX0wF9aZhCLPTTregcas62TJWWrnsvonCDZOchKmiWOY2L4OXw4dXDrarj08hE
lmKFrmVhPDVt+KiWDFqlR6zqkDrrD7QxNmobJqEX1K5NSshCnpNNFGlri7wtL0A5Genr/8+yLPdG
0oF3W0hhQVpH4hzJNsjH6q8KVy4gKyni9UIRIcglaNvdvWHCB9HK0l06QcUwu5ue294q1ob3UCZf
Tjx8uBVgrN5hYD+d+yFcsT5QY2goLIxdmk+ItEXgayN91/FhKaNypmrNLa2dGx7mCFbMy76UCcNg
syAa1xQmZE8yQUbC7FEKdsBc2qEZOGn9kVk10lRViA7EfHQb/cWrxNYUBGQfoNpinLSapERot6nA
mIPH/tSn3c1lNzsdKqlh9QPmaRPWxcVNkuPi9/S7h3PIBqhITNSLbkEsmlJb1x0XMAe6q7wosE4d
4yMgXkmILNK4DcvqmWwLlAOlxmKdbOKPkYEqNrXzmHVPctK2yRgeshqm6mj8jUT4JGCMwGQtrgzg
L0CXgDgt70vWBVrrHLXIfEzoOMRxrXp+qiUAYdouzjqHdF2zQY0QtSVgc8YSIaHkXXIOg9bSbmGv
/dOM5jaY+T3WzU91lYETjKBwNZExWFB9XYHhV4oDSt+pi5HtG/d0g/fp4lMheC8g7oETMO9eqdWx
lIxLpfse5whqOM2tXgg26pjT6v6YL8MB1CogdXh85VxtbbLxSmdKkvT3cWhf/RTCq0kjTWgX9YLq
xbNpgvVBG1dfS+XWK5mOtzmcLn6pf4ZxT8Ulj2NoryYdCwwfxw8vXmt0osjQ9toMJ3WW0DG9t5BE
tSs9VnCzH3DISLOSUzKZ4m2WL0+Cgjd3h2NRDk9227prPW1umaATTrBdQrRQDSaUfYtWAHh0x91H
hfbPjiYSGvc7YVC71g3Baqvk8fdhWdQPalG7tkWX1ngxMOzQJ/ulL+jLVNiFNI1SEWIKCuvB+xwx
mfBJkaplDoZWKMcLGahnXQjtxczzaeOXzYcDNrNOwI3PCektqC4OZFu7kB+kTCYGIH+4xkREloXy
q7WoFDzIWawtob9PVGWUGjaIfKq4jTqxbD5BK+cNp1wuXuflwdef5FIdIzI5krZoy4W5IPq8qvoR
OaiV5KCSFf5sxjgnhiKwwnSKuKoUbPfgyi9YLYAoCbcyopR+aCi8KVklC5CMwGflV+MThuO7JEyP
voyQBsQudED/TPyoXTT4D3xUxgEgWDxQNHcO+Y56F8uPnCzB0pI/AkDKPLPhWuQOOIDwfxn7Zw5a
tYd6vCim3rxyo0UerjjmR5MIQTrkJPOGInSlSX2t9oP6dfHKfxPqn+wPKRS/w305Pj01dBpLauCe
erDJnB3nPNfvCTzcJD9WV+UDX/gHfaA1J7OmUFcoV5E0yK68zMiBD8Mrn70hj+koP1Si61IN0acw
nyjv91X2M1oPnf0xy0eu4xXOg5yLDR9g6HUsTYoDc7K/PG6bHp96iupXkbejq2oTzlvwFiQ/vqVv
emwRFv3gUOha1B/qoySjs0lrBLqp8DLzlJGKL+S0XIIPGDf91kQywlv+xAAUev0lHVBw9MCjjfp2
NIYD3bk1yV2BrHfbg2mZd6H+lesPQ073QP6ljFeLov4uM4w6zOa5STgIxc9cgFPi80PQT964d1aV
uvU6+2mAJvMdGJebpDZWHQ9FdSeGKGPe+MwP8DBHpqh8cUgheSMjRdRAtK8184MyY43D1jru0SUs
YELc0QogjCEvoX0WJgDdgQ3BRL4Nwpk/ywsvaFWMwysvjUU9Eswm6581vmXlK9Oq9cCLdGgEZY27
LfsbuS8/yEuYOdIcZeByR2Zu4/XISTn7JXwm0qsUksj6+/rLddd+kJEyIcIgoAPRAqki+u5oHpN2
ivAMuPeQpM2n5hsqEeXieYMHawUA0HoGt7BWa/D3lsVFQoTVAKCRdOoAQ5pBwXL7wM0QQNJfGCIc
I7dCoviSLs4pbqYnbQZYz+eoLftOY4QR4PShjd8Zab56hBNqQe3T/4uTd2APbFBHP3baT+EF5MK9
AXvVO/GGrDhGC8fHCinZ85Oz9c1/MxOqs9qznFWqeuiAatZOuGmRvU7VJkt+W2K+N7+2OaNsKu2E
09anIq9Le99V4dlXeBRWajevPXgkgzps43eWS2bRq+zkG6uSz6cSJQtSnD2BsqUWaIzhpGKRj54L
avCgH62NIY3N0ChBUcx9+fr7JtlJtfOX94Y7RuUjRuqap3DwgXxAMskEzbJuLaf20PRCxTuV9auA
SmdG/Tp3MXC6+P5hqS68q250r/lMCd75m6Kob7zoWJQnvlgiRxbywgv8XbPYJGl+891k/s0LGTyJ
8GukzNXm5exp09YJs726QcM0NtpQ3CY+ptq6lFp8CMaKoJ5IJE1Z0CahIrD87lRG4gXxY6v7kiGS
oo8s4hmVMB9ZYgvkum/Q/qBuURGDJeSVgeocAddkf6j/1S5AeodXvjeTc7GQWBUVka2FeakCJP+P
yu64qvowKuapSPrb0AQCOe8gAm9+A1f8Ay6KKfNvvanR1uupaPnUai9ydVUrQXK0YeeoH1fL3Yeq
2BVvEvFydqVTVwcuq7YU/+LRuRnzEgdikA5wJ7o0fXYZygx6Q0ti70p3YExoDaag+Tgxb2XW4zrw
aZuahmV2koi3a6EPWcogJY7Kj3yKl4esKu4Y7ULEc68+yTVI4p86yh4TZJ8CZOTP6gbromT1FC3h
wZ4umpO2jI9Qnsoavw9mbW4OscPD7SwDChPiC2SYj5Pp38YIEUKaCKuyRV/bAFLgxfPO0DV+LsqT
s2xh1+QOFzdE8u0sk/J1raBgjqqBiKC+b2KaVqQfbd8/MErZIASjmHfw9VF5TWdxIxHZZ2MZoMod
aNayS/tlGxnwSfpIXhYo2QX4rKZqNmEJ8LgJmdRPp9YkQ5wj2prxEXMzzrBHVgrTqWM9a69hblCF
ngfi3QIKrYpn8EpAZMJznXdB02lfvUlrH4vhwM6TzcCy4K3jy71vHc4VPTxqkAonFqMpcEKT/k6V
vi1tACv2aPqdZwiiJtN+JEuaq+w9WiPtuc7g8NDgy+hLcPLZtLAn8U8Ae63YvNHzPDDfI7j3BHkQ
Fpt6qJnU24jsfpc6CH+LcaD1o1f+Rguji96Nge6+6rH6S7H88pjnWqN34F+5mW5L4EJ96gQ9W9am
OKLaDugqby3WY+mnZw3yTVubV90Btt9QKdMHWiJcBFiYgN+2BX+xx2uH1dnR2uAcLOmsguzf5L6g
PiOZDM98/Hy8xosTqH1iybeB1JOaiNADFub3MdhJdnGhEJEukM2wNSQZfo5vKPoVEMmGI617ZvBn
d0nIpydWmHHrK1BHtABi8oLW9QEIwsxvVBkHKCA82Gmyrvy3maSKm+V3u+pRfdwOyWrTNc6DzHfS
Ux1k7EV8GCHVo0mBUGY/MUcosfnIarDhfCR5TdngBos2/KHhhjaBAQbGp+JMgImBffCL/egDKCs8
GrS5Onio8fcag4RSO9q8mqqYgxmaSMEZkpOSc0yiwQDhgCE8acNE2PSXP12Csnf8LXjUVc6c0n+L
MNHC6aohqrgMHebfo4flp94Uf8Xi3fo9suTLhdtTD5Nn603npOJwz6NhCobe74AQRxYqIyGiroO+
POI6Vq9j08qCkh7tPjFi3IXrLEjnq1WKTVaXTwCotu1ymck0867euNknqYa+eOsxA21LE3TZ0yZq
TBP05/jHb5af2PG3LEDuWWVLGGsfhyG+kMne2KLgB2iaaYzwtGk64GRGFh4DtawWF9Au68WNur/c
j1qzunXH82LlWA16W/pkruJ6QrM4v6jrqaOma02mhf6eVFed+DW9ciedt9psHk1pbyz0woRVB2pT
se64qutyeEQRGh7Gk9+5z4Avjwq32RbITHlbt8zOhpLWdPsteUgHHZ+9PMEza1hyZTczHs0yZiju
ubKtd85+CS5PKIXD7COiKLCG7NixBYxwPEIwIdHz1jnnEZgW965iR0+5VJhis1QvvCYuMEjgDZ4M
MPtaJzazDIaycduec7JtEKxHucDLm8H/c7uGSXeX16LebCI2BQHahLGlrtlOqOaZyAvj4KPWXYKJ
uAko13JV1GqB6xTwXpLeOxe+de8i6W2LqX5nQfE2eXSCLUYt4HJQpmZy57T3ae5p/kmyVFWu2VfR
yXVBSFB8cgTBLgNgV5kaUP3wayZdYGyzH+qXsUZijeeiv3OWj+TxKm+w+Zy0A42FGQwZh4lwD4jL
w2j2V2PBDUeYKvig526jlV3yd03E8aafuFUJkIuPgfgZwjbol3ofJ0fGymfZJ+ecHdRD4NN5JBS3
CMVbr1XfoAM6qtxQHSouIQqQ6K7F4w3A6YcBXzNtnnJKDt06drrKCFpHJUkxRUA9jm9JPh2M4tsy
3/nWDHNZxVEVTVREd9P+oN4i70W9C8wD+Z8Ir5BUkyZw2ywxwrSXhUdGX0vCVi3cwwg9MBfFVoCt
rtvpgZ/mUXvjgDAofiyVe696miY23jI6XkkdnlnmsoFB+Ktlwbd+L2z/tjRUMBAcDiQhyPnNZyLn
URVQRu4hsugcrOpNfbJ4PrEpe4TZfpU4teu4cJp1PkaftAs8xbuuLmk1XJPEASgyfuYO9VDTTBDQ
7PDdKNw/A1l6jnVRJo4xocdppz+MKBOjPw11Wq8LH90Z+iNA34Ctlb3KqmLGBVUXnq2+D1h1k0cB
ylDVsmCC8tRitqHP5HKGJunr5hHb4q2M5dWfFtq5oKCFCOjm32B6bvj1uHECdS896APLu2fQSSwG
6ILA4PZveJ9ZoKVaYOlNdVgacEamRxMoK7y3ZWzu3eDd0ibdmPxxL5Q7T7oBcRMcVIhRc1NcnMSE
RvZtGvCROzSBxLNGOk5TPZgaCHY1WEYGghYDPpXFRDgkRelwxodrpcIK3IB1T2tWQLYO54wjxXmM
xozW8rMONjTpvj0JcpM5GZXQQGrGzOJgu9lOPQjSvNSIr9l4rR1vXlOuAqnSH6mQBSNVJ7KiLUS/
jRu1gdd+qu3NLppbfa3iksHi44SNMgQE7GsfY1OQuT9VPX62FNBZmYKGkvOpZGv6VD4MJFmU+dI+
WfSQov65AT4/zv+AfICOHzHWYDTXfqoyhJ8zSawJaURWEhOqrkTiLlh3gYp6wjOOqUI4xuEzSYVF
hqoKFpA31B3O/JENR6d0ANWGICYzvBhxvQRp8myFACYoXdRBJWngtvxSRrsgL18TqpyJiFW3YCc0
IXgxzs2CEaMiuDW5P13r7Nqm/cuOhEmoyr049Lci9i9DAga/FWeOlHzugonJI9/VjWgTl7hexM+4
i65VK2IKx31ZpZJsudyq17tgbKCq/yIeLxQ2LvuwXA5jh2LwNBeBqQB2vDSVHvjVK5UQmvnGfpJJ
oDOASdz/88AahimQI/CU5eB+awxUVTUw2sYLx+lekiJyMKpdSmquL+nd0f5N+l8/t94S88llxEyE
UvOlhfegMm21qSPRw+MiimPyBl2KlMOANpbnBf1qTDSaJ6EFNuNS4kFrakenJx9/Ml37Qct9WBot
SJ0KNHZ2KKsfWWtr14gCurjM9ll/VPHcrWZ1JzfDjRWLEEoNXkANpocvPnMfhAAnQn2IcKdefKsj
xo6nrWm+kyuStGlIJo8l2rHctKp+tbH/4C5UUhUX74xJt5UbbTrnjwr+8CUH9ISdWrUK0evipjk9
eFvOrO9JcOBUMWZvnzois2ahF1YMWzZPoVESshDxtloJzja1ISLvXfezdaGl8Fvtu0MuF0KEsCnz
2WfcTQASb8tbZZcYAkwhCHsouw+dmB8WeYbF8OzTn1FhiO2kd/ZVHbp0ZHwt2kWdQfdfBgMCdk70
FmoWJsZJENHUmemkZgz51QZkBZCoqSWs+jrYtGhi2akzGo/ZSweXaMIMEP8EckXSXAK9NjuBWsVN
4UZbq/6XaNrHiBROnht/R918MWV57A353JjFS0MRz6PgyhLsW9HXgInoEAN6ZxI4oAaiRc9SaWaE
dGaTTBHcYCcZOGMyHy7Gpz5y5MqYcKOg11eY8iORn8BqtwPXH/TxOiR3U231UX6BKa1XE8HWpHvl
FejWRES3pBUoTjJZNJdDClFEJduhbawQNr1P6fQmZvtfCO6SAPbMp3SLr74anqMoQX6gat9Uwivt
5EElJEs23NXqn3I9APj5DBih22r+vGVRqBR2rJEHGnAdQChfJVeiMu4qDA/RA6c8YpfrvIHjwPFJ
18DWrOs00WHiPOw41UscAHweqkqrDNt4dKvqRktywHyU2Rhd5nYaGC3WPUG6/jcm+CTKxyopDyF+
nh5Hjzu8y6H6BCWEUj/2Oy40q25ECrsCDu755tHzS/pL4H8iZnSyXFeeBWMEOshkzMSTwjmJJbmS
FxSB7AXwvPnQFMNRVEoly/7jW1Bp4/Hg0k0gHQHuRXldIfCwkeC5e7ZnU1bnOAJ71ERs60TehD+9
kSngWobXsbm4w9YrC+qAghiHyexKJVQqOvdxOm9cNLuPFccXM/o6x6iVgdtW19lkbcL4DfIG+Q3A
fBqNCxMfHoadUEfrhX41hHzXRMIfXsCfTzSjp3b6bDPUWCabQWvaN2tVnloZuKe+YzEkPpQrSmhE
ysMd8xBUpvFh8NsxCBN6N+Ek0OEuFM0ejquXNeRwzrIVVU612Uag4PriZ1owISdnMWYoGdO80+Wg
b+K6uIdk/3o6/5mc+kUVUjXeQqMPfN8MB0ildOhJFaeAcQbKUggz2MDgmtQ6GbV8qVwDDDiY7Ryp
kAhDcawZqw14sviiJXJeqSxfzR/a0d6r9HHqLaCu4821wVHMFoef1X3q5fwHc8TvyqgeozbcJBUP
McsQ0xgjsO3mMQtH2qA20o75QGVoQTdXNWFHh5+pEtoNZgUWa1mS49SkSqQ5R9SCYNq3PiZ3Ntto
brSPRpue27alFeCX5KF2d8VMGiFbTYaB1Xrsb0AqaKpDdvJ+yTxQqJnfIkqUbSvg0JNZVqslAREW
5+2j68+73q2fhsz3Vu0sh5OpJZumm5FsKJ+lJVKQerH/GDZKk0NC/C31zlovBZIJWt+8dIxradIZ
28SMLyJKTyyxi9miuyXj85KMP61YPv1kOanlCh5nN0whoK+YA2RKPChIs/+gz+FPHEIhjAzXXeWW
uXHmEYgOlvbMwtDXwClcgKXuUxxWhhSFbYBzOzup5AoFVoZAjgGIYik/2tFhgrd4W/QYwCVJ8dk4
ZPiTJr9MkQOksIAU5ZPtbRyPEXZTxg+uF37VOT7pQnuyOUgMcprKxxyhdv3LUnDcurjP+wt+xS64
RLiCwcTBMIZcrvcsSK/MokthnjDR2XhsRSGm85DAHoroBeuW9Le6xjw98qp6X9kALWIyHybx7yr8
uLJ9rmiSRNrIezUQvQSoucptYF2VziN1HiKkqoG6o8k2sdOcqcdREKhV5Dyq7oLXtgejy856qp0d
TkO1p7LKBbREDRt56Ystlge7QJnFjObklFVOdwKm7T4iZI1aGpWtTI3o5js2FHYQ5NG0QItuOvAE
qcJu5ioRA1NIw45BKSDZEXUBe1h0epGA0tpoXNcj3aSRCdkgseWUXvhEZXCG3LKRcsB0XX+KFHqx
93b0Zd6FiwddndyjJXkzrfynItKu8rqr/0qt9NFmdx/n0NK3tcstq6dSJoQ6EijzCHb0DJMbCFC+
8S2mXiQWYI7uljpR8/Tdn9gzeFSjhdbftbHLAEx3DH6JwVrvIGPS/WUYd9RT+SfTptcZtYD9Egmk
sjIkA6oKNAqYsDxqjq4yzHAYdvXUf106KORKvhETSbpS+xe8EM5nadWnnGWsYQpY1f2bPzuvuUPB
7SSM2eM83zLNunUlGE4vQ2C+d19TE/1x9UCLrGFXa8cyDDFVyPWzGIY3/Lucq1hKMPM6dH+tfp+1
8dNO7bfQa57CCe8bv/rySWsskqh2LNl4Av25qdWvTTf+xJbhwfUZy9+om2bjOwfOQs5G6HXsEN+K
dq53Nt3Ktesv31rW5YFq/niAjnUMJ02vhhDQ7joHJ5jC7PaxX58dT2K/3gQmJUpVTg8QUAKEhB4W
X5wHOguzTpKoZj+5fcAE6mOmVeCn0RF2wRmUyqZl+ChyMBm1aXDk9LSVC3FyDISdvOFS+cbR7fGW
6+sP28UqyDOmo4oWpWdjJgbku6FJ73pg/YfmRUMeYTVwCV/2f7pUuusCkws0DYoVUxXs5iYSmmlA
IxZun+qqA14pADvKKNl2nnd3MHzelsg4gOub0WOr4DBZxMEEj+tGH6nIUSfqCl/NJEBBorsugArb
Pb2eBHcgmbQoLi4ZuqRqtOKPqP4KiGBey3EUJelbnuE9IEmTBFXkSjacmm0HlaU1t8agrXUweQyJ
nh0PnhfUVHoetxmprTwK91FUPpaZ6V5DOs1/nDk9TZZ+GyevheJdjgcQqvHaAGWE8fV7SiqcNel9
GZd0D6/QOOFZ3R1zF8JSN7sPKldYBDSkfARPv5gLuPGxvncpUwmvBEBXm9VpMcVJ66PjADz/NKTz
hXNz1zNMimbJHCI8wXRm3phv867YWrIkEo27Jdd7OAd0KKlFcys8g/kkyc7XhmBDAnWmxYyGbjQZ
Z31uGQ0Y+scEWxhtfwAIJJ7R2bSX5xK+4sqJ0XRs/DgJ+s5WxXYbTg/NaIFLMWAWlBOE1CZWI6g5
826DaoTJeb4aBenrHI/dW2d2bRAP3o9d5R9lYdIq8NBOQP4wfvH0DuSMLoDCDGzMjQ3HBnAz5OKf
pY4wCx/GOVhMp7o4o9W9AH+mjc/Bu/RzyxX8aAfMJMUQU8h/GhiWIHaj4posYfLQ6l5LlmnNer91
80VewwRKA7w1wrMHWao0JIpntbZs9GZa9mPoIQjfY8zgG+l9dpN0vfQWWPk4QpotNKPtMMXDvs49
91TwRo8uDTGQTFl98yv4UlYNbNwqkr+JmRrfRNtq56Tw8+e2Q/e9MbVHMyqNndaX3ibCyhy8ap4f
o/KaNFa7SoCLb+KRObUOmcc2Bpp8EczsEqLTupojsPk+IocWoIY8Zq5aZSYea429GhvjefCniti1
vGDm+DLBxAP4oH8WGbvQ9ZrD1KUHxhvOyqnK96Hq30h39y7CHwzfux3gqPfSTtFeAAOEw7jlnDSf
1VNAtD0CYnlKLZ/MNt3UPjY+Lal02NaneHRuLt3vOa63APvufQJ0Q4fyiczVvs0bwBX0+B26YSJ7
rgd381sWxtC/VeBRvUttTLHjYSPnS3crSokSZ62pdlF/n23zk1V8siHSILrlGca9NdrhzzTNh2rG
+KONzU0zpFXJLHYOPPBLotOQdqyBtndudvdNBvS66g1k6bVyxgnRYHxRKveKOh+6iG5a9nu3sHbd
nJ/0Qhv9tdbCeRmRJR04dNBP746OO8TQGn3Kb6jLelNt/NA9u/yxhQAxuGIAropgNklAEnXAEWHF
7EABa4+2LwnEjgWiDjhu4PpDVm6nApCbnlIwuakOejbOwt1URzHT1gkVoKKL/rHwIDiMnjwWRuVe
9ALOtAjpCs6xlcJ2rove/S5il2FBneYCDay6zqDcuIl9mbw5Bm2F6Zcj0hjoVruwVzMF8TAnWztl
3Zjw8Gc/ZDX2Yj8nqLHKkTg9eDsr7cDCw3/zqKx1D+GZNt2ObgIyPv9jEaW8mBQwRSossyGKtzNU
Q9TDO8YuJAyA+bmG+sdYQ1qeJ3tT+kyVB0Su0jHmaGk3C6Oxb1oHE1N5rZhofMxBXykrc+2czfln
CrbcRBMjrpKbK8ybjRhBOLWnpNG6B1Nrkn0MLbqS2na2sQf2YVeaKVWWURTXctHFSvk+RFl0HH1x
mur+w4XY3NN1Jqmh7VxUIaL6jbOxTLDawq1uXuaSIvTU7W6RvGaw4HwO3cbzL02Y/pNW+xwKC3gb
uYSwndWUN/C/mzTeyz7+M0b6fSIMobtmYwLmdIeC7qqF/J7mIr4Phc0cbeCHRRcMon9EveBh6v3X
pA6fogojmUkGI7JGy9i+Lb10yfIbn1ZzcYV/9J7OMEjqsV8n+QLMF6JRmP7tJ3PNTWxydFO0pnwV
iMsAhAVK65s4IkdAfKYk/Jqm6FHXAGxWcG/Sqf1uevthsOerZxUI9BQX27TeaLgQcAp9PKZG/mJ6
qF4O81eFtlmdKi3g7NmhUyfoRMZaEPYF0i/8UZ4GOXiQh/pWfS1GbK7KRbw4BhApD0eyxfQvQErx
fTQnkkojC5kHUtn2YoR3jR6jtFaigVzWR+XKiqvnIrIC9GG28VAH/qR/d2ZaBg7u3CcotntNEpuq
BP6t4+21LISvnR2sKTWR5FxAruQ+bZKCyTKDTcxNmSnxXucEdgwunBky1Wi+rSqKR5SnUoYVsyfX
kpLQsIdNzGqTiVyPbb1vjW4DpBycGeKYnSCzH1dhhwQGR5TepV95ikGO34crD05t5FDUDvatpVxO
pmgLiD0w8KFILONgudmT3izbWPzoaBOUOaifZYaURSnC20aOGb+epaORDsXeFY+tdHiyfBh9OjPI
fCrK/L3IKaMWeEHoE/YRXCJ0sJa02RYJRmA+M4o2v2jG/Ce3wSvn5gjjJZdkJrPc5hVAxEkT27mR
cKXtHV30u4FXdAWIjtE+bZj26jUcLgCflS/kmoi3C1OLAZo1fI6afp3m5KmNlgPNoFM+dnunWEgN
whGGdsgMV1208GkPqt2YVqdUZDq0s+R9KRlFzVG4Mhg6eVEKMyGnWdHoz7ZI0dRuqEg1cWH0e6+T
+r32YsAf3jFifdsdksuxHVA97NQbsEr9sRU2EH7rYgnjyeRky2T2EcdyL2fvoUUFWPPm/eA72zxP
D1g/4pCJOIBBj67SvyU+jiA8F4ZfmcnhnbQQzpFPyBOaUsv86HX4KLljtwbrustHlsjYy900xlcr
jP9OZkgqyGBnI8z5I2/TjZtMiKGIUxw5mySa9sxI0Happlfa9qdZyGIrJaLGLYKGa8IPzcCi2Y40
HW8OdiCH2NbOpg7Be7CvocwfZTWcMTpDU6kjsUrGPLAMA2UUi7ZGg1t6bTPLKzc94HNRT3uLELwk
FTojeoK/SAc+txsgQcPifLA79Hx0n7jglOaLFnN0CKvPt4OAdN4P+Ze1zDfdtN8iz94IEb00rvu9
2CLwkdM70vt4imrzSSszbxclh8VWqjwHk0oR+UANCHhJMhS+lR5TG0R6lauAoKjRX+3U3BiAhYFF
BlaCh2uybO3W3GSm/NctsVzb1gOO8vq6auq1kVqHuRoOWewfigEZM8P+ivwnu4uRchH5re0txmGg
k8sPdBT+Vr124lPIEWvzxkH7h+XLvwug47OOvgxjJDkPG02fEBnGzrMWe2MGq0wxl6X0b+IMN5Hf
T6g2mRdBOPame109eqTmTdOu7cLaamhXm3aJrfHfKKWcRvHiV7ltKTjZjMdeK+C2jgUiAcOWrIlE
1UOxxeuAm0T1j3QxItfU/mx2hqadmrk/WJnxnKHEt3ivS4/hevrWp7TGjfJvLfVTBTYH4ZQmx2/H
CIQG4m9cyg33lVQT0wUHhGx78lBDj9B9pSmqp/BUh7Hdci+DneL+kHbKCTWIcPpFgG1XLBaIeBRV
sQb09Wlt9P8GVnFdl9umoLi3mUdni4kKnIghqEG3VQ8zMQEzpQ1SPe0bX0RKbRT2QZ6l8N6Lqz7R
85vCniUfNesopaObJAtMfMVdZev9R9N5NTWudGv4F6lKOdzihBPGYMLMjQoGUJZaOfz671nsc242
tRlsy1L36hXegC5dI+/GFHdpXGB7FUwQ9MKdGHt4CxuTr1L7bEIGcWOIar9u7dEcqginSbtP3Gjn
p6pbW3Fdn+0Odl+yfCdLd4wQ+JSn3C3Wc9V5T3FR28c4nc8pYzWvCtNVwTLyk+rFaejrdWX9mOU+
HZspZZCUpbSuHWVjqjg8J5X1aYNDLFsXQ/cCb0Q1Tt7VxmiZoTEgBrO2EXZb1igwrQd0B8263TGZ
XY929NVqIEEtkC/kiYOiT1xjchcuENq9tZ36p8hIOSaNGUvnoQjWCaoADsN8ewhoInU6EP384JfG
k6ZiJpqMCOuuvarJWTdj/JInzWuU2l+1NpCFGib2JGCl9Sl8bB39MoRBzvO2T8MgHd3+Y/EBGtCJ
gCAHdcHjCKZAmAqHwccwUe/655TOfRx6+y4EL9U62n0XwVPWKpoX9nPuefDkLdICOximu2mEpOjY
FbsJRa/Eoj3hahD9AhuynvXi1+qhLso1x3XBva42bsGLCsCGFIbkZK4GZaqGD+d4JECplkCx76xN
EwPfHfAQW0BOqp5yImfglWj2yczKq4kLb93owNPxyNZs1E/8fDO3SPwVZbZ1kBDt8LOG+28ab7SV
41uUNdVrGNQ/vdbdKiMHPOlyGSkho3Wdcxy1/hbVwnPTDgbTpZEjuSsPI+rBIFje4eoc/Wj5A9gN
feBk/KLg2FfLfM3baFzpffpmp8t35XGfg9h/bPpKVOmN9JYViQ7W1qjbP5rth6/IgtycCZ9dlT9b
Wv7omwnAsGaXIUhzSqm9TOVsKp0BcOzvgPRc3H6hBllahOIZ5gUIhTDo8Zb+2nhtD8i3pf00uWwH
1S4ACf1dD6yKMTgUJmfpfhIgLDXyKagR5XYMabzFc6IKNm1a/4RNb+0ccog8RPhTa7S1VTurjKyE
h73LdQ9yx+jDSVnsY5GlB92Jrh1F+mK7//yuWFshgE4dud0xXEce2Dl/mpgpNPkWxAc0aEbrac19
nlNrA2H1xaByQ9F5xpzFXNtGcxyC4ppZxdYBgS5ZnwNnM/WzXZDpZ8HVWMG0+j08LTBJQ/xmaIj6
WLBjlwWlqjG9lEv9ZppA2marIz8LkZDHzGrOWR5M35gnA4t9K/v24MTho41CTxtUiEpn3U/t9/f+
1D5WDrhon57FivO1ZlXm97Fv/hGzD4o/DryRnKdO9wA2au+Zdi9ReSVqSXF9xfS8Nqknp2wtUA/G
0uYXoBcin+Oc+OtC+/SN1wXdLiKd6Vab2BQtL/RJsogoyxhscDac0xdeIe/vj1Q0GSZTX8UMta/Y
FwUANKQwYtei+kL4f96Ps7/WORx09zTxG6CFM/ElXrxNYmiIsSCe9lDrD3L3OsfjJn0qB8NwDE6t
33ets6sEQ1AAY3uWf+JLRM4j/y36vWwb3xDl5R+5iOxo14JUaSvGFIP48HFNvNVoXAvIbSWAjy/T
9Y9h9WkUaGciUG298evMROPRQc3UObljtJ5gro08QcxPegdarbok3N3MV/h84lHEnJq35QIYN1H3
ojlW7yv3xQq/MNWiunsG68WvuLEaB1VmY9w2710GNRw4WfyDlD6PQoaY9BfE8WHaOP07Fx5G2abT
3t3wIXGrQzdhXFJuqwkFnmzbmSAcOxq5yIdjhUwPIxX8m+w7/ui/T5tzkKzcbcUv5bF09hmRt3o5
/37KeRgxFx3VqwxyuX6gMsCWdxVZhzQCuCSOBya8csvk0XGlvK2cCfxAyOou55/LdnhxMpqN1X+Q
Pb7YlCNd79XfmMc9yoEdDPNn54dY/k5Y7b7wYnkhP8T+UNaPLMksWRXhpQoWBlxfGh2hDvjHgDr5
BK6fp0Dz6FiXAVRu/SDLkYyjJrGWfe06EdPKbZxArgXRM8uD4N1teFssDr7q2JJ8mQfeWGSdUzp5
kiMlNfUdCVAa0VpE0pqXxPxv7f3nKSnvU77LHZAXaQNomOl74NB2FvJLJMRjPI5S3odFp4L6IBuD
z1qozvh8iULyw0muoJAVWn0FlQcr3rCvIwNN1kgd+axhiOzZ1uav04oYQE4j90abaRmANuHXPXOV
eBHg5teQz4C1+pURPso95JKjlM0V+nJD+I2ozcp35EHzfwAkZC2INbtmP3r+36JH3LlDXsYKRbQr
IBvMtmW/F+5CzjlHQsYt41nDTOaUKn7fb+Q0aOZmRcb7YBF8eEnB1sgw/wjJrXhy3Ce7f8/T10Gz
APTTODUwFwkcWmzJ2gvomcv4iRAvSyHj8tMmpQ3iHJQz3nhx0TtHfsA4vlaxDt8UsxAuvZdwAgdT
NgTX0mJ02IUfVWE+tdr7fw84xoZOxaTcvDziKwl+SpYHL+/td92cj808MCp6nYwMm3TiuVIddCce
BguqmWGINRiYqAaYElCPKL55pY+UdzMiv8g2nCVQMJOy0FAzzmMPnJ+vb3Fau8FHnTwO4TXzmd7M
5j/dJt0x9OqxIzpE49MEGEnl1lsKdVWvALC72ryfVY+nCI93AJVVon6JZmCBcOfKMk5JgIqkOTDQ
HcY/XWiAVCJYmF/ylOvhCwbGp48wYWHGJLmjdzHM3r/LOqDfuVuBfYG5T+fdRI+5pJhupoqRfvxd
V9UzHS76n8V8qRUT1bJ+GVvG4VNsVru6yt/UZP3tSADbuL94bnoccMJieIDsjmr2zmyuClXgcxjt
Z7/ZyzecjRlCTmC81zU9aNccjiYph6sB4izK5jFzkbdIEBGSYXjmt2c0Fdb+OO6qwnuRbddb4dm0
M0R7Fbqw0XQ/pfo+Ge1/fej87eh3yrx+nQ71SZTBO2JGEuvjqlXja1RET/qU/q2bfO/DeCOxTPA1
y3OJqc5KLy26GxOo88waj3FgPCS6eSDZfg5M95Yt2kUet0Ejovcb/Ea08EA3ei8VTBkOF0lyVTis
afOuJaJFqX7oah8No/bIMOK519InWyEKwd8hdvSE0tk5Cuv7dlR7L05vkfCfChOlQdOJr6Losujj
i6v0Wzsy18rL8YyEw0GSYj8k2pXFq3KTC7V2xyi6vS+C6K0E3w88xm1XSR8/0bg0wY9RoPlW89nZ
8Zcd0yujoqeJywbqMOqo/HMWzC91hAJ/MdxC+lJGjh4dI9GPcTLIZ7mYrhpOWmtvRsYtZVTj+WNd
HFt7M8zlM01yIBUQAhwOOjTOAtGgu8DMQe2n4amZT7PKHmOCZOcn55xJGBJHUPJr/cNwlp/AqR9G
1wd3OLbXmeMva+17kz0yz9k7YnErBxm2oIlOjqc2vtccFm9Z+UjiVSUl6Wydy9Z+legaTgCeFF2Y
ZoAQkSW0gJkeHfp0fI6VvW8QMoLjBKQ6sT8tYzy40XwCCvNt9PmrHhpA9rFp7mt86exTVFMOTTFN
zHjRLya9H70sT72rDi4mHPC77XsVsfP1EIlH0ryk2wPEei9j/RqWOkphDRIX04EygxzP2uUqewsX
9a9X/SVsNajTI1HUrMEBoQo8gB3mLnU2yo4OrT9/FODC04iNBEr/xzrH/zJVG7kneo21+pKfndF6
G01s32rtvprCQzCQiXGWD9HytmjBzgrCa27XFy3tju2MjxiyVkVHSpg3aJ8YOz8cjhPnczNrePJx
ExcrgA0SRFQzcciYId4tfJSt+vcgqWH+Jgv26REdw34jzwE/K5oPK+LievImzKxbhFv5qdcWQARx
f1vuXbdFvyWL6Eyxo+QWGY72wVynx4IQYK/TJX/VMu4n1b91eoCUqVd+MAQ7zfq8l5RTFcbBBUWV
sDUxzdghY7exyY7x0qBW9ZbNWDr7LqDt3YJxiAb1hgz/zbDjbeJUn8GsbSU3aOJ8W7n0Egdui228
zUSLKGA6IYFUTyroZtlZCItjPx9dhDlR9dPWjJcPftbeCnt69h3nqbHNVzUFB/hc6J1hWalqjOC0
6tzaNvZX3JrEHajd++x+0uBL6p59mCJvpSoLv6nFAjfLsg7qbo9MLdJKWvnioIEypfHe1bNHb0xe
gEjdE6J/mKHC+kFzzlso6ctkGw/lkX7ALohb7c6KZ/6VMt51pp2exRdgwsgLyJkPdWetmRZqVoW7
jyweE3EPaRZ0TsCR/kQZCgFZg6M8TXRr7LeyoDwjOYg9d9H6D7lro/TApIY7GPJ58HnYeQ4CIyE8
1CAkcqRASm11GvvmEvT2D9DqnT3kZ9ufjlbUbYOAx6/ijaLhK0+vauinTUF0dSuGFI4jgjg44HCj
uzigGo2mXSby6bmmf9rMIJHa047uZOFIr8wHPUh2tZ0QzmOQ2ibgyKYZD1Rv75K2SEqacdSunL79
0y7LBUlK0Puqufoq2OZNeWnRY7e8fuf3+n0zTXhP58kki+Yh9WwYjGxGp+w2bgaMJkQBcCT4IHe7
r+kkp05xSOv2ufKXLTQv78538lckEu5hUHz6egjXrDFQQet1SOxcSerFtMnL4r3UvM8pph+vLIOw
Uv9FwGpvGv7BGNNNaoLFJ90mH9u4lodeVILwnAAFZ2qDeUo/KiBjXMfF09H7Muj7cnCGjS4zt20X
4OhB3phUzPfiDJ0POT2MamLorQDmTGgJGcY+QIUMMjkA2BQldV4LDB0kqN59dmnyV2NbtFO4C4di
a/jdF+C6vaVon5M4w/8G/h+/2P4AUwULtjh8H0O0Gj2o5TmwDM/rv0uyn9oe0C0cu09Y3NSXOAzJ
QeDZJqPTdCd/2VT5a8hRUCqWPqCHx7DHENgCO1Y3dDgov6A32eEHbRbwTPotQwleVowEl4VzVTzw
YhvtDnqONLB2wG0e26bbLEP3pEyiR5Nlhz5CICQFx11El2GMT+CCHuaRAipTdwGnhu+D6rVRxMpo
jBkJ3jhR+LdsJozH032XZfcSozW7P5Zav41oCMRk9qonrS669NV30qsyi0dPaz9q3xJVUeSKrHVl
jB9e1P0Yg4VmvPM5xFjjwdKM/W6dFmS+QVugL7N492mW7/CzwuZ9+C6z8Dj4hCCRZCIUAIXCBCzc
aJ7+mQfLNulhbCZYh1aQEtOy3SxEwLbWDhrd67jw/gxB/A6oEG/bEpvs+anhIUa2/Th7hkuOmjyj
p7ZXoXpnFvnCU91M47yZWnVYCPiw/Zb1jFEWTcNrPMO5nQYyVhW8eYufMLokI0hIRccJAdJEO5MB
bBlTBLB4h43PGtIMVAhKb9+ih6kocNw53XtEs2lhtSWL8U+5APfJ1iGiNp+LhzCi2+zqKN5jWbkd
0+7gCXisdqonWwKFRiuMTYHM5rOsSJbLtlH0BXXv0mlq72bzqRJOW4ZGFnLIDW8UcO73o70Pqw4n
Fp0+B2Yud2Uw0mIu7uWQ+H1CqfqzTCCy3GTZRWlNVT7QW1MGaXXBU07JaFSe7P3E/dB6ZO/y7hv7
ABpdC7JYxqvqe+0u7AuQb3Tw2mVDS/5fqRkV0nYDxtQIMFptSFXoeE9lLPUojN90RirDiNtXtIiP
ul+AGDSwUimNZ6Oejkvq41S2YI2EoLw/ja+uTVfaN7ACb7yIlnYLQolZVOzV/3LNeTTxruDmvPkp
ElBqzFAUQbMi9+3tbOrbXnpKhVuxXZlFyJ3VLAq2rNTegdkc3LB8dsTWR4OxGI7ZERPY+4Aooulk
+O5c4GCol7QRQPdPzhtskid9zH9Mc/jSLA3L7e7TTkVCo5AlikEAL68H42hb9t9syjYtCmONg8Bx
KsZC7EhFfYDBUx2htu590615rVR61D1tl1Tdqm9Jqce2eJJdsoz+09LmP0kwvYZje6NKBdg3X8va
POgzCon011waWFboXOQiZVcZsEwt2r9tqbY0rGlOkTBTEQC/XxsECj/i+vT0n14HHwM2nyQP2HDb
68h2NiMF5UxGIhkzxweLt4GNNULoZasHOMjOOCuwEm2/VHd5UT5UIc6Ki/E0NzWmLi5tbBjzWXk/
6xk9t/BS0p2SHTCb+cHVelR4XU6X+Kn27I0HBNgpQS1rFvi3BpJ0emzb7G3QJyZJ7e03cuMGKUFh
ynuO/OIS2NmfsZ7BxaM5GNJk1wXp7nUNLE7qxxwKuBE9UPxTEuY7k01pxclTyiC3RxrcI7upqDX8
unxWAAlRmtw5xrTXXHWejOGSsT6RYPB2RT2upTTL8vKriNwVUYK2enuU75+NCN5Q7ZjU5rXlnLvA
YhtH917b4U2yxLhE4rZa+KdpGf4UtvVnsFHwgGAdJsN58OovlcKrzvX2XW9QLrKCvry3Te3VJosN
2/rCSOQLWOILVeaujRicoYz+wMBkWcdBvGER3dDi+0I+6SZPJkZRuPTSl7qnh0KcIDjDcZx3tqde
G44Eva/fWszEYFdDviXNoXt2nbXxC7nnM0n1NsiMY83yqBLrPLQ6riPuW2XxdTSS6SqHaY6kuj8e
yrY9hlN8dlnBmZne6729m+PxYURTN8pgyzVgQbk9SJwxHgYGHZvaF0rzFSl7d4E6vQuaemdX49YZ
l2NslXtwxNeiN96biROvJtn0OgftoGI65ozpAFwDCGKtosqw6SKoeaF2MrxylxnZJgjmE0Xkviyb
g3ww2iybgbshGtEKP9CUrlIn69awTzYgfBh8pHSRvpf1VyHKJqWyVJXyjeTEnEL/ITES5y7KFYZs
zq1rzW2++FuO5nNPjJ8s42xN6N25UKpzLRZirvMvw0ktRWBH1kCKcC+4dO9iRXmDvWX4sczezzLG
+5KBbxK5P4MwOFSApxIeKaQ9N6mGlsx6VDEaT4OJrFQSnmlc9vSN5Dyf7XktFqdDhwZ5PiY/w5hU
G4moSps2gdl8Qaq8SQ9czuGYTYvyyl2tPc+A/QppsHFODi4L1VVSc3EKmJD+VTft2lAU3SL42AmD
eGYAHXz7eS9mIwNZuAn0vrU4j3Am6RZ8GEzavJ8O/aS4HK9Vor2l3nSRcLK0Mcrj3r3dhfC+21O3
wNBjXUhNL9vGH4Xr2GwNTofOAX9VfFtIftPlXrhIfObunaz6UmRpvgmUtwaMT0tb2q0zAUseqGtV
hyzPcMfo/2QInqrOOM92dwX+jtcgHFS6xdzAnVbof3N9uUBbpFRqoJjCap/pk5bxb92langypkY5
nG2YYq6aNiBZT7dMaiDHG0gxesje3n6rHA++HVeiqxQkF87NuMQUS3ZnRq89ABcJqwKJokUMf+wx
EeKGxJyBNph2qgd0xIW6YO7l4xQNOrN7latcPIooloucAlmcPBRTunPHERXdK6ZeftZhblOvbVS2
qmxZTZxdNc+6H/UXadbKtp4qsJRM0Eh6DihwEVPo0yAFhU0igtF0R/OJvn+80hP9TKdwGtWdlbGP
iNkWDZaq/y78Lxf+CirVoIHTOzUZqyj81tQ1m26g7dYoLwLeXRi/9hDnoPk64QN3RU4EuWEO7dPB
MjG4+SffxEYOgWiwAuR1lnaASWJM71A8Hn7DYB4jfUWvCEzfmAHR5KbNjclXwcaKhRHF2rZopptF
TiR/19R/+q4+uhTEs0LLP5oPTCTv5AQxoxDXalouYOd5BPxla2JIw0FOKrRq4Xp0eMnmOZom2V6a
n2MBENsu11hgrtql+U3MnCjAcwyxHCyvcvuP7Brdn9cVnfUmLI890t2ySjAHD6P2WKbN3g6QLyE1
oTspe0vLeS3DouUZQdLXbPkYButSpNbK67s90j/gdREfDGAuD8mxG6MVenb0qb9lpajij1LtWhZQ
k86bis6YzPnBbN3JrWP3iVh1Zhh8V9TsuDaRRu7a+V7uqsGSRBfajeCrYfbCRIJFJfdMtjUR6w4V
km85eiXJkRlIgOyLPSP0VKELwWSJBLdrsRwJv+TTVKn+8Z0kZ6MnakbDfc1Nlg+P1KeEDcSxNib7
OyjHvbJNgnOIDgES/Mo788JibjYGvrgVudWUnkPzq2wMnOLiNTOLMTLuh15DnXYkR5y6B8lU86DY
dxSqZgjImzZI0N06Vm6Sd7+JbNjdZCv0HJZ9PgFnwCW6DPf9QgbIcuQbsO6JBTHKHc3OpNMNuNsy
mLj3Dcy8BtM9qlenK29R99w3FcSrEQerZ3lqFbcDmONW5iw0QRF+BawPoE+WBfGoZ4cX6bDNtZb/
9zUZ/azkMUnTUNYIZ+pCMeThxZx0tD+RtmVzSzS0mLNRD8oKsIaP2O7OfmNcWmDRDtYuYbFhwcQ2
ysIABmpJzz2Ggy2wvKJ4ikFwd3+acCIfsTaZjhRqp62B+z5IyPE7b8WTkfWUGdZedo+EEEZWiiep
oOBghbuSwNR7A4CJD3mGDQXwCNgVuvGZiAIR4tYW3/K8RxIyr+SkCj8YOfJf32cqjwaE/846iug1
yh6FPyNfJ8IAqubezNWHmNXULiOG9Bw0wCUXRCASSEjkOLJ4dUKIHDQ6XQNmNyH5KU9BNigDkjnp
mGEzx2aDMlPwqEDspIWw/AXl7C51JgCQ1JWEnzzS7ozglmoRYFgXkAATTmYkcg+y5ODbiJSK4QNV
rBRKsuk5kGqMn3LrA222o3wgNcLaYlngRiNLvqJOlqC1jJZEQjlEZFe4Ebpzuu4diNt0o244ccEG
or/D13ZoMMg269Rl5OxR+nI/zsGeCAFLgRO4ZbfxJeMo2kmUsMBL6Pn4UFf2iVnRb/iumI9R+Mlq
zNOZtKc9s3KTihWgJ+AGAMaFdJgJVdniP0qpwPqTx522HaQsiNIcvnLsyy0wjHdCR1QCxudLFGiT
jjGYRnRcrY+Em18XOCdI/GIrsesqKhw5pOJ+ZvfTbPSQLxwY50rkp2W/FUu4tvZh6W7ZrxOkOIkd
MvzjyXU3iTayx+IBSjfrlN9KPFik7MWnr3uWaGPyXjEMBd6jJpdl+QCwOwQcXcX0OYj6Ok7hDlwF
YsPAmpWFknMA52BYohLymFYxNsywWHyHmXTJSK7t4WoX/DXPsLPsvc8kTnAk/7dqJP6xD1x66fL8
DAchx/BBgkkIjrmJ44szwKYEeeTTapCWgus3d1B6TzrhGCDCwW2tP1kIgGL5aHrZFkbevhKzitk7
cf2hBRB2gXdWXsLCf/DH6uv3RDEUHLh3zXVXgYNGpgP5DSK7H5vn35DgnMB43tv/BVeri0VyYVpn
+NAhKbyiy0Nrie3mTw9ZdpFkjrPXiF4DIFvoTB1lq8fz+NaF6dHoXgn+XBiCJxsXZe087nd4VP5+
sOxuOcb5Z7lDsh+HKrtnVS2W2nkgbRE0+I0D5J1IxRpouCP1rQE35G9kMfIjg9YmqUGgx6DiwUXR
jvbS9JHhLYGMt44DqIRYJsxtfmmwm3e5l1gEHmSbpTTV1FW2qAzqzfhEsOElbCBYIwj34p1IRIJx
h/WxRTfoe8A/wAX+LPnmfOW1ElYkJLNLWKp5Ul7tEnADK7kkcMLW32gF8oeRug8CWkh8vsMzDAd3
L9WaXICzVCu2A10NCOE8OjpOw1Dt+JXcFL6habyHfFdFTBQTZglonv0TAFshRW8X91HOgIngQVyW
FeYE7zZMOd7rd1V3r2LWO7fdUaJ6NDUPPYd3xXHtEFKIeNSPwUaCcMMm0IJvbXjS8/Zm48kCBfPB
Z4nIJ4S6tuJ0lDgk56l8knxFjT2v03fLE29Xa/M2DN5mB0mexgBEdUtBFDmUpixz8bVJfCy+iMDO
PP4apSVYQM1A/qM5ephnRBAdRD0nxo4iCMZuJGguA/kVzttesJ31QUqIQmN2OmvRQypbmI1PgJid
5iDmQvLpSPGx5nwz/oe+HJOqDFl63ivV//E+mc2NkggjSYi8wu6MU2vHF6CT2KwEJSoyGMHSm6L0
FnbpBtTpZmJJ+xB0mmkE8UigYtEZsC9U166t2X5pSQI6TlsemKxDh2F+3xYPEka1EvXK6ksOe8+h
DIqXXUUtL+s+ibxLEaLjy/oHxUXe2U9gBsuWvDhiSK7vrSw7eSlCnOwHCaVJ7xw4NWTX2nkEnIJM
xg86gWXcSYwMHMymsSzjTSXUgZCS0w3W4G8yMzb2RQ4Yvai2HeE8Jh+WiJIaMemLUMPOslQkDirS
CTlbJVwQk+QDJebwfH6TVztjpAycVbJYoiJDy3uZRsV0DfOeXk2ZbmsENiy3WctGUpiYTPQ4ZTVI
NE4HMOfNurPhRmfOXlaaxjDOT8zj0kOqjYrfxAhd5FXE7g04MDL9VkMH8ck7QN6Qb0r2KrG1AHBU
8S/yWNjzEsDkY9HRgGuOBgFXLiGXFSGNlQkcPDdIb5Zb7lTbQLe3dY2iL4tOequE/kGxbwL94KUK
C7QAnE9NloKwVWmvVM/krGouRaKBX65QByC5Sae/bQiAKER4k22ShcsbFR5n3xKAqi++5cSW82dR
xVaRjRseXiecmpJbEDJ+12L4PdFfEGRTST8VY1Yne/e8J7lagCinyvMfU7IzJn0HSVN8mnMx1hWe
5a1r7yqL1SbBrBesGAsNYkR3rTU0eFgdsVG88H4C35TUW8OIRRKbiBAnCwqc2FZuExu7pTqRqCAp
o8XhLmuQNS1pqccApJurqyyBmhDmWcVO8hw59ZhQrjGiktBAsXj975kNz4uCf0GaxvFd+yCHoRx7
3YvEYnawfEk9ev29mHFiRgtrlOgSxZ9db+1/P8Xsz5K69JGzJ8XJq+xPQT7oDozdWan/H5sk53Ri
e2d03r0Eo4mKvWPB9Xh4yeMONRzip3ANNxcnDEsk8VG3c17QXqdiG7qjrnEH5VbVSG7Gzu9tq7x5
O+kKIHJIBsjhKOdAUC5r+YSGbJQPbYSkWnz/BkIaz5wFktAttf0SRhUikTjsoeqCk8EUvkiOEgTJ
IVuC+8gkZjcOWUj02ljaXgK62aX4YM9HSlHgDE9QTvaSOcvCjia6KZy3aN2yi3RzE6bjNWs7EcS8
MnwRbOKjl72bVruRuFro/lGyy7x+Cz3tx/d1xH614b7lo2ZRUvWjo6Rf0gqamo7dgnoW0GPoiowF
RfPqOWmII42OU0+eIF7jV9pt0RymikV/6YPoFVWrCzSQYrUAFVkhSAhlI4Lk2TiRAirRncK2+4fS
GDFk5nzvw9G56zEKgguR8eZw8fXyVCf5guzejBB3mGlvgcFzGtWMKGvQuQ99swChLxV5tQduOXdR
2I5K1NwWyygorP1P2k86lapPDJshdpVRkZFIqrfRaK5FHJ1yx6KpHyKPK8Y/Ba4KyIjFBcaf6YfC
ZQ/lyKV5SJqiPcUOlKjUV8fEn2AwlAhxzTsHLh7jxTLhM3WNp4dTYRCY96panH0uG6acUMRsvYDy
wWuX6yw4sKV1mpWemmjkj0RpEy196isx7BVXGfW3KLQcAH21tf0fTvN7RuKFdSyIP6MJNXyIDl34
D7JYtyLN0MHX1X8qrTxOBJwKpJWGnsFKpcuT0lDSHiuA6/VPg7k0AC1SeEUnEIGEDkVZlwJodqtP
y4aY42kzYE47dt2d0+Y7QNWYLdUa75Vm81Pe8GzBpT8GIcDf3gG/l9fXOgKWIxlr72HPiW7fKwbe
QCNN97UxQLvXI+dE5Zo/zggFRTV46dVF4O5cYxq3waJ9pAqVZm1sOwRl0VC1oYQASj4tPlsunj/H
jrbSlEzYZbgp2Lak2rk+MAgmUxEaDeiB+AzC6xy42aIv072mI7MzaoT0trsVqnnpg/JlwU1jjeji
aQx5yE6jU4h3wVMk1KSMjjq6cM47dJ6bkbkfRVX9KcewWDtN6aG6Sq+0mndVF78hSYQHbTYZdMtS
a+dDP4PO9ZL0xT6z0r+z5X8kIvyaB3RH3CQdDgkycdSSSH3jR3iLepS1IkN77E1UULOk6LYzhxiM
VLqHJoh9G+GYtaHUn3rJXlG++cvI4gGHPzoquvrQ/OJVnyITvs90zer8scoYXhTtRzAjR2joNDWd
IHkZczQ6Yj2hijbN+BprBWPokieZDXZ314F4jwCrooI5nbNCv+YDp0ZiKI7GEfl11GTsKchZZxOq
YA0KWq3+NCykCarKn0MVnDDCQlZGL570Die7uFHqYJrGtbHTiBwRLM/QV82hc/A2LOr2kg/Gc5VA
8s3MjIIIke2lt1aLb2ekev45NMzHQivi42KBWUs7BGBRp106pMxdGvVN3OFpCOb+DZ0J4zWc6NCO
Gb09Gkefpe8ezajF02tChUBT9g/yG1Rb5tDDo+mYZYaOcUhK5mFZ7YBE8RHaSv01ZmvMLRfLIpii
TxDz/LxYD+/KBRTUgLY8TfGnRqOT7WnTbbL8kSxvuVb98jYXGq1j+H93TkkN0HZYYtaR2g7B/FUE
3jGZSygpAQjvGAiG7y+noHcMCFQ6bcEBBbcg/oyy7mqO7rXuF9Cg4nFWWTXguQTQ/WJgDD3FKci9
Mo9oHBT6oVQus7K+D4rLaOPM5lWQeAqbcxrfHtpoIxLMqg6wJ4K5/DzFlU4k971DPxcXDegOarEz
ZQlwrUeMyZvVhF4DSBHDWUM6wT9bJc4uXiAElEWYb3OgYAC6WbdZoMNTc7wv1eCuoJk4mQTzDPoT
ZOW6r8NkqytvEo0L92j1yAdxWxFfQ9yMTO47q5nZNuj8dZHzYGj6O36IGVJXGnj48cssoxf46ofY
itHnZfBexzo1uo5ne2sFe+RlArTLy0NdtZiReNa5jaaSVjpFPWILyOf05t/GRQckhex9B/8FT5oc
aIMW05Zd8oVeOl5vOsJ566ZuEbUPjAwQ/pIeZuXY0kZYINAYPbNwtJZgawR3ljH390WqPXoTmm/A
E3OjYjFPOu6dOucop4lW3aGyAjk9do4CJy1s3B+nKuSwhy3vemTqhT7Sm7QWj6N0KCwL5nHQvTce
NkZmMuCA3tFeC1IkT+Lenq8FU3aoqVb3qUFDXrd9RmlYVZqxjbxhfG2WoCfj0lGgS8abWVvJzrMJ
eJQUyHSPSATs5tYtSwJGT0aJVZZ+muFZMOmFTjP4k3DvqnivaVPGMMmz5tWcWNmlaCvsJ+zQDRFj
gYsNct7iaMV6brotuP4g6TqgqWYgu2MvdQ8pA0ACYH6fG66lABjaBvfkxEoOTplO967jBIBUE4Ay
qPDhDbAK/IjRtD23BR27Ok1PAZLdaBLA/Vgr2/ibNSaizG3g7Bq0eGnq9QtNP00/2H0yMZ4z41un
V90+0XVrZ8TV/1g6s+02lS2KfhFjUAUU8Gr1kmVJtmU7fmHEjkPf93z9nZVzX27uSdwIKKrZe625
Fqg3ibPOCvJXY0qjh6XSW/XE8B9lL8dg5bQF74Kfs5OiotU8umNSVSghxugUBSnh6HVe7mlE0lzL
ZAHbVZXBa+SKhHUtkxgbyGM4NqlVIwepza/crdRz5bThx2Cr5cu3TLVeMnBWhXQ4FaZDvJfzgLao
KpT5Fas0/F2BpNkrrI8kDBiF/AK0DWIomQFFqwx70ERYDRQmyySpCG2v1coOrKJNBlOwoLba1rir
2SuFfnrNnRksxjhoc56TVSOZgbOFBLTIyzAg9dSjwx7m8m8pgY7lSV5fbWfkqU0BaTk1Q/qM06l+
Hjobs4ftJ9NtQA+KQilWb1NvtB8z1eJLKWMq/r1h/e4GltbawpjuTWhGRAhyfFSotNgJDVtftvnN
m/vlu+xCEFhBGyh2pU54ILqPnWU/9ywBNi1BbhgyPdgf0d4ScIXUVPypJ0GLY7agHWUogu3Zgr/e
DMmzaPH0GxBwVnGEbnwYlycSZ9q/JF6lwLYdI+xX3WjgMesUfmsn8ka5mWLpkjyazuz4HMFgJ+8K
5O1YmvsiF/2GXjFaFzVw7lfon+GX1zMa7Lpn3kprg5i0IMBo3g19epkn+SMJrFwRChg/D5XCHjIV
1g/hoRN9t56S9JRna+lJdyPH+NOGYaM5YaBcUs1CQS/BrtokIsHLOpd60tCzP6hQNtLADQYyosm/
yaJd7xI5yU2rHtw0kevJLg1Iov78NLa/xka9i+4vDwWv4HM/Ip1pR82RdHDIsSyf6vZnzoAjjtGz
2zfhRXLuIs+WAyWB4dRgp4nwcq0pwhNIXiHZXIj5z0ni3IBpracm7x6kQSObPV4l0neheqCnk091
7YPfiz38vRVU0Hz7WrCwb4RtHjp6JjCyE7BXDME/ufNS46/fz5Fac1KfBiZ5PifD5cFjyU/kfDAy
Y2sjHROgU/ipVAmgt97DpoDVNx9tetONUx3Mjni1wX2s5h8LGUVLtcIHlDjwslOi/HCb5S3s541n
k/MAxDYv3gb2jXQvBo1LIaKm5u45DpG9LRkmAAJC2AeUdx+GGP9ZScDOkmpt+QOpD/84XaBWSw6H
yZsEwe0FyINscMTuyrApw5Y0jVxMgL9iXJVAUqeYYBoO3T083tSygFhSO1b1Zob1yB4+3OaJRruX
7j1JLyKc33hILqwhRJTe1pTDRtrmcXJJM2aokdq1059MWPFLRGSCHd41BIbP4BnkitmpeyvhAToG
kSglqAGr+ysL2lOV+1sbfDiUvhVi3hCC/riomMN2sOJHoECg/zBshlB9KNU8E1EET9R6RBq30qxK
kXWI12NYVuMfPt1EuZA/GknOksPMRQoKxKyHJYo2rUo2+g7q//4nv8aLAP204T8tikVm9KV/ZgBJ
osBH5YCAbuhiG8N72y/bPqDACU6lR0rGYZfl1trkofVRwLBMuHNDd58sTJIWFAh/3hoYUOwYrgVb
9JGPFEECEjnGocXEOuDfjLRekzG8tkN6HTl2OfMty8KTH0E0dmzijlFqzkcgr3RkgTlyULFebRbI
bJyJpWE/WtX7eYxfZekccsd7zc3h1UUrWmT+xxxSDgXhTZaz1wAGbmsA1OFLIoF62H5FXdLm9W3G
+hhG8Lfq6VuWy51NQLaNm8RfQZzZuSLY+tAnsuQIj4YYAcBr/YDQDgNFfzFgegyD94jr5Ay+hOov
lVKod3b/VhAHX3a80cAMWfvf8OruwWp+2VH/1C0zAQ1DTTIIzIg+CNY5j0d/dZxeRuZEZukTwbwb
m3CdFG34FIWbdqz/mF4C3WpCC71g+ZeoWTru3J1dzCpiJzwo77tTr0QNX90+uyVO/yqJ3+FWy97e
CCd9rcv8DwfeVSuWG1ttWNECzhl8Yf1IZLnzY90Aqb/KuELNMSN6hDuI8S5PjoVdPRP8uXMUhh/T
Q9dU7CaPdpE6TI31rR9RwsskKUsGqNJH0933FtrQhTNQd6OiwPrffiB2XLHnONskuMj0o6nAP6YV
yRySJhI7xLEkQJQ0XO6LJsdqEiQjdXS7KyOjIvqF0blQKRt0yTS27lxfCTVOwAcP66/cgXbAPozT
yoNTgTIxOtp+gCv5zM1g7R1Gjs/t0P+tE14rwo1GcAUE5+JWgRzDa+r38DPrlMfRoQRA5dx9mVb1
C29cZ81P4PY/jHSG04PjLziEov1gieBNS4lJmOg0d1twuSful54BVAn8G8vBv/epLB7T6JkC+rYT
1ibs0h0fXiFn5g/GJhXCI6fR9skexFlfCH89d82GP9zGJRRwYaRCZazQFndkiBsvTtxQVm9DGBkj
Kq7GugNFhi3bXMAWgVyBkQVocuP2AFt8O3u3gl/6oi2LY4Dbxzowh5iIaSQwkl9isCm88efYGfp3
toEDS5XKr5tQ7OYvbCQf70VgfhRWjXlf0nwSOfjSEwLu6qKwAPzkYfOdkAriZn/tZdoxMpukzfCb
3VOgrHzL7OZvmfmqDaYIP579ZDmOqbFP3Oo3/4pv6cC/anNVBsjV6hANyeHGu3amkAyUnJ2pmT/y
Jdpqa5PkVzTQ2pxrZjnrlqVRvyZxOx0V1jCToQ+Bm+8pHJLvUn+VOvNnFPEzKbsuIp4fh6ndtDMQ
C0KKkGTzx8BJe1UOdGmTYnoEquql08oFz6TTgvXP6pJfDsdUBtCy6fLuIFl7sWnTiw3OqvqK8PLa
7pmx0pg5Wsb26oKjXQfleMUV9BQPPTlI9XYM/btjVxCByXfsGjkhEGt0eIIZ6Kmbc+lRTuM9mtNj
QxuC2vc7+hg/4AtTg+htbQfWb/WMzqFJfg35j45kAyK78vjbZobE1N7HlHkzH+9m8xFzv7khOtJs
EiboF5hGQCg1W5axq+rXuMbciCaB/XrimJvGItKBL+apN4wQM+c42P94+EY61ghexHTGbReYe6Da
dkMA7MBSnP1lQtQPZTAr/awTKVde9peFRX/MjNIfBucNwUqsA2KThsz1yVHPLUGP9J5S2cKyIf0K
F+yPlX35EN0CFgcnaVf687Qz5U4IrXymPky2A/KRovvVK1e7VmXrriMu0q5zQjEeSwFIiEKskd9U
+wOQjQUSsItNKKDtPbnT+OnDk2N+oXd65QZOfKDRSw8pRNzAatf6ifeiIxIW+wBXzA0DgPPgux/R
wC0kUQdZRj3SFGwREzN9MkqdBpyL86PC+1grojZQS9HYEH/5XxO1ko4nCVMDYOZRf6UvF5hj4GzZ
Lky52IDdxk8ql3cX6DbNFP24/j1hHpd+Z7lVk7jpZV5mX3wA1/+xE1KD6u8x1Qno6YavYPPLD9Gv
mn685ChxxP8X/OHwVFqTd/XG+jKwgOfq7oXm3hPPUtJmLrYeV9wAAXKs7rwo4hG4X2z3MDBA5P7Q
VxxUV+z3x4yiiwsXLQXMK/VQi1sDBBUahHnZIzN/kCamNlvQlibuC1s0QZ1bPdn3ybDS41B/NO7T
EJFgkIZbPkJMHhV3iQvIIZpkoEn1FetbOzCqFWDRJaLjDZozdtgkBGIv4p9/Y4rbwRpPx5mqMEOX
j2ktC10mRPs9GYBht2aHJwhF59XiznALlgDVp7/jj0LdO8dYM+r5xb7e6WN50t+ifArcAyoev243
glEUsZNFGsFH5KH896AyKv2sXhO8V5xgmz6hbRxpMSwARDd4yq13RO0ReaMlPlOr84689A4ZxYEZ
HpYaIamH7JJV33zNmWH77LUUDu8kfAqp09fxidsy2kXCe7TTYYPi7Y3JSV+yZTBzdrec3Xmbxq8O
4lvcpSeE+bCd46sJg3+0LNSndG3ZO+jpKZA5MXNUZ2t1jhcwG8wo3ECWNUGf0bfLf5NBNZqY43jq
THp6Ghi7hcJ0C4ZJl12JI1nSa1gTHTmX+NtZUXs8+slyTphuzSQwtjNbAeyHPU1MHEzEIpK0Eq1r
qzm1RnO2BqhrhKlp4EXL8O5iWlhJcNV4du4qQ81MHUy2L5ycLvpJcB5yeBWQqME95lzhdXqE80JH
LqLQ1H0MqOzrGdnrrNtQjSxV26rO8U0GKBJMvmk7Ijhe5uQaKT0mvuhZncBhrKja7Xj1fWb2gRvr
i6Bc+TnoGssGVzx+Mp0Matn7gbL0TNkG4Xszz9wvhyDcar5UfeyvzcJYDcI9FhFuPeByb8FA2GQ1
RuVbV9XxUz9P5e8F8hgx4W5LTw1iBMX04H2keIRlehcu0cm34ufAHv7oCWHAHMKZ7U4pHvnYvMVz
9csPXcqNjaRwn3ckU40dOb/RUaUR04hNKyUaHomzZ+WYAM61dnWWaftj+1az8cySJEuaV9TdJOUd
x9t4ZYcmwQUnlw88dMOYgczU6CdtthFdmJ4EcvFMJeA6W5eOgkt2BcLNB+kNB/rWb+Azf1Pu4ZCE
hI3qZEJpQger5u8uimZjjoELQ8tY2WSX/2EPR3Pc5bDkUfDMQAQZxSOl2He94UNV8W4Z1qGgeay/
f0qwypfY+oC0U8TaNxTgD5PFTl6E/ZcU/lEo62xG8lr6HYn1cL0AtAr2RmkTXUiEC1ZZ4pOIbOK4
Ny3xMLW5B+rDOhC4TgAwEywSTo8GmHORwZ/ex4Cm3Od51lU5Glro3gD+rgtdGsDGZnlQkgS0qVyR
MQsQhNgPr3gVZbzOyujGTzD51bHf85CStb5PgkjdAfBVN55Gz3zryWjguSCWyrYeu0DsDIA9YI/L
CTdfuB6aGSdrrI0YnL5jSlvPdQ6eKzOMO1yd7zoX6A7a4kQtB3tpHtPTn/bUsHZZTwpEVtWvvYre
VZ1AIfBPtO0/s6IGHNQfomroQfvndz/j/1Bn+FW4FJDE0JwDF2xW217J8LrX1nJNMKNUg7gUPWQG
UPMuR3ggNti4Cf7w+gvFnquinOWXdrQwoNJ8XUvr4k7ZuultYmscCwznojinEdF+mFHxP+gJnhgh
Eplsgo8AdLgpBbwOHVGJqjcunXWFvigbyFGaFG1eRj2ohP7P5HYVM37+a+j9m9lFCGMALGqlLVji
fnSeIV5GmBqT1AZ3F1bBX0xWwSO4/LsFwGTsFH0Wnyy+4Ibx75ia3Xnsqo2Dfc6zZsAF/cGHkOa5
TnAypfOquzhVwPRehvsqSBCNV/Zzyd1K+qHEdtNe/IYBhfqdkmdEnGFpUWp1fxdu8OGp/Pds5ldK
fVuNO40rbGiIzpjszOB96ufnrtUymLR/Ckq2QmXtkwutZId8neAaiS+/Fuo2mNRiwqVDmmK3nPnb
izHhq02FEbI+RuzkgFB1xUEU1U1xUhRtDeOm4BUtslMfjdMpMOLnrHb/qnTY5b6GDQQTlVZo/GYc
3BenP8SZu0sImaIl5h9lZt5DayIH3P2c/fwd/Pyj2+XgPpD4G9F+bHHIDrbJuTfK+WyGR34OWqLG
ENCccXP1+ZFG10Y13pNPRBPLUzY+iMU+e7izF1r9fQlqjE4Cp5a3AJEaDaSt08R7/e9i8E5hSbyM
4QoE9GiasqFIgFHPB2H2pzaSX5j4fzzLaW6cEQ+5RGHqN/27ndtnJbjFpYlDaELaUcM4NiEO85B7
V+ywNV1i5RxjXuG4gg83Q2PIU+sSdy0HBnJsniYqHk9O41bsQrwBfzGyJ8sUdxv2/8NkjQbCNbaZ
Zqu+25TYEdeT376XX/vQJatmENTsm/4tQo0FZ7LduY795Fpgq502Nm8oVMYTGgGX6pK4AZT53c7V
NSCrz/AYog7BKplLj6n0zxS5zpY7v3llOHdUzCl9RZb3N7ftdNpQpDQ+Jyt0iQIPUu89gmdkyGUV
KHWq4U/F1E0SNk0EslAt4hVLB8YW9TgVu8ye6HCmaDcylgkHuLi2zpPhRXbKt7nzN/awrMe+log/
iffRTMDCXuN03/nczdwEblxExOQINHhVf0i8Bbkqm+1OQm2sHcmn6/wXyq93YVsEi/T+h6U0i5GH
rIEMYV1eFynPlNC3Jb4m2ybiLZOw/Dy2HSdYWAQgtFqNPA1kYXd1i3moDe8FDSDoHP3TVAcdEbJ+
moH0iv6kVsHRYkZ+QL/J9OLtNHcSoHoAEBLWe4yQsyE4MIx8pLAzm1qiSISFhogTXWFSn7RrD1U/
ZyyL+0FraHjAJeh4yJ5bDCysa1+dZVJjmXSGg1kIFNTIxVa+YRHRW9EdId4AXgWsRKQJ4dgditnF
eRhU884rh0Ct6iU0V4OXp+kua+jqv4ZtPSOnrX41Rg8S20H51xvzxKYgGRbCxXOjolHkurg3WuWp
W5Bl5hmD1TKdiZSHg2wsqFzrgUOBgyIkwoxqslU0YqeuN36VmIKzPsyLHGN1ta3sfsq3QZp0CGqb
dj/2hbVzode8oyCvfgvdslnH9sKuqZvFhgLGxmcVRGoggDsA3b8r4WHBaS0bRTUZB7xtuBPRMPTV
/E3xzn2MZDBuW+SvB5hpy0PYReoso/anzZyv3qah1s44YwYDegykON2KYpM5lgg8lZjerLxR58pH
CET/YFiP8PVghnolgzZKiTjc4Hhq1iZoy0PghSOagSWWX37vixa8p/K3qGe8i+tZCFhNQWqSNwQY
+dx4WOcN+Tu80cSyDQ17NHTRMNmYHSMvxaSYYi0LfC8Auqaix4SD28Yey3ytAH6uTdSht3lIAASk
IY0TMpjf5rnnDSsTeS1olbLgRz+g9ckwHecaBmyYo76Jik0DshoeAvsxSrDQa0dE1xNdeiMMnPVS
+yQVR2uR4wnrHBlRsyG2yPXIhJnjuFs7hoXKdAztS+3C+Y4DCgjCC6n4JbH3a54UmgHLSB5RzKAL
9/uARW3Qabtos4OYoFrOJmzqvdhg7NWhXANxrR+GKvohmpqui+1htRyB4zRjIf7IIa9eSi2umajR
nozQwHGCbsnCvkh+cKY65kqXAD8V82p0vvJXlRNZP/aS+Yh7WAMhotOVN/3mENYe8jvgFquigHnP
mtWTLJIJ+42Pv7C+MOOXS5Jfq4D4IlI5vFcy0Lz1WFsSdNWIw8zo4qfSdhPKOEVUo3GRsJld6X/W
aT28MKKxuS5Ju++9zGUwlS5hbu7SUtq08j+WDwWqIf34gconIk+6TG60XRA66GbTUCOutzsgjdHQ
fEj0WtfMbmQPZr1bXqxZTJtieFrMG/07yjiunYJI6Mgfmkfv0wB2JsFIArCxSGrPuL6dZebYifNS
XpNK0QcpQeVQB1DvXhDy7jhTG9BjaGraBkPMiiQQBjyk4R/kPJz9aiQghMdhXUJaW69d7urDbGfJ
i7PM06eEoP7tZxHva0SgnhP0HT4+g3BPmU4YiyYRH9qhzA5JHE/72rGLjYhHNOFG0P5OawqUjYXk
KB051sdNHF/Clo5gwxIHP8bpHpc5StGIlslsvwgVdhBQJ5jSoy66mHUSv5iG6E4lAxsKxLKcqzhT
bJahLdVe+y1h+LhTXpGpNkTliKVNad8QdVT2hPK5ceipT47rD09+HEXDLktUVazCqoX1PDUmzRCu
+a9RijhYB65H+tEEcnILT9R/NkTj/ZRtkt/NudsHcqF8vkRU6GW3CfIMNnxkJOXarAcT9EWd9MBv
TAoPHOvP7YRkiz2TBg6SV4Kbtm/8e4/3Q6JqbCXl6LHvCbZgkf42hnH+7Ls+AF0tJGi7lNBCOiyb
Mh8qxIRYOJ1QODumrelCKpf1JFqXdgjJTJwqeko59gKdQTWfTRSM+9laBJ61ipZk7ISnTAiTOpKY
yPzB4LXK2ml4jKIC7cHs62VhmO1gU9TIlAHau3sa4NC7K49nm6d07+cEm7oKXZOzYIKMYnQ5u0cK
LXwD+sZZ/OkU0XG6TGOP76cpunUH7GDnuDTn7L6ucAhggO37ybkUkB+2QzHhPXIEua0O8Vdl2jff
ZHrQbi4zlMg5yT8xGVcUXTTtfvCL3dhJajaczNbjqGx2x+oPWtkOo3pjY/OobQws+b8toHfLjJRe
T0rJQZj2SKckVDX+06o6/fsdxMOj0K6gACvDL05lksccEzKLyncL8wKN3daI+B0EVcQ3y56TPwnP
BW52MVQftZMPe7OJh6Pr6/mTLN4nc4x/d7Zb0idUeOmXqLwYzCTUzmTMedON5gM9gvip6hb3HIt2
fk4aSf1n4Wi7WaheQBWoWvGGdI4GY17A0emd8Q5iOjnBYp2P4Boj4NKTQfMUAbuyhuUifSei7pKz
v/ItmqeCrFI6d7Y4uwsYH6Oz1C5NZu/ql0ZylmUrdpI2/1ryfq2IRsLMu6CSDGM2O8oM0ZR6xIz7
PcLQ0JYtSb8o9dggBfRP88w4pJmFz7vGdzoYSIumBdrcP3IQ8dkl9Sot2zVR9zC+ocjYrMhpXXXk
uGT0Z//xg/RWybU4/w92prYitvOtyivA0XHk5nBfadL7AD5oaNBPE8pBTZJCEoxEGJPLRlqeb4be
viHMkP7evJzanoiaskWARbGgX3cjxQKEexCIWvjxCUe8feQ4cIltVtbFtomzIEcBgZADMWOyIgjt
otm3piBtJ1C/CUWn2ldBRPASqLaehBzHDgj0czbkpKqhaqj9dNjWFlXxhod/Gmt3OrdpKKgIevMz
G99863pDuCVAHX27/odAS6YWZZYfqB2dvTM0OIl4kVajs8gPXlm1NqUfH4x6Mp/KMW63EWnO61Ha
HgmWSM6ssqRT4ZIihxRjQMozJ1nzFaVt+prKIfwVtKS0OSF2Zy+JLKYM4Z+iJq7flIO80UgkhDdK
doBjpLFPcf6ufFq/GIRnkusNXdJieE4v5uAOp85tPGxGTFZ7IWZ4XlQAaf/3abzpXduALu2VxQsC
K1RCRcmOtcqGXdyrXxoHjPRkF9IkjUkktirvSbndx8w29mGBAVPaDV56G/zSVN78wt0rreWzjN9D
o6iZxSw05WTHT37SR5sosX+ZQfpZ1mBmRF98eAKIHoK1V2OBvpR2FPuTDIqK+Ug9/zlz0veudj/h
mB9buzh3Ir6Qgv5WcE5u+HNUrN9O2q2FHF94qnxTSQoMSUJ9nJ9cC5FgMKTXQqo9l3rk/E5TNqJt
Fbe7ZTCJJPCr3WSH1zxh5fbsGut6f2/9hBPbDG4oioJ7OhNZ0UCIT8LpzS6jL5V5r2LpvjRGWizR
rhssxJgurrL+gITmosbiuaANDKAJmmN6X8zwURdKghAeOmoz1Ay3YPE/snY8Q+V+XOqAwTw9qL5+
0mbx0i60yL3fIkYiC3cI39OwOeqkgAb2BWZdIhCgsKmmeSmS+ikMykev9R7nIMAI2+LuJ8fFL2FX
oTt+kC6bC4ek4C46zBJROz8GTda6EzQ6yNoMhmgfh7jq0GGsEpOqsDG/1E71kzrlK5sJDEr+9GgU
1k02FX394Kzv0hTmV8F8gVe5hzzRnRSpE3Nbn2lD7oO++dN6JJ4NaXWMAwmzGvcNHM2c9OKegveU
OGg/q/7Ma3lBuPR7YiKKKpM1JXpm0gpp90ZfyVCe+srjnbJZQPxlr+H3WSKfs9Y4iM4+OHJBkUdq
gJ28QPnZTSPBqb0aEfn0LyYYgs7Ghq7BlqS/go6EoT2DeWhRIxq9f8kr90gQyi2YKcbAbcLnzosd
UdgSEvM1aeSggqabmYTfjtQ2yfqjq8KDn3R70YHoLj3seQWwv4b3N644nToqunYkJjpdcGkdtTLq
BDWMt23q6DiVwoT2C8Midu5RaYHVHt5h65BpPZx9LQ/s1aW05AuqaRiI1MiZcVIK99nNI5NFp5Q4
BbtP1KG6CWxhwgA4aq5cQqnoPV+tKHnrivEz0QFhZXib8uhz7LqLpdxfWIWOTYPBsBT3Lu23hnSO
oCzZLFavCQG3FYHjrHqERvYbfTFMKrue+AMEgF9o5Ddhk+y8ED+2aZw7VPljON6W0tpYZbPzUCNO
Vr8POvHUNA5nh4HqYg7KbzVL9Wuqs2eG3nvKRgl+H68mmRpS7RaOS2HjnMc423nzfIgG/2IGtI7D
8Rqo+TqWQKb4elvmpNOgvoDvbqAUsSeukrA6CMQs4q3948nkdfbJNR4j65ohi2YlRSZQ8CES0uvs
GVKTTlEza3tfFwaNeZTm+iYwvWTruoxeBBpT0JTWRifkChPYXpT/MfE3ubiIVPlZDxH7/f5XU4q/
yDT+2nXHXZ4v5A0hViupKeUAliFZWi9exbGy0CGGiUlLytj3kvA4kmSLhmFb1+807i5dXLH22BtZ
jF94a7YsJe0Dt3N8SXjHD3VefC3c0DI1d3Hj/vtUg8gJhifFTDHk8XMh/kpdfP/Ug93S+OwNLHek
iQ6E69Ct30Zq3ncuB2FRkLQj5L1xBdYMEN3F8hWjNXzAfbuZPRM3sNuxSIgnOqvo/9IfRuCIXFqD
MCwSStzsxdRxlG29U2ok3pCHweeyiwksvtrlsiHCAxtI2ZMvYdmuBzcBVnBn4nNBwVUdhgb6lkIo
Q9CFRzeGwbFe2vktSGJxE83o4Wek/qCx11l18Sx3N1fTcA+y8j2W4k0WJq4q7AgNckVR8SoBg1Bz
fEu1gMGrUal7mffYFTTogpbC7Jj3Hx66vdaVhbW3yrz8Y6vZvS0eCgQOhJJAYlHfotZsX6VBwWlj
B4GaEF3E409OCNeWX5mjn0G7EVk+1mvFWadowvG1pPsC9ziB/NnUUj3mnVtuxtKCN1Gby4b4yIow
oVnsXW+WB5ckJsogdBT9Bp1nbHv1vo6telfaldypJoTa0zrugVpKuCcrOtzPKBB2YeAqdIMO/V4z
TQ6EY+XbRCm92o8pWsOSJhA67LfQa8ddF7Pdn/o6hwgzkYXeSrVxaQG/RI3frnw/TXVXKt/KuAt2
c2ojuUnqRid7f3uKNoGdOvihgLXsdEXwxfaNYZP0XcJcHP9hH4qdLhqSV+GQZfBQ4w4AAmahuW7Y
oX2aDcUsw6n7teta7L4VHePYJRKOs+1ApIft5daahkGIZr0I5XurMshQrBM76eobN/O06gHXXCoG
A26EMa8irXZrM9ILw2p0jxjRSUAMJQeZKTeaU5fDFVilTQC4PvCjzNnHhmfv5wxPcye99jiluBnG
YJHb3pOatmx0x9lOs1d4SQ0q/AaFkzs24s2CUkXgOEY7enUu5dYqvSdcnon9KAqmB7N/J65Ysp62
dq3TrXsrxTe5ryp7Vcz7hL4n70s9n+OgpwzoQymnTF19o8RYyLGiW4pjoFg8TA/G3u+Cf6I3MFZt
8qsfEW8k9JnqQ6DSI7JDhP+E5ymQq81zE70nxvKEjYoh8jl7084hfpWN5qqazwj9H3SpMHcpJdOm
D19UMa0NTD9NT5I2SpEIcJshV3xg/su10NNOm668Th2ee2Lu4ejkzpsgZXuiKt7l73ZMrOWJ3MIk
4EBnkylIbHEygk8jmjn/bueXxf4euXZFyhvBDSu4DhsTn+aIYdIgO5Vfk6h9TqxDzUfgMxJp1EMv
7Ygf5C716suPbrUg7OfMcR23Oes+Mdyk+hr1HxUjkvn3F87y3nB7am6vXBK0RO/c5cx8o2hNKNPR
rz+sOqKw9K2ve16Qf1H753bNApLcv5T0mm8v8hddH7bjK51t/fO4sEaK3dTZD/oiijh7qql8e9Lf
NmEKUsLZchP5sQgg9BXSWVXdVbT+AR/0gbB15DlvufmXm+ZXFZD4Z1R3DyWGybJ95DsB1K3iUW25
Ro+4QS5YjwUTMj+qB2WcuYjcQH04hGvR60vilvNsGg4+dTnoQRHHB75OWRfuCveSf/S1NhEXAeT3
GTkGl41lNKTQahJ4NL/oJ83w4tY54MAMQXG23001RRDxwZjTwhZGptYqROkXZ4w1X5az0ecPkwwi
3Q2xq2bFEGJAgNLj2UDYX/HY2ulnjjA0oH3XP4JbG6dfCVuQPmOvzK6Ggg1zCrlYCXLEi7HwGXte
Hb5O7fWHYdsmll8LQaKmRzoLwCNxR0lhExZJRrNJgClBg3JEr2T6ex6xfmRM0Dv9BHMsYwoxq88c
scBB5RuSkFcugP++gO3m3BOx1+DM3FQ+5hp+CMlQ/91RFc0f+jHbM5xhF6SC+Zf7XEQzykCH7chT
4DE9G8vEyISeiOMo5hVniPC5uUomK118Xv83eKX7HTB58U88TUYYQ0jfXZ6N/qVcLKOLr+TdYmik
QvEYsJKqCZQKQBC+CxfH0L8tEhnEll0mQkJEZv2bMeWPvG3//3FYGR4a6VNFvmG+OOpxz6simr9J
kN4scLhteenSnHoKezlqS3Oy0fNK39tHfTsaUKxOxRpT7ypvOOtZyWPzQzAif5NM6R069W6wOd7N
X3zycKDUw7e1jbdXwzsNQI5nz05g7f4bdfrW6veDi+byC/nJF5mBt9EXHgqB4BDbEBGCZKWKod7o
8b+Yp9RwNRN5axfyT9js56Kpbwa10L3NvDgPBKoaRrCeRYAWm8Mh6Xn9V78suGWc7i8dzUPR+rvM
KA965jArnE86QRHBjqAhCDWkOer+kP5CM+l+c1LeYord8I8bN/bRbywQZPvHLMYbXdfXPot4l+my
9iU99OKx6vr3IGRnzYTmdwYZP0hJPAIck7Dd1ZXx6cbdba78N99tT03QbezOvy92fSoC48kgOjdZ
xr8TY2Apcrxrpf/stQxw0+r2Dbd76ft1S94JUmXqVe3w1HYTcc397x5xD+1+cnmb6ndQyA/HoCM7
lG/Ye75b3yei1erWepiLZaTgOROQk+4JUNw0LWd9rlg4HRa0/DFU8jpY1ZOBEYIos7PFYW2slmtj
+9e0lpt2sCF5m5eprW4B59MH8h9PRHZuUCjjBaOZ/G8EkAxgW+NR3z9JwHBJTFDd9PfSplkJRmAH
hcPVhVdMMUG5jmOlHsJhyWn108Uj5YYWOKgNgyS6mtw7ahW/vdi6hJH7FXvtJ+a1TcX8gV/uHP6P
o/NYjhZZg+gTEYE3W7X3Ri27IaRfEr4wBRTw9HOY3Y07M5KahuIzmScj9Mc2aJUnWeD3Y0Z3j+2Y
iWy1t9i8GXmKHqY4mnlOJIhc6zg+eDrZO0yhZaOZ5ptSQIsd6W5IWN04abzRY2tGuSCVk97DayPS
m7hZjLI6st+69Km/l42zIveYTRrOKKuUh64uGYME7Jn59gsVrLFKYn4GsVv5G6vA3go4KyNhgEH2
ayCtXeGz/mmDiOxl2DGh+QgDhFR1RjOCSouXR3ytMouNY9U8wgYIpJ1DHPXcvCTc1eFCjs+B1H5T
zEpLIrY5r+t5aBmTDE0NmaTDoRqazZiiVxa2/xXmpLYqVfzT8A3N/9pI0gY12CrRaobMxVrS/7Wg
RyJlniHrbFsfwd+Y67eUWoPRgrZsRu0IpJ64J+tNQDCpNfuRSnTTioUaa0gdnxvapJ3Ro/RxxneP
cOX/P7nbL9NKvyLU3rTz81lHx4i0USy4/XL+9aEBmBz8VZ2nL16CJHSUDyNOIf1ydyQuy940vYSI
g7ta+yHMivwFtK2d9W714brs5A7sGYY3Ykr1xsUmhOuj5gUHkFdCdLSc4jH62ltYFKvYn/+MYD9i
2wJaFG+csN4MkoIg5HGbP1Bmahe7Tc+GF20Qvp09tpxOAOPTE9cpLbcYpU6W750nZ9g5EB79zj/S
P10rv5yBNJ8y1vY6PF+PRNCY1ruKnJXOOmeKq21XiW3uWl92rr2gMvipdWfJYm7uZfds6bZu1p1s
93WCdxdhERAu2zZoG07vroc8WVdDXmBH6xamBbq7nHaV1/xR7q4qisWmRZwqAWdXc6AE93rYUqf5
4jRvZhb/f+GxAvOQ1NuSRTh4MOdbBWJv9qQjVYyenTb5UCZyY5iFTBz1pUadnfu8w3uJP5ox/rer
cVygIDRS+H4B9kUozbbeszlT5sbR9TOoGIZ1oX4YCpcNEoTvuK8OZkA76c3JZsgD57/dpy4Mlbbo
hE8fQgQbUMMjuE/mJD3CKONSohh40uW0tO3x5gSoyaJaIQzxUrgKdfUoNCZvhU02MmGPDA1HrbsK
O95WTXA2s4rDhdFZja4d0kmPnRFDQRwwa3SG4MIIazswmAzICSHEp3ovXQCiuPA2md0iV4CIGjPM
7Yto5WnWtdQQ73DnOAniOyk3zE7B9w1nZ0w/KpE/EoNxpcwuTl4SAmHlpK/61v++82bR6eU2Tya2
8FynjoijEb1xlaOfPeWiReNffw4p+5DJQUfoBB/YwphCYibri3vU3ZrAYCIFkzwdgfoX9s635S7H
OSn6etFUd5lC1eTXW917oZnLXFY733+QAoyT60lyepbjdWwwgaK5c/X6XMUpmthqM98lje6w5kgP
IORGKgkZfM5fRghdrNblcb5dNKJpWh4fDUyrjxMoLd23qeCbsLDHu/FK9/GRed2RUG1sfSQK8Lj1
LbsHFSBK/pOpdslL9SxHQr7cFy+s1vNlLAm36Ca6BrvFC51h6XQcwjWjVY73vJxyNu0EEaE37139
kvKmroxob7unouzOFcEONSMhq2VWMnN+AhYCeUMaAn+injZvqPNWXalDMQCbY6B4D+N8KVymP317
Yhp+9Cp1CKsz7tFDyPLTatRxTnujnh0RxzA29+mnHE2u9Jj9WnvigTv7oDVzL1lpA8gDDqtkgtlF
MtSTbrLE4mURBe3Z54irangaEbrriskV8oUmvxexDzCm+KwE4t6ZqhlOzzMEM+GMNWV5NIxizzL8
w+ynqz+pe4SOZqhmWo/xXVAkhaOzZ6t14L22yNIOvUwHLyMgISdDL3eas7FHPT8RsXuMpHmOTXyz
rFCSSuMlxVtoXmAQAmaTmFbVz2k7vIPlfOtb/Z0hECoGtCHa6xiRjD6irYE453CgauC8FLoqK2iv
fVucw/lxYAe0KvPsJoa7k7EKlPWTVZGClDpwH/wnYkaYYmNyKeIVXnYUI79pR0+LZWrq/Ns4YKWp
59u5L/wX2TN4wmgZo3pFAcs4KMBiVbNfTck6c8JwFSFvtccyQQ4PTQPZ4nzhG+oTBtQQf0xmLdxt
WZiycf9qY4DUVgzs1T4HvVi5JGX3CoyMpj+ToLuR1RyOPVF54ykN1b6J7dcSvujY29CB755pgpwr
111+t+AABhBTTCb1BSxc0hcf0HavCc6ywNTWZSDWKD+YhJNUmngQMOauBLc8X0+IdwKO53NvmUzd
EtroL+66nWib+Gl+bGIQB0M6nrMKRhYvzVC8DuYbDDLajt3UkiM2ThvSpB5dq631Af1gYZCeiKKQ
zz1XGhp1V8fbsyEIYPh/Let9IUB6CgdrI1ni2pwCRcCirjjxTl22zbdP+gakOEBa+Or5E+Ppuypw
zPAYCUqD3Ay28yfRnfBJja9R5mxqZD/IAqlT4P+55da0GLWE1pb3yP/kPrLS784w7dO+QOdt7HtA
1NTk6jSLsebrrKhljDZb9dx2AYKiJ7bXhEwVaHLwMCXeOufjY3Fj1slPLE2GlOwraoQVOEgHqlPu
R8Fn5u4Fnbz7/+L28aYCdVIisXdoNzAp6sto+i7q4BPMhI8qjEU8DtXSfiSesU6L8r1CCdAh9TE5
7dCHEFtGskYFv3VCLut/jVlNnRhLdGPtG3e05D3MTHo/v49N8jPM2FjOh03OmZvN1tyRot6EJuMz
XjVKPFiunlFkQjhGmWVwWMZDdLNQdlBCqBc2h7PD92n+diySUk11ilL7yQUqXqLRSmr/6oYYOUjN
zt1hjrYj0CDDFIvMH/FzwdYf1wtUFB0FeT7p/zzhrrEt+ECdWP8JzSWmQs3mx3yOxhAbOhtSby22
0lpIJUuA0IvJkoHR7DbWtFdo4D9yEH+pLRLyP1y5AX6+GqecR4thexrw6AaQ7fydAp+VW/lv14K2
9PMCdre6Wrb7S54eLaXuo6GoV5oAvUqflvj9N9/SPYohBfUFzW1k42wbciZkhiGZQlnlDlnhCT/y
ysfqB2dFQw4HlCk2EWCpQTJUxMkRRD+RQDKRcJXAOuxyrfi2XVgVvhNuPcnWm3593IAUQrAeXgLC
jZZmUH7XEx51m7AKqBc64+T2ngfqEkKKX9Xzyql27iSNb71cHbKUlHFHS0Iiw1ER5RENjvS2uJrf
nCg9ZviDQBEyqHTGasP0/QP236vSG5tjS695mYw/Wa9umvKQ+8gH6ewgckBRs/jytrgdl6XUX+oQ
EWPT5welZYRfJCfX1h/zccpm4UN00cqo7TVaSy5Gf7Cy6A1T174iKdiLilOrAMK0bJqNhPzosvmw
GvnBpn6TpNlWGp27yFktVm5LUAUFMrVGeJg5aR5tkN1Q0pbiVtXhwqxNiJVswEtJE9W31hlHJJSh
yYBcFBymhMMfPxbyZYh+4bbK6h2TbnYaBnVFsnaNjDBzf9v70dkU7kc/u3xKpLBPNVzope4YPZYM
2CK5SSDArNILrFXvZzDsaDDNsPORcjUTnAcHwGokzi7Wiz7s4Xn5yl00dEZxDZyq4/uwHYiI1JNa
YX4kiY6k3A1Yl0v3eYJynRktx4ZB0nzgdMc69mHqBEASrUU+eg8Td7Wh/D9BgGsbdGQzOv+qbtpp
o3l2UCGlRvTumPk9ywMBhsT6l8eQcxq9PllhvHLo6WzlL4G5v8a1pEQZhA2dLf+BZSCPRjZ9+yFt
dtYEaAHTmlxdTxyogRdmULw6vkbQKqS7PCP2EekwTTaDr0T/03VckehD+BDRr04Okgq6egFW4l6x
v5IJzHQwAYHLLUjqzBtJrx+TYw3bWJBRlyjn29KHdRwx12RO3i/rCgB9TWHMXkAujSbzn5S07z6C
keU0eOz1ogP3KAg288Y2B8hyUh30tuYUYTZ+FDpQoL5q/yVm7W9iGtzJYwzfsonz4H4xMq8HbQ0a
ZhUMdX+YXG05jxDY9y/UzHwxW+ccCLlXxXTqmvHZ5mR3gvriV+geehokJIqLuEGDG0C0UHr5rCJ/
fi1KBxNXRoS6k3x2QfcJf3ZrAzTReLnCCoJP22fnzjYPDmwuJozk5yXy08mwOHbkPxAC1RGZ6sv2
x2wJYaPFynnXB4a3aYN0G2HwTJICcBO46Day/KVlgCOY4Cn52kuLRwElRFxu2llMPhD78CRFAzzB
l0dB9dxhRg5K96wzV0Vlu8/C5JBy3pU+kadBqN5CElbzrj00TfFXOphwU8bslMjGRZUsL6mmq7R6
KRqeKoXbvWKnNpblNmTSvCLvMSVPcwDCwsM1JiOxTklzFbmDWRxzsBt/ZVV+S/hSGXjTghk4kBzV
stfShzfbA+Ub8ZDygqXkIvLctSOoP8SwTU18VOwgjqXJSs+KfzQK2DTPTuaAW59mVM95vyEn2rPK
JFe46ihVbQm42JDkKbitheZkeHaH/BZiVrQziezBhONsT2jRCVScr24v8p/Wjn5jy31NKJmoGGre
UlrBqV9psUcHw1JOtBejbx/Yk4HKdRjixoeZ5ZekdE+Ri1OSwrcWDjFO9mNmoA6p9zp/AodRtgFG
zKpxpkPcmzGwaLkYkdsbEjsOLuQvGv0lHgPqvfCQOM3XXMJEbr6vgGcWqAeswkUHl23n4pJfjdN5
g7djVXThKq7Mxdwcz89FOE930AXGpbsl7mNlA1Q2km4xYA7k78kP5Jkd+tg/2YisZ90v5j0NtHnf
F4BIkF/IgRBjnezUjA2U38bGIjM5Q0cec1fAjeUgiDv6JXqGCUcDbqm7Fpuw3dkXy/h9LpEtzcY2
7fKqG1Gi50gXMD1BP57/DlMBgGsdtHpkaFbkBgYs3+YaX6ZnS3stI+L28A9uC5BWs6PCF8Wphp50
UKV71+tc0BzXwCuHC9WLrxSzI1TspvWTUltgMXoAhzpSNzpRuQqVtYbuvjBBTzuFvRWMc0ya2Cmr
1U9AF66gZY2K94tfJ9supviv2pXe/MRdDf2rY68cbMMk2Bm2WgOnyH3kc8rCaOzSblRSp/+0F7VR
7UcfJHn7Nle4FO+wueaqKoafl90MFX24obW2+P8F/EsrbBcTDZrS6VlZk7gavCmRRpxk+D7mfjDK
/ZWd9jth6iuh6o/AxGhGp9IG46XsYHvw0xtHULajkZ561DnWwgiqHzuBajf3UY1PXTbPIRKK1RyX
Abd79DP4ya0NPuca06Q8qzEYMHcHR/GG0Yh/g09CbzXQobKJvXv4Z6IGXW9ZH8my/+OfERVgcrP1
dQU02QKConNy5C7EphAcCw8wyClqL7NNVlXpLAt+0fwTOWT2Iyd6z0gg1dn0GXQtBadOXxVnqQfc
V/0FEU6xSCTqkpmcEZohy+xBeLg97NeApLMnbWao+hOw0JLyztdw/lbEayHXqyx7LSZj22ryOEZq
mUWY5OnO6FWS7TRUbI1no7Ef74Y2OTHnfOAhgnco/+/K55YNE/h5pF2KKt7lVcp/PVlnR++PxIos
YUGcGfd/uim+AHrFxnib4F54HqhVI1vP93Ux3E1u7ab00d/oOzkOzHecm5GF1w7KCHMt3aiWbmxs
UnPInuAhnSX2Ca/vz04PGiFGBRszJ1Iou+c7ip38kw7oEogFhbHOQU5x0hE3ZYAhKAL2AOwRCgqY
Tnw7qXWsfOfVGZINRrNdbno35qIUxYl7T9vsBHrvBTjQyqmL1xYwYRHLnQQgNp8jfZhv4eD9FKW8
6Zl45lnipR4SA6a0darX/+B7fbsmzwUfC77Lghftkn+2QGyxEgjMAdwidPxVibWS0tmnaB3oe70W
E03LByJQRVJcdOT3EAq955FguN8iEIpsBtJ4w+dTpUegu+6c/3NKu/vk82Q13Fmpbl2wjjKM4wGc
JzKTWW1aTobI1Y5lbF+Yq1AJyK1dqI+27T9U0h15qb7PExqNKyhtucopbm032FueOqA/+Itz7nxD
yw7CgQkCknY9ydQl6DNbNBO2eT575+NPLTznNxkqdI5N8S822YE7MYnn4dQBJrXNZMV+GHdcfQt9
jYYejGidJD9dxwQt0DmiCHxB40S2AKdiScWS801OHL56TmYkFD7CWFdScOsAzfr2qIswF+P/JNC+
s5eNUf5iUeOZBL7by+ToW8UReVJKOcgKjm6HviwcwH548je1KWfsWV8Jcg4bU9T1y85xGT6BqBVv
kV7hzWX1wdi451vyJBk2nh8shJxNNb2LeoiaIvb6tUHH6/Oic9JkExbBruFTGZwKrmgOngHox/YB
M4cAsrh7lISaKKzmlCfpv9jFmO/15g8mkk3E0Wh2zB9V9I1uYKsy60RRvuArYMlClARHt1ZX71J2
iB2xcVB550PPgDtcu3a7ZiC/my9bgMr4SYTGWjfs314EFASOTfQS3ki7v7Jcu8xjrvm1l9F8Ck7e
RIarMEcd4LKYSnD06Pz183XQFWa61iHnxkbIWrkzYyVfB/V4D+LykFcOpm5mpVG7cbLgasweUj+B
Hmt1x9iSgIZHl7JRnJTewdPTNrHVo6qxF4VRhkuEqDSf6bSoBNsk1RPOAOUXQGOoO2+a3XzNU/os
8eh1jYVZDCc/znPeIum/pk6w5EEg4qAsw+bbLYoH8fDe09SCnjfVajT894yBoBUiefPQ6bJigK/F
395r/aKt03/zW1brnA/u+yUyi6dJ4IvkOZ3XB1Zvb7rOQ5DSAxpqkcEFtb6w5hfMMB30XntPiQbz
4uxI/QjUE9yvEbsMn6EGqhpwFwGHmzmHQ1SIKKkedcZ2OW3NYIR7e0ARwOvVmPsAput4bTz8A/Dd
viFoM11maClbc+uNLiOCHlhdayoM5xTciXAAYbMqqP1sZXX1n4dAhrfkHVfPav7z7HBELqWh7QIM
vahLsevG5Ecr0W3xmpR19tVbTMOMgatiNvq7Jt1z5E+HvKmY/SEjzfxzzdPPFIKFr2XamwoLxDzh
cJhu5AQYPEllfOh0/CmDIIQ8BzLeWPmK2xAjWsF5sYwHcLpVDFBMAqc2yc5dlz5uLCOtCQwa1jJV
z5jGPuZholWZ2vwOaG19r2v6NRLeumxqygx0O3Ke1qlsqfJgE1jqbuCtT9vxy2/Tf0HZf837Noga
N3dUe9/rn8Gq7VK83GWQb3B+DQA+qi3a61maDggjwGjhr8oJKlrM6zToDlaaHaTK1zh9EpiH+G79
XaM3b4jHtgTcYdQ0Sf6xGu0mRHtNG+c+Hz4BrxWeiENvBau89SGV68Qc5fSJmT380ZE+vMKEGsci
kRNzfiZdDhcv0i+2qrD9C9AauekmS20a93X7NVmA9Ya7IhSXi0t97Zovyud0Sr/SCLBDrNhHanWA
6RK5Bieg4c61hgJXrENDhVQ8VjfDm6NMVIzcwhrQLOKNwQd2qDXzNl8Bs213Sg7P811Qz+K7CmsL
5b7zkgV3z4t2KcdJWv7J3n2QcLkCDccSPAhXE+WCG6Y72RRXO8jfal14y9YP7uPU79u2uowkQNJS
Kaap42lImt3QmwZdSLC0QmpXcpDGJzKgz40s3w3jny+nU6zyj4mZhgArlbERN32Q58Z7NWGDcKO9
KOmMQu8DVzEoaUEJ5lo26g+DVNYONua8gaZWCbELu/mwxUDCblicgP+/9Fm/HTt0e6wDwnq8qco/
hlV/QyUwEVwgJ7Xr+sBZghd7ajrKJ69Aa2SU53TMTnEEBLb5NnlZ1M09jFzkdL1+KonYCP1kldfG
we3C57FxNoMb0jDJVR86G6WrK53EjouJSaS7WubwVjfZpq/qZWTm2wrzveOoD9+ZVrhSr6Y+/Fmj
frMxUVcT9YttRX9EwQnkECQx2sF5UGzbmpCczWAZpd6Bv0YRmo3aYeRmRxrhJ8zOEc3I1t702H8i
TsJADF+6UQv07OVHzVqx1dWb1LXfbOBw6/P42CLfqTAvPI3Ms5DTn4XJacNU7EVPi2PayosDFgFj
CJw4kBW+Zex1LpqoEIz1yTn36lM4lesm9+9jbD0Q2yGjGH/GMr9FEYTEsN41aUBVZ//isYezYNM6
2cJYEetIeetYp6At9+hKb5EzvqQW3jPqxaCDamVVr6MNW45mHy2SLdOBeIEkXs2CqwbtEdFNDH/5
EiwEOZmm7YXZH50iYBogo/vYZXNWhywuMnPNfd6RkyBRqDUUlk7ZPCRa6iIkddzz/o/+ONUh4YOo
QDo7e/VTDULZNC49LS4WpT8cvJEcuKlAvzv/AE7WQ+kWM2mgPjLSHfmv6m01Igz2HYRz+0RX27pJ
SG7Iw1WqdVA/kQ3I4eKHLaSYFnkcGM7ahMuIbVlhtR+SZdlYs0c9eHHM4SuLusc0dmevSV67Tl4L
y78Ciw6eKns8CtWch9nNEcMdj/ONimsYicyLRQatUcWfeG1N5ishp0vy5ifDvWr936rqlrGcx8cZ
rmozspmK8q0uywz5/UDaQNUKVnopb5g89T/FMK7jHIUsEGtZJAc7n5hC4merpksaEt01R7773qcN
R8qyqzXV2qacQIybujZHJYgtMR2bgZXtQi+mMzcXcSOItxAHDdxuKe2SmAfGro2+MNpqgzgY2rQ3
ciYIWifXfZRaq3wMSsJpuw3Nx9obnBU3j3oqdesolRkdOd3ePUNgbR/o1TR1iYAaa1FzwPy8NGp9
36AtS7W5IQ8zypEiOhsTT9R84bDEL+anC7fADBR7lb51LGL8nPxwZaOu7uVz4wYPX8irJe19lHgv
9GLR1S7SCTBhtXZC99nAUYhL/dB30b+xaf9NynERWvjPwsBiZ1rf9kBuhav9sBs9pABmuTzJaYrD
Q6Ec8KRAWOYjtUXhcK5DaLGJgTfcIZUNo3n90U7T3hqzbjm1krAzX54hw6xN3diBb6g2k3C3Bi+m
bkI13gNPygHuVBzznXX00c1MZZKs62Z8y4f0RdkZmZvjtLdDbRGCDn8UTP0WU8u0H+CnAYvZ3kSW
DFh8ADuCKvwzUCHzrqOuQgQYW9PnKLzfNIekHNv6TwPywqm8S6DZl5aTLcigLobpB8rue1mgSakQ
nIEiwIrQk9vLLgxtS/gqJ3kKzGSf5hZRm6q6FjUhyrXWvqZJt2/QJs0Pauc4hyRz/toKBn3kxKAs
0w4zgbOXI0J/DO+4gyGQF9xkdj937cRxBQkF1yy6irpZzGjDmfIbbesi6xGNcxjdYGNKhCmN3i2M
0toKID6G4tQBYLBN24lyG2v2As/bvmP8JKL81RPkGdoG6yFEZ63bHtvem7O7ukeVlq+5VULrHZ9T
q7+lQX6E4NKisswCTHiGvhuBPWPdxU2tofXL8/fcc9edlI8wRcDids9ROxbbWfAxmPlRcls+da77
q6LpX9gW19I3to7RPhQHgRvCuZT6CuPoq9+pgxtoD1l45KOpo3QcwmasLz/N0EpgOm4ACETeRrot
MQrui47LcyaPHQmLJqOIzUyLAj6qXgfde9UMD1hy8RPFYtvj47T7YcXhspA8OiOERybB7t/AbVO3
8d7IyCIE+rIsqn5EY+tCYbRhkCPrchZlnaBHQvNUxKx2TVBKqGKiWYEu6EsUx/UQ63+dGy2F5pAE
bcLzKDXQK4kGNaGuvq2uc6CyGlf2u3BOcnthK8OmkrAfwqPdCCqi27DzFXZiQNW1XoQbrLKMyQsW
GTRAJjQecUtKmwUQJ1RMbpw7grqPDXkddd9eBKa1wVe4G8fZnBvqNJLAcsgAPYrYe2P3QL5KiuPI
al/r1t3WEYPZMC5Ro/pX2SgTXamzHmUDO1hVrCjc534MmKnLHkBkB5FbHPGPTiuLUUzTDchxjPVg
6Ggnh7exzx+TGQRPPWpwaRI/Mt8MRq3tNDO9UTT+tkG+H6r00zMAMOsBVjbjkhfJsRdMxvzxIkM2
V1N9KzRv5TfqOJjOB3jnXVPVN8ule+kcwAbZlwq1jqm/9YyagZvB7b/N0v2L/OCMuJTM+Sw9+Ea+
tHBLb5gt36pAnDsCR3mFiGszy+hzk6ENngqeExgOeXJKBkyiVE/U5ePaU2iYKxmhV656cGS+v46x
DjNQ+FfgifAt6y5V7y2hi6+5Oe5NPWy8DM0DMXVRZnxC1TgA95UgUcXOC4pb5qs3A92f26c7K0MO
hzELQM24N4J6XTk1ZPU6vifVwMdKUMyZLGoqkzK+2isT/9Gs5Cjbh5Yhjh3pUXqXLWYa0GN7Up5B
IhzjIL85RblPu3yXJGI/f5750pfoeZB1/uASOxtZ9Bw27QuR7AzcyEXkr0MNt42V/4O2xkAOUJ7w
B/x5lFqJJi4EAH/PP4Cpzd6oiv3QyR88gMQZMOwCqkU1beXilgXmZizEZZarsmJ/QQf7qMm0YClM
1iwfu25r2npC89jNF5UP0UXM199kmCMhJ4x6y+Xm98zXs6488msGtmadmwfQhngVDePWRopZZ/mx
J2IC6MQ1S4s9xrNDYriPiTbJLNydH1RXJ8/eo4HRm2H5xhIlASiDobMh3jazZGqvTSzHGMHzDIRT
uCGwY1tghUH/OzCESzwcBTD5BDO0Qn5O8IEYrn7zPKw6bM/k4FL2DNkmTqdj5ViH+X/z2vwd3Y7Y
1WqV5XKBOewHxdolQBTaB805S62/KCfExdK95KUWvdxwrN2h143LNjLeKoiDH4ZfOYS+Of0yyvr3
KUhmR8eFbBPcsF4oSaBG1Ai0zQ+1fYFsIePrzZQ8KcopbPH2T06Mzzz8SJJq62VEMOO5tbRiM1RU
y2GzyWL+gFE/ZT39soSlpWcHM4HQbfYnWxRX08qxzpcbfvA6aCcs4fHG7+urphtbfYat4W9cth5O
VsD9QFAH1OlJdugFa3gnMt8pav4IfIAOAem1di/gHUgpGLAYoE1lWjF+W5IintPoyxTMychlsZAC
ZBfN8D9QPP7ZFS/diA1OoQ0LkzsVmetxUP6miOPPSdO2BmPFMI32fpafhrQ8RNgw2Rmt59+aIls3
HGfVSUTuvtil0Xj2B++UquG7hWsAGzZdzT+g8LJrZSi2Hfk/k9vfqhNIogUhw8K8sZWdjaFsb/UC
X5B4GTqetVA0qBmQJj31pMc8YUV/cppgPXTJbZT+Ied9kNjdTPZlmOZ3f5ly5IcwuqvWmbuWSSpW
aFBxJoJIGB0sPXL/n5EJPJrjXstrbr0Y5JvtpvdMTcF6/vIK7CgdOWh9lvHKj81ni8FCEcOuroc9
EJRko1zxW6VAVYDDdkZ+a8dJ37pD+j3wmDE4XvD8r6fMXndJl5w0VzoElFVflLCEkrUADRqP5ZNZ
AhBMP4cIFI+Xtju0Izsd8zJvmzK9j6g4+AaLJS7+Zeo5gKh4FSDKuweJ8zVF9PuGZ/yUzbSN0Oix
Y2E4OFV2gQcWCJdgseDjAAQuAWoCkaISEMVaZgBPApGeHgVbM4eI0EXaPmLNjqBeHUurfNABGpu8
TMlfnj///HMqfOkLloZXBoH8jkg+gtg7DizEiXIOmpWqoe7IikzzZjq7mJEJPf+F5hVutJidEDPi
dG1DU13kBekypl7+ywcLjnPTnJqELL7MWbQTY9wM0ApzPeRrTeKFyH36mvgIWGShhll4mrfFRYC/
i1oe1S/UDsyTiDSrYpT7UhA3llM78UJt4jUCO1hVGXPopOnZZ+t92pBtGAHhbwrKmbpNyc8eze/Q
I+8BIlD33IU2ieylS29PgSjfkqye8e8pO8oG9ffS182BMCJercjqZFXc0PXmKyOw3rHy0kh6k/Uh
HZ2ZiamDotPH5iqZYm18K1P4wdNgRaQTr7MwHSBi1MkzaSXNQUyCt5gTBGs7gj3mtR1S9D4ijYxO
ZdPr2Bk7XY8OtPvqKCYtRD5VMvtxsH+WiqkzXJV02ythHWIQghRHpbkOY5u1laA+YyKd2fa9UF5R
EGqr6kdreu0iNGBPZ0b0WbaauWpKJi9BnZ19zAh3t4gZZAvHzXDyI7NSznD1Bq3b6KoBF294+Zpu
DmjEGCG8UAAZJ3ZLxDqNkpR03Vm5WQ8MgouL/MFPl9wQRHyz9Lw0kclDR0GH9BeZHEkVwAKEn53c
2g0XYg6VZvRnLZMILvM0Zd02IRppmccBWHcdq0EQW2xWGRfcpBDkJBoGTUCq0rubxx7swaHcg21L
oBIUajvZLYZWI7Sfm5atdVYk9Z2kPQvSCioJfcIx24Ys9K1J9dc2E/6CsUK1GHUgD7x2WHabZrVO
hza8elbXrFNjLJ5bow/ujlb8gX75DU0uQyECrm8kK9KoERpEsInWXWkW+BFb4BFmErIdJMAKKi4W
grZQrBL6tt+aRWIfzKqLtlOQuQfZm+lRFXqAy8lNF1EnjGVBqOS6HVRyTHxMheUo4tcWO++2ER52
AbdDaV3hN7NHityhT7t/zHzHY2o75o4SlirSUmDlDJvtkD2kK7AJMGz9RG091I1P+Tg2p0L2707I
3AMNoNixlqJPrwROQ0GOiM67ZWnpNQJhTLI7wnLSTa2iFtivxH9bkU/SWrUOqyPKccxJ/eB0ofkc
OFP2SteGdYMtH4AKvWcjIpD1GxL7Slkiog6wEMOFbMAKd7GDsH4CM9CyaR40TTuUkaQOFEN6afGY
PkUlmeM6sOrXNKytl7zU6xSVZJBC6OM45dwQe+hYtCQd5thbrUjjWVgIHN+lHssFXdCTdCY094ip
6Stqws4GIeX2P87OazmO5ErDr6KYa5W2srLsxo4ugLZoAG3gcVMBgGB57+vp90twtDsEJ8jVhhSi
gG6USXvynN/043QBk3AfFgUYfxyfEhNBxrZamQAi0ywGr2CwkyYmSsnkYx4MMR7SrIKbHZM6FvN6
whRWKynN9Lp1HaBehjqm82ZnzloLAHvhzJoQ8PRmjTliTiCNDbKJPfEQxRu2iWNbeY9zmz5VPaoO
c0EeoXVA34C0QDSwzt+8tvwa2TNQRwyQE3eEAgF+i/QVNQ62Xc3FkarSn2Tq8yoW5r4zCYCm7K+w
NFqb5Iw5rZ3ibnpyIKHarKZeUJ9cUSwNK73oK2j/Fg3ZOf6qBQPlhpBBsZp0y+5rG4XHuE4u9SG5
Q6DrsfWdRwT+YK44/hq5XmhL5lE0WBIPZoZD4rREouvSKKcj2lF3pkU2K01WtVddjLp9O43txs6C
hxDEv2NUi0J099WI7PdAJtDJ9VNIsYtmDrVlIVTRB1nO3jKOeeNwch/ZEnMyiWeQT/HJq+DgRXH1
FE3EOjrIRq/TlplVAbBA4eQdbT3A/CnMXuEKTJUSmGNBFwLUQMfZaEAdWRQu/Eo7tZV945XFvZt6
uyqHL6nr/fNUwaUZgudeUJo0qbePsLox68RKNLd2c+BTVkyBGNboBp2Ng0UM3lbnRlEjyq3w9t5D
VPUnN9DumljcTUWPI2J8Jdv6YLcIqnUlqU70sSAf4jE6CWgS0EPxl/Ao5IAHqQfU/rCAwaZTX7rz
i0zmrV3P7GzGTRoaK4RMwO+w3WQhWa4ku8JdC8tPYIaWJ+940TcCtrtZFeNCDW6cWx5sWow6krjN
KRwtUWVK0db1L2YNGkKtEjjwknFjSrEL5oE4skbGkmQ3CUP7LiXTazt4ZOgNB2H5yunH2BStuPU7
q2HdiW/zBIXvETLywhzHxZTn8YJ8C9IapdyXVG6jYiLPR3KJqhw83d445VBgUO7ya+xPUM0dydJo
KB5hNfa1nrKV63O8FpkBeI6bp0WknzUVksDqCG4kLrkE8lsNYUU1jpdKRUEpeqw7G0xyBmS1DGFR
hndFwrqj3BjZr84rB/tzI4flUtyFUXFA1jM5MxzxZJvsRShbwJyvA7lQaudlSbkvGRlteVUeWje7
60OElVMbGk5SoF3pOxZ0CftF6DkGDBWEAR1amJJbcYAbABldRgLsMxkOkhvXo6NxuIQE6hvbwfHO
GYCPKjEeTua1NZhEQ2O4M4BbtBE43HSce8heaPpoMizXiaUBcg9YwXIdYzLE9UeXV5EmzNjMeJmb
ly6ehp0+mM1DwolSWsNaqZ2p1CtR1fWgj+BQs/mUBkl0PsHTW4YshZEN0bhF8TQybJinGmpmrZEu
OOsJ0mKRvczGpkMd1+DwlgxPttvAKEvA9w12+zw3KMkmJsziXlmDJeTK6qa7qVjJQVxy5DO5mn9y
u4BYwa8h6LFGGQCogKc/C80zwZBRmINBd22EE0Ul18qWGTiTOR7RUAR7ABIbUT8maLB1ehdemRru
5uA/kZsgsm8PIA8vMhIX2yBB+1i1sCmmc0nlItfrHdpL+ypvMTlOVk07LUchL520ewKNxuIxwHjx
axsZpC8hUi5NhFmUHF6TsKPamO3omodGC5BPJywygJu3LrKJTabqBN2TH01fMY4L2U3dPavlwZr0
DWbHX6sEgZsWDi6eM19y4MV5pyHR3I0zdStwYjHHl0rzHgIteJ3CchHqxk1ST/iiaHvqFjfO0F7E
xtSR/Y+GRWkiIELOcWFm8twjBVtU6a0ZDifylWD/intfkTWK9Hpqgp3l2q/I+i0MwGbA/6pHO9V3
MfovbjaRQULraXZv0Bi4aqgZOIm3RiT41DUYgpOTWKi9oYe/ZqQ1aQ0nqzdVS6Do1+Kps+B7E79v
icsA58A2WzoKeBTO+nVQ1hnOyHy7jjdlWDYL1UeE5vcgrE+anBZCzPcaxf6xQ4dslNY+UjhqSzSX
gZ/fBnN18pzwsevlrTV2u9zJLjPSbO6csLRDq2G9yDE7hR66ITY+hJa7M1rtfE5mKA9shxVcJGb1
0m99XlZt3q13UPOPRQ9ABpvkFD5S0jnVgaXUi70jqKQHU+K5TGIXjTJ91fagpdr+AHnrveo2ia29
Vmw7gZVTWGVq5GjivCDtz2f4LrmoKregnXjGb/+0HqJMxT0cyVMxT6eppGo6+3V3ntsxkAAOfzsL
pIGab1yhyLCg5rScgzyW7luFaF6qY1xLAWoCYlQzlTpBKZHdGzWY8Eb9MorLXa8dxxRrdd4MB96x
fsUEw4HZjhlnZF23yBsm78qxhFu4qLXyDxIZ6ic5tJdqpI3AtFvQbjw1JNJVAj2qr1+DrFsoGRsz
D3Zm7p1lE+jqk/BeIi1ZetORN899djz35Y+L0w4WWR0OJqQXQS6//tEYVOfBDhAyJieugSOBlt/D
zFPa2ShEr9TcDNsHQ9UOE1IEx5rohqsm5P/5Z0T1MM6/8JGJgFhTxstUDDe834zMADSLmlwdX3NZ
1/mHhDIDZEWMX05gvLsN36JbJNgJZnNMh/E7deWcRHOWI274ymMTi5LK5bn91LviMYtyeiJVj8Lj
9ewdZIInkbFp3QLU4kY17ogQua9f8pPeeO+OD4Sr1BCGODgmai+8CP2gyT07FeXF4zB9qYriX+OC
X9iIAPGsuQwWfv0cuC0HbCQ1XMhuj9zIJg774ym5JJ3SeHssThNx75TYw7qE6EhMfOtQaAOZ/YVv
q5+/dT0NHzrTWv3DOOd2I5QkRkw2VWdTfqI95wH50vhW9Qv3ryERivvOih9Vu/DFkdVYUrbgTal5
LK3+jl5yyAvSUpKXU1u+IjDlqlXGAhoqW0k/7dWf08FBpcbct5ZSc4Ee+PYD41Qrr/n/nV3tVK8L
CCG1e9NaxprfaiToZfdid72CTW+Sdm/Nd+q2lh1fcKfBPw5IifBNLs+r8hhquKlJqH7X3nFv7kXD
8r+8fWc/8JUJqAM9r4Hy5FsDuaTOGW/4BtWvhDpkXZBZT1b2ON7wQmHgrUU8qFeP0KEvUL/nt/ls
b9XLcQG1+0fkdPlrCsXqxdDwWqvbsmyom9SNwVF3laTGqm+PJYqvHvYIUIHUvFXNxoe9jBY2hrB0
KgPfiU0km+n4HPojALD0rWJVZgRl1fBA73MPxloLzN3UrniasvvSoAbiIltyJaNLw1OylbgRD/j9
0NP0aMRlsEw7b1g5LOvSSa7zkToxDzAXe8SOF8nsI3JvrT8eJOgPAVSRInpu4uhCsIJGw01QIRxO
eAj103+bhpV07h0s6GhcBgGNS26beyOpD0cKvx7n3iBfmTRqUERzveyV1KFzF7HOqB6kOXkL/pLx
zPuTBL1Q+xe4OAaL2kH5M89NNpIB4VgECyw76vZqfeEPeQH+l9YamCZyYMtvV7mVbFPvSz9ead0d
11TdwFVE9q1vOkpqCHHQ+vVzYb+0k7fpwek69yGlFTVsVH+GnJdjcQoAZ0NgwsA7QpGR36tX0up+
qwqkfzyB5p/LPAGNjScgNlDWdF74aI3kN6DDxwCdRHFvg0hRV+RzQE4Lb4p26utqRUJNaSR0Zrtj
jKJZq0YvuJckBwt/4qnbQW47nZk/k+2FPNcNcu+AB5LVjH0Xglur3KTAXhA5ujDnkmvOVUNcfCzY
3T0pjDM2a86ySHwwBCW4Ytu9xTP7DIvxiGeFdA6oHhSEEpehkMEMoEu6FMv6gpFT7yKD8r/IFpjn
LZp4A/cQ1dmYfPlrq1/HhYkJNNl4pj8dpP4x8k3iZ2t7rM8YMzyqmhtd9tFbHpWhZmw+Jv23SaN2
HXqe1Y1vBdOAO527UsueWjgyHNVdwhHmahJRWEUehe5Ucxn1pqpETZo8T9ph7oXGYlipkHtcJ8Ol
akk6Rw17V+6ZISoQ8jm4838ZoFzDai4YuWHqnZv6To+pB083E8dwHoK5oIYUiwbGAGrWME34mV0t
JTDrccQsJSgyuedlPf6X0xvcTfXq2kwRurqOTFQyGdVmcxgVQKu65nn4xTDJhxQZSZ2zEEraa1d5
LTbJuZW/WNZ7UkK4QBCAtY/vqv17BMnB9ozF6WKyTfXahnl0nLtmeK1R6OSGegVkX3/j6RgozgzP
MF+xNzWUrvhdTnc6HFxZ4vqUygnAUaZeD9hQ3cf6thZFKB2Cgm7a60icXKd74zOsnM98CfA8ajBm
XunDTPCEfjMwkkBsOJJuWgg1kl+ZeouE7416TZ5jJodFC8OA4a8yNiKteC0qwC8JYAkSYxhWg4y/
GsUW1CMZ9Rq+CUFsVi9TI7jwtHXWio3X3X67RiQqlNb1A7p/l55SPCXeUmPcY8SoHcJo79VkFEWY
LNUrmhqWZN2NunTZxS9eZd9W3JIFLRyWtUltbsiNa8aaehwNvSCWA16W3UP44BxxdGpSzvXYi1Y9
+RgyOxJNw6Fq7yNF2o4RGtQMTCLsLS0V561qN7pndFlIwnfLKCgVmRi6uHcIICzyAV9olrjBT65j
9BHnvrkue4d8MB6+YT3tPrqTGYM3JqsPL8AA6wZCEVhAVFumYUkXmvKVgUlAA9ZrJY0UDZuHLkXF
1dtP8RW4waUKI60GhmKWbzqvxWZo5eJIlDY4DRBpJd0R3fgd11FrAtceqdx1DYEQg48fuQeTSzgN
YrfUx+jWtIJA0bzz2cQQgXrNo5lEOTxUo29K78LXnhr3gciC1ccrDFg3d7igfKzLLQkIljgVwKkB
nPjPmG+dsTXxssoRJUte1YomvvCUXkWNbBukTFE4csTr9oyaMtsE0w24txqjra02aphIZ0H56lms
DcaLOic2aUhN/IYVm4+hGUAyAd1ov6o8xB/NilfIpq+Vti8KP4Q43l4teRZEFbJFz3OhtgX+ok7b
dUocgt4bmjck+j4IJzPUwfiC9zKMaLhwSF9EODcN6Oc48hiNFAAt1oyBFAruQT3zjT7gDurWqGx5
e8vGf5BZwLDomTC0k5o+9RTBsuuOapPKJeh4gGMWzUP7l2j0MfDUtqaWPJpadWvPA5Q66rzrQMPz
ARsYZK+8Ho2wOkZEZ7xSw2XKoYyCMzkrAK2NzXygdYcMwGS3gauqwj4dhU6Ttg31bBkZ9Sqx0cwv
6/a511c85MzHnnMHAXwJnQV8p0QpnZI3QBW1XOCycDub3bYQxX7uwL2qA8gQXGAPpg5T36I5AJPY
JTTnYYA2mHNvcSLgxrwRESbdKeFUBe3DOAKsACFBU0kiCdembpFGazWswSBjk3Kp2qAG3UGQSRsI
1z2bWlIdvEdL6KSaWU4QqVtCMs5RDCiur8QB1I4YQSCpPxZAJFkFavduV10xilX8ER0H9qgKcTdi
Ck4YFaWe0RW4CyQkk9sbFG3VksVootl4CHPEeaAH8lomza7FnJ3Rol5aBQCI+qK2RwIKVC1/M6JM
oX5NAOuPzRljku86Wr7DsBrG8o6hxpBXRxwJTJghUofG0oFiBIIvQmqBPVlHi4w/5+/oDkYQs6uh
1uki8fCRWWOtUz0hjKcgMpdMapUgULQZNGQoXSEnLre0MqFK6JzU3FAxmXUM0I4QYwPxGle1j1VZ
3UE71u14p0MMdTgV8br8Uk3CiNhHPR1h0kefMVBpZz6Xwb0SJGWZxAUApwxnKSBiNOO2pCCll0qQ
gy0seW6wqpq7e8N4kq06kan4UbU6A0XF0ZxgrG9nFy6rQgWi249eakEJzpscLA1PwurMhLrgtriO
b6yxXYkICg4hXzV+dI7BQQUgFaFBam99UUBtrXZoZL+2U7uYZLMbB8TG1CYaGUi/yNB9a+YS+rer
2Hhk8ap4wiETfSgyA3FVXbR9gtBT2lK+rz10ROJh03rFTq/M+yGOb8tWfnXn4SFoYaWqXinxqFBJ
dE58lwnCRR87Z+giJM1k9Mj3gi/Gm97pvgaNvKTK3NB57GSu0CmxQkJH15QIzNiZU75s/ZDwargl
Gw3pz4EGnshyx5kxPTNYgdp6WpfQXMHxV8r0BDfaEMJSovxhF5qe3Ire2KSleUNWeZ/3VP79/oky
zrbutPb84wQF8bQI67uhLDg2jiuMsQ4ILpM2R0sXvewHRFwJW+qtTOtdpvEUIIC2anqo0aE7+qaL
/Z1tjuSVSROrLbMYbicC+s68UYEh521AWM6hk1SLtCSDniCxMm+zO5WKyXpgXJxvaiDFFGM3tq5R
w8A9QMQcOABrnnp9VpTeJZrs+9wq+3NvqB7RmT2W+P156sRcc+TOAppHOAfVAYC7yW42xsIuwouG
UTJ4zaVGyQ0qPawcTF3tyT9zZHzJtn2mp/Fza6IOmw/bJkd4HWwIS6GBlUWcsQYxpPtmcKhQR+cq
oEFv7jQ6Nlos9kGoIg2csswPnmplLYucsaKzRBwEegDoyEpOU/oFVyPcaspHNEhhfTrl/aDZb3UB
c4OSynFu3FtvtNdqrKnHFzn8/Y8teQreIuLPSQfZzv7zFREJ2Hf2wmdnzmukcMDoeED2rS54AH99
p+LXogIXCIkvruoGzV5712HbAP730tRgNVpujHAOyjNjfhfN4rbwpkOrSheeB39CAc16aEFB3x0w
36Lm0Jhg6n0EPEoXgm1D+S6cerb9EZJgutTRscE7CEurXl7O5KTPqhRXCb0Pr7C1Gw/UNLp1ZVs3
6kg6K0tlmVA0zuZKecqukGZAQiXhWJ3tLRkcOkWiY920WEfb1F2XqFpwmgpuMSnhjCKZpHY1r60x
LM9LkhlDaD04XvTmkNddEs6cu269zkmSiaR99bUgIzlpnHWwiSKcx6UUrKVzsBgnZhxJV1BhrDEN
sYMW+3dQWp6zBhWkZBKrj3Mbuo55P64co1+p3Wtoh11GYO2ZSPfqZX8ocMzb+LOOTGMeblxn3swy
ezb9kN43BkBqQwvViyLMOs86d1FJapxOQ0IhrX20i+VTD/wYYNRmnBEoiFvzYqqxeQnGl0B4sIs9
DYnsqMI3VpZHRPm/WH37VDCH+z7ZAbTdEEuRAWJFqro9Ci1gWLCjtoP02ohfENm5aNlHGts6qF3R
1RtyCMGtKpQLjaxr2V/kaPidjbp36fmEl/AymwBFBlDPkXLuRJ/rLHACNuFs2ZCKKln7/LbZqbXA
YZ2uESpR2YMK5GNsaHdul3wVEKlsxDiwltuHqLANGTUdt9yGjrPEqWEVuvrXiHRlJjx0jtILP0Cz
QneeEzmdUq159uOJtL7+CiiFrBwGP+WIRai/a0EMAQ/4qkZIkjS3Um/3aW4eZQ6BshwvqePv9QZp
f4PMC8DKRMt2NuRA14g2YRJwGHHXumPcG+wqqRJ5tVDVhRKNoMKBvWjWq/VA1Uxi6R0CfT2n2Htt
1vn7aMEYEDCrKmSlcK5bah9n0e5ibNxtSfyshqsOVwXDzN3gORuH8TkW+cd+CQx2P8zxsWuoudkI
4RN85DUc7oqR5YD7mokv2jxGDLndqAvGZfDW9FhyhcFVrIC0XqnAZ2ivaKoN0Yovh8k/nwad6pt4
0DsimhRajGT4N8wwN+svs2hecRTcqrFtxMZllFqn2HVuc35PSetKZaAqVjK7DFk2wrc8qh5Ht1yH
VrSiQLVWwSJHKu18MsnykXzxxIxkc80+r51GyBSORbm3RCXay1BiH4ESNGs1iJ0Ui0VbHoKhuARq
sksB35+RGQd3JJ0jIEaQ3Bw/IxeSaVDpe9UtTewtNEtfWYFc96ACBrTzZr14MBDhMiWyuy3p99pf
4QIA2QiUaVotpT9+VCvDbF6HdbNVfaYG98jOntrDXT8E5w5zsTBBgvf5zmHFi0HyqijcpXfwEFx2
TP6m0xTx6yyrh+2IY1aYGxcfDWMmaxVgiMp9Q9dkocXhs1pbDLDTWSKW0LwWwp63SWhdevhBxowK
N5EXZOefQpZuYCg2iRxr1bbpIUpCRB+7K8OxdrkNB8wKrwaIY5OWoYmMGDCjgGjctYdb7J3IO+cr
A3hXBz/UR7GHKbB1JMV3q1w4bIHqMxX5drO8lhzIdLdhPVZEsPoCDzXmaOK/qxfVh2CHysPV4LQ3
dhBdFg3+lpxx2UOdRRlNtyqT6WE62gfF2g7Ny6nBhFe9ilWSzrFikh35hV3Or7nvXUdBuE2n4ICD
5VnvGdsyZPeb23uZeHji+hs14+uJM4eO9DDgEAqm1IDtiz4kXBkTBEBUehmFgeCMAGKHUdKFhLSR
6CYSR/wQB9nKkyMbp7FQz6BHFXVSjKBEgrJUv64RgwAR8lQjGB/n1VoACR47+YI5wl3W4Dk4B+9p
r+2DCchbY4YPOA5sUJC4aVHlNGw348jU79M+eEwAu/R1cov+/AXrxSZ2TWg2GI3hNTDO+S087Cvh
WNuCwpBaPUs/fc1k9Ghl1mVZThcx5JSBDVLlqmwl4xVxKq3mmgohOhUlI6RQVchuR7EdDKq3AJB7
6GaMv2pjncq8xL3KWZolciJqjKrtyQi6gxhBZbCYezEVXpasCKhmmJVXtpLFLjFJavjQYZAXMnob
MLRAeHOBLD7q09UOTS2IHlTq8dhyKqji6C0iKANUqX5XtZCQ0H2MxvWcKfjFeDl0gzrQh8Dg3RQ1
zWa4SNmQG1/bq2UU7QFyoLV139b+QfVCR7at7r11gC3KR0dKZqIJYw0wz8mxqIIUjnHRD95FhrhD
3aIVh8pfxCqdY3mvVv7S8cHTkIhKZXjZpPpbTGcVobM2BLVj1B4yV94VYfgYkzgMTKcnaAovIPtt
pDW82blz0kWP/fa4S916J1lqTfafiPcKMrlrEAIyTGA6rO2jZZwgpFvLMPW3CQYDlMr8a5ULDVsD
3n5+EbJ8BWazV7uDleMqbwo+f0Fg8852wvXfm2nInI4d8yYqPVbneQvVGnWN6fzvYZwaCYSZ+aaa
SuqqX0Lq/7/97T/++V9v438G78WhYJIU+d/yDtpDlLfN778J/be/ERaqX2+//P4bYvym9ITu2bYj
LfYN3eLzt5dTlAfq238H6AUHb07KY+iCPe79Y5eUt5E1LMwwYz4i2RCRCmsQVar9/c/vrS793a0t
3bU8sIS64YB3d71Pt+61skmnHCpe09crHZOsS8ONoqspSOLVz28lf7yXgCrpWrruCduVnvz+XnqN
3I0xYCNr9uV4PkWIixRAyENyTiCXE3SCdrqEhSnt6Wsp5zeoOjkp1DzfGzolxixMzMvWEtF11OBP
HxZBuQ0mAwEWPK3uNMcZNnpMBjbpZ23ld6Zk9+qeOV3DpIcTfd5goXSroW+ydymL38azIMwp4fnm
Ai2fRp1HykoMYCaJZyJMGX/x/s6npraEYVvC1A1PCFPYpvj+9UnGuZSKxuYYA/xJQ+o9XbgwI7zD
9PJIGtL5xbD63Nzf7ueYNl3s6rr41NyeX0LlwRIEsFOyc/GmGC1INFFx/Ytutf/qvWzLYl0yAAbb
n0avFZdOpCeRf212UZmd495EmmcOPe+yDhE7yhle8MBRzQU/bLaPRhTap3xEaZuIpV/QAxH17rA/
hNgEraoo9JaNpvsb5KS9rWek9tHQlPAPFEFkElyUa4cyzPazZRk3Tt3nV35AMqbM0q8IJc0HTDKN
jRRgwmQQgWerbb+8DxzTfGit2QZ+WA4UcrrKumIHHG9+3hafm8K0hOUIl07WhWUK41NTVCnKs6Ee
VIdcDhRimpMWZ9cik/dIw/2i2X+4lQ2cVRgmE8q1Df3zxDU6o7LIp9l79hVks0t3fraDOb5t0gyB
go646OevZv5FLzNlSWoygF3H/jR6pzQXgEgz5xraqHxGPUVHeXqK7//du0jDMF3bZk1kPZKfxqw9
WllcJl55tPvwMXDYJEO5/Pkt1Ir25xXPEtzCMoRu0X603KcXQV+zEx7GUsdAxuYrVAzsVCPMrMtY
g6WSO/NbUGEvJ6wO+2+jHc5/fvu/aEfQwzSgDmLbND/PyiHuG9DSzMrGcZP9NAcUCEXvbn5+l4/L
fP+WwMwMQm/DZEQKUy1Gf9pS7DhK63Rw6mNdW+tcmsg5WOLUDvWNkp4EjLCVJfVlXWGI5qVlQdKo
8I+eZ+cX40a4f9Hewqahbd2xGD2f2luAFLYHRDyup7rnLNxOro91gu01yCClGWC/dBYDSkRjvkGf
fZggbRsB61UVXcYc6bFnI6lFzaxEEwogQW2lFaBhPX+ePcjhXuXjC/GLxjP+4pENh/+wYpss1J9G
oeXUXWUPbXkcWJssudbI/SUXdVwvMw5So4c1pIftBP6eEfIazrj6+f3/aoSahvR0U7BhMlA+9Z2X
mXWW4/PdIvNxXs5WhD/ZuNZnA6pX/wwLgRogyYM80hc/v7P4qzc3pVpYdLZq5/OttcB2sRYeymOj
181VYyZwASoR7CYyRRvNRcgiM4ATGtLo4DZA96s1Z1p2dS4XlQ6G5heP8xdjhwYQbC08ESG4+vxP
o3jk8GxAmy+PehgmOz8xKVVNVMALBso2MXRGR2A4V1WSmTeZbfmLzmjEJnICdHJNfb4oc3T3Ax70
orEnA/3jmsAdEZILlx1m+sWw+bwis/ZLlCQsz7RtKQ356WF9q7LIDGfdtUzT8o7zer5uZjL3TIAK
LhxWt7+44Y/j5Lsbmiqs/FPrDDiD9gEYhmPgumI1aCVSFVkOHCf3oV3B5w8oC8X6i2fH2593jBqB
368u8rt+UU/2pzvjy1ZKG6Hoo9YW+yExD8XovjRho/3bb/jdfX7YdFxTd2KY9McMnGdrkC9Eo8lA
v7zGJ/ddD18b4xfx8A+xONuDtAVHc8GC5XmfdyA/KbEhDFzsFLt2Syk5tx4BkeT5u93f8KOJfDH5
i583p/hx6JgeQbErpCBz69if2hMVjxEFWD3YRz1J2Cro481ojgYFCVMHcOCU2xb5leWUD9CMG2Dq
Yadk+NysgBDWRMtEjxPysoCCyhT1THeiGPfzR/yxxy3Sejwi5xMXGPOnVTzneDTrI+5eJCDA8bio
wCe/6GzxY4DMPQz+S4wMi1P/1Aou5ghgae30WOQhGbt+3o5DihhI3B1IoW+iudngCL9Qtn5UfZaK
cDqZyGjM9r1uDwDY+oVKUcbpeP//ePn/fbCPMfOn4Q7KMxBhnUyQjefiaBH8IL/hWSumfHz181v9
GB581wbiUzv71txanKazYy+KRVGbx2A0jv+PW6gFSngmC4j3KTToNceINV9LjyoSYDaVVfNvh1i8
hKkLXbrQ9H6YQ5yX09giSD822cOMZgiiWkxUSohhgy9qry8s4xeB90e7fL8icUtLuipqdKX5eeNK
xrbLRjQij8UYnlKRAiyPKnTl4r0O4xLsAEKCPhgTJ8D8kFKd51e/2qxU13z3CIxNoW5vE8JK1/rU
rhiIu3MWmOIQwxDuBAi3FIQsQpDp2plA92gIggSYxajyU43m5s979cfZ8+n2n7afhoBPh+tkXTkS
/SKszMGcova8qIkk3pIyHkEVZEBEnNkBIwc2QIm/iWo8j0dLWzS+nx4moTmHWqLpN0z4LJRmVD7+
/Cl/GN48pAmf0RJMdGb5pzZCPb5w9KwyroyehJPM57smdstfrFXU+3/oCmmZ5DU4sJiu8cNhRR+j
NsVAHBca6TwNqaH0a6G313XzEvgYSUA54FHgihTLpnO2mttuCjE+lE61xe/nEFf9pV+AU9SDciV7
bKRCTWpnPPhiwFgA/Gm5Mevyqp7hN5MZ6jvBqmjZKJaNGzfP5zO8CZdFJx5H27aoC/UrF3+Lpk1e
yAef6j4+hbENItFEIQ8vDOrKhXI2wsxzBab6PErnneboX0QarLOK9L0NXdWiVyEkP8yRfB4mFCgq
F4pEGmYKXFo+oEN8gcbAwo0DF2WA5uQJH0RPDMWJczu82GLTRS4hZUglLrzpRuDlZpqfu5w98GW+
nsNwlXfNDdKQVyiroNuHDztKgs2zMcD5MdFc5g35PkluO1N8LtTqNKE/6nX8IIcmAlVnn8KBGY5a
zSoQ/u1kIpZto3gdNNFNBjUObPTDjIs5qAZ53yQE0LaNy8rkR8j9aeRpxij+ohxVrVY/2AFs3Yac
MMkZp0i3MI7e0Hx77BPnQcvTcDnP7TqCKTyl5m7W401ToT7bcuQHRLIdSLlBQugQB48pYY2YDrpm
8sSZCQhX1i+jeUQXUDo5OA90Uhwt2tk1hpfC1smpmmJhYo2ACfa6CAGIeb2B5pBEWdErqdtzMZkD
5++ruUX0K7ssrAgwrDaclOAlaJzF6HJ538WepY3N5djV7VnuAf6JEE4THo4C/aOx74VWLdssQlGb
YHwdUdSgAt3ikxS1HVXvuDpVTYeEa2UVAwefPFxGseFsJSpSwFcmd41cew1QJ6egYlfASM3BNt7d
KB33jsaCSPk5HnHSNdOLYcwv/IrKKkCCGYBrqGPCnAKEKQBKJvFXMu5XkG+gpbtxdypS5DZ+PvM/
BxC2ICx2LYv0n6FC+k9nKs3wNAtTxeFqDsJk71lJ+ew43nxFRmz8RXT6fRxBSERKk/s4JFJtxFGs
T3GxVwTh1OZTi0h7Hi/rwLXXU92Fd+Pseo9DnMyrpGqD94/3+4/vsrjNR1b3DSh/Tfmj/fTjP9fv
xfVL9t78l/qr//nW93/zz9si47+fv/LdX3DdP+67eGlfvvthCR+xBfD3Xk+nd5zY23/lmdU3/68f
/u394yq3U/n++2+oqyC1ytWCqMh/++MjlZcWDqv3/+Sx1fX/+FC94++/3b/kGIt0P/zF+0vTqj/W
/2FQXLc9i8wgIv+EvMP7xye2/Q9yY4402CpV8pm75EXdhr//pgn5DwqywvRYs6HHS4+FvUHKWH1m
cEGTTDWCJdJCW1V4v/3r3Q/ftuFv3fHXOXf5/W7tuianU4/NgVgWgwUSTt8fYbwswdqgduqbqkdQ
ktw/GZKCqSxsLMhiVLE2PPR0nWYcuu06O09rE5OBYC62hvCplXhpuZqy5JD7APMK4d0SuILD0e0z
iNOg+0tSA8aQe0u4/P0GbMZw1uhRwpHUXnjdMF0PMR4Ndla91Wnnn1cQyDeBL38Ruf7Faxq67hDp
0WioXH6cPP4Uuo4RiZYB8cSbwhSoi8YZsJCvddfjvZHil4i8tMVKr1s4VPWrIYiLrTXGPKHIEY3q
R6qsnriqh9jHBGXt95a2bPFsWrPJQeaKx3UeO1SLtYryruecxgYdcR1x+h1Mb/jOzjKIoJLprTev
ZOCzK8i7P425P/r1u9qJ6qf/jbpUP5LoYmkhx+WaBp35fT+OVWPHYhzbG12UuM2JdliQ2AOqH2i7
GsH9pVFnwwIl8uDKgKJgWfrC9an6q6pbAz9dGWxcCRtUd2vJDS7sZ4ZAtzKo2cp/8agM+R8f1TMd
YcEN9fAP+/5ReyKrAohtd5PR9GBWcRaNSp3NKRjSjYb2HNlutIGs7How6uEcgRP8g+eRYTfLXZ0g
S6gF0yuyn//N3Jntxo2sXfaJeMApyOBtzrOGTEmWbwhbloPzPD/9v+gCusvyaQsN9EXfGDaqYKcy
mRHfsPfaBrDtT5qCD+Xj/D7ScvG1ZA3ErM4055LqXw9KPLRorUU+XQFddifcweR6EOB7ClH9GYFP
sRLVKw/wwzriQUMPBYgz1E+9dGiL8O/afnhvZN5ZhL41i1A/q67/fPMsxsEoyxhpWrrtfHh9+qiN
g1Mp42orYlV0T750ru8hO7WbY1iIh6Tn7m3iyjlpyi5WwnNRxaQo7usOoWkSpeeMBbYRov8qtfiz
kaH5+wrvn7dPOLYlTEFlwQH2+9uHb7fL0ilhJRGX5r61EwtRE8zdoKXXsJF89q2R75M821ZWk91s
l5REIEm2otiLrEVbwjCloguYbfngDOw3qVzjAShZDSvXGrd/fxT//NJwtHq8ldJmgSA+To7cIKJ8
MTvr2kQSU2cRMEJI0qPdQquZxNepdobDoNOjNKQ2rP/+b7vzTf/7N9byaApdw3UcXRdyPpn/9aRl
kWVqbETNq8eyemPr0GPKEiOOT0vmRpG2IuSPeNopEV9YVzeLykuwXBk5o+qeDs7zmpLYPwTQ9rjX
m/BoBd60bYWOzcepx1Viedk6YiMf+uI5AfUHzdt5oscZKOMg5rmRcJadO5zToMsfJckgdf+F5JBm
hy4JeEFWPks3eOuV5p6nWELFG0SDJhK1ZB6ToYIUPgTce0GHMO494kwZ7aS3DqytnuQaOV8EcLaF
teQNfYtr9y0YW+e+gRiCr/madITroZaEQop3Z0VaTrVD5ngPEYGU4DDaqNwIVr4AIwlbNF6yMHVA
6kwIw1wtQgkA0qjL+3uiMPwH3zKm+6SOz5SQn3azfzwinjHveYQtSD6iEP5Qr3UVD2MhW/eqksRb
R9mE67qR9bI34ZpP/bNuFzvZFdU1TAw0ecomfAxTTpSCNZbZfdYO6d50tQpr/a1JuuBKoNdSOVb6
2cHwx0VOPaC7ls3uje+d+PhCDVfrLb787lVvQ4L1ol1MfDvqg230JREEs3QZ6HK0OwjhCSxqLdCO
f3+gP4wM+e57Bmt75oY8tVyHH7d+jt7pOho3/9p35Hb0Fomiks56YXjsdG3MxLB3nDVhx+kit4lO
YSfrf9byfqh5/3kN0vFMbNnMdv6Yz3F0mlqba9xwBSk+kZctpJ/tgoZ2wo8HjxjT9EASGYk2KKih
WpHp0qcpI0bWfWT/ApE1ZG2vHXT4omMnllfB/u/vk6Cw+/2Lz/vk6dIwGbDqFlfN7198n0s2H2sf
YSi4Rw+0MYBADdoPNqK+aYY93CrkSIo+Pfbtu65SaPOcWKEl1k78fd2mTGfGr3AA/JZBtFATBNU0
CjqkX7aG/2SbW452F2N+3nReEC47UPv7unG/RXrjXFwdMG4ygrdwYshntIzZ17QqrvZMaq018yDn
X+I3TS8RYXUFuANZil0HTkULNZSQXwrfju5qGL9YRySydJOZUsx+KEvyO9UQtKYSgxTIMjGOhCZB
KQqh05fdcxJYnz1z4s/3UlIqu5KO1eXp+/D1ZLWo6VPte+DU2m9lFjXrsa/qjY2oexWpfFMIgVcL
RNUyijChkSUU8C3F4W4qTT/Sg2/DUiGiKrVPrhb3z4PDlDpPG7MXHRK/O1/k/zreNTd33Jpk5Vs7
UlOzySoeqwL8Clv7FXz4bOvHQDxqvVxDG2VSEkCsE4EXHxPNfW8SR2Eijbqjr5H/U2h9vnGbIDgH
Y/isq2yCMFIcw9p8jeA93ze+5WxJtULUrmqS5qMQ8mFcBi7cUodA2DSpd5bObd/506twxu6C1qa7
ELtDNS4MAGeivIJiVrukRdY79Gj187Kb2RXVpkJigPad3AMz+mEGmNJKqJtnGwnJqhRaguLSse6h
AzNv9NwHbqi9ZfUMHnUJNyq+K/U0mZWYziksy0UxZ7/UucQXFQAylQWGhb7o8kvYXmOmyxfsOHek
YMPrLfwrqjk0rnHTHXs3v2pePcvp+rBcB60ghoQztco0ecka7BFtiHxtwiX496+rZfz5faUFoz+z
bB40G6nB75+kpUcRDgPHuwJFeWN9ZeM1np3KQlxC3+NSMAl1rc3cvk+ESBfjnLNXUMHAfcAzBN51
zOyKz4jU2TSu/YtX485FVYqPyXSXTanU0WraZuPl0QusyZAuDImcFhnGLUxayvP5A8h7SNmxssRS
t8majOqZnzvW3QG0+bb38/rqJ9kGpiep4Cp0DllruVu7opqydUCcSiMgkznXifuWLHuNmAt4osTY
59/tKT0o4HNMQd0HJxzjvQascN8y2xLW11xXYgsQeh9YzcX1q+Kx6DFVtsaaXicYRhPASrIve6de
em4iVhZpDmeQOftCjkhV0+EAyPQ7iBdkl3l0cOIfOZEsJ26y4OKCMEnAbwSlT2WjJojTJbFaAfDL
jSTfaNmHrv7I7UtMaqA9D3Za3GEFiZcOsw1ybZwAvbWLRckzTwat/kMVIewOJ+v7rz+FLQVj1QC1
awoiikmua3Aiekg68/GLkLl2TgiataEysk+fgiFaFN5AysAw9BcvKPekTVVrCGjhdlTIKCu9xujU
jNeUTF1p5pAXSsZ9kzsBQtfuAolZgZnzToMGuCprDu2yJGNJ8Sc9QwFPpgTRfQ1K4NkeoruYjoyt
Xn8fhUTwhflr0fptsbAzeYytjkzEggz0LqNYB9yyLBUhX74EVgSybuOHTGchuy+KnPwm20OpPwfG
DN3UH+daLBmty9gX4Q6jDWwcJP+MlxCJGzyxlb4Jhbj6NN6LzA5zPAptvpucCXNJmWKcRJhaZnFD
0gH+5EBDeFkpf+vJbocX58eAM/xJ+kjBc797FgCdT1PJjmqq5o/DL390kSRWAMf7NghRaYZAwu9+
/WKU/M1J1VzapgnPQVoSGy3aVcHF1UWjARYzs/P3aWwu4AVVTZxaG+LCiMv8YpR3QWW2a71Vc8zP
ejSH7qjPv8R8MKZvPJa5r5Blh3s/+NlKPzglQQM+NdD3RC5XOyMDrqq8iUxB13jWkMk/pTZMQFgD
S3P0nW3WCufghQS1dCpmwdrzvKHs5TyJ1sFYGmcVvxWhtI/94Jq8o1gRyUITJ4Iq40Noy+8RD8mD
ch3gY/I7+kE4kPyGau+pnhq1r1tGoyVBTbs2SV9TVZEWWkt3r+rgrvZi8wjjOhdLO9eKrR23WOr7
3n1ITKETSEYsYFlbzUYkNeFpvqfdu1GBa7GtwoOTOdWK2HRn0xlkT3lko22tpKjvioo8Y1WRYqOw
VVn+FNw1DoKXXBNXtmnhpbFVdLFVMmxLpoFYHg0M0jBNDtowVrc64ItjBC4hfLORwm1P8Vg6Jyf7
GsiIVKuodNdRz2CZiPN3Sjyb2aqwHzS/4rVHMQJO4dTrzAo53dwaiKQTeqSxZafQtsoz0uuOrN0o
hxOhZ6vWK4oT1srwQZcx6FxCiNeDQ6pykerRubLFo9cV8tEYB/dxquGPqsbalhXpQ5VGNhDKZ3yf
xZHdE5CYcMB2WLrN4ZOL4M8bnUmchTqVBpxp0sfWW+UkAthUVtd0XFZl1IEJa05p4UMulA6ab8s+
+AkHBSzHt0kGJvHflEiQ7KEdZvauqLbKLpN1n1Id070nqzIqXns3QLSrfes8bGut+RL5mrFpcmNL
igsRQ3nHZH5GT1U63kajt98Gm1jwyGBfAsJ7YxJZ9oCHPKDUJp+yN2q03LK018fOMJvT39+BP7t7
dpieO+8zGUBYrj2/Q/+qaSK9Ms2Cs/cmxgA/gM2r6oho1ghckwqJDn4KJM2Zvyosn9mT7ol1nzeg
EUgbWRLeTupmWP2clmMt5GNv1l86PtGl0qu7oZnk8u+v1vovn9c8iLCx1qG7YtLx+6sdAsuxo9ZV
t6zqjAsRuu7Baxg9OgV4LnaYwxdyTHZhXwrC9JB4J0jXy7pw1mIcYRSF44Zvg38s/Fo7Z8nwFTGS
3AWYLndFNuGn+05aFxb0rNlLYlVBurqkS1Rtesh6a8BawT8qVWI9TLjf1gGuvNFRxZOm8EGOGd5V
t4a1QkjOY2Rpr5MzkOHaERTpZfKTZbr7x1Tml8KOKTMiWAQrzoeJm2NMCakQfXgDzLnpu/x7C4X4
nubcCdVwUq3hsOd7KYa4eaqBaK7HqC95oPwGN274TLRaeq2LH3XpkHzS8UROFtpOlzwILj9xLF3v
LheJu5Mk/YACEdFBOUBM60muKl2aT+yHfjJyyIkdkSmg2qZcCafI912ZngK3QbjE5JSLApJnFeD8
HjEK/rpFLOAC5dBEW2kYF2afmDI7wOLpqq6c6AVLTX4gGeVAiZIvUAyYTzC6qEpms1ZgaPg9TV/e
8sL/WdR1t+yzIQTmvUX+6rz7HLyLflXZiuDC1oVsb9xlht6CzE6IF/Ti96A1mS04ZFuNafPJ8MfQ
/8tHwhB/lnhwKjOF+jDHw6NgAihti1sVkcqFtgMxAPeNqQ36uWrMPTX7tAjLnHDy3GFV24kfWWP0
pwi638nAa8s99IhZlz5L6qDInabGIVs5R3SBryKwyWcqXXpJUhfrMLKePGUdhzQT933c1LM0jP0n
X4SzXYZ3rLzrMLD2UdgUx156j37fRg/KM19sI3w3pF28iqr7558m5zLc6mP7vfLsjc6I3GrG6jEu
x4g0UCpcVKXxgmuKLhXF2krTCGfk/GoXFlHVvYxHhP3gnyvJCr4o9HwfpuXxVwPA4R0f3T7dC72r
4M+O6yiGB+1RZC3omI3jr/ZirMrgEM+d0Yhqujeb6KSbQbPAD/YoCqNeFwOFoxlF3doWWn+GSmpk
crjvze82sB4C8L6MooFALBv8Gbqlznma37pQ1VtatvE4VGLdpUj9yrY5Uw2neLnKF5nzwsNJL2Dv
2eEqYkd5q8xxnTY/HXPKjpPX658NdLw/JzrIc232P7Mj4s9RbyAqA4Fnld9AS0adZ90XbMj3rj6A
xSc1CxGF8ZxOdnXW/Kc6MfRtUvQDmlYmF06W3btpWd3sBmt4anyNIMGxehgPulsB4shC66jqfEda
WfU0YJcXPOMvhpNnbELlnKhgCJzMNiF5vGVra5z9K4mW7ZIO0hfDkQm9LPFFpJGcu0zBPO1RHhI4
bkpPHKsECZLj2y7dABZGeyzuVExQYS+bA/w6dw1hlYwuL73pyJoNZVy0UFrXEnfyhpO3aAb/0hdK
7Nx5dz/Yd5pmOF8CoHwQlzGtKZ8OKxv5CafXQMTjva/1e6F6Y526RnuDsTbzfI752It7kwf/KQfG
rVGGe5X+2qUIikrvW9ZZ4llqubXt6UCbWKeNGApCTQbz2MU8UYbqvkcoCj0gGZT5UXXLg2L8nnnN
DrcnGBxzOIr5ETPTsl4BRcFVWQeQlWr2Jm4CylWpEbcV9jug95w2SrAha61r0UtyYbPpsWGXfQ+4
OqRl2+VdpN2ACtcblTXu0kkaD2Rf1i30MVabkLXRqWirHHBxnW3T4doVY4JHRXirUsvvBiNrjzjK
/cHG/O8MeXtSTjyce3+US1rHfuU0vXaODapIcjnmwF+kSB2OzY3MrRh1bfMSdpX/MDguduLMGHcp
47p9Zwiyc0kNeYSivxeRRtyV0/+wzQfJMH8c2/4NikeJmOWhGUadWE6VLrV4JCRQmdmh8OauYl7z
tWHUkmvybWJ/teemFOe6obRuBa0uAxkcgplQ64qkw03ssVSLs9yTC1tLOFKi/iF3eizsvtxoAvCa
QYTSYHIOOFF9l3fhM4Dw5K5NIxh8RnbLwz6/L0gSL1pRnPV5rceUGSD8GIm7pqunfRQwzxoprdMo
/2b18SXQSHIzQv+Aa9v4REv5a5L/26Sf1YKFOgcxJToz/eMAQfEZkCoyVLepCMajYavwGo3E32JW
VFvbLr+2jqltPNUOR8N569HxvNSZgTCIcfkr7UJ79PpQvwx6A9QJ9kEymRZ5GyxR7CAndKMz911C
KC7Iq3QNVJ0TbJ6oNK0UG4Z9RCv4+pqObLpYwLYfwBI69W2M7OyUTEF+osUvZjJU88TGtjr6SaEf
ukGSdkke6kqqfpi3ok9TGkZ3QhfkhNqeonfGf5u2QAzH2Fm2Q9wdU4aAyzBVZJOGLPVKMYwIPwZc
nnVnbJzwZFOd4lgTcAj4WiFZ7phw+Ne2GU6DW3c3ym5WDG38RscUE2OdeASXV/amrJuIwkKzDiKE
Xuywr973vTOe2ql8rDgdHlhsAjSpjEuMVPqhrGsCOFvQ9UTCjEdNH69/ry1/zZE/fqQUUkjc5kZA
fuwFAoDMqe6Y9c3Wra3Od/Hot6PaxmF4zXoveGIt+E30Donq2NyrWJObdPKMm2vyGyefNkU1dyo1
jX1XmUe3rcTGMs8yCqAiMElgEMLH8ffXbPw5K53lIBxY7Dd1lwn07/WwUnbgisJtbrIs5pI3f8c6
Ft7SQxdW7/kIJjbWa4S1HplWlZP3e8dvkeoYw9fRzI0D6I/0wuT9E2OE919eFrebTo3Oy8Kk9aE4
LVQOJIOR461mHE43vU0gqa4VHLhtrwXRPq1JzRmt6lSTq5cZ8Ls8Euqp0Y+ZnLotrqg7AL3VCfgu
I6Fx3zXYK4SRyCVHuXViQDiHMVf9o9EcrRw+ddlYMyxnmJau0wZHhqMN42ABwXrwPAZCa39w9YtX
HdlGkXcS5WfUbslV0+2tHwFPycr6PuvgNoMnOalY/6qC/GHwVHASqasvI13E62DKQWioPX3qgX4K
OkOcwZZ1gniDFAoKXjIysGSKSKJvsmbkMwWVdsbKgZ05Lk5DNdjAvXyGIoGhypXeZl8020rvM74n
y7ow39sgHLfe6F/81jKhIBPTUbdY7ikn7k3ZcLTprK4Div6lz9zyDISiQ1XVGjt/bN/12DePYpLj
coDLcgD/4GCj0Byi0wv5AGdWHjs32PQRVbqMDcng0hleeHNE25JFJpuLGvxPZvnWx5KYnTESBkOg
WPJ0usEP3WVL46MH4zjcBHEetso2Iz/VvRWJJ2uUFZEvzZz8GWK1jjNwbF24I001vCVRuIfdkK4R
LEBPFb79RXQBd+DBi0rjIuo36BQtclD8/LbsnnppNLegZ1zm186VbSsAvqExlqJPWY6lhnnHxfmJ
S82cdzr/Pi/mn81C7yBQAmGlsT5sA3IWni0pesNtiBVcGzMmls9oL2P2s6FNfQaLeendYtn12qki
EXDHsORcOik6iJEc4KoO7M3QgZTB2bkOG5IaDEtePSt+RFi444yhvJHeJwOPX1qHDy+aPR4KbuE6
NmLeD4NvR3GKuVqp36qq3NSCpzi35QuZaxemaTUn/Wjv9Ckf1yDGusFVbCfmmXKqo9ZmLZ0IDuE8
p7dKTNKDSwGgE2WdVgNecjFnrPUZuwXMZmkGVn7qJ/5ENsqwFrc4TiRoOFxRfz8DrY+zfD4HKlD0
+wRl6eYfnTBLsDE0JjndCJZ2t7LU3kv8iyulrSMrco5x0F9Rxcx5VRXqijIkx0JU+1jvQoh1DZ/c
2Jcrk8C+gdwQ3XOnRau10NHL6vughns+eIanptPhjc/IEy/53Pwx+D5pKTQk+PRNnX5NQq+kmo5X
YrANai0BRTVoX8tx9fcf9oPlTEp+WI+19dzy8wfno8o4zUNSpxJLvyU6Hl9PZHgwAYUmJV+T8ZQO
9rvvI5vFAuWC+2oaKtTwmUC7r0FgvTQ6QduBcfUMsFmhuSOa4ZMO549x0vz6HB2vrM0T5iJZ//1C
stj/F65MjJuEoG3a4baru1d9NiI25g9pDctOx17ZZt3Xjp2eTIoVNX9Vxpuot38UnkBMWv0g45RA
kzyiZA6DVaJN6SebvD/uemE681eXt9NFVMlg6PeXmdWhlzRprN/Iinw3KprUPPumSTAdaZ2t8gCt
G5oXiO86S+1CXw0uD68bwK6xnPxHF4jvY5GfQtqjtbLRZBBP4/RFtrJe49Exdp986PbH+5SXa6Pp
Y5wlqDflx5frisiKs8Iyb+NUYdCIbeMo9emiRsASjg9ToSGL7pLU7orgpmo/6VN6HEytX0d6OS4z
qAuHOosJxQtIUyor2z5phZssIjsY3lCW0OIt9dilCUWmCOoxBumlhNpZ32sdTrllEreQB367BauP
UqNM7LMiSnbhNW7G4iZLdoPpJhePqhPwPJstv+7OzDE20GXqL3qrbwLrW+QTKVS02SXvuJzHrtkM
dlK8NUXJETSnomliy5qFVaRxjBUb0maq47VWklRfEltfFZCT4i+5Y5Nx1RYrQ3Fvaw7y9nbQn/nB
ILyY1f2AkgkdgB+vpD2nKC+KaWbQTu14Zs2liTtZW+jguhouUhAciQt8G6icHJsFXj/N2Zih/33I
AgUbTS3YyIIHC6JyZSE5pgxHNF2G2cppl53GpMmAMdSExMRr2jUP3ZaQDq3cE5r9UMbuQzEA4u9D
eItRW6Aob3KbrVK1z4cWokXDhVbqFUGa3pvjxv4FqBxEc/TYB8cl7p3TSjsOuf0ts9Wjh/djUbHv
PWVwiQ210gLVn9yaeHEpwmPABO/2654PRWDeisbaTTqLp54dHR4VuuhBmuU2c4ubMVbqUWVVy6Cv
x2Ml00eDrkkkknwy3xvWrm0xkYgVgz52nA8kiRyRzGFfx3fABpkadrDIRIXHRPGjwT765GGf5bO/
36ugGhwsonPlwBXrfbhXzVQYmgHP+IkB2btf6xaZaIijYuOgcMQu465h4FSR1diXrNtLo9xS0Jdb
xyL3S3a2ea+Gekcg1i4f0+jn/JtAkcqsxuoe0LPaYFzgTY+jhFw4ydwFsOrRNpJoXQ6oLBtHWwXm
YwROo4Y4dpcX3CVJP7TbuuOM53iLLkKzTKAxxqpQfXyiiHwp4sY8sxz+wU3I0+Si0Spl/TwIyN1e
9Jr2pnsvssq9V2a+z1z1MzBK7WWo5JNHDDshqAT2ZPNf9utvJMgImfMM/Uj7Q9zO09lR3BkjGqUs
1+NlZ47qwkI9XSBKIfIAqtUqlQocp/5i+blxAQRc1xb8oSCV66hzygO+kO1QBuEemv1zbn6vU9N8
mqgfRdGUx7Bsv8Yd0ZcS/NK+hT8xB7YUa5PQhScsDnjGo8TfFiPgKDerL1X+aGsyuzIrKNb+5MGH
jar+zUAQvDHy6jga4XghRGPb0rM89NIKybzzrE3h4drOff0gHIFgoR+iT45K+UcxwLPjcr0jW/pl
EP8gHhkcu3dF25VP5G2Oy9jxgR+RzcluIKgJms5/9hnU5y5MwAHzHxdt1/pHTOsHHwD4UeSvbkvS
yFSrbFejN0lZw1zLON+CS3z8VXs2hJnxHLmHgfPMpEd9cbqCJWkaboNh+ubIxD+yfbzPzRZ7iiBO
oey8c1R7h5aApgtxGPZj5GF4sU2L7pxSZTGhHXpAzyuXdm0+pqnsV503aqdyBk2FZm49xHvgC+qc
TmGDFiE0zxiyBKiHItm0AIjsFhBV0FnjiWUt2/vOHLZBYfirQdnAi5mBvZaiKi98Gtu8QheIUEgP
2A+qvG6ezUoD6Vn0e8lwPI09l8N50tisBtkSCTiY2dRuTpPZHiHQRT+6JnxnZ6btmgjXR+PzkWoF
yDQudhLOu0auS3J2VhqW5s9u7T+uQenxIwPjQMRr6eKjgbWzMplwjeRPvh3vAg+sZQlGM0q2UaAT
6t4nFSluLRmLdTWnGNVXOFwAblvV0LxBTl7xpTiSI10c9KE6KJ3osdFTaP4ydxchr945HtpKuyAy
z5hpY+Vn1dsfTyc+U8x8/AokBk3yh3aIUKIexkTYwUdNvWWL9f08JMk+7dsJcFS89Lxa8CLxLqW2
uR5iyqEYOdQOMtHKrXvjkLji59/P2w/oGp4Tz3WxCrC0oUGzafZ/L4X8PBBux1T+SU+4JqpyvLcL
whWTyvriFHpA3mSvr0gPvPdR5Bz1jBpIzxymzty/8yw4sOLmPQpfVQCizOGBJdaHFX9Pwz+azOF1
71tCkNpxoum8cOzXqKzrYD3owXzjIhcsQQJCfrSzTddq/pojS8cdDG+1NhhaodQdDLe8//VT/z+x
tPz/6FfROcf+z36V3bewCX9zq8z//z9uFc01/uMg4BToXVFv44rlA/7HroLt7D9oNJFJg3bhskUx
/b/8KlhSMLBYeD3RXeJbnjet9T92FUP+h8kOyjz+Uoftsfi/cqv8cjH8744UCw1WxrmonSdF6LE+
1ra6FY4EJgfEJ1sY+sgKVnciN9eNRqwNj+xOkBzAdkoBez+KKEemqy38iXxF5hfPeWm/u+zztujV
fKLFAmbfWVFvQb0Tchhmmylp7+ouEhtJHrkcp2mN7EuHtknqvfSttZ70SPZCcML/+gDu/3n9v5k3
WJ7/VsfMP9jMBPEYzvGzzX6h379YVUw6uZbC7jLH7pyRuA4sJDoOE1l2perNdWc9spzMj1NKKQwK
4L7hhSNNolPNnC9mTmwoUkLk9Uh1cAV02bryOgdpazLtyh6NWpsaW6zdZI36s7bCLd/DUPonpBWk
UeidtQhjyzgp29mnxcw193L3IbabHym3hQcO8cFttkpM1r4o/ICEh5qRsUfRILpio5sRLt9YPSVe
AnFKI6VK2ufO/doAgQzyAnDeHFbGsmWRSVC69bcQgDn8wUtq5e94/VeCDFJUPCiE0esmX/0eNT6B
k5lrXlC2UVMAyK8fhRIE70XfjZwEKqt5FOh5J6LVzSp5kIhX0OseKZ4uUaLdORAACeJy97WTPndG
gQ8UOUtHUI/GIZ7npIUN16iUt8Lhv2X9lbN9mRrByT4JO9yxvEdeWT5OMQwJ/cGPczb6RvNWMqQZ
NFIeAUs8JCkDPDKjC6xPle+96k3xXPHZGVOMuBZpHd7DiHk27QnwjZXsK6IKvWyljGLOQ/ChwPjz
3cHmg7fffMj95pQ7/rmQ3s+6aF7HKXlMRHzqouA1aA+Yyc9pBgDRCWGQGiff4Cbq3BcF9G6BKvtg
xNqhazxmLQRXLZqgTWk0G2Nzh7sZbp2iB0P4H3fxQxX0Fusp/5sdMk5tRsECOfjuokEIS7keK6ta
S7hQy3QYLpi2kSq6E0tmBXswNHzEc99j4aGsspicoPCTP01cXHRO9hsztTO79HPheTdb2S++r1+b
MXnNhHmqB21pMc+kDarwIoLoQDY8bfzU2kDFcnVIoWFdrBybrXea+btyzgrBhha7rnWoSmirvsW+
UM8I85j0H15ev0VlS7qqGqEgVNGyCYz9oCIcaU4pV0jjqHR850uelPkKojIFKZ2W1vUwRdlGRb1p
HTwrArVDpin1WXOfuTraPVL6UMqmF09T+poIbVC6VOAr27fESpTNvqRd2rRRse0zlO1aM4idKpIn
FqQa7xEs0qoi943i3rhpbqmTh4o4itH6sZv9AZRe764F/r81Ik4niqiFpsH7lKhijhDhGsw8ctgF
enN0o6zeYTa6FgPRlS5ovLNt82GEltzLIdmZ8YRCoxe7PpNrL7PbXcE+S/p5R+JJG5MDU2nrNpge
O3TlC/ywXwdUFltGVubSBo7N21gQcZPW/PC5XCGPIyeBxc+vHxA+PLvjAPl0WoPQFW2+GoM23NZu
dAj98UYk7qEOjIklmvHcAwW06LEWhRGz/4u8bZyoXWtUKco6/RUncblm3EB0gi+jZdbGI6DXylpM
Bv5k0ZcXb3CrHUFUXxl/ZlsK961esu/R5HtMkPmxAJL666yxMGSsWDYPMiZsz5xIXS/pPXrz5qug
uItcb5HkjbcWSeuuZwQejiMJTdkhQ9Bwcfki4FLrCN3uQjVElE9wtlayZqosCjWsnYRxgcm6FnN2
nZXMxixuldz+Qi4qKW7VZGBveWeWiyDe4x8v0ZzvdXSuC/Tw9cbJWU8GSLTWfYiRvBt52C3dGzaF
PQ73krjbqk/NjVT2W4NcYp93waVA1YfFur6UvidJBGDBHY0PCnfMWpqyOOmsXCppsMNUxX1qdsQa
8CmgXkRXVlQKZ2KIcB9bCLEywKFKIK+ldbHH4CXtg3DrwfMH/0POocQJbjjDPVBwhPDNMS1GXCJl
Eh3htNYxiR+jyROItNYJdJ7kKLI2UVrZK63LFpoNxTkZHkCkRju71N/cMm9WYcvVmVbtqY4LKLNR
vmaChmTc9XXQndX9aJLQy+vbYN1hW0gcCYLBNGyMNX07TxcsR81CJafb86GiTp6yeU5B11pvwK4X
vuYOGAQtkoNbG9huyomURndhS4BLYmHhb9+1Gjp2pRjeiAKVle+9SBc4OL69p7gOXwtAtHcyBT5s
ok7c9lW8MjV5D8bF4VuqcQgGPUMh1T7r7XfCC31UUA2Zzzbxgp1eJEtvGrWXzgB7WiB/YgnZXg2I
YmtzYE8+ocO9xq2sHutu/+sPTg2kyzfjgye1LwL9/6JFUoykKDuS4UtCtJl9ZYwSHHMUihtfin3p
xRpqftE8kZH+oCtt6+lTfKqK4JsTYFNtJrKTPMUL8Fr/aqbyKKzAfgYxuMBoB//glnGj/w93Z7Yc
N5Jt2S9CGuCO8TWAmCM4UxL1AqMoEfPsmPzre4Wyuroy7XZdK7svbf1SlmVVVJIUwuFnn73Xpuqh
wpEqp+C+EwB+jdHbN0WeRzi16IwDFb5KK6pduVk5XCLcTw9NSwKgMOJosCXlqrWuovxhzkk2wtQ/
TB1RIROv6EV1+fcipRVrWejaoiXm9gqbFiXCaVTWHuwglQNrfyEq2qOXDDQMi/I+7ZbuUfY8OA4F
c527s4uVPZxEPZQ1/z5H8ceZt0WV7FVFpdwbl1G56TIegN4pyOY7cNKrhiq1YeSPzFLuPZa+OF2j
j2ba8jPwxk+LW3UBPrVYZMWenZGxN+7VugxbqxhexhTiBNr1B86q9ejYdnO/y9x+vhQV2HK7xzSd
l2+jKPf2POQ7w+p+0Jr8Rc5S7GlP3FAnb8K+6IKjX+M3n3KKnvLmznOUd4xN+96WKJwrB01EG6GO
Gi0HXNvAZ2PyXq1DEC8m/pRj3Yjq1XnAhHe2K9Vti3oaw45dIxx43jRyvIdw8Z5l+cuUiH0xDD+B
qT1UjnhYx1VGK4YFSGNe2KdNlDqQyZdS3bml3Ucwa1DekPtWjy4twMPtQdigqI3suszNqaRCjajw
x9ytr8M8P+IUe/T9RiC8dvdWWxkUYvmHpSvmo5iIGQbBOc/cT6wYPt9/ALZYO1NUD9+IOWPuZhOy
JsNIcmP+hQP6sNL+4o+44VU7lRvDex1hMGUxFlilu+vc8b+AbWi3VZ8+Oan6pehQ+S7E+mVtfQw7
a/8aGNkXXMUEetVedOsbqi2G5naOcNh6C0W9rkujECz/Wem7Jp+OxgLaezRaDEfuwV1fsoAXlLH6
mFCDHyVuE25ppblJG/fU4EMo7NrCi2M86yC5N2Cus+E41H0A16Id7vyKPgagad+huK/bunAuY2N/
FOVMEUwNsr/ow3TJ5huC6WCl4uvsmyFFEA9tNj3iLSJclG3JNh0MMYqo1upbUpSfhh2/TQkTu6mM
X1M2RIYWG9eEopJJBC2pToS/q+UV7PDOsSfuD7dCg7SBJi13S5kS+4rND85nHFrLS5ZkO1niyOIG
AEO0ViEmqSEsgH2EcImfK9HNW1QOAOMOKypLFBSLb+xCjyBV8dY6E49iwabUBDhOvboZ9++x51+q
3OPEdMurL71dJ4uDr40vTOmvhtUi6gdPKgWt7bKwTG/Z8F79FM4qD0uVH4K237bSzO6sjN7aJDCO
Leuzzk/oW+s8I7LETxdnXwT0NNsqy3mr+5ondQ749CuQgbagq9XJaCoswDH2ExSBmLrsnTPrGF8E
D6Vd27eUJe1QpMDnsELVwHiwXjNjeI1L1d6JZi1ojygPzcLIb2UQ2+12OpYjWlav5WNrz6fOZvvN
Dy/dfu9T82050AvYMX8ZB36t82GI69fOL1ETGszJ5S6P529NjeBe5MPG7TpqutdbVLOkQg3AmOaW
omn+YnfrIKouE519cN6yqiDnQ/4nNrrPrtXbkrtjOVVvLUWgTTOsGy9Y3it0amypXPOLCcI8mu42
X8wPp0tYqSJE0buNUK4+RSs/Cj/fDzKTG7UyItFlYVnpGKrZw/dCxHMjy5EUT1+9DBMd9bx0us3U
MxCb404zMuVm8s3g416ZVKAlxfKdy9ARtcou0khQP5v3FFWYBTwUcs0Ty9j62a9IF3v0was2vTPL
iZQMb4SNLgiyrsnq32oiDrBpvibTm+v4OqohUG66HKx5y3th9Fd349js032vYCjR970K+BR162aw
hh95Nzs3twVFhTTFOrJ8dK3gi6fBwvdv/CHPTVV+WTgdCOSJjemmdEcEXSglVwivexktxWe0MX+y
7Dh5dJAzNrBMsoihFVjsJHbCjWrQAlw2RjM1dk2GSzggdIX61S4gB+GjRaq/WbfN6X3OwQ8Wqy03
JlXJXDUw+jUX3sXoUwQa1NCdh4QVrg6eewlBaGm7y0wEeONOHSKbbSKDWl9HfE+7kZ9jo/Lcpzmk
F1uT9S7BBfcjyav6gpilidn0v6x4Ka8JFZJdacijTQIShPrGGekgmuJsOidW/m5AVxULs3nekLVI
CmWGjTD3KbIot59m3fPw68PQBy/S70hEY2Qwp5uJqAze1r52Q4h0fBJbnO6Nf2uTERCdC+NJZ1jo
Bpdrh27aZusJig7LYrkRM5EUtA8yfyLLIMrpIcgTvVOFZW5E05mA2p1+v8bmtWuXlnT5EI7swyLE
tdccmsd2rOqj6spvI/po2N6+RXrOj/j4SvKh+itRmB9u3mjm2/x5SLp2bwIm21ic6OuUeHfy9tEZ
+oEcGymxtCZ1m49UlOOF89hq1YKNl7+Ng5bim8b4dMuUTWJV6GutaZdJLILw/Eop6HySuLz2wwD9
3Bun56on9VEPM6yxWyQ28Jaoe10XXnYddWgJbRGiopQxrVEoDKqtaQXIjqKpbid8fKqFpmXBfYsx
+l9S0T1NbK3SpOdLO5dDqVqu0iu2mSHSKxMAHwvk4jHmCL3550jXHdeK6AkFcV3YudB2nLp8qtu+
uKRMrFU5+mem5S7CAaOO9bCDy/KTE6q4jCjR6APDAqQzc94BiL67WN/irKrO0n1JpJqvkIhCxJqY
YvPhzrNWssvpwF3fxyUlKyqhgP2EDnnM0JhxWtsGWkOvvQN23imq4BBEVWlCTjdRSOzialYBcRTX
/waPyD3Jhv2UP+o1dPFuHsc17cKljpu9ZV6H2MOcGi/+yxrHzxPLBPzcFRPV6re7LDazKJDTaSRz
TWEAoaTUnvrLPKtnhszycS1MZP+eDhT7a+A6dGnxl4C0XV9I0e2dnqlT6pXCQl6YvjS4XWo+Sykz
WwS3e8JjInTUqoaZUbrxKe/aeycx6rCEorsVt0AxZ+d7gNNrq6VbR6uzcuOy6gNAVnvnkYD7/e9w
BsHngiLSEif+0ZHI0Tgh9cWyX+KWFhPf7NJtOtmHdLC9Y+ZxhAHIWORuLJr0npmDAtKZ0nIT7UyD
u7nqsbjT3hJHAkfSdvCEe9/U3tXxY+/ALzs4d9VWF7iwx7nwGOgMcxvXlOEM7vjR846NFjOmAgFu
+zZr5bWpTTxho/WpSipIfJnrnStcSA+vSZW92HSFPVGn57fyLlfO9fdvxkal2UwmOTwiXPaxS4MN
yVDrTNQx2c7GMoNWYEdTytEOhXqYbiOgaoEBFrHP02j15kEXeJPZRpKgE8shcO1lT9c4LjUdPHqG
fzBjA7CPZcybZl1uK8GJlG62ktoxD1gjaWGYEeJvA/trjhEVkeSprmLjtXYxYmXl+ihs2p0oczlM
2OOZaHGA9nazXeKYTJh+iNf2acAyxJHHU5WmfMpN6jhMz2Z3KpFuuevWF38iMxaURDlX/snvp4Pj
D0vUp9VdBd4eTk1JumaQ+xF9dVMZPDmyybZJ2cYnn/dBYq7hUFHXV3hVsLdl+mMMPMLIMSvZwpbR
iCATZQupYxkQ8OypSe2ySVwcOYC3LCjStEln4EwO8XTwzU3VJamq26HM8JHP60vDZQHjCQU7La3c
g99121Ek/Ta3hjdD4LCeMYnnDdmEIEvsbbLGVDd7fnUvB24vtZy4zlXF05plL1NOeRFFLPtMd1/B
yLAbaXEUeQOnM5Pcy0zcK1IWvseNUX6OctRhYjMVmkF7spX6PlR++ZDiPOKDtZPLZJ9aQcpTUIc+
CFDzsWEbUSAY8Q1tzKE7LWJfrTGWwtGuduDr3/C4U66e1a8Qn67Z6M5nJ7g4OOp9N1/vsD06QOJ8
/E1z62wU+YnQQKxC03bv445wecxWl/Phc7baOMy6CQcKlLLQUvUcOUr9msX46i8MiYTGroRFNO41
Puc6IQndy8MsvevggLJWDQ/04tXr3sl6QAPUuGjDfMSkaB0lZzKXOy5IWfUtSR15LJf6i5x650Sx
9DWehuSC7bZplw2AF3H2OcMQMFDGu6V5JhennhqXgrVC0/G5UK1qGt39UhTpWS36u2N4xV0xVNGq
sH8OE/CnznbTZ+ovc7iX+85O2/1k23jRtcMBN3ono1MbcED6wDkSFeShdmNsAQDBZbBnb87rICG4
/vsdSwL0tEzomoFN0IpwQIyLnj1sOnPQdWrsw57+pw3nG85AirBc9rXRTQalgmWKT+ObrYriZFvA
Yqwi5tVXXjwcD6dOWPKksjp0xsJ9rs9+ObonZdU2RcS8qqwie8zTtj+JIj51mGSoK87HPeWWS9gi
2eynwvceCKD9Wq3+FXxCd7EnA9OVmRGr/YhH097osR+oUIq/GWXf8cLvOmpYzDwkoIDAkzcPEGhO
elISH01uQx1y1IGP8YNFLPvU9F6UFG5ySmd1ylbGTlDUFDCWPh/4sYzK3L9T3CTvuHGJUzO5yX0T
ZMGp6/qLpblc6HiFdmwjwE1MBzHuPnha8lRMk41jGC2om3JzU7fVHe/R7myJJn2q+JnmlAqlOSFd
B2Rs6xpxHAa1Dg5w7eWGSMmE4/Wc0do4l24k6JUPsywVJzKUm9KLiVGvDDfcFh4bXdIR44Z5UPHV
tfQOddu+EbcY7k3wHLvFpLiPnGzAQxx/MdAyIy8fQR6AyWFGHd0mxPSE7ce3w/yWegOItlB52ONq
nXV3jiv1bYWuU7uKthN0ASPRJ79KHhTLukitdXPNbUo/0pfCX/qzedL5ZexQPBJSipsKE8CpcuZt
S+TrpNz+1JQEfX2yB1gZbv1Xcnkq5zq5NKObIlF07VtvUSoHq2XZ2rOYCT4b32PyjVvX+ckTQAxE
XfKBfp8yaOJoNRpQcHESBSm7EJUFaGENbClMCtAMIlYnbZT5qTxUpbo3jZKWWp9WI8qFaWyy18gN
lmD/57927usDzm7SDDZSHd/+h525/rM4Sq6jFxTX9eKXxSFLZ/sAoXc8q1mHplc/cg90L87iLvgx
GuR3POPgXrdNntZHE7Tint8dXXWaEXiZypLIYLrLcL3fYzbJdhRq1dxIVXbn1/ZnNUz0afZVH3GV
JNJJwKKXt2nB6vcj05dDem0J5ziG72UxHQaQATAGEz7RUay4XbFwiCMTwNNGJNLbGvP64WuQa7RD
UGjXOcVmJj4dwq9MT1OQEptYzoHBgVf202dKfyUroqoNIZO+G8JGXgqaXc6ks6OGwd+AHgVpyQst
uB2PxMmXAy0Mr7J09SEDBlPlPMh5739h7doiqMsXNg1uiPVw3i4GaoIWk7u70VfIGzMjBwWOFc9o
32LH6ner+tq0yaECxXeVLrswptSTV6IpDgOY/dH/XrQJMUjVGCDspgNpJjda/dnbuZZ/06U9L5RO
MR4Xw3rG5tnvmzbLQt5v2bZei+mw8HFYO1Q+MhhBGb+2HTrDWPdM7Qm0Use/bRxqVAHn0x4KKuWM
/mTk6xQZCRVmkx/4uPgSxqK47vcceSnMZPtEAJdsWld6LzXp25EGI8Ns0aexsGVxLb9xYykfrSDR
r3MRnBLfXDeFRfA/pi1lqeH9qILhrnHNNMqq4M1p2mHbKbXF+OhfiOpzLeL9OGIBWqas3nsu8oCW
O6wMdgUGQpiwRlUAPyBQKPnpp9lOH0LgiWRqJjAlyBh5oDT2U+2La83P9+/3xL/R+X9df7Mnxq7E
MAuAVf6dsCQaN+lk65JQWLtgbzF62CtlaW55Lpdq3VodMIiCUCljKcu7GezrburVyc8NfgLlAV9w
XLjg4C2MkhJWuTzySQniQR9avOYb2xy/z2zgdmBtThDRnqUEg5T7qolKf/k6xnGUOPPeWdF+yRmw
OeRZKBP0i1LkhBiM+jmuDguO9XOQWv+NG/03ifJff3gXgKNgz+HI39ZWcfPL/Ev4nNqgavF4Aqgc
j5kJVm9fzqAcy/RUivpm8ZEsePQcLr3N9wIFIr4j5zI98AoUfV/ufNc4UDfkXXLsO5u0nH4E7M73
nSnfFUs+HKl8IGqfrwo4lougChPBse7rgQyUkg9x35+7eGbwZbMt4l9gtNJT6yfuqa1+ajSLj7xM
H8Q9vBx5RwVPv02SYA4LKu8ix8oRQWKpz97KDWpeUx/mJcbNvCdymSh1mvivd3iE3zyuk5FfmD/G
vlDENhxjjzVGXzNyp2LU+UOcmPadqz45PbmV2MXCBS/XJAKyuLlIO925BX4wJ/jUjv7TCfMXtutf
jAq/n7C//iXw0cNWxTAg/gsDBoi5gOAFv2Gzs38QR321pOCuTfJsl6Qj962ySBEzIb/syraL70VM
ODlPEygzTLi9X31OgKSjcWWbyO0evpRfRrBYSHvRwnm7Dg6mHjcOAhXpn5Gwd+E+rlSyUBI7sQIp
KCVsqVRDBPCeBzHnOEEoTB5MSgNXkzLMopujsnV5SmbHj5am+CA/Y2NsUO8sdZ7HwUzvymk+GaNT
RCRS58h1xIfBnnxrWNa6k9x/zaWL+QspDRB1/nac+USkrcdSiXUCEVn/KUmc79Uq5nCijjzKNSAW
J9b5vpTirUoV3mSXtVnrWOeKVS2+wY6gCTt11tsA8cTkn/3FnSPDfuFCcOJ2s6Vp0EX0gLHMvgev
PgXU/JOob0AQ/Nux82FRNBGxAdMXkXY/kpyaS7nq7wPP79lwFBMT2dejKHqLznPd7MWIBsp5eWUJ
ZOECeE1oZKfFfN3O+VoT1JQyRPFAVG5ESzdsgQOymdeTyqdTUVvjW2YfMZ7GZ79o+YGkflSZSM+G
qO/6dDzGk0W6baQbknXVzca3kNnKszFKBqc5/n5icSGGy6i+qqV4+D3GECd4H2uv/DPU8R/5s64Z
lcFD86n+DhT+C4H4/y8wsXfrFPj3Zq+XrGp64/JrUL/+1fL1z6/8B6RYeH9IRgbL8x2679wbke4f
kGJh/wH4zgdhzOuGVxm+pP8NKfb/kAKgFy8kQUGO6fnkIv7h+jKCP4Almhi+/ECy06MP4D+BFFu/
z/b/c+z4LgP5jbxFhkUQZeFM+evZv3hxbWP+L8+JwuUcAOvZ564R0uFrPNVgKa1ynb56fovrpWPc
x2DLEQ550Zo2Od7nB52/OxAgWHhn93NqBBDY2l86QSmsO5dhSd4Mv+NJcmtdIJUSr6/O7MuTMI3F
Q1x6l9a7lYoq/L1NvoRVRpD1t7fcnJ/01Lr3a5z/mNNvXdYHodViiXLgDI54JTfDNM1omonYGjQw
uuOxxxpwbJsRijnW1HAKciwWxGUt2oNe2TQxx2R7KZLjajVkGHl7rNx2T6C94tA0bxdPmjSbadHX
gcuXot4xIyn7xIBhsNZf+8iBMhMZdBt06WxQUc3opsaMUtDVfzDjod/qroNAk2dfxkx/WujjXGqc
82IH7YYQE6ntgobNgt/Mho4Pc2NOX9uyeKc+GvPK2h+pdi16+jRHmy2Ca69q6yvr3V+huNd7BSap
5r5poj05q32fxGZzNUWNqZt5fZmmMbKm9NINZnn0yxQOIzaU2/b2THaKw58t9aLRJ7rAgi6d4tVv
UKWPre+dC+zLG/S07mqX06vRN91uscwwNp2v3RATQ/HjF6q3Fkzsb//+4oXHlQfsbw8gHzY0N9OC
KWPZfwupNlZc8AJr27MR5x2qoO4goWhmO5aTO9J9+rTqZsttVIUoIMvZ8bsvhmI0lVnwqtN1Pog+
uyu6bNyYfUfdgq2cyNJJ8uRNyQd24pd6nG/rFkidDbJiyuaVzbb5OI31Z9ZyxWxz8huDFQDWpn9V
JVj/NHDKr8b9sLjYWCbrZbXUehRVukc9NyJyhoFlmM9rqQ5QL4887uajabiv5WyKvbE0bZTmbYvr
pxL7nOrajSShNJa+/JZivEPW1ZHnprxhBeOfB+YRUyLXzky7CILcMA/1Eld7nk19WNNERfNtcesZ
3x0e1EHgnO9ykEQBAXaqqMfiEWkNRLYCIqHyK8sefUQohEETy69cueHIxCX+8bZNt4SjN7nXoVs7
dgQL8VBiQgMx1JgEJHx8n5bxIImK/zYy5bjTI5eUDX0Fw4Y+HY9tMcU5KsfEbVC0vXNXyR5/yT6W
uikOpuvW9/RFXQasI/uE13EEp9lGMreKs5E6X/rMfKLkRzzqYNxbHCOHKq/bc+G4I+XvbC8lZLBQ
41F9SUqmHmDbVKCRnjkWMyC0pvnEqSwO/WjP98ZUIh27w86zMEsz8fdAkR2GmeXX0qfBtWThVOb0
XCSQshhW8BDlCGKX9PYfXWP9agRxmmGeru04DBdvWs0n/H/PRJMn/oasFDHDW2B1pGzszLlsw2Bh
lE/Q1I996XyPZXa1esACvqufzZ6nh2IncdK9cfCDmcycXeFXMPgmzVbYh6nMZ5YaAMVaM/6BPrZZ
xrn8JuYRIwwlKjNYHcyDixHV+aWvEmRF6iIikLIYIfMKbPyuF5GxruKLwp6/nTqc3WV+8flqoEA8
e+6CqBCQ7WsmvkYbTCjJmr8w1RSUZLAOSCBR4la9o07L2VvL2m5Y2DaPJup9pEzvHuyJvwVu1e7a
Jli3MgDrmSxuurW5wuzypQsZZrEoDVASa8u/GMYkaSLvtjoXgrRl/LoqmV1meHqY+So2SQKkqq85
ihwPVlWKDReNfAjdvu6OCD4AkuAdbJIM2ckIuvq5miDd5XWcXeJyATJL1RSKgC1OlldVX7I523UO
Lko1jO1xFmlCgbzJVdL3v3vSUtt6wPm0DhCWXJykmwFOK6NYw47SI81eSPsStBRalaNzIThHXXty
C26ttNXjZdwpvvmDYylNlwN2sdmxcUbSUlFocF+IXrwjIIpQCpLHu7EHVQfcj9UrHRxPPFPMskZH
1GtIzH2SUJ/HzfJ5jP3vqlxJ5masUSp4cht7iZ2j7VaHHDX6zE3eYqLTu2YW7pXVZbkpev++8+zq
XEv5WoMpuTgII6GDGqOqtDlnbp2fEUMNl82NM/SPToEg7bFf59f90RUDo0JreoepgFaf+hwwpZEk
G5pXPJajabkt8hg2kByIwY8QbGMK0xl258PE8owf1iFpCS9gn1bQWKziYtf5ulfp8jmK9c6m1ITM
n73rG2Wh3BPuxp0x3zuYEAPWYKy+vfQ4xbTNl75p0ZaXTLvcak9lESwh29huy+b05oMN+BgH43sb
0Aqi2e7/aRo3jflOOE9e7fubzv7q+Hl5jclf7ewx+YGV0GM1WEOknOA6zvJ9vY128gmnDOtxA7i3
TPggDxQLAdPZUhFCYid/afOvXSfxQgTKefS0oUL3NmcPGnNB4RXPHDfr2c9QYBp8aB454raWwzEz
u0cVzPLs13k08nLu9fC1tG0sbrmOtDWUW9KHXAXS9bWEPoGMsl7NKWW8MLiH4F17QW8yT3UFeWfS
LaZpW+pwoD899uT32Jb3U07U0fPnb6b40hXOHg6XGRppBURN1MdFiGmbJ3jC0sKgPTOH+KJTXhFa
LDwZRO8sIJaI3M6wl4j2G4zI1wmlduQD6Du2sbVi3ZNK9MmK9NN+UgJR0tHxhlvscyES4PaJRyr0
Vj8/9OwAzTdVAc4wnKKLfu9Iu4J3QdYgV3cShAH51q0bYP+eg5VemtGNo76R9CNr6yd1sfgEoI9G
46DHXQsxYkuqpcI4jxrdS1JzYOnaRl1wfB/X8ZbJbwzeECPXR6+Hm50UV2P2nuaMVeoIHnGzkgxE
24/vQfLhHSEV6nhs1Sy1M4ZxP9smidubmGhQiw06t2IDlKl6n9SjGzaAkvq2djZj0xMg7vUbFxi4
ZFxn+T4ovp7EV16I+lRUc7ERHldJowK8gldOcMS9/anyu/IlFVRS9B4sj96n18ruv7k+NmcIWrta
r2g9Y76PU1eRYi9pWgVoxKw3X5d2iXDE1UevNV7XosDb4aJTo/jcw2Ysr21NDB7LhL01Mms71QVk
pfiODftB1oLRGZyF6JrL4JNk9W70UpEJfQqmxI4sVvOge1qwRDnm6f5mNy5i1eCfHVxk3WDYD8mC
xnpj11MU0G6CsUJzzpP4lID14y47GlBVCFOaBFJDx0Ixbaw1Zg9ps6Kz6BFTHhTWqqGmCgageVhG
cS7m20qwd7lmSoK5dbvMT4QbGzFzw+0lXCnsnXKN7evgcXtxbkeSO0Gdhbjw1Fj5ehDiIehEsXXU
IDiy7OfW6Yeom/Y1t82IpvZDbcU7N03vYWpc21XgSWrgj9WhKX/VQfFYjtY2s9xnBNCrM1RmOKxe
VChsQ3gORzq03EPt83fumvO4p/aZIBVVsMOozl0AocvGe0YrAeaaqZx2vIAubq5YVFXuWcfjdZlG
/94JyANb1oNZGz8NbV/dnDMLdOVJyxEAVhWX4SwswZoxYAE0JQRQuenpRDzXVOvhCaHHhJcIBnKc
PCB4fmL5m/fVqChBsXCv0HjgYuZO0kcje5d2M2Ny8n5aszioNA+tQl9axySLPQzf1NwczaqwEI15
g+b1EiXJOG0JbMkZ7ihwXeIdroDaVNUvqqgXdNlpOYk1OBULBtx61MGmLbLgYjvHOSGY0Xfo0JMe
LnCgWKtU7VOq11M1bHH34Df2BbfmVAdMTUu/Xmy8NdlEIlZOw75uV9SWKiGuk9YXWRs6GvJXT7A6
Al/kkKVJdkxld9jR97xCAsoxyhUZyqrLCUzqkJ8pgArL5HLM6+60qOCZofPVEmseopFgTumXtIg4
SG6v1PWENjOym+QM8Sy1j00u3VSChm5u99uuseHEUk66JyJ3ksMCR7Yj5cLtIMn4pTdYYMyJ30LT
FTGXVXWLYPysZijOhgkFrKuMj8pJLjxvWWdxig7use7Fl1jcCq7g+fcxQOi2eicNgJs62Ip6xIrE
Rmg7O973ImFHIDqY/7PxMS8pnRvF5wpRI5Km/gVG5BxgEUzSCot/7XCHnWwOyGgG3EodQsAJbI/h
v5+i/g5BcYk3kQTjkuOBIDL/ZCL+i4KrTRjFvQO8hzj+c04FX+eweNcEytvyAjmTWDEO2hUTy3ZI
nlNuhYltwj0pFQsOLgEDgVYLg1O1VhQghxKtN0OuazAd437idfL7+/2PdKX/uqXqL6LS/0x6+n8y
QIiS838PEO7H9b1+/1c5ibbffyYIHVqtQGWYgGOogkCv/6eWZLjWH5LzBgE5AJhlQan4p5jk/2Gb
JAtN06fcGCN2wFf9Q0uy/vj90GCGsrxbrwWUmv+k78rx/hoMdlzLEsyAKFow+Umymn/bI/TOzHSb
jLQaZu7TUFNQmFfikA32j2b28jAV5XiolLsXFlhbN7bkgTkrqgaLuI+utyt+lF3SM59Y5FQqQcek
xx8DEbDVBqDI/Yjpwsw+ux6RxWcm4s8YLgZLNnT7+hjY1ceqxX0t53xfyXYXWM2nY1PjEFcazLea
T4loj2XqMDovNFC27AzSBQ9XfZsAxn3f2NxsfFx3Vr3Lc6Dj+QXYwE9MmU+YkquwH2jT0cb4vM4p
CjC09tQF9tH787uQNgo9ijTFsmcp7KsDkDkcHYb3pKluwSN+AW47wFu3yJuDn4ta9A2vX++MVNyl
Dte+Hi6RuKzrDEyijnxcnjhGa/Jl1EO6Egic7Zfgw7pTqsjHEMuadhylhSrNbVZ4FmWx/n2OK2aD
fq52Qo5YUZyeSi5J7GIuPz0HUCP+fqypfrExmQeygWyE4711veGHo6e+6lU/gGJuUdrkd7/0vidB
+eDDMyRm0fMioCWQrrcPsjzp1ijrAkvyzUi5r2bYiD676YikyvdF8f8rzSHbJYopRboTU2j/ZrsJ
AeNya91eKl3TLQcaIO+y1ofeYYhfXrbSA3AozOYN+gcmK1S6KJ2rgw8HJmShEFHEAQJh8L42XnvH
oL2G3SJI76U3GDLEagb27GBwxHZx+8qT0mArCzxij8Fbw7soHCG0cwmvwtpfcYD5pIM6AXWCoGa6
rJ++o9tQLtbPylAX4tBIcLhWNuOPIms8dkJ4srN6mojuIdHhYs5VRgpk7K85hFCEuA4novpi1fDJ
RaxeKj9fdxA0Qrxy+Z5i2otBl9Vel4iCgpeS11A17NXl3sjinHjaC0Jwt+nibonKmjS8zwQ9DFQ3
wY+76HaY5SkeuAA1eWntaSAsgaTYC5aFXQ/sD/YifxHNHFXZkT7RmxphHYI1WU7rlL85GJ52qc0S
pDewAxq6jBby+GF1i+3ARulYpi0h+11z21m8FNZZ7hQeszCpbNzWaQVu/5ZAdcb3rvjqqcTEh6Ov
nl67Uzf+VPAEwdsaziaf04ODFhxpL8h2qbZrrDdu+2AEDivpHEusZ3k8ks5zmgaYqcwZrcAeibKF
zdIau4LJbLPa4qUp/fUge++UDzyOC52KxP6oX1/TjHwYAAZnsLxwp9bBPBNihf3cb02j6Hf/i6zz
WHIVabfoExEBiZ9KQq7kSmVPTYiyeA+ZwNP/ix7cyZ10tD19SoLMz+y9tulAXKtM12WbBeh3lE2/
zsGVHcol9Qo3op9q2Jm82ji4FtefKDCedUJs4LFSVtcl9zh6ziCKLfaDBaPfjmGN76kfo0PNIIsG
+KotXz0hK3AmKtmMi80G0TtlSOL2m5BxxbYTfXHN5zywYW1tOnZ7PJ3dNTO5aakXJpqkmKDeGlwp
kbgI4nV7J3hh9F7a64QQW4BwySas0LMjQVsDgS6fGF/tw+KcSvbNjeFkKwANyBlgZ5kDjoya2eNU
zM62dG3QFR7ehyRnvEIyxspdpMoR6tvAqKoTX5sRhJZIjgQKf/K15Q/TmN+HiTNqUNa0z9MKdGHC
inVuDAgMxBfY9xy91Qkq7nNb68B1XMTvokpXPf8nFuK0nzBU7lHuA422skNqXazelJuZGd7aAX8I
uwPp66wFqLnRF4flA9AnjKW9e5zga4N0yR4SqcM753z0u73lsQSOGnwN3tB/+YS/oVidNnpIfI/F
fJfRNt6AUDgnZCHLb5ft78BBTuDO9xQKf69nyS1aBDETSaaruGXtXKQA1gzSV0g0KHOa9xDgzgbV
8Up0vC0oOQ8hL/tOw4XLFDAZNPHg06NvB1OdnLk4QTlXaI0Q+o+ud5nNQCunmijANkRwdtYVWCjI
iMVGuch5SivXKMIxYTtpsZO1xYGb0Qb3o0V2SATSSmpzc3Rb84msnYzNA4y3dJlRGwVtcz8GOuz3
rf1k+PMdSu5w0Xofbdxg78OYkU7bDbSfWMiDSmvwkfo4IUb0mzl2l0ypVdynDV4H+x3y/wr1LsEx
hsJgVlIXQtL6q5gk8XToN/DXJjm/ctxXdj1v47J5Gd8sBxo4c3AuIEUHPmm3QosDyVJeb/zzzOe9
c0znX5q3T5kswuM8/Jhj6W8jB4cF/NU3z8A6oyrBoNc6D3kVxBHoIhffWDpq11AlX/hXy03W2du8
qLFXzbTVrpGme3NAsU7QwlbZnX5oxPTJ5TgwfrvZHM/vItd2uT3+EdZ4CZ3quxr8z8TjkszqGqul
CClcO+d1UsMGLqBiomY9UvVqSYsnYE6pBCROIbcOODsOevfC+DLeuhPdG3KXbu2F+J116eybor+7
0RJeQhoDMR+pgVmSji+Mu5s2IYTtbFqSxvDWmWnX2wys76rH9k0aL0vjKQoPdSN94Gk8lZoEZVbG
026IvWyH75cRJQbSotlX3VBu2geSzwRumGWVLy9dY+tLD/YAMnc3x+GRlA+Fjs5AiDwcCDUqYJoX
9dZegD41xN4rQRR3U2fvQSgFGRXTOi3me+p2+sb0yg+h2nejE7syiZ4dt9nrsj91UkfwUCOe8nSb
kerGagXjq/ZBuurSMA0rLf8Ra+cp0orHEcOZlZImwZh93dOE5o6OYzJ9HhVHrI8pWnYAECivmFCs
mDmcAFw9w7Qs1nrVHfCSPxoFlsUhv+mi20eaNh3Q7u39GaY5wQf2KqyGw2B3z406Wmb97ivx6GI7
bfPhNOco3UJoUSRyv4jUvNh+++K2zj+VVL+aw1FQhf57iCA2Ryn4RL/CT89EqfKqb80sEQ7/Noo1
RIXlO4Wftapbpp1cKKmPEN/NMBzgOiHmKDRWkYs4WscTHiA634eQXJuJpeBsmExRjL5bdaiifEYU
m37MqUilfcesEoxjUx8zC7fCHKqjnu9RWFG+Mdo6NmP3YM4nJrRXmlJAtBrggppfs2ZqUWg7MXpI
JoAOjeCdo4YlZnPCyo/La2G0NFPLK2MHyAGqVQengDoRNwC5lEqZzRo3NyHTzXCtmvQnGRWMh8Et
V7gU2xX5Sd1gepckI+rTxDS9g4FK1NR5sPxrzu6m146Z2b8YpZvS1b8enNjEBQ+LsiyQmiDIP6tU
/8W//BKpjh3S8DA6Ewdk+W2MobnDQY9Y2ZPbqEFyUjtsSKjZceuFB+BwUjvjRySkB7rB7FrhkSmR
xHVMWl936EtqG9+KxWkwq12fFyyQ8+ybNdWvnvAAZVD/DtPU3WMzuajuYzJqfLTdt4jVudD0g9GO
RO+d3ZBNphLZzY/DV90I740IJcE96aZOIvw5oQSbXrqL/6FmfSNf7cx6zmKEaomCrq65X+zsN2Nn
2Ju5IB21G9w/K37Ep3+Xsb9N/Pndj5z+PgL/n3meOZt7aurwYADccbv0d8o4PeD8LgI4SH3oPLwC
51wP0KGD3FlMoJlSRUZ52oKnYA9IQLJ9SKECyNq3uF9wSWJ+ZQU5hIcOgNVETb3WGvJJxpn5YGIa
404r9XepigmXQvoI+OFzecSyaWaJRHEwsp3C+M6HXOXMh6aBSm46aiK5iaj8hnmxq9l8laSLcTMB
FKtMbw7CkDgLXtcbSzTW3+KFZzEPsXvHs/oqMZOsWuuEz4Ns8sUKLPuLO/YgBdL2t/WGSyQOnVGO
e1khaU0iJJHJvZT6Xe/1D0/jWjbBughnZgRlDpeMJOO1HVfvWrINc9jbmQJEGTJ4MjjvbYZfU2Zt
dDqNlZ9MZ3fCgQ7gPK/mlx74mRMDX6majoPR7l/LSUPnm7tfccpuKBv919nm6Z8kcTc59CuC/9YN
+YRzWEY7x8qeIrP4NNt5V9QoRv0x+UA7hfgAV5cmiBoJSWuD8Wfcw3I4FjVZEYT8WTYBTnh4ebwB
FgTTu5rJ+ysaip2STzobw39o3l9SliZ8Sw/aPCsQJJMT4PdgdCid+rvO83aDCUGsdYrhMUk+LB6N
VHfx57P+XclhWKvJpPew+y081NgmIcj0vw35aebzGcr8sq2Zz72JcazOxHvNRzH1uvNFNFrz4bnF
z2TG+Pfa9JLVw8UepY5zOsK4YuzqChxd3RGPM9I5L+zpEz63X/IpnKs73ADLlIeoNu7IyH+rRKt2
nhkBWiUQDi3rHzQ+5KYrfR7dneoUdbTGGiUiydGvfDS9uV4GM1ggcKZIK/x23WHiCuZoyIK8me9u
hQawj7T4Le3CR0eYMfNepzwUaWOuAebEvEHxS8Yyc2g9GttCM4nBSpqj3TyBySgCrLhUtTViqgeX
CILn3pqP81T5WyMtceYW+moKkx00NOLU0rHfVaX/o+LqtaTje2SVSJ+KYHlxiDPaRjmdpWxCLTyb
bcr6pQRzsw2bdhvnPst2jytVFdYuSYH18SjNJ38ixEl6LSWqS0VaCeDvpdrpOak1plluC6EbbwdM
Gv5xcvEekFxA/EoOn1Jm6NaLyxSXwC+AcF3HMHqNM4o0A7pSYEcMEAvbfYu7bD1kQLhnFfaBWxfe
umqpXHRGmiumjHvNj60j/hfivBJ1cfsKFZ4OJ5b4CS9TBLI61ZYQ93mTW/O/jPVcnZAa1GAX2VCN
w9cQcbprWlyqfpzdwzglKXBM3jutMPcgOzgyeXd6+MEfmSk2QObV21jaGP2IJ9rABv0k8HDnEbSw
Ksb51IwtLrL3PjV1pi6OuTOr4Rh1JoEupUWQAKsClG45ff3QmxwtfJ+K4p3fxdwe/7uR2RmAMW7K
N7OuIL+lEV7i0XhDIGBsQplk9zq6ZC46mggnzcaRdsNHq5wHnLzcfk4Gh5ljqDWZN9SkMXwatbYP
8+FLIHo/YQAxTv992VPnMwkZiJxxuEtlJtKtKThrnVldQsQ80oRJ0KLa4QPYgqxKtxWKrRX8HhUQ
gljyVcTOgwp/uX446yooJz6TCoElT5McIZZD7oabGKdlctOTk3PoBuAbok0ZZ3CkzXgoce8MIymh
XrllZXyFP2egyEmosuwBAL/NxN12yCvKZmfHHgzpEjf73Z6A3rAmHrJWY/GGOYbUlD8nY8APLPDN
geS3zhYbQuTD00zwWimNnxBTOqEkNfOMmlAWc6FAxSNKLdN7AeZSvFM8ZujioUuZ+l4YdHdCd9It
9qq3QsZ3nrd1a0yPEE/JJeIRdlCDs/zAtVH15dHDwnXoQX7gGHKSLct1gHxLymLSNsbaZSq104ug
09NfOhIRiBTtFSVemojoA7NSxkTZRpESVZ+oVSrQYK1/9Bh9OwkbAa23441ZshEw+zbIkro/II+c
kYqNRy3s4g0wqXFFTp4XEF7ETjMZuhPwKWAptymJ6QH0N17em1YBTQnrHhuZhZc4KmbCFcblv/fT
TWzxxum1U+1CxR0/1sGYtvVhCnvvMNKaBISdqbc+fBmwVCPrh2HTl+Z0nPo5SBIdUScL26NL9+QM
4QRNCVkxS/zPycxD9k/z06zsj5rh+2FOf+y6s7akYiRo4dzNZI4AG9J2ZxJVu9HzmW6dZqFEILQ2
s0hb24ygVrqddvCtwHykVN7Ikwh91Todx56wq32d4X7TtEJt/fyx6VmY+vUM0TFvCGYOIV+iG0CO
w7QjN5kSGYKjFZnLuq7wxGez+lXk+qxSNBVBW7BWUXV9SDWW0VrTvAC7VAFeRm4pikx+ZJOPRFen
3tyA3bjlybjMo5B9CGzjZC7+pNyxGy2r5h02GMgP7FAx+dFCyxyQ49xg36nkdoDSceNxltU4Bdpk
uyCrcrnPjL0u8vla2i+urPLLNJITjDAezfw/bU6jbVFlMRiW7ppY6Vda6vLFR9ozoz55lBbuUkrT
YHab7n0eNG1bc60tS/x/w2BPzx4hCkHZY7PXATmtxGAkh1iwyldJ2G91v5FrT5mvaSMBXs3dQ23T
AIJ0ydsyiNq52hLOSC3uuG4Q+elnwY3bSkr50Gz4X+l4AoS55InBCTHwo2wR5P5FHHvPelCP5W5s
9eFM8MxMMdPnB3sWw6Ocn+xuiffsAakhIEkpZ5pL7GmgR/lW2JMamrkj9gdBUZ1/FL2XncQSwUcu
QPFgR+RIl4xY7lZKVVTpcDZRJbZr8qK8f8kY3Xh6C+w4BcXaFP540BKs9C01M/nTF8V5aEX+biEd
CjJrtIjN8QI9nPyLQ6u51uqu+cpKBM1G1d3qULuMee8ShhziZ3OLZysa5cmKndeY9TlrMBz0rKoT
cA3xv5EO6OwxFFrXzcOEwuNkqkk/lU5qk4oemzvpToIuRg6HZonG+u8vw4HFZuNgLVaR7r229pyv
hqLyz7FdeK9jWQcoogbUTYKgVi0VO3S008EL5/GKYAM7C/EEH0le7mXYvMVFDppEhtaKLV51b4Eo
7MzCLg44bJKTPxb3RNJbxXONapU18K6sGpvkluQ3rUDRhYcp0eVPkat43eUeaY8DVhiHagVd5ayu
ZgmZYUwYyWBNGjbQxW+oDKp3UmQJNq7T/lnk7GF7L06WGYN1s/N3Nbn1v8nHdwcGhZtk+cshjDeq
nz4Zi4/7WI/LW8H08Ba5Zc81z8yzpY5mJewA4OkYaR4raKfLhufNNVP9EEmXj94rX9o478+oSVCs
DSNuZXu8t8pled5GJokStLD66G5zNhY79vzdtSv9g9nXvMuTAePHae60qVYwRE5xYXD/Rs0oAmTI
2daWs/ExybNt6OGrC2B9RZRauBKahfGkNfUTF887x723c+qkPTO8bM/obnpUElkXiEYg2q216KFe
/iCX9E8zgRPaVxE/ljkgdEe56fX3WmkAedA1kYQpb2x1RwYliUCco32SdxS/4CmNd1NG/mqbV9Fj
PLGznVVbAAQ/Vh4MYMkEhj8hFmPJTvZO4//7O//371QsNP6hxf5T0S9W2OxLJnWysXIvu0yNkZ5y
E4l8kSGligD4EAdF1eW2aXkzSbZEdInyv2lEfJlDLQnmN30qIcMW9Xw1koxhvNnIz7qSX1la2ffK
ZdZYOT5MJ2E8ei3Hs0GC2mc8hXsETd0fhfJhqifnQ1teXVFG4yOWBbUzGoLtZcRxVxOiInDrE+CT
1Y+x3i4PjTe+NqDSCHtw+D3gTdgaZBsdnAxDhdRF8o4gi7G1lNODDUpmA8TS3btMLuUwWo9k9QKW
rl9KO4lfrLY7ARX1mNhlzorKcP6cHec9q5vhKVL9cGQG2gSdZAicwnnshuZD0LFt8S5/9MCTuKB7
9Q8MijV2LszESnIMhfH2v78cCICtQm2Th2N/KdEhPPsxBjdHb8YTox7z2cqLeEPu7404Wn1rjNAe
FGZZdih0MYOZvuU6F5+bRSONi3KerELfDJnvvGqFVV5mCcSQQn7eRHE6Bl3MeNcEYBGwyIlpvn22
czncKy/Zoj9gac1QufG8/iGErlV02rjqdO1dn+vz3HGNhYNr433JoY1XE8MNLXsoubjIGE61A5fo
aVrSF6Fr+5vBMEJWJFbEhCReK1Z1O+6wNMjn5FdFzaXw+ScRQe49DAxraFGBsU1BxbOLfNg5iV7v
yzA6Tok9r2eZHiyFYzo1EMpKAVcfZ3iys5vJfYhzRShbPJ7nHi1ZGHuIhhjSVrO9RxcBDCqD/WTa
xRXDrbVzJ2SHo+1v+warS/Ez9DPqfBl5uxoWjk8/zgxzl8iBe6FKDhoFb+am25xa/AxY5BZ6zcPA
yMiIeI16y07WaNk2hZN2BACj5TpGucnEiDb8XIHFajzjApUSaFaVMDivYKAZdnWjhvA4+XDyp8Vg
LvUAW6/CP/WROPrF8BbhSoXuZcyBleQjzWgPMsYu7SvAHQKYpLHvkY2xhYrVVmOqmlsmQr0mx9nH
jEvHBJNBE+TaFlMFmyocn+a76LwfRuByAzcR6yfjSIGwZdTqN1PwovA3ICY71aqGzMhGiWSRFAqB
L/UaZjbTBIPYzCFl1s22iuAeYdOp6L921j4NxHoCsu2uhhsdiSSMV2V3wqCO5iVka1LqzXuXGDAx
uunV6Hy1DRWJBb5bJVtrG3tdQB5A+0jOCqy1GnpYLKmKuFvZSySfkQ9Fh7KGX8eIzwNhGyyQ2z86
tD9/keHW5d4vrOKAyPgWVRARWRGLgMAZo07rUzPBXqxoRMzZ/9ZZpvPFvSNnPi77hbWc+NSMyGYq
HX+wRAaenhX/VA+LAezDr6s26ZjVGzsp+rU7fEWOIPMnZhOmYT8HBlT4oKUObsRsy/W+Ud35LML6
q6tLPkBa9EY0zTpO7Rshq6YP5Zat6rBHaxlxvI9RNe6zon2Di/8eJ1wVY/Slqgn6asteOZ8yeA6M
0GzwaOnAGE4Ma7stKbMk6RCgjLb5UrDxZ8v+nF6YXTuk3BkCO5typgIHu9N+60LOhEMkhLIB4k6M
xF05C11YTcNHHMZnpCkoBqIfczCYaCQM89U3RkdrRW4pCy+b9Zqch2e+zGBES1Q7Sy6n15I6pSw8
EDbD0wmjGvFqT9LUt/pIzkg6khhghVkgwvA7K3Rux5SO2HXqVcPBuEp8DMMkmbZdp6+nVkfXgD9c
Zd+tG38XCBc3Po96ZwCRsBOTcXdPV+VxNrcc/2i6rFOnQR7oHPoVs1HOjqEJitCOXo+J1wCIZ82g
hrUibtMQ1wq6aX7XuR/fDQgsUucVqqIoJZ1Pg8jqgnHqa4wQhV0HPTOmdTsirsNQhsZs9IMW7i74
YzBCDjQMUTHALGJvr8JyFcJa3jTyVrSM3uaEaqits60DUJLlp2BIzZAEvDhFtqC+gNZDaxVTi82W
B9y1A7uQ9A4EB97+sE9RHKMYStLmWpP1sAp7lHmjBKpl2Pu0UPc4jsgTcXxjnTodpyMSfcMhnC6a
gzRHxo40+5+JynnPiKHayOFZL5N3x66/UonTmkiWNaqYq+OSvzmY1kVCvtuUlC2UlyvDY6gD65bG
iPPQB+qyjn3xhFF776bmT4nbj5TMcG26U7qbHJ5eEyWUyZ1COep9CHmJUr7ZFiElgNVDZFs/MNky
DtRlPCSNQzeD48hiIIadTg42QqmMjUKWU4u49ZePj7n14h/QdivdmMl+E6dCkq3Tt+H31Lk3q9Sq
h5ozwBmzXUo4DGQxu756AhhAom9DRo6G9LYMw/ki2Kjs0vlDjdXV8CHpoEeWMFnyj7bSO+CvxDwh
lbdKhoWEADRAI/mu495VbJusBzCHjJqBagKctk8DjDsvK9ZkAe165ehAJgiErBpNW1cNgNPMXXui
ZkeloIpa5ALn5ILFNXhjLTM+iE088zeeSl487P25vwXOA3xlk4hhvIYDBpCqsk9kY5WMUnLiyFMw
qqNHYlVB1g35L/sR7ASJfMjpUJMnKeJGM7P2lc8S0Gz61whLSZvE1eIw89G3KO4IoUebwsYYI+3k
p1826gPoERiY2spNWW4USext3FjxmxWpRBiBmSax3WwjWdSzwcwZHYMm5jHl9GakB7kiTKnbxqcw
mt+N5c4LxV1Y2ltsGze+99eZ4SKDXqZVUp17KdjHpQJdiY78uLTm55GAnS1v2omVtLuRQvKMmV1g
kaTJNAedsWg9a7Xyq+9kgGFIqROt6brXAu1HBLBxbVg94L4+gxMt1BEU3THKog8w1vUq0XFjJR1S
60jxkmaIofUKLLJgR7mE44zdxs0znXeY4n7JIZuK7X9/ABB7MeP+KzP8PxdnC1M/XGC6fU9rI6gn
w2H/ygE6FlcdQ08g03xvF8Wh1sYYHnhK+TOcp9Bgg9zMPvNo0rWyHsxTi0adbHTOQXuyg2awcD5j
HRPok9gAHclT+GKN9ICX+mloxp+q7cq1T9DVxhXxjvAL4mytPA5Ka2eN78K74rCadyOBfCiOEgNp
lA3Us2LG3pjlvu/CT50kFGNMiHty1JcxQbc0yEBGXRSts2Y/hhC/o8rFqDHh+0uaXQKSKigi599s
DIxRveyFuRVykV+RRyZPaPVLxvorngfkpOwgdhCkXk1jPyT8gu44vbpyvFpLBDlRyr+9O3OveOgo
CLPYcPfw3Ch2DU7eqHVonfLQkwc/kuRtlPuiKG6Tt8VWN2/4cLW9YkiQWsuQS5qbxrMuqmnJKvFO
ohyfEALo68gwN12hrmE7HhuN9WhlRT8MoxDjz0gBjPYTXe9rknoYJHWLmWBjQiNM7Q7KKwd9lBje
YbLYzHtA+HoISOToPXaIPw91ET36ISZpu0LU8GNT661qt/yiv7/R5zABy2HxKShWBMWzY/U3WKeh
Xxrpi8yKazhzzYuJWsrvUS7JsF7nLspoAzontfK78spr0xU3r2BQYDbxqvYHrgwZQcBkFCej4e70
bOksTw1kQn52+gJGr3J7CRrfweIcV2O87EmqwQ7SueC2gaYk/EX/YFpbE7qxYWTmahinWyLBqZRA
aUPl/Ya1ejXD8L2zqdVaPngjf3GM7qXCLruqsGJs0G1vQAvBb4o3lu98V61erggd/8rydVUgAXey
io/WzF70JP+S2hNydJieXXlwJnZUPa9YSkXK3I4xRWJgFO87vBJO+WdGxWbkyt8VUb+oIuoPjXf4
ROT6XnbedlHav84jM1o9gqTP9skOaju8Fw7KfzHDpy5ccnoA8zkGCSLIce8+rSciK3slUe5iXcAs
VI7PNrDCjaaUuhguY44cGeO+H7Xu1hqcyHXZF/+cqrnVTaL+bMdbx51TfM9Izld52Ot4VbRySx0Q
n5DNEXEk6347GHnzRBuPzLip7C+XTc1//7klrEvaWOO/qVimGr4pbmk5a4QbZM7BxzRzKSSzRua1
8jXWrV/kJPJv2jv+3PylHqCxqImLV8MzoqAQZnShG9SIPDcdxJlZeFODBoZw7t1/7Tyd2+U3jGU6
KPxQfkFTdFmVe/GTh4luq4xkfrBMhf49prJQpfSevB6lYseh+B05oJmW/3wswVAR2v0uLG5syrj8
pvhW9zNF9+hiLLLi6EWY0IWgdwMuHs516/3yCsfbya9WYL7gG7TIxWbdeRB690hHAF9SL6HvdVwN
YJcCpyHA1mE5qyxs9mEpvxJBVIGRXzvb7B8BGCRrLeeBppg+zKWOZtQSHPVSsa9rtzbhSwfAHEdb
LJHsUfrXMzTj9tDZ2tRMORa2GTXyRMrrurNw3dlTdMt8ZHuReazHRbdfaMYqs42BDYmzhmi87YzE
f58T8cOjOyLHzszwHDOp3KQlWXZUAClJLdXQoa4Mw4Dh1y63emBsrvltA8OZ/4tRK6kEa+08iewz
U3B9sSr/ZctlOBQsYgWWExtfR9X02pqKQUJcj+/UF9U+Lvs/ZGfsDoR8QSsJX3eST1qLjLFPuVv9
kFpHctqMFnUw7q1luosRPEpvNU11qh4NRYFTmB0/ftUcncm4EttgJmmyAk8EQs5EB9XP8p/HC8Sz
QNsXm+a3rNwXjwVP7rmvyaD7gcvj3hcoFxCO5c8xsKFVOwyBrpdHn/jIoMuY8FMCvDo6ObpAsLLA
lf8orN5Uatpn6QHE0EvxiFuVUHHUNFBbVt1S6QKP7DYY3Z8dJEa+1qwtdqAgjVIkFyPwBp95787L
kUYmeoufAuN/NGIDTjqS2HtnO8xO+wBZa533eXeBgfFAtPq4GaJmly6TbLZygR02Ju9JCY19fozR
k2A2hOfbO/Tcrvdee6O4Jh6tl8D93fXJSBgSmQsg30hJBal0NCL/rRxhePFodSSjRxvR268T3fUu
cf9mYhPWJJG+jRzZRUtr2eZgOcekP2RVeBSDR9ZmXRHR14uDZ1pEjM3Q9Iju0NSpG8KdZXjO3tco
XvB4PS4XTpe3w1fh8jxYNvgmPolgnWmadcDIE+De2QEfaRZAHNKjZO6Z4FHMRQtlsKWP7jCZC3Jc
uvxo9gYER8RcCy9WbWJCDRgYrRhLAofLOXcrAs4RIBvSwKNZcxcwK+Z4cBH7eYh8Z1qlUSRf1WKy
VIOdr9gMPBo5Zb4xkXyFGZuLkaj7ElfnJPNq02IdziudVtzYIi8gyiV5993hsqh7HF/dBFDZtTfS
fdlIRTUAR0uHYoUtUstsfFJs59epOTL3oJiow+aKviqHoCSBIPX2ZTbkCxNOZJ+lg91Z906WNfw6
bGnJuch+MqSZhT/D7Sa+5WBCC10nNrpqhIhXz7GeuslWi9nvBFtq09vfpRoAH8+oTUFT73zr1nbZ
vbJXrJkbBKqKykiRa51dzUmcrGR88ltw7KU8k2lK0eNayA0B1iJ4PesRc4wB1L3RWWfR5c9mVSMm
DDOiAKGKR15nQxO3VoY2kOAyNA+gmk6qTso13XZGrAlkzbeQlpg1syIqohlw7lbuM7EEv0Rv//re
9MQqdt/4uUZjnjzHvgzZ1HgQ3NjlUy9hujLUCeYKFXbFBIkcn1OyJEHHfvgiKrFHr3tIs4sHNwJC
GK6i0LL3TnJ10viFDyJ/YDBIvM3ov1Uj8mqnMDymJxF2X6jLvHDjXhvbsxOJnc1Im0JFZ70qt3qV
/bRT+sEc7DUpa1rnap8JgaiovbWKBpfI9C+syYi50vRxdgWP/tiYK8crHlANr3QTdqrtPrdz2gf2
8OUbo7XCQ+6u3QkEWDL1T87ImZe37R/a7y/NZcwqkTiRPPE1zbB9OcW/Q8uv9jLxs3XdRy80B19C
oMCedBR/AwlyW81OP03Whbi6QxILO6x1nhi6YOA7AlweHz2BCzMzzTPUfh50a5wPlmGvPTaTO8Zs
95n2Q4ZMQyrXNje2jxJB8eQwKmcWxJycpT4UDNutj46y7giOx6BUdD8OjgOE1c1uGN36pvBbq+J9
SvHBKqF9CmbbvP0rEhgn5BWm5X1XvXsz7IjZpbP2ChN76lhe28iwSFqNGGK4Zwa0IFPhGkKjBvYU
B6kTfdXD8GBl7XOHxqJ11IeCRLwe+/zPqQWNJM2Hlsgnxq3ctQsmPYeMaFfz2S7rK3LakihwCLFY
3IaU44GQjBI3KZAHZXzWBJQFjbKAthsfVt89l/xcjeE/U4OwXnQokgr9VFE+c+FCxSYmCYmRAB/p
1vgPplTpG5sGynU2ijUMQyAGln77E4/IEZpGC1ROQRKLgSBHvpcpP82j+QyI+csfqXDruciosk42
Wo9tSfbZ2sGjMGBRQeKEpiWvf7Ql7XGK5gruCKIo+rvCrq6mWb/gK+bzCAnBQ0u+asy/tqwBaXuM
cLOMo7swo2sd4sRN5fQad+3TLBKHynM4Ga2kVsYR00fpE1BBULat++7n0aED9s+Ppm6mjVZ5+Vg/
6940Af7FfNS14IKILpGyXyXxfyQ2lGJVhc4jxgiKgrI7t1DsLeXyg4LBRGm5jbKCRyrDa9oQuAPs
9Ceq+L4FXWeTiU9f45fx0Cbyj6PlyPlLR7yNLgPzLJ5v2OWXeXKyMYby6shuHcfOT+IWuJ/5CbpZ
SUBPj8i2Ed2kcBzGdD5DYe42sugYHc3inBBhunKpsObEfG0m3TzGze8k6aXUWL75Jbw9v4dSl/Xy
Wkc6KGHlXEiSr4K6BoGVtzRcaoJK41COySziM+tqmmWdaAv4S90aqBeeDk4LETKIQo/20NVkE3kT
d2dqFEEm7JMuy6uc5nbViuxjE/Ha+TL9Kd0ZJ6Po8yDX4nMMoDiRBVNNmQYaHT6+X0ab/K/s8GIz
WMNCyhDG7YaH0C6eJ+ccFlwpc+5DahHn5UbRXeRDrf3U/I+982iOG9my8F+ZmD06kIlMmMVsylex
ik4kZTYI0Qjee/z6+VA9b55azyhmPxEtRktBU0QBmTfvPec7idqWRQVn0oEJ3HP0BbOZ3Q3F+OGZ
5RGD3nPq9J8GJq6mJn0+6RlKIpltrX2u8OuVbfmM0AVNdfpJ0/OEDNe84/fZyaj85iduhViLBV/2
5qmsFikSXG8O3eOmb7NjVaMMaOEk8trpZ+UZtIvab9clMohSEdKjRDGswFafpbbvs9kgNzBhkCCS
5c7WG68f1WPCL9jPj+YqPVhWRR8zn86dWzQb6Xf3Tm6eA10O6yoPjwSfoR1zzG0mpi/dkG2MFLkW
ciRYn/W5sdEl90T5lg3yX4dybQEpc7KcEDKO7bDD4MG+GUhwyteX3GXfwzovdvNMy21EACvhgfBA
YthWWQM1D8pBTq2RVjgvaFGGEoHOMDbBOrBeCa15jRcgTkRAPEYahsI8u12gLnmUsPp00XPdI219
mokqb42Gx9iLbhiFh1scbvW2Kwm9troqXI8JDSeCe3axwzpCfKvYMjEZpuRm0PnO6gPSW0rndpFC
p5quHTUUzVCivUBAFFsoA/mGxlYBighjZl/5Gw850Zo+WsUmTzp95FvHUC8xXQokcjmM5Bc/2l1M
jSs0PzmNP7etSVyNONH/+BaaHt049PNrUMd02ktj08DxpjtQPDSCzZT4PXj5Vv/OuHhiFFGgmuF5
Jgvts2yKs1t+NZfJl2tsySff9334jigu2zVOLFbtSL2FLuE2tdIjM5hDMfPKsyTCjFJ+JWzgHIjm
yziK+NRn5dkv4gOhO0uKCDciuUarKKS/p2u33yCYw4FS01wdFMfN9Jhq8Dy+iL75PizRwCMnrNA8
+h7Ofic1Z8AlM2bacJ/I5hNZ0bvUdt/YAjhIuYAj61YzyIxeiOCOSNwNLzO5w1hz9W5uytdGNHun
plMaHDlLBDfK6Z5V5FzIbn/5E0EyffJ5eGkYHe3GvCMbb23NwWO2KC0bAehnUum6axqmBAlweugs
DB0MYtycS9VSrFVmvO9ZpXXiXYgP+FZFaA8Ny/tIvIchNS4Jbf8b1bc9mWec1tQ+HIqn0ZnvfCwf
yUibj11+FMFtpuof8VRX63gu91rmCBPT+kVCzzOZjzi2NNeaBCYaXliuo4Eeic04IDfNVSXV09jV
yTbxB+bb6WuTcuQM8AatMiwVE4PQddsPiNDMeEkVSndZx/A8M1gLJ1tn68jhKNVzO+rgfXk8vbHd
FQZ8ytmWD0in2FLr9mHyaA3BKey3AdImo++/a4dqL5+KmXZ7ceMFxiP24A5ZEkHQmLSfNfkca+Hy
YuoO26LWUXDDYGm9vOuZtplEOOeiwg3VGCax8+54qaT5POGZWiuPF9dhW/eNbNFcppilatQD3ilO
eaTnGstezQwtYtzC2sYjPHj2KQ5Q09fZO0imnEQZeU5IhlqTZrCBnhiC0LEvRg91tAB+kIyu3jCe
e8+t9JFP4/SZuZtKLOak0XjKiuEm8L46NevgfuzSN7vx76Ihe6rsHgEtFUCF+DAF11c2MGgZhzIM
WriEhkEUHV70kSlW9m7CXrRnUlFCsD9GqSEKuhBWAvrPYhrrbRpO3hrJhfC5lFAZww0ZuQWGKMtY
N2hX1roHpD/w3YTGih/n0SdtTVun6Q9E2SyjwiTa6FRuqAdg5JTQGZKavcmIKeRXTWZztiAkzwyN
cm0O0dvA+BFBZ0hgp18QRJH564mmHBPp4NZ2O2/fzPqT0bcfOlao92tE8dacWacIBewwM3+0WNPz
hm7l5OZLP6NLTqFtHnrpoAeos2KfZBetjR8RDAwzwAshWqbCvp8ON3Rl6C2jwfQV3cM2K0hRA2Z1
NDWFMKHjhOMFKXILpqOKttJEcytIaDYPJiQbKlNb6Te/tDjNT9NO487q5sE8IVoJOmJgWqlWUC53
omHkX1Q5G4y9jrrE2gAOYCLOzyaZRTwyCzqlgXuP7Hmmh+7VnGnnj8IX25roBw9R5c2icRCZVmvI
ROWxAGorx/ech2HrMQ/cMI/Ymsr+0hmMvQb3iblMTfcs3ZRWzZk4aYr9NJ4tG2g7v9GPMmR78E0O
s8gKufeFc6SV/bVJLmMti1se4qGqPqxZpIe5uyReXN5Ty29kw7yAn0fairOcIckXwOf1YTjsFjq/
DQhLp9U6qbUbMXcTNdV4bDzJhutuN2jK8nVYfxOWJ45BMn+FlrrrvGzLtTgTS8SxyAmfY0ju63kB
ryJO2sVjUB6GwrkErnXpbAlKFH2XXXCZOg+4+uIpQfCEsceFHhPDroud4j13Y7oMmNnioXxeNoHW
oFFKxMd95PEKQaUjwFhSHHCM1lvGDgZkTGmWF9/IN4ZoBZMmDtMuoYkMAJJD4MySIBL/NZybDglj
/u1qnf9/xsDTVH7813++Fei16unxI8Az8jMywAUk+a8RA0/hx3/sv2ev0V8wA8vX/E9OsbD+cIii
xizoQDXxINH+jVhpCPsPAJGKrAcKUQ+iJSiB/0FW8lWuxFjrae0IdyEK/J0yYP1h2sQX82+SBF6+
+f+FMkBU8l94gcur0ouFFw6PJaXSLj/pZ1hx6ILRq/v0IYozPNRx8iVbJgyccqhr+5PXQt8g9rCt
1IsfsmS5BqNoTeSSSVc4RVQmz5JE8WDyZgz72VqPApVGVj4b9LmofMbv1TSfXU52vaHJygrLb9ky
aS9USZAlsfJsSV9G375pB0+vw8p7jGVe7NE67fJizg5+1dQnzzDrk7N8+PtfQzZm3CVoEwJME39+
yp+fB03+UFZ07uY43FtT8eRY4V2NMWPX7kSSsSnKFRoMGlR5lTWn65dfP9gSJa6XlOm2cof4IInI
yUx6RjCPcKQIijBwJh3cm+WD16BsDsf6azV6r0wno/IzZC2s1aZzn+sQnGVQ1KdO9UxN7eiNWgOr
P8JR40suOdqQvRHiLa/RY0CQKk5JIAtSETLwi3SKUuWj4fAgftL3grlrdOLUz6Y5Hq7/e/2QkKVi
5jEoTTKXbqDbRWuy0/Itm9F425YXXaTvhOAUB9vsxANmFDj2C5zK+gRWtTgZ9fyFKCUHXkJPGgSJ
rgEnEgnVRKKDKLoetWZgcwRDV22IGLGrV5IPW79YnR8/pLo+mLQhDg2jRwcfPekl9aJJj6gCOcp0
jfE9tBqBiu5BR3lB6GNUHJQRbObQJAzCLJBekElMGiAHKgWvIdXNowuU0vLQukHG2c91mqxae47h
YadfKou4N4Ss7l1hmnpPP5TzRYU/ZUL43wNDs/CmMksz94wcOFqaifyUzP6XnhC4AwwefYjMcuN0
9uck1GrvxuIY+QElc81ymgQDdu6AYTSdVExMY/nsEdRzciZ8dREDXk8pB01/+qPpKnWhU9DbBAyz
WH+rymEAhtntEfScQan2Lwavw3eaBysZbBz9qcCZh00eqKjPHIlwF6wSR1yM2JLdAVBGrfFkwTYT
yCH6rofzXakntypAcViosALpxa+WDN/CqGw2rcHMRbGgnBzPwOAgn4mOeh3EGNDsRLvVUC83oflK
cstd3DfZ1gvf7BnncNgzTxxNi8DAhuglV5vZ5gErdvgivPxSkv4aeeDdHPwjKzc3vgOaIDgMkSm1
LJfZcjFVZeEzJ14O+gKXZmwa55wk2XVL3FAYINzsJe9s3ffGAczeM335Ak+Y4zyD4U73kNIBHpXt
bSkDdlNBpFlc2Dj0SliVKLo3TU2EKBt7xGEwJLpIRWgBMNhB8yuPgu8ZF8nZdcAypDQnNd6yQzbw
PaHmK7rZ8ojMy1yTk42NxjcOiY3FMfPkD8h4O2Y9EE7oFN6aFDoqwj2ES5AZO3KGnZG3d3lLv0pn
Q0FEVtKvuHEXmMZ74JCY6dsp1iu1tUaZX7LRhp1mqJTR6/ToArfe0wWGOTWaO9d0yekgNcDKVHu2
U/O1Mh/cOtc3MDLMQxbOh1DGNV6f24EcCGKG5M3sBqgkO4+DQBxuuHVXMTvFusG0juYNww12//Nc
EKKskWAITl8rzviEcxOnxDS0JGwmvMPTQL9o0dl7i74rkOm3ycypYwqDuK/G07umQR1iegO9SOG9
aJNQOJOZL6CwSW8GMFT0nrMc7W59C7WD+laR4WjHzi1IT+8eNM0tEx3C1MRD0j+b4ZReOjHRTiyr
Fxta2oDOxFC5fzMZhGhOBRr4wnnDG2Oc7KVHN/ShcZxb4xC7kbkVVv1co/92R6AfSWLtfKSdWzyw
KybkwbYboXxXpTOuZe+OWzNBSY80+myHRI3aFWxeXPTbqu+sezEh2IWaP1YcxqzWLi5eC4dpzsIj
YRVqnSe1/SgtvZ8wDpc+Wp8w53wgJ22CrE2Bn5W1szY6SK2jhS636phESgo84lJhkXeMJGZkgaca
E30GwtJR5h1nM72DB3bf2qirhyY5zMAROFfg6LZtOCrTcJ57o3wobIRtXknDuzYUqu/sYxhv7MK1
trbP9S9HTIF5bE4b4seqHSx1GpE9b4ePJuQ+cXl/RS419lP5wTbX763H2fciJN/eHn8mTpjOAnZL
QC0WKv+EP25cjy7hgdIyCBzzI/q12dIs0A5dgC44JKVLflPAndxBpcUhQqzUkM4Bk8umvklnl36W
D2p9EcQVPeRHCy1P7wCrsqfM2hKvY++tioQkMH14n00ihhN/EfUq9ovUwbdoPBTmqNdDbNwFFB5H
aYGFSZPuyZt1sMYAKlZa+B5bD2BM7XgHXIho3/1LPC/tWi/p14owL4Dz7hnogFuaP1CB9BcnXwZf
SLw2nb+EyFXRrV0ku8h1X4OU8Kq2JLLYfeykdo+9QoQ4CjIwQkBJNOaPlsaxkMXcVJbEKZXkTYvW
s6qAWjIZE5AMq4rwpqBJ1MWx408NRBnki/TxegUZkXwFEpMYeQfz8IxrBGSGo16cQVZrE0Er3vDg
WWTzoQuEfXFxPdBjaB6F7tNtVNCxbcgLSZmPxxB4zzm3W5M73wUrwsERT5onr3ZU9xJEgXGXhib5
6e5nC+vwQ5gxT7GdCdVCJVG0ZyF4E7s4K79Rx8BJd2hhntJeI3CO2V/riOFcvkxtM/OZlLeB1TEP
15LMLIwN26wHgZOqsV4xWkR97W1N4ElLkMlLMgHNiykddgVjFRP2SknD/gEQdrdPXVZE2TC6NGFh
IqdbR2NXHMmDvzWI+MCqinANKC8C/CJEcemx9Y4jgORiEjfRQFSdEpyyPBC022mKbXQ3dXZQmXso
NXwC2xr3bfWq7ZAkD09/17pwTtLyb1ojB8XcN3pP32qvagPE3VJO9cuHUTiMxjM9o1svjGcif5hS
dmKoT3B28SbFJY3QedanqXP1qTRqjNwI6DFkRCUEFAjlceuSlGzRrc0iYjrHj35aoorTCvmNK9aD
IGhPGAylWuNBof9cX384KVAd8lM8DIE1PBt4hjdl5vjJyij6/HT9ELlWfiKY5Nw7tr9Llr+lqI9J
PoaiqAow7UCAHrMko6fkYFIiuj3KT+3yQUzpGjsSv0kiqeQ661ILtL2cSTv3EGFxwnaxmAjduzbG
j2Yvdt68uA279i4TAQOR5UOiva9BR+iChGgVRtnTvGR6Yb5CjApFSXnWsSjRdZb1MhOiV9x1AId6
WW95iKxVPde3iFcJh5LjS5CR7ZdX0atREKCC7WUTV6lkGm998loarlFCqFKWUcTZLlHpsfseBuO5
ZxPdxMpHX62wGC1/EzSzumFoUd/FPwbuljU3+ksVq2xlxPQ4kvIzqgIO5cKlK+qg9g7R7AoEgDTW
vgkahKyJ1asjOe76xfitYjawGkwAVipEk5UNGOkiWcMaZejpoEY1phBYYMfG1EzEHXsEI3U88CvX
sG+rjMvUWbwImq7FhgoHwVPaMo4y48sVO50NrP1UVdsuydhaisLb+0SbAJiftuAtj/OYeHtAvKcm
D+Ibgjia0cm2im4HCmDTOgbzXdX5G90bChsARbqwjB9pC60o7eNnUCGUonPZbqmn94O3hyAx3ss4
uGD5wBvvUdE01Xjv/GhzoGZy1gzUkCEYGtUaCoxyNxe8+GgOIO8wyO4J+FsXZrk1/Jm5XQLJAPy5
2wNpncokWcHQfnTpB9J7gpqmiWJC7xC3IATCge8Tl9YWz9vr9QsSs0IrrUYo+EG42s6DYI03oh99
YXyTHr7/kpautp1DnYkXzkUSh85Is8sklysS3AgYw/QiUes/FTL+ESPUtoTHdJiwzU7AMCgXkjaR
ZvsMt9auchZJCJD21QhFa0skBwm3ygU8N9iYJgOwI21GRVW6cKxOzkCq1+K2lDmRRtB0nmpLKEiy
NUszrc6uZjiNdR8/aNsUiypo74umRJE2gl+hdQ7KhYVrREKdgJ9UEv+rZMrsLZdKS0qwID15VjyR
hsmbN5+nJmHtDc/F6OF5nloY4DXZkjrcyeVZIS3gmMnkluq22IzD23KhuoLvtfzq1I0HxJIwwjOM
CG2NP5Vs6HWHQmHToKRcjZlJFHo+kgzE3TvYiqkzQ8vmOz5PSm5r+cfi+nnyVKnhtUUlJmbMF+UE
MXVOGvQ3srrM8OK2NsMrhi4IoCGhddyLgE7f7dCtN5Vu9CEJ6Tmi+o3VsEzUeGxqI/lee4iyGbSC
psiMj6o2XzD3koeHm2s1kEHUKvt26lhFnEWFRVNvE/QDsYyZ+72lYIGiZ3Z06cZzncc/YMD+uH6y
P9sPk31X8Q803WJynLZF5sBXwuUSTGF6Iy6xGSuSaWGAZSWiVUSljfFqprzREHglLfX2OHm6WBGQ
xvvScRv1aGuC9qmawx8cCCAZ5Z9lGjtHLy5A2tvRqelflNkcMwctzf83vbCstdNvml42XaB/3fTa
fOTZ9zr5uUu2fMHfIlr+gETOzMxxHCnx0/2t3+X+YTrS9EyhXE9qxxV/b3dp5w9naYF5ki6YrZS2
/rfdpdUfWrtSeKihbdvxCNv6P0A1Xe8v3S7b81wtNE0wGxKoAu/JD/q522WpxFdKjVDBZ4ApVdG+
DGAmD42jl7BF7FSVMX/v83Te+b6AGZGyY4unPGhY9BCek/Dgn1qzuGva1oXqR2jekHVkAPr9jgTW
my73ECXV2bwbO5DK8OgQSALtxCCUEShcTIeO1tJKVnuEkqFnafRP7qn38mHbFrj//eAz2cDzrulA
jS15vX05YeWaojcrfyFjyZ5IY5Zu1W6lB0kMBs5NkmFqahpbbhhKRhwhyYcm9ATkQe1OayWdeeN5
9v6aFKUFDGkcKGjHreZUIwhnEe76j85HrlIutN64/ZK4nXujplsPWs5ZxMatJyR99JS2xjx3LSdn
9TZ1+XCfzPe59yKT6CklAn2PvMZYWZAHkIknHP1j/0MOFmR8jpIylfVRj/QjUPJop/XvTbNdoRU3
kO7J32R/KW6knyJQHExJGkWebZmuh6eeFsNf32SjqacacimTMdALAaaIY8dItVXOPoBcvHZhot22
RVJsO/smC1WNGZRsUw9wvzbpQHF2pQ01ksyJv2079EsTxncJ7pusb4Qp0IrKgu3cUtH1qZxQ4PmP
HRz2LfFzD2Km6+FlY7ttk/iMVPaH27eLdNH4hiuyQFmm7+25sbHHN/YldqGjNt7Ob6I1+JDbyEnJ
nqY7+NPTef9n+MvPYWjOkvny90wYh8eRkCPyjxSee0ub6heQLGwCYcBgRPxCyYKwJW032piQig4G
yCbUN4bVf7g+GhMvzPR6mkwmG0SfrmefyZ7b0mpIdLvBCQ1McjaIV6E76TpURgMrNQ5MuW3TDs1/
iHMyD0ArMX5HQYkNTXQmiaKLMcxLz1oRbMrcZ9nZrh+QHYCIVQkPSML0yXQ+g5HAQjFgMJgCiWST
2MAzWkAiW3gmsRTWx8GuTCZeDoxNRaa36+wTe25xtswLtp83Nc7uZyd0IClRwKq0Wkl2vZ0iW63w
zGTfjJybp6J6Z8RVfwrRDq6GaCKMvB7PldEmdDPqPU5JGHdOfQzG1P9q9ygmbTi5+3//xshlufn1
jSEIxwI47XLA0cwNfl6O6Ify+kLaYLOTkL7sROAcq6ewGcg5zEgxabNGnNSYhjclCQqagGwYdJR5
OvT2QWgygfO8Ddl93b5Ig8uAAKgShn+vCnD10qXf7s/c2tTFNXd13f65O8KMDj6Kf3Jfib+upn/e
V1JarnZsB8KV+UvWkLRLojQGDnjXFVPSwqYDqeLNiOocAACHewIQaxgB3Eo2fdHbgXzSwvJgs1N4
TH52X1Vxv2n65DhhampjpdZN0LZH2+yP//5S6+Wh/+ul1oxZbNMTgJuZmiyLxk9I7xjAzkghXK6Z
qPL0m4LRGfWtVRSkbKTOy6AFYPUG57AkpMhapoWy+urTh7oXcfHkh9Vp7s2ZzFMAMcm8uA4iVmoD
wZ8ryba0NFN1YuzitdYNbYGQkfQsCMGusk2RbIupSrfjXH5N/bJf8lnx6LjqyKTEYvJNe8c19iaK
gN1gsjyj6Ee0xTmj71/hQn3j1GojzC0fxbKQCiv/hOt5XlPJBlsrHS6mDtszJ9IXOvAxEj67xd6U
vxtByNwegyUscsCxJaOMf39VBbv5r1cV9KutpQURW/0DKN0lubEL/AjC7cgL80sSYGPmkDhByW6w
u/rUhCec2KtFTlrB1EkmBzn+/C0t8EIur9W1eEhdZ76ZPWMrc/0nGf1f36L/5G23XDoyy9K3zMx+
2fAj2mKBmhwq1+W1VX5YsGYptfKBFBmgcw0FYw+WaL9biIhhSKCu1hbmaw9SiOtTlja19+S4+Uea
RV9L8Dq/eYjkr7uVMHl8NLelpZTFqO+Xh8h2I59Wjt+tRVFdyhR9tZdjhTb7aptyL1ORDNvKbHBP
WuaXiHYEWnZOKZbfWszXRHUoh6Bb0Zu5NSU30ZQ6+KRC29vZ8TNJlwzlF4iLnl9+89Yva9MvD5RD
sOuycLnCZXT41weK00DHq02HdWtz3F5OS0OygJkItPO7h8RKaXS2NULaHCG7Ow8wMvwEX17q0yE3
PnzayFu82uFGDtPvbstlaPnLa3OltjTlouD2NH/d8IhTaWiidch/SvT4WM3XypGXwfMqKjAmIWVJ
mBawlvJALNMPBEKt97v39Z/cea7ijhOYaW2wRL9cnyqdi7LvavZUdEvay/YO9r1d2YknJI6AHTqI
B92t0Yua+CxrX7p6d42BiUcQhFKO2NtRABGCG35xyNu8d5AEnJabEZOaOFVOcyMU3Zt4uCFpmXrD
ajKcB9Y6TH7zm3j/eDUpl13FG80VlYSq/vWdnoUzYLzmnV6mZiHBIauAqcJedc7t0BVvVJtHyPHe
HqYSFU7e7qEp8uq1bGl18+994pPiF2gsTuGXFnXjOg9Z27CzvcPyKNFrUVUj1EPaA/xi66bQU2P0
/ym6GDyVS5+BCR+PKllw5VvL+QFdTm6Dq3fI2iQxvClYFK/57IBtV/bSESNX6VqgpEH1RtgRjfwi
3jkjIsDexAEyVfOTPzV08H2RbNuxUSTvlB+dAisbcbiOkgQfWm4+XZcA2zdWAJoYj7kcpklL4fVN
LNwRMaorAz0jjHtAv9kwv/gQhWuGj2tLBfNuWrb1tAzQF4KP643igebNvANstCOWiNGDIQ2KLP0t
7y3xGInZ/9oE/r5QVXwJIjZ5pqLZOvZ7prydrvZGe7m+2fWIEauc+WU9q34oOTDz82r5m8doURn8
8hgRd2Ky3FlL2qawflk8ufRxLGsGC1ai+7UJIegsKo8QV1ucs4+gDx4rp1K38Dpf9aDCE7paxEXG
4gnv6SbTaNcksPu9TYCeOT9ZiTfvEgfRast1i5bcReF9iZebJTN5GxN+A0oinPST+Y6rbpmPeBei
aNhZ8NnS0psb1K+4M0cwTVsfWAAe1XnXl2ioXA5dhSd7xP6uwOEKSus3C94/Vju2ch1UF1JLR1nO
L1fDa9ug8IqiRfw0jbddQ6dFWxUoPDo3y+9wjdyqh+C7dCGfpxamHnt06OVO2aub6XhbjvqLToln
spf6LcqcPfp3useR87td7x/qSps6n8JyKXRYnJeQip+LnUqCB6lpwhPDieS/NW8JhDyi+h/vAeGR
JUbj9FD7kltrmstDaTIpCC3/yYB36TKMufnNlaNE+fVO4gXZUlInCnyR/PfXFyScFvQ+CEyOZI18
LKtWb9MB87Yh7ZPXwdjzNeFKToYDutJCbkJaCa/XqnJspobcNZt4TdWDw9Yjh4Gww8uW9y8NQsmd
m8lLKvw7q3G+FHBbVnPAlzBf2nCExWRBFNxGVKpdNWViHevReEjQpeL9ew3MAZtJRGJiPeaw6nBv
g3M17+iDgvPKP+I6iPbXxGUbW8ZJZNxsThaUS+YPsVgsbVCwiGlnY55aaA0WOdJjhknOIn0SkQby
NUYliF6QESDLdzcZaDZV8Qg1BbZCHZpwRvCrJTI3nibPeS4xSN1Ms98fqnhoPuNj+lpkWNiuxUsn
M4anTU0gxXIOj3W5jzVIs7Z7HqvgXdeQ6xtYSje2ADqE4eR0vXZsfPT5e1ESG1SqU/PhQaZZW9bQ
f8FI80KAH/2K9FPlsutwFrmkw/hjnIlHVE57U3ggOrtlvmx6SYX+Hk9eCn55ZKB0rjyowno2drAg
QiLZnOBeBeKxqOBGFsSM5MgGzxTIeAlG2sw1ndq+gOI2Fb0NBTV9U81b7XrppQ44T2Ym7XS0UFgP
NEOoGUPogbPzD4Ixk4sesC9FS+Fte3utGNc0Vd3cYdzbWojSb2t7ug97iIr8xdu0QQDzL1LoSSsZ
ofJmwZ7z2tgSX7Kr2m7E5YHZw51O19XUpJN8sMCkMIUM624/SsDxcNsWVD+ccI7HRlsfr1uvzOBc
MDrFLASuSvd4zRkLrcNZBitbR5ekw4U7VCTNYsPHkg1xg1RBPi0O4+OsGdx4mfHUW9nXsBlJnlv2
h2sLYmisnhZpcRla9SpgBO2VWx+JjUJVaRtnJfuIZK6ewas84zns8YvniLLW9Gb4CRaD/l69X7fc
QFcrfKrzpiM8jyAz9OYRp5V+sJvPFQf0biybtTZQdsmXJKsETnAMhhEC0dX1VreWoUpukLVr4V7d
1zla7Dp/w+3OsII/taeX7IhCrHUkIfOF/bY0Km/lcLzCyzO8DEMEsSatbq/f2JghMxfRcGI92hFn
Ic8kPcDR1LgSKhSPeZLz2yzIkHqe7wPz5BHmsR8656subKDxNNIAUbFF9+ZbRQ5LnMp7bZfxrS6r
+6DrzJMIcwwCht6ZdkJDzRDmrppn5OyqQeBga9IRcSVJFLapCu6tujjXTVFtyjaRu8QmfJHRwWHQ
1YiqVtfHEBpP33E+DAK0Tb3f0GFfpLM8+5FElVIF9sZLJSHonfoaK4JjmfUW+8qAPjF33QsB7OGd
pfy3zLpFvb3wHZtqB3kXlPbVBUha54qpxRGzNuYWLTB/uMYRo94Ol8aj5RTzZvLHvW/b0U3MdHnp
+9VqOKpicfAO3ZsfZXjw5vyiuuhYDEZ0jNNLGDl7ehzgwRLVbUno+WToajgu7/4EKAfbrHUU1B06
2+O61Z/Y9D9bM9lwhTLWQBMNGJuOtZ2tcP5UCXFOLBMaWJOrnYzJ8dHOFBxd5X+u3Tq5i9G3kK0O
zteHlOmDXHeo2sBTkSRAQ+UMmvcmJf3socfhcsITu1OULlkIMWEQCCQKEb7AEqtIVNy2PQZiBzjn
VmViQgL1yobAko9jY9X7XHULovYjuiNW26VAui7ebTm8ogCBERAlL9eHuCqrj3kuv1lZTsJbngfH
GHXM9YxZEUpvGjTd6kK7+0M+V4hPkuz7tW9UYXltKU7h9qrihO9iG8GrEgUWOhRZm8YgwMTHaIWa
ghTHa09pdJfaT7hPtJrPxVC6Bw2/0Mw6A4uFySx1K7Jq3ENu23Qd7EYVtMcwadtt5sLwsgkBBIUx
3spRHsc+eO5aCuWOkAYIOiVzuXgGE4mXIV52KcebaJ045ZJzu3A3nYd4sPotM5FNwQwt9jhQ1yNl
D0mhRxup16E2UM03y6oEg8IiVGmy6Zpdfw/iffp11zJsMn1sJTBdb9OYjpe3fO9rlyYtSNTJluiV
ZV7YVx9GNja4glgNsnhg02EIu8HqUBwJL/rmV4CPhV3ddl4sTkRybjRwjU1sS4biMF32XTmebd1/
gBFvD2X83lUE9vpjCHwruGST25xaKl0iV/pDWJi7IUJIb0ioUg0J6tdjUoBQbKYfuWphZcdtnG6u
i9y1xRqFA4j4wD9UPi3KuO++Xg8RlTddbHcOwMuwDgdjRzYnCPkwQMpPjgx31XICAMSa3fUePU/T
molXmqlN48jgfVwu17XTiERyRzbleSqhKV7XRklf42QrtN6MPlZ52kWAhaZ9Ds4EMiayFrqQ1BC0
EVdWxqYjW6oRpHKk6+RfM0U/MTWSCa0iz9JyGjTiQpEHWrITuNH7zPFj286lTbPCVQcma6+TmXjr
UPY3M/Fzj4kLtoannCWfgj3dlZ6jIOo12UZm1g1lp7c38/7eNCycV3HtIVKrjhM2mD1TQwGgq4bD
PPpr4A/p/lquqsVyUqn42A7CWJVtG26QrFaHJmlZ/suN6joGcD5xiOO86zBDlyrwN0PnndPSmHbX
e0bDg8LCEXyASzv2zlPiYyfuk+I9S4KOi4G3ooIns7gnGmbB3bNW382xd7boq4gOqHfXWifLWhv8
2lQR1PtWV2N2rx68T7NpLMDnnHJKzk8i9r399T2+bpxpRZijFRviBvvpvmzMeodp7KZE0EQ4RZhv
Mjf7bFWSsJihPGWEUUZud9HueEdRMpyEUEwYLTvbE64RwPRHgafbEUvmMoQv4/RUSnGbQ0jdlGFz
WAqOTRP0/sl3088N5Gz2eCQJ5tweKsQyqxIwbmFa1YM5EJSBL2r5U5nmtB0yyz1lVgP+pUEUmIz3
po8ljG2tJulyFy1rQ+OB7vXLHPIJZ+DYP/HmakQ8Rsh0+ZgqLsE4RThZjD5Bm50vL6Ob2TL+m7Dz
aq4a2drwL1KVWlm3OwdnbAy+UQEG5djKv/57un2+qhlmarg9cwB7b6l7rTea91NFBwFWDnJWw2Pf
zz8pl6TFh42KpGmGk96ed3CjGaWVGaaLeDhbrvk8Skapiax7Y3Heh1JYxxgcc9uiwngaWW2wkd0t
iEWOAFRXXFQkASj4Hbxq2SCqIe4zTA5AUYhEyAfcc2NjYGJzlxPVD2XAUBa76QVn6LP+cwNPHs1E
hk2QgnFLlJNFUkZ00mNlQjIKbg2HyPgCVUiR2EQaFgWghmkAJJS8UyhrEjy6KETwgXYnquUeo4Bg
qxFzBPVF7SFrkvQ2xDxyjELjW7wUal/sWbqpJDrkLvlknh9bSKQYxjxErpY5laQtUXEaEMeQOQ8l
Iq50ZZvf9Hg6L5qycpQPyJNUpaTAt6bhPiZLQlhU3O5LiPpDE7B5+jU687BPjnXP3z0rHHngmSX7
nUMIhYbBsB7PIdz22cUd9nHQ5mOzH2dh0DvNsRpSX3teI8IJomW4ulznYqQSTr9eFvCeqoA76buM
gOUj2bf2XpIMBSw8wuuzZ48dG8cS4OS2pUEmgzk/lee6ZVDtW4SFLhXSG/3tVBCdaTLLj1e3HzhF
siy91W8zR1rQZzVRkyvXUHTtIiM4Em5LPiLjJvp8+MiCWdGn4HMN6E7BT3vQCHanmjnNQZTb2Xtb
YxyjPLz9UTrlrf7vksLgzdoUmAYcutJSVEGe9OLjRMAHYWO8O+Ctl4HTrG9c+4OsTJ2KDFeifh15
37thf+wrIkxz13mTiYUTwDgzCbAHFpmDBJJxU89StcrVQAqUj8knh7ez50e/jT0MsQNQo7PY2Ixj
f0azKqbjgBoTgayf3xg4yzYeSQpAUGXNnlCj8YySz1lIcv+IvbJKiugYOdGtfq9oS8SGbXZrpKxg
m8p34ltYgvhkqSFbjWX6a9WSCpRTqFulPIGiN8yz3bG3jXMxD1RqEWmgH8h54bEbS+ygPrY8JKbO
nTeRoDQR9asMQN/6mFBjgwxG1L/RYw7FRRQS52oq3p21dB8AQxn6ffkqcJYf/LDnywmL9z7/tLiR
c9W3f+xMqGWHlkhnbPLdSnhTj2/7rH+CluuCZinuIZ8syQ4JvxeED63j32j8RZS0FzhhdDu28ZOc
ZHcm7fG1K1yawCyzO9tKUoO2qLZtugZYamZjji7G1H6amnk+p818Z9AASbpF8i1L+xO6V1IfZ5Oe
AiIoFbe3IvjYxJJsNZzVO/3kc00FoIykqMr8LoG747vOPgGNFtdczAfbJbnTG+xH03VeScVMmE/h
VeJwoQ6FyK4NsrqnpRn4VXwO2NQlR741EbDSi6NyQEf8yPlq70wBkk7cKKIhL2gvIBIVNGXFrXgY
KTQ+dEt97a12vkvX8ZlIi/g6uCz0cz2iS2+Gg5G7M1FKbE25g7UkzZMXb2Z0mB3RHKPepz/B6UKi
nSZloCwZ5aaadLUwoeyiQy+lx1cQjfq0hvbj6kqEReS58hO4BfHiNC3JaNn39tJuRloUkIqHxGkP
KQoarh6nWatd2JXzTt+JiRV7B3tqeWKNvDxOqNCJV6tP3UgyGSv8DZXUEKd0O7V8bZaNxkCgr92R
ew/NnWByVqaIHGpXnyt0z91WpnON88JgG+UFlw45tWAD14W8/MtUlK9GnQTYVhdcBJybesasArbu
lPhifW+N/vpQVGYD1AK9Apf+vDjIY0UUXTX4h0qbRJb6szLjXbAifkoRrO0DJawqDQJc89R+Z+V7
KTs+o15wlGPcXHYTPntiS11xKqb2qYkki+pkfRwD3kyAlcvoeVdGIMl5xjWbByUiqoYX/VHNfcck
JoSp7Iv6OqD9JmgmuiVal2MA2cdx9qf7QjTjloQ4XDBR7Jy8KPI2pC1VBOom/WFNH/KR+yjNWdQt
gSOg8dFCYg44rHJ+DjOLxAH2IIBb3OkK3e4Huzgk6i2vBlbw6aJfnSRj26nQVm7W9AdRe8n9UmdX
0+/qO9arP9CgGmj7GzMCEOdDODuUapueaf3GNhHUgz2oN7kNK7n3MaGWdvJDCNHvcyiTCw5aGM+D
vvw1VG2HaG291EPCBRNqp+HXEk13TQqsW2WfDd+ITx738Yy3aBOlm+RCuc7XtFR5p/FIxT2c45bo
LHasFZZfUia37d3uoVjK/MYx7T9htBqS/v33g6ZwHBOBkeP8/vs5KHTE5Fpo4S3/S0zkbeIU6xmx
6HMm2NogCK2DMEkPDFb0ELZJgEZhOrc1poRzFnKqW5G8GJXX7asxdy5GwNzjd8Y9hbv5eXbkYSZU
91G2NLbHNPQQpVQcjJPrUbuIev+YLL17XhK4gzaNz3qGCLz5seSCUv8GZVr4CMzumrpWtLPBiHZq
2VFCA6stn8AexZngxCuXJv1+gUJJ2XjMjvbNgZBaBCve3eoML/Vg8iWR2EaxXsk491D4EWgDZnwc
zMRqZKhrilIOx3Z0mKyQBF/zCpnTzABH/j7jMcmMMEVjeY0oUq3mitlrhCfkZsgfZ0mmae5jIqZr
cgSnv7TSezaW8GSRXHsK47ZG+Y1iUu/owexs3Sj4VoTDm+YJ8oSP3+kWQWu4jG5mCLb0Xt5MZTg9
TTUeIhoBd02I+CjOaxLsJnIu1bRjM/Y0lkUgjMjiDQ0xpECLiJjqKh03BCneJlOKZ9Cr3bsGUpp4
gxA9VeB+H3zWb/3IFhmNeYWlMvnA8iq/JyBTEEhAsRG3nnO0aMw5OcydhxFa9ZhxVvpouCFbGbhj
J/rkxGSv1lTD6kM5VRRMv1wmQaxvW89fbD/Jt/8Njv+T/1XMNMU1PLQ2j1/w2xvplBxDKbjpVl8h
QM8lENua7GdjYNB3yIdHZasCmEOMboi7konzRv+2wiHTRkGntdl3iGckBMggbrJ5PBbmIlitTNXX
Hr4TvTns5Ly2f2AGbfEPEpgpwIMQUVIrj4TI34hW7n+yAbAxb2uA24cEf90+WkZm6nC5k0VMYFPQ
EprDdDMY7IFcIPOWbRoRcw/E1PEcqYWKB824dl1P1uscv9Om6zFaFvDvZkysyjI/DETiKEmWf4it
9inKMv+U+GfND5DQNW6GIPX2cprWvY3jvxJYCdf1kjbNvG9T8iLMhngjKo+Veqh4M1a2W7YHUtA8
875vADWlo8cuuJ2CdHwGtNPSppgtnDfLaB6CuPxiEe8FQB6/ZFbwFsgB1F6RPkPPSUC3rrvjWT/m
DaHMjRTlrkeA98tjUN1B/X9K5v6WYeihDYkBr/ii8NjqcbypPGcXyPghZsLfxRO9AjgaCyDyz7Un
CGkhAD3qvJ9NtILgLt9WGlDByxB85K9ZO7H2nP3Q7PcfyG+ODZOOtI1CoQ99Q26G4T964Xwqbd55
0hUB05rXgjeZWOvK39XxxSL50w5Z20BL+71DdA9RR83JHRGcfAxhbX4B5Rtg0QndzfrqBhB38zFQ
pqI71xkk7dQTnFwqSlRDkJg7ZpakZStDjh+y4MAOiEEikNx4tyfbv9Z24lNE8LOO/a8ZxZ5jkeMy
zYr5bmVtELHqglCLmuqcokl0OTlu95qQDLnXczXRXNHFb4Gq8hwMVRG2E/UjG6dJcQEB+mTWtGlB
lLZi8il+WzKSWCfwWSRurCZqS12qF8Cp9FLQWAi2TjUE0eA7E8vSlZQodNCk01II9zggKSNtTSFo
9sEiSPzjj1dNVB0i89AlI489F6AJDRqZcBcL23uO3Wi/kpUxrtZbkE3dMfN6rts6ueh/HNYUxKkb
n5PmUvX8DSaFKUtveuewIp0NRykWtuYIBQWwkkQlAkGHVSZNBfsBKjp3vAlN6+Km/nRuuQNxrPIM
NCpGEHr90YZU2Ydd8YRliUYodWgYA+ehZ5ePsO/93pA3ws/DAy/QrVaBZmA9jB+UPckOlJHj/kNU
l6nnxhco6z9ew8A/xz0yyRU9NxMZX1BW5DtzmEmAp9CQ8X09dL1NcdIYfY1X1DN5K6NtZ/qEb5MW
uI06kdy164CIMnweXXh7/ZBFghTMuXeNrYPDh+RRJRhzkuvCFYVBc3wueTh7r3A+FlX9EGiI04SK
3TWYBUhIhPQzAbhrhyCwlIyqwxyB2rgxakGFmDkmwWo0xN1FPUdp5JHCkRvhwxyn5tHypxErc/nU
rk3ytFbRi0mYA4mO3nyQXnQb925zgctRvVL1tarld2NesPYFfkaawwKgHwgOsxFU6GFNwPvs1jSe
/VG+J2TIX6XbfUhgQ7PCBt6TrJjE8msaLqrYm22pSb2zOQvriSjyFxnhO6QgIsR4R6NHZ8feyaUI
Bt8WMRnuCNYZmwnrUzDcrySCY+wmAthv0RSUY38bExxVzyRlofo8NJkCH4mmOgSwh3+atgJ1vP99
2gpt00ZP7doO8jpT0b5/EdWtjTXBc/O8kjKGzVPBt/niiDtBavluHGj0SIZQHkrFcjQksSetXT57
Ko7ZzKYL8R0wcSnAlcutH/d+/CzwqRoymfdrWQr2m8y85rbzw8fdwP5eX2ROjZBpWS915ZzSHu2u
kbM8hE6K4yYDew4mjBUE9BQnw6NLhKqMF8N4i9OUDCKTysqlJHqeCjRK/vz4RvULjuga73uLcSVf
/QvRRLRoLoE4kfpOpDwvfp44zsHo/G7bxIOzz3DiaWRE/0dn5MuPxxzz2VA+TRNat0Q997b90mCw
4ZoBpLPc4kIMmsSaTVttSHf9ccrqV2dlTdMYAVaysjBoN1f2VJF6b7XawIuIPmdiQKR0n2Cb132o
9GhN4Ub7rqXJDzMEHbQcZlPJGq9B/IHYnsoK7yWr8DYjphLhDCyB9Lexy3jfOnQjDp7cknzY7bQm
nGA/Cnaosi3rcRut6Z3lgmXq892uJOVZEckOVj28kK8yXv3oxyBe2pzLI3VH+2iAphONZisYm9RP
NdQ5jgP1UHI3qv6FxgJ26UHqOrm+zjFuNNE1IVas+IBGWA+QWk6Bcmm4LrTFavpRM6hGM9JlQFlm
6ITfm4zksIpyQpToJkxXRP7uAqo/wJZvNGG0DPT8WRJPJ6nw3SGHn4zdfl8R31zl5XBEBMu7N8DK
aogunogSCobpjEUyoPe6ISEyIW+wMwlIS9wH1du1RTsuTwD7AT4lMuUpPJG7IAdmR+Fy05r2tPGV
ClrO4zutjpQJxwJBxxj8WAmIJAmhKyjITPhh6Nva0Ev3zrQDExHx4Uw2cUVteVin2T5Flh8Tdl+F
p45yiZv/njCVseLvb6npIYFD/Rh6aA0D5dX461s65HW/tLHRE/4O01F6fKpQAYgxuWMMYLDI9YKb
yqzfQbzifeEi+BnQs+d4qP4w7Lr/IsP1kDsK/By+K3CH/KaKK1DWONHMoLL2A5lOciHmTMnXwmAC
p4EZSJz4fjWik4BnvJKNs59CLIFVg2tsyYZ7ShS+fchMnZQIaqN8lwWRGYhPbXtgvFtvPV7GI6xy
vekx7+7IHfgxG05NAzC812oO8UES5kD5mb8T+Uvt9uiGDNPbNHP8STNDK922x8kkzNHlfNEkNs26
dlc590baN0QLUIPqrXtP9id96xjh/M0L+ua4LPRfZmZycSrjGKNkP2ZZ7COcojCpMGqqsjYrDd4+
MdR4DjeWhCgn84lbN5geTRtIAwnCRlTVdBZD0u41OmLGjSCyazFuCXX67g80mxmWdT9Ns7hZ6oMa
s2YfbzEy8u5oTESMOMW5R+xz45U8T0s5UY2j+jdAv7rqe2YVwyXNvd0YRHJbe/NIkjPYDO5UQh3H
yL0Usv6UGy0lzl4xHSFfebW5TXM4wlp0aGmsnLpgtLtaDzMWDpUzpfEGa+hcDbtItsaI9lPm7rLP
QyDfuPolpEu7cDMvkMy0UKsxAZflN4OSagu43OxU7IVqhCXxkcy7EUgciOUVdfjLlBMHPFtY3N20
IwhpEi+a17NrDM9OUNH84vcnfbolxnQAEXXw/HXx1etx0sWR+UzdH9CW0wOjoR/Tgr7KMsYjpu9O
bR/a+DCviSTai3IlEkzIOvucpvF+xMbGS1Ijy80+CD1jNBT84XzRgLulBmcNy9e0vu/7XqKuIL48
qdgAlgU/DALYg6Zn8565K8bAFw4dDXPqkddIslGRMobs50GfLX7kPLY9EsJV0uIwJBal1/TAHIYs
uooJ6TIO3A9KWrMKH5OsEvYXrrXtRUfOgNoTO8VyCsIMl7zcz6xv28D7Xif8BHrUh6FnmErf9Xgo
ctxQZEeCTLNjScd7MikFSMsZCFSJ01nSvuNiJR+7QipUeuyYbHqhBMn74FJMUrpQ2PIPduyBsWky
FXbcOW1FZxTle+2Y8xkM0HH6VQpW+wVxcL61vam5b2b5Y/D8N9GIEpkK5WFLN+71JjzAZ+6MBj0U
mPXGdnv7Bcb8BtOfsQPuNLcpX+dThWHkvi3tYzsF96g5yieyXduHbP5Bm9kN5gTcEI7Z7qi0of49
JEUexZJ78MbHeAH75Rcv9o5N6pEi2IK1vcvHQZxmh6Wxc6duk63ZcaiIfUtSz4eJA12fhWSPIn0Q
3p5ShYR7D2CF9aXh6VYF5JRJ2cu9vl39uaiOIUkeW0pJxE3U4UUOpPi+KHWQHmPLAPVbls6YuJTU
gAi55MbIGMf1Y+lHbbxzstRTPe8IkcLA27a1Yd9CCDz7KUhHRnox0cvg0T1xPRyK/HtLo2Su8bKj
4AxnAg4fNXSEHytnSS71JWkgoyLmrAJvM0HnfNmm+wOXv/PxOw5qKV6j11SGwX5I41sCAR80waLv
2mjg9XfrydrCYj/66/o+LBZ5G2rOwyplEJaCyC9mzI5iujGkyReY8KJnA6IODPUDqd1c3uluUGij
xgAmAVA/UqyL5/admPv6CODAIzzK76iTeTJr/p+OcfXz6KCBZiMgXmlt/EvYsJ9oDmEsZwKBrQlh
mG/gQqfXw8d77BpNBaaNCkVRlm4v1xPBnyycIyc0YgpzoB6hlUF50uPBWFNuO5K/swyhsyemIzyC
qHLeF2Z3I2b7k00aE3PEVrTdJz0E+uoHRCQGVbn0u2YMuzs7wDuHRTZXSzcjy9YwUwH8Z/FpW8vb
WkKt9UpW0afRUzjX18Qd/VPcrF/NBFy9p9B565nEzoYtWLMw5M+g8p9SEA7wTcSjAdgfS6Wgia98
Tb30TdJLqY+zWga3DiFSSJQZM9JVnGNLHBbHC/Di8kLrI+B/G9Z9tSbBlcG72Y4Jflv9RlecA8Yk
yY9NWMErMRDCaFKaoRYVzQzNFLsuIN/ZMVR7Gw314rvsUG3NK6ZCCEJ92OnDsRm9Z4JH/O2Uj/d6
0LNKNz0Whf2lSKrbukUuSH7lLleMg3BLguuiu9kldEQ7h/SJoUGJrpq6cwpTo/0YJNdvITAkKscs
prYl+KGlQWaePFNzBoOLTN7seeD0SdKStr/3I/R2dRk5ez1xq4raqW2GfZT5R173YVcql7baaQu1
9A7++Hn2sGHrt/LjC1ZMrT4zR6s7mI0AglQfaG8i3TNnGuxUWr4ytejDWc+2yCGjLiQNUDFQLcr+
c+4xAZTHpO7GSxYmBP/PEDiLIa9zQN5mZeZv+kPWokWc9SgJs5iQYDG/0XKmLw5NJsyLfS/NKT+W
cDD803ODacA8BRRNsFzR5mQlLTZDRX9BMLRbw0O63iglhR34O7RdqcxIreBw3sR2NhyIcMGIz85E
mNIGULi+JXz5QClteUMKyA1ns/9g9egkR5At14Fz4TPTHyXWn4VDjT4rj+rMySqLbWykB79jHgPR
hqKlsfvD9Tj2rXNA+VL/SfD8j0WUTDyldBYu7t5/Cp5zylzI4CPAizpn67nxBPUFFjwXX8/gJQjc
WpKqyPA093FJQTY84lcDSeY2DUgenVxYVj82/uSQUcjt37ZjfqjAxrQs8OmoH+/vc3ci7WgIqWzc
jngStwITFTyp21JkhXhUqrLRcBWfpwD4SPopAQjlfPjv0f+f4LIa/ekkZe7HBGprP/RfFnR6AFw3
I45qG424R+jjJEd2+eUUzuO04KRfp5YgcfQJ+jzgnCD2avxMvAFqBAoyNlZv/BoAfShwPcfE1BDF
C563ovdrl/LSTV725APm/PcP/S+mMo8AehXoiaPMJ5/w758bjYvT4iyTIjdmJioC6U7EeIf7KiCc
lJ4SuoYbsyV2hBZOI0IlDLp105nNTTmktymk1m2QouMr0W3EhV8eymwkoh9JxH//nP6/7FWBQwyj
G9p8tL712y5Tgz9AwyY4t3w6SNeOe7+rWyjSQn7YNOCSrnw7n4yY7oOMlhyytiiGMWhkP5hdMxwn
H1B88U2BNZVzc05QAvozQ+XQ2ltLZTbLAkjLW72Po0a25bKL3OlJS2edxvnResTDMuimcdDv9ZHX
Bm6/mXKx1z6ahtZbco+gEyJuvGqgj3FYzENY8+7ntbWxq+C5KYnKXccAxlxGw9FOSZcrdr4KHFnj
L6uBMCtaEvsyrfbVYS/ZEpGEERKRkMwM4ie6z/o6TZucjR75LFFrVJt3MbxJlZxG191opWUDdCMa
8nLEXKDIYn3R/zOIGDld1vG/vxzxLydC4BKuaWJRc4lrVczFX558KvXSKgn5crS8ulZ4hD437Slj
ZmcgRKYCq3eey++9O1zFwNmgYYc8l29Wlj784edRD8NvhwHngGC/peDIdH5ffHFelzn2PzzV80oQ
fD1T9evk55Xt4IDCric+vyJ5YOipVwvQknc/JbrlW7DCfVJjXXOEgrSR5P33z/UvFmQ8ckglsMa6
isT57ZBqfUoZ1qGclDPD2ZPaie65JghYMYz4nqi8JLhFL4Cm07Sqk/dbULsZVtmiPEKLw8vE9gsQ
Sa/+hvEQvLrqrgs7HFjpYhQbGeb+FSb2Wjbc3v/902NG+sfHismOCNWAxEAbfEAZVP/yNbeyJjHL
lD2WdIQkJvWPi9qhA3EkYbPDXGN/0UYNgAbQX9v5ls41Dq0ie5qUZEp6znAWVf822XmPiLzaNU2x
3EYLdV3lmMbHwi6PqcvogLKwfs1tdjr+ga/oGU0lYfKQdQQr9D1FTHntvXZpjaYWeQUBvSqKCkJ5
dbtfA46p7QcgEHdPKApfi4wFSj+QY1qCVy8doUPVeiIt4ak0rEtToRP1JLt12d5qNX6v9Id1+1Ir
sammGfRoYhmUxDnOq3DtFxW7dVNZNUEOZv2cdP7PVcT2vs8mkpNaplrX6HkNlI3FSVskvyXRrHZR
f8j4qOi9ccRcH+oAfU/JdLudqvWl+KkX1TnKjKNNTmRgpw9tbfl7xyOnzffnU00InZ6lyXywiTVs
vhJV+TEqCqdHh9GzNOeGEVzYa750S/4UyJlqH5aQXeLa3+ACyIDs8/dWCc7axCcdYw0OaE6/2hU1
gn94ZnzxT2umb9sWafzkiqCD0LD2Xx4a3AMMkAEJblVtfhagLSFzFexbgS0lCIYbFst5OwYhluyw
/56adNrBIfV3n81RDHd++mZGebrP4S8IGehPlhDZfU+fpR6fbdozAPZ2oceGoXgZ7RPPzOzNXAkJ
NNHRD5OHNa7tz2mOKVrnhfC8uX1DeKK6DLruVqwlC0B91QBTA5froZuriPXbDdkJNpALWs/jxmrs
wga7sIImtWIc1O6M8C44Tn1+ySpMsDbtujMA/XnqxK86InWxrB3AbYTZeneyx3JEzeADnI/xQ0Vl
zcec2UxDfsji6WkM13t9m1SOjqzsN8kw4+zh5efq5fLhmdhZMn7qrRdtlOh88y5NqRIpFTenPxYn
aIjc9trsZrby85QN036IqQeZKCOle+XOIh+2ZzsOicY7ZL34GtbW19Kv0CX4cfu/GyRj/5Oi2A8U
QHGpm/vAJ5nPBKjY6Q9ATzkruQIzI+9mnXAtdoYYtlXYvcpOnKa0v0XSZRwSP771WXLIdER0bISP
RHojqqewQWk/zXXdN00Z7TQoU3hI5Fc1VtvJPWOyuDGVXYlu8QPuUUnTKHO/BuynMCXw3bphZSqx
fSKQzgkGnmnaKO1lgiN05av+OR23uc42OGtNuincAkdsGONVC1PpbON5Svca0rRag+KMqUECH9bo
UNyGDuqmf3NbN94Jt5gJWZvbnVabIQwdkEoUIJXCfxsdUJJaegkcb7o33ZCSOT+mSjyyDlPTIrum
tviap8TUr0SONPIuhRrMcBwh0EB7FF0LEOC6HBU3z14rUahUkFGxPcePFhseAVtkvhBPVm6CEbmG
FuQHxgwOs9j7VpCH2hPi4Jl5j3ZS3GHos85pMFafVuIIG/tkTY5JNmcsP015fmh7QJlVAKgqhEUk
FOBshnAtDp0NUJo65AGnxrBAmgZX7F/hTRyuBG9mzbaO8hsQsG6f9MPWwkG4c70FtUNFLaG6iMhh
I9wFNfi2MbucOE3Thw8k6soY0MwNKIFLCuc3hHyJs9cxD6daA9zNPXdZjQhBv5FQWSTkWPix87Yl
HoIpJjDcT4sJ97N221ERMNolFjfJuWyo1DGnKT/pZ0DvYMo9Rh8PkYJoV4jTbtdtKKkU0GiMQSpt
v+QN1hOsKX5IRVIO5LjXH0aMtmob51wHekgnpzPd8rwXXfpVP55mUH2hmZ4yw4SLz5fuYVwxCgGX
nHInY+dVk6VVdYdipBTQth7QBGKRs0xrn3b2Mbdr4r0bB72WkqAa6wbKiI4s5ZHoVUIQOPxJdLgc
qBFkj3eMc20N0x32Slc28nGsL3xsNJZA2m9TJTxYs+gRnEoQiCNwgBDSNYgEzhjWr6YY8gP2srwS
OmokpJbq670f0J0zjIyWmeGSt2mGYA5Zz4S0Gmfg6Q8pQvTAnEiim9rDtcNNWd06k35WO1SFbOlV
gzV1EyzXtPsuF7+nESbYOmqidiuO5bBbWIUIDyK/1L7YodInVg8ax9ZYalbSwI1YozytqAYt8pF3
9LkgfSY3AJEqzmYvKw7M3eHGTNG0lL8GisC2g28Cy1ZLdMpgFfJ2GjdEOIitTJNyrz//Iad9CbXz
c+hCvhtps+4Nyn2B3oNXD1sqpKeoDmMyRBsGNeAl7Cv68tALf6tM7hMVVLuqki+1PVqArbV/NGkX
wtXKtpYsd+7iVJd49p+zNv7hrrCindKjexbCEoIAMwKyD1yKPpE4ZKaXqDZQ5rI7Bc+56RMo5YE4
hYxM1EjIOkTHZ34vSqxEuUz8yzqwTkdxiSRZjU1NNDxBg3lUjxrGLskQfCtvo2mTHofde0eqM1d7
4108WpWgWQKVCwQjZ/X3ohQ90c/Ruq8wIbOMdGdn6otPdQk2r8jMRlgejkb8vEpK4RAXBg2b3EUY
s5RPIg+srxKU++PGS+Y2PSOtl+gTtnNuKA1Nym2NRdEjVv2BzrDIf1jy9z7tkk1JM93D4MunOJpe
8mFet6WFWTybvWqrowfQfF/GUjR3bfM19szxpF+5MQLQrcf3qpiTE2Yc++qFEiuNWpwbTnJrQhPa
K7CM1OEalmVDK0uR3g1Wn4It+SVfqtJ/avqWtr/Pk23VH2i4Prp7aKVtODqgtKzZihxpvHXaN2ZO
nC2qhsZFrygbyhpbZW3JkvRbVKlvKqXeUX0dVKegU7Xts5/mD93yJSvikC80Vorm9cbO7Ivf9JyH
S/VhEZ2M5Tlum5eMePu9vp0pCacWyKNwqKJzFM2SRNfp5y+eoWrTB9wDJmkUt06Q3E4VJagV9VjO
VOIuCguc5Znp7+3GKlh7uTTtRV6Rn3y86N5Y/Vo8K4D5YrgTAzNTScXkxorshRyQXTPZ4EVF1D0O
4a+xMnkmYiaUZQ6/tJF1J5VCPQszBNvWjAlBGQK7oChpNVV8H1zao1OEX/J4SS9W/aJJDH2H61+r
menERL02EbJvV/uyBogtDenuMgNxmp6gxnluzlXPFtp60jgIid3S6OOHCBfQ0fbRXtAhRyMmHk/O
JMekUuj/LXmeVbzxHY/X1T8KmxTdYB4n3Dxiv2ZkqGVVvPUYtu/GQrwaoR1dCiZFDKw+AT/qa0uo
xTn15JHKljvOAxqP8FfXQU90c4fnVFQkuSBV6xR+OdXki6ZjROO7smAo0Zc+7Vhc4OLBZSCr+XiU
6UyxoXoV+BAHFPg2IhvXeuYJ79id9FsW3ncERB3rjEKETBRfyWk3Zun9mCcMUKpaBzVU4YGba6RB
r8+awaBRGRn6xKHZeTZOe/Oni7hxMxP+hP7DmLYftMfyffFbGJIahHVx+BLmzh6PJj8sNjDgKJfs
0p1dRues4h5aw2rTeTAimtklmRhfk00q1lCHV9MVcmHYi56TKlUTe02H4jh+GYeRvlofYM0hZPZe
/9IeZZ5BVnlniqW/Er+S7BEPYq1SLF+thQGqDLIzPif6wa/RufnWt4QXSwHGQYD3iPH1VARkNOj3
kAiyb3Vi/EirtjlL3PvbRhEaQ5lSAz8lp9we0DQt/cGa71saIz8gBqPjFQYULjdz3j215kARhiL8
auQ8+/WL49Xflbxn61QcN/q/JHhc2pSexXgU5o7d5Wh9Rmob3oAYQw6ZqO9IxgUiD8rkEaK12SDB
BhQeiwcghXmLI53gFf42TWOldfhgWxbaMUXpldI4+qMtKAl0qF6Mqp89VEFfI3GpoCv25uQ9T4vA
8JS7LJL1s2fUl1SJ0ld0K5tEIaT/M5feJGk9kbeQnqhdo2aKOCf8PyArYVe/++mIKOnjW4SQMaeX
TBVo5YrywZrC12A0z3n9S+aELjQqBmUWy68hWXDBulzkvjm9V66Z0sCBwKKBE92S9PpJzNld3qcc
vAZ1xURIQNjGcBoeflHC16u257lSy09eDPdztcynWTFJGgrTn23j0yztTu0dCpI9wfqqMtn9XvfW
xhekPinrq56cqGZnYeMkbfKgP+g/H67DtQ8Q6WhPXuyP31tPfPtgBCTxLr5LWVI2KlfTTDkzDVLk
KSblSZ89WR6+u6X8mil/DGep2HXW8FO/ktj1v/se/rNmWgkAJwd724wSMIK83miNKT+cL8AyZJlw
ahz7YNqPtE2WfSNf7ZAJ3x2sl4XJX0tNNKZP0BhR0VZ1cCCDMX6vB71L6xMCb85NC4p34Uym1WPN
Phw/eWLXDLFjtqvqqCapraIcVA0aS58TaojxL/GjZz1ipmp20MNoA416xRiAiuQtA2sJjPykbW8y
JYiuieWFujJBRn/rYwz3llezqWvAhvwz/kDS2bvpXa+Ent/cRylTnkvF7CVMRvJ3JMaVOMa0DA0S
gSft6zRcwYCVloBHJlD5R92UPRUlK03mgTCscEJD1H7JzKrZWmjyIXDwNXuw6LNixdOSqGtc9o2g
3luzXGmzL5AHoQYF4nBkckhXVRBO+N9Zczla2FWsXQyH1V9jrRiueqV7rc+dbx2w6qfHILJ7WplH
RCxW1xDpNGA+tuR9WtQ/ZACsa0/Gbk5TeR76YR8bHlVqnaDnoJ0++VEsWfsRs8ze7VKiBEFxyVdm
Rp8s0Yx4bMIXkq9po3CaI37u6VpXRGDwB4xpPhJw0F9TC/My6ZUNaHjLdXUiNP84JOhYXJHWB3Ki
tolTBRv9FwsSundxOgc7QTzYzh4h8bRY+P+YO7PmtrU0y/6VinxHBuYDRHT2A0lwFDXbkvyCkG0Z
83Qw49fXAm9lp800pSpHR0e/ZOS1ZVAEcKbv23vtNsI8rUt2t3UbfHJGYCYnrRpmzgjfMJq+tlMB
qRvx82mMTAnmU1/RPp02SqXSfotio9s53VYfKbQrzXwmyQlKqJLs4a+TikVYh1SaO7dnHvHnXbs1
Ztd53930LedDPSSljZbOvdnES3vCQUA000ZxMu0q2LgFYLaFymZrUWgk/VYKDgWXgHUAgorE8a1c
FQHcQ8NSSBIRDVHOJUOMnHif3FFeIa8wWIA0Ckmrzh4Ub5pImqlI8lmPCkGAqVPe1Z3lIAyQ5WpI
9fhgYZ2F7fMYQV5gSYYso4TYCf2B5n5DXVR3YMA4bdYuqxE2USwnhsEsG4ihpF4FVrdNWjnsEia/
ArjZ7ek2d3rDblba38bCnt8xmqwQXNih8vWALXSPp31jUWYPaCUCmjE1kh4f2WnXJfu0Nx9Nk2Qh
gsobFIKZVwF0X48Ea+8VxQoI4S2s9en4Uuojj5NpeyUTIsxETrISZ3KND0K2ASwV+B69lk0XOMrK
JkDcaSvQRMVA091Jog0K1SbNCf6e+7f9bFmd/JAMDHTICyI8tIN0Y8NrTcwe1CwQ8FHz+WzJaA9b
M7yPLYkhXG2PJHjDW2NmSruIMPeicm7GGrB/R3g9hSnzaM356Fkc3opJqxciYjVN+hOLmxOk4+yK
YvpeN/EGkwi2Et6ItZpUGpJPR0fMHtuHsBz2EmqW36Xdfsp08ovHYIuRUePIG73ZlUiwv6BKrqYC
P86EXh13xA6q9GhWhG5TLVUSlPhGwZ/Afuh9ncAXB1mergyuF3TjjZNb9bonML5Ik6/9DCbUYljm
Lg3UcRwfE62Cnwr0Z4+ZgWn8aGhk6fVOb21z3+UkkPE+m3VOTS0v+hul7jxkrxMpf31x4AFju4Ti
Kyzd8oxJSQ8ZVYTBcAHj2iqWhKl44MTfrzqN9UoLeYkVB7JCnTd3vSmp9knZ8zRmj3qSt+ssIm17
qPudGF35uZQRXDWbzFV/AkvBuYuEJeuJplOWPKVu0jxPlYtndt6O6OjXq1Hka5dIQLNRVIQm7bBp
sFB4mkIvh5LnVlGqBI9M/kWfqcPIQrwWuj7tEsVhq0cZyoREuVHj4qopwmefNvxdNhc+nUx+Etqd
BXLF06ce6YXfTA+qDtvESq4StvXH0G+yT02Fuk1YyiFN1GCbtZP5OOWHYIo50EsZ7U6sEhzx4SpK
h3Rpd+J1UJrwriMUao2cwlkiFItue21l1qATiT0NMPgwGScJE3tMkYeeXOcfctf4BkKAzMMujw8d
sH4/JM1q2aNAxjRzSPAe18E8mGOqg/YQbhwZKo+phpPWMfj4qUlvxyL3d8STXQVdLTdpTkj2ZGTd
pqRyuxgCi3GnjxWBPi575Cl2ZsrIhAYBr4sd3hc67eku6Y9xi0a5VdPmvkfXJeKdoYbRVaa58Uq1
/ReVWf+Kg1Q+J+ls9bwJb1J/ItwH8uhK60yixeqoX5hJPGzVglTiAaOnKfoaMGiv0tAyCUtESEOn
w74qjdL3klEfMQIPNqawViC7a7ZUK+p1o5XO3iqaF4F7Ao29UDdlhdsCola4JFBwPGADuUoV27gZ
KRrdTKV/Ba5lZpe22pFjSfe5JxE4iFLndkaIRRTmRkI4rjoyYJaZH6k0aW1tUyTs4+YiOZjKpF63
IfHfhkzE/vQ/dlGtdRl32zTRBRJlHQxDQl80GuLooKhTsiSsKUUNPfmHKQajA3Av3dDlYDKpgyve
IGN7elgTwKJtSpTK7DrIdoYiehTe4X09wRXteR+IlEuzhySFHawMottmE9vNYNSnna0gUaBdMy8A
ac/ORb/zJxML/PzudGb1ReoD4sLAgovVqN9rV4EAQzbqmp60vc6Epi2UwOqv8c8P12kbdquTMMgO
2m498A60pq7cOrVSkJrnTtdxHILs9P0HYjPU55Ien5sgD4r9TLueZHjbV3aw66BX0++dRS786qGJ
5YjYBGvrEJkwvxq7OorrW4pHj83IMyG3R783sE6P+uuEpOPmpDtsZRltKwlhxPGF/zkBi7mMs4cY
QOgDpidOJr0Wbya7YW6cZiBRmmVX6HbDQ8oJhSqdtqxUR/80kC0Mb2DYBrjuINnJ1VD45boI8BGi
yYd4NMth8GjvqYt7fcSmvCV42olAhwWN4h8Hoe4alzxaaUnltlMjLEHyGzViAx6mtlRHER3tQnmA
QPMWxnFxHLvcvqN/RAmxPYrOn45ZTo5aXVaYIFqkHpPDeKhMlRyURN9TDrDwfmAWC4i66WsfWyPd
g6vT/ytyDp4yDZNNbs/SlJMqhdQqMXtdNKLyIo10m0fslfIQW3Z21UkDLV4+8ANGBVUhDIMJt7zG
3M154Ioj9RpFAI12u1Q3LiWMg0KGwqJDhrPtJHvxOAoJlOiH25gKHXyh3Vg2vmdP3yy6rddtojS7
PMDG0ErzSkO8sQ6dfuEG7WupTjFJIYIwzz4D3mFp4lrDl7wyZSWWovXxjWJ4ZwiK4YreZe/U92wD
mvupTFaCDOopbR+GAeGREow7FDCzGQbVck0QwxGYa7iAOp5gGy97QA99se6VYBbdDZEnLZ+YKTdN
bnirl6Yw54KClW8z6sDXCCn8a2N2O4RJMeyqqVk1dpXeakMD8aywk4Op0G3vCqtfY5NEn0y/tEyi
r5nlUPqEUUmHGyIe4aZ8GuybfoAPHvW8nKp2rAaME3k4JNeNTq0l4ZAvuyJbomDlZBhIuTvtpgAk
ddioD3gKXI4EcZk1q5N1N9OohEZ2vkoHe0Aywo4YjzDyN1rGK1qrVn6VzzxKu2M7fNqdnhq0NAIf
ybizjubYXE8uVTNUYgrgEPXrQDTKUw/1XUm8qFL1+9AWs5rfaT2FkrxHze+qmH1upDvfCk4yNai/
76zM1CQ8VaIoqmaR6qliV5bjq+l0zlVaTc5frZ2WCX4p3RtztrIl2G8Xs+CNLqjiYpIqX0wzNw9x
FtGh44BajP6u0bP8lTZliA9zIevM2RNCgH/dRTxCFCbw9Zgte020saLuWA4qzm9UD05n21GdwafU
ThZlWT3TpgLKGgPridDKKROKXQI+imUZbtvZU5wHQwCCQK5O+oxJsR/rYe5Wu2pNith4WwyVv8yd
W+PObzTlpiWgzHkwik9xgSMpbgY2VbjYRtP3HzsHRFfX71pYDfswpZvHoQ49QUlpqxlNByEhhJq6
U57QvRLp7ePON60ZQDOFN4FDc2kGzJQK3y21CpdpgtfWKkHzqYjRQEu3kKFskrJ8puBdljwiP9k4
4LyNOa1PkB/HuWPYAHs5Eo620dhr3c1Inhkv43tFpzoLtwiCK8XEK6QLMiXrcmfUyU0lx3qjqt1b
MmkTewwT6wB9GLp+S2w52mFAPreAzucvw7KLl5QInzMnadYEJ1MYCaNhoyn5IQ9aQr/m/7EU1kFt
4NzQJbTZkGWuWwXRr9TM7DrxAafLVD0EtqEe4ESzDy2tN46wzb6do7FlSACWaHNPNMjF/Ro3WtNq
nx0tDW71HJcrlenKa4c22mQ5mcERTJ9FoPTKrcLWOf2UNFni6W6Vbz/opdv/3kpnmlNN7CWa+xuB
WaxTalMRoi5PFR2tT+D2Zy3m+RkoZ6k73y+uJT91WyfGURQkGfFa3CunVFNrwk7oE75npj1aoi5E
39B1KOXYa7K254+Es+UolEx5b4C3201pki9P50hfdlAWhvLhNJMA2HpNne4lH1itIsgAW43kn4UT
VsqioEm9yGRF4F+S/pC+Rn/VbJs9HuGQuFASrplsMElqSMSI8tn6aVvfKO0z2xUEmxM7PNshp93p
DGWTFDkBG6H2IgOl21M0uErptSyCkoJtKelsZZqWEu1J0e3kR2ATr3e2/gkxeFdrXzQTq/BJEgKP
nP1ibt0WtbXD2wDsXZTG3UsaHvGWgH4ynINRWiTIVTAMU6Wk+pFFn0MnpYePsWWUci6ahnzbiU0j
cq2WrI6kZ3IPBbKsTqeICAR0E+ndC+G+iGaprnm2aVNvofNYmwGLP2ARYpTMG5HXNEFlukeYTLo9
uCUqFRa6XlANo2cOoXs4qVprR3+L0vH59B8u8bG4vt5Ohew89h9PvttZK4iwEN0N+JfVaQPizxoY
hNDoq+RfTZYgofRityY0l7kkYBcvVuXeJqMMt32pbLVBfGI9xvwMUG6RGCMNplDSnOdcYFPJz8vW
WNYsqydTc5TkL5ZGLNSpK+jwLPdJoa0cQxs8CoEPJ7pGBQQTCFf41MXafT8SJCh8/VsQQ989SSk6
UT7TTFlTZtmf5jxFQeeIo5EN0nCdWPkjrNq/usZ6bipbYdbfLWUwPxhNxr8JRm3bcHTDmLWPqjDc
M9C2HdpNGJrhtDSICdWMaFhnycwcycW0KAVWKeC8TzARCKtLggddQBOdHYGUmv1tGqtyUxjm+vR4
eGpk/snvYYeHy2J3vHRcRPf46Xtlr6EyQ0JBvf0k5mcfQg0Qm1xnmVzMnB5P7ez3Z4rfgUdU3QBz
oLs208W5qLMKacBERtCT8NQdyzIcOTAN0V2UxN99XWm3qvHlVMM/tTdOZaHTMh1RLlpi276KMDtj
0LDxbGjfDBTUsZA/Bt//eqIElQUV38C60bWCuOa5AFyWr2ne7YtJk9S5qVGnkv2GdDvy3jW9/EBu
qM8yuV/kfbZQDcGzQ39s2ATw/qpDK2jAaGFNTn1dEqlIyOBKlz3I1mEKNmaJc9ia7fONtTkVlk4l
5JOGS2SzuTCQwS6Zi2dJkMCgWPSg2DfGTBBsBD4JlMPLdAq/vf9I/l0iye9sCoxfyPQh1YsziWSd
ZS5rGdK/kMTsxJ925H09YpYwl4qbym05+RgmaD2OBuVTBXOv15tjcUiVltWHyGbMUP8F2f6/nTK/
eSuuX7O3+n/NF/5WlKOMgrA5BUP967+O0TdJq/pHc/5Tv/yj+n+f/prEk9Vr8/rLf3inqKy79k2O
9291m/71Af/1k//dv/yPt/9O4JYmEC5eTty6fuNt/Tlv6/TzfwVuOc7f0WoAPDFAa/P6GVypf6ub
f/zNUYmKN2zV1m2k/7yfvLQzhTL8x98M9e+mYaAHZ8axXdqvwM5rgKH8lW7/3TCpDziWDQMWsar+
P0ncEu6vQlxF1zgoCGFaZ29XrGRj0PSx3FKAknd1VrU3ISwDRGhlBURfL2hkECSJzbsXnfZ5aFVU
w/S3Ed3BqokWlVrA8ZKZv43CMfIqTbHXVdlUVxklL8q2I7U5oyW7PBEsvQGWh7c0jCxE0BgQir7V
oadNw8pXhfiWg6SmZhzX12EBPjGnDPtkUhg9AmQh7bjth6OT+cHDlOYTFg9NfUtwb+IgYqVFYZKI
rVFEyZ2rZtFeWk5yHfcFAjN8UxTTMmnRhoN8/i23WnUVZ2n6dbKG+EWPkzncuzDsVd9kzkGhBKKS
L2DjmHPIHd9j9zb32LXLvZ1U+iGPzPapD7X0U6UjkFg0PZlUSxTouK35ApKGXiq6e30ayGFs21B5
0TOJ3LpONX4ZWUzRduJE0i/wlWrXLf8MDIphDQv892BmM5HSLC1kPK7MkAyWrqDFkZHKSz2QcJNn
XyQVZFiMQhsdx8Z91AnwmYMuyR7VgvEqNrP2ezI1KvWBDEtZgA11GQVzIl9HdQOJvrar4sl5Kkyt
+jIOZUAjwZ0XWbwJqUWtf7BJLTCYSBaoIihxa6P+gj8XvHBb1M3KaQv1S+A6SK30mSnmRkl5T7S2
fdulaidXYzMkOoIrPRk9O0shewxJMxQLUSHzXOiBFkwLS2baa+XoHcKtwGU+NjstXPZwCp7MPkW1
0uTyzieiB0GCxpwMN5d2kIxcQF5gxOgEUyzbxLKTVyVZBEQ0DKViwUZyOWmIIoEJHvoj6esF2mDN
7AsvNYyC47vVhhDWMXsDMGDLxXYBANcygWv4nAnVXkZNJd6qIEOcmxQjMiPN7hD5+CDr2J45BSfA
bhrUH0XNfUdnR2abrxkG56m6XXF2QUU/phbFsMz1/Y1ogUjZSQnMjROR+EpGqPkc8a+OcejCGUUn
gSYvsrKj8JsEwRk1drEYMzPieCHZtBL0rlMJ0mt4JwGxU6WmsuWqWwq2HHKQRBA0I3aylLJcpmOO
bdyazSOhWUD5y+N0Wka9gRIzTMZ+DQOie0qCUCnWldEECEIRk+F1tu3gOyly1TrFoeLRFgxBgOui
qpeK1CHuOKNqPgk5CZqGpWW7wHxjIqBaaYRsbWSbEDDbq44HLrl9QVxYbnPF7KY9Cr3yDgQoO7SQ
2tah58Cg3SkuSA8RDdWN7C3rMcUpunKVyokOjczc64Hkv9IDfde3tIHzhDIQjWSfMm7f/BCo7z0J
0losOOgggkt7lPwbpXUxz9Kl5eRsBXrHSVzJ+Uk0d8X3fmo6Gq5DpK2LRkB860L7u1vTNd8VUeBE
yyi33ac0osREIp8Tt8uos9w7e4plv26ZmuNlOdJ08IBAa+yLUs63bFQp7JthZ4yIZYvsxrBaBiUJ
O3Pckxr1QJmHsH2rWurliykxjFc0YP2nnNbTS2Fn2U6hVnRd2YLSPycR+94qyvghy1qLnfNghY8l
9K63YOaqzCnlxVWdDfaeDBu2ISKEBsSDLpIbSpsJhDOyKW4UiimJN8mJHD1qthpUcI7DuzYZ+ZUs
ehoaOaOFfCROuHiL6LU8N4bj3AXYAmYJjPMNqmb2ubGy/JshtIJMsry1p2VgKJm9hFgyHZC1hASN
pqo+rJGl08lBkDyDo4WSo0igWQg8hhPzKsLEpi3b2QvAq9v1MEWDafqmZV2n7EjAM58cM9YOXVbR
4WNZFDesHOpRkRh8ZW2g4TPSwKLOBPiGX71kpuC8la1CFO/hboQy8hpkptKsAPFqpM7o4LqWGpFM
PXESEJOWOE2Cg5+4VbCk2IETjvs4TZuCps4B1j9Hyigw51Y9B8tkUdCwonEQxAgLUDhZu6SoUPDa
QxzfR5zlXjiWR9XWH1zlygKtn666vLOmha1WgplBlH7qBSbv0oK6c7QpE5tD6OwgIzY3hDa+HI02
x53pxDRhoFqYTKTFZFXPLQzJL5ZRQtYXGjqOTMp9qCrJU5WSzsJiQF5fE4qvaj7Vr6BpjRe7gCNj
h0avceke5w9dgRnp5nYU7qE9LsOONWIVc3A12USPronOadYY6lFtveRmkX+NGmrNhCMg81gAz/K/
wsUx9evKidNxMaly+E58NiOogbfRLYhxedPg0pD3UWB7o0ttr5PSztCKKerRGfrisTJIjVDVaNyC
eVAj5owUO9joO+4XoWvjEQhy8WrV5gQdzo7kw9Qwy6zcOjRXE7cEEZswEg9ecs5CUdr2N82VAvGQ
bWq3fRun7BJUv2vW6dQW91XQiSc6QfZOqo2z0IIYZkBgj5+muCq/VjmJzTR763gTYwbzkCIT+pM3
xKBCZM3p/iQd/TG2AmFO8LKDWBGu/OARRzLtM14DEHTJQBxuSY5JF5jhDfwg+yEkhmFtk3aDlKHA
AO+7dvYai8rfiX4aDrKJHVBZqB2cZtIeBlxJK4WvTvgkFSUTheYxa0LlRu/VgZkQlyFtSaX8PpqS
k0fuaqvclpCwGnmKl470PXmmybUQkXov4o5Gae9Y044AGwPPalH6oA9kTf0VZ3zlFdVEx0OR2XNA
nXenRUa5Qd2g7xo4olsrGtQ9iiV7g5iPgQxqTh3o0BbDsUmDErEo2gJee9a1AelI3n4LkTJeGwLV
hGpF2Y05tfknUHzUXYJSkz96tORQ/3JHm00D08aoYXFydA2UL6qmiCcSUXtvqMx0n+V0i8hAJswc
FVV3YIEBkIR1fQLPPZDzovThcLSQi+WLqTbJV+BlXoeKWi9HP0jXOrS4LzAalbcJTimdKHVQNmHS
x1s9EdMmHMD9IyTwQ4/QoYmcCRTpjWmIfJE3wC0pMg13hdbCDcCoe11Ytn8jA2FdF/UI7yeggJro
4+AJyKxkRGjJUdOUYmO4uA24J+pVkqnOLqrBfpiYlpDfwRpFvD138lNzXIP3Ktct4VhfxNi6ZMuW
/E6t2xMvMzfUyhJdx0GzeN8WDpsZqk56Z1X3nREZLzKMxbXd+WQOsIXDGK2494Uz4ZEw2pZyE+9x
wA4nHHkp3FAeTUpKN71WmNAlXPniusRU7ZPaUmPq3hnx3BU667tYqmr+ROki/AwZugIzqJbZD3D6
xgYiu04Tchy7VaiVib/pGi1BD6W5YbpA49d91q3W9HzAQDzXpIF7N/UtIauWPli3vSjHiUpXwqKi
2xUirxSRE1Mf2/xgkZLIl3vmVGbb3tTpyTQILzFZxTntZUXddqpWH8a0cR7tsEvuQfVo15BG2yWb
5GBXlclwxGanFgutqQyyGUun+1z6FRqbNOgx4VooIUgdCu/qpKsIAi8as1y4hC3Mv0WKADQ0bscm
YmKE+uUHV2bXsyj00UDmqdP3CDSHvHN3hN+yhMGKw13RygrXjtN00zqsBUkJTRbcx2plw4ge9GrL
ygSJKVKhX6Qyb77CDMqi75bpz+0efEb0d92gGeh9YDzijDQSippEvfUZa531xKreS2aAsd+3JgYc
wtWaXUeyxVVrS/+VdoC57+RoAGUg74jtl6ypIWfm1dTWzXqQYXYblLb5KTPb5F50OeJoE0E9LVA3
NZ+dABFBOKrDsSLUaysQitz0vKEHPKHGpzjogrUWyUAjQqASL0ZnwyErWg0tGLxwf2t2BP3darlS
q/cV0Xv3xHPzGgrkeT6Y8b1LrIKOqqmjNR77zao1ppnclBTBQzIQJHoLsdl+nONHPoV1WCEmJVQI
gUtZwBa22xRTPQ++k2QQKNFAIzVzk/qTzjIGOWMo02cXRtn92BTKkyT11Iso+gDsoudTmRZZFkbs
4vE3kKRJEpOvetMl2BwnbnIoBG4tUo1UcsmSkNx3lC/r1jQNUAyO+zQluY+8t56XZJnY9wHetwYx
iD2CzBNZtBmtiNJcYhcAIltrAhXjmvGjljCNs42As2FpPuLRhkhnRQwtpLaEvqUf08ukT3+T+/gQ
yM/gfION/a4GX/E4hqQsENObscghaSLs0U6eh3KCDG3wbixjytXXkHYRuw15QW+zzCfaRDMQ/RiZ
ZX8MNDU4ooAJym1RabxRRmiiU55nNVolpXlkisdzKkIrfqxpTrOdHyNSLagW4KzSB/PK4PB1QE4Z
H5OSbAE3tNjt4Qx6CMIx+eH0zbgTsuq/Iglj7xYO3Y3CoejVKvB0KJxW8KNIbXRWkVaKx65IgXq7
wmZKSVkeXu1+gjNumBNNmKxm/VT7xlWXBiTGaK2nRfI0OhJ7TMip8ggSpnu1Ek2/i1NtwAtGOWuN
1rd/jp1CiCXpdYEXYKO/Cf3Cz27KLiJJvqM8RSB1OoybqVQt5D1ueC1qhQJiPOTEDAUZXK6JdBNk
hqu+AFKNUry+Mgcj2KmSWQvXLIfnU93m/1WB6//H0pVLGfty6er2NYnq5jX/pXo1/5O/qldC/N2h
dgUSzKExgyeTGtVf1Stb/bsDrEx1KFzZYJlnfMI/q1eCLHmHwtKcSujMJdd/Va+Mv/PzOknvFjVN
W+Wv/gd58b+6i/9Zu8IP9Gs1V4tJJrEh0ntdRHPPJY06wKa0KOzmAx7374tjVMV//QDbTtuBnBQb
oVX2GUAbdWrzA+zbpUvP1IKfzK0NPYAEkjXo6KjvF2pADIwbT/YHBe9Ld2aug/909cTX0Ay0he05
9nCDD+oQEYHo6NMHl5+Lg/8qp//rxs8dkp8uP44O0pMusOHTbgfXZ0S2K78aryLQvz+9hbd/Xes/
8ja7LaK8qf/xtwtfQJ9THn/6hBD7f+K3iuVJtToMOG7TIXmt+/aDy1+4+zrF2J8vH5hKZU5DZnti
YrNGHQblkUXcwJ/98mcNItgrClshXht2SLhmRLGr9O6TU9jVBx8wX+g3918/K9rSdBRjV/iWl/v2
IUmqpyRKDnnF12mMK6pf0Qdm7Pl2/O5zztoltj4gXJE8hcG0l2qKWCzvn7s5bAYyDYXFEcxx+sGA
uPSdzgaz0GVLhj3gn0ZztX2Rj8BiUQJxGKU3nlk7yprkxLz/gLR5HPzui50N7DoI7c4ha8QDiIRn
qNqmAwpWnSSeY1dc18WxjYmjGdZC+Yh4cemNOxvvRT8hBin5xKDHNVvJ4UhgyAfTlPZrZ/L/jMdT
2+un0ZLKFNsjUE2PSNFNg/dzcMuNiSGzNZPtkOUPRG9tLQt5jmze3r+Fl77P2RTgo0EFkzarzbT8
e5xWV5hib//o0qc8+5++DRkWWGvnqXFORLIy00Mc9kHW6YVp5cS0+enSEzqrWldjwgZNzEOccseN
5ct+B4Ah+OAjLtyYE9Xgp48IDeCx2kiHg8zeXdiIbdHbH7y2ly59NuwnE+I84FzLc0UD7LB7KoPm
gxn90qXPRjr2WczqVN08N1MBLWQx2XtT8BFF/9LV5z//6Z7YY0yYC5QskIEmpRln3Rp/uI6eJ8dP
fW+hrmXaiMdq7TBcE7Xfvv8ezrf1N5OEdjZkNb+NVF1xLK/tNbajTkz0p1DqHyXw18WMVD6+/zmX
7s7ZYm1aeqeWMZ9Tx+NLlruUVE3v/Utf+gpnoxRhaIvwJxq9KmhpfjjXJrMB4DFmtrRZv/8ZF359
9XypTsbcIuaIz4hdfeNTPlyVOif5P7v62UqdO9Ti0HFTpPOHey02PZnJ5/cvfXqQv3nA6tk6reTN
VGFfNj3Rs7wpROTEWDDvDKW6za3PsnZWQ7VO8HMLVTk4VfRnY009G8bwhAy0Zu2Absg6mKl13SXd
/v2vdGF+O9c3ZJPdKmwoQbpyIKe2gle1gXTTu9/fv/6lZz3/+U8DeTQytyvU3oTmH5BM2XUby2hf
/+zaZ2uyTuhUZUfD3Nt0OMTGs+gxmz64MRd2MurZWK5pgJQ44Aj5mypCIxxMOLSdinZbUVDj7b1j
S7B6/3tcGHPntHViNDTkXjwDYjSuqRBeJyZFyMFG/9t+sEJeesxnw1qLDbN0ScP2Jn20vcgeyX53
iDvEe+H80agW7tmotuWo6EmJZrE3nG+pZT5kqfvBCvn7nZ5wz4Y08a44s/p29HQbqkyHEDXmbaUv
cieGeN1L9fH9B/H7l1Wc67ToUNHV7ArEpW2/0Wr9vs6HD57xfBf+feYQ59iyhCxdmo4lDW76oySM
LAaH2hXOV43gutqglx93a/HRDHtazH73cWerM02pqZLI+j1dVx5biTu73uj0KLt2AR78ytCm60aO
C5tmo2ldDdCfczv44Axw6S7Of/7TkI8DYLgW8DqvjJLn3E4PWhZ9sDpduvTZiA8cMs6JvB+8JFfS
lWvO2c5h8FH+we/HoXDPhrzvkDXm8x57tk3kNZU72usUXcN0WqBC+fL+O3bpXT5bu41cR09M5pA3
JQrFTEL5rGcF8peC0X6Yig8G4+9nL6gBvz6DQEnwE2mMmFobt0Ur9nGkI++IvsBVhNPQzAW05IO5
5cJDOWdRxugoK8VoECuXzXOG8Ijqc3T9/t26dO2zkY+uPqRLOc9bIw0v1Xd3E8rC1fsXv/C8nbPV
PETdkqsVy2rXCVo91sH2iyV5XJ6tfvC+nqoPvxmHzvzRP48FTXZ+KHM+gpSOoZ6RNvrWIhsGaEf5
2sX3rpG+dPQJrWcVZ8nIpJCHaEwCuS84kWVwi0xksZnaLRS/OCDyOf1M1VvXLZOGElp7IplgaESr
obmHzbiIU/nBrHvp3p/NIZVhJKZDV9cL/fwRk9n9FKYfTBEXzp/inNSG60hQeM/Y0ejKJ6H+sKwr
pNiovz7rxRe4USnzOxPT+8/5wtzrnM0aABRI6alTJkMnQGeOV6H42tkRfXxm+jFcTIa6+HjqvfRW
nc0i4awiJa5j8EblyVWVXSOBlU00X5Xu9OwwFC36+Oj0exVMmq1XqyGcvBSBeb6e4wbf/86XHt7Z
NBMkVqlogGc9PLmlJxBmpKAlPphdLl38bHZhew0H00Wt1UrxIx4abZHOkpk/+s3F2T6ib2hgB2ik
QVqRTmuTC1Hl492fXftsOglhCfRzTjPlqe5RF2LT28r9+5fW5mHxm6EuzmYTt1XJSKAFcXru4KIa
/yuLbo7BfH7y8zPmHSsmA7EwGJzx80DhOWvuFO3h/V/gwlt+rvqlz1wLeCOo9kz3U9hCnzeMfK25
/Z2lzDZmsQJp49na+MGouvCei7PpAZFf2VjIxDwnH+9RCTzOPOzYJ7BmUm/e/0oX3jMx//lPs6dM
M7qYGmtlaEt3nQQyhFXbfzT9X7r62bQgkDTFpEYQCxcCUAM6kILrzj8CxF66+tk0IJJYMQi3gQdG
p/ulx2r2UrkQVt6/M5ce9tnwjoF6ZSTkDZ4FkyMjbsoGTdXLZ8WwPMeqlrx5H85olx702WhvDK2N
MUFbHgqqdR/OqXvDvcreQhrKR/XVC3fLPhv0tZxjayfuljFYUCryIyiex/dv1aVLn415RY+Z69Vq
9LSovleb/mum9X9UhxEnE9VP72fpDHWjNcXk9WG40axgLVG7/tlvPT+Mny4Nc4julMJvHeikvBBH
/AnI7Qcj99IdORu5AVAnQc95JCe2VDwzmYZFZylv7//i8239zTR4nhyZqHK0k0JOHGD9VYz92LI/
z0eN+cTWWtIr4w+2hhdeS/ts+PoiDfVON1gn+vS7PQbXrlMhZOw3U1X94Y06G8MhWnoZDxMFhqx4
meJpq6EYf/82XXoGZwMYWs+AYZz85zZubiH2P4XTR+evM976P4v7wj4bsMRZRAiCmNhsRdsHxteC
rDFbiusxPtYF+8bsaPTHvt/YzdqIH3p7tmZeianbNsV3dmCj/KgeemFJtM5GtTEZ6Rij1vemaHwI
1Phoo1pEhuf90T20zka2CCsHh5cyesS9bc3cxvtWrt+/9KV7eMq7+mn8mVlpO0xJsDQTn5Aac110
UCIRKZh+7011upfNfAvV9DNbd7OAiMtmcuTPYzc8opiab6k5Tcv3f50Lb8u556LDHepbHbNBVen7
zvDvA9f+s4nGOpsMwonumbTU0bOm7onjyt5uzA9+6wsj1Jq/zU/3ECif07sqSMwyMF7JjfpMDtDX
8D85O7PeSHVoC/+hi2QmA68UVKUyJz2ku1+sno4BMxgzGX79XXXufUj7NIWE8hJFigHb2+Pa35rs
1ENC3sY6d62LGaMAzXEcGwCVkvqW87IweLxPyHvIM+/Tvpo3hgAASzwhiHQuyclw8iAvSBjYN3v4
5hCQA+FAPHTfgGPZj6WHBUo0lTvb1RgEChAcPKmdGUSJ/AGe2jcW71+v18lKnXtGWNM+zBtSoWi7
dr7knv4AQxnkFkb7hkYT/Q5vZk84PkJPO3l1oDiODsLhbd+rG4v0kXQu9WaoOJt8/gkF5temDL4E
8PO8XvxKj/cuf3/X46OI5h1SOLE0YsOLK4DHorgQsO3sawgy+PVnXKLnLxOsd2mVd88oie2BF944
qdM6QDV0txXINteLvtTC34o2ApaGAnpouswpQNjuD0ApQbiyoRhEKg4GBUD6t6JqrQcZUeuoubS6
Bife1lh99oBnB6sF3tFbZ/dr32EELesdAdQ3OijBiYXsww/T8jqBceuQczhHp+uVtdYORvgGBOZg
gYfKQgbjq9BQxzXRl31FG7HL6QBIfYjDYjcr78vIfi7rdqPolY2Da8Ru4eVz1+V4a6wSYGpcfrcA
4kdewYmRewpOt9cuN7Jqztc/ZCUeLimM7/uq6oOuyyC2TgEw0wkSBvQZeuX8ONute/Yn2Npff87a
VxlhXYIECjiEwlCKzDuw6ysgXj2gfAutugcZwkaC+lN00M70zS7hgHj9qWtfZ0S7npE2EnDsuGtq
/7xgQBYkB/WOe4Jm9vu+RxjB7lX+JPvLNsCHd0ceRkdGu7Ri7U9AeH5ef8RKLJqaOO1FgaYRrtpD
Dmigj/OiuMA9fo2TiusPuDT2X0YVUxPXwSWCNBhvke2A1Cz3GBLYgeUnBlYCZP+Hsug2esHalxhh
75YOgxkWKmsq2f08Qsgdhci0Rufe9yFGxMNGAhr3KMOavfwwzF805LfakjACwWWBhnvuVvL5ysjy
L07g3QiPJUfHApeDpI20rGeeecsnUkLQf/0rVko3hXKON9XElWgOSOQ7cLWzUj/5LZY5G7V0ibm/
NLeplAMnrA56GIGkUEs/AwByC4X0fe/Q8wxm1jDnGwPZSmM7Rsj3BJmi7YRbB4f0IDWGSGmnSQWv
3uu1tFa8Edt15hMbMus51XCbjdsCCI+wuDC7kLy5b3fpXB79rpmHRlFYoxY4X2/EB+X1r8giFPH1
119r5Mvf35UdBEIDS1JjgmUVu4sm5FhXtdy4wlor3Ji9B8I8LktcDJQZEhEyDnwfEFo739wIYiTz
dhaLsJkiGfAoyGH6dNk4Xq+VtWsHU/bWFaE7lzP6phcAXwOhv9N/rhr4p4XgoD8t7dFfhu+bB2dr
fciYxrUFTuSMNDA4Muvfyp6OJGi+ThTw5OufsxJppuzNgeVvEPr4mg7+G7Ch/qer3oCwOgJr/guX
CdcfsjLJmQK4HjwRJInDzB3Oip9JxG/BPz4oCQJWV3n72vw/Cjgr6sdMoEM5bT5dMPJIE7NB5bz+
BSvd1TZCuZiCGURYDKd+2N6RcHgR7tZCc61yjBDOpKuwkMXRftE1t8ypP1vKesy4f2rJmFx/+5VO
9C/s410kdx0OGJGTA1kFAcCxUIC8ElBIt+a0teKNWJ5IAce/AH3UARS4jQZkwMMTAGSj62+/VkFG
NFMQBHJI7XECBLgn8jLnB7g9w56a86T39M2+hxjzci9ceK1DYZGqAaJcZOLyqfpsW8shw/X69Ues
9SEjlHmZ+WUNYHTa0uLH5S4nEu2G0GilBUw1HOSlYR61ePu6g8ioGW80GroMrY0l+MqbE2MJDpbs
DEr7hDuUgXzNXesGOp2db25MwZSOOihqG+tfD7aBdXGUIOUPRXTcVeem6q1hHYDZM8AdgeXWMU56
7sag3Hj1tVq5NMa7qIIzExTDuY/pHXZpIJR9ACXk0/XXXhmVyeWR74pmVWd7xEYXAcIVoMPWfkDe
G84DNdJ45TxnN9yyN3rlWtcxgreZLVCEYNudVr51corgYAPb3Vp8Z/FG8CJFT0cqw9A/eRrWKX4+
Ak3q3QCn9v94IEB8QNV5/r9V4fukjZXhwVS+gR1V2Bc4cVoIwAo88kniqNqTxQvOXt+uN8daSxuR
i72NBee5EFtDtARR9R1r1Eb9/L1opCb92dI6wz1/q1xsbFzdX7gW56j3NgbOtbKNsA0LF35moLWl
ElKPPofxCvU35sN/p9X/rtDpnzI353+kmDvYCVzOTIOnnMEimvjp/yxiaZHkjitFNvSvHE55HnKJ
GXNjuA4gXQ7EDKuAUYoz3bUDB5dmCDnshbmyhvLU4hJMgaIg+KNC96g2rnj+3r/pvwiid6EkJc5Y
LA8VPGbWs+fAvIzcWMO4UfrKapBGRvg4bKRgbjdjykEQpN+9rLzLbf80j4Bc4pICN/NYEcpw2TUS
U1NeNmeylrCdHEH4+yFb+tIv4uOePg7fzz874mTjCh7bFAmj0/5+AkIxqLfWmGv90AifUgOrImwN
CUkt7mXr4hycfr7+1iuta+rGrBEcFaZx/k0y63Noub+w+stjEUwfrpe/8uqhEUJZ0BOr6RaZsgA+
2R4LkbmeT1sJc2ulG5MfaBq8B6VIpi2pquPCeEJCsS/3ByCvPxu0AvvTAedmSXUOgugYJqW/Jfhe
ee/o0hrvYgr6F9n2BANL5ILTPPERMMbGC+f/T4hdHdJXWtXUbPDA02MQIhdnrGY4ZWHBB8h1kIf7
GjUwYrb13FaIcEEWkWV1sayQO95CMbcxNP59PgLD/M/KcS4IWFYhkDTyT16jZnwLoa8QTnCsShXt
2vfT0GiBLmAtwOnIUFymPicpmGjOhxI+L9bper9faQFTW8fmKK87p5WpTep/SvhLHQHj1XHkzzy5
/oSVPmQK6pqogIEtODupaGEMByrzAdC3j/vKNhYd8zL7tiPw9iOYl8BgfK6LduPcYq11jWFyAecB
FKkOFQ+fMthanMCo1PK3VN3WCH8ZFf8ys4bGaFlZPLdbEY1piNt0Z3YSbf2CtFGEHy538FFe4GjV
P4WNBfT9K+bbI8siYBrgOVy40S3OymPd1K8KuyMeDGdQvihX575/yDP7U4T/gtHDobTVcfTdj9Hg
XRzk0rq5xdVqy+xfPcwu/BxcFVCrcbARgpcOoNcdtGBpFj3vah5TnceUbzWoQmTV1IGXTLj7wM23
4x6vl742JV/oie9HpzbntK8o0kUIa08BFNLI0YqAytXHIqQ3yK9skVMFL+XD9eethIqp2cOapy7h
qesDAq3uIdH/jgx0ePM1/1wvfqXDmZK8GbDnsA4FWIEVjWK35Y9wq4RTXdgcS+1v9OqVYDR1eB58
VOZe1X6a+dC09vnyoPyt+5u1+jGCMaiAMwG0x4dMV6Q0EIlVZJerlI3mXiveCMgmZ0tQDDNyCLPx
eRz6QwAEjjNsnUSv1YwRjXYHE2uPIac9i+ArnPHoNwuqrb3XSuGmYq1AKqsdKrw7GfiZRvKGuv7G
wnSl21AjCACzBlRbIBu8c4sf7fJJg0CLI+jqACZKmFzvmisJzdTUrnll2w/VKCmccUQXLzncqUDo
mAKML+OngelH4MF+AMJRBuygB/bl+mNXWpxePvnd6kMsjoZipwBmwLefgLICbyr7ONXRxrZ+reYu
j31X/NjCOXiSkCoCOfxQXQzu8i7xsD+xtoRBa0+4dId3T8hzOhI3R5+SPf1Q5vk/AIgmLqoNZ1ty
YxVyaee/zCKmss1bAthLdkjvxHErzFcvgLkiTIe8fgyxrndr+TD4sCK63iJr/dgIcR85u5yyAA/j
5LFj+lTkO8ObGuE9YTD3sXlEF/Nz+w64SuBcYd56JFHb/rr+9mvNYYQ42puMHiBdqWbjZ2shZ8os
+EeXjy3ZCvSVR5gitmz0Z8enMHUKAvZ1WJwkgL0QAFexWqKX61+xEhWmkA2JeFLPkEGkSygSWToX
40P4tATp9eJXmtjUsk1zWBRdMdF0AOUxHZV46eFYutFZ1wq/VNu7gOBCl8PYoHpo1j3YSo2x425p
6tfqxQjnjPjI2hjw4kAbJqyBr68I6FMO8OTOl7981LuXh01Z5S0Af6WzHg40qB/9qtm3UDK56P3g
U/gZjn5qTc09W6xUBPnr9fZcqxYjZDML8HhwC/2UFZYfd2BuxPMAuyaiqo0eszICmdK0npclcIuo
l+62hMNCf2SF/+ws8HGoXh1V7ez2RvBSOcC7zZ18nJTCj8F56K2DHgEv21VLpkoNJF1HTCNqKZyl
9wJtAwiBQM/fjlkl981mplKNTV2YAUoH5owukYxFyo+cu6ex7T/u+wTjjCGE1cioBRAgoN0++KW4
FUuQROhL+4o3QheuvWFTVSNNq6E5accD6yy8gS/XxmS8tsQwlWpWjix4pAgguoQ8Rwqe487M1Ak5
27+r2f62BBPch/JXQeBmaNMIme1NtvHsSw39ZQr1jMDmPBv64hIis9cffU1KJBYUX4ea/nApe6wF
LKev1+HlrPdvDzLOI7RlBx0wiZfkiM/A+mKjYjcMFI83vXx1rc92X2cbT1r7JCPqbSST5H0J8Dh8
TqrD0mEpoPJepj1vxUF5MF8GTmHr2G9l0vOMqdsPewJIOXreYE3Lx4mp+gnsVwnLZf2dEL5PpIrU
5z/HX8yqmvjw7U6BK38F+DsVVrUre5GaQjdbQ6qDAKVw03afkFh7YDDLut7mK1OeqWrrQLDHynyg
qYdV5ujwFMLIZF/RRsQTXJjm4YJGHkBivwHJ3DvI0trqQiut6hoB32ind7olA51syQ6X/Vamq9cm
D09iLjfqZu0RxpTtz+HMRpXDyO4iGQjG04gjiryHFqtV8P26XksrE6ApWbMvCdSsxnqJcv5JIxcR
Bir1m5pze+cDjKgem0BbjkQz1BTmlKC5WrjuKOafc25FP/d9gxHOWQNaSOaBlNX0ckyW2aoevL5j
8PDBadD1R6z1UyOIZWNrJMejLexi9o8Mh5tPQNL5P/aVbsQuG0YQvG10JhCH6wOp7gEYn/fVv6lR
Y7POdDegbNGwn16wPOk8u62mfekUcMn4c9iRTl2Dvo1dqAOHtXiCLwWALvD53VUxpjJNe1ZAQJzH
gYzr5XZSgO8pD7g45cfr5a/0fpPl1kqvxesjTT1CAqvkRaLBd7Ar73S9+JVeY8rSaCFAyVWoe8w1
YPsqPh4mCu+x66Wvvfzlqe9W3I7TQJkt0SdbENUOdeENSatadQMnvC121NojjOCVNZ7Q2xRjaEPu
s3B+ahksfXHJfP0L1urHCFxR8WBW/qXfu1n7FHUl+dSLKfuwr3QjZuFpPMGoEV1zcaefjbDOYenu
mxEdI2ALq8SKqAaDsVdDcyhzR8OdoSniXS9uitECLQPugZac+oA7YbIVQzzR5ev1wldWWaYITTXl
CEMQNKmbZ0Us5/4Wt3kfZxqeF2x8fDq/5hN5LeqabTTySh8yFWmWqp0gt3CQxBx9borqNgyGk+UO
yfXvWelDpiStnHIL3qL4HuA5ckxePTkGwzhsvPxa6ZePehdjk+aqiyROtSmFaNxbHMiT4b+479Uv
D31XuFcuTNT8cmbLPZ60gv/2I2tf5zfRbAV8ZBaqcZbAZqDQQcFkc72xIVhrUCNq4YQ1/F8PGqLq
aDE46AzOqXLZvq3sv1ugd7VS6ohbzMGbq7F/sC9WW8Rqf4Pe7eysdiN4W+7K0S+R3e33yznKMw0K
+9Y1xb8z0182MaYEzbfmqoJ0HvtMVz+oefrQeHCjHMhplO0LNh1x1IYvbH4Z0KcuQZfb4xLbDdwB
oLfGDuthGuGsJFuccZCzdKpnBOKpVxi8YOYCKz6dx1h2BrFf9jLpC+85h9P1xlJhpbOb+jbQ1zkN
oVtJO68GDFoE/W2kerVvLjeBb2GkaV7X0MeIgQHL1Z41Pv96IK30SFPelrUCB2ULisaK78SA3qQ5
iPTVuKF1XqsXYxCwA+gu8wD14nfkYaTlW8Dk1gy7VrYxBhBYVNRDgGshdy7EPVbGMHQQ9RbkaWUL
QYz5G+6ebgYCNC7lQnHuwhrK4+gGXf93kQdbPNy1yjeGg5r7lY9EN9ROA5x/5nsi0eDOwxuy4Rvt
u1ZJxkyuCdAb7oQGkIz/4mJSaT5lYme/NIaDCQYPTd6j8Czsk7x37+CQuTEI/71qfFPVJvOBc3C4
Pdyh5C6Ff0MIQ7eSlIDQOizDfe+e7u+bTLdZs5Y5HR4DZi+HghTO0MQupoMNB/v0+iP+fmICW5g/
p6qmKVRbwH4k7Sv1i1rTk9cGTVx4ZQkToek3d/zn6w9aqzJjX80jL2/LDoMzfGfq1zn7GRQ0kYp6
O8u/PPf97BLAK9pj+JCLOwlv6ZnK9oz+tbG6+ntP/Ze6/r54z2NWxUecw06jmGJ3nh7bxv6+r2qM
YIavBJt7m2OUo+JhyZykHcZT5oa75l3f1NQVrg9TM4pXj1rn6HeLFw85LF5xXrqhw1zrQ0YUtw3k
tTMMtlLLgreUovTJn7tzMOZJPyo/scto13jtm8S2wm77foLLUwrXnruGWc+0jLbAdisfYSrtiOON
FqZ0D7PYdD9FwdmzyXGEk8Rlrq+iLVjbShiYgrul7BbSE3yCzNs7QavbAQqWsA62kprWyjfi2bF5
2MH8HW0x6gddBB/yKHjR87BvC+Ob6i9tKQUuB6ppnOYPgGEnOEL853oYrLWAEcG+B69nYKBwTFye
YIgDXY59bwePTdTe5tOv689YCWNT92XbHig9E0bUoHYumu3laAHuujFcrxVuxLELRy84aVEv9aOi
PsxOmMIbZN81nB8as7GdtTpkNTqOYtmLn7OHYNRv1ytlreKN+MVZgNf46nLDx70DhJbnzg/HhEf5
J5tkN7XINjQba33TmJCFqKAxgagHB+bOW1Qnhd0fK7VsTPcrX2GqrpBRkI1KAfJMGhvnkVlWnQHu
X25hwl2dXBxigejZba0c1x4W/jnb9G07StajqfsSVuIdp8GhJkN37OeojZEDC7NxOG8l19tnpV+Z
CiyLklqQS71Von3tBH+wwq1j+rXvMGZlq+7g+8kQcy5OuxdO4P3VOTAnD9PKcW6GbW7o2jcYwR1x
rORh5oS2z+QDsqgfl2xLsrj2DZdHvpv5LRhzOiJCw9NWvF34W5WUH9pyvF9qGOHZ1kb/WvsCI7pr
byyVrS5r1clKIOa/mzEJ7WtgI7ap1WDrGmBtxAhAVlWvaGzNw1Zu31r9GOFdFiwgkYsX1/6NtVhn
3n7xOLlj/e9g1zLeD8zApmRcisv+kjTV2QXOFjZX+bKxq//7VgdOqH82LwldK7BxSgMvK5hEdm1S
1Z+V1T8tbENrvDIsmVIyjNiEwmHaS2VEf/jzcrJx6ToEW5C7teIvzfKue44wtpsU2NIpMjij2EFq
BkZvcRi7fGNpuvYAI4bL0B1ceA3C0YEHr7jSO7p2lS4l/3a9c67VvxG5wzjSrOkcjKuRJZJKsnQg
MOpEpt9NONB9EWAS0bJoHDWFfwFkUMjcrPuneqD74tZUivUOjNuc2cb7Ewixl2F+6nS/cWK2MiZQ
I3BJlikXDkpeWtXFKcotcCzdzRu8lbg1pWFeOAjYq1/GNdGqF7cfxw90sMNHBynNpxCQ/QNTXbtv
bjZ5aNYobEijUUtF5R4yXt3U0DRW0daVxmVe/O/pmW8KxNTIh8qGkgUroqJ5JciTvtW0ZucykyyZ
R80OzFfsyYGJ29ZKdUVa4ZuKsS6ygKv0iJdCHK3IHJdufahreEF89vivuQBgVHzH4iaWzrixAFwJ
FVNEBjXoIkJXYZPYkw9OVj2GU37fLuIJY/tGoFxGvb9VpBHsix8p3bpop8pvbxTvbt0u+z7XThoO
+c+6wj6CwPEnET364vX4X+njJvxsbG0SEY2PGmjwCBzxXdHojXljpYeb8DO4ajswm4OSHeaDI4k7
mMkmfdsjby5j/mkqBjtBdbY/9n2IMYHjBoTDrxSKQTH6v0EY10kA+6OdtWSMBAuFTL7KoHnVDP63
Ln9k0z4UJRwT/5xAlOZW7bW4yZft6NzSgZGD7VVb18hrzWvM3b1FRT9J5aUdGAawS/N8sOGiPsvS
XbVuSswygPUF4Z0HgscUxm0wwcwyaDYCbuXlTXEZyeYFW2cIWEjZeg+NBQo9Us72JVf7njFzN+EM
tNCAqqlHYBxgMouKaYGCul4xK4OFyUHrbFrkeYcr6tJTP1xwXWMiwnPdiJuizvbdRME+98++Q3BJ
XUUllt1zRxOY3bI4g5HpRp9fGYtMAZmfcxVmBHkuTRedogVMx3DpALZH5hCi62hVKr+VViZ/eB7f
yj5ba3EjiKuug4+s03qpBym+DxWtB7/O6w2yso7yjBCWow3z5Mu1MgUCXWX2Z55XTczg0nu9/LVX
N+JYVCW3Kwe3v24OEHGoGti5k3rn4cN/ZGKa6HEKYNlEA36gMEgJ6BYbfqWn/kcm1uIkXQgbKtG2
T/qI3/sw67XgndvCzWqjL609w9hQV+0kBJ8g9akK7KC9PIINV/VZCOfBGslWPupKC7tGQM8w8450
GKDzkP5prIbTUPsnXrGtndZKC5vasboUwQz3WZoigOtHr+ZDqpCdtjFgrJVuxLLtdAM8WW2U7vQK
WRvjY9Oq111901SLLbUuJPj0MP2sZn1bMlfGzPG2Vvcr87xJN2v9zC1cuF6kVP0E9eVI2L0XuQl2
cNnOe3HfNaK31TBnaVvo4MNy/B4MPk5ldNYdr1fPWscxQhf75wqGwqWX2njhm9mfg7cgn9W9RXX0
ad8jjHk4klYlFC7c0onB/MB1m4dgcm6zXO7bqphyMUnhi1qz9hJgwQ38Y5NhMxP7X0nGXxalplaM
ybAucSOJe6qxvh+BM3NIdaxQX7EVjW+VdI+sio6BoHFZe98LUn/yNGzAMusUjMWJqjBVFdmXXO2b
0rIe6xlhD1ghM3fUMctLcnSxO07CkU/7IvE/6rKx4z38sL10GKI8LWhbQMyzU1fsm+Iy0WqhohCl
11WXRMQ7KZDNddOkzOtfdnU25zLEvDuTgHN4M+MHCeiLDa91rDtKzl7zaOtIZWWocoxZumkGEVHE
IDLAyF02u2+R3Eq3XCvaiHNYp+rIv5y82ow9X4oOwi1G0lrRRpRHPKpJ32J66HWUhLJ44J7ct9Mx
dWXYelLLn0IcAjXLTVciSWSSX0DOmNUXLttho1+ujLOmvqzpqqFd2h6nKPN8V7OHQZ8jZCBnQ55O
8+frXWelkkyZGeddRIF5xwY0C+g33x/4V1LSeSsjZa14c4puGLEsXUBVTNy7aiBlnNflxquvrFdN
RZlFpkqKKruE7fAUzcI+dAyp0lK68dKFZz2Vv+ED2pwgpauT67W11iLGnF1Xre9Ct+KB7j55X0ub
k+qgZdPOcVQ6wX1UVH0Wt6Lqnq8/b2WiMklofcXGoh05jnFC/lRGyou7rPk4Qk50vfyVcxxTfaao
C1PTHDM5EtzJR91nE0mUDMCgjhSYCmk7ad+Ka7V0zUHUtbXP/s83gVEEizW/yy03pQU0FtodfoLu
fPAr+wWVmV7/trWuZ4wszVxFXQ7GSurTWsUDejacScN9DHnfVL+RHCn0MLjCkOjQt0b14mDbbCvj
du3VjcWDOygY2nDmpq0ai7gGtAObvXqL87nS6Kb0DboKKweUCyFP3HsAu5/sqD5bJXZJE0Xygtum
0KhsSYJWerCpVQMLX7Oov3zKrM6ZJ+HrNR9yZt/samRTrKZ17dXWxfG0L8EsFY2nX3EdzDcECisj
jKlXo5EfRrLoQtCuOGan/tIQdb60PmR9JRzpA1pYbZxHlt0nQOPQZz1Uodo4wl3pBKZNKekazcoQ
51ugXviwm/Ks6J7ZdbcvVcI3NWdL1PUkYGWQurJyPg6+L590KPS+JGvfNBPFppgLK0fDBzQ7dDxc
4k7aYbyv2Y2p3ZG9M3GO2EYrFMmcubeSZ+POwo3oo9SKynBG4XZUtEdiVd/7Zd46wVlx2fBMrRn2
fJYaLZSuMFexfjnwZXnCxuOFVOQl6HCtnfPfFmtv27J86ZHE7+a4e5MWYCqqJ7GP4wAFizyRWT+H
Wn69Xp9/HxI8U5mG9M1WZpALpM2gjv9mHqv+XLCWHKdq7jDFjWcbOYsbYfX3ng3Y9p/L1W4CzSTn
pZ8ik32GZD78dskou/4la2VfDiTeLYV1Y8+lIBFyjBoG+zsOP5s8sT1pb9TUpZz/7o08kyXVCZkJ
YqGmCFffRsYeMuoknQyf7Np+3fcJl0979wmkQ0rcPGJ81prlB0u3OVhb9dYZ69oHGGt5Sqqo0R1G
zMEqkrCwn+1l/KCl6BPlVMXOVjDmXuAiuOdY2PMU4wfXdU4OExunei6G2pUmMIKfR+FC+IizecsL
tTjkoSfL2HKpDaEdIXdCAdjST0QlVsbr8wzZKMhH3nwudCuPztDON/CtCm9La14+5V4gbvhCOhBq
guUZid5ZkvPASTkd6adGdl9nsqhT1/X50zLr/o5PLvLP83G8692QPpVO1LyIArDLgod27MHW/snv
MsidIo/Mt4EIywd/lNUXT1XFyQ4z/tQMI+aPPncOfVjpE+7pmgeLlcst1MoyobroXpQWOJeuC1g5
4PL0bhkX8LlwqF9M9wPeGqQjZLOEZaUPDRX1m90t9SOHO0Msugi79DFAWl3MsQDODiF3YHwqSPal
bi5ZlS6tBFw5kYQcewEwrHCCZN9ZPjR3wofzaxB01lPp5RYoof14M7Eepu40Urd+0Yk4d9Q/NoGW
dJjFT1bjanEqtJXoziIp1EziJAvbP0ir/UmtZfmygMSVStmpQ5Qt6uz6aokje7GiJGtlebDb6am3
ZXW2otq+L2x7PqoeVjmtJfJn24m6NIJQJnEm5PkqNyiwu/XPMLp40g68e5BtVhyacSpizZvbyK/t
0xzS5Uhw9fTNm+RwclvaxGMpi0NfQ9WrLs6/ZKHkSUPNgBN0clcgVTtx5iZIcHL77BTWB197oHGO
/EcWyB9KFM299sV4cOpxOQXRXKdUh/wGl5Nz0s7MKeOp6mFkO2CHyYhfw24zYDdta4+41hVd4nRj
kYa64bE/zrJO2kWVx7KY/7HnJXp2KmxOwUlacKIROXDcduU9IFDiqQLQEPFZ+WcVtM6B+ASvjxOq
uO9mqBgjJAS5dmklWRaqk0MHmXhNs8TCR463KztcuQ9Zluil+Lx4cMT81uZj81TXWibZ5L7Y/txD
z1aEsNCDC/fBLfVJLsugY+X07d0y1GzGQUtD46wZOVCZYkhIl5dHOTcK7s1YvR/lGLppHeQCWVVj
04dxZuXYBUF2IT5jJbTw+8WnfXgnrDrjz2IWakrchqDawjmnThxMol9ui6COxiQM87n/JJay18hM
dPOoS5aKEHIvfTtH+0OAfSKZ45BEtH3JUMfA6h+EDBw3KSdRV8fS7nFBwXne/gw73sZ6cAHxdKa2
esMRQKGPJQL7I7f7YjqOXlmoVMxTXd1OYlm+oQ7Dh3oZwgokstnhMcwcnYcuK73iblQ2sePRCdvn
2S3ZmwQp5gnhNajYy+AqEncz8BA+n4pPcL5aosQjQwC/Wofadtp3lfpqT1HxBtPF+qYulO0eRntQ
YbzIYQLeY3Kcsygz2JOPMCqfj5FnD+SGM+lgUIqaAtc7QF35sAS1vTFMR86m7BkpWiqIuVKhe5i1
NVVIc83cy22No07SdWrvwBzaRemMM6wnmINMz7jvtbu4GqjOYLgddPIxx/JSnIZmKtWB+2y0Ywsy
igpYdVjSJJHbuuKDLqJCJKKYGnEcvIHLh9KTkXvMWSewWVtkaSfw51CfnKJ3qiNdfHtKFCKpO2Nj
xMO40k3YfS5UOS9HPtV+9Og1EWve/KUL8hQCgbKDigNg4iIWCuZ/tzq05/qMXHvnW8P8cProUddB
XUNhK9nHsqJKPGSZ6PD5ruimJgamvfvFcEQyfeTF0gb33LWgBi2jMfyERFcWPLQRy/nBa1rYk8rS
n+onV8jcwc7WHfljh0N4eDcvuNW6G/qJ3hfhKNgAZyq3GR9oLUP5Bm+4ro/BH5mXMi6QNh5ZcU+H
Wr/NAQnrczTDuRAR2E6LllB72U1/TwY6jzjraEPBihuBlDd502MGsJ4je2roFNMlaPhTRzDR1zF+
l7jy79vabb6104h7uDhQsGXHUCTmWSVgxJX2x5JlrpPwHFvZ1FoqW1xM2ogPxp4buOiPJQ+SnDXe
Wxs47SPNHAEYHq4vfjpz57o3C8t89VJwrydpx7haDl5rFZhh9ICcuakv5UMfhHaUzHZe8qQDXryM
O4gfcWppE/LkBh5GpSxo5RSrrh5UEubUzZKyBxTs5HYaoB2II2odi8GuutS2x76OidNI0NXHEoXp
ijUBAJYdOh1UkFNw28hF5Q9KTu6XSdHZR0v7ThfPGDTYTcVlZp8uMOMiKYZMq59F3snhRhbLUsdj
jte5p9nYkO+6IVIdauZkFi6Mcfb8jGAV+VkhQaF/qWGq1R1UPws/QQ5MGMSWT4cvmaCKPPY1TJlP
oedEn7uCkBARrF0rFlr7H7J2Ht2bYnICeIYMM7mbA7hIJtoNJoXr0HrGcoJEWXDwLCeYD37g9Py8
lOXgvi59X+mYV0Mu42Zgw3SmfOmdGxcrOVRN487dA5O6RhbzwpvmBEv3IYs5lWUQCwuozLu2jGY7
5bKp7Fciew15Fi86/wg/xoYfSkuH5fPs1VKk/8vRlW1ZqmLBL3ItFBV4Vc+cJ+f5xZVZVRccwAFR
9Os7Tr/e7qrKVGTvHRE7ok+bmp0Sz1DEh2FdoCeoB9mfejj9la+lEMTtSENj98x6LOdkuMsFrH86
N7SvYktbknsAfhyWcX7uNIrAjW4EuOYWXNYx1/iGFNippFRIm1Qu7JPMIWujfVgkdM3o7eapf6Jh
4n+7BPWlgP26Swrixu05BgsfoJ6KvvlyYgLtToD40KIyarmWalJxLvjkW+CZEV1zSpYeoVIztiL3
3gixDplqSvh9CBH8F5fw/4DjTIJDl40rvotHWDyRDmeM6cDeU9ga6yc4TDp7HIgVn1VKwuij5gFM
UfJmoOPyzR0VArkRkJaWF75tWlc7ZM2M7lrXfaL3c21BlQnc2dFxbJDBBjNGFS5P5ha8+UCTuqN5
I6X0sCRbh3rfYDeUrQWqSdgvxQ0vgOnhsFTQdKxDOQ4FgmRZnbeLXZK/KHNDuWf1GMgzunChsxKO
CyFURZ2uv5K4G69LaRDOXaZa899WLGN/SLHD0D1D96S2femnITpuPC3HLDWcjE9rOGLHkC5YCd4B
tsNaIveUuDwJesuxKI8ViOdFDizEuGJhctaruNTFKLmBdpS7eLh1iegmqp6v/zTY/+1CNYOwg5IR
1iSJqqv4TKs57F0++nGd8OkT3CYPHvvf6Z1oWvmU6qhNih57gy7bYOKvAcOmS184PtLqGtSCuTyI
8AeuhCFC4LglE/Yq46kPq5e0W8K3sUKHdGiQrhceRE8Hfa8NvFwzPcZS5ojVCS1iDuZkgaed1Qyx
4uHqggMd/YSsSlpHa8brpUzzCVopCG4JFxukpTe3vyt6HTt/6ba39g6bDkN5qqOBqk/W8ZRCKlZO
unAxYglhMRP49oDrvw9kZraR99hWcMgLxVAxmX99PK08F24FRNZtTdBnLpxCcl5LRVCH5nXovmOJ
WrNvHbIZ8c/bdilsufC2GAYZITxkC5ahzojwsT1GJaJM9gh+qUhW4uywt1UoUBRpYLryk1YohCcg
W2uNeOll3X6WDTs+uUS8TZrP+CqnO56ymGZsk5Xdzy4O5jNaBfR1rulTcyoR8Dfso5IG7TFU/Trm
C7gQ8Yo2Y5O/MbU17uYknHD+je7VACewhau81UvD0NXQuV4PzNmgOs3LHKlrsoTlzeYJ/e1TVU1y
PZTotpdjNPZp/wBbuIbe8dsW4xFziDRHwUYCZ9ZEu+Zvz9qOfEQTH6u3Gluw4roZB5Ytx/6wnr/j
sW/r41aBMYUPfkDXQ9cgfPbPVNNW76upc93zrOGAtq/QDdM8WNPRXgbfmxrXgbQU3SuzKZ9gdwlN
+l5IFiTQOyKH82oJSmMe0rWpDzOH7f5Js1QPF3zNjX9ZVeNIXhJwLDgWBmQzSwad5KGwoytGDuvZ
fUXLGhplgYlvL8IVVqZLbxdys/ar1alzIROZnKuR7CSDdu+h3MYtllmbNOhU+2X29tMlvC8ztAm6
et7sLMRzxzYndr2XcYhZcvRxPnaxfUubiLu/28CrECqioUQjZjrnjjSpuCvgI2HtOUjluj0mZp1t
Ljvr3YuWMEe7dLCYdHk4G39HrJrGfcrE8Ci3zgQZn4lYPrqoUulx2pIeJu+9otM/pLi4ELkDKBlX
0QDqzCPL+JOqkskcvYLAtii9Sv7GqyijKQ/bMQLcCfFU3FwD4brgFISuVznu1E4VOk6kgapwqtMr
hWpLoL2v7LITuBznR5fgdz4l2BqP9wncYNvfcltwOxaUm3jNqNlkkNMyIFUBZzFDMXE0E+8zO3Te
v/fIFnenstJRsseyZK0PAAHW5IIS58IPeFzBmfRvPzFaUfC3i0TfG/IawvVuC7T+3gIrxF4jZKnL
bXPzbokpwHuxizYCs/sPp6IkhoIeu2L+EomxiY4LVNG2/mncPLYOy29zhPVtWJKTtBhnsy6YdzfX
5CSFTVwOlZHsdqyao+iu5ZbEIkMjZPo1t/ib+U6O87zpDBFnPSV4He0af6JTkwPatqGp1F+NXZqg
WERv/X5GyJc8GhPZ01w3Ks34isrxlQg/ii+hxsg+O1UZ9mw6hilakwkDlujDuWCkJgeGpqPNrUmS
Lsdwzo94C+xhdEM5Q+4WbY9C6245YQAj4SVG+FN5FcE0PHP08CrvmUaCb2hXim37mc7DQ2BpCFPn
eXO7KIKgN4/hkYI0u25YXtLQuGiXWiPaorPTnLHIUHZVpWrLImZ6MvjPQ8SuoamCNJNt1HzgQ2ub
bGqVeVwTVO9d4scWbs2DsXerYhDv9GmgfmG1jS8xBt4Gg98UJEIOU8T5a40C+4k6j6rX4gJ+YG6E
jA8CmoVkSwenrmmtx26fUi+bImVDoHKxaCiFUXXW8T50dLaHGQFVQ6bNwiKdObKkGibUTI70ZZjh
FpUFzahkPnl6M4rn8L2q/4xujDC5S9T7PDBl+FTzsodqJ4n+qyKbysxFC7CoKBmixzHumd85D6Yz
62ekxsKqcGgS/PomGSGXbDFyqNGiJCCxFvNUNMBPd5fGFa3QfQJuetLwfEQShWT5GMVBgd5X3amA
RA9Jk84ZUjLij6CaxhpRq/GAaXJdYpQFV9W7Cl+3zAhiJICLJG3yQOM61XliDVwJAt1P6A36lWNq
Txw5417Y3lzcJ/mGgaIt1iVojhimW7kfMITcod7bg1Cl/zfZ6QeoWXWM566GyRXpd5xMb2JIHibb
lvsalnBnUyGNq27rED0vclSyUlYjHmO6sowoWL4XaIfZAzXTBngMqg5zwnA6wpdc0dQ+bHMEii7g
DUzuVUPrvF9KoA9++MQ48OgN4afbAXyVm19fwq19Uek6YdSO1WOqAIU1kdXyy+PUnYEDOZ7bsa0K
Hlf2mVaJfgNXrKMdkE9nkeyRBL9knHXuVHNfEszeumXkENp+y/WA3eMgGyYZ5qtYoxOMXmSbMSAH
z34Nuy4jsAIoujpkPzCuWQpsQyXPeDXjfdCVHju5HX1xZlZ/wTf22WiQfpZCiphhJOxfQmcqiuQy
/oW4RpI1etbQrkUKebMoyaGaB1wQuoYhqnK8QCIc5iyhuvuWlphqvHuXXveFaOIyb0Z4rp+7aZ0+
qg77lkWFEIwyvw2a+bI1rPBTDDh/AO4lkASTumVXyvYlQL04zrpB2AkyHGD11WEZ3c//UV4OQFPn
s+LJk+/AbxlFMCx19lWb7kJafSHp9inpgITZCCn0ta3OKdCmLYj+eemGHAfzMDL5Mgn/TJh6GEt/
jhMMS3UJF/dw7l7qob2ix3uLy/VBGvVVThBPUPQC1f+7Tof5o12mF+eTn9sfDuqO56sRz+hm2ifc
d2eWYAjYouWzTeBfinrXFek6wtqtHQ8L/HzzDnkgg8WkF0x1QbW+7SWq9AxcaL1UnLCTr2MB/5kk
+aJcA8wdk8kXQdkfmi68wETxnSr5UiHnOeMmeK+JOHU2+dvxPoSSYO4KK7Y1Rzy2zcwcIsoABLmf
5F1FWwmKC/0k75ZjM+FL6x27q9btivHwCZ0OoJRS5bGiJ7GURdoG6F6Q80LLajeF4V+2Vu+YDv9U
vkKgiXVZ1Ksr8NDPkgfnLcTrxV7if1MHKlXRY0BJnlbtN3DEC0DYdxLSS7CCNTL2VUlwuah7sOSv
ngAdoSSmx7Ih//Wqz+G6X+bjGDwSu6ocEPq9JOLo7faCkeEKcOKzTMWvq6ZvSvRbnZA3wB9w++Yf
UwX8NpjosUlu4qX6sZv7V2H9nNO0BYtfshGhDiF2P2K9Mxy4g1dVXrXdYZmCb1gu00zUfbhP40ge
fTBnMa0usQb7VY9oopBlCY+Nm99qekszD/blGOtsq8lbF63wXxmwxNWfOvhCY+E9fdz4tOuaeI/7
/7VrxcVptdMdiFJRByfAtagr9VGr8tA7pKAAN3C4dIMy6/iYQ+tFMx934d7DKcgsm8XtMX5phSfS
psO5XtSxtMNLsuljAoAXBUakmV87m1tmz1si96vrdnM4/fSwLSZswfWBuAnEIRG/JNmMmJu4jV9C
tNe4Ra4S8Vc98K3S9R/A+78Z7dSOTuSnim8ViIZHaYZ3zEhpNqxu3+HvImBoQs5gg7oddO+K23OH
beTFgK0JljiT/fKKELuLh266BjtQbwgv4shiWjg72LKqj4lqX0bbvCLpdswh2zdZ1LY/IYIGXQp1
etqnBx8M9yyqsCG6ludKhk/Wui/O6Qe0NWfDqzcqQK3cYs4Czw4x+n21lHdyqJpMcX1ppC4k04du
kftFVX9gUrVLabgDEHoRYqrBMFS4+mifJ6U56tI/IymC54DLCtXxIuox5CUYn5cq/K7IMGRGp5gB
oKzKOjRfGRx6auA8S1eQ3r6Fpm5wXbeqGLfkE0XgOaHzHqiqziS0aSe/bg9SJn8B3xzgsn9Snt+L
1f0n6vBrrKqzr+x97P0D67YtYwoTjDb7EfkTnMwvc2Lw39QxWPx9LcmdY91fb1UBI4dCokgBI5w/
mljCklzvQT0/IB7vJUjNoWrNe7+l57reilYgiHJkCDVdgqxWKMTJmL6TbjoGqbiDL8TrLZy3Rmoy
diovIXLvCIWrEDHpf0NYH6sgOEatPAIQvesC9aojdxZrXaRR97LRdN+C9gVpt/OWPSHM9g8TE748
0N4dKPbME/oYojZmq1J72c48R4jyf53YTkO/PbVqjnLUtefG6ftADvdkHY/s5unutgby/uAUjZhp
cZk9p7HfA5O5VimvsyUmX024PGKq/Cxn+RJv5Q6T2rGq9Wc3bAULKvS6qAy+j18Bq1zRRk1ZXc//
Rpx3vgR5FfsXr/oPs8pzK7u9Y82prdlO8v4coddsoum0cHIaBL26CLeHikQJnFXvo6gqkqg7bA2C
hoLlESLs97qxAOXJXRT2kMUbjOod4pVRhBDI6kIkwvXT0xKUFTARoKSQ3cY5xe17e2tQLZ9gmb7D
hHYdNODIOnGfE/FPo6Q/S9/02eoX4FvkTJCE5av2EAKj10kD6Ur7DCuAzw4XpBfTaQ7GIh5LfP/m
kU04qMysz0zNl6TBhgHZVI3blx9bX16wEVUACj8ayV5WyQ7Mlt+DWx6CSM+ZHYe7YJivcmzPJA4f
hBf3WGi639bx53ZirYnyaJzVzmztIZgAsgzRmU/0zdQTUJYgPLVd/QKJ0HVdVJslJkJsb0iQZgbO
bwijkxHmnXr6NfFgyRqSPKpOofxW74LJd7T+9wJVyXta1NF8X0bydYDq1QBVSXq74/N8bNCI3fa4
eFGhEUHskHlI5PS34tM33sgLGh0YnU57BDf9XToAFIueH3rijiVtnxYtDpuLjxtcx+D7ma+duUM+
yx8/8NyzGN43+DBEF1+iVdp8cRDBI5P7NVlKUkhOHuaJ/WgqT6Mqmx2UdkcsSR1Vyb+6FK+eB3HG
gDntOhCMGPPwtsz4u0bq6/ZnV42t+nm9RCz+D27SyDvEo0TEwOMahUdd68eOmSPcTJ4tkBE1be9D
F1xdf7N5IPqEOMMM3pg0W8eqLxIC/Y9bXyNW/0OcGTwQ0zsmAZpFcf/ORHqBI3maiQBpcBKhEX4O
romY34J0fbPM/Ad3pfuBB1+xAL+DAqHb+jcx5jhyf9+M/UVuwzmNxn1i5PPcdv9WujxbpX9V51+Z
hu9NUn38/6Drqj9sZXqew/R+mtlDs+CwhbF8XNIoPcC0WOWR3t7BTwN+6ORhAPJVAAtH8cNbxWbr
xSLCFuf1IGxzP0TylCRlmQ0k+saaw34hZZptRlzTcR6zDlhcIoDTN0oWquk+cAFcgyT6XQy7TEH4
a2x7ut1gztffohRJBlDmgTj+rg2cB0pw0Smem0D4pp34Hd2SzLRdnjj1rBRabHG7413T4B+adioV
RY9KnbLwUCG/lIVRRtamy3Cs34XyawYx0XFa5zcYxOAUNoieb9oIICUofyAD2dAhjaIZwILUwfhU
ecxNCwJzMJ09w/b0sg5Dmuu03+FhEFyL4juwNW6ONrwPUVgmR1gBevsxMOxcy9VlEH1JtCCYteDV
fFFoiac0/dNMyV1QJ9NJY6rEmvYZrOPOjh3Jtjji0PGE4srH7RU88X8uNpfb4zI2OZCq+QmWSCDn
bbjYaeF7H5Y/C8Jg83AhPw6YR5MZF+sPNUj967rtTQIZwcsY0BgyNLHBD4BT+oN2HBHjjgDDx+Rd
gRZsqmo/d6E9d7zUh6aHShOg61nPeGuhYK9NoNYjXcKU59VszW9Q9Qi8nxc8j0kkoF77bm+mWGXG
6m+ZJCwPgv4uRczSimdS8kjAH0/zw0q3r9sFlOr138ACVIy+/pr0eqY14PSpT1+MSt9GRGTnkUdz
AQpAoJ6KzwmagrkHBlXjrStqrmvtr7HBjYV6UfXg+JkK251v4hNdquY2jOqsJkOOlYNgvyZs+bNB
+cbzORDkHzz00j1NjQH6CPfdeDZlxlZ8fbDGDLCrHbAjunscB0iOMxCc0Q5gePBQq9l9L3wpc5AP
YBOrFrhLn0JaGdeYXrPIufVTMlYXs2F8P0XA1sJE6CvpgDZvaxeGGWSAaxEIiDgk9DlIZ+z5S++a
HfZ3sTw1uKq7m72pRTbiQyxmmDW/eb8yWqy6SosE1qZb1ooKo3bANRfZstXyvlm6DhMNqQ+xWYMP
W3XLfkKPfKItg6AASBZGoJjJfQNTfzjE8GEnNuxo1euGYKyW1t8cTO0r+m3EIA1x0oEoU+B1oNiN
9QLjnYEseQWvmSRPPBkhrYjjoXsL6tVt4Do8N1klJ/4M7Qa8/JEKYQqk8W5n/Fw99CJ6pfkw+vRu
LQcKLrqjC1QbTUqSfIhl9A0H57rPWp+W3y1O3B1mKnspNU9OFh7SoDfS7V2m4XxuLQghUddgHqLp
upKRPKm5kdG1XoyE3SLyXWTWJ3b8UnUszV2tBxvs9DTJcwUSe5dINAzzMOMCiU15H6pqdJmeeb+/
xQjzT2M9TQsGlUtVtNiv5fdxM+tdXdP4EX0RbfO2XNNTg/f8EIt43C2WRAMsszr33KyUnp0b0lfY
sNRXD0r4WiYGfcIignMyNGqPk98UgyD8QBF/k7EaX0QdYf2ENkkKslyzXbSo6Ax8WOWVWOdcphx/
wdQ0+2GAmiS78e97oMfrHrE8wVc3R+nXZIl5StqwPgOoGdd9GY0dxh0/P9TM8cMgk8ll/QZUd22p
/NhcwFgWlk4cpqnvj9rGDmgGdEKL9hxIZj2dJqrrpRgAMMG2gwGv1Biq4Eb16lq75hpwobrb5jVB
6JRv92LF6LpRn2YxvvgsdTXPgwbfKZY8m3MV8T5PoVc58i4tACrWgBeGIxndLhmW0xKb3HsCIAcB
s2ilhq5omgSsiI7eMSwMOX4omTU8vFQuOMZM7KhnT7HYQhwL/oGImTdGmg/dOTRoAKpHcFrwBXlE
c3kPv6Umay0y5agDsMM5XJL6Af9pZH/Cnv1dYzvnQHt1vrTTc9As71aLMDc8qHMPvUzAyRWs1KHX
4s6lVZ2ryj+4BYQ8qf1/lG1XnYxVRgZywPu9D0LSX8eyuqtxh/qmvNoO3cQaNDlygqLCCcf2Ub+e
UkO/2jqCm6c8TD3Zrym9i+DjDP7mPo3NbxV0J6/jfdmZBzNC5SRb9hQof5dOY5LBl7w+lnGb8wag
A9vCw0IlzVTbjntEAEASE4FAc13DMC30GPRuSq4wcWgmrNlB8dIU4O7RXQ6FoabLWIPSYCR978rt
3+23nhdy6Mfll8DFq3eoyjinheALzhBitSZz2Kw7BjbcLdF6UGF8hp827spJg9KAbG4bQGbp7b+W
kNcaN3TREngDbIMGHUJQnvyfJeBDtlr33uDIYC+ye5wgUOv0MOUWNiU+BXMU3sJMnESBXhCAPuEi
XY3sskgG13lO7tPV71kQHdoGwU4hxxXJHvppRfOTvELb/E1U+r1S5AN2jABRAcg40P3tZxeBP5gh
xWuv6KmN6H3AMCWsCmCQ7+o+hxPtHcUhs9Az8aS+9njah4Azs484OWNLFGCrts+z2B42qe4stLVl
jYm5i8M0W6KGX/GaXyvYcYxw18scwuYRFdIft7lEFN8kHhf8yaQVL5tMXiWl94yT59LUd4OairgC
rQitGhQI/gDM7zHAU6fSZEGAVXbLL/A02k9E/UQ6eFRViUQ/f779RjODJ5cWn03sHuwQftEo2Dsi
3qCzA3SsILtp5yJVISZhkreuqQsGtCUuxwOc7TPj/QdQLgmqGVrCPj6gyX24PdFo6h952hz7criP
q+YvvPwhcNqKcLRPU7qRzEE1APPxv7DYLUZRfYDeOHR1dSQxhGazk3tD6nOjfI75+ejKJx/Lj+4m
fSAB+cNC/hwvcUHGMTNV/357VSDDXAFNThHzvgj1H1oF95E0lzCKHmNWEkxI4Z8YFMXtfzDAVb0A
2MrBAwT9ESpLUEI9Gi62ZSgOd5BfF1Ppj2DAUJzZsOYlFDuaoEZQm/flN37EJw3bpjB4D5g6OQLp
hAeAjDQ3+rsAgqOG5hI3AAlwzM38dPs5TDpeoZrZ9bx9wKT0OBCcO9hLNQIZkjYBgQCu/3eF38PE
6yICqwuPrrx27iIhR2hEkEtrXwLGS7RNdjt4AzfgiPgzjjuokXkfTu4BxTwfZwz3AsAqoDc06MFB
dL/IicbfDxQz0zXNR2Hu+0r/R330HLYuj4UvVG1+blGDwWpw7QLjVPNpiMo/3QRW2A9nE31PQf0Y
j+7YEHJstp+YLSfk3OM5YhsSSuEx+QwQk8KmcE9CfixTTGx86F8E10eYmSEfDHnaMmnz21O4nY9q
8cWmqIY+NPwezXbol5vRWYl61em/s2vfgkE/uPKWwhl2R4ys//7/K8CLbU+RiJgSh2lPnselOVQr
/8LldcHK0i+XDoND4HDQ2tplU91mnDd/obHpL0no68NWp0cfu0+ItdxdZYP1bxApOZ+Byugh66cK
Cpcypi2+Oqv3Lg3XM/Gl+9QGT7StcMWEAnoKkOWgOmZQgqMO0KGB/I2nerug+REPZB70O/cyPfF+
rf6VkEQWiZ3Dx2jGNUJYMOEzn9UCXsntId8QuKFX8RhTYoBhQ+4ZpqlCSGboP4jEnNTI5sG104p+
EJRns4ChqQfYBK0Y9zMlmnKDVQLBQ4nQisbpmF43kKdXqP22vbGcnuyoTN57yrPQWvDxYK4OS2Sw
f6FUApVRHZ8HDH1fa5iOebht82l1Zb0TvLInXqlhwTjkfhJw3UdCxmo7drqUz6qcXw24yMLJhrks
oQEQu1vUEDjjeacshMBrG58n2qWnems+ujAqsUa7de8KqCpi41CP6/KDj/0b6bC5aOZmHyFGMlvj
8FHVrsl4Ww/ZIJYmB5kfQ03QhRm8v0kGyl1mrBpSTHLaHFv8i3fI+nyYFkV200SHg/AbzSMKja5M
on8D0t0zOgP4wEWenMxGAxw/3zwKsxEAq7C5ks7r62T4a03DO5dA/clhQg9EYL9EY5hR/ISZr7uL
pcG/KdkWYIk6OPou6FBkG/MyD1bt3YzGG1JZm/6m6P4K3k5PKR2nr9HVIodk8KYHBTfcWvsfkOTv
kph7N+kblDSLnKzxB2PkW/QzaJbUAcHu+/EAIw9MXdHwuYAPhKCYv+J8sovXU3WOq+TRr8sxNBpP
YYEQYzlwNp+SgLxzJl1mIKi82BjINbPO5JCVXGydvMhUt8fVoXXtRNrj0prbAmwkDOwH/F+JHv62
xDIUrm06DCYpnyVLPsHeuWKx7Y3OC+hJN912ULiCsjTdfmg4A+eF3GHB+YIoEWNyddELapyJsK7t
U3n2IzIJexeiem4AdwZg0/nmicmj1uOXxvAm13jLZk877H2s5C1O2wcMz8ihJfIHdrlt7sDI7EZk
u2ZQfoFEb+yT9b7eT9JD22Y7gTVVjjlrnZ57lrQo4KvOGIvvtjV6AXU2ZPDt+ZYRdsZvTqaYdZJ9
ldBzoKovKHyfIp3+qsn0ULeHeQK7CmBHmDm3dQOGj9jU1Qy/lYr+jMy9mHYKQLFhJMEnkxax6OFl
tvBPRYf7plrbfIoFXoCBPGs1S3gHT4cgJ4ifRhYHwGUGui0dtMs5IJdb1OQ6otxAs9XcsRL9uGrm
zxADGbudepDj93M5P6Jxfa1B90LcaD81FtEhVtge4Wx+L0b5BVvhBupJ/hneVpI29A5RvZ7DbrtC
YjtnVTO+QrvZAOy6BbQSMNHSSIWtW88+IUIx53oFDKF5CjyyPbdrdSFm3q9qOGFx47kZtqckMFg7
XcYYaiyT3lkR/oNl3JiVlgp4L0H63AIgLNitX5poCdTTH0e1Rjsfg0RTpcB7c4BmYQeK19oTr6Eo
YdXGs6XVfZQt4+afgUSrz5Cv6trL5n7BJdnRRmZcuAnDa5fj/rw0kbrvQA1jjylNIBSX12SbPli7
nWwLErjX7Z+E1gcj8CTrBtdIupDPeF1nyMU5+DW2fZTSu6KLWbInmC+zmxn8wmuaAbo9RSF2OOLg
nMaUA/3rj9EEZZNf7+xYH/uY30WqOWwE+t7Nyrs2kc8mTH/DeTi03MGbj/kRh4vhEg/ecaNfDecH
ge7GCn2yNsCma/yk7OL3iDSbcWoAGswjxIVD2R4nBoJPOghHrRJFJNkj9n7e8Ei/owoXft9vhdb9
Uzm4XZ9A8CNCSCUWiod1YyTdfPZByqAbcuXu5jYsy/V9M6C5PAReuMIil3VV8iw5I5hhKfY0KgMI
afb/IOf5Rcbn/QbyUStZ4f5F/20BbvIIOISpAVvI1P9lqT2vWBioTXiBi+8LpNx7uH/mTSoPN7Pg
aRNH19LftCRQfy5oZ5cWTeny1fnuQ3TdPXcE/QFp35t++xYTKAtwGjb7H2dnttw4kmbpVynL60E1
NncAbV19wQXcSYlaQhE3sFiU2PcdTz8fVDXTKWZFaCbT0hQZKYkEAYfD/f/P+Y4FZ6YYmjsxJAwv
HGd5prIMtpbEdVKVu1altS3pW2bj144HOzMODxDzGBEWYMKRccb7tFTRlB/TGt07VzoL3SF9bWLz
3FikVvHyOUWWfuLaDG5YsExtWYGMzpElnE9+N9SnJYLd1fzTM9hCyIjQbW8ZgrsGJWyi8eWPJOqo
vZT+kmjSVdJRe+0QmTPZVE7l+jI6+mnvKi3anLFfBSTad2201UhxUzHUGLp2r5pUIu1Hfzx7ccQk
z2HqynCYD55bZeUp1boeX4jfTvSBVi/DuRPXhMCHSc8o/wDG5txMRuZOgIET8Ryb/Y7AOqQF/o+6
+sRHtln9a3Hm9nNWFEyGvqm/+UOyqlL73MY2Y71achRq5i3tmRESVnsPnIApTHbV4/3Qst0PvvBf
usnaXavpcNBrMSwWL2dJVLKTx2srCk8GtXQtib/RnKYKpA0PMYuwdoni0r5k6Csei1pKnW0RPXha
jJ+bVlxb/BARZ6ZqqL/TEtKkt+i0YItBhXmOUD9aLSFNY/1bmPxOdellzmKOe2pPDkbthj5yTVVl
aAy0oxVdyjSjnzq5VeZqWXwW04gol8XvlHo4r5Mvg5r+EK1+VHlK8oJIXdcVY3U2fdfiJVWfp8rj
OVctvSJw+z49UF5ezHcBBo0rT/KNrOl1BWqzqFqnYPZIF41olvbU33e+6saDgoikphpfbBkbqplu
EVuucoGYmO5jkkWXOo5OnSmvKm9EWWZItA193yNmsZVjqXd6pmz9qNtEceJOFh1cItwUI74z9ehq
DT01SSzLPPF5Tk2r3G4p5iHfcz0lKVaRoqwys72TZvIJqfhOVNWRE4Feeg6VZkVV4g6wRrKZeHrU
q1jd2C0mzvFFAwuySBFjqGzYqCchGJfjgQs+yuzqJ/26753VpBV3Itm0Tv1lHkSKFq5j6sW+QY22
egnnDKBAXwxt9zrzPtQMINuk0tprHrmMEQoXTz2qsbayYBcOVnVPjtzMvC3SNwOgT7nFoSVMcY2p
vb4P62fVsO+6ujrLLsP2YB5VqR96tMHIovO3W08z7W+O1jzOIyAZwC7JocPTUXwpmIJ0ePczsirR
lWtWc8uN1yb2NhboDZOJGW/2tinA1Xfl+NWMukss2m0yfkocFiA9cHYGWshqkUZFNp5Sbre04zmp
OQ0QmmAL7FEqKP3z6WKywtCrZhXz6dnELBPKi0Ner80yWEwgyzTddO2wQfGfo7Qfd0ORbnPwkKXA
i1csA3aTqXfK+vOEECaYrWxsA+eBhCvvGhvhjhfd90p6iWPrya/HLauOhdp4ixpbI6KdfS7VQzeY
F0sqw9K068e5+gfgnEsf6eIuDryV0rWLeKy3acsSgfhhQEmUo7423XRMOVwK/CxpvV0NRc8MpnVW
z8Kp8dGbt9aNqj2+3XAzwbMS8YvFLZ+a9+pAJL2fujaTFGlrb48mmzKsQtOkQymeIidy0I3jJGby
asPhd0RBFJ3Qx8UOa3Z/yXJ5W1LKG0t3/qWoidHGOod8NNbxoJ/4CAXrLi5cW42bnus0t5aQctxp
Dbec88NzOnYHNar2fjcvNsKISqhGCYRMjhFQhBg7F37OEifai9cXbqmn+0aJN/OErgZfSt/EM/Bj
vk7MjKf5mpBdurQojcshZC9srBi58/QxX2KRD9tw+qpRWZ/f15LsSOZfMUkhGIS3roPBdXimDKU7
zyic4QyhWYxlOif+LEvjY1g262Ik1i17Dphme3h587QdpuE5aoInPq5Vq3SEIbFW+nIIw4vfai5z
RJrWCxULpeABgRqPRqh4sR0PfVfKviVHCtMva9vZ+Y61dErLncjJ0QfbjSprheiJHZmxQga049O0
6MKW8+MymqIn0Vt4DFKmAEDRC5kbp4TyOLup7WDJh3l+LQBOtlH5o5y0Q2Uhp6IV6V1VZNrMIRED
izmUYsWmGvFk1s9x5l3iiCThdljNJz6nD+Sk+Xo+gNgsVgx5vdWWzIyCP6bqRWbT1SjCXURHlf87
X24evog5V/OdU6FMnOexCUbRGPSUYowFtpkDP4mAnXJNvoScfcot/WqySWyijoJWdpw4cxODPEi+
owCkvZAsWCMk+R4vvcshtEm1ooTIlhGx9Ij9wmCp6NyRx4bao+SSyYuDjnNZZN6+L5yBtTdE2ZS2
4QLLiUHBt6IAlCVfw6T/SmzBk107vzP3YR5TzHgZTc0lgmu6xPFFhqXkZjY9QE6tpPmkeTbVQLHJ
uygAoVJTs5vHT2x9bXXvRVflY9lg/JhPIJ2bVeJ16jajkZbMLxgEbHHZZj1WM48VEfG9aUxnPaG8
MrGLE2bSLKdy5Cab1XfzDDx/nzjNJ7XLXiuvz76riXpn5QMdHvMLDgb2CdVDp8WryequeT9eQJTc
5ab+XXbaXio1o8IgtkXJ2kPS9thqhh/zMKF/+3sspq/QVTm3gf2ty9T7LjOp3Qlq21b+ACAyd7Up
I7fGYMcUOcr9PBpp5N4j9T92afY5jqbPoVmxMiguYMrXFBVcTuLOV/q1SB2EwdpnWepnXBrHyoke
VBGfLNk8KrS+TfoiCMiUxzjv8A8X4b3mOeOhIAbPxf+5b4ryxY+M5z7Wv/imcRUJC4FQOBtVB+WZ
mlqw0s2eKccp772uvEt78zzJ+mixNGA/ARS51HmT7o3jG1nNOk6xD9lpzQo/Gdm26umPrPW+IKY7
sl2JFhgYLIBjYlaM0q2NEzZG833f5HJYGElxGWS3maz6UlAYINFHv0echwDNeaXyQT4LBW2YJOmy
wpmywJ70VVPDelHlI3WdojkjxjIWvpl/YWp/1OH2r7kcL7U1lvQY9JdaN55YwN9JIa69nX/z8xHQ
TJK56WSt+chrlaKsLq3HKDAuMrfd2g7Xnc3ytte/lKpghmE24wlKLbdIflRolBH/1MZK04nH6hvK
QFD1pyH5vVMRapS15xzAqMwHmGCBkphxs7CZ8IXSqhG13a81Ng1DE60Vq6yPyZB9LTgZcd1cc9xf
TY/yD53m3XwHW5K2Td+Vy6Q0PvWsGIqYbc08Ec0TME27hZdy5/Siz5eGqXw3itl1RdsxLpOvBYKC
qm++hGLIl2FafxlE+I3KTsaTW9CAaFd1Lb5nGaKUxsZkVJnappbeE66QZzr/bm7S2VaZVcWQveR9
CQujVhbamO/zyrlnise0VDPfKs61maITi7NnWXhffd/G8aJMe9vuECKLB2orhyFJXmpUQVmSbY3G
OsCU4NA5FI+6uTqGe1v93NK3Cp7jwHE9NX7KE/RcSEWjJeAQvHvJLlQnXFETC4xCD66awSQFDeuB
qC+E4w36AzNiYpu6eI0V6KVpdHqF0cOYTK922LkymsatEnS9i10KsQ7qwnIx2UVJNBtP+Chgq6vU
trdroGVzf7UW3n3/ItVc3Ux4ot2mxq/kaWT6is4Pl8iYUxr87RVyXHxHIQNVNA4sCANZv3Wo8Gzx
xoZXKwmRgpWvWJv5OICcPvHLp1JI/4dRWem+Rv5AG3ua3KFEiiYL9SIBJB9jb0Q4PhroxnzRLfQ+
axeJzSbXibQY3zOuRi2Pw40aydfBaNxOlN/Kwr5q4bArI3H1glZsIoq6a0TsabjQI2ZfX0own0Mi
AX/DiLNLW3XTxleWQnTh79goHcTBXnb6X1K2uH89k5aeo+dLv9h8L6aeWpGsFn6pHKc0uMcYvBmS
eFeU9ALTs25Wr3+NrHFDdhHl1NSFCIF3hKm9pzvDNkV3+g+gFz8ha9xGDiVqk0quOK8OsXuGqKg8
PI2OxXqvxt9+/Qn+PYDMvM0b8kNyhroIbeiEYFCTtNt1eS64n2cuzMyE+fXb/ISiYt8QWrB0GjTP
Bkjeg7akP3JS0+QDgMfPXvoG0GLhIsL+On8CKjd4l30dukltrf7agQuYIX9gpzRmnVt5AjY3QXGx
sGF6aqP317A19g2XJZ9UED0R9nKlqR9r3b7kqB//EnPItG+oLOlEd6psU3NtE4C7iYegWchG+4jF
pM3clX9DrbFveCwTIr0o7Ljp4rSiG+RUesEKs7NgJQSjKLM1rpPsk2KmeoeKVWe/2zdTjzVS9sCm
QR2nmBULFAp/8TLdIFzKzgzzeoR+gYQAYV5RYORE4PABmXm+2P/u097c5pqRj4FnxYTBllXaUP3y
xoew14ejjmAxcn890n5yt9/mEzVtGVFFA1yZ2g8Zuw+KqVgD1EdDef71G/wEc2PNrKY/DOVxjCjb
BROEOXPu4Xxm/0IdwC++qcGP+W5PKDv8+p3mAfxvzpd1c7eXGZseIj/hTPret6JPP2uV/REx8Sdk
Kevmdm8zC/pwwGuzievz60TlWCKChjOB1aRY1XQcf/0hfnLRrZs7PwRQIiLkF+tAyb6YuEFFWewq
v/sgNuVn52j+/3+4GoajjgY5V6RP4hKE9ghupWv/Gs7MtG7ufkgs9RBj2Vu/LezmcxT04qMkvJ8d
+c29P06ahvF4doFYyjekrc1K8xPzL/H3TOvmRkauN6SGIAikJv9jBXW2+lQXmfxLkGPTurmRu7G1
tHaYn6iFFpw1KMTASosPZomfnJfbIKKgMNqe7hkDxusPc5ABe9P7X4/Fnwz62wiidphUL5SQ9DUC
xwOzonsnVxQaeoyCpcCwj8Xn1+/0k/WAvLl17SYvC0WDn88DOj1FVZjTwO8QlrJnXNCBwE1Jt+7u
12/2kylP3t7LQpPEAgRw2+AEkr2ife5LZWeqWricd3K/fpOfXZab+xgdhupItRDrxLDKpYUEvyWP
6q9NEre5RJ2PSWkiCRfmofOsgAjL/OkUOGL314795j5OhxCToEWaYh72SyXsLiZOi1+/9E+mN3lz
F3cSdoFlc+S2Froqqjj8e1clqv/agk/e3MdVkUdSzHHYkEeHJVAhfxckub769cH/7Jre3Mf2qBFk
6ZGkHVHGXs+FIK2cpPvrF//JLXCbRUQ4kcTgBwk96du8oDDuCW9fqUhYFkaRoc/Hqhajl5Ta4P/z
8/zH9+E//df87p/Pxvq//4u/f88L1P5+0Nz89b8f85R//2v+nf/7M+9/4783r/n5a/pa3/7Qu9/h
df/1vquvzdd3f1mTC9UQNf5ajdfXGpHJ2+tzhPNP/r9+82+vb6/yOBav//jte95mzfxqfphnv/3r
W7sf//hNc7hm//HH1//XN+cP8I/f7igYfP3b+bX/26YNs9evf/rV1691w6sI8XdH6OCqbAJm8Icz
ivvXt++Y6t+B6dhAHw3NnL/3298y8LjBP35TtL8bmoEIyGEeIaHNFswvdd7+83va36VpIhO1hDZD
VCAh/5+DfHeZ/uey/S1rsXGEWVP/47f3SyrbcmAV6apN58JE/cuLvn+Y1zIckVFk9jHodeekhgTY
jHUUXA1wbUuttfka6YlzKROUmkNof/DEuWF/8v4QNh1HN3RTN/hU4maesCo8EJnhkAmQJK92bzkn
RVHsvRoZk5uUSfyoJHMzIlSeTY0OGh1I45Np9d981aHgb41Phl7JozZ/GVsxbfpKeSH4NPpgGnuD
GP/PgvDtOB1pYdQwVB0ni30zFw+ShWDreeWpzjRs9mNNlTtLq+jYU6kms8yBXpGZZ81vPrGth8lR
iQc2GOHmD2PsX5fvj5dLn2efd8chdFA9hpCGYag0oG/OF3JnY2YaqifDVpGVgla461rEbHouGAKB
vgmmArGZbIeTpVnfMivtH9TUho/m+Cc1stwKX+9+yh0kl+Sg3nsWvMHCvnN0c4/8Lz0W1vjhimie
kd8ftCkYX0RXqBb/GDcHPTSkhkW6bZ+0yYYqacMqXFt2A8y9dT611gDshhbyJksmHnOhOmJUVekQ
9mBjrDKPVxBFfPw/muWtyyioj7JMaMG2UUuTrnElYWhPOZE8JwwDwdIzjP7oCPpBUqD5H6q2QbGp
pgvwofm3wglOnTq23zGE0TUMLigA8z03icDGPirlxrMitzcvaI6zpQ0v4RToMr4vqj5cCD+p1r++
nm9Y8dtTY3N2pMFaF3rhzdPGsgfUfZXlncykDymRqMneCQRdzEbt11WptIwyQz32WfMyzhdb7XEH
EZcSc3C2f6pNX1/++pD+PMRsYx5f5MdJU2hoWN9PCVrsB1bWeP55opJ7KEjw3ozjJaywCdSgyh+j
1g8fDQ2GXL4wIEmukii4QxpFb4Sb3dx6RbhB/KI/0bn27qH1bOwAS2nxRbWq/FzWw0fn8E9z2HzA
tooCQmimgTXn/QFPvhnr8CmCsx1LApY9IQ51ZfgLc/bFO1pkrPMIX503YOTBt+7hyPVewbyLda0q
+t4qNTTkUxO52VQ/RUpG42ZsG8SWFnrlUHv69fnV3j+dmUrITdR0Sb6FIUxTvV3KNzpANaQ2wTmj
8TXYvX+00qraqFQZFtzJgCsHs4/cIbpXI9oX6FHqk0H5FfpWtbXn4rMpFFobnatnk/VBRectROTd
gOToQLUZPHZ0qv+3A7ItA1lN7FPPQ9fpqz6Zhbp+HlQrkH3tSpSwZR2cX64ZSiQIml/v8JddC3ky
1Q43SRtNW71v7a3q0VnqtPBAwzhaafBX8NclyCenJnb7McGXYJr6Ig2RDUWF/6Kpk77QnczeGqOw
P1ptzcuq209lGrqlSixhtq3frBkxTVdm08jwbHU49+tczU+p0m0a2xB7a3SLxKCcDmxoJUP8VykE
VCVQDpqcriDz1rXijRBCxnRt6vUKxwgS9JDq14Q06xAqX/q49E+WUZkr8h2Q39p+fkhU+ofZGLoO
ysC1D/xwRtJq+yIHoM0GdxOxMPsUAGXaQclYFJ5DyziWy0z3/B2sxz1r/1WpIc749fAz3q885+Fn
qTarDmZkCX7ndjL27LpUDYgp5zr3J1dz0lXG9IzsAQsX4Xj9Mu30cRvqNM70fvrsg+IYbaQJ0YgS
ANlZQQ130I7d6IebwK+R2zYdbSaK7fj4USNENa3UFkzb2UlA4KbgFL9DRROagruiy/w7Vkr1otEk
/S07qbajVr62fqqsc3BWB0ObJWzR9MFe4S0A6/0AsHSd4cy0ZhkWpez3c0Rs2AEMNQv53gjALbRL
j8BUaW6xx97De31J9GLOgOyztVGP9SVBFrIJkMbsRARFNFEQRU+eFa5i25KQuKqrj355r02jisIO
D44Spg0okLqi3Apni4NId30gVjhqtlXSjV+iDu9HDnVJ06fuamowlGja7+E3pw9pL8olGtQfOlFV
67cVTVd8VIt/y0h5dwocbmv0gSwbNIGQ9Gaa7ONc0WRhhOd6jvqj0pg9qn54iJH7F5olnnKA9zWJ
ekdQo3eQiUL6h9WjNzSnDM0w56xKT0hycf0AYMB5ET8rBL8hmhjEB2P0LaXn9lAZ46yAWTerDNj3
V6tBCTQFiRKdTS/0FmqGqdZBr3VFMrio2xENWKgYmyh6VDomjNpLsKh12dUMQn+TTsH3QfcxCCN9
DoNJ8gjj+WMY2jMAyfouA34Go8FfqqVVH+0pKfAPFsoHVYg/L2wdSKCaxWxj2jhg7JsKARrPbKKV
E58Nu7rEBoKutPNfKi7CHppU7FbaE+zJ/lxV+sKJVYRjkfBcAtAwJoycez8bTLBhfrdM6dQt8jRL
1xXIg1/PBpq4nRjnw7T4IlWsr9ZtAgYMdxjGMYep2ZvWmNQNOZBbuxoqqpQWmllReve9gw6yUBAy
Zf69rVDTokJ/J5ws3Iy1Vh2hNHxUf/3zusjRmAHmjZNuMmhvj2sws1KzQROc82xiI9KAkfbqKF8V
tvFkkr+1dJwStp4IMEalyYMd5zXyu5RVCYrNxZBUygdn6i3Z6f2Y1KQhVVVKXF7CvA2gcdLRS2SF
QNCMEulak4EgGQE/2ZkCWTKyI930JRM9Pc3cTC65PyrMCihHE3U8iI4WZVEm/sYPwwqaN44HAunb
NSHOjlvlPhb+MdNWqraeac77Khv6Dwo9bzWp9x+AoiSrb7akBlYv9WZEpin24UqY8TmZkCDUDfJ8
xzMudSJfCzZ67ugB21WAJMAkVePlMPU862KfjxhbdyQvtOdRs/KNiZI0CVF+mo3z0jplg2VU4IsO
k2ZXY9FUjdYaUc5UOBa8KjoYkT1uIq8+dpDooX0KdV/G+aUd8ZKH6Vy5MfxVI9H6RHpUr0omqVVV
Ww2OOxAPRaqesPGePMd/9oB2uaoOmbMGU4WPdwhdrzVw2UUUuAsnRedYy3Iz+oqyltKrlyF7zm2o
GQ5bBu+CNrY8pQht8I9pz335qRd+8TRIbEyxVkscFHG9RL5YfsFmcdTpDTdVWR2BAIb//4OJ5T57
b5x986r1tkHalJGqOI5MzmA/R0yZ0ad4CldjOxRu6yigK5/aGuJnbHCPxSPptYoysbssPgHQX+WI
pNMWwuJk87xiGzQsLT2P0TTqrG9ksMKCne5au2dMKsVHW5a3DLjbccTmQLUdygY8SW92c7YepJWV
R8kZIxcGvmnYtbIIDh2wocEqJJYNC7MdfNe0qK2TUmQ7yCHNrmIArqGik7Judff2yt8l5WTslB5J
bNA/hdZ3lLzGLrezfYHXw239hLxuNa8WmlFaH9wMf16EOya7Z5Z3GiUU1kI3NwNBq23rwGLmCYP4
qB/UI6CObl9Qd3FpCnyuER6ePU7rSpn6TYZTeJ+O3UUfEnPFjq1fiS59yCJ/lwcG8JEKCskHM7P6
56nZtGye1w5lEYsxerMP4zaC22hH6bnRICbMMlA2OvxpdwoEcw/zHOjU78WYXmVVHdoEiWAUIWgE
BDZDAxpkRnGGVsawlyUh9KBT6hrZQn+n5bWrm5qBXhM7B1vybRnJYGOxAlxi3nS2fkKevKGaybfa
zl4z4IfLyTaK7eAwrtgbOG4gFPsZtcW6LrNFayn5Q+dVxUMQJhW7F9gsoVV5ezsBj8iMYx1sSBOx
MxQ7O0rUtR4xtsXoTz/gcwD9zqwCjJKbl+E3hMX4d8ao33p2rqzVKBcoKkWMiaA/hk50jexEnTV4
EEEU75AoPRkEIYhsUxQ/4HFi28LrTOelRTuU+cnO9xTEoOr0EEdk7lDsYkeipN11BCurogHRG9On
nhPCckeKVIztS1sNcOb4EeGI6mmalZeKWGWR0t9L2dfPY/SoF8QfgVsdNrodZde+Dvaii9X1IBRn
C6yYxviI7oTCawW2L+tXSeXHGz8GnAx0+ZDoNk95LB1dj7/6g3EzL+Nubk/uS0p5bE/ZZYqbtdPU
yMr3tSQ9qzbPnFhZJ5ETk1lzrKSE/GnFaBRTka26St43mcYylWLb2pCHauoWUVJ77sQN4ZA+ocsP
8/veNlp/ODoeO4bN44dNCA9RSa/w/couBx5npOFgnBxrHEl0qUnASNB+S4C+rsjvy6JLD3rG9YzM
jSUTY0NlSEHqlPEcZfUBzg6flrfpwvFKVqXYyt5hNkRkuteCbD8Y+jXRrKcPzqlzU3Z7O2yHU0pF
RGVbert9aAzRaWVmjScQD3ClWvZwbS/qM+45dYWn2lg5otQX0E/Db2nXPiJYOCMwyLaTQ8RDjXn/
MbSTAmc4orvJ7up7iqxfcnBuxwE84SbQe7CPfbczc8oPAGjFpTKrow5bf2156bixS6z1psT1BVnj
Uvh5t+ghnpOZUHRHrdBIeqD8AvOSgahGSA0nPCpDiKA5TEfl6FlcZwpzd42nT3CPnFVlqPERBmt8
lAnI7MGq8ZPSA0LoqybhghIbnCSbuO66BGfzzy+wkWhZJMFmzBrbHR1T7j2BApkqLyAenOurnqG1
6aqdUpgV6RryMOV6sAnswFoKE7+tZ/nKDkbXtJGBUqEO7BoISTngNsBP6BhN2GYotIosf3mr47x9
KeL+WzcMucsNlB6SLPjupWG8Icmkc03E8cSysA+BXD1tBLkOqPeVQ9dOEXQAwtuyB6YNwpA71dwI
oEdMJ5prdH15Z7TaHGqivdhzViEQX8za5l0U+QOFrMi7sxT5OaTadQQCrC+K3G42jpBPndJWx0YR
C8Wsg9PkUKtJSknjzzeng6zZgWh1dueNesprxZtk7E+B4bS7QbMx/XpYQIkNBtGYG90Ovdsz6k1t
l1lEtU2eZ+wnJ113dQsxqQ134QjvEo+FvS6U1mt2mjNYB7VnaPgeAFqtDuJtnxHuAEZK4I3vu70i
uWgIKI3z25c+wnJePPuwbp+1prJ3hm1Sj7BwIJjE1cfrFp71sWnZj/YUKJctRFkYOJDmBt029tiP
qk/yTnd844nT4EFNDpwjkSR47BRPrKIcEbmONWoIum+kEegr27AUtLp6fFdROXrUchXpVzBGh5CF
6V7JSmfRNszqEFHtVdnYOE79ouF2kjFizXwEMsSXt//SymhPRwUrbxs8lKYMHtTuWcSW9cGc+Vbz
eD8rUYszxLwi0Kiv3z5qbYqqupV5zEo6e8mwDe6kpGozYnBjo0Y5VjVUFb7iOG6Ez/JsgrzbVjyj
CpT7GrLtEctC6Nhb/Bz9iqcAu7YEeJhaIOwjQ+ZbrIJRKh00u/nwRW+MpfcyRaXybFQE/JT4d/Ba
urF46rD4k4iUEuQi4fN8MI39eRZj7jJVjdWbSU/pTynhWZNWPdD1U4hc8QDDdmeEJZfUss9stcpL
IlxYrfUhnDpxUUXbb4l5SD46ipt1DXMpiyjSM+AGCWn/6RHAGBWJBMePbN6yLpmf3VsoblbMD41b
KWhxm6SLlxUw0MXQUVWKYnVaZXRlZ0cwZoaCH07BkG1Jl/hgIMg/Hxt9OC4ojR4KtOTE3DyejK6G
MagLuOzQJIYQb0dce7AC5y8pQtxk1DDZYqECeacnm8msP9UTAlCKSw9BAt9G66T+JP10U9kQHEEf
kn8QIrUfx9hxmUJAt5M545MuRAG2xfqabhnm9aoakhLViF+6CFOeHKMhhSzili6i6ncn1e9JnKCj
S2TUuRKj59pebC1JivgatDLbAr2eHqFGnU17si7NqCCOp9fDY6cF9xxPx94oj6bt9VuZzv7Byn91
MsrkmUG6jiWcbehbEoKVOCACQfRLmdbuk0M2WOxyO9TJbdGLjfAGmiC4SD1zrPaBHvpgkrXpg8rJ
2xLg/c1oO6zL2WHQ/qQycVOqmykXRTaZymkcpHEpiwjydFN7G7uR7aZqs9dcyFf8Pi3ozOrVJvVo
W39hDtyaE8QsoQFG0Mv+hcXPGHnNVpR2ucyc4NUM2/HQ2fF4yHVrODS+9cmYKkKpqmylsWt9EKF2
zrsuIJIgtNZRCnqHakJ8GuGF97Wh7f2scoOuYbWUtYJIAVhxmeU7m6KbPtdjaD1NZZ27QugXTSqm
2yTSuxNaDuMa4/we9pe2hA1uX2jemGpyKEL5QtF5wIdShDQfRoUKYW2ccAlB/ByREVdon5YJImo4
cqVwm7x4dlIPU3kvT4nen0kr3huqBG1SiQ2UEtZuwiNcLR52jaOiuiYc5HvVz1UKbqYmcK70nR/I
fPdOlcAE61d49QSxPMTg7Uh5Gi5x0JjLQd3KxKRRpwLW5l4W66modj6ctseRoK9fz0q3pVnmAwdG
Ba1B2uBUWG5bq4DHSp+1W3geKeDgLiwP5dRrm0Ch8lxmdn96+wLuBSZ7i/h/Al1r+V5NQhMsR78l
pyrOvXKHz8NNYbu7wYQTJoji77xvRNfQOtqFpS3VZDKPg5LjGNQVY+vXIHkmxdSX1TRFu0w0gOJq
1geZWV5VEHl92OEI9Jd5HtnrWHWaTcdybxU78Mt+fQpuxKj2fAoctnnYBXXn33R1gVrm1N+T/Czq
iW63kiOlx9CXQo+ix2KoK4FudSs1314mEErY7A2uN45EJpR1/PzRwcx733c3IEleJj5YG5kZTcBb
EaSIVG3QUiU/60EZI2fDZgxFtXAT2gYnFfoT+9ZNngcvCoI0V2cxszI34C6aZaOb2UqVpIGJNvpd
J35yn6QYpewQLg2wtHhvYswN6dVde0X9EhiDtkYkjxe6zK070pRAvDjHPqY+quVDAnKtQiBpdo2r
sdfU2/gk6fjuBUsQEvyoIQgbF04askuINIBztdBXo1H48FiCdlFGub5vIywxI/zSTTmB9zXG8JJW
g/PJ9rVsS7TWFZuL2A9ZYeB27bDuC8wppraIoFjiqqfSaAP13nUGDH6nDfal4VSbztP6q9Nl2h6g
0CL0nFcNe/snO1JU3D+XPJaaG/aowoRJVEspq6esaQYmi8Rw1fkBAXlFfyJIRWIl03GupSzHWsWU
+LtK5fL2Jcw15dKG4BEMayi3Q3ONu4jwpKlVXcQ8Sy+GHCLtEW9NpBB8wtY8jwlD1IU67Z0mFFt6
/0Q4ZvWL6tGs0jK64bEkvSKM20evDK9RiwH/bVnlV2aOU8wHqAV4lmKTYn7q9YZW15zLoDjNofOL
mpxIsmtZ2lu7EnpX45t3ilDGrzEJJAuVFLhdF4PWCAGHXXiQ7ysZXDpoyMusbj5Utd909GxV01Sb
FSM73PlR8VY9+YMKVc9ZgbNLLc9wMMuFQ0jNXkc2msVe9kD+D7xPK5SuLUBmVM30xSsxIVlBb7DV
aj+Xo5/uHAVA4hgVxqd4pJIYJHW5oeZofMLCQzkiGc6+U7utB7Smncr/zdl59shtbFv0FxFgDl87
5zBJM/pCSLLMUAzFVAy//i22Lh4s6cLCe8B1Y8bXtrqbZNWpc/bei2TeUu6QmdUnoAH/+akoY34i
qmWBUJyEJLLujmk8vkCbEtfJanZF32hkHA2k39klNWHv76PSDnZpMoZ/mHH+KlH58Y3A9uR8jbrB
fLTU//GNdMJRYdQTDs6mFt863GiC6MywO1uVr+51Wj0lRInMYmnisbRvtuq8P6lkfpktzm/BoDuu
BzqVNGC/uTfxj7dQk1rUSGgQF/4qzkNuYGolGUpgV0zyWh0DAiUJAkgSHjP8cG4XsJcC+aD3NK5k
L9J3Ih/bPxR1v3buH+/K9JFZ0Ut7NB5+fldG4uhOYA4wL6Zh67r1+CxlXGJMTfS1SxRyw41cgfLD
mKyPu9oc87tqp6NTDgWwO/WEZqUgK2veJMZpgEIcuTsyU8jataovWeSLO/2AbhP0ZrLVvOQPX6r9
+5fquMgxaNkj0jJoDf389qM6qKapKYrLMEYfTZIYpwJU3yFr853dPjWsll+HniRDDTvVpQ0xbtK+
S9Nt2ZbGMiSy6hQYNa0dV/hvLo6GXZw71qqPR/9NtVqybrou3o3zr5WmbrjWm/MAvfWpwvdAqhYs
k2Jy95To3SUSugMht1mooSw5IXAEZDqQbEqa0Ku2JI26Ik4Z5Gj1kYx4kAuXx4PF5FJ0+rB5/DSm
3rDpjcha/2Hb+i9fE/osy2RoZLvMs35R0rSRNU6sYPLSQ+bpSKg/hCp86hG1jjkna9HukGu5m9rP
MIl1NOkIEMiyfS8M8+JL51mRQvuHS/f7vs5MjfEaOg/dpN3/OG7843mI/FGankPgmEhbVGPRqPPH
jFBwQOquJJ3BhQHtkcGbE6wNaZ8IQYEHMMFJG2mWfvz7N/RfbiRIWPO9TsVAnfXrkjkZQFt0X2sv
eE6qDTlABhOdnqDToBxXjV4Ol7LikGKoGBfd2JqnurTM01hzzAq18W00+7Rjj80wwxhtcw0JZUpC
RCD49svSHi6OrL6XpA3ucwXxqs/wDpJEY15C3x62tGzDlQdf5qqX8Skj7fSEIGs8dNLcGLGl1jnC
k8uACKGMAzJjALAvc3sw71ZT7ZqoEZiwEewrFdAeUiPiLcugpsBN+Kdi7LcbydS5g+hRYpafdTC/
tChHSZi2ogS7NNrJ7r3prOvjNycNddLvhuRA/oug6DwU6aG0i+ykp8Yn5YEYIjDompRkO/37ZftV
j+Wz6pgEctN0tHyLG+qXUUU0G3i8yFSY2+KRTjrziqQjFpVD9LKp5Ktg71m34Te768gWgqEMhcuO
16JtjL1tD5AfuvxUlQRvgnbtdrlJYqwQihgHGX6qoig4KIum47+/a+u3k7TJs8iXyHkw8H0qyp9X
rcnzDJQBnFH6Ltd3ZOC6GG6Pg4/UJGdSuqxMgtWVPLSmSXGTYx/LZ5FW6tfNPiDfkSJ98A59GTzR
ydSBdU4HNYtSIpGUT01Xf03xqh+waW+iQtAB7jWylofoi5U5TxRz7broHWKeKqJDoRuk626k8TRy
e0UVwGjbPKZjE/1BZWL8VjlzleYHyw08w9Fpcvz8oYcqAvYQx9gbGmRmg1UT3ZZWV9ttgsOo1ZRr
TXgpu0AdH3Pi7luUEgYU1JIgjNTbkRaH6T9n1uTn1Z+aXL+O1LmPXMbXBioo1D8QrX/ZRxjW2T6z
/unyQ8L6YyFsyGJj3uJdlTa1ryNCyd00yU9NlNEknVW1jxdiINxT4v354PP7s+aiSTcdy+XEjxZ4
/v//sUCmedj6pTdYlwzl6I72Qtm7nxurbNhqDecg6bMLHzlYqaClmB3uhzbK/raaKVolQzrBW9Cb
1b/fuY7Jn/nT8Qd5nkubwLV8AwXKrz0gKwQuageFcaGA13ZlELU7K5Ue+X7hmwHQ8d4ZSX1tCv0E
lhitKHO4Ihu++SEje9zD3YlT6pPsx/reENC9aMMY8EQr+GwlWZTQxlPAqE/cxgWzflGtmDd556LN
xEnBBpAEPC+jvjlFovW25KYFp7IK3e0MpOSUC0Vibgkbs5SyqJL31kM4t4MeQTJM7vdbFuZyG3si
YK3tEW9rJU2NokKmlpTyO7jNdIq2sEyC763nHWXq2B9j6/gconzxh7rr992P6frc52PRCmil/Wrb
K1K4bhNPL87l6dYNwd0JdPNEpMvcu3BImREHIzHMnTSmby2rEqZB0R3yOUvx3y+p/dtzac1aVp9G
A8FgPJa/3GamFdlV0Dqk7oa6IspmDkmynIH2VTWsZOf6FzpBxJwWlSTuJI6PHP3JJqt0Y5OVWrqx
AlsQvBtNZIyhUUbqYIIZJEnFLTPnqJFtBo6FFBmSV6au38hwis42oyoUAFwm0rzvId3YhTmp18Yc
mjshfBc7t5uzTqCWMmmpjaT9Hcl9i689U32yjV1YBd1EbzAg7MIr3r2JBOemtbdDkxDOpCUlWRaJ
s7dbO//D12X9lyeAo5XPgN+kiA+8X76uuKex4qNOu1icsuByMU4KYnB36d91oxNN6RkaHnZrnv6S
g9S6A0svHaYDqVuculsxy5enbq08aE1O+2ZFDEtE0X0mEORDGvnnWvnYCpDxADyfIXd0qujl7oIs
vXmx+wnwAQmi2ypVb8h90NLZfzLb/iqC9HWa/cgfUT7ZaLtZq39edzSDo5pv+uEFNXG+qZQg1LQH
4Bs73yLDuE/maB+0OeI0iHBlV4qYJi09O6SVA8cmr7dXnHjZ09a+1K4uHoU9fT7yx80AolLiLzg/
kL3kOIIUxemFnDTUhLQhld8Wa5jGz3aqfc+deKuFtLA4FfbblPbapgACDyuOxuP/+QFwHaQENnWx
787Pws+fV0jf6dzJFdes6a9dYY7n1PcYOKb+UzzVb4ST+WeZEP9BdXeQ/jCr3uH7WkZCeF0sVpEZ
q5mlQPwUg6Chrs9kqZevVpyQZUVKDDAxnw7B2UJEuGCIPi7rrhtOKH5DYFHtkxMbLrHeOfpvA9k4
9ZU4xZEGciXT0YBkxTOkGbmLiTa5NQZa2bzRq/c6fMvYH97q+WvxQUxMlMtHQD7WS6E4hZCVUf1B
dvF73YI6lHOia3P3Iz973Dn/2JEiRaho1hLhl+nMp5QzgIQKy+xUW9/HTtq33q3WSZ8Te5K69W5Q
QBnzpE6OsdtewNs8w5EbXn2hDqFnfWljWGRFOkRXsyYW064sPNJRcIVL1y8aNXikQ43trjQA2hB4
96oCgq6N+mtPnufNTeu3DFJF2EwfIusk3bCmWyEG+pMylAb0b1uex1DeQz1v+T7xo8HPt0cs4afZ
5SCuytLbradl30Kvd97i1GwQMdTjctJTcfFtAheZEY4bm7BX4rlF9CnLiLzqJceZvuABsMHKH4nV
LPaTb1xiR4zXEuJr1UvrVU4gmeyc7TRpaZVrfnno7dRjjigwe0hVXrRPca4AGXJ83WpZYl+6Ysz2
DkfVhdJC9y+obuLZqMCSuO3ElkiIzN6z3tKSsfIi0+Y0Q8t9kyb39TIOdQhz0I6v4FyaK3GkpNCP
pb2QifaNQj69jgZOWtcZoKNMunOnlz6QA/I3uS0WezU/SDxInhaRyKr7w426EaJaD9fXyuw1a97w
ufouwa3/bb4GsxdDbqZEtJCdquPUh/0ZTqMET1N+TI7S1lXu1zusqPq9FRicTI5dcgoPjv/XLHRl
nmPHGxV26jUnktVcAJd8ivW4uLWTd0Ih2V1tFGF7GjxrsAlQkxsQl6zSiLNzeDR5elOBct9U7PjX
tM3eInhQ7L/uJ10bGJC3Q3lW2AMJQK3kR6SBDstDNd460hX6BJBED+CaLlpLwHJXNlcHJnDOwHZD
Sh0Uu/+9Qm3hFXtiXl80wmfW8ZDOrC4PBb/LbKPuenXutei7IfXwVnXBxu4ray+oVcgo9PVdN0Bs
ZSe1/VFfNZCr7/4HSW/xl3IO9+w5IXspip6F16fGKoP6vssr42D6qPUymzlLPbg4vBhBfGJR3wEt
J2/ZiiXsVovz+6KNE+sZ6arzXJpsoYU8xZkY31mnaQiPVFOPX/u0pL/hh08JMdHXAvHQYiK6e1nb
sbx4o06MDyCWS1zq3jnHv0xErh5/7ROyKLS8/aRltqLbLMHLBuCsy/j+eInOblr5NwPJCoHdoMaa
0hFnP0rTQ5j3zSJV8JsIMYeCktJx9HNhLh0GfIdIOuZ2qtxqY/nE0yTuhywrZwugNNr68KjvrZs/
OXn9pWxlDg51CK9ulosF9UaPs/GSNX71bPdhTvRjSA78pNfPpBCWx7a2T+ihnj0kgH+l6Xgv/Tz9
NMnUXfdKNces1xTKPLJ7ozL5PnqNeiFC03pGQWYR+/qfRonbMGfkye4ulhzNZc/382qQtapSf5Y3
TMmesHGDkDQIprXrLe2maM59Fd0Go9VWbeGOMI304RR50kYGUKZ7VNdE0iVjAsCnt8dLbGgk4oxu
e4U6UiDFk1dDaClqRsdeIX0DTWMiYjLgWDUzv1cQ4ZtOmjya40c5vddOp70ZFJV8WFCGQiRfg8GR
zL9GD4tJ6Z27cjyXBBsvyrHsr9FQp5t//MR8cWnWIlw+vgFOT0d62MBnlfYu2lnLC4BgOdlWePYm
pnRMptYRYw+qtv5Z6u47eui9cNPm2g5dcxXRjSpm/FJHz24TtmskGM4xYoCxcObNr/H2rSqc40NC
kpViXJBlvXStXtsMYciDEev5Mssmzo7lc1dbaGP618dRwqKtvBKj0ywrgIQyb4GMlGX2rnNHLLtM
kmdXaCsHPsPJFgNOLVqr22heQOZgurrsQdUquoA6d/Tt8TI5y8GM24tZKX3vQvXyRVSgT2sXySz4
jrw7Y5Z452pQHGvWrJuDsX43IWJYcgoeV4mEtaXQeL6UyYcWg80hoyP5DM5CV3I8Fp4Kt52u/aVp
OaCzpn2aIIhlnV0vq9EfFz1TmLunrB263YE+juFtddEA/42T5hSbYAUHwH2cHd1tivzjJclJCMwi
3f1WcmN30GGPaeR6Cz925SEJymTV6WbyrhkFwUtYSvfMjhbsRPEt8xFW21rtvyRURguW1+Yza//G
cVHezkOaMrQh25GmvB+10n+NJpxL1jX3lHZLCcW7TxK/C9vCDWvkADrH95aVGP0tXsL2GCrYhPnk
mjuwnhB9JBplZ3JHiprgi6TJRPWYTIfMntJLVgb6KgH29S4a904NMH3H2kCgegMXKaq8M0CQvWof
MsXiLIe6fYqmisUzRtRbmQwoxTyfyO3pZQzqvykZtYPXewMSogrxsKPPeLtbQIjyJkqAsDEVVi94
C9KroZsX3I4HYpmy80MIhhM8vJbhEd9tty103I4ycEh41YV5apkX9GEybEVTI0L2QiAflbQvkjnP
j06m7yRLOXsiqRPF/eGTrExC/YUKxs+RYk3N7sqKCXbvyvQayBN5IWf21REi87TykZVSSg6AxnuH
sVVMW8ZypbGupdHsdbDVBNCPw9lJ26d0UpcuaSKm5SkSJP6ONurDtQVDlBPP6jQGEbVanv41JsRs
Vy6N1KQFS5cbT4qj8TPSQPMYRH620tJE7rMe6aMZCiJjW4geBmvtm6mR8h5DkD/ZQX/2zCQ8aQkN
PV2GzQeIg1dcGyY0pwydtZek/tbwLHMGcQQrx+Nczy1X/wV8b4sy1voouWdWqE7zsxUTjvvjGF5p
KTcenhvShER1fLxk7CurFNUpwe61diabTtshOH95/DbZcEh//LtJ6WfrqgehbYbadK1STTyJdHgm
RSD6KLuYiZLrMPOf/WZxQu84j0xQCqhSCCgsnzzsZXcCPdyd0hjFOkVXPWlhDI6pURtgMQbKtyG4
9vOLM75kIs+xduJYot7Y2U0Yvxl6o+0NWPFrR8XuHwyHj0SXn9ottuvPzfF5cBSgB/plZtTEDDDI
Be4uZaDOOlfwzctN4LS2HR2JhK9n4Z259wyX+Iu54gTKCczMUyM5x+GHriyCQStOpX6KzuHxa9KU
b+SoW6/RUD1Hwi6+lWX+XEZmuvLV1B4dxPPr2Bbx1vFz/TVfUh7pm8qds669WD232WDfhVUthMll
iyIh2WUg9j7u2kGTGzmE4uVH/0z68gWZ8/RFFhEk2tb5GN3B3DROvVOkGR4Nnj6i1cImpsUydOtA
q+MTJ7y17ZXFC0RXQh0bV/8gx+6tLOr8m8On0CzeaUiWfZ1Ozxqrxuc+C2naRmp4o8DA/KLMAe5J
iFyistwn8AdEefbaCxqh6HXsEW2Wqfekd3F6//eD5A/58E+Xi9QBRq6mzfHZI3Xtl5OkH+pDizAS
s1yLXxU2J+PyWSEaFN7gLIijh0nMAcaJ1kZMYpojiaDaGJrV7VBqvheDqPGftQy1fV1+sjJ60ZSl
CiIL2sLINrp17nhy3bU13u9UqqOPWBpyuOa3y3ySJeI8v8Ni6WDOsOr22rlRT0R2+7epd/aa59c5
kGI83UQgCJeJxvxbwCmz8Pd+GfovtaNllylLSLgxrPCi16SU19Chtkjfq7VT6NYrAllz3QnvYoTo
oROv9c6WZnlnR89o9xQd+CIGsCeepVsPavBuUevfwwm7MWKdvVM6zdWaX8jljOzhTmGQdtZIDYCc
oB7j58SDsD5KULMgldWLHQOdQxCxKIbyM1JJfzuHnq4K9B7LuDKco91qGaO9flzbd6fr2ls5Ou2t
ml+0EAYQNkxjU5O2qeEg/xqPn3y/bMBvG/lVEj/Yy9zYxcNIqZHIGt2hHpjrVhm4pUqpvfnMppem
HebPyq8ZBbIHXHu3Czdto6CfBU53gDW3LfmvXMZ5KOg59XfmXYo3ZwGGIu/zJQiir1nbuN/GtL2l
oVueCmUzY5NRTu99wvfIpBXeOV34XdAZIFEl5T6JlubRnlB9DzkCfHPI623DpSDOmBRY2Yz7yJ3u
D1ls69WKbTO1d+BY7EsfS4CxaY/MKwq55EUNwidN93HfVx92CfCONNnK/CSZ7YLTyocfAqJmjMDx
OkV2mAxm8QaUgH2NAqAlNnNlg/u8TRgRNkOp8pNnIHCzWueFGBSoz5XYGVo0vIkKSjS7yN+P39Iq
9g7sw+VSet4cMWTZm8cle7zQK/AxUGrjJm5UuQkLg6KeAf0HHYWtY032S0C4fSUq69CitVlVjHi/
1NW0hyCavcHVTfdd62WbEfLICi29sZeT/hGQ2HulQ+G8oYNZ9OXU3zBlfDbKLl85GPc/dBoqCx43
cQlM4T3nJYtcRCS0ODEi7k95b3o3p6i9m1a3AYG0ub1VTaMYxcc56aL+uPLscDiQ7W7xJkhrHxrv
ozbrbakrtISJadwi0XdAgfkpzTBvRzI2b2UuunUZWf2y7at6mxmVcTKRUSzL1ps2IcmPT31hleeu
Cc/WPAsKO6qsuB3evYCLmLfAvx9lo2aM47GWEcBaCV/FjXO5wgwaHh0ZhEeortEyHrJmZcuxOTZT
iVwqbZxoq+IiWOTWR2IiPDKC6kNVsf7OmYm7LxR7e8ytKzO06aB3ZrkZJN37XCJB8MREoyUpvmkm
Opy0S7SndqCtEJZWvbIGbv+5dUEf31o6AFr33L8LFJP9gf2lCpeZ7a1kIK19YJXEduogAzMOfnu+
6xI1VO6/pQ7jrD5aw2oSe+mW6Pm0Hr4Uo7MrWw5L9dRAPxJoQUdNb45j6/sHFO/NUqst7S2MWo+w
37mjofrTkJO+Hj6Wxfnl8ZMOnI57Su6SebmogsI9cnIIFz/CWyofhJKoAo56lgXn0OZGaK03d4J4
oLXYblJyOm8h6R9IqcKFVnJBB+O7l9BUCLIue/UvYi70bR1VedKnDhJ+9yUO6/aWKP2zHZVrViW1
b4Z6WhqZ++G3o31stemF5ADzG2iA99Bt5EUVVUeOEmhDW5fPXVxlr11Ft90e1bBSEnOR8ByypRU+
Y4C5jkXrNZPF2i8C/dT26dULiujHR3x8Trr0RK1K6d8R17yYTo2AJzbkEfMHzWSZpeeULXNXJtxr
ZlhSBsdkTmNtWIgpamjHJRgfZIWvgrrWnV/wAKMLKFF3OwYibm8WMYwdcseSRWsBWUx+BHP2vwiT
6GiQa7wUvbh1lgbAa3ZW2Elq32LmCe1UN3vaeTc/jepDkfSXx5RPL/uvTgDyzpl1qP2sQ328qOEJ
hhNPGtMx5uV1Af1xCr89GjUY+bjwbtXBppnLX25gRqmIRBbgWwm4ZwLhkQf3NXd55gD+It/qg82j
8EZQ+OrJ6SJiz3gF4U0bcsw3o6B/lZmTtuUK6itU+ouY/toptnziL+Lob+lEy7ZBkhoQ+hzPfa8s
Lbotkh1zUUu6cXEyvnRzs861CmT/QTvtklEP8VIV33P6aEfMjs7RcYV76OCK9bGvHSUG4QX8+JKw
l67Bw6tm1YlYOnFWHYycpIXIYA0apTuu4tz9Xum++YqgwzqHof+9mC3ntO7uksTvq5Ubn1VdDTtJ
S2aVWyTPM/ISR4DA2ebHPc/8buSeiaJbN7l4QMERotvK0VITNN0pV72mhvhIdQ7peHAL0rileE6i
+ltq6ePZRhK6aBmkHgDK0xsaHScFqZA4qxHKNCHyVHaWV9zpYhBCk7v6VxnQbmxbgCw+ziRGgPFG
tMaAYDlI3k0n+3DzJN/mutTWZlO5C71vmy9eO30dKHie4ENVR0cDumXE2lMjDP0JXJLxJIkDrfJG
3jIbmoLe9NGxSg1OG1zMq9RE9MqWtCoGHS44vLGF60301KtAnHwdmlcZJPvYUSj7S2dP+4NBqln6
X02vX5oRnEq9d+N7OCaf6BtOT2Xcf/RB/vb45l3RVgtdJkRWz5WdB3zpBMH1PESR/UV9dUa/ujc2
IxG95mCA9+VL7pc7tIFiM5G/DVUYjRJB0HFfOcdxuhjkzV+FabY7j9qCjm2WYWPK3bMdHrRaODN2
g+6GZ5jthg5vB1CnCU9V6sGA6HzAfOM0oTDp3UPcWNMKw3gISoThzKPvl4j0yzTYOnTUwc8o/MjS
ZaU3lqKIxRlOHo4mLIhnI7FeJG3/I+2EjqI7TP5yocmUdtztTc2zWO0tfZdQ26xy85PVEE6/KL3G
XEapzWGXo1ySDt+DGAnnOBtwmmmk5eGgNHBa5/lhkOmavLqyMjxrgb8aqZ6pIUzqx/mlKLL1j7rI
RvZ6KPKUaQfdyaKjMcpMxFvF7r50JafeRIF7bYxxM9TFZ6cC0ukF1XjL5mwMo8ZE0+udfhWl8a6I
7F5XsTEsa+ltRqWMPXy9ZwR/EzWbNe6A2VwfKzzLrA9cpWz3OImXxeS7sx1aMKfW5KJw4wJcMuCR
h3shMWbj4OCtqX7AhOEUO2XgbuhsvvejJz9EoftLhEbF0T/h/cZGFvXihD1f4TgwrbUZzloTw4+/
YiJ76lW8ScgMYNOM9jYA4WercxGl5O27B5kmInnjiz6V/rIl6mzntcmHE9I1YTv2MARm78oP+Xx5
Jvmiy66/1xmn6MhAWKu55rT1agvLadilN23wOTBOLSJXqm6sXvl+EHrHxKJ0b5yM/7LNUn/9saTK
ehDbx1MRmaP+ZTBfaNLPj1b1gUmq300FWlLe57bhHzzAN2DbzCZB1IT5Tbe04B57+qX3zehk8baX
idPYSxdD/EXjTzs6c4Cpr/GUFJOzlxa98bGJq4WfuPq2Mnq26fmFe4fQeQ8RgeW0xBr4zt8C8N7K
1xyy0nMwijC4oxevqP11bqPwo1xNtuFkh0fXz8BGjOHzpGVbZEPTDm9T86Qj5yAYipyjiE3r+HjR
4hSiUh01MFKcJf17CKjzi9PF/Ala5H7GL6pYxJEVdL4t0MqxiuswAucOqnTkm5+MnCGCrjgxGljX
pAfdC6NToOgi+eEm03NR90f01N5+HCve21ypGRNYKDPTj+5cgNcPGb9lvITEmoQmXV1ac5dhmtqF
1RTxd8vY0n6js0pSxTorrP78eBliPdnUOuu/GOPmuaj6GFYYgSkZje9HGTBNoXPsILruhOnv7eAv
16IRVKR3dz5cpfB/sFTwxMTtUyZN4ynLXLk1FYw/lVgrZSE1IGh2PGNAy4mefzP8ftPMzQ/TZqqh
6mfdL6xtJUuGYTSMFjR19VNcF+VrPH5+/BlapjXPqrylUsinqkz5aJNWcF6gQ9qJ4ZzkIr5xN0U3
dBbJbiwLtUDVrfbm5HzS+rY7xQMvk4V3pa7dYuOGaXfqi7HbcAHy7Qw33mddcNLwUFadU74ktW4+
4Rnb8YbcW+xG5zYM6jsTxmYhUAPsiRSo7zhr155O4M0k1M6c7y8CUZpLnJjP0K3z2yM6zs1IRBWe
cVTQQEggjpgKdO7JrtW3PCAfptIskNi1j51iLi7H+dsuK7PkjF0g2oIoOWpF86prdJZ7WTZfzSHc
pfGhIP5/5FAlx7utR/Uevd2w8KAu3A39aFjFRLcdAUsuQ2iNwhymdVtzvBCtu1Ec/95rX/lMizwk
232fLNOHelLGeT6DJKnPBuOGwjh+LrNXStr8ySRqZdeW0IDV5PIfD3O2oiY20Zvp6c6L6XUnxr6e
y4oirMdz0KDUqGG38k0QL2ekzb0ucKzqfX8aH/WVIwzq5qlYkMjWPsUp9xBv5bWJOqZ7AS287n9/
apnVLMx2cppNxta7tmlEoo6IPguKjs2YxsPeCM3oBVXkJxP52tfcqIYFTVrzNgrQ2mnI9EGA16Gz
4BWvVYijFjpz9z1qauAHQFT6dEh3YDXhkNhGwWxd64elxWU8YLPwscYPPVaZ0fUOTfqObi7cP36x
+XL/vf3zSAL+qfszR6BYSNtmD7Rv/JoNZzMjaAhI6a8TFdUGxbaYtSoOW7FK2aEqF7Za029qJr97
+JRg6pJYP8g2rJee3WDZJupio5qdVob618LeWSKLPxkxndQ807Z6SPt2Qgx949xn3wpmiQtOV2ff
h3IYW4l6GRM72Bp6Oh/6xDqURvdSQPJb2EXx4TaE/5qxXfnL0FA3ZYfBIXYaQkbcufDUX1CDgGeS
fnGH85eTutHoX11DLLl2e18fIrk0RDiHZ/SLaXCAAs9HI7sGjIVoeRu6/bMYrehj0B0JxzazYYyP
5s4ZjHH5aI/X3TmuMMBMjMO3Xu7YZ9/B1Bf4pdyqfqSothzzPlRfkkGUf1KJziP6X66M57mzxF1H
fWg+VKT/0C2UXSawoDAnNuKUWWIWlasJ8dWRt83G2TVwpEWdI7vsV6FZfOSmMwc/9l8ybTI2mJPy
DcyGcjVW1LzcONZrZ3YgEHVxse3aQA9cwsSeWded1a1HeunIo5ZuVpxBvfov6PpPXQ2nDYDFv99y
hvGbktS1Av5HCBDCRUDRv4gTuqyhwU7m2PXHk+nXMJarKKFx6mLMU0NVrMCr4GQR0V7Z7XT2K+MI
EypdCinNcxP+RbGZrmqha/uu49zLyWBaVFXvbnMwIunAUCitjZWF5vcgVfhW8xgeJ4PISAP399Zt
VXipzVueZMEllUGAKIs6vHLDDAZ76+8e64pTvxhO3L/UUm1KObXPTGvlZJEJYZWzmI/EQbvzPk9h
z3goM+5G2hczO2U36CJe9TLoV0qfXjP+yX2a1WqrC3p+j0pTDanc6ewIC5/olIXd+t374ycd7eTC
M3T0YIXhAYT1POyekCDxWwGWJ95znKzvmeqSq5Ytej9ZCMhEtDzOfaTctRsmmzyswpM1Qp0QaT3s
UxIuuHlQTbhQqZFdKmulEYyy8SOAwI2enkvOoX85eroV07OyFdqHcUKgnY0XJrfx2jQScakZU+1L
A2BwmvcDjhuLUqYznSPRRqzCojqlJn7FNrGOWlhgeku1F88ICTa0EkJKS3X1SivYkhS4s/hm9r0N
SYi0Fndr5b636k1aBGMPzhX84PAH+af5m7HIJSKOux/5j+HpiKZ+1sJMvUcoRzNhhRynYtvnwXZU
tIzAAiwzdy3nZNKM+a9IPHksIRA5tfPOfDVcRlGdrHodJ1eYmtU6mvKvMrGBShb995EYoJPX5f7m
35+O//ZusQ2S4UuMELLeX4PIGzNOQaWn49VKexNbdJM8T/Uu0AQ9b7oQSlh3BOT2ooBHM4kuYHmo
LCa0FOGmvuszhBaNGJuDzdkEPy3ssMDAU1nEB/ynyf/j3brYPLGyeAx6vF9F4UnuyE7ZunGdbFEs
KQSzEa+udU5FZbwgxZcrtF8Osgtx4/OgCUeFxONSj80iDO9drgXkZxkXEjFdRsYcJYoy+5w6wefQ
z1nOcnf4gxyMcfJv6yrzKey/mM18ogF+tXD005jDTHP1KzkOn7qwUM9BA5YNIjf2Wl+PVrY7k47o
+ZxGzL2kBFI9uwLwX3LAJmC9m/9D2Hktua1s2faLEAEgYV/pPVl+l14QKkkb3mbCfn0PoE73Pn3u
jegXBEFSJTqkWWvOMaP4HuQCtZqV1S+aYXX7UYB+oNa/QsCD6ruBiRFOGZq2uWyuW2Nx6IIifrT1
sMYIfsqNtnyVdZJcRPqamhB0I5m3772AjaTnKv3C9nGWFeUcUjGLyK8vfUJ+e2lUe6ml3dltSa+L
lT+Rjcr4nHddfPHrjyaoEwrKXYZqC9FN0jX5t2mR9ttpYPrCKoA4ypoy7Y7O7ROycPdBVPnsFofz
EKcBNq8aVcu8l6lohuwKEo4Hg0XAmObx2Qyb8S+MCGEWrKfcwuHu+veljKVIOi9i19hVdYCjVavj
m+MB1RRYlb+ibB7EIHkx+Xaxqz83fgjUyHY/KEpuarfD80t88MFyfHWlfckWtPIvpgfXc2BD9ujR
dBNlxY+jZuVcVO7JX2qlgdaeg3LsziNhXmNna/QADAgIFKjefUc7NIE9PLc5c12X0hFq5yKG9aMd
s+zuFVAGMVH+TJZGCoh1hmKvjk91zORDpnJ7KkyzZETL2N2ia9r7MiAJUaEgrEh3nNO1hkdE2yhv
svH/klnPatz/PfPP/jDh2u4iWP9Puy4Or3ZqGne6O2727Nalfu3GeqMAm6wDwCtbdnsMQoI0eoCI
SHDfUOqRJhgVf0Y/11cFHay3/2NUQrf9/7woh6YuGmIbw5ELTOp/j6I0AawBKpi4N5b+CuL5blAq
fp7mQxPF5Q78S7vphhThZNt9WmNr3fQxxfxkhMl1lp2Qq/iUUYiMXFP/CiDx+yClnhhGv1CPZCu3
SQjf1aL0ixIHTbyuZcbMup9a0r/Z0i9RXSjqgTJ/0928PtKg2RByMduHtlQj1cYDlXUx04pvSSNL
kuqRqojUZuVWfjSGQVYqFX/wMfFO67r3rBmMsxd0A5RvWnKemdzw0FVnD0UBkK3m2CYwQJEtVJ5B
MLp9nJopfG7dR+Qh5qav1L8Msfw7kS3NmbREsDJTfGw4GBs/lfpmKuNnbNftxRDAdDPbQUqsw2ZY
TkGACWaTCM21Z+yXQhM/Nuvk45xcUeTCl4yAAnHjSF+MPMFpHyCOBWkHfEvH7/wVGBbZi/WzxzQR
0Z85tY1ikq5id62gcaHhT0n96ARmoGAL8GPDeuDZtEO5q+cSgJwPy4oE5ew5rNzo7uTtJw3s8iiM
njO9bw9KH37Ppi3a8mn4HEAZP7jJW6iyW4W0DOlmcrMtPzp5Zt6vk84XD73zf1m1lZyWs85ocMvO
ZhSil7ax+VnnRrhzJciVhkvo0HMVb6KhD/aqB8ERBAY1tDL+4eGOT8xcnVI4e99lD8joSDF9IDJV
fVdOWL7ZViVOblKg1a18grDIJFl1cBzfATQ/JsoRfHpeQmLoupt6B1wAI1rWV6GzmhwR7sLJ48cK
buhCT6oBJ8aYWU+q3kS1lxx95VuHVBsyasX0YQk5YT2J2/oJHO52bB0k/iHvix02BS2ip7ax2zYr
c24XhDHSqKG928TWbpcXNGZhfxr58CvWsx6RIih7Kqcwtx2i66PVDtEHxNitJQjyK4MRK2/YEE6O
WPLVTuC+ka9LtZphDoUdBZ1cAvHEQ2BdmGHPcJIubqaGR9x3JIMOgL1bdy6ZRmeKv2yJZ7aibSMr
aETa3A1bpdvUYQNeBMXKFnV+LslpPenQe8BA+ec/CMWS54Et8jNo46tTsjEay8zfIBaxqZJCZZrC
ILkGLPpZgcjidwo2djuM7rENO2/TkAmYs/E6FJGaXx3rFKMm/rCDNnpWkDVOxchmeCzAJZUhpoM4
Ft3cpj2lDdin5cdtG8BR+y3wneAnfveOhkiTPgY6ZashwnkZ2ZPa1xZ1HUg2Ye4ThUj2SXlrOnqE
YniJaatuvaA1736SmvdgvpWb00/ZIYRmDbVdOpJLb7Llx4if2nGPvcjN0+BSM6lbErZD30i3fmcD
9oyICwzIoWFf4k70AtxVMqDXiVtao1qbJWcc+rRJcvR1qthUM4hk6QKZs8AhK6W31lgk1/TNjd9R
hYZPE2FzFvS+wkSNN6V1LUKiyDrU80cvO2Jl9TrZlnr2FXZFcl4OTRfE5wbv5Vr2eowdWL1L34zv
TW/BotL1iij4EMkBsZTwEZp+O7o14a6eW5/6on5ZdMfLoYv0jzaC95c4061JRnqaTtnuTRkwYpRD
vllU1lNbjbvWrP4ebBuIVd44V19VnwjFaaArj4DzBMBNSm7CdW5BF0N16V033Pg5BR5Yt+5T0ScF
LkQ4t8tpSolPmy3VOu/+LcYr1Aa1+NAMw9gDYZpWvh5SkJzQVsyHReUtf8z7q59dqW9BVsm/Cz25
CTgX6KLzAhNC4to0qFN1r41DzOr0FuSShRL1Ezon2quWdP+qAUUD4H874qW0dfcSVJV8Adpgymqt
SUvs6iff1IObk9bBLQUIR7B2DTKHYTuOsFeVvUE5mlb3U9NhA7Ctl0YL1/kIS5X2CyNG2QzfxU1Y
I+uuGf2jsqx0RwYxSDnywLdT7mTn0AWD6E6q3UnhBVsjUw8vd+qr0UHahJPyBtVmuuW45oXdkFne
sZ3zyPnbEqacb4RryrMxH1QT68citw526LavxlARxxnThI0kteOROOEgiY859sSNnOtfdmB+BkYb
nsuYdaevwp/RPNz3bdBd0QCvrHm4VwJ+lSR8c/tt6BDdc4hoBTu1jQyVNg2kvoKtcep0p2zDFNKf
lgIqV8SPjjydO4j1pz5jU7k0QJo+ov8YotiGhFE8Joifu1LnckmL2EFdziyWo2XzVkOvoI8QC8/3
TCq1C5piaVAgDKXKH6OFkQ5jj51JqBdOKJ/gdSLs6l+1Nlp3Vd+9YETMjgh/8lVL1WYdiUxdvVLY
d+SBKJIgsy2/+oXfhgtav6XiY0Q4uwgjpyx9LvORIlHjveVUEw7KLIc7KHkAkbmn7b2grIkWqE9W
5qTAiMzpEDXqjM2U0HABqGWXzpanLoj2aRaoUxg6TNhVHZFTj+V5F1sBxj5EoZu0rtQmqHP/XlQq
v8ZFx659OjWapn4mUeGuOtY8O4P2GsNRP96Wg8xFTLV4HZVjAZJkLK9ZVJVXRnNv3cRWD8BfL7ff
qjUY5FitQ4Tw88G0aneb42FYLd3wGQ+87SN/3IANSXbtiOcALGe6G7SYPlwP9crszb9hGrHcmVAU
Z7gvPKNb887kZ6032wUfEMc6DAG5NUA+rmB9vvR25x866gofEEpoQs5WJwM+muBr2DU4Zg9hQ17u
Inem7hJsBusw6nHHVtD/uzX59vFS/UzyCQYglH9szmYUHVQMQRS/SeuGyJ46SFlemsWgAsdwU2cm
PQ3LxhFZZF95MnZ7uxj1daiV41bv4+QCsGLdok/YCbBK+9Yw0xO13nrNN5UelBpJDJ8DR2oB/72S
w49GIbBjh7+swtym6O441k8OyubFJeA7FJpCj8k6ES8gKdD991Ow1lRTHiLTaM75oFMfd4An8stc
6YCiT77pPyTeHHc16f6LUSR4Tti8UGQEfQONjyYQkP0or/2/mqzm06JqOqt4GydwH6RVuY/KTIyV
xQgujMI9+6klzplzD31ie2KcNLXpddBPtRCM7bzB9Fwapq2qWSz+QnpYXdL+WAzB+NckUfhTC6dx
NG+w+yj9kKwLXktjntJHalkpdgZtlp0KM1b7EJYrwClhrkrH7W7+2G2qUji/PbOOIeJ1MK0ZjohS
sI8ti9N1mIYJk8tzmMrPAQ7B9HBZMa2Xi9ia9B9JmrbrEP3Ti/SGezWW49EwCeJAYm/hFiVo3C7V
a46j76SPLBxMsQlbF/WD9iHd7NzYUJGy2qVdxxqvJvKXOl78sFGPvzSzQwimoXDRy9bdENyqiV3/
2kE0fgdOXVN2LurN0hRxEdLOFZynKMivRo1iMJLmT2vyhrNb0F1QGcsRxJzJ3hmbYJXP5Mbl0Nu9
tcU9OqwqprJLWQzRwYoacrMzoZ11ki72rMKe6AOQKO/Pbn2tZcqmSEAAt+pqMrxdeUad5Rwax9kt
Eqe0ClAqE37siyJ61XrjlzKkgSub7Wbh9iQYJk6ytQe32dNDDy6hHL+WkWOY9bxxP57SmKWx75wX
E5NLoMcKqjyzv53Z02mwSvWkuj2VhmSTqNb+aG0uNIrk40ppVnJUTEwbH1LFhY75H1cP+m3ZjeKg
6WQ6QDFKDkVGnaYydEZtq55eCcDIWPMk7Z9AvATYZTeke5j3MAxPQxIYf5I+OKLJZXrVbXVpkWk+
BaLOVlZfZaflNKvT4kzy9TUPnE8ckfX7YAbTtnXy4hIOmUnnnSl3Uh2+D6jguQkV1Rjb4TnwNTKQ
dPEuM7eBKIoxgOVq+2ALlpi4AXS393l9rLe9GG9rkfqvUViFr3RKx9lJmHep3CYawbkAMDtqMgAm
lqXUsqjS60Nip+KOWm94iK6QR5ds92jWdS6HqSL2yWnKyzKAWayqWptwb1FN8jrqKFzBvq6N3jef
8hg0q4yZRVLZ3tyYfnZKZxjxMdSWljedKCv4Myb8cFqpfvW2Z6/0hEGt1OW0Lb2Brvkwjs/LLdDx
5IW3c1CXDeXskklHXEfP/wOF3X+Bno8CveuPftiOW8MNxx996W6VY9jvY8dlWpeuOjX0GZuY5Pll
W+qZ2gOLgNoboxUe2J6GZ7juydkpjWBvpqa4UePBqtXrPn34cjiSZVO86XZ4S3Fx/+wnZa6lPYIv
s0d8ZuBWoCN22g+9vDjQJV+4vq6azMrvw0Q2z1ov0mbLoMMKo8y74zSWxqvdtJ+jORnX2A70e98D
kWhtcSWo8oqXRhyXs26+y2xbi75OCbrE87wVrOX4LCLdfGM4R+MoRXTWsz67eaH3tDiCZGvdB1+i
+/B6cRgYIFZtx0xQ0ts8LmguOZ+SlnGBC3RD2NKvF19ZazvG2nIKvltlAbtp0nYjlOZiGrd1CLxT
/oQ4oj7ZqRWTFk6ftqCnIlvZ2RvaitneT2pkmwpNmFnTXSl79zbm8YiUeLTAZI0AwNwe2rZUxsUX
DfHhmXidvKLaCmR74DFFfGcpT9lg/j6VF2tPQs9OuUaIlZf67gr7jLO2SOnBcMiGZ0qoRia5TyqJ
OaEgB8TU1cK8N6XEhd52v6oCMiC9OyQWnjBYrqUYrmhy5Dsn7dJLSNHewsCz9MQhEhN1yXVf1kzN
fuLGp1xgXZ0Gw/icmvhHHJjsdcPRePZYTHAJdF/gXrFWQRy/tq51N0Z2+X4uQ7YLrPELEDFrB8zj
2jXDfpaWZRDYIYCaupc8Y+CsVoGOqW2Zbek9TWyWUSYwpkRa1q1FXFm/smhVm3b1Qmcs3jifUdFW
H/E4RHfTLv70yCijnBYju0w0p0hp7wi/zSPLtY6dlXSeS7emBJb2/r6PCHkM6k47RF2urZf/07Zt
wqB0P0r2dEe2+Zijc1EuWqVQh5c7ZQzObVWtczcPbsuhUswtQWzvrA7Xme4MD0VxDDGTxu6VXfez
lrJhZTrArjD9UdLmEnRxC1lLJovDx+ONWrfDVjz+iCFfhkaM7rjIuLyRw4OQcKhr2sWwCyVe1hGV
2uKclRX+qsrNbkMjEKiGpf7XNN+KSmf6K0nDO3Tzd5R23feF4SDp4Fnr0Pa1lxI0A1JKS21Nujwr
d0ixPoAqnCte7QGkVnyj4bJP3RwTakgKfY5jFH9G5FPEcCsiGFiChjQ4b23TlpvvRYaKTDlnmCTA
JBEKBUmtvxOJ+wn7u6IcPnQXVRt/8kAEu8RNEYsHUrtqejOLXlgQ63GmVydoXrySphBvFelsXZu+
sUwrtr2jPGrdQrsu/2o5wCSMVxqKk/lq+62khi4dJTkgB2aHZSc65XnG7/4QxekLrp/mN3l9T6Wg
oFJKcJ9NEDVnL9fdSwH/nct5WrV537ySoe4BX8X6mCXtvEWPHzLU7VtGDz/C8/7mefFJSS71amqc
Zzjhx6VQPsGL22AHsNeOWfyxhaeqtVdYf1Ut42yPQOh59C4ZPnR619iHwDjWheF8dfCS13XjI2CS
JdXp6qOdCvmIDGwnYcbqg3Amia6R+5aDc8wcVf7bHWNaiTVoh3S3PHOYnx4lBEjkpGBEY7M3bGrg
Uy9GaE+jezL9/vjPaCxpg2zCkvGuw/OE87IPNnUxhkRTpdFZ+AGpuj7r/TOU7mkzzcosnNDuA5is
3BZEm22WFemyNjVVIo9GZWer5SnLoRrZVSWuudY9vq/Sr7AEwOLTV90URLc+qeNrF7+ywhKXwm1p
Mfv6E5ZD/UmOtCiKUsTHcvZQh15pPFEwehcBYtrlrqzIGS6r8qdLZPtMM9MRpDyCpn5ZyGetgyfW
qKjcLQ8iq89QxmOGNbveX/HjjvcestbvSQn1UcqUWWy71jp2Or5CSuZMFxn6+OU0DyLWuj0sxSLX
dp01lS+Qm/xbDCahneMQloOMXIdrVLC+FgfSp8f3zszd1egIdVl+JIzRmOEM47W1KeNaQK/TLbCs
YEMOZ7Wn8x1/ZJM6uYR3f8FzvoL1oUlaMeeyjs1w+mgWVtWe9dss1Sa2ttnZSort8mjWQQY2W/p5
bagf6akZ7143dDs0UPUuYon6ntI93PCM6NDxYbcxViLdseRpNPR6VaX8nL8PJJOuhjKCDDHfR0za
c6xr7gHFLSvMkMZokUXRRudq36NdJNIF5YCG1eeG2eTYRH0iUQow9yYMHqXDZE3ugH0yQms3WVr7
7klsjxH6qm1GYNLZVZgOraAKjqwnPohEMe+xBqgLuemIVcDpn7XafUVSX2EVorPJGuemyfQjjCuS
HNnQnsJuzNV5OS80jWkw83v22GZwyEK7Dqp1RGv3pKy0PJVubyKIztdUdaIC3rUoENXwNzrbQY2/
3CxlSymF2bHdUpH7Mo28OAEDytF2I7BaLed5b+TfdzrMaukMC/rX+T9P/+c5y33f/zpDVbsdHElv
XquLUzwfCrJET8sptmj+2HIO3N3/100ahtz7z1OXx7/vXG4m89tbbumNnW90hVI1o/qe8i12xUmf
38D3rfnt/tvp/AA4u/9+9H9Ol6fACuIv0MWETwSA+PtvLX8mcvyRuAG6SeIgYXf3tp2fIsPjw/m3
m8vbX86XQzW/yb5reBKq+Py03ElDFYaZaxqb/3gjy+nyjv/jY1oeIMGx3aEqf6LQW506iax8qIYy
g2763+fBoJGioA+HbF4r4a6cfysUW9a0N9eDX/WHJh/ltBaD326nsvo9TM4f4IfxCtZqHkB1iimq
m6L+9ANvT/PkVvhQ6KLMPjlJeGtzsSkKUbBusD5dhw5SU5iEmZas5cjTcPOSdnHWv7tmMGxoI3pM
v2zCWJB/uqOLstN/aJX5GRfGz86bnmszfqlpZ24BJ35a1fSe9a9QTf/QYn4VZngsvGhYZ0bDvknS
qEIYuWlUHVNmKiiaEtsRYSM01avpmi9l0K+nEHZX6Wdfhajei6iTO6/UN7ppvFcoylat1rjrvJj7
ZOKnr5x3L1POKknPuEoPovkpKgNqTP47C16Q6w7gYNwnNwq3fhK/EHzyLAKYapn6hUBfsZ7J1Bqd
zaVAkJbZ+i7z7V3YEhZA0e+LdAWB54rMubp8CKnf8k9s5jeZ6ntPa1BUi4QXFnU75QgD7a7UV7Jx
Hwk0kLrW3Isw5KHO3HYzwF7APBMcusZARmvnF0wZ+xZJyAaN348UzGRZZO3BrqLnJqfgJEvUc9Un
CTHT9IOVPiZ5d3hWWh2u8t4F7ix280r/CN7j1qGjdcmtYl6n1QSXkIq+JYrtCD96rYXu3jP6laej
MbJBwZtt+Agn58TG4Fmr/oRDz4NxG6y8wnyRswukdZ7DpLuQFXYwWrRuaBmiNzoAfCZWTl8v+huI
Qg98oMySgbqQMXsFHzG2etIZ+UzzSnuZVziRMl+dmckfuRdYnqdElX+EMN9bQQ/T3Hu2OmKbudp2
U2+8D20/RqjYw0YvN+ZwDrLpSbeSVx+dOC8e6FFJAdKnwruthvAHOqIWp+GK4Cl6bn6HRMl7Ipjx
RG28PsTZE9udapWr4kdqdV85PF2lu9Gukl8yGs4U4y66X0Y7X2XuxkS0btTmJopMCtORRhUrI4Y3
N14sb4jW7lCBauBnXffg0Ep7x7Z+407xZ2qn9qpHUbSKM0p0TbGf4pDeG8z13i0I67HFdnLlxndT
PrbxNZAqWZNppNZDyqTDn8O168XFTjiEA83utMS7gLK0dh5SKynln6kJL00C2CEDlEwLJL4zRGys
+BWlwEahm6oVlsgBmyNhLshOEqLrYwjDosnuTN5HJhsV8ltOQ4sykRP88dyxQRlk0jVMgad8LONT
VsUTkRDzEGcmXjghEKRcVIXWnuUiI94yFg5icEDMz0/6vrnc+29PWMZFJHHxNvNJmpjMqj4tB5QV
9Umm5dHSC7VfhsVlSlsG/n9Ol1vLfcuj/7/TchyDf00l//w7M2JPo3Blr/+5759/rLfAj2QpDrUD
v7FqrerUzIfl1EpzjOrLncv5cmjjqD6hCVnlrZMctQF50iqeZ+uxQaCyWubs7/NkKGdtMDPQcuc/
jyi7J6a1tO//cf/3H1vuHC0iw/7tj30/1LbCob4QkgU5/4/fdw6s7BmcnXLd9k11mujj/9thuU/+
zwOCBAJUoWonCzWtce1Gv6IfVRfi+Y5+BxaFpdj3x78cBOBAJ2nNQQNsPggN6IMdtJXoABxiuNaQ
/re1aAiec9ufvWvcPSujzUVs1MaxRvPI4jdYmVIN+8V0TE4JbPUaErUWe1SIpll0XGsmKaKj3txK
1M0r4Y8ewJ3qqRk6fzeJwTpq6WA/nErbjVAMAEWkaFrRPUB6t87fopeZzbME4MIaKK8I03XybXke
emR5LwL/bzrhzsHI/bchSEicGdnTN3pT7lHcjbeanhDQhOy9imqE5CqiNsSBOEMjauyHrOpDNiA9
lVl8VX/lqvmJZrin4Vy/+xH9ry7Q1DmFQg4gRAzbOJ9N5I7JajqoMpT1WruuYdudKlMB7k608VI7
zqFS2dayNHllA5I8bE3Gj4rtX6lysnKrqb2UtEfH5C9N2msYdLjuqCqh7sw9ysR2su+suD/GyYfM
MKpgooquZuY6W/B2hKTN9VtbuckWZwkuz3k7Q8HFuPY+3b65vp6mAIVbR70NIWUnLsDn2K/xnzvK
XetWDdV01qyTT+SXjfeR+5+emDczgV0cUO7FKxD7bJiUfXMpKmwldPedLqLpRdRmChsxeQgfWUxA
3ZhC3MQvvzMOemk3wO79njSDsXtEzSA2cDHJnlJxd8K1RgMn7VZLwTrLwt9hVOc3vySvJPGJITJs
2pma7j2nwUtAqenvzkx+TIiCP8gPgL1EzM3GraN67ePZfHV0429qG8ElivTqCRXWNk4gRJBtRjeD
zc29iN/Q04Jj0fxhY2CG24+pSzN44uV28JmOvWZrq6kep107pzxm0KK3ztgjJaSEt0r9Rp5mKOtJ
cMmAESXBwOtvWjdoezvxvXUF52HX6Q00uXxLBbtpaxbsSN52uJ/GPSW8fqMm9Yfw3mHnvhjQLB7R
ZHyZGLe2Cz9TpBjOwqBgHSKJt0sqZv00VSO7bzbNxAg66ZWExzqPwHLgH2602TFQONvMM9zfheO9
GsAKQsP/GAtI4FVQoGuZwL7nFZNfIdTGHN3hgQr3d6sjuTOGMV/RfveoXpdiPyYjiu+IFlYU96eG
qQWCj9Hvmzn91eufEi+lZzobS4LSe+qFq92jHhVErul7J4SMPsjSOA1O3u+t/gRR17iWYWFel1um
PXB5Uq7awNleG4TjXmvZBtfllkT2fUl81poJgBzRSfpl88Elz4LenBFuPdKLD9OISddjYfpd2BI5
y4zS1rSVT2Vqq2WVdSRIrd4G7kghcPjV9lP7Xrrti15OyVWHz7GlXl8+IisuH1XwXGpOAQCce1IL
jEnrAS3QDIi95WxDcOsawIjrVysrovouZSUOpoWJoZCDs7KnKH/CH1QEfI3sNY822spLHPbZowI7
Mwvzw/0/p8SRUWTyFIMeP9KNRUTcRlX2zfNj7+CI0rzkiWdeJq+hPtYU+W6R7jU6Qwy8+UNFWlea
IG1Vfcj6sAt1OoTth2ZKL1gL1qbfUWit0+gQjHygrH7xy0ajvQP/SuHDttpjBmSpDkwfA3bpr6Sq
rl3tBuSO0EftsUOuMkc0B1PLfnQsa09jPjQrmVNx5vtlLNRp1iJ22AXCnrb6zDBwO4YmaJ8nK6/1
i5GEdF8aFtOTbiKyKRBmG95EPJbuOOvagbs04mfbUGq8ibwuHnQqPNzYrk8oJX7JLqz1Pf8KC3TH
i+1ZxKGB4ykVqJyV9Fp/7xDQtaP1raENp2jsUORb24UR72PUjHukmjTrZqs18Y//OgR8Q7ZdBScz
rUuisclmGZTebztjsF8ycFgCS4+P4j1vje5VpviVbGRORtH8TMh332nKQlEmM3PFHi+8VrkVbszG
aQ9mzV4IO5x/Soa+ewmnsTj6+gxImU9Hp3F34ZBQTlcENk4oTD+WWyXeiw+0Wnxuvc1YC2Fzm/c9
v7GWtLat4U90VeocYoIKDDxYnmD8LKyrVXk5Dnp4ayJqPByOZnQrI15R5k1yk9E5+qJYb46wV1qb
4O+uWw15Zf3uMXuZzu8BHi8CBOE8+dWbbYZEBEXIVmrKBZvY7AF9IDraDErKPcsIEu5iyD8TY9IL
+PN88tHJy9okToTSscrFHuxrtwP6Hu7trJvlvhWR8rLpFIsDVBNu5VxCcnr3zKrk08/uytQHnzqE
pTyQk1qc/UHS06nLjI7YNGwHw8o3htX4G6+KrLPDqn50MuOilbKB01gDDEG8NaZwCu1KvQ401M6V
NQ4Pjc3Faqzzh5a0wa9CIsl9kxWS/IX3hA1jJWpreEgnzT8y1VnrcfDVPa8jix7x/N6StHhRfvAK
ChDWDTNP02DKbFqzvjslO2HEVtWnGb5IF1Jea0X5IxHZSmsdkMcygdpHttIRKIm3Dkf0ILrD9GO8
029XB5VY/tbJHP1c6/C0DIyGOy0Z7lrCYFS0vrMjhx1Vw2xgoOrNAiagtzZfGXUT7a3Eqa6QPsbH
2CQ5QnGt32l5VBKkElYfYYeXlVD3FoUKzEXKxYw4fZfvu9Bq0T1EcqMx2eZRrM1wPRhYqX+xe+1v
bE72a9MK8ymkMjgbF/hU6H2WmRu9RHXoXogaGlZ5M+LzBpqwBYs5I99KmoCYw92izk+GXbMGmpcL
mmDwjU3TQY3ovviL/UjgAUxGbPoV//GPqto1rY5ga1bA0jwazrrfeY9GfS5LliJFwuInFjoF0w2O
gZ395NL8Wsx/tYaeNQvjk91RY13FuF9XkOzjXV3CJddoeO+yDoTOd1Zk1KF+KTDVUPL6BMH8rcOm
UO+uZedQmoXYHLNBP+qCGMvCc6i+uyDZ+0Bco/mw3JLoHdYBiZYbffb2CdPqd55BRUVpzFDW3ICN
0TKtnYBm/LaT+Cv1WTZFDMIvvfirwVfyNg3o5qfA/NDiAc1yHZ0YRUhfq/zhPjQZ7X445ATQthvM
7Hi5GE8u86Yorij1m1wKBPRyiBXXBZKtle7kNRGcoXgje+s6B1AmUz/+EAMXeRMLcY9DaRzYOeYr
jbC/lcC795EnNkXSSd/p9Ok2i2Ddnb0zThY8LZ9uN9stCW8+AU2pr1L2a3SC6plPIluPZMVczcC5
i9nBpirr0QjTOHOV9/twLkOWjgN+iBY3n45m/LE747T8r56FVsjUa/AT84socxsusZ/iDZ5P/UDZ
qwryDZIZCsIiowdG+Ll4awWuzyJxxVfTeftp0eKIELxON6uNil9K1DDymsx4RuOeUM9AA9vILjnn
sHv2Wk9waGvUOiwdvNZ3oaJpqzk2qc10l2TQiTep2/Lspg8Nfd9UZXCwGhRyyBy0aDdUrB8iJT+Y
Fq99kGU7q1Xdxpi7d8oT6IF91Ge8iuVTJ0zpa4AvMg6J9RzNdeLGAsXmFM8h+QMXIv3uS9JXb7f4
bEBJrBZ4Txu01d6bbQp83PFV1lUPEppGdlnrv9rI955QE7SnDB4QWYP9FVf2D03hNc4kAoPYjd/s
uZOZtuV0kssFi3CkWDmAQQoEd2+1VnuoYrV4T6NPQQPv/Q0qxOGiKaUzXUAIChAf4uy9fP9z1E0Y
dIPwEs/zVZTm6uiUE71W06i2Zu+3u2GGaSbDXBIQ9SlUE2OjqstjYFEXyiDL5eiAAW1GG7YhbOM0
8Wdh3MDanDNdZgbdSPggw2cgK2Tu+P6lC1a4y9Vr4cdomrAW06Ex8cvQuD6GczEfYRCJrco2TrLR
AaMGuHO9ogjWiesj5kijP3EEREzDHrpZMH0ppWAIQ4CoAlUSvGtLYn8BdA4pe6csshTJ47j8+rD6
OY00Mqayf0qnCk1e2lcfnSV+M/pGSfKURQ7TrFfm62ms+qc2NsQqH5AzOv/F2XktN46lWfdVJuoe
PfDA+WN6LuhFiRJl09wg0ijhvcfT/wus7i4JlSAnFB2hSGVWAyRw7Hf2XrtTXirVcXBog50IhYh2
qcVS3u+GEHEmWVmIzMeh37+GwPpJMQpxF4985FFPi+ppGUpsFKrhm+a0X4IkKx4l23vUBVaRouzj
T2mobwqN+qTaVPXK8Z1j69pQPxyP4EQRQY1r0uIxZCC87u0vCsT9hURoFxLHYFgGkABvkBc/ywMB
PytHcsvnylK+j93qqVHaehvncbobZbNABa71knkiowLxIsfUx8qa3HmlC7u7ummtY6P4+JTsFZ4p
Tt8r/EpBwrwmrOq7+wACloRIU7a1R6wy8aMnqRuvdsKVcBii9TIr77ui3GUafhXTVA9uSNAJ8tZo
Gwd6v8yFX+zkyAz2AiP2afNtFdGwZFMVHJR0dNakMYetsVEsU2EMGwzCeSU/q+PBqSYNzU4bV62n
SaMY0o3CzH+VWp2+btmnPDZRB6yZdyRLiCdShxHWytFgy+ZL2EnWbaZH3d7J6pdTdOLph14ShueU
zsMpjag2Ih+pnVQtezliNo+HXltInkwINkrP2yKGBgHMoKfuWWkLw2O3nWXsl2uFOjon7IimWVsO
jYu6wGS08qnybQgrs3YCuemSDNZvQ5xJD4X0CufWI6KUInxmS0c3KHa57rVruw83Feu6m4CdBcNh
F9k4Is2naDyWJ6syXbbYi5Eah8HG1GQYzcDLF3UL5FZjWcawAmGA6sS6d+32qiWGYRUFtvGimhWm
i1o04Q4tkg5dQtXvGubQhaqr2bIrPJfHgJLl9CPXM/IHjXgJVNHe+z4VVCkD/askDaxqZTD/lJcJ
UJ1m9qQGYXUUHhA1nKbMYLprLnLmv2+cIy4JSNnAIGPSG0eSOqNr9dE4Z7OEEDlLF70KbCrJIcsB
W6dywf6W4weUIH/60BFjBHsOEkENjj+CksgdqVJvgeJGyxTqQbmsmd8h1Jtf4J/Z2spUDWMHG9pf
Z33rXelhjqTSiQLS7+x16zTfsLA9GLlc3hoEsYYUS9cGZ1C2PohdLplX8M2SY9Jrr40dr0yz8gAA
BwcNpEWr4tgep2DRUVBJnXTMLcXHlzcwvsqwXNRlbtxQqrlHY9qhnVCMGzsZOhAtxXetNcRjzDbc
FgRnZ45v4zxw4zuJ4v8KMGOxcsYNSxl8b1TDu+0AX/pBOXyOik+tY+EIQ3zsMxCSyODsSmmfspW4
ga+aFP2qbcxshYGe2rid549pge2EhxVHlrNPUciuulJeVh5ve7BVgCW+vhK6KNdU85Z6m1jr0Im9
NVZ5DCIsk6zGUDZMMqgltHTpKahL5U4Vm9rKaP+QIda5YZgrkioWBtVDiiKIgkDU4MmONGAaXQMJ
1leKNSdVHlEf6CFwB4pFoBX3PCuxz2WkpKLAMcfRwoCeSEB+wPK708k0VCWJBLAAkpKghgCGozi0
LWcUfcZg3I6/Amy7YOf8e6KMSca8rDOfs5qz/5YqEIXeYFL9Noi6Q8GjDp8cStkaSa3tgO4K6Vkk
iJEZKIcsg0LNlzS/YqMKWB1YfM9bzpSTL/e9DY4Ddk03kH8qp/+9d5yp5FioAcGyd16e3CKbkrZm
wMlxKFcPcFaUTfqg4FtYZo5MkCj8WdwFlvRKMf5ZV4PkifSW4GgByTn95spQ2HI9NBcn50ESDXdO
H22xtSJaTYD6O2YP5YF56puOGEaLzG5nw3xC2pgchDyoPxOf9a4TrxBgyASrdc5N4nCQA0tJfnE0
5ZMmAQzldOSzVzXGTRybDbmsLqImWbmq4lY/cvRrLLTTtjRyNnXgSrhMDRM3j13caJKRLSP8pTf1
YGCTYRRjGjnqWuM9Aewqr72k/KUmLHMHvxXXntGbR6k34Ca2nf+dwuUnh9M/o3wskSDt9ZYyUe8Z
ydeG8pZ7ddq5QfFNrwKp2tm2Gx+oy2/dmrU4XwK1z7glEdEthfz0zx9OaOzqwiqQQlFOTS0CVvrC
f6kzGqrqZo8sz6QF69mfGEg7MrR8scEKYG/IhAMBnzvPeuStRx/qAQ2ovjBCX6w72wXOMRab+1wS
PxT/Z5Dk6yySH1S5Ku6tjrK67GHMIAzPlwscJlSpJE9F59Ha5YPbttgAa5PSIZjRK1dIPLxRk91q
nfRIvaBZxEpQHLKhKg6nP2keHKvKMpErdFK+LlxbHPq83VV4+POFHujJlZp0mHCSpaz0/g8HxwfF
AnOnMuFed3jDHs63avvvVAdLQySBIV0GgyrEBI7LWtGpBl2Geo7Rd4E4J1iwY64BWPADEB3LJDxh
RxMhFgEZzbaOew3/S6qt/hT6p6QlLK3a+Sx80EleBkDNHNAl2QZSma9qFIWHShHHKCo4s7MGG41s
Yjx2fQ3hhVHFQ3WId5egpT+1nE3jPmtdGe10Ug42NcaVVcFCZlEVCtm7mnOXQ7W9YqVjPhYJf00h
ppfz8kbIFFUUe4PFQkeNgjZUjkhwYrn7ZAtV26e5x9kylEdF1j8Jv6vWXtex0RsDIQf91gc7FBga
yWEh57IlCNwbp0iZM5cnylTSKju3N747yI7JUGBzxvItuNNjIgnC75xq6kdzdG+w1vBWSI76Fak0
o8ZNLZ4Kynj7hiRUPqzjXoUCy6mb4haDx52v4bE3K+7nbeoB/iHrIjtbIAzAsaYjM0p8mwYnSZdg
HoygU/sscDAWX2h64DbZpjphXgwcCOFVARpU4sVQ6r6+0mxP3mCFoq6ie0gmsszfWZKV7ZCWwVrp
g4MfaT2r5ng8XVrZNZxtCUnB+lQNTdQ0W1lNQeqg6df3UnlXyEp9pURetPRq+yAZlfIJ1IxGGrZf
Xtt5/LWkOoj+2bCcY6rV/sqOzCuZaWZFKaB5VNGl3FO2XQZRBtO/kNvFqU7YlKukKDKquaDDJD8/
+Hqh3pZ+Fa8dwnVtIOsqVfODBADVdnq2AByCczYv3JXpZdqW4uRAnYjomLEeIJq62//ZkslY4SzL
y+Rnx5LjbdQP8XoYf+2EFW9HQpHuO1hzWRJ41BLRUlufieneGrLsvLiJAesbst+GLUN7VUUEQJ3g
WKcfWqhzICHg3ZpQi06fvMKjsBaRl25PQQdZlv+CU508FNSXmfdZQHf1WPoxXG1Jorr0MgxRsEEY
KTZm3PcrxSyCrepHOLlM+8efclbSn5ZkzKZXCDuoBqnBzyGHLtsVhB0kxWgpdf1gkTdldU9LPXKE
Xl1DCfHwLZTPLtswdOHXaZqVyzYz4oc2au/7TikfQp9pqhiLCiMw3tdc+5ozEAnpundlhjX6/lhV
n13fvZLQTS842ZBWAj8R5aRlz+HANVQbDgOi4UYOQWB5/Q+ZmD7W7Wa6CYxvTiPM68zofkWVFzFS
lERlIOn/7vs7w45eRr7XHkCnfEOT/YQmLlsHuhu/uH7/E92v8+ogQLV670jiY9jdYwwI19WQ2YdK
Mn5QR8QE5gxf0pS9GWDZf/0p9f34mA6ov2z4epyNZLvqpMLr4wccC/29JJxVw/p/CXWXgtb4Q3MC
sYx8i9gikWEIy+G65WqHTULucM5W6p4TF+twOi0q0ka/UgKjYGNiy1d5mjq3Q4fKrekR5GZI3gEu
hq9BJ5xd6lW3VGU7/LnhT/brX04rgjQBtIkOhZIR5yfhWFXKSUxyS2sNwUUgtzKiXVBo1aNbxsWN
GhXfB2loUbEmVAHTSKeOC63Wy/MHcliyB0mFdM5gnR06Z3hgTsAj7jnfXDV6dcYknNOPsu9uC6X1
b5s6t+5FD5CX6ueOcxTAzgLgvyniYqfnAsMLsKCFzLZnc+JCdrGtLJF9wO3rdkriyE8+kqCHPC/W
slF/IX9ldKvpiAiFa1JUoEBZBD+ApUWHuCkPFGKkqz87Ru39QixlYDOiBJVLA+e1nHl9Fb56SDwc
Dk5LkoM3gkOpl5VXuUw38YJXecRiGG4CWDRw98NYoc6r5N7Eprnze624oY0QxeZoyzaPUJXKxksX
VDJ+AFjaFM8ocFry9yg2xIMGedIdYVCS2Tc3aq084V3j3cGVPOaDE9w2A/2rBrWUuGb8IBzpytJX
CuWwV0JuSlbzWbiqwKgf1O6lbJrkmW0nEAx8fJLjsi5xQRMnVICuyQVgu+QQRnmqHCtYIXNgOIhi
DMBUBKdvifepVm3ZU+cgB3fBIK2uXdQGK42klJsKOcBGa5QKTtA4mnUoTjSdRUluJp+hTa7bjtKx
D2n1VPjSpKhGihZ+hodrLdXRwWBS5iYbpTuorsmxlVchq1O+4BMxr7wRIQDqiCQ5JM5G4Twr1MPv
TuAEu4FLgZtuybEDwmVXWhpyQx6hH8t3iSuABWIntK24usvk4ZMEvfxwIsC2fSwtTv9pVxZiYeid
T+vqucWg6biE1XZnquCuXE5Ol12CifHPd+eRSUrJ9sWIMQzarqrdFCFQDJa27HzNYyejFM1J5uYY
wPA/NQkEbUsuXzXpV623Yzi04t8iLMOKqxNClbddx0mmalO1RTvnlWlxD+Mi2xiNNMrLNGXVlGr+
qXLBh5bJZ8lxNFzULD5Tlwebau4vP0OfL1kjI6KPPeTRFmWhrvOOaeQfK1ju14VKfSbIEQqOzEJj
ZBb6tc9xKMXqE/GgMspwa6kJGdDV8fyyTvkbssMi+c/QoMmotmnKxoSO4eR2SSJarN15cSD2rp4+
S05nc1yjsKqvOJoLxpMlLabGJIbAuBe1hSIft2eYv7TY7r60XvF04TNp403fbaBsCp8CNI+hGwLi
1yS8NIvrvhkSsNRwv9PVKbw00+ujkIS+1ccp8vQjcteOW/u3sqvp27iDegBQrb8NS2TewOxOFqMk
3WkwAf88QOor5VUMBuMBvCkEC56MC0Za6wROcDLY1wersdI13kdWdjCJl4PdGjcAt+EH9+FDXyVj
lHvjHEKXE91G5nAlaF9pIvZBMVkb6kxGByXIF71j2DdmJTh8g7hXKOj/tA6vUy0h5Td7Uz+qtV5f
m6zlGeCe4x4CpZSADumH/lBqbn1Vy9q3IAz6WyF723BMfskcEdxUHgzsUTNygtHraMuEGlypjnXV
NDBArOSFdZwDUL8n+cu2sRFxVLFUa8gbUZYvU+lB9s3muUp69eD0JO2KinyUoCcTdqi/SZ5XHN1O
foCqn63asMGh4JowJ5th2zWAmgFIe1eSnj5IqTJwPCqwu6KLWYBQ0oGEgXSy7XCd5bWHAwGaYFFQ
j4qsw+kUxg7gcCg9eyxj5dUEWZAXom2VOGhwD6rKU8cy1llQc7llvWni+PaNpVzp/ueG4uLKTMHe
Ub3rtdR7TCzEgnlPPqCcO1u38kjdQfaEn0kLu/izizmoijmNCsoi2gzyUHypC4nEhDjbIEAweIn/
9knmbalc4jT9baNEvijniODhFKHqpDu+3/0Prl9KKSisI5IpdwkwB4Go00gct8Yph7tttGjaqoYi
QV33FMipmhCtLWUr5AzJSw41P4sHBOvSZw7uQ9A0Zrj1cqCXpWuou/N97fRp3nc1DSqOJpvs7RT6
27SraaGjZWUaH63eNDBUKOKqjEJttGs1j4YAcRTHpUpeaBGsOknHB435yQi9l8SOvp1WVQqFRckN
kuvQAIGm1TLgQr2Mr2RYZaT9NJ8zNWO7K3v6OteFfScN6UEYrn/g4LRdaRE7JRgfiDQ0xsiTKW5o
S/em1QSE1R5tbDJUO84udVx85Can+HoyS/oSYEmqrXZzmpzKwq7uSid4xDkAPk72D0rBvuv0Q0d4
ehW54rOigQXGA8/APSpDTsBKbaRWnv50+rsmSJX1hSc85Q+pMoU009BpC6b99/aQ5brjWpTFj5IN
hNP3W53lz1Bu5ZJSR9l06U5R1v14EFsxAmtt3TyadlzeeSaKO6QgSEnIp7zWU/qsnnhLD0zR40AR
Yw89BD97BM63V6zwSrKWEnXP4+lHzckkWRnZrbAc4vD6ZN0VirqvsuzuZy5b+b0liv3pPJeSxJ6l
TXG/ss3urrAJJnOSbHc6X0wzdyfyDnRgZFn3VlLVFFPs6EdJ6FmVa9syp0BYJUF7U8tGcyO5aXWJ
KTVlLiIu1KEuKrKqwpYzTnPFG5okUKdYdVFPH1mtKyev3ViI0lASaG2OLWZk55RWvix7m3Ujdvdl
aGf3pzKv5hAQHyuFvBPaJRakPJ2j+Fx8KM2yFdVSFEhe77u5U9VSaLdle9Qsx76zStHs+e9+SJH7
ox/jSU4/vLzGY0TR6pRoRZicszaDlKI5ldtkRaTRg2lxdKZielbGsQ4Xutj7NUXMJCme8qQyWawk
7YpKkn1gEs+3klw/c2Cirk4SrjQebnx2Ak8nG0vT6lvtBKtj2YYv7tR7mtjBeViqxvq0KdNr1kt4
JuLtiRRy+gGycenHWMmTnJOldvSaxd0IeSqkcHf6Fa1BtlMreKb+gfSD7pmjAfxeGdViSoXam19P
zALdRFAZ6MxEScB23EOHTViBLW3AYctrya2UTRJ/b0We3Psxp3D8IqUSonL+4I5nLqqmJtuMKgD1
kw0SnvJaP0lUWkO5l0c/4Em5R7VeX2WqeSo4AZ+tDaoECoJqBYnwzm3y8gHy3xrXwSGg7LA1uuLB
HMPvGlGDFh1wVjm4TjnmEVQ1cASvelD6xBNIL23ITgINO5tUHbmlVROicX5cMMd54O3ISwOyqFkb
mmnImiFPuWRlTDR27Kf9ER4OnBavO/Sm+qUtnHYlVDTfum/dstc7FU2oNotNqVOnPZ3vMP+lBxMV
40rG/X7VIvXdeO5zpJB1YlbIk82qeqW8mWI1Gto7KCLPfsfx7kkIFftE2xnRY3IKeDBytJtxGWDj
tJ3jGJ6zRvKIh0PSw2ticcPr05+qIEy3UoDuUM8EKxfOnBoqobue8+1llsMToJL73cOjvgli3t0p
LOOh1GCUIU+TASPQNm3NxpqT2eq3uuBEtNaoQes3WsPZNmCUJ8/vvvGe2JRWxoG+W94NVFRb1+tI
nZG8pT+W5fA5WvvTm/jvH93/c19T1tG9mybl//4Pv/8gCrtgd1hNfv3f7Wt6+y1+Lf9n/H/957/6
3/e/8n/610VX36pv737BUeiz2a9fi/7htayj6nQ7bj/+l//Xf/yv19NVnvrs9Z9//EjrpBqv5nIY
/Me//unq5z//UA3m6P9+e/1//eP4Bf75x4v/WiXf4r/9P16/ldU//1Bk8Q9whApnEwYEc1kBMtm+
/vkv6j8UorR0wyT9TLHGAm+SFpXHHbV/sJC0dFmFzgDeb6wNl2k9/pP9DyI+dJborHkEqwdZ/ePf
n+zdg//rRfxXUlMw8ZOq/Ocf7zcjkjriQznFkce/fzPGc88e2UJKgc0SS7RYSGC0Swudd73tr0uP
w/ibS2cwrxySVCgMBRzC+bnykNvhnV/q0YX+PPfZx+n/zQ26pNLkXC0b5KaMckFoigVSeenCfPN+
Fvzr40+WZ2mTETxnxM3eT/VsTT4bgqfUolbZoQ1500z+9TL+Lw9/EkDek7xhOoNZ73tZ2kc2RDfY
pucv/X6o+/en18RkjmxDH74JANI99BtZ3TWJjzaxRmWmHS0qlAXRAmZNooKnJuGHvg0Lh/evA9Al
9dYqA4NZSYfRM1VTfT3/bX7/LkBKvr+0QuBSwnEfQUwWi+VF1cr5vepVBpHDvfuh1gRq+v09+szv
mr7M632RydZ9oPTOzo50+UJr+n1bZYf9/uqdPQRd0hMlFQ/tWuv1Yy7UX+cfzniJv2a1v1712ATe
dANVjVEKxlq9V4Tn/pQYIpd2UIhtYsalt1dbm0MW9mNHqRb+cIE4/n7H9Z97TgMAO3nQrNIoq73a
QxMr3HrfycqP3hPXws6+tZJy1Zfqo55B5D7/JWeenz15Oz4CIEL+MA+Elp3FW80Q8bHzrSFZnb/+
2Eh/9xAngxVq28qTCb7aW6UJ7y2/yen5yCbHwEHr6/l7zL2oyXiVZQNpdi4tzHJxHa9sEmUXUlc5
iGooitSkzC3BxmTgfjlRPn/LmccmJoOYZ7XCxOtT7ZVm4NQoT9qC5FNDCa4/dv3JCGbXDeJayKN7
LSczXlRpvlVqRLbnrz7T7U8Ho29bdl8VKqNKtYfjdEgk7a5RtWYR1f2Flz7RMPzVjCe9kuK0EvWO
Xu3rvBcry0v0FYCJPRC7dQElISuqo1Zk30pKsoklPQ+tTIRktpOCcHP+G840CXvSd7OwJkRXTRgW
LIFWA42XGWgo4uwjaslfhZG1K4Q/F77u3M0mA7QPtjFxkELsdbnM1tTTSdCTqdIm8Y3TUuHJ6yuM
MsmFGWim6dmTHoUjwmnJWqM6bBKEAxGQHIuAqv35BzfXNCZ9KZIwf9Ych+/lWJCcVSnokTJKXHVb
XcKrz91i0ncq0ZBfEtL6OF+5T7PqZ54SGEE16PH8V5h7QJO+o0Yc9LSuVe5dQH2U4hKdgwKnUcKf
568/M6SdYjze9B4db7k3oMzZx9nPRE02Q8Sxx/Dck073sRtMeg9kD1UHeYuxmcATTk3WicRKg+RM
N0muzt9i5hmddnJvvkOacZao+XwHSwx3JIheG/nwsRY0heYbXhZSLVaqfeoa+6zNj7EpaE3an1uc
dzucy2s7dprvZ+XBIi29jvxir4TkzhBu6pLudf6hzDRMc3xYbx6KL2TAsGZS7I00vIvTGIhXuG0M
/cI0NffMJx2XPBP87W5W7DtPt9ZtGuZbSlrh+vyHn7v6pONmmB3IR+S5wDFfpugT6uBSZXWmwVvT
Na+Z5SUJjcyvWfKJOLJPwN2W0KhjpFn5xz6+NWnzBIGFnIwwY2Rx+4RDdM/B3AfHNGsyGbR1GxRZ
ZsNcbYCh1pysqtKyj90LA/JMs7Emwz+52wnXZ6mm96ML26PiUQe3hYm28fyrnbvB+Pdv2qVniXHT
xBpNhH55aBXkQCQ6QwtHj3qh6c+0Hmv8+ze3qBUn6qrALfei2PZ479Q0XH7sw09avaEGHVOjWuxR
KiETCksicvxLPXauZU4aPbksmuolEj02L1GtIH/Rs9VQeE+uFF8YKece/mS26qg7SAH0qX0aWwHw
Xf0LLPstZ+mfzj+fua8wma1kT8WXXFSMCrV058PNJzVrG5hQJ4ro+UO3MCdfobHJb4iBAO4Hj0PR
gETrAKNfGYtgIazh1/mbzLQgc/I9DPIRKtCpjMua9tUjUDQANXz+0jOvwJiMP8S/YDC2AX1YibsM
gbUB/PClCyvtuYtPBp4MFTVAVMZNabj1XWLmXaBDZbM+/9Fnnsr05MzGWZK4GW+Xj/4zJ5ZjYffG
j49de2xRb/ps33agNrS0gFPCGtDuzO9l5q3OX3vuqYx//+batu5afh4F5d7q1S3GDXxFpDahsTp/
+XHk/c2u0JgMN2aZKZTtOKUBiUOcgQGyXNqlWfeIFX9rKtnh/G3mvsVk7MHGAJTbYinS1fiZMCCP
MfNZ2ohgowd2cXv+LnPveDII4d3yy6gwir1TK784Q//URl/OX3lmbBirpG/fgoCznHUlb6EkvJcy
Mx50GB8PIKvv/CK80AHmPv6k47plKlcI9+kAiXctU0Xvm/JjK55puBhCdT0QMcOz6Sm/Cg7uGXTq
7EIbmtl16ZOOmwbdgA9Kwt0hHWN/l1ftKmieu+gl776GWnVh7p15Ovpk7RALAxafz5qwc8krxKyS
L9B9vpx/v3MXn/Rg5vW6NGsGtj5K4UPuDIwTH7vypP+WYpDgQnBls8WGAQE4Mu7PX3kis/nP3l4f
v8yboSGDWFinvZPv7aQF5eOv2ZECaEKglXqY4tFEOdYGr3asPWY1kI92WHNqtOCQanf+E8z0an3S
q+VGk12za8t9ZOndWi0at/6a1TzMF6c2rOfzN5npevqkUws05xboMeZMwAc1sKzaVBayi8zedi68
o7nvMendMTjIjsC7fF/4+coo6mXD2qgBXH3+G8xdftKvw5Ihr8J8g6LktUr3RvvcuK/nLz3zcLTJ
hCwPZgm5gk+OKOIGI8dOg9Cvhz0y5o+V8OHLvm9leh00RpJaxb7KdWtR9wKJQ1Gsz3/+mX6nTTo1
BQFUv0j997Lo4isEV4RF5H6zPX/1mQevTXo11WDhoArhwSPMh2EVKF9DlHbnLz730cebvul9ktp0
sHR59Fga1nqUbiqpu9Cv5i49/v2bS4eBBXLMomMjGsdSl94aYX9h0z73SCZdNiw1kwBDkzz6Wlmk
wxe0GcskPn7skUy6qtKOnPqc510S0tdonPmr6oU5Zq6hT7qoammuJvs8Er95znPQDqggO4GPo75w
g7kHM+mkcs2IlWlGvscfsRQ5mLr80FvRhSFg5o1OBR3EpZJO09NYBDKHwg1vOrDcH3ro6qR/+gFK
lcDEgO3kifZgxSa4t6zuLlx95rGokw6qhH1rqbbO0Kgr5MPaa/IRnkrRXmiO42V+s/xUJz3U6kpv
cGuKnLAKLEyPsqR+R+2vQdTpLPETeV0SLsM8g9vysac16bUF/N0QxCNdy1RWtl5+z0lnvHDtcdD9
3ZeZdlsn7/O0b1l+utpLUkE9of75HOXNk9Y6XxW//KoNoQT354OlGnXSmfNakczC9vN9Ct0NI9s+
uvicZvqbOunKfTAepOpcWnHlLRjynTzI13ohb4RvXjhhm2taky4dF77A2qvQpdVDZek7UnYXDpjh
8y967uqT/kxNrLYCl71A1UaiW5hWFUPNqBzCblVJ/9igoUym3zYtWqerynzf+JIMH6+5t3r90Qix
0Z3/FjPjxjSI2i902ZBA4u2VIdDJBgxLGKuasTp/9ZlnpEw6N+Lh3NFiwCKmEsJrlm30oMDMvLi+
8BJmWtEoCHk7ken10CH9p7flKNgAIl1ZqXIbBCC7pDy68CXmHtGkR1NuDdVmYAmRd2SlrCBW5P42
GbJWvfAOfv+U1OmpP3LKXuPUnIk+1MEpIIu0zHRrNdrj+bfw+y+gTo/+YV846PAq0JGld5Ty4ptV
kHh4/tq//+zaaevwZiWBT1LVAxLA9mwuIYOBDo10oiI+9Mm1qcpMcvAMDgGDBNTGlekrd6TtXJh3
5lrOZPwBhhK4PTESe6fTtngXrfTWpnCgKs76Y09mMvqg3hBtUNGzSthlFJ7WbYmbNEg/ePnJ8NNJ
SqG6clzAey5BwFk6AX9qVsDGRAb4ev4r/L7hYJZ637sCHz2kE/XZvidO8SlLAN6Xg2188OqTdYWt
OgLsCc4REs5+SEZ5L5nqB2dheTLwABoxMTSBr/ZN8T3z7ZuGwNgLTX7uqUzGHN+LpLQltnjfduZr
WGGFV+vsg9c23j9xPLZmqpu81SyPzXjdtViR1iqs5uH+I68UiPbkBgGE+SRL2dLb2K1D98kiIuD8
pcfP+JvVyVQHl1d2i+uFwR518K62s089+JC0lD6dv/zcY5+sRXzi01Hs02E5V7gdDGNPJMeFutjM
WIAM8N0skmJbwGbr8lDi+HoEBKZqvcK1vq+bS5u5mXWoPBkNPC00JScrir2QlTC/HVRdznetkmTO
YlAh2G8j17WJT+0CqbvwrX7/wFQxeWAm4r684qQQg1q+rlL9Si21h4+8C1VMHlglDX4WDgkBPS7U
b369FSRknb/275uROtXbJA3+a6kYWDPIycIzvwbJr+jidDX3TCajZpm5URBabMLKJP5MZWCtB87L
+c/9+0YEpO19IxI1cAtJIRWYLBRc5oivrdjYAwd+BNmzPn+PmY9vT4bMSI8JS62IF00J6PaT9i5J
wgsFdGVsiX/vvupURxMBZkobn1VIXTorSe2v6tKj2RBl5HvPmBIfW4VIgEx5bA18uXgLPlY5liev
pAa6FdkRIxJs41+As0oInqRWnn9gc41p8lKkICgqPI6s3SwDpXccEjyjX2laYK/O32DmrU9FibaQ
SCIDSrYnQ/QFndt1ht/TNtvvaVN96NBBnbIrAk3t4iaj+u2AYQxgYfrVFdGH+fH8Nzjt43/34sev
9mYJxyJCT3BujHNld9Vk+jppPBuBJRF1XpDgXqP4vkPZXkPzsG9RZ28E4MOFOYilVnbXgxGsY198
LaABaxURIj5HSQlE0CH5SV7VjawNX+ze2pHaAFbLWyZZue374dpUxOb8Nxhb/+++wPjy33wBvesN
q02oCgU+mU2KxRe5UdovqlUuIl1at8GFuXPuPmOvfHMfP1eVQhlXo8IC6eoAkk6kbZTYh7DATwvm
HgOuZF5oWHM3m4zeugIoC1skb702YNTm9sbPpNXQMPdV1VWpy59qEVxYC88NK5PhPMfTUmsF9Cwp
B0Hu5XeNkL6cfzczHdCezHs1oFmY8Vy6l2WcMtaqU+RjVbofm4jsyeAR2UVjUqbPCG2rX/D/3avN
pTlupmdPpTBS2wNtcZgqBHnBhY+rKNCfpdpeSeJS5XvuFpPhHABM2Gj1OGWQ0UbYkrgKWnlVC/VY
RZeKIDPvdqqIKdUwVETBlFF1xNr2+J7qfHv+3c5dejJwpH5pW11FqdccwrUMwagx8sfzl55pNtak
S3cDeRSBErLzaLBFacK/a5Nu5QXuha4899HHv3/TlSub0ywx8NF16gaaUq9JbPvYlGNNOi60Sy+z
bTpukRdHchmWYB5u0y68sDya++STvmpnvaYOGtM0XtVnT5dvBjO8MNHMNcdJX01Fw1jdxNk+cuyv
TYSB2oMO3gVPaaq/fOy9Tvpr1altEI6LpKZ0ttqYB6Jn3o6ogAvtZuYrTAWbhpHm8JQLyllMRxsD
TN1Xp2wrAmTiEVcu+4vz32PmLZiTnqs4BmagginHKxNAh/WtqWcXlu0zTX+q14y1nEhWN8+AOWk3
tpsvyY581hz9Auht7pNPOm1jdI0mBiYx08jcFUg5ZxG6lrE5/1x+v81Rp5JNUNRmRUAYI1pWPzUQ
m5vKWzd+vu2k2liEen9hxpp7SJP+yzpV0fzAyEAHJ4+97d6FMI+iWL6wJp27/KQPexgmgedTPrD6
8CcWcvJyiR3ACXmh+cw100kntuoxzKalmVp+fe0Suds27QvVubUZV+vzb2LuPU86s4XZOE3G0r3U
eesyVFeQay685HHx/Jv11lT/FZgi6gGGMMJJBcSUprsJDPVF8qT7Al+JkkIRI+y4cj+mm1OnorDW
qdoqNHp2/tS+E4BtaSztSkK98ry8JLycWW4Zkw6dlLVRwuNgDQm/MzKlXdD4Xy2nXhH49VlIAxAg
zV+dfzUzrWuqFAOYAJW55u1LSbmFlfUg5OgpN70L0/JMHzSmPTwMk0b4LFyw6K/k0P1csWAc8urg
atK94jYf6yPG+O3eTKGuosINqNmnBy04bsXtiMXt4x+tFX+sGKZOpWN+JHlOk5bZHtL5onWNr0ar
xBd64Ez3mJJjWhmU8OChBRxgWBkLSTbDCuey210q+Mx0cWPSxUWn6o6XEedUAmwM0c4Ulfb/ObuS
JTt1JfhFREiABGzhTPRgX3d7ut4QHq4BSQwCxPT1L49Xbb2miTgLRzh6IXSkqpJUlZX5BI7Zi1i7
nZNiy2YtF5+qYuAITkigTuW5X6HyXgX3Q2GghTlF0A125YMGe9zbRru1YNbJDX2+YAV3LYoUynsE
V+JdAJqut4feWCobOwb8DRibFAQG+0KB+6lY71wlj1HXPnqTV+zEww2nszFk2ez3aPKeW4iAqmPA
1oTm/WkBTdXbv2Fr+KszvvCG2hfaH3yAx9ApdgpM9QtvnRClwHXnYrOx/L7l1GswDk7YYI1Mze6d
qnpXiupy29QtR0YK3mGQl0betqRfvTz67RbjA7RV98pbW1O//v3F0uR8McDkI3xzUIInax0ucdcW
fMd4tka3juqOrFC9IaK7g2jDHQo6/7jE+f72wmwNbbmwtxjH0xxnAmSgwcQd9WHSA6ywM/Eti7G8
V0X1OoKnAaXL4qqykB3FnD2NAft02+Qtf4XSk+e53MELalo+0Sw/A/X0+aahbUxY57puDZAz1MHa
BtI9IAocw+NtQ1vHsAhRMQYhE456lD/eBVd2UfyOPbjW6xsKgqO/LdEtOHFBghiltasPeJrdrdrf
eZa9vpvUzlpPXs20aTA0BeLY66Eq4Tmgx95r4nr9TKeRtZtFW/rAD41R2s3uV7+lH64ELXEO5jyI
aH9mjphuOxdtvFzktBGg0xPijOuc0c3x3+AEX97e29eXyLXBcnMHIszKQQQWA437ukxccMlLb8dZ
Nw4R7/rVF1FGDXqFNGaOKAZ56L5W/4QluUeF9D2KZzt2v/UDrEBGSSPnwUU8QPH1l/SKyzQUD9Ll
p7fX53XrdG2uoA7wiGxxkAiPPFC/l/lTHrId66RXC3/lyu7Zlq+FdoE5vb5XpfwRNoM4gh3Li+kK
ORkNiReoYIwGuPPuHZQ66UEtAq3oej4x45vz279vq8LgWRGP4iUOektUjeqxPneT850bCja26V5A
1LNDilg15Jv2m8crumxt/K9vf3fLMizfAcOF61cjHnO5+6HIPjZ5kITVh5HsJXxe903Xht6BODqi
YsT5mdfj9xUSd6cok0/Q/4aSpPgZaFDXvP1DNuzPBuJFOV1k18L+Im7OYxkdIAKXzHQvnbc1/PX3
vfCgIEd/UsRhfyw7cRSfszZ8gq7Njvdv7IINxAOPegdAK8BYxMkT3hCQE8tzZvQ9d2/M2LpWCAjD
ItMUEQz5f2Kgx+5dVcJmMEFO0DOFsHa146hbC2XFAfDYtU1Uo7CKZNYDZIuORpZp65idStxGHLBB
d2VUKONpYJrKEnK8QXUC5+LOVW9raCsMgLIffF49PNDMbrL0IglAmHCbcVrOjXtS7a4zrEcF6yWo
q0Pts0Syncfm1sQtH65cUN62oOEGV2LZxASETKAo9m/jLYHCwd+WH1EExLZGhEBPcNJx9x6YtZ3I
u2H2Nr4OaWaFpkXU/Vcdcf8bGDjXby6YiMbPvsJdbyG+1+3swOtxCAz8f/8KBtxP7ro6SktwTkEp
7T+pxPeMN+8dZr6C6Pjp7Y1+fSuoXYMWmVkhSI7P+GAmReLwSqT59sgbfmWjBTNvzsDigU2OWvHP
AFlPUDGfpJftGD/dGv+6Ry8CXBFxAI0zMEIj5BzLUKQsCKDtmz0sjXsci+WDC4UTCb41nVUQLFmf
C1be+2v+LutxIorww9s/8/UFdP9M78U0Ml8N7kpRswrIeATt5AMoJXaG3rK26ydfDI0T1mRNj19Y
cdCue+t9AdbEmdLPgewOt83eem8FQ2kU67BJYRDluJwvzwMAAjdagBWf8qKIrnRwkC0mRaJq3j2N
nuBfsmU6vz37133E/XM1ebFAaH6r3GgO2jvHqz0oQEMBPcwfMlKfGXABKMcd3/7O9b3yyn3rjy7B
i+8gNVYuCxgPQUri1vFE6PCBFs2Sx4qato9DD7z2SQ8tx69d52c7AWBj9224Xpl1gBeCBB1PPn0M
CnHBVR7dBsFjYIbbqgfk+ntf/K7B1C2o/pF3n0b8mMHDzkOqi+1s/4Zn2Ki9BtoEWd+jVllP3Ptd
EAI5um4Cm/Tbm7I1vOX/1ENfYoDq0J2AuNKnHjKGzw3Qz7c5BrlGnRdLMzvtrNYRle7RXYt7vDCd
g6zKfmfuG4Zrg+uoV0xux/Aum5H7dtoileow8SzuhgX9dvK2ssof2tAXvwF5aDFxitSxCQYNFVNP
HrTPSR6zSO61WdI/EP9XnINYXl4zD4S7ZdTcdSvImZVp1ecVwApwxWuR5FnpHwM1w7xmNMQ+AJ7b
QozGZz8cJ8iQ8o9AX9RzPwkyaEi1BXTuQRZYJdJVVTzUEAzWVQTN0BnaLTPx9MEfx/8qSH2c1Vjn
aQfcRlxyiDIjF5gfKzVnBCJrw3xAwX+O5yIrDkFYl5cuctT9aiBfxcHJdFhyaBnMVVkl0QI9H6cH
nsihZo5dtzMn0SmdzGqM4lV1EAlkMk/0EDlgI24GkA43VQyerQiSj72EFmiGHu4y/5mHK4htoVJ/
DjowRAZO5x7CsSIxyKXLw7oaaJQs7dcOnIQX5lfdOyg/imNh5gFCHxBfmtumiFEKW2Icau4RujHq
Q91Ny73LAmjhQtvrOHPIKMqo+Cz6ok06sPxiQ90sgW7sc12hZ5P0fnci4FVNfNeoA1hP5xhBuPkV
gg04YUWXH5pmqZO+ZgHUuUfIwITrU+Zm4wGVYtAGBcw7QuD2Vx6GgEl0Uflubmn/VPUghG3rqD1D
cdd91Iz0l1rhywGZnTtdlvIevc3RWYT+R3cZf2daBMnkQc8erHgFBIid9gRSVbCiO1D0mAKUGAhY
9z5xD/ftLlIrlID9LC4FGWIzBPnRGSE4m4NRfMfhXr8sUBsOBwGdEpBQJHQcc1ZelDCoUzOxU2nf
GtyKROwq5aVoHaUNb2NaHsBuEUfTv7eEOWoTywnIP4dj33CoNUCodR1wzYdShdxZl9eDKLVZ5Pwh
cyAHKILUh4gd5HFAR7UWs7opAFGb8ao0Y5Y7UcdTp2TmmBdZ/gQJAHop2kbuFDJePyVpaEWfmQUO
VxAiSStHFClzhupSO2AqE7pcIarr38YmQm3kU6Qd18cDnaUiy+KQOUcD0XA93pgMsAHFIDtuIcy0
1ncTWiFrJ0AJizzUZbPzCP3TYvFakLZeXP201gEq4PKukU7/TGRJ7kLPcVN/rBV8uovuqwZwRxAW
u/92yvXuRR4s/1Jtxu9LEbSHDkFhx+SuD5j/nwq1iTiv8rD+hOCaLmOT9EV1tzb0AIHiuABf9lJW
sYZ/AnWwc43aSJZRG9OpoqbuIonvGchsfzEQwYvrZ/eZNLH+17nz/JjcFgZsZCcYRYex7PCh1sFJ
zt73HsTb2W23Kfp/bUUZLTmyE1FKRBF+qFjtPiELyHaizIYb2U1FdYNG7Zxj9Ml878avpPo+QCG7
LX/dFMTsPgWay06NeRulQ/m970EHnu/RiG7EXhsWn4mpjXh2LQL0x8m9B4dwPNa3Md5SG48Y1Vq0
xTqytKv50W2+cYg4tntsCBuh10YkllEIynY68BTM0nHOf/Dp99uLvbEkNiOXnxnigRaKpwP28CC5
BE82U4eA9TuGvmEsNggxcJAYqh2fIaxn52qEljJ06/upfzZix2m31ub65Rc318VbhaY5Y6lxe1xX
fXQMTA14HG5boOvCvRg9r3nps3ViaTZd1VPbe4YelK5nT28Pv7U81x/1YngKbVhGJIY37XQS471/
hUgbNLrcBBQAU9bf40+jaEOggRjk7UDPKRdcW0M/+NWCTyCaslM0amiXQMLuxtVy//5c5waC1ibC
bs+TOaA1rTkRaA0k8wAFgdtWzMo29ovw+rGCnxH3w+B/UrlMqX5a6+62e0hgnX7TBPQvqw1La++X
1kWcOVFS+p/envyGrdogxdzXgq7lwtKFgrA6FIYcI+rvva+2Rree6FAXQfnBYHS5BhMk4qDPRBBL
d/Z2a/Tr+/SFqTrIIPfuBFOdC/bQGPGlWf2dNd8a2nLhwS/8oq8QJKBhp787Sz6OydQLpz/dtuyW
E8th0v08UpaWwLmeILZdn6A+vHcv3rgwUZtSci1CXpLCwX1PfmuKFV5F49IDaztCkSe/COjSVbL+
CZ1O6KK4qeEy0dLZudRurZ3l4SEUrQfPxcddWvrxPPIm4aGMbtx0y6EjzRtB8dBIoZkVFnHljz5o
lwH5+n3bzljejCbuAF3cnZ/WV9FrAAryXXazjdBqYxVVQ9HV2yiSNlN+xFMCMrOguF+DQ6fK2+zK
hicu6G6Y0A9HYFdYdVxJoVa9E+Y2ttVGJbZUzqpGhT/Vmfi0avKsqz2LuVr9K5dqG4RY1YWSbTGu
aWlaxE7IY7prdKiiei8ObX3guiMvIgX3xhbimOGSFmOYTBGa+ZbKfOvLcOdOsTX+9e8vxpdVN666
KtZ0uBayy7rM8QUdhieg1sXOJXdr/a9/f/GNWorZ9aAbknLDHyHBdewjsjP0hmHaAMQFGsKoh65z
ipRLMvh+oguo19RhHOp2J9m9NXvLbdfMkX6XzZg9aJfjaYk+8vk20Bi1+epqJOzCHPmvdGZtcYRU
eHcqICGXyMkJD29HhY0N9qzFX3z0rpRsMGldBP+A2ORQzuJpzG4j16bMOuLRrRwVDiQFIFcH1qlB
Hesi24kIG3trAxp5NFFIWYZTipTj0Z387yLKzysJ3kG27uvbi7OxtzacsQE+JCdlhE/Q7iFU87kx
txGbQNXkb6PP3Ba1r94xKeoJh6Av0pCth9ysO1a5sa02khHZXtOXYzGmdP5Sq/e+D2Uf9s/bq7I1
thUTGjB8zgHNTLqCMZoAnA4F1tO6+7rbWnTLIoW/IN8MQAxMZoLoK/pWz1ftttueMDbZnWq8avYK
YtKpC6AiHkp59KY95uKtqVuxQBlcD0oxmrRn8uTo6j6f6M69bWvRrdObC38uwyYfU6AvzuhcSYsA
qqrjsONMW8Nbfjp6OveZbsZUV9DG9KufqDzdVVR/fttkNhbGBjNCAFOrxXBEmcA/D4N/CKa95sSN
MGAT24XRGLZZCWuc/Qb40YIvyAF+lt1HYBjCncXfmr7lrGwWdPgjQV4x1oJpXOWJiML5cNviXH/Z
i/Ov0gLU8WQ2aVk7T6uYTqXkP24b2nLVAKwoMyPCpOMKTRrIYoXQzH576A2LsYF0rK1HiJXC1ge8
HWaWn3qD1ke1x4e2NbzlSr0olnlycC75nUZdB2JtoEn5PqM+dNv0LX+iSmTo2WxNGkFDm2dh4o2H
rs6Pb4++ZZSWO9WDGliIqlDq8AsAKHVEz6UEGlbs9TZtLI8Nh3Nr5UOPaUIMLt2xgxxLO8MmSw9F
JJSeRv789u/YMHwbDDdDwIg0kTGpWEFX3HknVe8x9W0NbfmUMH5UrFU2pJFsExTETqTby9pvDW05
VLZ67eI2/pB2Aa8/QwCI3/szrq+3rcl1S164K+c6wBniDOkCKYkDCX0QUczNsnNwb839+vcXowfF
KIxgJU4/QRMVeieZlx9um7j1fPWgijh5E5ZlGvjZi/oHkOWe3h56yxwtb2386qqv4fQpkWuioXvj
e8OxNWzHWbcWxXLWVY4Z9aZiSPm3cDx6ezqLW8NaXhrgGRm1CkQPdITmeCDS2WSf3l6Q16Ep9P/A
boEISo6sSiqDr2sFEGk/vBd6Rep+PWQ9jyGhsrM2G0tvY988fx5JobA2+QBJ5mwuW8jqOvTSjrfG
YhsyVs0cck8q6NNOsE++7h6HYvoGsoy9R2wE237llWzzy6lWafBkL0OKbtCLHscxliE7RBR1cEc+
E7QTJMskz5pAsfTt7dlatOvfX3iZ209eBHLEPp0rN5VGvgu87hQ0e2pJGyBsahO2FUUgyjGvhlSH
LKl1BwT+R964CTTNExo9t4TEau4OTMmYkHrHCf/gnl5bR8vBndmDSk8hhtQ32aHP+WnWGqmY7tKv
w7FgXmrKNc5C/VBneuebWwtpOT4fwi4UkARN83CMW69MCDhHlttIwKgNJGNgUXCzAduUAYDSSX4E
G9XxNguwfH9aFvC4QWsWOE7XvxBHZQfdVcMhkPWeBsj1JHtlO2ykWOTUqNuC8Ad0icK7m4Bf/173
oSrwDh61e/RENnKozqNacJNVE7uEG4EvPIOMmk6Z9zuvZNzoFhWH25pWiF2w5T3vs1Jg9DHomsOQ
Adw8hGSvFrARMG3MG1maCb0TLbZ6Db+Ah17GVTQkmosPutDn0OkeZp/chK8DBerf3l+BAtsJR9Wn
tbO2J6MNT4gQt3GBUGLdPqQzzBXv4BIQMSAx4+F0DKHXvJOD3oiVNgAOSJ5lEEEIuXIotDhNkIIu
/FTwro6FN/0SEULlSgHyaTOzY1Ubp6QNipsUbcoVTM1pyLt7pxUPy7j3qN0a2gpYHtR+QevQYOgl
PCjIfrkQabzJv234G1KhOKAA50q96Std/SQD3mkt9niDtiZuXUjIHEJlgITwBRodMj4f+kIf3p74
1tBWYFqq5iqrseq0avL8q0tUAZ4aRX7cMjqxwRCNaRwQTcOJNRXA6qlLPu8hv1+fOFSa/vYq0RV5
HuUK/O+VOxz8Jp+PFOxpO8uycaQSGwrRXpvmvBXgwgZ4vNlDa3EA3LIft9k5i+4UdGn1j5mWJ3/p
b3r1ExsdUU4VKzMyC0C8KMpMWa2mz1W/Vs7OzW2jmEVskAT8Kst6wGvSQH8Vg5O6uXuv2vbSu0Dc
VNXzpMMLONi/gn7pkRkTG1RVvHDe8ZCt/XL/3q+irNZuhIL4ZWwMZICazFy8zKmebjM0y0MWUNwY
6I/xC8TN47mMYlH+vm1ky0HIUPoa0Mbx0i8qOoGfix7QZVfv3Atej6/E7u8AWKgLcpaPl9kfkBkE
aQHNYp8/ZFzFlPd3pXo/7PUgvX55InaTRxP2FIKQWHdVgz2HaXECLPuDy8THt1dqa3zrnFPT1LuA
P42Xsls+Vq53aqfgqXWifMeCtsa3PD5yILnR9lgrlpkIVO/ynWnR6gQelMttP+D64RfXdA8ycP40
RzDM1YyHxumfXAXhik6rnSfxdab/f0XDW/3vD1RZMTpqDsxlGNi70n2Plqd7n+okm3aO660lsk64
rmrrfqm98eKoNqGiOFyLT+jR2wkhW/O3fJgWenGAWTeXCLBqolI0WcVGPbTBzvQ3YoQNrzQdrUaf
L+OFoNqnepE2ZNqBy2wNbbkxUyBaLJoJjhbqe1rTI8gpDm+bzcZDiNgYrhZlJ7co9HjxqvofzfpP
WvbHvrp6c97opPHd7zOtikN7RdNpdVspkNgIr8gHvr43zXgp1vkU0va9putOON2wIxvbNVYSyQTA
PmGo9NHNc5UUPvrNWLdT6doIe4HlysBNjEjtjeOF8+U0j21ilm8jwwvVce4mPhyB0YZhFTv9eht7
bxPPBTUpG13I8TL1a5Lj/jfo7KaCNbGFF/uOgAZGYuvr3ByLxgN1kl6PuuN7PSJbO2F5tDMKqG4T
NV78cnKOi6juFrnyI9Qufr1tvVsfsHwaijQj+sGr8bIWzmF2vo71T69wd1xja+WtY5mEQ4PUMQY3
jgCTvAQWgR7fnvfrz11io7myji46kBiatL9AhB+vaHK4Ng7o6GfU7z0TNwKejerqjIaCBciELgJ5
jrhy6scMReWOsO8dJTunzsYa2bRzGs1XrJtrmJAgiWn1wS2WnXj9+iuX2LRzgpF8pPh3ibwC/Wnd
c+OPyeg8uKF7yf36uI435gJs1eDSj5CyH+Bi3uqfGgLtVMXyL+2wV+rc2oir9b44mutq6cGTW8BK
c/ddz6e41x9M4OF+tIes3vrCdXtefEHXTeT2zXUbluAgcOGXrI+DiMS53isGb7gat3yZGE80YsJ2
VEj/LbN3oUN/b+Y9/OTW8JYnNz7ymRRF1cvsSDTxrvHY/+R0L3u9Nbrlyh2NRkdWAkfC+q4eV0ik
d/GMlqS3vXlrdOt4Vu7YuKPjmIvDebJ6XszZHI9TteMIG8HChnMR3S2Q3EUUbTWbE+0Ez2h7Oi10
/VBUbVrT8OfbP2PrO1dHfGFEUS64pDl+RhR1P4LQeYqm9dGN9AN0ZRJm2p170oat2jivQEHxqFH4
DHj+afghcMdYB49z+N/bv2Jr+OvfX/wKRYuVE1ALXXyviUf2XrGv5XhXi52r2MZe2yRzQ15wNsyw
pLDK4r7srnwISd7vedlGPLUZ5kjLi66vQ3PJriIdoVr6pJK+e3x7bbYmb/lwEUoObke8EXLOG8Dq
m4/BGr3v/ajcMdWt6VtefH38B1OH6aOL9TyvznnCFfK2uVsuTAPXnQPO8fxw9b+dXxwGU8xAfu6R
FG6tjeXEnvEGtPp75tI6ATnlYes+QqVPo1eS7qk6bPT7ExuGFQ1rCOQqGg91b667kK26fV+0kckS
RkeVPStBRXhpZTcVZx66Gr2ZjaPJqQhIXpwycAXMh4q3criTjgwKwOeiOYsHWfg3Xtl8a5mZwjk4
TqrHWah+mpk+FT3ewNBy/HHTNvrWMo/SYVkFWdbL2lb/rr73wGr0Va63lSqIDZ4ZG88vAlf2F6EV
El3tDzAkPU5heZsD2QCada20DAEKvwgeDuDHzn9KXxz9iewdVBsOZLNdNSQv5xW6aZd5hOSr768t
8rz53kmyNboVG82om37QWPyJuzMw4DWLDWW3IfGJTXhlUKOB6hvmnrHiKxmm1Ouc89tWszXx699f
BPXRLddi9LPuYtz84OPyAcL72zKXNjYnwgWZ0gEWMzofSmFUEjEUBt6e9sYV1ia5IlOrWAnSiAuj
7ndlnmvWp8j6nHI5nsLSQwFwD+y/Eb1sJqsRG4p+Z2UuIvLr+wgCWP9B4iCc4pr2t+liAAHx9yZk
I+NjXc/9hdf6mEu5IGjtylZs7LCN8QxHEnYi6vsLjSBjNjEnlVi4w9v7sDW4ZfdllTPI1U39RRJz
nEIUEde8C3c2eSMd4F+35IVt8twzRZV1COp1cV7rDLcOXj906HlJRJ49hCtrwFzlv1OE3MZDS2wZ
ZDBokAo4uz8PFihMlE0zfNdC3tYFCsKfv3+REFUhKan7S479Tkuhi4d8wZnTZOO043Ub9upbFwUT
TaDnBV8/IAyfyiKPo7w9S7N3SdvYb886ZChSJGQgrL+ENThPp7r/mY3tXjPZxjXZhpN5JVSzVeuC
PUBUCeOfxQR+UnUAL0LRfH/bXjdWx4aS4Zbg1KvGJ7Io+Fy4/BfUez4HPqS0bxv/+tNemGw+tLSt
V4xP5/mONeYMWtg719yGcCI2sxqfZdMwsD9dcoqtbY0DkZtc/qjB5b/jcxuB1SZWq7jvdmTy+ks5
ySr2mfjpou/Cd/VZij4J6qhBgzu/cTeuVvZitQZvWruy9XsIxqBQfY19o3OggFu+vRkbxmqzq2Ua
zDwBOCEvYV6WuDgX0G8zeu8+tzW65WhF5zVoTsdK1caBvNd6qNructvErasibxwBxgJMPCrVOeM1
SAz5TtJzywEsBybNXPJlWPuLP32TaE0bxrgobyzF2HgzNgNYAqKC/qLQsV/VD+AQCeadiW8st40w
E6SQLQ8wtiacvavR3oLbubt3V9kIPTa4TEQmJJ5r+kvHHdnGSjUj6DTa/iEQi0hpWWSP6FwrbkMz
EBtr5oL7Nmz7ob/0njiHufvoeXsNxhsbbFOORazVS6lxl1hV1ST+0LzLwuWfCrQNOyFuayOuf3/h
tLoLIOI44D4h/eE8jOMhr93bLqN/StQvhnaoQhuZwtCgbL9TpXeo5mqH5GJr1pa3ZiAxWEdvxIo7
UfGYEV6ePOXwnYlv3FRsiNgVxQ1CV1LjGuS8y3P9FdKoX3KDPOoY0ju34V/6Wn6twiG80RssN14r
P+qo1vUFzEbEjU1oJIsrxuWehW6YkQ0bY85SC6ba+uK64q7u3a9BN50KsXx8O8Jt+JsNtKoGt9OZ
1P1lqY6+dmJAoO7pUiX4ahyOe6nPP4HnlcqqjbEqRB/1mlb6kjvg0FK/5qJ7ylsowLZD0izRY07v
lU8OxP+Uhx8lrY8gQT1kyhyC9sdSyYfQ8Q8CQOJlV6tj64dbF+ZGUlPiBTpfkAloZex4g3AOQq4M
7Nd+V61J0xd0+MjCTO3hQMM/oK/XluG6yS/8SlQavYEyai81+jT9j9BqLu7CWbHhAa/trH2eAuqK
j30uy9KLidstSsQ1yvaKxoxxTCtGfOq7Ic7AslynfqEItskLm+CpKrIpukrwmPKuX+Yr3q9Xo/iG
nmcTnlVIvfAIMiiGFgpaDeFD0+t6OEkC+vYjnTTRv1ErA7Uc8QfRQBMzi8BMlTMHifYJ/RbJQnLU
Pqg35PklK/o8PC1NTX6WhdPMSJ0aj1886HaAo6irDKSgUZup4mbuvPywtsjmQtyu8ZtnCHWPv9cZ
dC9xOYkVvRykN8vd5Pe6+eURmg8Yprg+KIxXtuU9WhtUeF+B6X95NuOUN88gyl7MBY3WYf1gFq3G
hI8Kz8JCgzH+n1a2Wf5PtopeHmVDqElkHtU8qbwoI6e67tHUoaT2x3vcctv1jOpaiSfkNSx9A9VO
4CWRl6F5Ymxyb46Z6UbxCRqr478lqOJJWrNqhViiaVHJQq+tgQhH1qLnuwfPeZDME1vDmA+8rk8c
NFnqPnND5h9Upn0WU+2D1aZREvRg61L6dVK6s1MehGpEe0BivajiMEQuPMl1xoNURStpz6HX0OJc
0KjnhwgLl8UFblLLUahMZAdm+NokYRGW7cUAKJS18Qi5zfyuB0g7PJllyAABaL2wPgA9242J1svw
wNjE3FgPZRvEeUfLHwQ0soBsiGB9EA0qsYfMrVz67BoFkfhsKhsT+1GtWmBVHaDnSsMC+iWYm4D8
5zntWCaOqKP1oPpA+Kel7oowRmAHiSCb1zVLmrpBoxeTQe8eGSu5m9RV6MFC+TRnyTh265LMa5EX
8RAw9H10dQTj6T0p+SEkMho/LmtQBHE5A+uD7hYWdeBhZ4V/bLkZ1ktLFu0mVeUW4p/aAMUfg+Va
j+egniaQbsvO1B8drtWgYoCqiLqslKjmPV2iYgZzHAC5zX9BGXXRYQAgbjmWgkNog85oOwQvalHQ
WDa5eaZhLXkS6mYODtXCuTiBdWMl8dDlC3vPign6XYmEiMN6BL3oZJpYdfWk0jr3wuDkgPYjvKsr
B33HWUQ4WArqEv9fFLpR0n7hkpyIrNsvkGJ95poe18yL8LQgvr4P1FgVn4YQitB08osfKxla+XVo
w0q1RzHMqpHHqR999aHkmap/o0JA+RGUFG5oYjTEefxuHjwQSMX1mLOiTiT44FuQcQ5kitD5Lwx9
aDnxx7OcOGMPYTVIBVlHCYA1x0aun3rlVOP7HGyX+bmsZJX9dnOor2osh1flv3ooK+jDiiTQnMii
H4FcqyjKgQrgxfEuGxiEJ9GvP7JTtXpz8e8qO6kfEG1DkfgMpvrcdBLBGEWyfPnqRDwvn7iEWx6X
Ar06j1UgInmuTOfKExtGOclkGDwF9PTCeh9XfibB4QcGtsk7lFWw6LNaVFWB8Zyi3btqi2CKvaCr
1QOypjk4wcIg944u5FX4Qa8s4o/CcabvvA5rnTZyPZiQu9/RMNRyWN2TCwLEBa5d4+nix0W2xKvX
vV9zkCGW/QfpdNF6FNCM/LdEwzpLeM358M/sNezXxEmPVudlLSR4X+pBXHJ3Afftgfki8YAH/yz9
kXQJp9yNaw1JwiAqQXyb4cxrglBC97KsvDMaryKVMhNAuwKHwg8zl4+SBVqkhaHF96ptaRmXvqRw
CeGor9BHlWu8jKR8z0T/C5+UP+jiFT/dlrT1h0aGHMxaK4eyBkhwSHB0VpCA3g1laNYEt1a6HIZW
zPKD8iRp3y15uZpkoJx2cZYpDX7vJuT5YzUz7wRJvzo2EXkEuTXOzWDm6/jgQ4+vO5ft0tdFLAdn
mE5Q/8n1Y910FIs14ehKVjFKGeuGai+OQNRh4kL2WZTUa1sSiK6iJSeuedNnic4XYDc6Y/LqrvWX
brn35DC2MVkDA0lU9EhFp8lrZH2OKuUsictKFiWFE7qglsQtf74jjUcfF0/OKI2CgoEnE66FDIpZ
1B2OGpwnOAVKws19P+fgQXX9qcEoBdQG1i4yRZx761LFIsg8N61yiVgYZUgbHXSPszDhALiGj2Xl
aJjGumBBfC5WP+Z5w7t/29Xo8muwFA2LEdqYOLW0q/xDZCa3OfSrojKpvUh1TypfiX5Yc47SmwPJ
QRe9jugmexBkza56j1kojtppWhF7Ksj/x9yXLcmNY1n+Slu9M5sgCIIc66oHLu4e7rFvUuiFFgqF
uIAAuIAEwa+f46qa6apoKTXdT2OZaZahUHi4kyBw77lnafJ5EzO9aCCGQDgsmLw3nl+XJGNhELi9
FzRxmdW98tr9AKdUkmqQoP1PYRwtLwz7dg+LyX5YM20VCXPHsF3cLrXUumg2pclRM1my/RZ0PbhF
NrQZGj9C8hpBxiSNTeC6bK17Tx7A3nLtkMIIe5ZXvrPzksl5AT91GZELC29Qaz5PLFbVVUJ5xC5J
HyczzJJxgzFZhKHh68In5tU5uCgLvasi9B8p8gMSul/XjR2mGSXLi+noVKbw25Y+XOxl1EA3rNR+
HctwvUY8CuybYtXPNFcxGYdsgV+RvXUl0g7SyiS4oqyEB9adp1bV3tANRzaWmuxml9XE2i5b+nE1
ew3zxvo4cpjh5JFRCods27s1x+7VuM8d+JJe5hNQuzKsJgmz7GqBiksNUVce4HSMDRcjq47mYENU
7EKOcrTpEId43nhjbHnFlgj8CCi+wNof8Sx1WYx0F/Mq+jXebiXccqIcT2k9QioqjYPn6tz3JxTL
XlCMwQjuAJ7y7hmaIlifMGEncREmppwvu5A6ebvhDPa++2YCRYJJ1p5THzqQlIcBkcMpMSEmRZvn
LeQYTmRKwHOYoKDDu9m+z4oCMiZNGTS4xzzedlE/dU1BNqQ43XAJg7id0FgxQL1IX2WNB09q+Ft5
ts0b8KFZupRs+QKOY+vnLfEbvuuaJXL3kKvTMN+cEktGlhVSaQUjwyZrEmRl7WY+Nl1ab3byio6L
mZ3WuoGchJVhwnKhkyFJXR1oktl5DtbcDgnuKCoqGZ1pFHrczR4L72bp6Ho16Gqq9l3Yqnnf92bD
mleuNAXBoS0R+974LO0rTIn2Qq5dmJfCuOqzJ0zAU6cNciP4Jv1PDPw3s2s4s7qAzX4N1IqLQSFo
zxp94hW8cEPZshMw14nuE9AXqgvXKhk+Ba5a84VuN6vBBdEBsmXnMjTXtgH7AIfpJr9RhPkgekg1
PRLDljXQ08nA8jzcldgirmmEYO50I13gH7wQkWY7zDfEfGwWONOgWPQNy3FuiYdtIktyCqLAyjQJ
TEJy49qtLdZgGUiGAqCGiS+qJ1nQZu27axgjd3wfG4ZpZ9uHutk3ruzclw7JgnAR3IzHbpDx6BbY
3SZrhaRBY4OLwXI1IglOarOLEeId3nhBZJHIO1n3PqiFwmKp2aID2oYJO+5KOI64NvH0mAaKNpeU
VT7egE/CnVw2eAwhYjYuwdHuZVQIqMTLDCeNKQvT061JkWIQBzs71TE22C3k70HNSY08SFP6Rd1j
l0gnsDhk5vPa+AVzLfyF5JSEL50cva/lgEoxdS3XXrYmcP48lQLR6blFJX+JwtPfw5Aaa3ybhSmE
4XDt56UASSA2DdI3/MEnaUJqvqbhWMMqt5/XNTiqcuaP9YSgmKt4rRFoTuJuSK4rFFgd2dc4Trz7
skfXheTCYbmNQl6faaWEfmpm0YGiJKS6YZ0Xmrd542uVxiKMolxil/YPwPFD2COBK42aoCNN0ZcL
IsfBbMPWgIBog1MZj0ydgpUZDJmHcSa6NKk6bIULJs0X29zSLhMJ6qI0RjF03yLaPYCtshCvDGXz
57gWNjmgdRm7rOt6G+5LF9iraV7GW22F9vbY3SeEnvLzOlu6xfJ9xSO/zte4rat9rHVvsSdVA7sW
lb9M1wkLE74jdnbuLhlHEb6qqp6+rXhGvrvFg3ezxSqET7lbK5sNjsZ9PpWwCdn3IyhWl8PMI7Gn
ePvJDfMduw7XnmJTbGZ67+vSvpqtWdV+mXiIJqwGfJDHcE4iuQLgpXain1W166IVnQfbNrhv+Y3H
SebiZLMXwzbGKuNN05MnNTYbuaLzinQojaOlhtFyz/qsai1WOM5NddZcRlBs57qDHV/q27lSu1DI
cMrHUSbdjlM1Nde60qXIYR8U9UVEWlIefCQ1yavJkPOxBSMtepJjQN0jBaXeXYBs4chjUA3D9K12
kxuemk5MvEDcQWT36BqC6AZljEq+jw3DuwRfnlCXtm7dopsomNH/267e+ofWF/1XgmSu4Ms6RIae
vHrgyYt2RluUhehNM9a1flIkla7DI7c+TtZOIwAu055vYaCsNgKnKU9VJLz1Es9/ReeIDl0Ng0iK
dlL+cIL56uzvWzChxG5tw2g7+1DOw8GfSTMiJA2BAOjfFRkzD7rFFhYvWxRekQF6lcMWrHq67lc0
6uggmex3bhN2BtgQcYNAxGgWOfLohHchTbUhvsLU9adtG4Y172kCpvdswKrMgmgi/XWMXTLISxpy
dr8q3+sznB3GIgdWqvmWz+1Q4H9gMrPQSIpdGTck+Y6+jNlC8Y4NB8+PwZkZ7EK6+xX9qEWDsJb1
xdIRzgTgE+eZHYVXX/KZYkNtRDr150It5qMM0rpz9L1H7ul4MWgv2C4kNiLozD2VNC7loZwWZD+r
XiypFoOz760lMGCia9vfGxiCvyqyUWAa9Vpv6cTC+ttSt7E8hFHlP4k2TILMW/wSrgzEoQvWM/YR
4PN8A18Bv6rL9eovvJjgXh4/9yMsHS+6nsHz0je0jvdceAFqtrJS4XOMINgg7dHrt3nr/Jo3ACHA
85ywrag1/OKZWrCv8TYAJXDLMKMPNhvGVLMI1qYAnkJ0unaSud+oKH8xr/qoC8T7E21TasiVkDh2
4FwO+dCQJZt4wGClEfS3Sm/RPk7o7yIsf4EkfzTOH0lPtC/H/rCiycrhQwo182r+MVX697f1f1Xv
+vbvqNz0t//A12+6d2NT1ebDl3971BL//sf5Z/7v3/nXn/jb/l1fv8r36eNf+pefwev+4/fmr+b1
X74olGmMu5vfR3f/Ps2d+fH6eIfnv/n/+s1/e//xKo+uf//rX970rMz51apGq7/841sX3/76lx/x
Mf/+z6//j2+eP8Bf/3L7Or6+vXf/BkHqq/o2/ZeffH+dDF6EBH8ApEiCBEMTQuh5gGvf//4d8gdJ
QhZz7nP09WeXNTR1psYP8T9I4HMaJzEl6EHOesNJzz++xf5AFCXYTDyE7yZjAKL/zzv8l3v0n/fs
32DBf6sbZSa88M/WBI+Tjxo6WHA0WpTLdGRje90KmYVR+Ba18cm2ODUbb7llkl8EIw4CpUaY69ev
tatwCq5r6vX0N2PD6Dwf/Ijznt/GhyHHykygLXfTse39Y+wNVV7rHhyzRKpTXM87iFzjtBxl4VHA
cTFrY9Sz07nlnb8NbfDchc11ObcG1TJ5DflQpcSLOYzBApYB3pA7orpHO4drBmOc5844DfysFcj4
au8DXul7EqJFLKV/BBz8Mg3bM12bi02218j3vag7GabBOlqkA0zVAXUTKzbEMWFXwJucw+0dqDd0
mzpvt+p2cNOORrqoz4HJcr7mUvC0hlAxVfHqgcfivwweeVORnya0v4RW28CF2Vyozn9wTFepBpaa
Omt+N9z8wRT72dX9MJUlpo88M6zLMWk7L12GOJsJPrxrgvsyhsgaVnAp1KF51NX53MARtOwvXd++
aMUvdCVCnLVVvkzTHkzO1wCgVDYAFu9h6pTO43WEry2iLAAxd9UuVlbCgrMXuQjrKMUgMgGCXYxO
IohnW2b88QrD/8F1aRdGjxzSpXThy90w8N8Mz39M/H/2cT+MmKLV+OAUJsvRlfYWkNepZRuOOCau
zaIAeoUIa6hZyT8B5ptTx+1L2CCzYtkqqAjNACZcu2v66qG13Z4lwdscm3K/TUGV8qr7TEHsxuIT
7IgkoB8Pw1zBmeTPp0s/jR3Bg/BRP4nmbXGth4CWsawwRCdH2tobToO9H5b3DYewKF6fedK9LJH/
HAmTJdBhgRuao9JHsSqwijFdw8gIazeFOOUyoVOWcI3iYAZAsP1mivdj3vuTa/xRe1mrvgY8XY/H
eZ4zlUSo8KddOdf3YY0zzKzV28iweGL92NH2YRunJSvryj+EC8LLdH+pNbGpF+nfEMh/NvQ7X7bz
0Oqf5kQgr9gVOdMI2EWw94wihc1vsPT8n96VD7MvhVSutvIRkAZzvcuhGy4n49BRR5vJ2RLA158r
k9WI507HkOyxD1dpXTdl2gXyoZITYDC/vikrc5qnCUh8h1Ke1W3Ku+bF78QDAe1Gt/z9z9fQzwqL
87X4MDNzVit0A3o8MvKOIhNDqfdEjqloFWZiUCpDjPDnv+inOsHzbzofKv901Rl2w0Y2yHpEl38R
ALCJBolLVO2XACpN4BLWD4oZptEJ+50C6JcPyAciWqkQDQi/2QGGINtD6OJTK2CdkmCyl042+i4a
4E+jW70nUc1Z4xBlHrHd6Ef3s4gGTNkMolga08J+mJm0q/zPLUq9dBqXrwBJmlTGbswYj39Hr/3V
ZhR/ONki5ryodMjENnZ56RsXpEFzVk2G83a+Ha/IVjhoox9llzzV2KeyOJSfxgAjlLhC34Xzpgjg
hJMbYiE2K3N7Tiyso5Ndm7cBG7h1/Zai7PDznngQafq/oR0EP5v3nm/uh0Nji6cBKWfIUuf9sKuY
vhahyicVpQjNfYRZwc0mtt3mH4dgBtOnSdFCZ81ikMoEcJt5N2M8HOZzHlGLQIp1QkaOLIbeFp5u
DqG/vs4alMuxuXSsfaDV8LvkhB+865/tTB92f6W8zskSSadipIWSFMlJgGkvwYmx6Saa5RoSlqio
HAZp9YpYosWuGH9V+t0g3iftZmv2jFRRKrt4S70hQqczzamoQiDuQQ9IFFkMCiHzBZ26fSc6uUNi
0BMgvWdakien6ZeEYJJlRbeHh+irP5G6qJLxXtX+a7P6OifcnWLJZ2iZl6fe6N89jecn4Ccf/KNq
txyEiYGh9MegrTFRaU5RVCJjL3lfGDloNV+L8TPu54ltdBeO5uSraKcQ/Jj/+W7wqxruo3xXxWYE
FRuxawJW1lkH9D/DblylEZnq2x5FRxIKnFN0Q+6K9u8FDd96D1q0ZuaAehM67iMMff0YMHLnwEBP
5m+rXOHAxMicAmOugCASWC1AgdEiVWWQOSC4O+6AbDSIZOIyymk/nmS3nEI072moapurOmZFEg/J
Ts3BZdzDByvxKuDvwesWeDHKOIDCgxQlCkYMqitATCmdMMnGkdWl5eDf6zGwu6UevwAMp6giylvm
6jCl2rtelHkSHf9UU/ECp/bLONaHsNOXsqKHvq4K9FnjbqjDlz+/wsF5Cf/sDn845TD5t5hEBPMR
rhoxYL3hESPMIe+XEIceBZV4rQM06+D3Yc0bmnZWBUWELTPHUS12MF0ZMgPsKan7CvA8smaRXVQX
pTHHEednOq4onP/8vf5wyv3Ze/1wZC4aMdcLnZejT+2lkffrck17dRvS7qTlfCOcKJJovAzk4Oeh
VxcBE/uZb7dI6MJYFHUNkFTaXq+SpjCq/z469sY3c9/WPcAXcOmGJdOxj245PIwbBYBd4ZOWxzYI
j7EUe6G/YOAMS/LIZY6P9yLip2CcbkupCi+466LLGdUrXpD1X9aA7yqgC03dFX/+6X95pz6cweXm
ugbjbZzBXhLu6dBHDwOQwcKQsbkg8cgzIDFxqv0VvJkozrAe/dzbkj3Ayu0Vc4LqELbbAF9+1RWT
P/CcDohhIMECRgsyCGDesf5OHxP8ovn6qPn2XAxNLc6YYysFA8iSuOoC7nvuahKaP1fdYHN9fuZ8
CtFfqNFlVYm+DCNS3SMhXU5pzeoGUebt/GBl7GXbFo5XyaKCLFYadCVL5c7vZZdF029KnOh8ev5s
dX2oAoCS6sZjSOebmG/yLQRzQhgRHcTUkN2S9FtB694UI6rnHNiQRQ4cjCOiGYiWrIbLdmvu+VDe
AAt97VdUaz1DKQ1sqC7WGaMKQE4sBdcAk1LZGlgr8G6H0a+PIL0WPQ3H6HwQfM0m0rzMSXVrtKwy
MCXCg/KEONBgAFvEW4Ksq/EN8LiCtPFh69YbI9PRtfesRB14LiRLhO/lGOIeFte9xGN921hgvmEn
r8qwxvKtrmNPFdG6aQ8TVV9lFJndF6WD7/K4nOt8X637aYk+GYx3s5Lrqlhi3KGg62zBLQww/4cr
+kMdQwaBqY7f9cfSM7hUPdoL5Db1OOhkuWaLQZgg6IMiq4BaFcbrYTC0Tn2RqNkWmk6swNT6k3Dj
M0Jqnm3SZXSrB3BvRHQRTnWdw+WD/OYk+sF9/dnq+FC6aNurkLd9dwS58RNMnr+YFded+f5zOLJX
HdS3PIk+BQH/BAbMDVBPs+80QgQb4JbppkidDkFzO0ny6trm/s8v4K86po/6foq9tV65AsQxkAZU
mtY/10uBeSipOtReZJ8Z4GRMDRwrahKSvGmVPXSDdxxDXfM99hTWpxsQpCuIBJv9OJfVbx6nX12w
j7YAweK4mYzfo6XdkGFIMUBkFGNB2kWsQPm0QnlDMVmPbkyFDnpLjJ9GEfMLzDgXZEqu4U09a3/n
2TkAtgDpW49F+JujhPxif/poKID8uCbuZwLFbiguBoE5WQ+HNl3BFXSGuZMuIjzlswp31LAMLJq7
39yxX1TA0YfjVmJsToLO2WPZkL0R5d6XZ0ysiU91Gedl6O+nJMkHxnOxLinYZU/TVO6Dxg0pVSxO
IcQ8bRRHWm1+ozT+wRn/ycr+aEuAm8/sQMDO4MvyRNsuyqhZHLD19bZsESsqYOqUMqHepcdPCjsF
rfVDCCwga8ONFdR4beFI9aabcEYz1L5Gsfcb55DgF1Bi9F/PPB+6jnU+zjXM4oDpVF9KFMvfiSPJ
EbcJYolqICDR0B3sp04CUJkB0CbQGo8N8IGFUP+wxAvmIQs4magn7Z2pQFqgGE2whRZb1L5wjv5O
+a5Qw+/ign91WH8MxSk7j/HExPORQHnETBIXU4uUVePFaT/KFyLMF1vhfAhdeAxD88oAROIsCWug
DPW1jLwrhJrrNIR/w67asO5xEcDYWwEuNXH0u2f0Z0xt9GMfzRai3oOhCcayx4Cc59d+i3HSKrLG
V9/ogPEU1dXNlNinvtue41BfEo3Djvsx3pjEuxsoe9xiHFdD+YmPKMZmm3t9YPY/Hpb/Fvp/1byN
etLfzUds/1/GAT+fEfz/CP+fFcO/hv8v37++qg8Dg/NP/B32p9EfyAKCgTEFfB/G/lnE+HfYn7I/
CGaXkGyTIMZk4IwY/AP2pyGwfUQ6nv+JYqQ0YSf8B+xP6R8+C3noJz7jEeEgjP93YH/yQ1z9nzsJ
D6I44WBYMhr7oBT48Yc6fSwVnxvekTM/YEOGbT8Ws2bRG+EyeDfcuROGus0VJu3g9dBJXlqDKifa
7i0XGpmevbtehzbJynlzAIC4ik8glNxpL0bR1QzlKVKiz6lXmR320y0nlkDap8dxF1XxCi4joPjA
evU1kWAgM/C5itUpkEh0kzx1M/mmG2fSum8FUBzvBkxfcaXD3pzQOpK07VDvoz9YiyUBKTCBx/oF
nUyYtXp83BwMddeFm2ySYAEltU6OpivRHIfgm4FKi5LKVYDwfPLSkRZiTVQN6PuXDces+q7j5MaY
ccxiL3nzxMDAvJocoIKRZKBXXaq5BIa3grQhwQEC2ztNXFSlA+m/KtV/9tbS3MMSP9p1LMDvJJWE
aAmHReDChzYe4mfSD81F3Lb82W2S570uYc5WMkZOgx4uCXTCKYiZz/D5kNdLM7kcjNwbhJeeRqu+
hMpdKQ+CUqYx8m+1czcS/OeD6M0+DEyP3sKiIOxBT6Qx+dx6wkKvsD7Hzj2DIvrUsB5BUMh7SQmL
QF6sQCeYmu0+bPo1H2y4gN1nb84E0E4GhdH+I3i9cCVi9qygbLLIon/p5SzTPsKnllXwtIUASkol
QApAhCJgtjEuhgr0ROFX0O7a8suUuBP6zm8R2LIFG+N7LWmcNToxl87MyYVz6iFebPOkNHuJwS84
xDgFCpQVAL5wsoMeHb/D6G9LhTU2jZiHdcs0kJyW7StvzC3vruYWkXLgcW9pPY6HisrjoKovyo/v
sdjGrC4hbkmkOzah91S7hBV2AIKwujFVVDjkNgdvoRAoYQb9ikF7nyq5wTJTg2UTKNDFm9KAsRai
kBdlkE10hJd3lYD0NY9FD2UaH2u1Z6U/pXQb9d6Kid6PNYtzMNvAmasdOCkD/WZU+H0OwjH12249
WWvMJWZO8w289/ss6ZcxN5KMd5M3YunysfB620L97xdtwm8IJEY2AQtUgnOdcdq+Rwm/G9C+pRi3
3NqEo4gsvWiHjQdPX1JdVGMv9jCu/oR251U5D2scwvzLmcu1aKT9TINlAtkFv6wmnrvTKzh3SKs6
TpNeUyIsLSqMa+AL8jZU0WeYtYi0AtkL19i6tFrbd5FE11jzD4k+SzHONCcwDG0qjeVZsiTTqSZA
2wzSS861m4aldwDTusTnWTfHCAIAoesoG/Hml2uN4LMouVgDUJXWGjy2lrga2VAIXa/KVuTgJATQ
0PXAOzk3+wBsidPaYEZVUntXMkCh1g7HwUfrIbqzca1cP60tOukIyVsdmt20Lb0rnzQPAREi40OI
55gHJCtX8gUMdC+fWf8uQENJ+TC2aYSShdJhOnEfPOrR89xB+dMjSM5zBs5kU1QE8ozK87wDyAvl
FcyRkcsQ6pu231SmqvNF5bCncpKt98wCbAocBmQQcYP+bg2MY2Dsgtcf9iBDmDabmetekdVXXQwg
79B4e5mRCLdriL3GbAqbLGgREdx/M4yhPst2+17DxDAl/vIZXNTvVvbfgX193TZ2MxOpskRvL42g
BynbfEM8fQskVkMUZWl5rGyTw3LkegJhLKW+ltk8anTqYhlTT0/YrhmcVcZMefVrolA8Usl3ZQdS
NyhWJOXB/MT4sF/KKMwRCgKCYV976eQDIo6bb+j5oNX0DkBqNBgyflj4agMoKYduhzmFOEQB+bqA
NL5PYjC7ANuDX8PAnotsfwH6Y3uBWe6YEs5pASyru542crtEI4LCYgQFw9U+XbZyuYS44H5i8O9H
yHN9kB27x4P4GRbbMGiLBYhaZWeyyMVvkrgjLMSrtAkCNDv+w+YvXwjB3BPyA1BfmsCm1saPm7+1
OwGybM7n8cX24KjMbkGa6nhsHZiPtpvvKZ71pRcP1So/q2Z6FFJuuW0EsIjSiCQfh/mSIHo877RB
GnUQII0+3PSeqOkBihcDOmy3Xm/dKtKS9xDcJfKer8EDLX2b1uAEp6MuLyFHuq+68DT1qPP5Ss+k
YQ0PmEE9IpQzPIFpt+0HYh74gB/r2zDewerwpdfxi9eAH8hAn8vAQnysw77OAoMZRzDAXzEM3Gtd
ASaFm/c16ZaHMVR+Rob+iVaYaKETHtNkXRUgD4RXwzfuGRn3Mg2s9opg4l+DiQGE48AmNpALYx/i
CCCw99DjGIRagfYer0zCa8xrgPtWQGEa86i2sM3lKA4E7nmAyJ4Tqb/hiMS+BLrb1kIoE2LKupgI
lWx5O5HosMzzbvHNc+wv9/0G9QzIr9ncBXDyrdQFxtj70FvASepgZSyC8c5VxB1qxhHZ1fO8quwd
CIl7KB8Og52/6pV+Kc36iGrswXjua7nGLl1XumspR5JNtB8jNoEqbrn/SVVNfaGWPrltqGtTL6aY
cZgIfufebrDYS1q3axtbTPO0b1rMmcbwwfClBW+v5tlUjdddHwIn7oDf6G19hELjLvTl0zRGBxkt
ILyVl9TrbitnD5A1VGlZYXYZr+KeCf+uG+ebivL+mlXtt8QCfVtUlOzjBpdfR4gRjyfXYy7vD3kX
bM8zFBRZwyE1AmkLnEt/wSRyfop6ehkQyLgAklWKXc7xVjABo50fFHFxtVIxpR1VXxsHwj+PsyU8
4+vmmiY9REgKYqIo95HvEBNzVLXIggktkGH3fKIZyMy5P6pLCrAKABmYAw1UPgjHHCFwOGxW6oOe
APYPtNz3AY4zeGywqYeuyt+VdXJdlk1WMnNauH8T4OyEJOWAbOfPZVW6DLsqutnlvP7q6AGj3HwS
zZ2N5DOFAlLiWWqnbT9OyRXaov2kp92oxoxLi/+SFHOojHquqOyak2Bwe7muB99FD0ARMtuSneA9
OJ3dziN2F4kQuGx3qMUIKF1h/B8iQgoQbUCGKzB9dU6plyKjFg9kOd2ByXOcI6LyclR7158rLWb3
jV72q/UfJuwMsNcuH1kwHFB733qAmtIkSQqAY4ACh+37JuvbUEYnXWIMBZunwet3aAGuxYzrHXo3
mjp8mP6R1SLOxi5+6UJg+VONzPUhQk1HZxx58D1sq+3IGtRCvb/m1PZvPLSYxUNXABUyP+hofYck
+VaY4QIWLWB4QBSQjWzKS9NelU1UmGjYz2K56LEDqWC4idfthH1ngI51KzqLmBXeouZaGr2nmEd2
JYa7LH52GLPXK0OQMXbXylx1Q/k11ImPXx19dxAHZbG1j7QDUAPdcJ0h9hUiGNctOHQ8xF7r6glb
bOGvwR5086OvwDd1EwDWoPnEWXcLxWeXgjhzgCn8m51odSGJd2OgfQAyBXXJZIsgEkCo+1w1GCIm
NUrEJuY3trRXyKQ4apQNbXRXgv0tm8tqYLkEuVqGw5MFUXN15K5U06dybPYtLTE2hj9LhsHgliOp
s7COqVTMnxFugy0fzGXsiJFizwkZ9krwy3ho7iv/E/zvQPLxUa4TjDbRqqU0qh+wXrHXit20djms
CvLznuEv31zvwC1SF30Tfl+NODhS3nGN42C9hwpsXw7gINrvkVRXI6yNa9tkc5lA2qgzfxrymEPm
5+4XHHaYXKed/yWCMkVKV0T6TsNYtivZe4S9GSlx+dIO2aYedFKdkvJpxp8K2J2swZCSWhVYv5kE
ZtWWX6M63hkZgrD56DyV9WJF4q+/W2aabUsH6jfIuDCOXEFGDWEMhXMs7bzq1ExhQVlz6mYOEl55
uaA6ZAmH/EEXId6dBmbOFGKXNnLBqXlrp/7TZm2eQBc2oa3zUFhXW3ihgbKMtkclbPdDA46mwJZW
L+kUlXmJYi8e2WMJBlR4TrLgXlH1YLaW32oorhO2XKmJFMs0or3rNlDFPMyIZkgV9R47bDr219IK
0Lx5BsoJpiyIJJmtxuJV+2o0d8nyHSKjrwO2zHajNPe75hbQygB9DcSJDGow3JHCoQLvcDTI5RMM
odJoWQqfmswEXbphRDlimfhB9RDE9U503iEpkzs7f16DJ7s0uQBEs+AjkTj4okOX2Q7KFiOaNNZ+
zpzKMTC4iGn9dZwCaIf9F8btQQhoh0IoJ5z+3Gh6kUC75/fAxLCTJi3NlsYAsllyOYRHUGWxMMCT
g/XbAkVeG2eVRHBF00V0N1NvpxMcJIvb48b5Wb2oBx9FSOOJu+h/U3cey40rW7p+IpyAS5gpCXoj
GpmSJgipDLxN+Ke/H1g7zjZ9u0/0sCcIAoQkCgQyV/5u6c6I/qoUi5FF0qKP1FvNv9328VKa+Rpd
6qbNK6Y28PC02BcGqvbEueZausld9cKy7xx3Fg3asw1Z8nvInf1oDRc9NMUqCY2tJW08MpoKSQ5D
4mQuN0bCN1E2Xj0M36j1t3hQiidmdLHp/XSJi349Ju0h14J8KRXtq0FCPZrNNnV0Ujm7eIm3ZhFk
kbrsSqwJWar2WxGl0S5XkxC7no2jFOhuUWfkZyl48GxFVT16QX9lRsCl80W6Kjrlqeu0p678kjig
mTy2KnmHTDOHoYyXQdTfpK3IZasArWNN+zAxYAZJzdJeLWmoRFKKjqoMofTUUH/Enut2JxMLymAZ
1VJaeDNMTMZteOikshz9dhm6yRX31ELa/tJFi5zPOcoNmkTjZXC0jxa/RhBXOwsdPL1j6Sjdbs1A
Ut4Jgn8rBo4oohWDVKCSJkQiXjSbTgjRWdciXNY2mrtKPdlxDYbSx8+1aL0wDJ+HyB/3ZludWgf5
U9xQ2oh+rU0voAk/QIKYrL7TI8Ez6+hXqaq7QVZ7YugPlTusXdPdwc3mOysM37tu8Abs5o6J+r7K
NmSUbV3F/HLLwNmIrPrMq+A6GcE+DqNzp+gnzAqLKpI/1Tzc8vSbDBngAmosH5C58sOH4O1xFCyT
MV4p2M3UIP+JI47vWPepOmZxRWaOl7Zq3G3vmGcof2w9pmVgSwaXGUdB17VmO/nOpmIFoKfFFkMW
i/r8OVbt9yjFpjNMmkBikLpe4eISIq9Xfg4T895IXyJk55QbjZnNduo2XNHwEvN8A88/RmKDl1/Z
RI4e0SwLD7iLo2ep9U1+wnhVPFVB47/pSdnthGKdNWy9T5ZvqOs2IgthKtR0ndsgKErsSMxrcbwu
jJLOrlrBODCFpBLEorNphtAP67YZuVJyKBZUm0hM6pw6WWvE2pFFOeen4X/RhxglJepzpRXVaqzo
Th07uvJb2/O/Amv//zDs35Da/0tS7Zkc+u+xWr6rz+wrqlpA99/S74e+e/6h33Ctqf7LMWxBf3vL
cDULqfa/4Vr1X7pG5pJrOo4ALnXBZP+AaxVN/ZdpqyC2FrCsxVIVSuQPvBZv17/AcFmSqziUDNUh
qvd/A9j+nYtyNN2wbc02LXSnpuOa/wyyD7B7Szyo/aJ2YeSUDgVFEU9PZlz+zDISQrWQybPrQv0M
ZBeSyoABNLHqqyNZz7VtVa7dKhZe2IOVqT3DtxL/J/7n7zTd4yM6uJkEFwSEGvTw76rASndbs9Dh
EbHUICyROI31ye89irfpHtde3LyxNuPWVlOG6zCy9nZafC8GKY8D/vm7SxQ6lLuZeGmjxYfAsnik
7GiE/xkTj7ln2k/99PGX++DyG/D+qwD+EdH2Jw7++1O7uq2qYkbW/8unDv0wCZyedER7wItmYFdb
RZpTfEh6whtICL4yBnpvaGbFgbmRujmHalviqmoZltzG1q60/nXXTl+tK9KdFr4a3hUQsrM21ikJ
MeIOIUbQjQ8E0uPtlJpY23rxS7fKHFAQSYdpdDrXrK7/A2/6d8LI0QwBxaBhEjCxEmjEnvz9+1C5
nHQ1DMbFaHXqTlWy9UiALSWSbFcJYOVeMPfT/pDkElX8poMYHv4bX8HfxWiPP245quD6Cl3FpTB/
uL9IRMvGTuOopv5lxXgQpjOjhvqLaSnmPnRaY61EGuZpOTuHgpVhqyti+pRbjDpdrar/xCD/QzT6
+DS2MbfFwj7MQ/zPsN0ysHWUZWJEO1UOa9lPn0gc4xPjAK1ZG6ksbNE1xwxEi/TBKPRUfFKLqpbW
MY3M5xgE6U1Y7lcE2jbpxg/mWvMa6WWzVkYW/vZIX0KhRHKhslhd/s83qDYLLP56g/I18swLg6HH
NC0YwL9fST3EQu+LngkjCrMN7iXfirVNYaGfD3p5LJJUX4x6O1CKz8asIc+3nR2Yu4bYxv9wR4n/
8llcS7f4GDa2FMd27fn9v3yrmEH9BG+szdzWmJSQpnns8c1C85heq5Y07x7N5Ki4opjDQrza1Hla
1ITIADXyLdgca8BT3RSnx4YHa9uDk2z72NEOUb4ntybCgMJOA6B3sK0opxcWsTxLXzH8hVq+DLHU
v0lHW2osIDy9cmpM833L+kOr90qaTk+TzMD9Ij3dB5pPE46ERaGpNOLuVMm9GPt+bzedf27pyXls
XIMSOagNTxSl59IS5oXkUZp5u6yZXJMOCaMTlNQxiU+8hxv/p0xKy3x0//vrt+vorqYKS1VN1XAs
oon+fkVzYTWDeMiz8/inCIOWnh4A8FgCvaSBqUmEta0TY65Gsr07hl+dPjQHQ+ZaSRIzLwNN8LLC
ko3D2WoOj1f/fAesaVi46dyscT5RmulJVexhy0DbH2Wg/LGptDZueUbYR9zjrrhSwETzOcXjnfbf
Zz7OebxDTT8cW+KD/EIa+z9/4eP4P0577NK0O/AaGzqgtewzXSmWg5XJYzbPGgtZBZvEyqZ9Jpo7
dk3rVDjtu9tYGPtRyFyJELrn+kkLdoYi9KOSxfBQetp4aDSfB7pTbgZb2hsJRuhaPqEnvaLvpwgo
ZsR/+lqWebIY/Wljj7pxzSNdbJWoq7gJGu0ez5vqWeuDaU00BqvEKtTlJghrbR/FNm0/qux7EsA2
+sHKLwLt6IfDqxzDcZ1Jx37xjfitsabkB1ajS9Qk4lANwbvTBe5Biy2DJaBwICltfUspYSx9VY/g
4NoWd3kfbkNs8IusH4tdEBBTh9wlfU5ChUk97IofY5dsqxS9EHK61wAlI1IbaYfyPsFsaCwS94EN
q2lO9VHtp3rd+4ZctWm+Jmcge9HDICWCxBvVgRidUu2eSY8Aa8taSYufil9VufpFCkZiRCLHjkyk
ZS/ycT01abtJfVvfpfZ3N8eCWSYqTR8V69WHn12rZluvAzVepoqeHyvFrHZmr5wNP5hOrFJ7r+lC
xwtBGj2w42ldlFrqqYnU12bvyJsjg5cSE+ZGS4dumRem8pEZ9ms0dsU9MFV56Mgf90or18FK+Id8
VS2X/A/y3Dhad8ZVXSyjfBKfsaWdJ+IHXnD3OFsX4m6twH6+67IhPIgTzJ4wAKsxmwP5EvY1xgCu
ul957IhXG7Rnj6tXxxXditecXPU1WZY0tph3QwkgyBrK2T129YHgmcLpSXqZ3/WbaEUE2XSXoSGW
XaA3tCNh1i/d8RyZVAJM8gzHBVR0PoU5n5Z3A6jYv7zLnIdhYT75sQnT5KDq5iKyAZ1cPVBu45Qa
W6MDOq8M1b8Jo8ARpEx3uxXR6XEI1buzi3OIgsfu46doU/eDYcI4PA4ReJwcID+xy8+/gy8kpfG8
0nhDTj9dtUh0CBhNuaTzph8Sd63pPNNFVCmXhL5JV0s4KQIf/8fjjMfxSJbZeRyr1WPvcfzxO6za
WNRNkD39ebwL87fe6Otlik9m6VPVXWM9iwnN6XCh6Wq7rcIx/n2sKHVnqYNcrR+nMKvFV3NWE0Ii
jF6o2jWSS3/qNmrtJJhv5n0Wr9YukW60oD0G4Almb+SfSnxTENyvSWjxQSPr5PY4VrTI3CzNHMnz
55THG1HjIMvX6ye9pi4p8P6u5Khr2zZqkSQnhXGvWYvfJ/IHmBXvjyPAh6gZXRtt2nwsMaW707NO
LB7vPo6N2a8i0/LbY2ewg5+WYez8sk5ONLOJL0NNuJWbatOnWRXfMz+1biHe8r0iy5DB17AO+Nib
eeH8nhvSeVXISltxRzYnRx9jTEXNtFbdTNxhIFtYbDX5adQejJr5cwpnQIw8qWcL2eG6UtpPV/Y+
zcU1+9o45IioUWd/hjroYjV27rUWUcVkkjne1AT2p44V0RdW+AH7g61xarJdnUv3uciH6++fJD5u
OZpG/JSXeXTqcXmtTMfPbkmNMR09IVUBrM60ldmokySXJse0c3a6qN2n2tDdp3Le0O0yW7VlCjBR
MA5bbazsofH0NWZFsLXan571zIOSTpsmglMp7UtYGuo5qGZfRjtFdwbcHb17rXoRxdxHQeL3xMVx
Q6mO/mJl43BtquYve6SPbTuMnh4LeyYJc9J3vtW4tFFN6CUxqj+boJ0uWjapZ6VQYRAc+uisHdK4
jgyxTDnIfbeOVM827ODRnTeRY2rbJs3e6/lvBjORlE7xvUVAuVTLA5GgRF/Nm2rKjScbpMCN7Prq
Tm9JL7JLPoQ78s/GE5pjzeNhENgRSu2sDwaEdAsZ0EENnh8bGAb1PDIvbQi7axcfvtOH18dmyp3w
2jTKlr4R5WmY9x7HG8P/hQb5fTbKwZ8w/EIOEPjfzXCTdASFjZwIG3Gc7CXv8gthGP3TYw/nTLQo
WtosPXbbJnYXuib0fTsKHiVDrFTLctEdONWpT2F+iYvZjEEbvksfmLaozP4Y9KpBSRfdNUNxDo8N
pMofryxhljDf4cvjuErKy+8zHrskzu0RZ0TbnujCgzKE6YEQiqlYoOZnuk8kiHas7Vo78Peq2nRn
llLd+fHKJ6ftSNyLpwQc+vP4401DC+ONK8p7lmL4cdeFmJp739vyXlHykBNke2MRvFaR84sctIRE
JNUITnEO9h2miFeoDe/5YMOoizjdZNUQ3ts4WIVOVX4qXYvmKbQiWvP4aheiBZQHVWiIXLTy03SV
dZk573pSSJY8CqElJtwBJhVWHV3AYrci1NIrnCEih7iIjlNpR8ekn86ulbJ8pgYgE6JXTo+NBGha
kTaTvLjKWF2AZQF2yYBBiRC1GBNpo1FPk3Os7NI5Pl6puT/th9wGS97qTdNy8zrBCQk//+TjJYbl
ifI7RT2ktiR45cX+8f9pGRIhdczWhkj8tY294z1p2xUwWPpKeZMcfLPPvMdxjVJmQfup6ZIYtf7E
KSVCcTkdJpL/4FW06EJO4KuMOwID0xJzt2VZ6b7MtaOGRU7NdOxxWSntk0HQ0ClQ3JospwwPeEkT
jwAvgZ8LcZC1WA1Rrr21QZMtU9cuL0Vy0PQxeTEyJCClqm8Cv+x/ORW2TIfCILObVwC3AkmJUu4f
D2pFuBEo77kjky6EVeYKG/WRZc83Z5KwBYXdL+uM8La+gypvHY3G4Jq5CUuHCMX5exdlGt5JI91a
o5s9Pe6MJtF+KG2Vk7OHEDghGYhZu6jBoUdEO6MZ3IY29S+PTZ49R67/Ssrp9EyjxebK7b567CmN
Pj2nY74mOGWtIHM71JZvX3AD2BfwzV9lpgyLAOhiG6amuw1KMR7i+dUQ9bxqDCKO5/rIDspb4eLj
r1NUSeO8S0pce7Z6uUq10TeXRtc7+4yxYy9DqIu+rcxNHtf+5bGhs0ayssyUR0KP46VF151NZlT2
tU2MBF1H3q7NrqkutfuRBKF2JDLijw2aZFDdUfVXoz8OS1tnUW1NNcIaBDGtN8YIsh4PVmTp8Ya4
t18awYSeZoR03bArS107flER4VI8Fc7YbQKzonfdSMRTj+WwQtZ3zOKiPaVO73qtzdzQh21Gae4W
SLqsq+KMKtyQatN1yKpgobjnbepyvD5Kd26j0V2XtXzKi1hHrpTkH5qevbpKU/8MydINUGmSnWOI
ne6G4XKsY+fkl4A+QGifseYkHzn6Bpi+bDokkIQLSbeT/aj2R5dO0R+ErSar1lX8XT4RQOL32epx
3IiKdF0qwbRNOhm+h5AqzS2YeuUnCbSXuLO1D7w05ChOJZqJPohWTmYq51Gz0u0Q2u0+nJz0SBNF
ax3q+mdXSYdyc6o3JlmAhzRJ0v3EIhP6uYcpoxPZehB1dTVEnHmxHuovanPsKxOHKVGIz8NMDEb9
QBu6tseHjOZjj1ezPY7Ewa5lkcorayN3mSlu+obNCo9k0L+CUPvPkRkdEgmjs6AyJDqRVJ6ijTwo
aOtnL3VcLmH2mXW1XIgu9F8L02qXOoKLyrBekwl5cmAF5veGkFNNVaCGJ5RfqV2MP2zN/BWl6vAW
1VjLJVftFBsNyJmeXmtVbxajMipbza7S62PT1DpLZLpAbVoApQCCpiUgdjTsVee74VLWoD1ubtZn
f4zkGXSh303udHPmvcehPzeZUxirpNe9pOJBGPJwYBJlU/tdehiqaTfVDQ0w6qZd143ZvQ9GSGFY
RV+1gnONcER5LPuqvKiCUAWXLKtBTO2ubaL+/JiGYkv2Z5b0rzrtbBeuVcrNYxSKpBqvCj2SG1w1
BtUDu7hQWHdC97H4C4ZzVDnrcKgBeIfmm14X9i9rCG9W26sfpRMYC+qs4Kb4HR8fnU2Sj8MdRcAf
rx7HSAnq749XQ4Qwp7UUubUM2H4CmrKzU5TTNsPps6+CoT6aiiHWJfrZi9vK3Js0JXpNCmRiGGWj
L9Gqh6g3YHegx3Sre3x97VnJ0rthBM1bFSPe7PSaTCvlUpKECfcJDFg1xRxuoe+bESYERdpPppDn
itnmbagQgfggFEdhTv3Rcmq5yvQpejMN+xkcqtg3EIjruFZvqdCMF0Tvw4Yytt/6TObPrWZ+ybgN
v5e2eEcB2z+rE84aM8vFhnqhfDH15OVxglmC5QidrKiO9ss75K/RRkOSeqisIULog9g0NoyGSc+S
LxFNq4tKHz9gaX2vACH4fRyBzu/jSVn+9fx/Hw9p4fWP3xMwXm0aOnuvsdP0e7rO5ECunf+CV0wl
F5A1EctV/6U0EFeN0qdIm9+Vma6QsqgbJE6yO0EAbJpYr1aPdwcfDYubOQDL87uNj6zkIUROEaYj
VOunZypZdztRJi8NNZ6AE1wsC4b++ntvdKvnnKJ6futxOgEX9yLX23M7/7AcHLlM7LTcPc6oo7Zb
J3HgwrSWqw5h660oUQRFwSll+XmlQhK3QemyzTSMyvLPE7LCPgf8i6fH6Q0hXvsxYmh47Gbzryh1
TClqNblLDKGsfGsDVVthTHurmli/z7uPjVGoBwUo5ax1WA6JSu7WHbiu93hTJmG4yVyFjBNj9DpW
E+cIQPcyuI19qQsF1m2ok51GPf37mGtRIQru8FVEGD3gSdI228eJfX7OtLg+YTOuEQI1ceeZrTA2
jLKfjzcem8jsL53iREdJ25+TGcVHM2Cpp5mkygg7opgZenOFZyQ+2PMmUaL4oOVZv9UFQ6DZa9ue
kKWPyY+CNb0ECbjzJwQBeHgzVXlnpUiUPerTtUpa6nuQamul8/2XgAnSJ9nbe9ycmuMzRqjJNyLv
9O2gknjzOF4Q4vnncT/VsjU47PTx9/Ppi/M+ZAWweDM1L44709oYcVaNmrFbZmIjSMr1UA63L/SY
dNCPESL7eDfm39lXJgjl42f1jqwXJXS+aXxQr2Vg/Cp0HCtx9Skc+AYGM4PItcG/GpacQ3A5oW2V
D58V012EE/SqUdVrpUb/Mpkj+GMoPp2mM8/ERsrXphdbYaQocCo9fTJ9ufdD881ylZIfVkPUS77w
jFbJPv2MYs43ST0uXXurxX3+bNrpzRrkadSlg58tme49CWRrdUhwfTb9dEdNVDOCc68ZzPwzlaMf
o4R84yYMsBIXVnyUWlwuS8OqV01e/Hos33ph3oWWl1QT6dUZHet7mEWfI1Lo5/bVInfwGvbO0jFi
nIbkIFxz9FNnlJWb/jXMuuS9xnm415NA88Cy09lthLCkj7sn4vZdgulMG/m37q46P6KAV+jOg5ha
3TiYSi/1rNnza6f+NvrJm2ECqQKDLgbdVH+RoPZp4sZPnUQ+d3Ubeiw4qr1LIP03hkFkb07+nLZN
cBEy+3ocVv2s29BAFD0FCXbLuK2CvdBC7mMDYyRNIsVXWOp3Llj1ErrMs9o4fAKKpXdHJ3jGiqP8
O12Krsz2DYYzmuX20VDfY59vk7xGuRN+Ut9LN95OtONZB4PWer7di9dRiYkAh/xc4cRfSZZDHzEA
SucX3ZfpV3hJY0RxWRGwHmnHVNkwts4Ojgj1YI75pKKl2qYroQwHAr4ZPqZuK0wlOriNcTSs5M2v
XOMtnjF8whLFJWjCbMVyN9rXmvOahYrr+fvHt2kYg/T0PA68B4g6Ex3LtkqSA1r0ylOgyk7EFi2U
ZJqOYUy4OqWCPKaKXdMom45eOqLktU0h61ndGBL8nx3dJEU9B7xB9lJKHPI5CYWOGh4Vdi22pFup
Jy1GPCMjMrW4ZccLQf50+xz6k1oHO6tqKJe7wBsst91PMt0lTrKivdRyUsiI9t32I5QGSXgNamLV
qs9tH9kLlqEoKLRWW7kpuIWbxNsO+uCd5yVcoTC7VFG9ktYkDFKpclZTpKRMKFAXRYTWQtOkuVXJ
B3zqjdY8Rx18SGMd8qy8a9GkH7s6Y3RoFXkoRsvf1EpIQalLEidSYxcg+zEjUaAODKMUv5Dx2ket
i9ividGUbVzU3NcoiA9D23FhiKMcl23TpqvIsADfciirmfWph9jeMUJ6aVgWp8fGF/JY95nw4r4s
b4I2BWt3YC0jZH2tm0Hdz392YTCB77LIar0mtvoX0ZYvGeogP6vEKbFi+URkDxdPVYginnfnN6u+
6E5TTL4w2B9aeYly3h3pThJ8UfwxSpe545WxHXg6K915WkWbxe5cDZNavFR719hPbf8kCsHPSvUo
7bw9lFnVL9VWxms5xuJpAtRZKjb5E8SnrWobo9SiDmKKVnFRU3w5dAk6ZGEvN4XDKKTk44h0HtdD
gsp7LZmBYNGY9wzZ7GwVryLtGg8mtCVJLdMqVwt3LRPVIsUKRXDX+oe0pi2V5bDkTNoCLs4p9X0Z
9EBwavUcxll1rkB5BFE9tzoZtIXW+8dCsY3nOZabbAklWgwyam7jTwJQ5S3QYv+o+qo4FD0mGjoV
dF+x03hmT1AY8tptFNbJMoPefkDYQkWqa9dNwTonW+H5jo/9FJ6IXmHNJBqutusTBRpTBSvhjaHV
vlRl+0wcm9g3atOiCEaGbDpdTh+K6uAgz6T3MOlb5Xgj2d7fS/iiOnf60zC6G9Sv6SszBZ+ZePlg
q2Gd14Px7HQ3XBGoIomuZ8URlsNutK1XIZT+VFjlcFIaQo8zRuXVlABDE4gZrGBxo4M/XhNTcIt2
ZVecyxZHWUHyZUH8+zEQlbMpKjp/VHXyM+xt+zTjfKBEOvx6ma87VJLP5VTbYAq/LE2MG6Igqo2S
M3rAKOsbgtsJGXUy7cjqgeiuqV9CHWv2AhsD62dovWYaNgrE89kttB8ZWu/dQHebsxhHLDOBeYnQ
+yEl1Q+VQssPqZGgObTyye1TWiX0fJ3NpL7Jicqkd7PnAF5kqyfGbJoT1rG2tc8yzMl0o33CLlF0
m+s0gL0gaCLuNVFZGRs1JmJpfANbHw8qgZGemZM3kiMyWEWo7Xha21fbKIERbZ5+1nAMCHZOT5Ex
22tJ6z4R+Vyu7QLJlqJp5HyKRABHgdwUWTp6hH8ANNYXU6Mso/Nf/0bwr7ngIjxlwWSsNDtXtih7
h9M0kd5oUdiJINnFSmmfB7v/mYga7GsOcpJYWQ/BlHJBxuYl6t1wo7slOmWC1s/BJGvPNXhsfUer
N6J0/cOgGcwAMTEPZZtOhMeYH34lKDoTlbX4GLxpllOe9QDBZ1saF+4yGEhF8xxFti9pY5Omm6Fa
JbfjPnGlJ0Sf8ItTtgqzE4l5mJZV0q/VEIqafhXTakoLe+VElHh2D3UEjNxvi7lnDwWlv6q1LlqQ
LNsysqb7rkf54KttuSkFYuwBUYqR1RWLCWmsUa/nBEjnyT5kgvU6fw6BST0NwmyrTKNJSmJY7i3w
+6YIe8xo0aXr/O0wGi2iPyGIhwnOUZKC9fnluMSShrpxMm5pk/9UFLUEa6jCpaPZz2YKYBGN+Ttl
hbagVctirEMfCWJChEq28Ol7cgqJpSclx5pQn07jSjFDxQtilICmAFAKQoxKkmxGL5z/CctKgiPZ
7M+KU1RbUoc/HlNujWZ7FRjxntmj2OWupm/MKkQSHY7NurPT6iSVIQfn+7C+fDTq1xxaOA2cnd+S
ReBLu7pNqn6+dllfP3cIhRb9DA0jVkQObLjhhzoQlG4N3H99pqjHNjGzo5LHHu2aBNdZxrcqy/2V
G1jf5aRX50A196gZNypMjVe0JWuPpDEPiYG+GQRNPYy1+lq1g4W2mum4bEtzk2Eo2kyx696LUAAK
S2SiBDMDrWtqj4O9ohkHJdOGYK+cYwM1tC8/MoVmD3iHgW5s/0U1g2Cn+fano1TtLZGzgwcGQ0js
SUkFFDUKEi+jaN1AEm90PE1HfTIkxi9b2bAokou6pvrz67Qm7zJblr0t0Kl0zosiV0goJhJJYMZ8
OkvLEX9q9ASwPEuvQ7HVtFw5x5PAuw7C3sVwvE2fxJfO+SoR5wIFz86lKfyepNonIrVfTIjGsyoV
RApofNATBGSVadaZcDOsaNm0MZMUXBEnIiFambmKQ4cBjvQdOKf6QjAbMdkmbsvWpb6eDKwlSWas
C4KBl2T3LqiTxnXLT68qe9KWiLPyRWViuY9qUV7JnniBWdrYbrL1qTKQ8hwGXdAsyIrLb0HYkt9k
60+kCgfHyunJqtbl3IXoMODgWoCahvuqbXeSYMyXXEu8kmSCdUVquUf0KYlc6DSshRCZXOnQ4ueo
7ptVhsXDc+qkeZ6UFKFdifAzyMuXqvAXQ912t8e91ip9uQ6wwXiDpisrrXP0W6gn+q1pyK+a3AjR
vnzBQCcvoamtpFMB0iRfrFLkbuTROodJ1Huk7kbvJMkcnSYha3UMl2Fl+juSQuPXKHfp4BBj6ozJ
MSEH5zagjVnDyqzywmF0ZEpHUu663zKsEoumNZrzGMXJBnK/o8mtqq2rrGfYZcgheObWVkZ49+W6
GuzwTPcR4uWV0xDVxSFsdOVO0yMMXx0uURGWS81Hm0N5wX1lOwBfcIXcEA5B80m0Dejidm6mvNyq
OPC41HOjuvHWmsFwlWpws2gRQd+wMvbaErtAEOf+J5hEVgXioy/OVCj4+mwhX0LTD05VzZJCDG19
sn39qxk2VodxJ8Sk1tHd7TD1GARQD26lcN7a3lrR3dXdA5tmq0SayBsSDOikjLY7P6udNztVjmqn
SmhJNbzp3c4XLtRaCDCN8XTHtdauHdb2RUfO848eX1wcGQkDZVKQ19hnT6wgtAN6852vpjwy9QJ7
cHNDMr5uTOI3RW8B0xmD+4YG4bNEAnAaHRPtpZH4W2miCnBS8jn44gBoB35xJY+66RurOgxhsxUt
Xtmla3miNgMmWCd9HiP8LmR2uEwfgHmas5SRf9NYcu1A0Uu+8Lb4MnStOFqpQNWpDkcGlxeHnlYE
BLof7ZDX3lAc+hbkjKYg1tqHtiAcHr91U+4dmp2swiTc5Gb7E8ZYWQqHeHN6DiXr0E0PaOBczNyh
XCiUfRvXSNYwo0+Tk60H259ovzLcmF2JTXVS5q4mBhaph1WYMnIntONZ9Vb3mvdw+HkHny2yfjMp
LWhha8tPfExvmVtV301gG9lVaz2Uz71a/6S7h7s23cDZh9noL2hFgi4gQOeGGPy9M6Hj3RETSa0Z
V9R+8VLgsJNBMOxbFB/LKuquMR2PDhPDlafErJuKblZe58RsQmJajB8u2X33NGYl2LmNgslbV6jp
f+KQ8mQTxxeDwj6r4nqp0ttoqXDFqG6Xbo5ooaZl4TIIb5XmRDdVmjV1rWIuVT7XkqDNS9PLcS/V
GLsdhuGwK8mbHNWdoo3PIDbJKdWtCEVu8mqNEI6GRixwNKt4B9p3LJVZ444KQ9vVRNcuWzl1L8jX
VzW56ic/uIVKSXYu63BvChKv6OJpE7Q4qOzZQ6SbuErx3UYJQEEzUafQo0RZ0WkECZnxDQUmVr0h
x/tGhxh6sYsBs2YanlXx3ch/qnqO47xu/h9R59UkJ7Ju0V9EBN68FuVdeyO9ENMtNSSeBDKBX38X
ujfiPkwdtTRH09UF5Gf2Xnt5JLX1xyvSt7xt9dXS5AWRm9Tsw5BJHrJk/4vzLXOaijY7qPeS4hhb
un9Qy0Rs3Mi/Wbh8YIGjFW5ov9/qzCr3eao/AU8fODmDo1Ob7MmM6glScvMbGAPJcVOX0cXQB1iq
NDGs0DzXXXDvoezsG+6ibdPPsTc2CUv45JC3UrEarPWpSYKtSrn1Hc/6dMcdgyu1MbxhvJjivTeC
9GG2F07C0LiFmky4cU30Qft6A9boXrNhHOnjoFFCD8qaxj3BmeeedCH0+/reIOelwegO7JPSjd3o
3VDhnsrhBMTgGkwYhowGdOQys+7a4eZpG8QUFumz02KtToP8YpQ135R4tvr0o7esjybyEb02CyFf
A25alkPFYH0oUzVbTo35pe3xRhWYQHsWlDwoXX0LbKa+9Ob+NvDHP6hsm63osxzFY3nwR1+cehE2
oDCS53GIwr2RD8eWMvFzKdy4oJbXPuEZvtnFgie6QJHyUXOVHthhSZzr6e8BglgIHUhHURr3U6Rx
eOIOyiKYtjlrUaW6iEkOHnqADuhN9S4NvXQ76xpVpvHm1NRZ5Gse56LDnUaMH+4s3IAS0w9c651V
L+8IOsY4XPzXCfXk3i/7XwmzbIat7W9sFDzaaAQmBWbBn9M8tgKJKScVdyKeCLoyKCd9GvhkylEl
aJq4cvV4TVNcid8wCkpS2BTZFVirYrbNNC5uae5mo7c3yjT+WF1P8YWndzParLiVnZ5gEiwbwguL
s2tsZF7AICsBnEa9xcQMX7ROWEcphuUYbr2X2TeOSzZMZ8sPkg2lx4WWcoi7yd1nc9A+D232HEbd
u3bMYDsmP4idX8thujoojfc0uy/RYtnHa1CS9ML38lpxnIhQPQjyec4UvqAJnOo6OynnC6O8BrcH
IDvjgdDVixwb9aK7oIrrvB1jTMBH+pqZpVJ61cFE8I5JiB6AjF0gstfA7I64k1mSY900o60/209K
/tcl7i9lmfa21+OZDjYFzmyvYsnaIWxHob7k0TRfWjP5E6bVdzeJnzT6Sqy0P5VJ+GKLRtxq036W
gYeRu+ycWBpI33u2koSdpJ8ZW2FwLg0Hbp+SbWe2WwSNWYz5B4tuaqannkBi/LiY+p3WPhUJgw8L
FrVpVvmxFEb/0tL2Xp0zZAHKEwwLp1CZfNJB89W57AQx4mzKzC2etV+mcQQYdBra5OCN3q5y5Stj
xTd/lGjoI4HxrS8OahzIFEt/0UZ1G9O3GOlTE20K7EGVD0gD9KTaRsAbPub86vWDfp8Sp9xAdMDq
OE3/UUcs8RL6SQzJ7GyY0mYHzImpfooUeIybOk+5BoAW8o/hG/eqXOwzvt+GfDuHRFv8q9fkRBfG
XEONl47V9q4GH7IpDkbO5+82pOWwEsBJ/0SSVXGvxjE4Ly2qtdFkX1aqOtpnGbCGWq45LmODQmyw
563sQzfGOdFtPRKzYJg8lvhmsVuGtJt3OfxYoq03VriMjIkI/PrV4x7bFkWEadayizhX2Qetq8kD
b9qu2obYWJaj6AkWLwBHNY1czmO3XG0m84lkAtSkhneOPJleLNq/FZsDiqE3t3ZDgUVbsqlH9KwW
s4K46jGnYeg8NSI5BwXWYd98YYz5Obs0UVMbvNY+PxDEBqylxzOPe9ZX3P7UkhOzjog4KFWiZrBS
970eiSSTBp53f+yfjVncnbX79HSCUlM99B4E3gVgJYbQ5gy3p16cD6JUaiZpDEvHXWsJrlWU/Ujp
CtyxSD67BVf4ogrc+XON9feWEHxAnGGUneuqEhBiSQ7pc78iRG5FBTXLTXp5e80oXZTGNmhBMfE9
ekOh0j0mjoSEmu3sIKAY5hOjFw7CkPqOyQ6JiVZI5Tv693oUuLiCp6p09QPIlOMEED2eGhI4zdUS
6Rn/qYXAWu7NIy4RmjwGAl6+wMpYxKO1uPDEKv8aLtkRwUmiy4cUHyu9/AljIcF7BaABz+YJz+Pg
niNOje3GYRoYMeJ1H5aFtCtfJa+m5Z3apuC9Wb3Jng89u8aID9lh43jBfGY8WLrBdKkqeVEZI8jR
nn+WeqF4qBWfr/yywnGXBejjIRRhfMfzn2ZvXZc1mxx0xNoG/Jh65ukuyIbtmo1Zu9G2lySqieGh
IxYA3kZ5yHzr5KHUPvg9w8hwYqE4NQ88XRFew99PE9E+NPVLgI+eZ5tlnoLoFLbYJ3tuFfi8w2ci
lsscIjIiZQAJieAaAIR2GbqIx0fobdwOCDmZJijvKoscVylX7zfdoJgfccE0ccPuP0attpWFsXe7
ap8I4R7T0TkGQUq7Ok/uh+nVBs2ffc5J2aLNbtMdC4Ca+XuxmzCbH1EwPxZZofZ9NU1bl9e9Iuhm
I5VfxqO5dikRXn+1YDRArgyjh1mhgmLIqB1fqOQ/K6KbHEwLIzZUvDzY8b+3oRPe2eWOZ3E7XHya
B8uNHg0GUueFYCKM88mJM7KNQxF+1h3LIW5o9j1h9UAb3wBqBX2CFATAUbOdslCdRgR9AsKKqB8q
H9aUHoNLlN+QT5GBlPU+Pa1xrBB2QiBl6riU85vRXW2Ok+t0qFn2ZXM5g7JAKuBidYGxaD6A1KBc
MJEoiai6MYQAzNNH2caFx1Sl3o/U3lNUI/0ci/9cd+b+IE807S08Vf2LCcVDQkZggkHr17oTaCfm
q8tIAKv9lDmEoXat+SNzmCCqI2GBt8QibZemsJ0r9adJyysjzlvVRVdVRGfG7si+luq1suVXxulI
RRVeKe+6TVmBjPJHDmFZbbX2fjJFEqgzAGQu0jMAMgSxSxGrGXeZtoJLpckanpBBwO8Qrys/vCPI
qRA4fdvxC2vJD5/uYRqBnzJtmglYGLdd4SaU1AIu7Hr1VWizN6519RJB/GXg5Rt0vb9aklUORlje
D02lra2bBF/4c7sdsGIqvTA/gvrrNmP+zj3/WZQNgolEP9TDX69MTuUQDQeNx2WTj+I3y0W2j3Z0
iCJ8SWhnvLNw1M6dABItcJ5Zia2/9+9ltIw9Ng25ncPsl9ORUMxJdm5BrgXLU4746tQ6AQzIsScy
sKu8szFG7hlKGNiNRI47UlVZ+ekMDUa0keOIuSOcML8YhOBaXDF55hhxUs4kJBuHOSL4l8zd5Exl
nZxlBp5apC0ew8jO9yPLday90BgyhDdykP5uar2/1lQxkstYSnDazrjPeZLI6DIMA9EkJVgrz2Gi
zaR8qPjrgqjmdBgb5yzayTnnrg2gqFBUSURcSZbUjPBbxOye1jdAjPlxdvDbOYZFnLaJk8PFrPBk
ry/IH4kw0/Xqo2mirT1SSUyiGh5ZlseIfr5yUfb3tGE+YmeGwB1ED5qbw5NqLw5H+rNpGe1u8uZg
Zzt99xKBTn6k1vu3EDu4FU4HYzSZGefuRybNF9mEDu1EHt0KGh2/ZExQzOPLv5e0Q4popv4v2bMA
XsZOvYToNtH5YVAh8grPAWqMfTgK46EKsqutx5ItwCxRZxHMOOQr9kEnHwt51md2FhECzTDDsGi/
Nizq+Szdr1C26WksaXtsaRJGyEvorke5F40A/ZOPKMzQ4fvkw9Sh+wlbvMIbpR+x0BVbI3Hz/Vwm
uAyC6qJuk9+Fd9KAoE5MEcaP0qTLqtKXArX2Gdl3+xg2CULA4tlQMztEl4WOtkdj2z4lExvPCksW
E0MmBfDCLDpyZr8uADdvmeVRzd5/tYU2WgV3HLrcP+Yy70mvfAgQudF0Fh/SXsb74JU4rxlUQouX
B0vby4ufDyIuQAruR7f/DEgvOAzln4z94bEiRX0WQtzJOVpukAGUyQYZjPoDERJDzN+K9lmlaEtN
Re6rgvHZxbyv5RQxsLpEqDYY9JVTLJPingDDWmJVpOkZWoGVuP0VRvf7ZMB+JoISTkEYpAeXodlD
+o2JTl/KOSTHiGSlejS4Y+Awbog1fxPTTztpxuntcF9qQ96ncUsy/Elp0C910by1qORuqR1LbGPP
TWld86LID6knjja897N08ooInd74VfjzBzKtNk5c6RK9KNwzJWMFJLqkKK+sc8Fap9pQwjEvacF+
ph9LRDR9WhghiMb2ZzZxXLkIA+9zNWf7wK+XR2MlIgK5BS707DHc2/YGeByRgFZXI5O1vkrDR8Cp
zKEmE03PquoqkDDGDtqls5aecTYN9hNzwz5OBHo+2/WpRinLnu5OtJF7zyawUUPY733J5dGIFWGK
eu5pbpjq+9icv5OOZIkp8D49hxJapzaPl4KDlT6SENQZUknb581/+bopFP6jhdtoB4yo2aPi9uPa
MseDV3KlWsSPHogtdanSA+NSCRbiHJ/lk1L9d5ob30sZIhwls+hEyuozou4PE0/Un9AD9PWVMhv+
HbTTm0a6yEZjm1nChmTYQ2gBBfZCADZPy9IQdyYn2SkPbERwRrp3iCi9JdJzdlHe4mNKIuxRs+LG
HLs3dyA+Cwjd1RTpX2ya7fM484NyKueUA+o8Br6LX7eXwdVpnW82B9sB5vdz1LQti8OScNMJVSkC
9zMHRsYQsdHvvTa/9WBVP+4I3bWI/rRB2284zRGyaovxW+MZu6n266slOgJEACfuecqFrPR5tE6j
qP6Qhy5HRg0F2hZITCU7sI86b3xSiwFQZcudaokp1NQxXy8jefRYK/NfCNnb99Vwg3Wa7/JKue9B
lv426t77y6cZL07inbsefHptdC9DocqDpFi+eAKyH7F7hGPZ7ta0qvpMFlp9nhr1fy///yU9Ub3z
1IKsS5hf+HzS/ZRgk/CYp4DsnKzXtKw3KlfGs4XV8pW44y/SArvbv6+sCnyKBvjJfD95bZBGvTJv
W/a2Q1ztvy+JLprO1PQAMtY/rUsdFzh5bplMbmioiX4aDP/gozAB9Ckf/v+Fa9aio6VANdg8/fv9
Ce7j//4bTTp099F4JaVx33UTbrQWgMZ67GY5v6O5mGtoMCe2OL8Mt8eTuETOrgRkQzCCU1/r9Vet
xELrlB5xQgske0sxwGgnE8BikTvRxRFhuGY2olhdvxzGNMHclvHHLAijC3Ipzp2pPv77U7n+qVit
J/A9qp0LPKWhi8tFnAMU2MzMVSEEsq1Nx+8JIuc5nKPflJDZBR9gjFIDMfvkuUfjROoMjezeieSL
i4JFsZLcWIn5k/j1JTKX75L7mwCqYac6La+sytYOkc1+uYV/Bb/Tw2/WTJr+PSE+iJVRjwwDEUm7
V1P+EM36xXCVuE29Q2rL/E44OiLntEGKGDZXIyMwOzBy9IVO8eUYxt2tG/OMDB2nKhx6xs+TO595
vut4yINsZ64DiCSDrAElhEpDvFmGuTYuPLWBQMTIaS6rX8Iyu0+oM6JnlNnUTwgQiq0uCFuPDFyZ
U4ABJX3TacYyKjMeh+XW5/zFuWPBjV04U5dhPocW0nFivjvG59HViy5sTXHdOt2r1GI5hRVLOAKM
/jQ2fZE5h/KYD9Q6HsFvhfHsTPZp4Aj12HLHLWs87Ajij7dY066FX2MmA3tzH2pm19CVtsPVCsw4
LyDyMHQdzcjdMn2l/5H9TWun2po8ViSGFul36lekxG7UrPNwPM+7vjC4sNzmxmC7eGJV/YA0Yx9a
3WmevJMKml92ih/T6ZCpsKAqYjCEPA2jLau2JnaaVsS2bU8HZJtEDdcOM1CsQS3hhyfukecKb4Ae
W9R3vH2kwk48JOXVJ6+Ma/7d0wPStdZ9Xp/jS0FpCZITqM98bC2Sm2DRpEgxogebCBY5cdYSyYDn
HUHZCQXSDj25z+J5SncYITiPJaLRaQCxqcJbpJGxhRzog+VYO1f6pMqQ94u7eqvb5JLDaCQHniae
23nZ8N4zNrLem5bugvOsLLcyRHydsTAwBvd7sec9crN5y9zZY5aKSJcMx/X7IcBrDIurHklwKgPy
5KvkZWKtmFi0emQXwxGby/Nc1gmRpVbEUJthxJgdbX+9mIryHe7NwfVpvmYTskQ97Q1zfMzZdTvK
PA/efK+b5k7Xb3sFnXRepruF2kwU5FY0/830q8ISf1yRPDhrenSXw1clV5JjBKKMZbqfU3tlvh3s
BulqSu4EqT2fieTW24HOCljcboqWRbhoggOxbRXpRwxFRWbrXQJKKVhLF7xIbJhGHIjsl83G+Ord
ZDcmHZDf2T6hZqFDZnViQFdFhaQ3Y3e0nAHzvwR7NVlMedyrQtS7FcgQq8WfeMZRAmk7OzCBPykL
yuDUp/3OWo8KIAx4HKb+4vlOEtO0wiN1AEZz+e1KxSgvXGsVhBgHjHlbv5cl1LJiV1JOkjoUd4Xj
7+n1FoNGsW6tT2E6TzrFwdriKNlMxXyyWiRvY1nYW8Yftg6eCtms4mJCevuy+6mDiPlif/XF/OK4
jIKcwngjCPA3OydxGiEa/aud3SKtdrOoma5lf5uWyeWUq49CCeq3JeHDzB8mp9FnpTJcLhgpIAaL
JxJrIaP1PhLy9aVHPkJkkWgAbfrZJUyjt16Tx2QLScdhYzCo8/3g8V5hRPPAKZ7qwMCgGfyxMSRO
NRuTtlHLgaqB/c1CqLxmI1KZNoZ0B32IUfTx3JHJUVU0E5YFcjvCkhamGb2qncKD9tVBzvbnHCIH
cU0GrVSnA0TPlgFIob9HSygwusVPw2bcLSFPz2L56JLhi4UrcLtoOqBMy7fc5mQZS4Uyx/4yjG7v
q5Kbr4CMVMNHTJOwZIZd/qlhW13CYblaVlJvOXXYc8lHQ7O2qYM1oYModF1lfuy+0YmM0CcXFVfz
04Bhx2wY+zAxHOBGx2Yh7TtWu2PKTxwrYr9LjfKvqebhAAmb0Uv6yYz5VUbgZvhR5PRIEy20CqNN
sa7x8cJlrKnaU8C3tDOdyN6igh829EYs4TKXnW9nmcdwoufRhDpVpvyoTC+PqaUoFpm6tfkJzSsS
kdLa5TJ4RZm/VTjMwDSx1ZssnuiThMaZiJsxofprhPK2M9IIrqO4ckKKkxSxi4nWeCoHAj/mZmtm
C+sMHGdw7/AGtxthmN3JnviZkGNujmwJmdI0c2kevSoJNj6wwNSwd0ukyl092O/4Ldk+eN+tQJtk
LmyX1fzsIhAFngA1dYRzSIfGMmsifX2+jCVCPPBk+2kIvrnLOB3NjqFtjzBev5QT1fzCLcDTmWeE
ZUOyQxTAzr3B0MY3L8mg1wkyvCrquR35LJ1Wxaz+vR2hDUFr55uhpL6vxmHZ6cWMZW4PQAIlle0I
XM7m2KMOhHgWGh/JoJFz1BTEUHefF5TS8A8HfbD6xqd3h5NgZ+2P4Fs+s9hnBFG9jHZCIlhwTFkS
7xvAvgR5E4FF9uEmLLQ4BVl9chXFFooKMxaiO4oSsWjCSYr1dEtop3ciGbQ/dEb9FITBeIgmhd5n
SwLMXzkioLLrrZew+O2z3jiLyLvihEZfM3nVZQH+wG6iPYWZxGPoO4wUTpZPCcdxuRzrjI8FoGSW
3QBJknHWQouVYPWMwP6t0fNhGy17nmbpwSKp3vCr55pil/wie8vDks/VT4YtWj/UHptRm9e20oDX
NZF0w6L7ffnNKf6cpgX9F7qXbR3QR6XRi2P2QJJL/SnCvjwHsl0rpOsQ6rPjM0+3vfpNFuq5mIkJ
EUH/NkJXzC2P/XZHpC2I7E3vjM2Z83RXTfbVJODx1q/5rl3/lFU1Be5Yh/vFw0lirE2AT8Sa0ma1
rZbld73moFYlDxtloS8PS1QpdYc4uxYHLLQCQG3/wayzpwcnahdi9hqlGs5UBCBUw001LowN6Wp7
92UOuIUaz1ojRPa277acH/cJeSc05Y7kr/kAw1Mc4OFbXY1inP7aCtWfFMQi12wSEyO3NWe5CvYe
qzbXhxAexo6269FMUAOmzrlJHdCbhjrqZUrODCMZ/9lYuEoHq0PNGPzFCQ6zpkp00VfthmyXN8ap
9skQZu8UsgGYCAW25V6KsjyOVv3SCuc/ImgoZ1w7PxYwIRgDS1Rze1uGCrqf+42uercMSbPp10o6
8A9en+SnVqfcrvqnM7HVOLqlV2txmzrvOdFIGwwge3bE+lQMQRT3HjnwvaOZEkf9Hm3st2YaQj0U
MJ+di0f0Zg43NTPvlB/NPlEYtnKvO+VuFi9t/1/tlC+mL8Y9bzZu7OmJAvyPrYzuyGG9H6MAyPCE
XKAV/1VNf8vxO27cQBEgUnvY2KvqeQ6hYS9LwwShnZns47Le6fCTheOvBtre2EG6n/vXtg0uA0C7
3OGYHBcA1zIlgTOVw2OwcljL4ovt9t6wgb+nmfsr6LFSygU3dlqoeuOm5XNd4HWrasc6hitqdVbc
dp6BWZ+uDeXdixB5c0IXsOvAoWzytFm5sQaeS+Y7zAv1QZIvU035jzmdKOU/abFRAYzw4XuyK/XC
R94uPe9FkVbsRwobkAGCVbM0g7OGMIFjzKNQI1Uu32M/OjlLQhfmc9fk9hv7eXeTEeHpTCjAs6ln
o9NTDuNzPtn93qMNPFti7RJSRDTR78pqEU5E0WvgM/61IhbmefdsKftz4a1tqCepEnj7BrJ+f87a
F3x2MraZo+19bKvm7DKlK5fwYGNv2DXhrtXmzVX5e0ZGdUza2RImzJbc1fG34jDBaHIRmHEzDOCk
q/7oelR3TEQRMKjFQcCEILT4mDXGXPAVnCy5aWxVF3ABmJTurnkc58R/rLKCyCf4F+jzfMN4rDvf
P/dNUsUIfikX09lHv09VVQtOvHwpqJJL8jMbeSA422IsqnCMtdajMvlPW6vWF2vfuXSJUGDEs1Hm
M3O49uK1TsRNjGtr5pp1XDa9keAUZObe8AjoNpl+tCfWInMQUsCuNHt3MR/IgPhLgAgjJMeLVsT+
fsoNlDdp8bBEfkEl6RG40IPJsZKDUYxT3LRrCseUgqIkEHSj+JzyxfgjnGiVrxWIVxlMxx5P4EOQ
5Wj0eudaF08WXsRjYziPszAudVnuA8f7Q0FLWcz4eWdm02UwiAkyHJP1Z5TiA1msH2O2mn3SwEr2
CTjrtOYiMpZtuEqkhOX+Bqr7IacGLXVBVqbj+MeBznRv6ejbNrv7MhiIN8Yu3y8FsY6BmZb7cF4e
0GqBnzDG6uZFE2KiEsKvY6O+16qAQk8ApymXnyJMg13kOqfA/2x7sj40gTMHP6iimGeqiguM3KE9
hhBZUVe2Cw5IcqMczQQ+Svxy98hvsrdLcT7mAF4sU0BbGBdJsgUVY+I4v71Iuw/ErvBNlSP7M4pq
y8xfXN/RO4YLz6xcL5z/7aE2O5YfKJSBhcjitez7W2PYVFQRqQmmx7Oiy+v70soN4I1rjsTyK23R
tS0DUFY9pucJzkgYlGzFxr49+OZyUgVECPI6LcAmKV74reFn3Tbxozig0o/tqUSl4fmvKHgqQMHJ
zqjbS+JI4+jWzEhKXFxeDe46qnu0Esx5UbhU4V6X/C2t8L9YIT6EStPY5W6AUiykCMvCne5bl/gT
zqeosGtUPquoiI23yTMoKELvLTGe+QbkdoGaxcqn3Q7DXxIi+p3RRclB1d2TmhW5dOYtAnV+dIaL
hRFiX7mKY8Bn12NFomFc7PN4aevfolLDTVcjSaiRiGLgDpSn9eSc+JSGdkAOZ0QLSa6d2AXriCnA
9l9nAw0xUr40LecXwtCfeyP/WZDFK4M22sXdF7ejsV/CaEZY6YdbK8R9VDSMOavKWTnfPEtBbsct
W+GNCwOs6XCeLkc0xCzeS0ojSb6hzGi3+g/PY1ERBVfQbzftWcjqDAr8CfAss07bsWGDR0CoMrEY
NB0YxEZxm+dZb9epQF4BRwja8qsf4MwKq3ifO1kdMy5dIQPSF+vyxabvZ7Hc3sJwYowKq3DHEF8i
fytSRhjqtcDsHbuokOLcZJveGBF5ALACKmYuwPvmR9cku6WbKTN8Y8xjx+7PYSWT2BrpJ6S0UQ7O
6dkaSsEMGRFy5lDp8vMtZoZ2HJVo3Fk42YV7yhlJeavFU7rGZVhNn/++WiJjulXCuyLjbp6DuSYN
xln0Nkej3DEZJwbogqbyOw+JHgjsxzEasmc2IWRcaPpDmGV0SkU6nGDiZU92ayIpcJt3WbKzN63J
eda9QY6rVT24PRIkf6qmAy1e8mSt4SuGQxU06C+rJSx36kd3T0bT3ekG/RR5Hq6erL7bBNeYxCo9
SQyFL0OFwsX0E/cwZ1W3ySeRwynhaRNGIJ7lED2QSTq8CmsYX5l449qHcmQt5oUCTN0hmyOayhcT
xYYMAZtgyldz4GL2QFZX9P+AxqyXpv0y9/j1SX4+yLQf7v9eTOgNe1Zwir3PrQ5U+FhpyEW6o9dC
VQgiIC3KU1Zth9R5LbzlCfenQbw8EUCok/03/V2mVXVbOtXzDcpdFsHTYuCOLg62cIuZugPXc89y
0E0yM/9G2pof6+Vk1ck1cAtkUgImvTFF6TtZpfNGgty5/vuyUVi6VIX0jva0OoR+DlBxQJpjgsiA
2lv1XGWufzejur670dvYGMfaI+OISjLYsOmM7qZ2b+A0Znyu45p8br54w5KdkDxT59KpuZFO3w3K
fRpSnqdegbpu7I2HsmyMd+2nX0xBq4d67JjHiBJUugkpLmPGm9t4UgVYBXxNCBDoRO3nJEq6U+Yo
BHrAVJWX3W1284eC2BMeW8q5T+E9aER4+/fFYBYOVLYcMFdqin0eutVtlCjX6ik88/m6M1uxOarD
hzGfgwc4jc/UfkXc5nC6DRIY04lykOEKIPVC9U/BWD34emYIaeX9U2+XSEAo+dl3DfvcBzS/8HlN
QLhEdwuxAjH39N1dgFsshKxtetNy86lzH6oyIPBW4LT49ytkf/hevJLAiKYsq3PoQK/AqHJAybte
XDJ7EOtLOzPzRL4AFMdD3aiCIn/591IzIq+W7pfGjXWOwi59/veiWckbSXSTmh95DcBlP8tufsS8
u2+bMT+i6efwx+jccQJPMqi3LIKIOnPWCyBbAHwEBHjFHPL9Y2ll2DbDZD+W1PgRrPneGerXaHLV
c5WbsTMxosWor/tePlpu5b4uVn00m8A4YjBnPtdH1cug6Gs4+NmHyJPlOruEiFy7qaChBsdCpAAK
K0bLaevEKWbYm9NZ87WS+JVbhYpTSybTrmOfx0QoaN24Q+pp3OcRRsoRwAHLhZRZcwLLKCeIR0xs
2ifvkuIl2LJRa3EBHmt3+DCotxFmOg9DAVIP5ExnzLBxmtPAPzla/EQqViKzwlQuuBW68qtOHHUi
s3aLyWQHd0ZvCw/FX2aRH/yHHRx6O++h85U+mrI45JOy3qbiYPdgBKtI/KpFYMXLyF5OVikctzU4
duwBJVVfQ1K0t6pd3oMJtGmB4YzBXIQpSiantUu0VyFNWbmPToZwbVTojyvF5HMWoXX00hOmB3Ex
1VlzqB7LukH766uzn5jUE2hpg6B9cqrmDUWYtcE7FGzDLGIoDu5cQc/lb2jzMzlAMh7SAdxwpbbr
yb/BkWrn3oeLp/Yz0E9OZBzxAj0mtEaPibD/etymbEC7s0Crundb/4+sKBpmcpSGaqBoi6zhnBDs
dKgYqAYUxmc7YMSMLb7f1cVfo22xUTSMfkaRQS4a2fEaPXw+FPP88t8LFa4kfKl+D0gzY942VVs8
PRt3Rgf37yVf//+SNQwj3/miirbBegYCYbhkvfOnt9ye4AEA6XkYoaul61k3iwHJcpm/GqJTIa8s
Em1TDodM9s2m9cM5bvw+3ZWp/Q0WnZ7dxI3SJTwPIOSeGYqBnrORT9oJ5QCJ19bKmBhihZBVOTiB
ZdC7F7IBX7tyTPZRU6GGuwAfIrKjn+enuq3+hrle9sVESB1sZgzn41aM/p/GmX7LBtfBUH+Fmoxh
bT8gU6QQxm2JJd5kqDTYBFfQ9CTJJQC/GST6p/YyZlTS23fzabHamX1LdUdF/jNphhqyImMCwQBt
q7GG5axs3Aa1ykGx4BSzQ1TL6OfUxZh7BKmqh2npTPyfBNAnwYTew7FPTCbfMcDnOF0QmQSg8YW/
bQb1J4SNERt+yD7P2i89I3m36Q0Wy6tmK/2io+VSHlF90ZSfE017S6JONbQ1SW/LJon8YD/0KYaD
wGnO5kq3a2iRhlWu1nslewJddIfcsugVK1PdGunNO0v31oaK3N0WbTAjggT+kHlxXzkqLqvpVeKo
4Ai2v00UKNcooKPNjD7aNUP9O+2AJEyDB0VB9ESKMmsihBUvKn5ZFF9dDsNsXdKTUlZOaf5i+fY3
lNwzGKSjVbvbrIPiLc3o2kQJT1+cS1szekIm90yvIB1aUHSRbE4Fl2jI3cE4xuHtqDtrhsfUhoJv
m+VrxQhm7EPBlHo2Yz+tfrhSHtu2ebQXjg+TOK3RZUo7Re+l1OuowWMgu8f+le+qnqVEpOXlf6g7
k926lTVLv0uOixfBLkgCmZPdd9pbrS15QliN2fcMdk9fX+hU1rm3UCgggZzU4Ajeliz7aJPBiPWv
9a10dr5c4nfaw/FBMvFJRhSWpP7sHOO85fhDe2NSe/EtdL14DXiAZGGXjZA0qVH3egx/2HYCdLjx
kQMyb0qIQYu7bN0MIYpb+5WqIN+m2if1/SEcR2cNw4SmtCbAfLj3i9w6GXkvMIdWT4Sc5Mkh+LEN
re6+LOjxEQBoJSfXPY32B79BQsADey2Gjqsd0X2Vjm13WN68KSj3mUmxnmQybdYftZtOJ8ImDAGE
uHBowwhEo0PkT+GVXN206md1hgzp7ciE4tVTHj66Jyfsu20zuR+p5/7xIk6Sa9gLZ3Td9NZKYe0K
a4oZlnW8qdNPuj0uHRLBroxsdYfY8KPCArUH2R1vlzZaXjLHccmkI3my530TXmMe4pSRNcvu4BKl
CQcmxHn/MvjYHZPIU2x01N1gObjHIsenoufUxOrQLdG4Bp6BHmp0KTIa3yfgorJk6Zxth1EBSjwe
DD1QiqoNnlzn6KZskXLrSTLxXs12i4ezcg7Y8f01LiIuqo6IaXVI4wGqaMUMKwP+vdXwt8yQwyV2
TWxc7dqJTVC7ISibCQcvFjvKKwKmf6SaT17VfdggvVZlqQZ9Duc5b5d7pRNdRtm7q7bu/K2ysMJb
JnN2N7GiTVBy1O3jYT5ibzr0tvOUhAhdFKxyJvB+BBaueiuEqpk2GKWT4FEApMwCNqGUmg7PUESn
HWjXw1hZ75U03z2QYmMNoYtQw4YOPpScBmG3TcPXtCB3NAuiUrmqtvFk3oxB0vXmRQ/wiH/bM/WU
ptsQhZYclsX0oyAQfp6K4YSojreOCULuq9dooAtgNGX/6nr1Icj87pCNHoWIlU0yk70BA/DiYGTN
tvcxMg5s5E91Izb90P/EyNQ/V+T9H8Lc3SAyG0cDaxjyF89xWRXJgeefWuXCIyUqzFNVxvRZkIcG
9+6Js++O855N2VPCfB5jMHZ9mjodYJ8x2/DEewwUhfEKSDEOarwC5otS0e8Uc/7D5E7hps6MvUyI
SIbT7B2r5Semy2TjlsxaREhjRzvlV88S4glr60ZFs71Jk/7kuQ1tQRP+Oa+y/hB7WIMNK6jzpDEn
Z0g9Oen7mMlxw2n9B5JgduyZuqwHI38kg8EmOvYPYwfNwCExxVHQsDdFWYt1lBe/YwJ8UMiwnJgU
kccVBx6ziT/DOlGQB3CDDFPCcLfFGzTL/AXQIbOXUWEyi9QVOYgCoQxqayChfQ/1PeKOfYjS6bMo
Yo4sreh3gq5DkF7d1fOycE2EvuS0zTA/ksZTm5BBWYJrsMgvuQS/5qbjpK/sVWVbI+P5xVqNRK3S
Hwsen34e70cOSUXtAqqvSev5rvhpQT3Z2zAwbOZ2aLCEhzszY9/QMQSvuk+rSH+RILQuLt+xTzlf
Ob792Ii+QQnmIFl17j6sEAvJYOLfLwp83jjAXbZIZnjjSXjsuuxtMoDJYBHHI+H6b3E7/8iT+s6t
zPvaysNDUbHC1ovcckq/E0S/V7HVfzi4obdLc29PldraTsHBMHXDQznNDC/mlVUvztaHaMPYP3my
BMOpPPOtFSE229D9dUlR7CzN5+xKefKJ/rIkpQHvz1XGZrA1PGpwXPax88TVAN9s1w0Jnv8EjzIk
WR1WslCUzbeMxBw02e7dKUnLk6taiThM9iB7ScKo9Sh9uSVJNbIGIpLZTbh3fIuNr71ZbFqhxBim
a4dLXcx8H3/wXUaeEeEqztE6aiEjJ6KrUcGz8C+5TPpdHhK54mJ7z3FqLb3/EQLR2VRGeVuoc1ov
uD2JVG0tB6lgkmFHUMwG2MyayCDOaW5xLG8WsbYtGexnOdkTkm5b0su55d0ka9S49VbZXrb1EOy8
gel2qtLsXCAs1It5DxZGHbyaZzo+toaYrvVKvty663E50Ej7EQTgvVJNoiL12ITmk4X3dfgclvrT
hZY8ZJQGR7X3u0JpCRvRrqjqwPXgPiWRbV+MarnOzsC/hsEYwG2gmlflfdpNUe7DVn66ifMQTw+D
qyXZrAZaoSzes+ZRJvHvPJMNdvcnkZTkUMrhA1zG/CurmawWeD/L5GLITB7dhUUIn4HbG8GxGSzg
VzXWAooIaGDNloC8X47CncNDcWm0jRNjnUR0osRwqdZZE9IgSJuAZRuXFp9eanFGSmMLtWc1kpOM
E4auVexw2kRmCBo9o8zY5ZmwRlch+XFn3tEcn22wae3Ctoc5ky35dmAVJrCIrlCWcmLLSMtzWXdn
sjCMG8GjYrva5HX16cOOubcSEq1ABTVihswzeQNGmvEdIdTsMYJiy8Sw8Jb+sPTemxMF+dXG2E6u
eL6F2WBvS2v5nQYRTd7J+Db99js4sULTf2LgPz5ESrJvRIDzPn+Fmk7lWfpp0kjnh5qmPZtyFyWU
sY4nkzPNLs7V1aKxMWAfFuC9I9zD/J7GjJPrZ6cu5BSxuKwcVXqQsn01lxHopFHf1X1Gkh/6ROdV
T2zrYN5AQZWetvdP3tcwAyiawwhsx3szYUvoKut+KAaKjtrxZtMdhr2UEKdYkL69xVg3/dRvrNHP
NmbGRL80UyA9w1wcVMSJfoZVv7JDn/RlbfC0injVKxY50LdeAbFCuJm9naKGDZsWfWL7FcrusZX5
GSLMRXX4R+WcY6xsojXQ//sEitCbD/Us84qXCuc/UBJa5OzUxILF9lzFmIarr9ZJoZaYT3Y6ssog
VxsktnOxFLs8oA54kFSxmo53TUlYwlwxKiqiWSlNKGUD4KJiMtcug7+4GMxTHDJeEThBltQ2VvCA
2LSo4rNWll6qnIHZIyGBPp5CHrlOgMuY4OLU9TckiGCdJ9VhsLrmkvb1lenGHwV0Eu8BTggY3T8Y
bWcAyNTOU0ygWLSBiutfEfmt9+jTT4IW6dVcj18T1KiNP5LENRoe4pYP63P60TmGxc/VvxRZTJar
Ge1NVsAHCrl+o8iLd1V130Sk5yDp3SmVM3JIy9/pOL41LbdObWFzDkJ2CyTg6y1b7l3exA/9MsiX
lpvPoQiyhv8V9cnvHr8sY2GgV8h9rFnbBk1x3w1Zd5j9kMFizRS4ds4EGygSrUcc0ABWj7VR+tso
eUuEmZIIMgnksP8tx3nTAZ+/hyODJf+7rt4GkRW8iEtAm+UmcqGiGYmqbsoK9CZBnjADjYc4Zvhb
FxmWHIxaRVpuyglxzHWRhRsZXAn7VAfV06jkkwIju0TIvCiOA8OuvBv5n3EfcCDn+xCFIYTc5Xrh
Y00ciju52ovFOkCnd1Y1byfDOax8IcFB5i+upMcd/G/CkL4od16BGYUYnFhllpmwr2O3XSyVA9Wg
5Hgmyj+EufkBzIKkbMnZbXQFl+y9kWRPS9p+kSHYJYP1YUfjSUMluo7AfDamd1M/dYBkp/Q+a0PO
jHV2y2bOsWVPNxDG9+doDk6QAbBHn4flONljtuc6mle05e1qOVCsHhD4BMHyLLP2EToiZWVM7bAN
7ysOi4Fj/fToTEKKn/B09gabNzusqU0kpUENbrO3JUn4PpCXGRqSzSJ/cbwGsEO2fIxJfPMlzIrY
954No8a/Ikyd0Hnn8fJuD/V1budtWpMsHXzmUkDjT3JJr7LybDjK9T7N6zPcXvutc/4g4eMcqqW9
dg1UQjYjNiqyQyAozG5eLRKqHY3iTHMzfzcuRS+ay1PrQk9tVHui8CsCrQWbHzuz2jVO8mPmjfKL
/ndvV81uTg2PaVdwT05ZoRvKc+aQRyD9M+wHUT/OBX80xfZNI4PLrCdYLljjbdZ2wt9/+pJhfxTN
/jqWPjgL+zJWBUpwCCjEZUC1Dr36Cd6ye4mz5mRZkGATppFujA0/qQXKCfJD3jeHICo5F/JoogeU
4lPGvSeYOylbEydb1SF0jmIIfzY5b/IE5DURp2RZyN562fM0mxwTCVivu5kfyuLwcClJz+VGUW2C
0PzFEPch4W59liFkuaow7lXcXuvR8G7lQuHPULNYL8In1drF3gpt3rsPTbYqobvLlyZceQbFF11p
fcIJ4PJ1vfJHTgvPWhT2V59VLjpMRqxO68uhYmvFemA3nLvUUACOdqvqUs4CvxDxAspBuFjzedrX
U370feZ1CtGJBCkDJ0Lxv+aZeG4zwarN2/rawyHagPo+la1w9gnxqXyM+i1kga3CM7oxdVLcsNuz
nz9Y+ObX5sAOonMWiiwi0nxTlBRMDA3zSSZAGsEP0m/ObUdOYTS6n3mAiy7pAoGfpXwdGWlmLQbq
hoOA4bvBSkCzysbwral0b2uBVw9vz9Yv7WpP3GPCZMcNJX2z/okF+31I8QyMviQY0NMCUiX2sygk
NovQOMtOOk8uouvGjkjahDpZrWy8zK0S6XEYiHNWXSWO2HC+7A5YGp053Gd4y/bSH5293yUvLrtb
AEROdwiVn1/MKdQNJX6Ffzv9ymNvOjXW9JWlXI2hVyR3Mu4FAZplGyoQL6YVtruirZydC56ZAQg4
8MCp00ewjNxVJs0TJjhQR6xxhaijQGCAdUP/ZFiY2pHeduwt8KQ6VLr/amznzxhK+1xIl95ikb0w
6VCH0ajbg8MBlFHCcJpSvIVYJGkcZQLpUloOH8DN0l/+4v3O7K9y/E0G56VM0ukNaQXVjrcb9jf1
MqWAGR/RvxvmZ2DGrEa6zXjwzatKyxVEW26ygoFpQc/Hvjes+mgp8dIP1UfKMQ7CbPmzUIZEWWPt
a1sKgiuWGPZQFyu3q1vksX2bFmVceiZoPIPZr0npJy9p84mzZ0BfqMQ2mSgEteiXrvidCjw1/ows
PQrnux7XfBBNnd91CXnAtp2TRx8vd9PhoIuSYxCwUnkw8qi5gUcDfOun0WvbpsvCgMfpKcpMRNA/
WYNAO8mUqm2n/hnCMl31qitQh+BwiCBubmEFfcPnRHMLoYdstX+a2TBT0L5MD52F3SB3MdDCgp02
DZaHs+/vs4kLqzRlfIUtrY5jXUb4I8GRcBUPaFG78N2ylx9xApXddYkF50EQoj227dpO6mSfqW7n
QZntUQNReKEtWVGyAL+P2CbcAg+TM+degv4ZuU/UkIhwWY4I6Uzk8rJ+xVOppkelmx704/FhSOeP
eKLvFtaDcWKO+1GVfs2Yr4h3gd3eSYg75wCOFKEB84p5236I4/oR2qKxKQc6BBAI6e4OhuagAutX
wx7rPIPc49b5NVLds7cHXz1g4jFPy1J+kh48kCr2mT8Mj2YwKq6Cd1v6H17qLDtixhEmT/vYehm1
B6HeVXXybLSMyW03RgSebfMenNSMoHWfRYQvhemIjYI307mEJfXVjdMnnp/bMjPPbk7F6iQJg7fe
jnABttNShMjXZ74jKgw0ePQ25vsnU6n5BFeMwf+QqK1VzcMWXgxbQD9Wu8Wb33zgpmfDLba1IH2O
+nbx+jS+Ztiya1XNZ+EA0xxT6zQrAq8hTuR1P04+CrXN+LSNXluBUXyA5nv1Qq87wBtacBDXr2nO
LK/rJ7gOKU5hOg3IEFnuZvEvbNoGSonlS5okBUkZ9viaad4bvnNqy484bwq6Mvhgepl1ChaCrMCN
0oRjA+UWE3MkjsqdwyHcMMm4xRUuknbwbn03c4ouYFuykhZPsbLVMZK3JWU/lbl1cB2qmeo5z3wr
QOTvQG76ezAU0dbXS7NlHQXK4RsvetEVOF4r5+y9wbaVpzrAJl8twTHoaUYewvsxhIswywgLWY7/
tWOQBuUMe5B0WVWi6AULcrgbSTN4neWfC+HgTEsREdgOlRdjOWUV5fFq4BQ+Rc8dTcN3Aqj+hR6J
tQIZcpOSI2MCLq/2KvG6dKiUs5Vtkti5y1qCwQW7z2tXFz9RJijiyGrcv/UfzrKnHtITzhfbBLUk
mII4VD54za7yQufixrGLhVJPZr32PInWJ8riy1Vtsz9Ou+olKOjCFgtjDj9wj/ZIS7LjwD7ZxU7T
7AWln06M0OZZJugq24fBhGabTdSqOBxkli7d+jSqID8Vz46ySZWWOW9JnvZHg59Ao/mskYa+Zk5K
JdV8ozMs2gEu3SLHghiAtrsuXOcIDRd4x8yPh8nQKsuG4hCArgI/GJ7NvEnXiHclQIQUWpwhjzI0
d4WNrRFZ9d2U9lNiOO2+VeS0yXeSoUFnmUPzKCePLWBRPxoVJ92AxuGNTMboYtHg0fQ8uytyjxv0
oFYhuBvxsu9rh21TQRyogzQQ45Fnj9BsBzv8IihyMFS77CasYTX/hM3I6Wk1sBPCM1fV3iuRxgum
Lm1/QFAso+oQhR7/inzUOWaqzi5Gjc0fDKLEmFP+SBKR7Mes0uoPZwef1N46qoIfgib6UmhfwHSc
wNAczWgHXTk5mbFcV03oHSi627mQccFBcjCUnCKtLL6UuXil/bhb4zz/M07BNaVM4yST8BneD/9b
kX9LRfWWBpZu8iGikOFo307+a04pFGbatRmDb6qyca8ATKc9tkUT+ilO12grUwFDwa8hzxMSBDMM
MaOyGeekLv83reVxkMURfInjn50dWZz+M3Vw5Xy3KO5ymh8hhqh2H035U5cWJgfDyNtMZIEy+CAP
PLf0IGjazUQYSOrILVZFdXJE+MeiqDlS7oXMWriLUn7cAHN3Xh//iubkR80IMQ765pYpTllV2FpH
04y93eiMknCool8VERv/PERE0bcJwxa0tJgWJcbqq1CB0JhrbmjX739HWCTQiOiOoyDvroUW74Gm
CsjuPmin4MYzjnPmJ3tpCEEtSUXKn3nJqvKeM8whq7Ltv6YSExSG4Y21sOEcx+yp0FDiTH/oGrgQ
MCPY/dZms9cQSmArzbFz4xOSonnB3w8Gt2ZPiDXi0kaedzU4tnEZ4XCPT6ToILuYNzOysiNDhprc
jWTzgPB5gypA1VCeG2trYPDQk85HeOu8kzCb+mAlIaMiVpvsoxYsmRwwtlnB+6kmxhWE0h4y8zFh
cIJyz7N/kvNw6Q02y2XRs8LzAyJ6hFfRMivca/E4HEUBkzYrE4K/WUIeI0zUKW+FOrUy9fbsBY58
VUhD3zTSurSEexGkZ3gs82Zh58vIqifNPgw4oBGNY7v+MirAdtCp5xOIfMjl+gP6fLbFvs5ke3J+
R4Y4hWJ89Ud+KO7MsCfiKdan9cmuKkztSfI8uTOiLpXqrPYBSR7NyBkjH3ETzpAPHt+vvywFLZBT
BE/XhaxD6U7iIRKILbMV/fD7adt0jnlyZVbsHZIyPPeyfDcJ7IQeTjeaV+1jNFj+AavghpOMRkUg
F4qIkJXqdCXpvJSYXonbmz0dcfYUBvjFZzWc/vqlimzsW2WKOMhNt6vBrhBLfCgClPzWhsaVxnhl
RRZMp3ZWbIUnGE0M4foT0MF2A8l/QUwM/ZPbCHP7P6KZvD0BbVihXXb11WLgfx+z42AU0yumVPTt
Tj5X+HyvDHv6lcJA/9o3IfowZVKH75dDs3Cgqq6G3ZNeMEr7YJTWtR3m5RD5uQShkBjAzP/zQ+oa
LUgaWW7hnP3zJ76/xEJh3MyENZYRbDwT6rM01XCbNVgfzh7vONG2w/cnA47wf5Xf/ncXld8lHy1H
nT/9v+vv/FHVcDKjuP/u2/771f9PdeYuZc3/jzrz3/nvMfmXKnP9B75+d/1//Jvt/iMAUmwJ15Km
ZbPB+99V5tY/pGcHriCnSDzZ/bvIPPiHLT1dMExjs2XpX/1dZG56/9Bf+18oL9d/+l8rjG1psls2
yVz7phS6dv2fa4P/vqhjMh94zqvqGTDKwKRqstdYM8vnRrnDrRpdQBt8MgGzaesLr9BX6d8fSn2B
JvpSzfRF+/cnsO0bMIm5uHlULwdYVVdAs/YhlZlxAjh4BW+17/W9IvRt0ukb5vsljidEeX07gYyT
z5I7TOlbLdY3nadvv5b78J/eq/9b5biv35x//YFQjS2FS0TXdpCC/89OZwzQDTV4C8bbxnjh6JOc
0yGnoUQHA3MdEUz1h1zHBpM5e2gcgoFKRwpHHS4cSRkumYs3mxQcjRE/KwJYK99Lv0g0baKQaREd
zuSrCGu2WNiOGTlGNlovqaT3EYHgaSbpWHmADNryDylfhB8dhlRz8KAkxjodktRxyX6BhZHmGEt1
lHI23YfUtl+NvskvI6fINiN1mev8JZTYpk2x7ZLEsMQCg9ncBzqxOQ0TsjYhTjBCOJyiAQ+xTnjm
OUxeY8kPrttB2awh7pJ5wS9INHSy4j3NdZjatDQ3N+T5onHZkEgKLFjtAdYkl7DOpVaHVidPM13U
HCJEcsLYM6U4wsbmNEJclXT+u8dhgLzuudV5Vl8nWw0ckzNU4m2hdOpV519TgrDAZSGvhXiM+Ed2
Oisb93ryYESfSudo8cZ427m+0K756iBq1Dpx26aIs47BMMgljkuU+SMp7LUkpptmN0FoN9XpXVvn
eKf8Bi3jqtz5mrKNK4Fsp5hEZp3/TXQSmHCYwu1aEhC2v5PCOjNcMbjRGWJJKRuVneUpcskXGzpp
PBM59oge1zqDPBFG9pnXAbtF/MvDEttLgLZF3ZYWC5bN4C87L/U+THYExgJ9RTIP42Lxl3VrEoLW
aeimBaow6IR0ydgJsdQ4C7LKG586YETGFXsZc+szHajtftgnNYiEbim3qUFNWE0cm2gY4FIfQZD1
AMQTmW1Tqw+lk1E10Vu4o42bKyJsCwmD1IQwIh2s8dUuoEphrle9fDQbtKglNX8wwoGsCFUN5ZTC
V02qIFNeEmSOOZbhoLc5zZGSyyP3zvKEIJyMduRUpNNnnVOPdWK9cM61YvAKo4jLbzAhDTXtWxJ7
xyzrjg6saQIsN8MX2YM3Ahyv6G+sjQD/TlARHsZ2hHF1eIMaQutGguPOJ5ef0Uo2UqWrspS9LFRJ
UwDwNc11Wy79JVluISfJtV8v88bEXOnoDP9Q5Z+5zekEHhGqK0H/JTGPYxSAj2ZWwlx/0UQAis7Y
xgMJ8DQtoPnmBgAQoFKEywzFA7CAWXeYZINGbQTQgXLhRrctZEZGfnCGgzuyhw/gUsoVe7+XHHSB
rxkGAzCDXFMNRFU/SFjVHb3MSf8KJYRjQn6eNQ1hGtzDxEpMpVr2EhVU3ylOdYxMubxxlGIec8Z1
3ogTOJIQiMSCvreH8ixOFigGBZLB8CpYN5rSkIJrcFpaOjOgPBy0xA8z1tURbnLnz+OTAvYQeT6n
eMm8dAqIV3rGKXLmZyoJ0BZ1Qp/QPmw8vLIr0KSe216QXrZTRrHt1FgfhQLKCXhi1AQKV4k7vAdP
4+Dv+F7RKde0CqG5FSP4t8REXumy6LfZ2MGJpNfHUBfBPrHdB3r2WHhHJiuVbwLFSGsKApqCIaXt
Ag3oNDgDukJ5MIfyLtekjQpHkv6B/OdnJcN4/JiGj4zAF2MQ5/QwJUJbkeF2ON8EjyGqNyDtqwsB
7Ori6l9JJ3W2kUt0VIABqTQPpNVkkCiBERJqWojnvLeaHkL8YzcY9KtCFTE1hoRNasvBgV9FKQM5
TSFxTHgk37/19wcs7xsfbX4PShwdPaMZI0n6uwVHUiQt61l0LPeqaKbT90trhs69QMvYfb9s2uil
oiRiE6Ner2uNR6m6or1TSf3+/apNPePRsTisavIKDh9CqlMIJjKNo90AroWRkb8eNcFl1mgXU0Ne
vn/190vaIcpT0sGByTQRhv0DZg7ZnusccGAFNqbVwoLQJJkFTgAgEPfLBzKTfdNmNHdm6or+ztYs
GqmpNELzafKJkGqqmTUUpFxnPJ6VptkUmmsT9hR8atINDjw3f5g1/wY1YlrFFUycSdNxLM3JoQC+
vIgKR0asKTq25uk0Xt0xB4ax4ypSqTB3euA7nabwFJrHU2kyTwqiJ+9g9YSa2gNBInss42Dj1PbH
0rXexdeMn0zTfhywP4Pm/4yaBGSCBKK+2Li4SB41AZoCAeU51vygUJOEMLfaJFmhC0Ulp97Ms65S
k4d8zSAiyIv9Q3OJek0oAhBh/Yr5WyfgRX49vbAaNr+m9wC0EbYF9TkDOyo19EjTj4TmIMWp8TEC
Rmo1IanUrKReU5NyzU+yPBzbUjOVKhO60qQ5S44mLvF0oIAGCFPGML3RVKZBcz1yTWqaNLNp0vQm
aeM6NzTRiYKDvacZT7yZON1Mq3vAOYVXVLOgAk2FQkFfT5oT5TvXSnOj7PKYao7UoolSpmZLTZoy
5WjeFG4QMkeaQaU0jar45lJpQhWOKxI4mlpFNK/dSE2yMjTTCls9EfBfvmZdLZp65Wr+FfaRfjWC
xIo1G0toShbI1KjGFKLpWQygAGktmqllANdSuZcfl1Tap0JDt/KqraFgQzYHysWstchpV8a6HYPs
yjS7qwbi1WmaV2ytmwa6VwXma9S8r6imlIaFXHPAaoBgjSaDpdMfUlgvNAJSYarZYUpTxKgWQLaD
KxZ/EKcxbhX2mD2ZYW2JDp2DHOofNb1Yl6pds4hEJzgcAMs60GWxZpjRTcYmISHqNwE5PVZTu+af
bgnaVwFpIOBWDb7qxiGav4y3UZCkZcKXa3LaohlqJTC1RFPVVP7pa8raAG4tl3DXPE1gszSLzWQI
Omg6m9Kctk4T22bQbb5muEm3uREgnXehBd9t9K7LONu3Nvd/97WEowKHfh4jiB6aDoe6NW1LTYwz
NDuueZg0Sc50avUcjdDlukAjscL7QHPnck2gWxiQmZpJV2g6Hf7VYDVLiHXjHXomqX1AdpEB0Y5Q
qF4Sx3vCU8Wp8p3XTPPvQk3C60HiWZqN9715juwW6KX+MIDQCzRLL3fe62+4HnGZ517z9qIU8p7w
YfDxxv2si6qAlw1g2Wz89kKqPT+qMb1kPe9X7fvDDp6AhxEWKjFoAXW2F2t4wkQGtn3036IZF9hS
h+rp+0PiOaAQkvM49MGdYRdU4Y3Wkz3In6lFGBW1hK6JpejRNZJtnU39feE5zVOONXMLngIntlOM
j8t8dqkwfIhxXRdDlV7oqGBDxmJ9pTLjnd4WPG382VAIF31UBdCkRratJN5Wha76xX/iPdhNuRAv
kRF4aZ4kHMNSsptyvCP9lLOVYL7fEWreRvlw5mR+BSvbv/hY0ds0iV8jfkJnV+L5Y6sAOtoc2o2T
CPf4/VlDwSK2gvnJn/Lp3myn1++vknXh7BUe0W0kyBHOIKR2331MoZHRzNHsaAZx+Pt54ZB78Eou
Z3pd0OGTMb8ziiK/o3oNj/+dpX/j+3dbJmO49vRXNY7p7kyfmMXfXy9Nn09/v/7ra5jr4DI3re33
7/316e/v/PefSZhNmHEtQM/zt2C9QSolNYKl0zu3vfTOtf7w/dKxtR8yK9t243dI29+f+f6aOEW7
+uvPOHbq//XlreK2NbBAQfDkf1IsJMHaaP5ftXLfv1dg87wCGv7rE/2TCwrvvrFpcc+xNZxjq7yk
Vlbef38wyDSuJruKj2M579PI71+oSE0J01OKrV8NmWU/A1hoZG9PayCv9pIMz41bqRfPdJBlE3aK
nveYJNJ/igTWZNd3cK3wyqREkhRaOB6+X1JQ5BzxduNX0p8dhmF+Knt4HByfJv4qdqJ5f8edQmcw
7p53Kzr5wC8evUXE67Q8RiY67ORZ64mroaoNIp0B7gQzKH61c7VuWvupUrgGY1aeNHI6NsALqiLw
iSkS74OV9pyi16Yrrp7Z/RJudMeB/1DH1it1GM5m6GPMWUztI7rOaIvz5ddMidgqbnJU4a5kxQXS
2lsOlnOy+W6LAdkPGYugX0NpdbiE2DScFHOPVc+/UmDU3S+MeYeKBocKCgGYh+bYGCZOBWNmpNwX
x36i5bA3KTaDB+ntJtNxV2QzQxvDsRDxrUyeB5RmTQR2NQwXJX4Rr0Ha/VF5xYqpwGur5pK5Q8+S
i//f66Kzx56BBEHwlGNEW0G05tnWj8eQQOWBNXqEmknKocdnG5n3LiiaFdCOp748ib575KlzVO74
E7/RJ4rEu5NgtVTfSWOT2ekUHcFWM0VUu9kW9L9RPWAgua8ySeNTPAMasqHmJn1yYeo67KJQnRsX
/4gei4YLM3kjtRhp2j3ESRCyiUh/f299mLPFa0t0L1me//Ibhr9DOq4oOcXCKY2ByFFLNVwvVyCb
fi4VmwgsAjelLJLJtR7AZsvVmz7zyXil5fmumZGIwuVXOAnk+Hg72hEZJfONxolP7bVI7meTgGHq
16cgbn+Z3kzzcoGkny1fVlp9UXL9Kev2xewm/PrVjRzSl+UZOyxpRECC6iVM2jcaJM8LyaQdQclh
5TY4YKR6dKMhPwRsv1dxa2MyZmhSoDlvnBmiJOlDQHDawTA1elXdjh1Xta2mX2jsn+CUYTJY3iHF
pJIp8wTOhIbleE53Q9t8sePHYeRd+O9xiVBWXDc4KqFel6V7ZYR+biIcr1E8n3u6JLgTyYlGZuIe
XXb0YmQVKJ37wEh6DEnJY265tFKFFk7yHk8x5XVBSSyur34tEn8I4BkeWaEct4uMfqZBLdeuh8Ms
ofG3eB4cjpq10fg7d9lz7Q7nkWPNmc5cfwfiB+BvglfCrHp3a3rxH+rCiVYRSUkUt2GN8x0M9hdq
l1ilacXOlGEI7loGszK5CwPUgc7x5vU389bOFMi1R89Y8GLovjk72ZNq+4zy7DWZ1X3bwUBhZT/m
MHEZGDyTm1sRBiV9NbU5/6tNuHNBiawVhXQZ1GT6o+KbpQiTewLXhO9zJ5Ederd6trc1Yz+KW4y+
kvcCcbxxLN4nYTIMyqw7rtI/ZtOejBoTtyWrdpsDX8L5gwpHPGvd29aXGLejMlqkKWMPuIlpjNEg
WIHBgjEJOXxhM7LNU6zH8Cry7F5QYb6Lizf2uX+awG02bhU8YoePfct5oI+O8UfqbkO6jljRS+PU
hPlL3CxPju/5FGewzeU4iA0nskg0GPnWzxjBqbl9Bjmcn9H7b5QwWSgAyPh9RLdMaDU/PX7e9pK+
2NVMoILeTnbusbw6B9/MCNfl8hMxfyVZBcGoYTt3oc5bZROdc6b81FQwGilvc8fpZ/bqaG9U8uJW
xjlpimIl2t4kxjSV/5O981iyI7my7b/0+AXNQ3r4oCdXq9QCiZyEISFCax1f38uTPQAS9YDXPX6k
sWhWRVbFDeHu55y916bDJm7NTsl9MVU/fDyd7Bect7LW4uBe89dD+3nkd5kOQRB4pqDVV2TsqFHd
sEZjanEbflnuahW/t6+kfEZhHT3gtopL51W5lnkaCz+6S2PnRnYtb1WMMUJZ+F4cp7xrckq/xSDm
qVgKDikMLIyNk4P/wIaKn7ErlnU2niocguvJyi4UatbOKZp0VySwDKbxc+7m95lZlJ/U0F76iW0D
/+gzVKuHQdF97HN/qzr8FRHtWlJ/RiAnUwQEWztYseIey5AoMUvdujSyBxlhC8HDyVGS+TmqtB91
wgw6Ix4obyz/IUXSY5nuo1uRVz0m5f08WjEuHxqZyJM+dQlEthrdqmLqT+pMf5KeVYENhCwY+/DD
xRZ78gscTKJZGdz6bj1t1dQDvSzia1oPr5oWRP7awBSa0/vKN1pn30H3tkm44q3P2DwlnbWWT34Y
tc4DE3s7skcuqTqo0ubWtiyjOcrftRch1DGeEzmEmGu9ZAOo5ka4NXniOQkSYerReluex/YhnSy5
khB4dibEs0ZArfJato/aPBah7145HjXDTOwyDLRBO5uAxMBlw0t3Ny3o640qto49fJcEKzzAU/Yr
hDRs/GjO0CbiV6wGumuVuE8876klLYIwI283MShfzQRXDo5iqgnPZDsJ72rC8nctqvZxiZ1PdHDl
vumpaZoW/UxIPiBULNxWbk/q3GJ2lMakXKn2qVRZszF9hK4wN2GHalpxfyDDczpEROauDCmOc51g
AkubV/KA3+wlH9d+5B6N3s5BoqOuM6FWiJGeXej7WMLTCDfouOpGM7ttvfkBS1K4TT3rLqmAL6Bg
Emf8B4Re2DtgKEzp61wdkFQ+YmiZk26460qL1FzxIEY/RCxwlEkyrI1IILc3UU14PKXe0SFXTXSd
j4pukAWn0a6w8flTeYFE9EnlxnOXxDRCPATxYvokMeiux6X+VMAooslmrMuUmWvWoh7uPVKRmk+O
AXcLy/a0TtGvwTp5o+OKiNWoz47HzbeT9BQM4z3JDfUhUu7q4BK9QGQ3f2O6hwjoeA1Q6dMLxlOK
yzraAWtAE89HA3BmPdSx2Is+wSJV+E9mgio+n53PrqAQ4MMjmFNtkh7gkFIW2vHhgPz3jnmjvc1t
TK+zX731lksvEYtXNsCyTqELqMx78Wrr2xCkLa7ljuG2E+09XeWjgAd70N7Xg9jSAzXW40SOdKgu
hK58GwUratWYd94snpQFh90gumM9sCbjoSSH1zQQSjQe0wPPJ8J28u4mdHBzqLsq4brM1HMeU+hL
1viyn29j9WpkgNwD7Djj4BCXOWCxTRDx0Rfc1RJHCnv47VDScBD0TNA04lErUCoR+hAdPFs9dZHO
LFrRkgKrOHXfFPQE/MIW7bto+pwWrbhaUvnF86KvNqlpSMtKb4G/bN61M9JDL04+yYGiEpPPvuyj
G7Fw+o9dXvi5bYgawLTZR95XKgPCMc44XGIsM8a8qZEUycn+VhlGoj1u2XrCZoECr2ARqUjacMRn
smV3XW6+kjSMmrMUOL5TeUy0aMDpkZBggXQOxZBc2bMUuwCeBy1t+tAs9RmQvNxXX1Ov+jL4zZ3N
AErh60yr+Y6D9cHJDJwpFUeDrH4qJk5VxkL3LinpLZJVhcshIUnDtDj8rNlqjZNblOnJKV4bhQ0d
OY6BjbRKbuYw2FcDe4WgQoUZReEhJyA6TN61wCa98Y0NlotmpfMt5pymz8JPqSf7EyNGpkmGPi6H
bPeexA6ws9qOaYNn/FhCuDnIP84pPSAEcazRJiZEIEC2vUVCTJ0auGxrPUcjle4sNrC2GXYsYB2f
aSPWjpFcmeZUnKshPjicybDvSITmpKPE33DUzFf1EH0HQNndifBcjY6/bVuTpx7rJxTnMDnqCzCH
aFvH+pe94ZFuYt06stqGhWM7NQ2H3NScUPL0b1Ep8k1FLvHaoRTodD0V6QFBiSxAGnQK3r1yVn0S
KbHVEwJOOyBoEsRCsY7oHRad+kK7giSejBa+I+7bxOF9zUb7GNOJXAkOR4QrYW2XNWaamdHD3C3n
JkuvkqGBOUrgBhtXD+rIgEiD1n7tVVG6sWfWLhEx9bPKcDcCfSONDjPERP+GEzwGX0SPDDbsaaYq
vMxBEu05VODYQtQdmD2OYTs+lRlZPqzmRtChV6mI4LCx/m+IUARxgLs0Nnpe/pLJWTkAqigk8euY
JlSTXWf+cPX+/uIhZWJIr3dVRzNdDDaYyvwhqs9+7D7BpyVebvZJv7VFvc/c7qmj5bNSWBEsJd+w
uTxWssaIkhCmtPCt+ijINsHk3Mdoq67MHJNZYh3tMhy2DY5PvgCB+jAS94ub3hHzGAC/CTtMpvIN
C8ZThjlw47pkUaZ7J7a7fZEal1lwrp1REDrp45zivgX6KTfBkrwk0CHX3COc9D5B7qhxu5WZK+z8
sfslD5rvwImujap7a93SvrVKXBFTU0MeLicGsXRRh6H3NpNHyE/8GMOa3DJT9taNpw6j+2wLO7uO
QeNhdPxBzB2TncDaREO+hyTD1sxSYQEsOZpjfSfFpa6z5VD5dbxzxfJY1x1fQxruMEB+M1yvvo7G
Gke//bVqunZNJVcdzbcxSb5U3fKGMciBZ1vj6x2SzxSVDvKnGhgFcS5D1nCD4B2zm3LCKuhlwEv6
RI39BhwF8Chpcp7lTutZCXvflMMXxAI0NNHSEw4UX9O2XrmOsI8W1LBNB3MGJdlcr52Yhm5DRbOe
7OyqiJdg5QqbYaMY1On9DwN7WOD5aLDD+YBL4GQrv9styTNbPuixkXIQAdzDWNCeLph4Sr/39pCd
dDJieFNFqD89yTAeHIp0lrc+WNVecjWHIj3FWffq2+G5Hn1xIigTApKxa6vwczKkO2lUwaZN+QGM
Xb8Wc3uV5LNxbBZNfEvsHQkud2ExZ6DO5hGtKRLLCbR2LO3lGDO+wyybkKFzKM1p0zcAFe2AVyQJ
FZ0FFb7M0WTvRVsZBxA8KpcWJIQo3lvQZvfjUD4oW+58LB373hffaBOAsRThqrC6pxAvvLYLbQjo
xtDR6cfUGRuW3Ruf6o6dnfaBay5XwsQ4ZRgEWbVoTjNnLz2T4tH3D4rAbE6i9VEYuCUYRyHlHlcj
Ydy2iSPET4qndHCeHeYO+6jLnSNG0c922TanEaaghx9p68OZBIITvTTTk0Fbh+g8cnHjiGme0lxO
yj8qRJT6oz3eDw7T2YkAmLU45iS5LEA3C4ZuPTX5dgzHb6gDyThI0m1I3jEMZuSeJePzVDrjvmyo
+0gBHkEBeLcFmJBMslKMOalPwkvmDWZQZnB1sSPCEnZ7qZg38mYFQXkOB5t9wWUbN3LgR1ZAb1db
1cwB7Gb11cO4SpioAtEJ2TOMDCoD63tDKtqGQQG6cs895PjqcdM35O619WtvhzgDpy4myA1ptJnd
1CozIKKgllGSUYxsdjQWiaOrg2MyoT0bezINU8WSkvrXET7VTTQ5UNyUeQVVnMKfvKptodkxHl6i
hfUbpstSfBlHxtI341g2L7bWobCZejQUOMj6w1YY/aEqExhsSyG2WT0+mPRKs/SIUZwEQ4NAdrOW
K8ob7iZwmE1Ao2zDRJ5OFsS69eDfpDr7Eev22Fvg+JIvccqm8kAA4XNMZXpkTjpv4NrTpWMieSnM
HwN7xdYtvZcs9zZzNDxFAyfdFK184033dcjuXBNRjiyWhlHP/ucuL4gD4HVEZnLqGC54E7IJ37XO
wuy/eqMLD9Z6G51wPGS1G638WPug+oWdcSSrtq3jA9HWZxaTVzdwn5ZKAConghgQMLhY7FMr1g2t
WKdUZ0t88v38LLvXcTFpfMIXDL0c4+tsEOCOF7bGO0tmcHDBTIkBaYxqHUtoaZzOuorIylST9C85
zZdpQpQk0ipYE1a4L6XIEAESLgZdezMTqrtD9YnvLLAJy1HRcXF1jlp5bxXAz9uy+6ymiNStnNRR
EXKMFWGznSwr2kLohW4D8WrFRH6AsHwmSKld0+PCNlSF0QspC06cXhy/QjRA1jVRVvBfh+rAswlP
BIIQzIz52Y0ZdWJiCdZId09Utgm8IwhNtkbt0eS9hdcSXxLO65QWzioWgPnsd0TfDKzPgtrXanzf
okF+ABdoUfrU1PVYXFmhMTKITB7m1uwI54MozTyNjLz4OUVmvPeq7C3W2MABTcikQYJOH19RC99h
NjFIrAI2aNqMC0RfM2HblRpHOGgw4QKhMIVU6KDMGCAX1pQi0LVwD9KmsbycxJzl4ME6REFdavRh
pSGINoM45ECAERMIiUKbF9yBw9/sg09kNrfDRoJ7R9t2ZxiLDazFBOaiYaQzRlIChSNwjAHmm43H
GD/XqMZAQxvbCnxjm66RmoGjsPSZlI7fesh7aKca+xjCf8ypwlZCIyEXDYfM3jGRGhhpdRhUAUiG
kCR7iJI9ZMlAIyYNAWyy7b5nmHt5UxDmahylMu49jadcGExOGlgZQK70UxCWroZZlhYq1TbwtkR8
QYvRyEs50Nkm3vumhIY5aCwmWxwJSxqV6WtoJm4qXu8Ei73jG2eMQUCxZH3OKmMLWyxfo9F7tDWG
09dATgMyJ3bhmlSwxuBgk+wQc0O0hQeVkAw4QQmlFKDZqil/GvnpLxwODAY+scaBwra5zPBB23dQ
KMTQSKNDcflROiPFmVNORCWxHxAW8FVZo8fQHfqoA4XU9sCRCrikScWS2IY1MXxuuzNd6dzwpb2S
n6dxphaPOyxakvvo8gmEdZXGnz77GoWKRZBRjcaj8ieXs4MpVINTUwwGVkW739VQ1UHjVVXhyJVd
fq5Kl0jJgilcZv0YDUC8HEM3tE8ALPQuRDHPUbvUd/IrWiw2LBbzZoiLbDdr0Gukka8Q/lE3MqJz
8/DbtKBcX1KQJEaDLVUjY1PYsREM2ZRCY5twXN3EBoNky9rk4Ew2kmzgHREWP4q5GIFA4bWNeOPW
wpzPqTXk2yEzeTeg2ObQbCdNtWWgKDTmNk/vGh/sLULIraNBuHYOEpdpFYQOjcnlK/vWv3NzoTWY
GqVbVLhmghQPRaNBu0QlO8x6OYaB4A1g8Y4JPdEJOi/BswpbFcBeB3KvTUeUDmKyYdFrtqbG+4ZM
ZaH9ErlH8rQGAFsaBTzlrIUaDox+Qq15M6pzL+6RP6H7g5Ilm/ZUDewyTcVIG83V7eSVYHSj0ORT
q/Y1AaKFF1KEaEhxh9prFWlwMXodYoA1zDivwRq78I0zezf33TqLUgFcKfBuB0jIcgKJ3IM7KTQk
meN+Bd5Ug5MhKEPCrh2CMhfBP9p2ERPSf2gPY9vcjQOp7WCY04LaARkDykLWcYwAtINpXdvQm8tR
XOFeNzXUOdZ4Zx5UfOdCfDY1+rnVEGhX46ADuNDMy/ZLwDAKBwgYsMF6CYCNTho7HwDuySz5iFsG
k796BbbUskQrOij9cqKDVDo1yNhh2mdOwbftSWcdQq9OJrzosfWUaqy1BAhKv6M9GlO8Uwy0TkBs
M25xQElkcfp3euMKsuOwmRfwcSX07HIysUhqoHYHWbuO/JDSSL0s0zGDvF1D4PY0irtDSQCjN2Vf
pjLyiIOAjqFAcIDwtsvkIYJ9si36yTjmRnduc4Su7WAelgK0JZOceyMBUlj0Qbu3O+IFosj5HNqg
w9Ex73IygFJz2XAwvIXQRpoicCG2IQzK1VgS6uNi0qsfR40mL9ovLqRyp3/xSjwpDrwIhjEJNb/G
mlOj3dcz9tXQYk5gJJwbg6G+Ustry/Fqkw9C7U1Uc6YGppNN9q2yprsZPKyJKWVXwlYf7OpLgWLO
qKsjy09HFweueqOB7I0Jmr2D0d5rWDvzfsbV8Nshj7d4BCAoDhgCkw7I+6Jx7xbcd1tC1woz8xkk
CbTAcR9r8BVW0B8mR09VW8mxnVxCPBgKa6y8W9F5aMyvwSIG4g52kR5C+2205f1LDpIiDpuz+JJj
1ylGwLTWRLNa20zzMfO3nGymNePaI5/yWJvG1ot4gRuxT1TePkS1gRJksmsKVB55aJVEP4j+wDmw
ZhM8+fTReT8GhihoSHpirhlo3raQDjctDlNbJyobdB4FnP7GQcrCjUHBjU01i/flQpYIZP+xo9UY
pde5tWDzZI0uy+V1kuxPjfPQsXNlyClgynDMkDo4AEsDmHAdJmA4Lokw20i2n1CycJbSsQMt+QPs
3emuZygMShQxgw4pAEHzSqpCDrMgQtuDXpUELUKfe8INQh1zgFTlriH3YNEBCBlJCL2GB2KEOs06
JIHMN5cvmOCEDrCMZIQ5AtarSVYwSViwdNRCS+aC7C42lsp1TATuybe7l6aNs+taeg8JuQGRyYEu
HFW5cyIGFl/bhWAHqSMeCAodD5SlFxznzP+uDJcwiIXJ+DohHyIXBEUEJEYIkiMkPJhZR0kMOlQi
IF2iJmUi0nET7oSJqiKBYl7gPFpbLCOU5Gw/q/ZkuARWSB1dMZNhMeswCzURa6Fc9kc6uJfWEMZJ
VQDbKYQ2Rqc2M6kYBZksZGR4OiwD5sZdjPRzb1SLe7TQS+UBAteIjA3gWFQzNLjsAfWiFxVHqQM5
Rh3NQbJ6hVJ2PpVlrAWG7qEjxwP530NCrkeE2AE7XPUD+YO9Zlbn7SQynf2sA0EWHQ3ikRHSDzTY
TVJDah0fEjHnX08kitg6WoQEUzLHFrFmirJsWx1A4lVEkbhsl63hbjs08gxg+A+pJYOOL6nJMUl0
oInS0SZFUyJ2tl5nHXoyO8SfpBPislGNDxHJKMZSP1g6KsW0na8tswYrb2MiYuezSapK7gItwAe9
JuiXrYDklX6myCSIhboccRjZLA0ZLdJ2nmcd2sJgbuuS4uLoOBdqeKSAxPBSenMEJPLFZNSgI2BK
HQbjg/YsSYdZSIkJdVyMpYNjctCBhY6SyciUCWh7erpKnCvsoROtB4/8GWdix4MaB3XPhzkcRnJN
cPVmmNVjajbmNjXqfWenx1kH2zDV5OSD0pCmilPU7HvIpoyKMJxRx+KY7wE5iqicRYfmeDiBOZpX
R08H6iQx0Trx4CvapcTthDp4p1YAe6p+fEz6F7u0CG80XRIe7PL7ZPuQmfr4GJLjs6QE+jjNetEB
P4yVtQlrJi6RVhKPKge5ubGfnN530eDFh8Sp81WTUM/24S3DDFJndKCQJFkoZ80452QNGcrHsBnq
2tKMCNZjPBaGzQ5V8Vs7HGHNZCvYcWzI6QhnKZ9I56mbt9kaPyHg7M+63xszxg4Ctz91Q/d1Rgq3
aoKeBJvEY7nodNI12Uk2GUoE9o3btKTG8TqaGEJHLem1ZnqfCuoYJqUDmTKSmQYSmnwd1WTlhDaZ
RrFwXmQUYDUTRlX3W+OqO3qid5mOfGpdc1+TAeWTBWXqUCj0ycbm3YXy/61Vj3P1/T//42vZF/Q8
7r+HcVn87JSS2KH+784qYJnZl+Lbx//DfzurzH+5vmcqZnYeA1dP4aAav2vPlan+5Qofs5UllO1i
osLwU5RNF/3nf0jxL6E84XiOIyXGKsFfaoFH8Zdc9S+fUoMNkJmo9F3T+5+4rEz+6T+ZinA4WNrd
5SOQlKbv+x9dVklvIWpkCrjNkQMcaTfcotCfsIAQvNG686fOrAApOc6apeUpMWwmUnNZ7eqQk1Dc
t8U2cMBB9YZnH3+6hf9geDKt366MHwgj11GubyIktH/1f8VV6BSDp5JtEzBjjpr5AnFO7Quzcc+l
au0VW7Lac8Jwz6NsCS/xjDvJ4Pp6LvNq95eLMf/pYmzJg3IkNY7l/HoxPpAVkFC0+ipnnm4dJd0z
1tPiVuXkfo8RARFFPl31LjMvvESwQRQa4t76t7MR+2H4vfyHe2L9fk/4OyM3hY5CcpwvPlxGZOfY
3+MGc5AS6iTYWZly1fMuZji1lij7zkXZ+VtZxy9hAy/YiqZhF6T2cjFURhYsGPTGMCPqq+QW9ztv
51NpcayKjWonApGcQTrg0c2H7Z/v3z9euBTS8z3FmVopvqefzXzC5FBHpE1Eq1TKTTjF5C+H6rbz
cKWFJXYB2xi/4cinKUQ3P+o2tWmBpCdWfpUbzn5hdPAEU+Ee7uzRT5cbg+A3hJ7c4bApH7KriT7W
zZ+v2dQvWJmhCS2O3/QnKPhqPd/lHeTfpuvod+Lrl/u4CFs+3v8D5Nu1cW2YGyUQvK/jiAO5FQX+
GqUx+k3lmgfHwTOVtw13b+JoxN6dbe3E6w5BzMERxqbY/+WifjUB6ouyHGXh55ZUvo4tP7wBTilk
1AUU7WVug1yvgQfQeSrWKLaWcxGje8uLsTyWkS8fQG8Sm2tdLaomtTHyEW9NLnhdwF19w3hs6Kmi
/3x9ln6Qv9w0S/KIhY1X1LGwKopfb1o/ZWnUTEYEjwbwH9SQOzsab0BBOeBdNu8fzmQDhrG7595V
5SulEJL7Th4Nlh5Bk+Zkc3ljPV1lVUiCThb8kIMIrkpbQkaapm49NrVi/o8V6f3GW3ZzEZJhcBkN
0+2ff42tPaYffo3EhIoNy5UWdpAPv8abAG42pGAwOICr0jo9W7K/zV3jSbjV8skG04FYJbpdWhPW
aFODlMqHzHjIYxB9AULHqhxQM+o/FMyvltzwOQF38sYk9uPOU8190AXNs3K6emMEUKydfp8Lm/FX
1H5F/kB4xXwpHJ8IIGOqD+MwYjuE13n0/JJDXs/Rso4Ik4+LrtibFeUfrbNs9ee74PzqxNXvHJ+C
7TiO5bCPmc4HJ24sLByQRa8Yc9fWOgoag6Z9tWXknN6bzVgehBGKjV1ZNqJMJzi9/2EUzpeJ/uS+
msv52ERDyNmS2XBFIsYOfAPTIEn3smjVJ9CA6XmZTetYo14G6ejcjCkNDti78P2WJOacuFAaOC15
v1rNUDttT4PGaDRYmoH6dG0ZbbDHjqa1eOQDR/PJRoJwNZYl1+Qk2bOjaJzIAiewkd96I5e6INTe
OtlA0G6kboHAAJEw4vgvH8Q/rSIu+5gC4CjZ5JX+oH9aRTgf8zuNVNJRTTftrL7mzIG3khJBix39
ddgjBseySE3lucVDgvt4NcyQMw3v+n+1rXo8SZNBnELjxk6mDwQ/XU9YdUnt9rXHYMdI7tFeoYBM
4324gLVD9NKcfN/ytvOCoW8WUh0qS7x4S1iflA218M9v1u97PBfjOraQjiksjjofVjMhQcqScelB
lGqpoyH4r4F/mLumcZk3UBBex3qib2tsGQQmeehy2kA0l9MjOar5X150+/fFiy2Vga/Nm+45nDl+
vTeBG4HBLet069A+2eOf0rR8uIttHGWk6o0XZYj5aMNz9abK3pn5cDBAGlSS6cXQpPdUgMm9gaJ2
N9jfimyJ97OjgNcYA7a8bKKZVnHyBzPkdczEApeTkzd0r5FnfOkks/QmI46tUhJtvo+5WCTNVz8u
lnO6JPcyIfu2zMXy5ATWrZuIhz8/C0uvZb+udZxQHf272fN4VT985XYlHItFhh/f9ugaVEBLwimO
gknGQ8PVIXhx0+fGH3cQQKG1ydCFR24/TAy8Tz0istUcBTTGGR1eI9kmJttCQS3z9mKFfnLd1ar5
22b4cYeGVQBHk9qR8YwtuO5fn9cQ2zWpaAzGkCFb8NAGykFFIOPsw640KoA1UfFtRB94XmT55BvW
y/uhjP4rgH/fdTZ/uYUftwuuB4O+y/flc6IGNfnr9ZSClONKdBDd+gzyC/+LbZwzHlU3cM3GHeYE
mu4u0Tl+xtBLoiqnod5HD7at/eNmci6H6S1mhz00yWwdLb3c9k4cHXNlnqY5g8ZWEbJSgTNXNkEX
fk+A9+BO94iNGLQSVrnmo57+cuqUH88c+mdZevkXdMUkELJff1YehHBFu2LmE2xPU+/pELs93q/s
eYo4F4Gi2aQzPqb11Bobnxr3GKZyuiV0bhfi8At6Q32ZE3qaaRm4536OTYH2qV7OmWffovy+LvI6
TE/kwDyZ4KDXFgUBsZhF+RS6jGIqVwCD9OYxPeBmdNdlWBj3A+0HoaAm4VFbjobo1Q1czV0FHfWK
QEs6nKRJ7JrFheHKbQeeiOrbRcOwGuA3XSDW/ki6QbxlkAwuBYjNdTGCRg0W76TD66RZqpvaUf6N
jNyTFaT5yRrAGfgWJw0GpD1Dqik7azZ+WLnjuV2cz9jroxXaTPtJpt6GqIRvJqxdflzxGSpmvw3J
QdkBIwOaIxnDamQj3oiJhaBrMEWaBUAoekKnv7yUv5UuPDv2HWWyC/3DosZs1pbNSA85deaNW0NO
te3wbWk9lGQZwHW7bor790NjoD2kvQMBvLGwwhd99SnzxgcRze5ZTIl/Y7Xhwc+zWHdgjJ3boeVv
AQaRXv7lzxdNEfthMeKiOUDavqZ/wIrXK/VPu1ThTJE0U6D/gWR8rZfVxSgPdlk/x0g76PG4ACKW
6tT5RKK7hvfDoRt9zbQXACSpN+9OjXjSPzf+G4jjHy6NypzdissirOZjWRAGRT33k4MwAZX4xbPy
8jqKpy9W6veHTk3bvK4+Rbxyb8aEuMD1gQtWjTe825cecok/0GgZb1qofVZZFr0iiLjy0d+cnNqZ
bj+HeTdfRJCBcndU+qjS4NWC33QvQmf355vsf1w+BacSnAm26fr6iPJxu8sJeZnyhdgOWhN0V4ny
2hpDFe08ILjHshy+eym9K2mkzyR6zHsixdjFzp5c0ott+hwHJcOgTCXiBjjgJ4uo9htvss4Z/s0L
Mu5ynVqG+djm2Ys1Z/lOzcqCRZXifTLxuUtjSA/gsFFA4QWJ1+8hbPmSUcY49t422QXtsXT2gQVl
GxpU4ue3iT0dw9LPDkamqLUlIRngao98XcnesL9n7eCeh753z1IH1KUMtW4ymherjgx03lU58JUz
n2RCgApoqPa4cDzI0JhYkhbhr+m2d53+5yyOTd4MN+NsLsk+M7RmWhf+Q8gksgdEmJFU8sMYmjPa
FEjQ7guJY/AEYWxB0agvcZltQRik+2x03IvHrGWM/OksvTHeF2jUUFQrRR+BQcbFMdr4LwcZ57cn
C5GH2SEdJ7ontmV92IhUC9NuDnAgWJMtL41dAqgAoX4J4/5+tudDGs0+fWjQOcWEtscIIuuKSf4K
Mu0duehXlcpB1qFfXndGKQ80+o19xEuJ59JNyCZLv5HyGe5J3sYu2bWaSwW/wyHTfN+6XvzQC7kP
XRO2bmgRr9FIBlQGambfmKOrtrfq7Wi5n4uZUxIbD96SAfGELAYmbhFWXYvvvCu8H7Uj3Sc5/uXu
2L+tiLz3lucL04ZnyH9/OHWyBPYh9s9wq4aEeZ5ZFGBGzUMwNz71k99s3NEoLxr/OM8Eg+iHRjT7
BrtPd0P/LiY2fgHM66AgHJr4vqOr/wTv9pK00yuGM0SeFo6bjIP0HUmKRFBExVYMEDwEpQahB0v9
A+9MZilwI2Z1Zr7/+ucv29YHn1/PchQLwvT4vE3PZZ36dfmsRdkvIiSFOgtw0JKsJLuNmdfFrTW8
idRaJZyArlUtGyQkDea5BBlz1pKWXXYHacItKwy/O+bEo69kNRMIp7dK3apbjdhJerjzDzLrptul
w9ibNRGMd9K/d+/1rR9bd24umCIN+aMacpJ1s9HfpKmxHFwGJYTcMUEzQ0PsiZt+/PMv//3Np7lE
IcGJ0KFzo7ujv2wc8ALqJK5FuiWoykryMVoPLzinEC8nM96nsBwvxAoyWeqH5YGJFSKHYzh3+DRb
KbfBlD16zfKSOHFwzyv9HQmUOCDvNa5qKCQXT30f/DG86fQfHGSSk+nijX8o/DJ/XCqo2JndXVA0
VYhzA/+6LnSkV5xQrZYBOmSy0Wbf7Td52DbIPWc8BKyBVuNdpAe7iTinrd8QvfXnm2L+XsCbjudR
e7pg4V1f6eXip93UGkbLaZHAblJOJSRl4T2UxXjsu9g5xkPx7Onm5TJvNCzBp2sRLr04qFq8RAEV
OFLD+TUh1LtHDmJa+bSD77OszS73/1YP/vbeejR8iS7krRXs/R87DSWsUccQk70JG3v1vrWym/c9
p7YMI/WlSodkDSAV/bxnIDxjCWLqmOxbCyIlubWMTQ3kVWiv/3IEtn5bUD3O4NSGuoz3NJDs1ztY
5Alhho1wN4PudPtyhE9ZDUf+5EtUFiX5R7R+kNt3G1+vYqVM6FEpeV37Eh5CLI6wDJ/NuELS25vJ
oXMZOYa1C9MFDXpVrGy/V7u2mO+iCm3YXx7/b+sdVTY3k4+Bvhz26g/rnUt4LvMHx928t86ssYfM
oFsr+PXleYihm7sQDTOsNPtYFveCUfFOesndny/jfdP5ZVHSl8GSRAObJ2x7Hy6j7ochRH/qbhpT
J105z8KdyEYOsuTBmB6iZrH3KqnNa3JtMXSnfrWdCsjDSA/x1/f2iYhGyieVJytun8KIxtoz5KF6
NLFdgdcev7pBHv+lxvy9c027X/AvzkBA7qjJfn3yk88LFuPZ4BBHkA7V7bKNHQavs7cA1cxjuRkY
CsIy7pen1jTEdbQYL6aq86splt+V6glqS1J5iYwCA7PbBJcW7Ma+80p7raSRH1EdneDRHtrOmj/9
5ZZ//PDZ5dgETA7+NN2J+vjw4TeYYa02Gwuc14VOHg8J7Ci4+H/frWaYDyT3nN67HeYcXzC5gfqN
8PhX9D96cNJHwqfuqlmMNy56XKxQ1SUnKCRD8L8HqT0dDPtuCurqM7sBiG4n5LCrS9QsExczSsx9
U9Xy+P8wCnm/7z+/TawRFG6W5UvL1fTBD8+ltCgewUo0W2tE16PX9SLqwzMIjXZx3bOilSRby/tG
phIBoJ6Wrg3l2XFEvS5rxCit434G8zGsCrsztpWdPP/53psfmwH6An2LTpvgvrvYgH99cdCa0ARu
omZrzIpciXoMjgjq7F21kBmY9eEIV8F9rP2+PiVBnd7guFzCYBUYj3VX6zyW6rWc49cZLySMjvAq
tYjx/PM1vn/5P99EXQEwZVOMAPkPRJ1fr7HkI4tBq9DPykhmmQIaUnCkoj3N+noDBPA20u23YAKh
JU4FtLa7ucMDZvU4inC82kmUXxY4sNv3e87uTvSq40x6KNOs4F/bq7xTW7Zqn9AuZkyJ7SPfAAUD
9RxecYBl8aYN50c/J2La797mXhoE1SM1TXX8gN+BzEZZxEk333lU1UjnPcKRdTwMURkkHeuzWUaf
aV/G5PgZnf2XO/TeDv3lDjHLsCBRej6NC2mKD0+xrpSb24sfoBcpUCvmhAOJuK83VFUHdEXBOe8w
HdPWiAbS8ejIvLQta3+6oB7LoqsxG1HDy3YDNHHZOeP0X5ydV4/bWBptfxEB5vAqMSiWShVtvxB2
2z7M6TD/+ruovsBFewbTwB0MjOrqtq2SyMMv7L025l9dLZFAJGgRlOAx4eVkZI+lyVuZVL8YWVjn
//0xG9vJ+o8fwta5FllfcPY6VLx/zMkWAg49fH0wgTMMhLY7c6q2or085vMqT09fOmoWZP1QP1ts
GGA3NmPNQVzv3ZhOoZ5mXPHQQ0611PBDV0jkspZwE8U4rRZElzqpjy2xaNmml0J/2J/0xsQytf0s
q4O+ngESFLmR43yeei1KPOc5HizpT32VMG11Xv73T/zfnjUGTEHDY2/H4Er/Y5iZseXsbPahPio1
hPnQZpchu2SV5e1NNxsCfD6A7TMiYQnQQWI0lZG+KsZxUZv5MvS0p0WmunupKy+yLsVVEX2UZmZy
rFb94sWypE5bk6//P6+a1pnjjF/+Y1cAtXlQ+2bkVa9qClehMCkzbAkBp699wG3rMdPyndbl05OU
Ipps2VwYkryQGdX6yzJDF+yn/eoJ4721TzIZIUNrdgU85NpW7nRNJSKgf3nNf46NOd50hjQe6BuT
ptPR/3mE4LTUzX6DhvGfNWBAEXLXhF8TtwoiU1sV/anty5dGeCg33ensLZZx7L0cfr1pnfumxUaw
Kt3g2+XWPHq5EbH3Sy88bg5NbtGqztn1f7/k/9zqMTYG0syh52yl3J9bPY1wapVUAAuS29Z3Tj2r
tXUyuwsHwWGiJ1Fd5ZAMff6lUgA/1978SVhHE4mkmg+9eavsYYncvki+tol3cBRNwlKItWs69tbO
3r6Pk1rZ9yOCcubfYUUmjz+b0rqks/1dQRGLtdl+z4e2vEwwM/Ypubpht6gzA8tttD67OeQp/VRx
VrCFSe1blaf2v4x/rO2T+eepwJ7DMDjX8C/QJv5RHAAFaOa8cImIij33Etcr6Xmq+/qoBlp3v+0K
jiD5UWQ1dvteO1BM9k3BTcI+DWsnLpPHb3QH3WVhg7wwLZhROdugVVkXwJ+I3QKN5zf7/vHDEJ0L
vVB1L0TbuxdjQWsq9SkPgQvqwRID4q/AYVy2DNPJab2w1RhPCJE9x3H2EotWHrAkuhexdq7P5poB
a6O8A5vFZ5evuEFpGtb4L8fo5Vl3dHnGsPDLNTLKrwV2rD6MbCxTt7wUm9Dlf19R/+W40Zm1cAMY
tocj/c+l2pQUi2bQZQFd72G/W6K/ZXNBNiYMQrhAXnfPamsMHpvIJjMvuTdaB1sHkqvynOd96OEX
yXyJEsVAQ7hUydXIpQ9SsDk/7lxnOJhEE/zLJfAfNcqmJqDfYjTs4XDk8v7nzduPMZMCjXkWxAXW
bMWXSprT2S3rdb9s4OOXxYUR07i2cYerq/tMAIzTlKG7YcYHiqaE5qe6ufaUxtI9gV+ELMWP9y/v
7qZ2+uNKpdDjRNwkDx5r1D9eplIOUCNyW+WM2/VGtr5YJPgysxmznUJMCNFh+fotK4wvbI3XF8Av
UDOZTjx+KGVNoFvEXeBwSiGORVUI7TlH2u0tt8mMKgZXj2EcwaM72yvqg1Wpxns2AHkaq+5kNzbc
901HLOeq+WyYmB57m1kWAabFx0OSxDI5rTKPTEX3R0Xw6HF0kOuzQoTUybBnx15+BTMwtUfRGuXb
jGtliAn2EivaZW1sYcC6BQcR7QMPZjExVY4RxgONt3Y6cec1VpGyiumBwcRQhVHiJvLbOs0OEQBU
RkusOoE5rymdEEuZHJOiDgupPzalHh+h1MmLmxF9bSOx6ZX5a9PgGVl00yWHlDhQ2yzVqKraOlqm
9bPNW0LovWW6AHd5XmvnWDE61MhRiPQ2vxpGUTwpDFBJwHBx7pXEqWoOEzyAIEuDGr3rxblcEaNq
eMCiJmkmVjSJeiX04IqhoKDyGIoDIBs2pYTHhAPff4yXqmJgsO+MnJSDeolzBcKu+dSOtNOu6PtI
ssYz9eZT77SPbnuaGS2ZE483rpNQ9v/+snVHIjvMtbuIEXhhkhkoKjQn8tJmONrO+LUjt+5J6TZi
SSWnY9WtSDxNBh/s9Tb/ZSFvWY5+eGq8fGflI0lOpucdrNSIMdQ5jHmEQ7YyIyw1/1Ytaxd5oHU4
I4sOgXxJuIE9gPmSSxoZ7RRWMq7OZAxXEeNuK3iMwgzNg6FAqOyPoVs/ENHcHsNlG3dfmHqrvA1K
cXATzF+gcDNuurT5nNPYx877Y+Jy+ESu4uGlSy1oLTP+nGko3wZcobeUJrSWCRjaVCc6sq/F3p11
6+QM/UDdMBNu0HVXvR27E2vVk74M5hMUNOsoFBhdMPx+2RPK5D7Dj5luC+cifjGZap+aXAadhMWH
8/4Z3CJ20ik2gEaO7tkezBz1sf4+9Yw3U2OgFSPU77EDkbHxqYrUiWpv9S6Pr/qx/z2ZMKj/pVR/
dHz/fJ6hi3INdpW2Z25VyT8PM2suAZqxXPQNDYuxsprx2WjEcFxGCwe4TZSx4AbWlUQ5P/7lMm4Z
CzAUPas7LDjWv2rWy98lASQc9WCVlnfCQ+aPatG/CHv5Sx0IviNgTB5glBCXmbf92+PaFe+mCWuu
w4t+nnPbDQpnMf1BRX5cLU4ewpyk+5vH6sKqayaqbikSf1NRhRnZdi+tjCndstn8AV30Q1mE9abq
rBbJ2npl3eruSSBSv1YeMX/Won+IksB3h2JK0MFTvmjKh6Evno9PFCVxrF8KrNtB46z/Njn/b8+L
TQ2lMgtDNIoo7p9vsT0J3cUOwvNiMpvg8b6MSvIbGwY3UGMDXQXH8U0Qwm0SxkU8bbqfAEB9tYm6
V4VUj3io+eBdQYGNgly9zGMPi/0xpP6Xh8afo8StLkXQ8GgCqCrsPxo3oSulGGqXWqGKdWDIBWTg
dn6uu4EhnuW9zy38cX4cJTAM6R4stwdggQ/m8eRQ2DoS88VedEVRreCf8psCV2xW6595NdtnvZr9
JV+fsyYmHFHq9RWKBnb1Dhj0//5B/mMV+vhBUOfSnmsWyow/Cuze4I7v2gIuxdbs5q6nhajYv+OF
+3jI/1R82dNodDe9qPRr7ZTsZpL2neELcwM7WLNW+UigoxEtxOrif7+4/xgg8OJ4VbzVlsP/7D/l
w7Yy9UoyWrzL21xUxCOBCZl9bkSek11c32XbyVsymeGSDGnkasqbt92XpdkTFFyW4Onk8DOvkjd3
HtLzo9kkbnD1nW2tCgMPtKtMrtXqmBcigqOU9Lr9KDoR8oRyrr27rftY+rZbWSo1RilCKIGz8R5j
duJhIUaAXq39KplwIsPHyT0gHGj1Nr1PgPcjIRLzSs3jMV1Ee2TO6b/03tt884/qZXuPdCo9hJEs
4mlH/3nTkB0jcwg3VKyYKkObePjzMC3psSWhMfHlwCNWacv60jpu9fcvVW2/ql3t8jSo3FPeZ+Tq
OFb0+Cexfevx1SQyMFJxdsJ+/5TN0/g6gmY4m/G6sWmfVC2T99SGdEr3f7aGoX8eZPPp9Olyenzr
IWVWRvvbaODzR5WoIlwgg5UoMu0ZnqAXJWYBHH8hIGI360hdd7kCcWF+HN7kGj8+3E4h/wppQRc9
/lGz45hUn9iOehWRhLDVF+qIHApCP4IdROaRYUtOJWlS2MQCLqpiX0M1uUzmLPaUl9lT6qXtrgMy
uDMR8hzcxpjP9fSNpzXmdjj6wEuF/bbSOGqtu0VGbOpco3NilmxYaxRtWc7uxlf8+4XCCj0Ls/yG
q1xG08ywwyO9b6+kln6sBifStc0h+/gsJr2ukSouMN9MOr1uNK7YJ61Tm2sRQbnmk6IvmS9licIQ
JOvOKrHAjnODzUNz+jejhrpeFPkbu7flYE99+s7JPh0wmfYv4AR8ruzmvgqlvlrF8kWwdXrrLW8O
pyLRDpNW44+sgVeolvMzMY3l2wg4+P++tNwkNN1Q6CkSOckjzL0qMkntu5GCGslcU1/QCv9QEKVD
ScJMpJZvPXNpXzIIYb7fEwg95umnZfWvrVJar15rfbCiD0yemB/6ADVEb+ANxD2hzQK16/vo5rtJ
Ji/LbGrXXMbqy4y12QeNNKBefE1NNXlV1hUbk+M7Zn8e4U2f+q6tr20m0gvLVGezExufDhpV5q9w
WnueeflkhVs0beh5AlVPS3SJ6YlrzCByn8G8CZEPJX45cXJtNp3QwUvrAw9L7ktthAlWdFxba+XS
0HEKdHYlw3nOPRby9shOElKbrZU3dRTVTYykPhd45BkEm4iNUhh5A3ajFFa0PslbTyZb9Dhyttlf
gC5VOz9+aSfcp9u6H5+8HkHSSIItYbTrBMGFznvfm+rFGZHddwnA40e31prTHQSMeqzyMQ6wjMMj
N+xzusC0cYzpw62ar5NXEAqw9Peiqp4eq5i8WPa2pjIta7XuDEkW+ykSboVMsnfaEUCLcQYcbODw
xvVHmIM2zRcV6TTncZAV0v1otgDgiaVZ+BhCPv5U93FDCAy5+NcIe8l1ElAcrHBEA1BMj3bjRQTk
5aGmoZRRiJWeMSbiA9DIPrDF3nEm8rRwkD8nsAl8gxVLIJzapEZy6KbjKYMhCvtsC82BUPBl3HwY
W8aHJet7Ytf2YVFa/KOFmYfAqp1dCdnu3KXC2QuiJDEwstyrTCUAxbCGQgOyptTGCpyLryYbZc3k
ZCmWal1A36mdq6kMTTRuN3yyJIwlJQWpmyuXqZrp/jFbBOwT/5qrZL6W6/UximYRY18BvXb3hpXh
3/2F2tCxxvBOUpH+Lm2IPkSfpcdUVykSieJbn0qu86dadMupZPgQeIg2AnXdHIiW73kN2C27G48J
vFuOD44DqrovNgcvzRRhNopdWSfMkaS6OnJ8Kybc7s3KPnhJb2tXmDdjMb45k2xOcuWsrrB0kc0S
+6L0mq/LdF3qrHhKqOYAeV0IhSOMC2xaWrhPfV8wg126+zyJ6vgorB8tT5VBVZmNtYOkSuPHTkGc
ZGnF91m1wKeVRB3K2Z13bT/hhcsj0APrzxhwF1D32XxRkixaID8F0iolo5bGRHrDCAtuW3toqKZD
OxnfGEJQoa3x+fELGQX5zuzzLjJdrHRjky9B2ZcsaL0FmyWKEOL9vFdGmIk9v9V6W+0RbiI2yb8V
IEp/sW34ZToxdFTPG+kRt31N70WukYBy2E6PuYjJylu6nLyebTqnctxF6xBNxmo843Vpdo/7D2uq
Q0YBI6K/i8+V5/25ddFYr9J+nVR63roExbIdLrK0jZ3j4Mnp7JayFRAnBwNrWMI7DMCUiiBCBRMR
oo5tExgSoALvOmHs6rBUqIqCVPNSfg75MVm8XSa79IfLptHvZPWM2j9+tozthQpvOUvd7gOIIIjX
FcU5tRPJoajc7a0HV7xRCWs4cEifxG7W6viX0kCORAiEu3UM5zZlJ/9QR45mFT0k810PBGmZB7Li
nSwY7BIsq6gRk2n83Y9mDCCKe1hTfT/ZYGVowzElbW9LPGqkPaAzRNjehcDf3x5vUUGgcp522l4Y
WXFdVydcDFvBj8r1k9rxyKJ66m4N0Qup+zavFL921b4YYrFee5PYBI28Ru4zY9qUM94gjiwHD1md
xJepzQk+2v4c6cZhaigo7PUf3SDRO+oFWDYqfSkq9riONsHDSPCvepgtba3hCk0FQKguQR8Rr5cC
ELeCueLUifQ0OyOSUJvrw85iSoLmpPe5s4vFwolchGk37DxKk75od4wukXeeKvsIz3mvmEdUyH17
bbo3FKHgZjzfmplL2rfE1oI2gfQMv2d8S+a/kh+bkYY/kZuhC5XW91ExoxzeBgws53/Zd6P6yhmF
DHnnMg9qSD8YqlmlPuh0n9gWOJLzt9EtTd9pxU8ejslNXRS2VIX9Zutjje43bUJF1y6iWDZYa1pC
fxA/4JN8zd31e868G7hV2LRupMWcLUJf6DK0UxKDcAqyVddCEnA3232yPi+zfOpmSMJj3GcRRXG/
t6q4OU5e7ERlwzPcdipiWT182S4T7oHoBORnPOePc8/orPKyL6bEXZ7GedSBDd7H4xJZUqA8TzOC
aFx0WuZIGd3lxQz8fmX+gm+rsNYbNfVzkSL8c8TyWcWLEc2MAxVSd8RKfYB1NpXLx0zSpJVQ5DdM
ing9mY3wp6wuCwLevIFkp+eGDBB8AHuYM/Vj1st3RWoffUHiJuyRHOZJBdYIZ4USWekyo8LhMcin
DiCbB9TT3JBcXaz2OcMzs6RQvPKN6d6jQkLAOmOj1bSl35uIVMEDPielGjQwIjZ5z9WVzm/LHi+T
2hz53m+1RagOBVTLumOjd3eMj+8lURT+kqZkJsx3T19aIsWRcDSw6Wpv+dmugqeTN42h3rH9B1Rz
UrzyyUAAujbLBcJVkI6t+pb3RgnVWCHvse7J6JwMvM6FR2Zmb0E9S7G6gfYhcBE0nWOGzHteQVa+
1Znz/rhQcOYxlpQZOutejX3OL/fkoczDqx/vMUMXh0REWp09A806ZFUdgic5Q6H2rOkNNtS9Ez+s
IT4XYCV4lt7iVL/pbe8zqALiy2TXhFMHVLw19XKP50JFgY6oAo3Fqsv5xsdOgLEKMwMC0oQQExAX
b4uh/0TYwNgyGTW/7LwfeQqIb5qv9TK8TKr+7ugZrqaOMYbWwvkdjszRtOuUqvVZzsshI7ZOSNw3
0CEd54vVbynp9SICC4joXekHJWo1BJxjBlJA62q899joIfx16aeSq4FtEe05eHDvQVTgBvTsm1n/
rhzUS9UPO7dO6QBcK0m+zW1Bj6ETxaHPvjM0AZUjGsbxYLa/FmiA6nJHFmMp5qXzlucMfoWi/+4Z
qMFzwjBpVNWZPA5tR6DxC1Qg8vLAC8zSZMHDI28YIAzHPZhPvSEwOyXRfm2vQ5wph0V3P9HFWUHH
minxiuUIARKz29ZJFTNxxuW6J3f2p8ee3UVXbowf4l3GCMyeBGIhSJA6M9rYUfc9mGJtTMidSwnV
5oCgLuf2JNjrS5+X3gfu/tADCfUO4Uo5ixYAnVqW01c9Zlg+iQVBCo90qM79s5HIt6zJ+685qPEg
VVDY2oUsTxWZo3sMKBdU3Ru3xupOxJANIc3sfZZ41EqvR+rifFgOeZ+DuS8bUjbwpcRWvB8tblbR
7WK8H92XVq027NPeUHL870D6ZzuY8P6no19MYbsvlVcS6Dj5gECSnZx9ol6RvtbrXoDgPwszMd0G
RAXS5cGkJ9UbhWd/jJ1GJTGZhK8ZatnEm8gTooqAEB0zNpNH0g8w7Qsn4/5xT2odj/tYmgTYC1Ji
+8Pcrfe+63nALIxmFd68yvY+0rh+8hLXCGCr/Fwm68aUDy0e+vh+mkPLOcRAk8COHhhmhBUjNxM2
P+sJbH4URP1PZkGhRWj2NAATGCfMicNW+IWu8aY1X9Wp/JZk7zhMi5eNer7HdDCqWPUcB+Ch+XO0
N27IcPiRYdK30up7HPekIZSEfK+deU+1JZKFrb576iT9WSMOwvuel5gl3YVEXmI0GF7SiIJMlASZ
iaU7jY0KzV2sUauS6TjQcgPwqK23Km/j65CA2yebSrJrIvUWQGbWvXLB2L7LhezgnVhAYiMiOlY9
lG36uuwk3KoKzLS6FDaa1kw3u3sfkz8/rFxsgmYxsVXynmAwIzDSGo6b2tklNppsnVl7P6YuzHeu
DoualhULaAZvMKbI7rq9U5SEw5Jtzoy/BF9Q/iBnRAffIsD3GrVyN+rugoo1OQ+BlV0c2Ms0gahP
H+rhl2x0qQvIkh1AgjlX5nurmeyLnjOaRAuD5WWS1yGXgN9zDSqcccQ778UqfDVb97QFgCVOLg5S
GHJ+5RVhlvUKNfTk7FqSxgkM49BeXMBeNbQfxvrVGKZJyUfDY71U1NDKdMQsFfUvV22AUyQD5pSs
8mWs03fPKe64MJn4M4YNC82QBw+3A8JFPT+jPthLNkPfNJbqAe/sZv5z9d32/Wr7yZ1EXFMmveSr
Uy6ly0c1j91RicUvaRPZrc6EDYpeDCFKtKuwOK55AL10SaAr+af6e5x+a+495WwHMV1kDKmXbD9Y
GvN6avSYLYDHn3tVWTO/LTmna+Lu2/KjHP6q4d7jWoq5Pa2kONFB7wxCA2srpwZktl052bmHWQeP
Ud9VciRMx1Br8i5tQP2gfxl8DwH7k/zDqS3S9JiPxNdCJZOkGFmEza4krdD5PlUJZh5mAhlJ36Ta
ALRa4ysxQWdjc5jW8jZ1jIQIah7turhUmXG35gQhUSNCQFKLpkTby3IBLieEYs6fRoOaEAna7KeM
1u6UAlHFAPSsLlT9E4ojUuJJFBS0MpWhwuae558wf35AFqKx6OfDrFNCujJn8Sp3ugO3jo7HkE8Z
+39muiZomobFhiesHT0s9SoUGQ9x9H1ZRjCRHHvje++8ttlHVv3MSsCXJnlpjp4G5TwNz5mSfLRr
b+0X3OyntZnGz3HKrlVTRUMfz0+AXfXXvMFWxz2v9lRfPPPzE9qyq5vZA+0muDnpqjr4wf7ZVC5S
L87VOmNpEt86yVyz95L31NkJ2nvCUCbHhx9ztnNELwlQODqfEpvUuh6k5AGxWdTVtATg4utl74SI
N3bT4hcYD4Hi4FhRF8D9p5wKBdzq5AOyFTMkwpIq0DbOKY8hXgdqGJCfLbYNcW+3lSrFfQKg0VcT
LdR14RcOWrCKfSVQ9CYglax7R4FEmkYzOD8V+y940vpvtzbe6ArpjPXPsYESXSLQo+mEtxdM2MXI
rUdjm+ETg9kGt20cfzlpaJdBXGEMPc3Gs10C4jk62mtveCj5X9Xit1Ao/fHnU7owjdg2xJDqQk7X
ySFJvIm0+Snrvkzx82gwVuHJpRNxrUdKfMLkuQxEXrwJEmraD7JWCyVcCKGZfEdA94fMrx6KpIR5
hliB4HIi6YwRHz0IbojJjo0elSePdlvcLwtDxcr6rk87XGlAt9w8MPrj5JwH8UWcAQYPbPAwWtkR
j0H5EeOrcX3uQKf7ZDBhguStz02Ncex14siFgcbb7WnKbbUT31HBXHoc/qoB83M2kewP4VCK/C2v
xQpQdlICsQy4pCr3S2PNEIobM9Cc0g7qAvxigeNiKKPc6bdkTzquasMcahyO8p51mhYttsu00DMJ
TS/1D7Nff1aEkcNGRQyyihJepwxjT6l/ERjC+1eUKT1SfuyTwjtS62BKXMzpNtOpRG0LW18JMBUu
uwYr7ex6z4Ql7WybUCdQ6TuP5CQyw6g3f7CWzMK+6eFodGaYTFZ6KcFJnObRsiJjTszbOktU6gBJ
p2F47WITG2fqOVcP+19EXDwNOgfOfpji+iUmFCs0Tej5c+MCaSLAQFmaqzFoR1WnTC7EGTItcL0e
eVQcLAM78HoMVuCqTvFltomGQp1jMvcxAm0cwjVFuFxrO+Jn6RXeGrSNcfGJLXLHKw6YC0N59b2u
9B3jWI7XuATNsUD3rYdAH9Udv33HvX3IzeZQZ3HYJsWZYqXgeJHZHeMEUZJtpx56JJWsa5/rmcgG
YA3zBeRd+6KiBFg5E2TkEHzIJc5zrwOc0NJ7r5HO/dIT0ria75zrLjCgEVURem48pu2lU5nxQUgI
LCOVoToAjsoa2ve5cLVTZaIay5uBbqAK7dYiNbIN+Ox36ppftwyrylhxUyHEbBk9zG7QGlXNkIDn
lzgM+hgaSOfw2vuNrOAsW1eCHw6T/lrHcZQMZrTEip9vbWyW+ANP7e19Zh8R1MRFW0ABwaPu0AJc
hu0z8RpwR1z61GBZKfAmxYGDlr9EekdaoItHo3ovp52lv2h6h0KFO8ArgtHQgopjvo9LGv4q0rvJ
jw26BPiwDRFpEL/ws7BwzMgGW7mJ3Utf00pOg7/BlCS7yLm6M7MN9LS5zLst7azRe3/p2qhtTFi1
ZNQR6IiJjIH1lf+n5bd0ea11JIQJSbjV6k+DykTitURAW0rKSnRurJoGfK7jBO2T4A4Aiu7U7Mjb
OfCIZUuhYQAhHyBJLxQNDA+xaAHKA9YmvxG9vEOfTI6Jyl0qI7dSfWv6oHbnSWRGTZZfyuE2D4U4
5WnV3QmzpWmtnM8+PqNN1MMc0UHSMagdqqHleUKmkiuYkn5n1OFVIydPqrBnng4iztar4mUaXRoI
Ldw6+2mKT6qVn2Vh7BXodlmDKAX+fcW/Q5+4LzArb6Q5mwDL2VAZPAguQufoyYnoht63AZzrqwpX
9yepICuboHUU+LoY4U6wOGnroHf6K4VYEpNr6BjhwDWSiK9G+pZjre8Sc48peldWSEmr0q9p4Uwe
b/2Agh0ISL6ogWcbQRubeM9uSfJVVi+WlwZ07vvKIevJfts89plaM0PGEKpvxG1rJ8sfHEqp/cx1
4BxtYSbhNC+BlQKjUxXrUhkdhq8ErvVCXm3Ci7xuj/qS8hkgoP6XMvEdhRtnb8y5SeoSx1rrKFtm
ZEkIZz2gOwMA+/gnuIMaW4bRlcSRTlZEHm+2WzB48tdN5E/YHmsBZ6eOX3OD5WmmNZUvrUE/iq47
oqHsrmWOs2BaC0EXxuNjdoyrvQjxi+3U80L0Va4Vy5loY+LG2rmcWRy1/WEB3BgMo/Oa1vkTd33U
tBGcO4B1wz52qye44peqS04us7NBppeaEeWMtJGNDxPnMX+LO5qZevakX7Y6nZTTN9xtTnOTrXy3
J7YwZEWc59ZcnoZl+OJotfY2em/wiGKSe167T2uobkren7vVfHJEf46Vn5MHNdkoI4RzEdvcswLM
XiV7JKXbwxi3EhdnQBOpVG9voCSsJg3XuP2EgOvCtJ/z5rXLbGCfo99RlzGjYoNzW9qfIktwI70o
AhVSRWU/3TF1U7pzpM4E8XGWz1wB8XhnFkNvcCxBPW+4dFiPe+YPw3c1j+hZKUdH6XvDHA0rSU2D
OKCpSW8yjj/aARW7QTNDTJKEEw4YC/JUcWrN5ovrZESBjyUGuRJBoi4taml3uRO49aMcFBVIhahv
9qhVt9Jp61tmliJwTS33H99rahOncEcGgzVXR8AJ5knGffrUsCMTrE/Pcz+AcBOOfPaWtaG4N7tn
WbOd7cBI8GgrAMkmArWp17zIdhgOeL8oBX66rese40ZqgZfw+xQp7UObdd8SFga3keXCh14/E/Bt
v/OXlmfZFM+1y91mjzK9eWQp7tNGnjFImFeuYSAc61PlQtcEKlQ9DzWEhWJpfWHqxbu7eJRChAYw
ajhDwwQKPhHljqkvDaXukBu1aqGFKP3LXLvvIjmkiX0Uif51ZGR/jU1ZM9ZBNhtPBUhQIjCtpPN1
XSovhASD5BZ4o1xiE06Jh/aKNa59rtzi9+Tmy7nRnfn8+AoFqBYNqvJsP2tQ9mziOl/MltCYYST3
rbDB7+nYmAcnKKzcYnJqmYwvb4OaNVeT8XfDau9cOQ2pU6Nu0hpZTMvaCLmbWoV0dSRqfa+yihI8
tWj0tl+QFEYkiYw7MyOM0syL6pKoQ3VhBEtDbkMErifwxJCpUS/bRH3hkL2rjvLcG4X2iVt+OA7K
oWFv9jIowK3j3E4DcyXvpEpKrA+DB0J/zr4niFlZbI5GZFfMyEUJZQfckYxM+5I0cNkgbeon9iz0
vTOIVAfGIYYNCi/4we7KJ9G4KNpk0DZTf1Dn5pksW2aqSYLYttXXL87wVCg9P3H3NtGnXufcOhpi
WG9NW9UXUr3gMWjzFSnasJ/Sz0Yr7/aQIj5K8LpLg3a0dRO29lKFep4C6V0GVN6NRvU42CBNWoYm
acasKgNoyKOmhpfGQshM3fxzLdpn0peW8evU978SMsSeEnIm/LYRy7UYEhUzspKTAsFoZ7bND5vH
sc+Y5io052xPy/eU8RBVY92HSK7zk623PxGTxyehFBVU/pmB35Kz+srCbtAJJqyMuD+hh4AplYSg
Ve0g7ZffUwbEfFyKc63YLtWpXmMX0JgSpTFRv9tX/+8Xg5wEjo5sCG0qmTR22hujxNEiy49CyNKy
6gm5b2rglHG8O/dBtqcniP3BmX/oao7sMDfLEJe0xp1KeJNYTdIx7U75FDqdu9IfSA1dD27HwogJ
3S3R6Hukhv9iRq+J9x2spmJ/FO6BBlG+kb7wwaxID7pxNvicPe1pHPSoUKFvrbGZPTur3j81Du8/
W4LnpfshEpjXA6ang1jil7rAjOtYRFzqhdqcHl/ZWoZhcfUINNkEIy0kfb+cm8JXzKkgbWo9EuDj
HeSiue+TOsv9ERBViJIjwngYYJQwG8gRuk0mu7kflm91cZwyuF4fDblIJZGWxGWhZvIlIyPAt0E2
QzLr23DlzghlkQ33eiYri9s7OfJoFF8adgGmO3ffOA+X8Kq1Yjo6BfkFXt/cHRIe43xvxMabo1Ve
aHStfWU2uQJORISq9xd7HLFU2XYdjKYHhlgd+jAvjPaCykjsGumtsC7cJoI6fUaKMp7wlPxyCPfY
83jBetoqnCa8n26teCzojYTcjvxD66R5XirnySF48F4i1OVnprkmID7+ZIKMwL358BgpnDcrI3rX
nTvZCCxeysIr38puS5zHrRcVGqGlmrR/mJnLPqko6TbI2U6dcB2t9DyXrgHOE+GHWG9I77YR3/uk
ad/EQdNTh2GqCoicj5Txo00mfLN+tFsmEmz5ONXupZoMTyLpdTBY7NkSUsI+Uq15AZhz18258Of+
/7B1HruNK20aviICzGGrHC1Zzr0hbLfNHIusInn181D/DHowmMURbDkct0RW1fdGMn5zBHrLxkKG
M9QMIblQ4N6JS+6+7o1PAUXGD/O5M4mKA+/hNQ2T/IOllYp6CQoZkEAYVzFTxbgjZj2kcgeHE1ic
ntcPVeNVDzmox1oGOnGtALQAgfOT/N+dfSCtSyecXd3m36Ok/xmyz2wt8KL5h+8PQkchIUrJUchG
NtKd5HfZFq9lx00LOrRswjX2yXe7En9qTxPrIn2e+8JCwrntHmnB2uagJT1cBpOfr3uLfP2618IF
hi3EDrJ5GyP/ZaDvAy9Xk2/YxTsSmoNqZSJrwqS3yM1wYcUxxB1t2Zz/ibJvibUeHuKC1qs0j37G
nMKdiH28Dp9MToMYE7dt30Rb6V4UrBo/yljfmfFhSKMfrWnnVouVidWeLgRaGvK7QZj2Abh/c0SF
TDbFRDcNqecEg+Xh1KJ5sgzYS8A7UqBDpBME8tp1EK20HvjI8aD4gnPdT2ojgprisuwbVdilIEH8
xeLAUQssCWHVPiacx1uay8jlJZAZO7hLhcjCGzIMGsO37c7zlA4KTVx16OeIjIgBscngxuGsrZn7
KdyjFi6i2a5rERYzhtNJ/4gxzlkyPZGADs6bB6gRai89DSViu1RtyKQLa+2VkgkYrkIKjopVscwC
iHi7BiRJsRmuDBuEoyqMVysl+Tid4gOlHxsloYzy4qHALVaXifnMlgMp24ewkkl7ch3ELTKtWGxE
+Q5PZsCNQ/eh7sJkGU8rhxQbXmdvl/kyvNSy/xiYwq3c+i3Kwn4MdCofpdWv2gFJqrduxkLbtFpk
v7ZNCxkNa6LxNk5w74w4lamvDd6CyHgPR50t6duGH3Ct9z4QO5SXa2HZC3OsV6599bLnmFk2pkEc
+TPgRoR73oMITwWhyS6EuIbb0nTigzO3FIXJDzViKAhy7RU7ZnHs9DR6yKjnAH5M1KxE6P70xVcy
TEROcn+6YXxML26CONyngvfKQnAJcj9/iUp5SJWP0ZhiQDyUnXOwU6/aBg1dYFPgbrAuTyCOE847
YTJFED5HIZrrLfDpRm84NgOWKhK6m5bhuXLQY7V1Xe4VraHPEGZXIGtP/pRi+gDioZ/D5gfjzQi9
aQPqhD5jl8V9oV+L5la6iKXrrxFNvFZYmyjlvTf5QglK9kpNxEpPvj1ejDhzFql+G50AG+J9EpxK
G8nFHxEB4ie460M8oANcRR73jxJiKkMG57ALUPaA3u8W1znYjMbBuNaSmW5kpSLCtiyXaaPtK0es
zexKXNmq5zrsc7ziACPcSG7+ZjBUUm/XtA+BYTFEfQrf2knfXZYTsVAodHJ7b+WEuCdS965tOgTn
YuvZbDpBHGWfLdeUHw23ZIiLM6IvBCBV0K0y14o/o9DfS9cPXkj66PdzGYaddt6qqGLtj+H3i85G
LxE7GTY3VAx05GlMIzFRMfQGLDMQnbl7yLmG2Zu/VfKmNVs/OtB9TJ49F7p7gTmQ42ube892Glqr
tsD82jj6b8b6mlpUGjRq1TrRBwK/fRP9kt+ImKFfNimAsfHFBauNfyeY6ipZqAKGDqxXJgSVsGkW
bbipwtpemcFgLKHOuj2yANSJUedtu2KgGcdtxE0Ln/NSlI8moO+ZPkhY1TTdJEc8hyM3VLgpenrD
9eRF0moLRIZdR9IQ8WVPtLa2FmzDQLPQNUKFsCAaIN33rkGkEwHEQEbJ8CFH/ydGfHytuya8mBkU
1v35JMaZoOCuN03+pKnmLGcilExgInB19dGhmdmmDT3U90+5+Q+oRvtnQ7oWWTj0t92fH11UJL1g
wTfq4DRm0XgtQmojQh9KIgwI1NUy6zGLh8fZ7iyTAPMiQUCPjsK609Mw8QeKQyzTfgQHbh/agB6w
oYbSf2VOXrTsb0DzNnrRDualGqgQ8RCIu/kmIxcHtY9L4QaVhTR7LHSSlYhSWfrR8+hyQoveg/HV
H1+8NFxOPgsw/7UGUyCXD9r6iNvMRUdh2/qKt2RZ6ifHOxsQxbUslwbt4Wb6hvhgqfvFugmIHofc
92pFDxYnwwpBIfKs4NTCyGnQxQYjiOyAJvDelIos02A1tMPGipHvNasKDM75O9tl7R7ejMLurh4x
owLAQJJFgEIaCfQj8cbRr0VraZf9mRH43ldrOrUwyS91isxCgCSETktP0a34M7p0dxd0x86wTA85
QaMMra6rybnEVA03E3cHxe6zY8j7Qqi1akaapEK58vgmKiKpmUjYU99ZJVODPqthIbRXB9zL57gl
cEpFvKAtbEPfPuFX4i8PF8QrAFv/VtwlafPeVZ89PWAR6C/JAYZI0WH6C+FeEChtRpq6J3aZsOeV
hHaoLYSxJp3lND7NW2Dh0bPA7STCejFMCFBpvGFuR+3KFUcFJov8zDeyTawciDkm0pWwyK1TzyhY
Svj7TPQg8AjSjUcNG3zXfYDsQllXgG0k3JNc1YCoD8kMwi/shhI350Z46qK3KRklM3KvUW9KJt0u
iNCVRE+e+xxlcqF0EJHmiVdy0fC7jLolgrheTrjBIp+rnlVTD4mos/+gN+ct7PEz1ATlrWmTnYlT
2jgl17bRH4yKlisECIrGHE+/2dZmDiiV/COzlE5f/tiKo5yb/YadS2oMLXxcZQi0V17wN+afrg1A
LvP9BFGnPl0a+qLvnEIxklyHl76DZtUe/HxvofAU92PCr8dsze8RLrG2FpLU9opinoKxz6Y80MlB
ov3c+21QkEKoFQfq1v9KiXIYyOzL6r+tyPEfF4sK+QE9QaQ5oJnxV0P8IrUAKxB1k7wBcUHHMVIf
zh4LUlIWIqayEba7DL5C993362XH/8VuLXxX68miCyLnik8USrKf1vjNBigMp1jJvOIkbq51cB8O
Ods0tJcV+WJM3zKF5LS0pcf/gT+S2Fo62SHMHC4ei/q8IV4F/m10qXUmDpEesXXXqBQQHkKlQH1F
/3sa76gsLzZOGTyUeideTAM9SY/dZ+Mlof8R1q+wtBZi+BtxJyizG8kwZP6YU7CnDEg94zJQtFf3
q6FRe3Tww4s5mdaaym+4JgzLb+Fg/KE6Obsmvd0++5az7p30i4yk6Ko1oTy0A+Ri7/bn1rZ3ckq1
PYvxQxcH2U3PMhu6Vhz1ZshuaVPoj0GwQtRMKYRLJhBMP8LNmNkMvMDztorsoxtiwuSGYHFvRhG6
vpxq+cae4ls9mfqDpsdbg3Dq2/1BcgJzOziMKKOm2BVJfTRdDY+pMQTPRksjiGJT/uEAzBnTDb9y
mlSW3HucQvWh3xkAPztnMP1r7Js0aCSd+pobyS3p4qxTu7aqDHp/rd+pI83e69sEsszBLYCb6axj
Vl+ZcCctxrqXJhnwAY7h385NL7QNojrzOdlHSnfP/x5qPURmHG/I2Wv+8/T9mX/fYM9eKAKChuW/
L7C3o3YBGAcRtuyzmh+mId9Fqp4O96dS0SdcOfMXKB8E1zWz9/u3UTM4Y/rfoWoriMxIP1v0RI6s
RP77MDblLlHmdL5/oZka/Vwl5VdDWdKSyJ0C6RtmOJS871U26FvXpvXRcGLtve6TZ1Fb38kQZUc6
aRTTewjoZCikTa2bfmjUHq4qL/OWDvzNHNRWf0yLlCrvhaknLNqdaA6UK/7yJ3w4jea9lRc5/BR1
+BPJmE6uPrF3+UUbp+lqlOLX9kT30clpi9hhrq82kw+T3V+17c3u7a9qpKFsGFWzGXyNl3cEZzeb
x8IKb8pGWgueJg6pBkiBxbO+ZC6wJ/2h29IFvsxCw/4UriC3zdAWMgZxntKAjGq8/FskgerdDNSK
8ueDqFBXpLKGeKnFBVW5t220CR6nN296kDWfqW6vqY/khDgI65xRP3I0M+NaUqMH1xw4QKndLq7E
zyB6eSPI0FpSRFLuIpFOJxQR0ymOQNQXYpDRDjefqW5aQR6s7qMDoAxlETVudVCZCXJmBUl9kLhF
tqT17wzNWrZ9ncEP0x1ctsxXfGc6eWssPPFuUJgZ59QL0jc068H11m1BsJu9yh3rbPdS2xl1aG+7
Wvjn+wOWKRANOn2WNOXt73DQ/UELE9AZfzqBlWKlCh3Bmttmzi7sSBo3Z9gIT1fn06ZTFrRm6g76
f5Cl+w9TJGQfCQg7TUHOWn3/XTktjkvpGTXED99XxROyzzLVtm2puYAItrdBGuazaiRUOAEar7Kz
14jiiqqYi62i1jPKtKNdUanuGTZSNsZbr5PXCp/EShSdsYbboWOoRrNg+H+HltfOlKGxtON0P3by
t3QhxtvOw+qdPGapl2+ISOrWyUBCm6/Nm/1U/kbzZ/enou4WUDGj5dbNTPLh2U3rnwoq+SRUgeSx
aIYdxphkhXes3OVJbD23eUWSW5fiXJk/dTM0tq0HxXv/NOG6vIyBcaxrB+NQTYR0DKL65FPh1Prs
8aol2hDXrOkA/vvJVHyMRkNOaBXEB8Pvjo6gZT0lJH6p1+pBmzuLR+bNzqPql0Qp1Cyj9xYVk4Yx
ZZFLwOuxF+jMBm+DPlNjXtW9syXpkzdjm6jzMk3Wo6nsW2xIf0ncChtwUCGW8JV8p4AUYKjvp0+X
EkgMv4oNKfpJfbpSwxHAqcqts2djlecohRuqdTu596X5QDW5db5/FUsewgjZc+UFqkTnTL7C6n/9
3P3D+w9zYV9tCjv396f+Pdx/l+ZZ2gEh8+b//VFpBAUl6XW9/Pc/vn9ja46XOqJ1tOqire/Zf6oM
ZS6W9thbK02AzEBGkaJBRQkvHsS9ai6zxOsyCfuhZe063D+rvH7Wt5jaDg7COKZO/RjFgXu1y1Pi
Tc5jFRr5zqmBBXDMWze396HmmzHd9Z1zK0kN/CMDiiIaVrJFa8WcZKupeJSGmm3vP1MeBA9xE3TI
uLj9SYL8yyQpDkYOouRMnSDWOSMYKvgjbG089P3ZHeKYNCjLhdJHocFCjwa3yb9bm0O9o5tbz5we
+jmV2OgA3mpDaJsg61uixkEtTNNeGTOoAcip6M6wET5F1HvLzFpaevjtptmsCuiak2iSYhFMtVy3
WPUOvQb6QsF1tHI45278fnAXbmS9o6XUNnHsndDofpPKEm6xiPi457oXM8RYa0knWgacDK2wXyHC
Mve+0XXHJG7rndk25zBr20syp7HqU0tjWUtE1NgC8Q+Dcxnsqj5XZrsLkYVtoxpVWBIJxOomqp26
eu9YojdeQPCYV28nmNMP30LHSF9UvCc/P6xbecJpYJ9sUWY0S5aoSuyBzSYRD1FbBJwl0mtacTf3
Enl+XUXEBzpRy2HHKc4hFTZVFSaIFmdFgurSVSw6TnAe2lY2MA3pTzyw3hAnllBbBY3G4bf1v60B
fYjjAn5Dax8QUgU5dIchPDTwSXDMJ0Sj5aCh6qi+RldrACU1tQ6VqHZl7u2lZMig1BhRavTUoIxY
sEv9mqX1jNC33JQD53lkYosS/0dcEDXoEY+XYg3fNU5jHETLLzRDeYp7PX9wcCU0HW8W7n6Ox1ay
TYxJ7AW5gzLvjFVvpaSeYSNhm9HHkyjZGVMtJNRq/tQdQmCA+aPO6zjw//scq66+Uk9mkU6rWJ+c
tW7LFxUgR+KkJTZiQqujyfSz6cxpySrdLmzSsFepWQbY5BMUJrV2rkfskq1S9sXs7XXgCeBD3HnD
6JaPAyP2g0Fn5Fg/Umg9XCzgKfIStaNO5cCCQ5spse2DurPOP5eij5EFYbVK40ydjWz6GjqdsmMJ
XTi4c58bh+gFOcM5Ur5hk2tOdtW19rOGzN/bxi+S6OaU1UF3NnEQ9j41EQ0tpKcC4GKPMg2rbPlM
gSgvzADlJXJsB6rPGGqr/jIF1tYWhU7woP7ezPulZ8UPmMwXxIT8CWv2r0FDd6CkXR1LZmLKd0Ao
kktux0+6DPKdomV6H5bpbnCbhUGQzYUEZM3j39NCDPDnMljbDp4VVz3Z0dp0o+pWhybJCz3WNVSK
u3wOimsHKDiLxWqT6eE1sslaijUKMTpa4ZeNEBMSbm88pS47/gJKZJdIoT0EFLVKYSE2DrvXhNMo
5cOoDly2uEXENE12y7wTtEd/YIZoczrEHQmipJpijXxZY1xVXSuOHw2BH8tG4z5O6zJbZyGB860B
OOsOmJ4G7CgtKLrXeb9uWOhn5PEV7LuR9T9w6AVM0RQl2rqMTHDASZtLB+2/hUrzA+zJJqZWOCBc
+Vj1CLn83KAjmVZFSsCpe+yYhvywxwUXEv+N1AoRCVhq0p/K0b2FjeUvMg6I85zKkA624kh8OUNJ
CgZR3MZmQnncN4a5HSSRmyitAirMM/RGTCUR4IxukDkXzPmGTeMwN0/JBs8GpTVltEfgc849Epry
ok/RKJNinQgaQ5qgf5NKrY2GVTz2ngpy+4eQZR3n4777HOSon8Vo3Tjxlm85Ghr6GkXzcP+0NN69
ypdzbLnB6GStcypLiiHoHuNkdM6Zi0hrsp5lpZxX1bogL0ml0QBnHmDZQONwZq4SqiFMnJJLEUQf
CIjwVvvju0UH56owDG9lSt5xPVYb03uh6NZZxG1+JnSQG9ociCKn7S+ZXbEdIrmaHjuwqKBjYtZP
RUTif0d85MzhAtEnwl36ccY+UhTXwqH2Oxj811IxYEO02msFVFDQZdoBp9HF4O8dZsGV2Q3AiISw
YOjBeRm7z1nkFYAO6muMyhenrykiKT9l2kKnA84u0BAu86QVyLYJYNaziGsnDv9aBck89sxG5/4T
eeFi5U373unHVYysG/17CKJSMSOXD0Pi98dBBo8RVam99tmwBJ7K2jGXE9Fii5L0tLF0DYyww8UV
lnstLW/tpxisUhsURCqAl6EzzBULw2CIRdnpDwYupAq01CPgYkms9B7r/kUlRr5VbfxkuNNXEhuI
YQO/XaFbSlNz3HE/77pEDHt0bDej/UtEWE53AzAFift4n21mdDV3KQyxSXIE/seqMRZi7H1KQqAu
SEqbwPgGYy1ALC5G679hkvcP7CjDQWjTixZEyHAxHfdY6icnkHhZxwejKfBg6iXa6ZYEXzVlZG//
sYvRWvVgHXr14ZYBfdjp+Gy2gAYUCMNrNQQZV3X/a5vldLWoU8sJ9DKyVh2yoqs3dgtHQFhbuJN9
xsHCm7h3Autsjon3qKUsqFp4rIpmzkYKvWuWNv61boZfP2nCfTJ/dn9+wgxcIJdoZXPygjRHms3C
nHeAkV363w/1/JGLu03iKQEpTivFoqqTy3cP50vjCE3k/HB/7v6RS2HE3jRyiOihOIhUp7RSGeOy
CMSzlhg9Tfb5Z1Dn/qPFeEJ6TX7pNBQVlhj3xMnQUyprecwM2ngY/IDVlbEjBwmxp0uCC3e2nroP
WaznR7NAPAqxwodFSLSgA/mJVH52hSQESxDPQrl3DhQRKxhdJ26Kc9XbeKBMXuSS5ffgRtGtHEji
KGRfHVsPpEwoMthjoYlz1RnifP/Ib+a9teNS9K3uHeNB+sa6v6NKB691Cp6DbKBaqcZJXw3uGpv7
yYL8/Sn4+zkEhF8S3003HCffG+eKy+k4kvdT0s405FIgt52fx3A8/ec79EC1B52q6PsOg8o+u7jG
YjIQYoHI5pd/T1dBQ0m0Lw7/53niTxxgPRIu7j89Dl5OaqKDPKY33+xZtJm2b7geZ5oTdOz+tIth
eRuSDLfJQ8NdGhqJ5Ux8+uH+QMMqLo1Q10FgeU8BCu6P96czUWIJaOjZHaYwfvj3UExZCnbHnlQE
QakvJFkgtENXMtu3k3q6f2PoFLx1oqQ3rDVOU9+y6s4vvE8q67FotNX9qftD6jQEEmYoxDC32Avf
9cn+YaOlsjlIBxTAA9FQNZXhVUnrm4MUBOWp/VKkNcWzLvtxSfLeu6uycDlaU3Qcwaneuy9cunho
A8jKaHwOQ028cvqkYl4Lv8xMqiNCmGpZRsb45tveAA0UuMQi8unkQhfgjPUeQgJHXhV2obEckSEr
6zz6CFL/812Y5dBWwfHU/dU3KQKklGBCTE+bilFjxLIUheBxQ54lefXoa6puKTWSmcsxzLfpFBkv
OFA5mHOotpkQIs5VlyzlfBeg6f4Q6EiWg1vgN5IE9MdutLk/P4HzbIOAWpMM/9iHUXXrDMLm2ave
dNxWJz9p//dDR5UuURAOeo6UOqT7V41R/59vIYs+XxWWCRnPsMSozA/ff01blRe7w+LQoY7sO9sD
8sj8qxXS2kv+DtXYnC9PRTlscSQjFQ/LeDt6xfio5ocQ/A8lfbaRrjOhYu+cx0DhG/Fc8eg68PmU
iO2VXt4Cf3YXTbJfVN1QrfMmACsHbls52Sh4N235HYm3pOnDz7QYLlLll74hV2aiTeHRzEW4Lt6E
S0HwWIU6EWAGMlJfrx8BQsCLHRQb6YDRgP4b7+H+wBDTbn0Nx5Lfj7zB88O/r1aomvUpVdjI/+cH
/vNRH8tVHLKI/fsCTUnyIchXHo00N5aB+DZ1+c3RPHXq589AO9prRw/0/Wv370p1du0OWRSQi3yz
M2RLueyfnHCoQGwwV7gGtThBH2S4FOpsleJgpNa9bvZx0G/uAqL7A9CXwBc6DEut9vQ9vPZSeRsy
VLsL2eQvflOlZyfh9OSlskdhQUbCRIM0/+piPRhmt3Vzzq9+O8v8QSE0KQmvlma+c20k3E1LAmuK
dojuz2YlPZifKfC5vFXqQKqXaqPaqVh0CmVTnqRQ2IF8nXRz1jDSNOStYpV1JzPn1kVM6p1leh20
HwZLfYtKI18GmfrKO+tPC96w0QiEpVXQJPspKN1jgOTESbkGupF5lBLNoMz8gxJYIRvES/5A5bJD
OsI5oiUnj3L/YGfcZbVePqYczFBhcmCHUD2gXX/sNCIlKnfgDmmHmQzrsWDbbHSZ2UTHdu5osDsu
h0KBZvjMzwuSBZIDrt4PKya2hYF+61NtgpkNXLXufmD5s52dXLKMSvSKEX3d+F61inlzl74uiP4H
lDtFwVukXH0Xc55w55EE/OSTXouIBAsrWhHUZ3LROGvTCo2bjKEr+ib7m4hIPvtQRqkbt5j5Mczp
Y2eebLxhxxJLlBn7464avxov3Yd60B5S+dRYVnV0TSxgneFxfM6zZZ+Kja8XiKWEv5WCNr+q9oHW
glQ/GGnx5DETr3nD1Y75TRnO65wiy2QsC7X0q+p3iAVU/mRAojTdm86om/jBrMTWqVaXA7UKNQ1Y
qVXaB2K+lvSe+kdi/QE3SmIj1GDnRyNCYdBTfsYGNLMPiFgOFOMu1dAcPOH427Fn1YxU3G3LFpRM
FjcWh2YbVezumtE7L5Ut9n3UfBFCUy3ymlyukNMvfJLGYc3MvjvLnRjsscG7CmFblj5lBMsfTJWg
AGOFRFiHCW0ccTSIKdqEKQsFQXD5QnrBhsQJvmtAjFqwoFdwE1tlU05T5bCGfrIbc2RYnRUeR9eV
O/pPW45RwzvajQwu3NI3taHwH2bjDtyLdvFpFkY31H9zHGT2Xg3ooLx0S1Kbc650m+AKLCApiMaI
3nFDcDNiHV14FzpqSEfxjHStGz6eVQ5wS/RBzoOI8cf0pOSscc61V9uirbDEzr5xCMbCJcufidPF
fhgVbBTavAV97dkmVOVh4mSuExW/rucdLfVA48qSlsyu79coEpslf0uzs1R+YsTLl1Lq2oYexM2Q
kOolOJuAEmUWmVixYEdyzLJElxo+0knnENnQvEz9iJPKnGxeVhSzYwf06Z0Lt9SvYsy+2lxVy16g
DymRq3KvbbMhpx8lx3PGJLSLCQs+u64brQHHaEoIWDS8jNnM8aA2NNxoWu1Qo5sFakuFurOy0A9q
KbkhAFnoB7vcX2ptNz4IGPHUmzQWBGIjGb92kwoRysYCtSMo+JXg23LZml217WOf+X00nmoXZpnx
IgR+TOcqQUT4GYG2g20RC6RrZ8fNhlMgGQUShfsY5eVVo0gEha9RLHqDlQepD9lBMM5oNx6HSnzb
TfBRdRP1aS+FgTjewQGycMmIsIPnuMb9l2WBf07L7q0qSYfx4qQ4R170qRLz3RZZtTUxTpwnFleD
GenmqdmrJFCslS1FBl2eB0fQkmKf6vmpcQQxX3q0ZWdcCM7AH4QW/8Ft9MIIm5zt+aHirE1wsL80
HLA0yyTSZQK0aOvRwRSFoYm8nI1ZxN2eJPVi7WQHsmEg9ssIe4biN5I5uiNmlLRWPSouNskDekcJ
chB5BJUra2WP3l+n0X/SNIjg9pKlE2RvmtNUV1+R7RHHtIROb4OP4qgzyUECwb8F0Q4LZn3gJMlk
71PP4SG+3okGGExUWoW6dbrCxn4bZAQBCumnZCTuYdTxntRTdI1HApp7V/CX9wI8IhTaPi6+Bu/U
xUbzELkCfzGZQoH6kEaDxJSA14gWuKAtUyLrkWO3VYr94c0zxw5ZdTQryhBTVZHA6Rgilw0scxNP
hbErOv+PM43uoR53pVENTIsznQ+kaztEC6dzklDVPGd+hkweRahAFqb04yQRzfSzvoQ6tWVDjgvv
J14FXQNzEFyvOpkyOz2rVo0L5xfBey1aW1DUrOozxbUDo0tnLbsAW3AZtwrLMtDznHmR5BzZwxai
kv7hA47+4FBbHIR1bTsApj6EkN82d/xDjYfKKE9DE5r70UEQUkZxutKUbR5d+R1TbX9udEEnglDZ
ymYzW2FfMhd+7J1jsnwPHe1UO8q4YuTxzZpqGnvl6+Vb6LZIn8fxo1cCRCbG9yoJ4sEhVaPbJ+bN
6zOUCHnyFz2T3NgcvdkgshomfizWOtMpIFU6zPEEMZn13bYWLrXFfvzbmWaH/retcJzgCo418vQy
XyySMfktotTf1NHwh8lA7GfMWxlzHqbbQ0/l2mOFNWrbdziepAzkMiLUaSWM5LFz9D82Bj/EY/Vz
jj38pFS5RafynejDJ3kZW61C6EtMorlq8bOjsN7no6e2sZQ1QzdoBf1E5GtUe5GDiRqoz9dlbDhb
MdFxq5klwe8lur564N8UoFmFdtQ+NS22dlriOm+17j3VToqXpdIIzpBGt7d1d9rKmdvuUDZtisgP
L4blYW8WBPl2ozHuRDe9ksp9NZAGy8ju1oPKWOe7bs6gpIGN1Ns1CDR0P6Duqqup9ZXpKonpbsHA
9Nh04slVSu13TNgENigK7XKDqDCP95sdYUtoVLZG2qDr8rvJkf9HoNgMT89LKSL76OWCzD5jTe6d
9+Bo/l+/mOxF3RGm2DRKW2a6/xo2aACSWiOoGE2zAmS5yZLs/ir+yEYlHwbc0MBz0xJXiXHkdOdv
0KOtXHKjAXnaZx0zENkqI67F8WoUabvxVIF3G5ukP7wFZdqsisyAfiI6xIP+WbTm9KmiaFyE4m1K
kcW5WUbKRcXrJp0/Iw6lDRUQ7dJWJl7/zCTQR1nrKe5vEzQdBJvbL0cxE7LKshZO0PymmIwWhlv/
1BXLgN4hL24/LQvmHLm72Jh0AgHrcRmmdnfSqlQuLLdGJJfE3t5qN8KwCIh34wfYxS8kidO64yRo
ZX18ClN/bw7ECbeFj5VL4yB4f7AjL78Gkf5TmzReti2AbV2/VtrwQ9aGtrSrdNj4wtyatJ6zfoCI
96aGqrRKdqHDsmwVCWRGKrEzOK+JEvxjOIChLq42U/STuF1/HiyNQ6jOX+hkvKdIWrc5Wl2zkNox
h1Eh9YgCtonFO/9rq3Bb1QbHqLj8tKX5ySkkWacY1KHGSnWUFdxMn3w4apKXlgmDRuFoY2u2OAZ9
ciKb3UAcx4lKRopuwOpBjXQYZa0jn4E4YYqjceM5Y7guScR41XMH3bHof820z1aFfS7bRp41DbU9
8wJdXRqevik5Y1qfVqioUiwK9JYgFVkZeeGjRnG+U7YH8DEyfHxeO6sB9jEGdzeZNWk0aUmGWLeP
AqIYkYKOKz2iB0xrkH9qFb7DsuUViRjJcdmuQoGJJ2iMWxvE5hpCfqeaKCTPm8wFK9XOocf2Tgga
PNbce5V80c03QchzSPQcAGBCNbFJCcYElviF5zdP7AXkKNKEC2FePRmhTa1dSklLVsHrc8tXzFJo
VBlFdRhVn5C5klgbURmYPUVowB3KHQMj5EEBHmuy7rQuh1qhRqob3eCtNmW3qbQpJ+HL2sc9xgqE
PwTixl9hQumg2zVz3bXCrNaN3U2Zgb/2RrkNCpqlUab25yYo0IwTGuaVHfz+/ACt+cc1c2erUq7U
OX2C5Vt/yiqk4fHEYpURE1dpfsN3CtZa0Wa4DsD3s6Ewl61D9h5mD3yzk+OQshFQPO7V/tax8Or1
3i2Skf50D0b7T9p35sDc2lG5oQnR2brKQH83gnrbcfbXJaV76wVqX0Uwvvmsaq6UbRyoJbiNuTX+
d4+WxzwpG2VtbFTlmeUuJTHPRI26ybkosf6M0iA5AqV3H6h05aaDdvFydsistvLXqPkeiKl+inxB
KlFIeB3hiuQyWZzdsQ24i7Kw3FWiB/5jlAOEyDmP1WDO3XYesj5TiYtJMW0u4609pxy7JSTN4MTF
pc3/i7Pzao4cSdfzX9mYa2GVABJOcfZEqLxn0TTb3CDacOC9x6/XA3ClM12cICVdDIMcVhNIIM1n
XoOYK6Ijd5xgCWXF1L/iLvYNtb47ZOSNQ0duPoHOZoVLqxbZSoe8codJ5UtdOi2Hb/VYeHHKWqiq
x/lThj/2G/BFuNhD+i0dhXQyihA+7nPiLiW8m2XfBlu5zCqFpq4dVPoRwDaV8jw/9Fn33NEqAHyT
cKJTZAoKSyjfpT7F6slp1m50sXUCdFzc3L1nj+3o9XjrNNZBMFnKsYyiAOUCGj5FTk/XzItLXXnm
meLzZAIAk2zyyZiF1CnVLKWCRkRhuNmy0PJiibQa6JMGQPgUgZqwUw1Gt2TnJD2ejAFK3KC7qpBH
JQ/uvM4YDxWZZ5Pjl6PoYXgmW832LlSJUDahusRLNF4XvSJ2XW5pe1N14ZoElfFqfqpL4yRLhXYU
utOLLHCf1SwfTyNopa3q2J/LsB4OgWFS/oskNhp53b9qVHZO4GyhF1KJ49Q9zd+5PuyP0syT+762
1p5mtU98fJ5ELp7IsOaI4uYvDRtFmoWLApWiO62yH6IU32iH6sNibElm8TIKmcB+RVfSyleuAkC2
VrA9JWa5VyEb0agxxSNkEOhmqp+s8oTkM6ESfxxr9WAJUKcjrNP9WDqIPkGbstlNoew8FI4unuU4
7HtYkfUkuxko3JpHh2CAirCYrY9RKhw2ogYFkmjgnmuAuwCw/QHF38k9QQkbFB2jSWDLGtRNL6HW
F46XQGTlVAl6jCQ9AZTaC3++6nlq+qsPwGwGEESOChR2qPcCDBE+TtBIpAxXnmcrHO+E3XYbfIWR
fafoCrA11uB5+qlvQg9ANL3dIRwQGAXOWPSl8VgN9pOD7vSlIk6ExWkcc8hDNJnzVdNQKoEc25Mg
DqCfFMgdMkElRuBefQXFv2ImAN9IFJtaKv/c0MPgRx5gP5kbG9UFKZMoofX6xv3Ad0iE8McSnBNO
GKUXL3fFj96L2UIA6i3HzkdOQjp/5hm8YEJy96jgtR0MKh3SuALkWajoPQ6+125GXACpyGTJCiE1
e2dDFnkm4qFM2uOdvEhzPQXfGg5bRaTjNsi7p6YSB0w5uW8d5GbfCW8T0rs9kwyUu0AU+7pqML3o
3Bek1Jaus5idrVzfQ2G/i+wzIKphrYmeOBjf7PtXh5O2pvZqpwP2h3wR+oDkPZYYi95B2ygWwYWY
leB68B44SVBvdUedA9OJ96/3r3jxs5APBa0RYksAWo4X7Az0X1d+DUkWjABvsaqJy/ww3vU4l2By
rV7BW8cbtBXKddoNbCOlAqKurHdmOrr3HWJNCRxkY3TU7+wbNAVGfdiOtvHS1LryiaI+IkDT80KV
OaZozBzWtEcnyKz7CLMWP/b2GtYjC8hkBfBu+OyOL9d6EAM0omd/oa9/nU7wfe0hjYUR9J2uaJDP
XcUgfM1fCkfCLmcaX+fHbWVttZuXO1xhmo5TKcfgJM/pD61djbYz0AiLen8Clw70aG7bn0bn0R0a
f6V2doUtFaJIr/bJVLwQ/68Ua/t6trkAWLIlrOwr2bWP/SCw80qT1jrCbXcTGTBpchpb5NZmsVP4
9Q7YMcIlaFktmxxUczQaWyeGF7lQlfAXlOdkgxDLqicVH4HTlnZMLaGpxm0CqvgpQeR4P0z+SUjk
ItclxKqF3AQmP7mKSQ80VUtswCYT2FfX63mThoalHzo732Avr11mpzCnhMfWW5qx1AsDB/XC3ell
rayUoGpXI7ToO6dSX7g6aqs8B0GRB8EFt/fM1Thk6hPCDlSTS729j7Ls4HXqZ5OC6b3SAArJ1O57
3/n+IaGyUFufX0WS5RRbjUHqnLsak3MIuQ4cYOAJGpWdDeLG1rWsAbGHSgKmUqEx6ZjKJxTW81Vn
yh2HzI8IcPXncaCODXUDmxmAVMiwTrt3qQHgxPzqU0anpJ6E8EfYrLTUCZ1hP2M9qxsZkVwRZKco
HIeftqIsmkELgSf/8JBBu0sbMH5N71knt+pBVzeTTphbnSILP3GpeyAy0YNC5xa1KzCOhc2Fwk9a
ZtP4avpBbALYI7vMp9nskVbrTdXfz3snvCC6DGGItKCuQOQZacciuHBNpyNZC8J6lQbGejZ+7QME
ofzU2LzONa2BdZ1I+c2clJnzRkftJqnhodT0QEdjgCCmON2uT7VvTdCFazQvkLdNmgOcOoIMDyaX
GHV58HXwHzm+pAtdobIUBsEvHrT+WUiV9KwwjiqKOjk1n72iGc1OiBQyfSSRtcemx4ecmGqudp+m
2ChWWpndt7tU4MCi0JZYYxQI0qCRC32sqTHoRgoRUSg7tyVTzjoFaAtp5ynHMQQNPdZFL0W76nTk
Qay2XAJi6C+mXRyrdhv3Wn2Hx0G4LILARrqaSCmBLzM/rXkrpCAqfsRSC1fOtDO4agIFwTSaA8Zl
L9IKk3U+6VJQV2nBt47aT09HrLVbzdrFvHZmneb4oHl7/1LbGspjLfzZ+bFFsMrWlr5Dijy/swXZ
d+Pp6zSs1J0171QlNjwFHetNocHNsSdN2Ta30EE2PPwDbGcncB0kQP8x1EGwSkL163xVVTOcrVRj
ivBU5J4B/TZnrdAwi2bV5qpa7jFcwnxmsH96tXzSG7t5MFuWQeD69HgBOxON99Ud3NRJNKO8aO2w
1/LU3MreiH4MFSDHII3gp3a5uvaaOL8OKYCjQDTGpWndrwqamj96dInBMohuqzIZFl3ZJxsE7xGX
mRZPT8oEMQAuaVh4Sz/r4ocox9NzAKWVGlV5X7V0ANXEfLDVAVHNqTJc+pBd7dQ7NeB7L6iR/1CE
0+xzBMoocuNg3eQomwyWj78exusR3ulU0Ai99ZZDuyNYXGnWRM3Bq/06PxpalCCwRu9cTp34TIhm
F0FkPXoRoVDoSWWXaGEGnYGAyyEVOCpGdvYL1FP7qrpLkb9GBIybxU5kojWcITOsGnQdl0aoF/tE
RfK0DNGxjyeh5hF2L7wL1DJjiz8RJSBcJEaAe09DKaNNY9ixgMwXhWp9RyjSeqwNNgUt9ad+JRLs
ZqWysaAWcygy34QgUUhQeLlDOxvt3sFJJSIrQMdm0/uuMseFbRfBqU5g62lq8mwMVf993gFoXuXH
HsbvuilYGYPM25VoAUDXGtt/FfZ4W0LEgeNnxpc88VtCavauuCuBj+v6eEBIiT1ZA7GHq07fgq0w
ASlAUI9hH6dpcgrqYERjYwDJ6nXXfCLxpbDTVqqd8yccBdWmrsAMO4KP5Gdlfw7/rNlMzeirVQ7N
xQlSa5lGRrJDbh+CNMfqwoE6/CCN4uwACND7TL1I8F/LFF7PhltUd9StF0PRrX2LtHZ+4qUvM6j9
cN9n1y2wGOZmTAVR6diZZ2qbEPYEmEOb+sw6L8t8n5XDL6o23jJT23I79r9QBwbL2OI2YCDxU9qK
s3YtcFd05wuIUilUfq/itHDxGgLd+aUuO7Ht+6CF04mBpECjC6ABE6p7GLHTexCQzjZZq/XX16eV
tph1zsmAXjRQZRAJACjUSuZBhHDs0WLzRUt8R+m/JyZA7SSX6Q4NBe8Y2ZJQaDp7BRvtqiJ0X8/n
Mfwp/gjMSrFrgLOy9MgtDWDZ9XdfUKT1p3BcGDUk10oBOJqbUCx7TEEHpmYdG49BYYC7GgzuXQVH
Pe15CH6X4hLUbnsuCzDlDloAsyXBKEmtRyzHdi6iIgtkfui8kCxILbujQuasSgdSqcIn1rra+chL
Typdwj15ueXfZXW3k7Vyj8xrSPerRZ8kAPwCa4iyKgK3uZLIxxArbkhHJcY4ftIs54Sz9cM722+q
k1cVwPQAZO3nJDWrdMCrXvDYDXfzXE9tWLtdl6P7E/Z3VEmt45yiIkoNFMzE7XMyqWWlqSuKxCUO
Fgjzd5bCgTgxxWYnKbqhcq3UkBMcuDR3Weev6t560llGD7INjDNkgIdSqM2+1dUTtdp82QC4O4wo
wIFfVKpjY3jPhZeuc2OA4p028mRrxtfM6pkRUwilY1YEMVs9otZQHissPSsYZ56kGonECJmP8NE7
bftDWtlXAzEVHNkGsYTOx9tqlRPSi8EZbT8KCYD/wcsZkF00OKRBqcoLYPgWlGik7DFvkUNjnPy4
KFavFQKaYBYyaJewVp+DIUEUsY2rS0p/91y6k2n9VyZjxpHmKHf+KCFT6OOz1oJdB8GBxK7ZADYr
vBoa6dUrIezbsBK8WFu1NhoLILzcYwdCFTR5PL3ZUCFZZsT4OlzrrLPX0GYkQKxuPSDbYZSxco01
yWuxTWcZ9Eb1ed7ax7p+7pNkj9e2etcD9FsmKqzSfMz2tWHoD3mDzpTpEvaMlHAOwlN+2pn4PAbC
/2HYtHzTBqEe0DVPYAOKGviNiRb2nSiKTyRW/UkmbbF1MXdA1Y8y0RAi4qKKtttrlVwMFSzsIUGx
8zXAVbLgq8Ia/ZwW9rgIoso8UwNFOnTIvxYi7i5j2VhAlH3g8/onC1/0cz0k/hWiorXWYmpjzWh5
1+KYnObjo7NRynnd/CNzdLf61Jqz6yo+z99VDSzTFkbmzvVbeVXK7HMjtOBLBYbU6ru7SALfxMcY
/UIE87lphetiwZz1BpU/9Os7sv0Nn9gYBIwT1jY4wi/cURvKdg06O8feV/wj2Q8GD6BcWnXfj2Xw
QC4QPuO9iWu7eLYScxcg+6bbZj0uNKqrHk5QyyFS+1NnDMAbeq8Hv1Y/VbaKUktXPEJIoY8A1xQ1
C697pgQDxbns9qGL4Mw8TzQPGnvdr8wiSjFTiBECb/F+jiLv55xKyaD8EaRf5yuBXVIfU8mW2DWP
fjhqDltcH57BWW8pLqmrQKXxHik0HFIPZTCZJv2Zsll/ngsIdHYR4WCyLRI8G0/YMv5ZqLTiPK0O
L0OQz2kPiYetosBn9Wg9sv89tkCX1nGktBu1H9uH143ZN5eaDrN4nlwK+qQxiP2ugMEPvlf39mpN
9ACoKXmCOi0JcDuy0cEZtSUhiXdOm0/01hZe55Lbxuo3v0b63OjzX+a0DCNATFucCXRO2sZ/RAMD
s2Zc5YmwEOFqObL9Yt8bsPKSwvgce67yPNgEFj5vE+xB5NxZhKLox2nezzF81rDh+TXWbCGijtIH
e4hIS/Gl3M2bo8Dh+jPmhc9m1sf3uW8q9wiO3VdZV30JC9rsUMC8jQrV4ktg9wDJFBEgJ9WRNwIi
m85wcMnnECGsYU7Qpi8ZAicDmI39nAYKDf+iONW7s+IPSDk5xbMNF2Q+ZsYQvWspm1JZRBk2BK92
H7YUmFTmaL249dqJA/BjQ5xtjIqmEAnkeja9iOvSOGR99ah5M/9BqHC8INy1eXH8ry95gmOBoNF1
BAl6BypFo07hRyecy9RtZKZszgOCs4iIrmyXxuV8MJYDnsZE4+Uu0R1tmdDLe8G+C8GyoURuvMJ1
z/PRTrRpq59EJgMay365DR1eGTyY7qCJKb+qQNVmTkBHnxoX6ZPMltYYgoqgMm0d0QZztnpdH1o/
UFCixOMtJYZYjyKlbZVDTghEHm1TSQ0iywj+3amsGnZGRnmquca2qW1bh79mgqJbaGZeXylvZXei
bLi93gu+pSPKZEoLDpEiM/uNXj+EZXkuu3G8Q6wbYd4Y3ngASupAN1M+ce64K0cHctw4BnWVyR5s
Sn3Msd55k9+mKYZqZ6JmQkEEqkjmmf2u6qB85HFbH5vR9lcTnRNSbY/ydIpfAri4H2WmNMvWpEzK
XIs+NfHBme2LoHIi2hNaqAjlErINyrNeq4z7POvy1xNeSYHC1mYFU1RTX+bJVJkowIUt688QbXmf
tuHPmBR1pVOEY0PQP0euj64Rj5aTdRXqwv8yIDbl68MX9rOdb5Th0ouE8ah741OMDMGB8l35CIbU
PcyTLzGRtSpyPFY1Q0NdHayeqjjGtgyBWYEUxo71lxnFOzQhIDT256lU+NqRgDOLzmPm+fuqlOrK
bYmEg2isLzgU39t6Fu1Vr7U4423vLG3kbxC6dQxk01osL5cmJAuEN/RqkYRVcpYukB6Ub85Bl3n7
+TWUCoBvo1dPdNDoS9s60UHZoTZD1S5QpbsVXeIuZ4u2PCBAo4TwhD6UtYUB4S9N/KfpkkBpkZbY
CXghvo9rdzXSpwoyce+ZqflLmOWl0ZFKqSnArYg7l2Rq2pUw1NpnGUFuSJ7r9ZHylNOkX6Q94Aq0
U89Rbl8LvaXEGFACm2upaBz66VVWvb8e0vYXIlaTjGaNDZMPIwoYVQfcGmu2JG7vu4ysHfG/CJiZ
0D65sRtuGCRuJNPfsMWy09115bb6J3KQX1FCFRkI/IjcBrNTBAqVXafxTnM+91pZKL5lOLo9lBKv
oInGriTacS666gTAU/HT6oyJ65P+SWGzAYWuO+ehwz9gnmRzVDTvjor0kDfTwG7N/y+yCiousXk/
Ftbnfqrky9gr9nYEXRIJ4A3JwDPNaJuHqFsXynDIY5SohM8/aoGN9UwixKSJ+DVCj/BzQ1IKm3I4
AN07QsBNrybWMVeVw36+3mgjyRuEsli5qeiupjACoEkYGiBsjul9gwuPGQ7BQ5DmV1PzIRUmDm+r
mlC5oloJM6jX3tBmW9AX3QLTiC9A5WEzDZzz84o2CuNc6HiHKeNFVRvzl+sm95CvGw79wqaGeMyt
Vv+M3fsDFGC0bjurpUeCHFgY1eDYw7TYG0P4I6qzZK+iJ3OpXTBOnB57eKdI2wqqH9gLrjyj/lNQ
kXuwYRsuqkhXcaihEjW/wvlaRotlgUt2cfIt0Z7m76QJq+614mmC54YuU91hkQw+S6P8W6TqE9oq
7jkjtGNfouUwf8IAghfF6GbYHpl/gP8boCuYokE9YtELHh3R8uDisXC3OACAmJo2NDOOvo/gsGY7
qRH7haKK8O4DIvzFArc0eXqQQ2pptZtvOaEBtOvMg5DBuHldnt6kg1+iv5onbbSct3cQTTk+6F5x
jGcDVCCY8hRkL6Xl218FHOJNDlBew1IGaaFo04VaeGiT/jGp+mdJSDmnMWk8jJdWAVlebrymIAcV
vX7y22wkjeH7RKNfGn2OkWU+Awr60elgTl/DlNzB21Zzgu6aCtaLWadfIg0ouxmQNyoh2oRz+Aqp
1yEksNpNHT/qCuYUxSTjNa+4lHQYXjxl+qG8b2kIHAc5/AwgbV+hMVnXJB6DfSVVdI+j/nsu4jNS
K/QVVOw0mKoqFU6+GDDJL1nTk/c6C601tU+jLa6vp720tZOOlkxLsnupUlnem8yUpWZjpTEXzWUM
drzjoAwS+9gQ5FC5QdsD81bz7n2zU13cGHkKU5eWrglDMykaCvXGiRW01Og1KFuupFr8WfWFfiCU
jlGBIzJoVPPUhVPLXaGFondGi3BxUKxpLX1JiuTRNFyslkHLq0KKI6LlKzwjmOsmCsV9GD0rI0q+
9MHVI4JlsAKQAjeUViDTS0RaRUirBEp4ClyZ7ef81gg14wOrUv2tzbpuolsgqbBb0Onn8f/8zv7g
Vf/6Q/1vQ5alDec/6MegcbbzOQnK1VsNuFSc6Lo+4rq9BPfQP+G3fZize4eG2QUs0WJOwlwzfnRT
R8DvET5CaPCxVFNoT22XrG103r5YwjsI32xpGhvNaQ4i7NAOL75aehcpsZyq8OeIfGcze/f5FdQQ
19Fo3aChfUQuFzcEup2qGrvr91+uNblD/+4ezeDBmOqarkpOuRu/4DROKT1VBoOfQhtKie1ahb3k
433Xo+oHk2fhKp6/yXwnI8WlgOnpEFNL1RNbYeSf2HmaegE5EML/dPJQ6LE3gGdBGqmCtgNAtLWh
ul99jd57NoTtyS4UXHHmpW+Amw0nE/tNlEzWWjQAqDpou0TtH+fgWNIog07UosKUFgAQuuErqm3H
zJ30mrMh26d5/jWcUAG4vooVYmnhZlJxvIBJu5srmJmloIsQu1+wggI/k2MU6gqMIbDaLFckx2IF
5UhexND/SFp5J6ZOolsjnId1b9EdbRnZnOkU7XunCJambYqTltb2s58DPlX1k4HCyGH0SjA20h5X
Xokulda1h/df0984UOu2dFjBkjsAYaHzGv8yRye4xKDmo7XK08HeK8js7eEn7SPc1Je0JaA+2hq2
5X5QHswGDspgmNcMNaUyyq2FI5B4WGRhFm4GB42dhGbhl54o6S8O1P/9Z/8/vBfkrOLBy9LqP/+D
n39mOTI+SGne/Pif5+An7lTZn/V/TP/s/3zs93/0n9uX7PI9eane/dATihRZcvuR3/4sV//33a2+
199/+2Gd1qjZ3jcv5fDwUjVxPd8C45g++X/7y3+8zH/lachf/vXHz6yhNsBf84Is/ePfv9r/+tcf
7I9/eafT3//3L6cx/uuPx+/Nr+Af/7P8/iP4/uafvXyv6n/9YRj/BGltIhGLaKwqDGn98Y/uZfqN
Lv9JUV61hAHu1VQtlVWaZmXt8yvtn6qhC1Mg1Ae/xdHtP/5RZc30K9X8p3AsIRx4gDg6Ssv6438P
/7fX+F+v9R9pk2C6mNZsfPqNn7Nm6ewTpurA3GIWilvP6xHSSiQ7JVlqjvFttnOm9mIeB7Ue9+oo
zZ1VOT5NYcADZG/+Gd81ygiVVl9sYC37cFR+eZ2i7MJaCyn4gSBHtgP8dXUdPBlcmVBIWDryuwCa
t/CnPkgPgOEknHHpQGFCZYKGRxNG4hzGsJJts/0RGVDNo14FrcvVaOT4d3ZhdNe/vKh/P4m/jly7
2SPnkRumxMcabIFu2dPv/7L4snKMswKFBaCNENIhqrJZjwrdHcvLEYr04IGlsYpcFP4ESZjhV4ZO
K8q8yGYEPSaU3nfKlnBgAcVuoe2WQMra8gTbFA8i3DOv4FTJoIfyg4ONN//XrX26bctyVCamKk1T
kzcG3HHkFWMUeECB5HDW6xzXCwxw+mYcqOYigGlKzAjGGLzP+8+LaXpzXUmp39ZsyA+0QrQpnvjL
46pDMtxYUhsdYYttOhd7zAisq2rpzTnssPowPjjEbg5wBkp8QtnehnfBSri9YKT6WWv5kN+LHNcQ
mN+oJvlTTJ9j3v3BQ1Xfjs6QqqOqGBGZjmmJ6an/ZXRGb4dGFdrpMnB7H8bmkJ3TCn6datGljjLz
igoEGhZRJj5JzH4Fuhx63Zont9O+cEqKuygpdxVoHEAPsMq7JA8+mK9v37tlSZ3tQyWwgmRzc4e6
bVCfhnuyrPM83JMtmEczyQ6yxVk5Ae6yAd93yVw7/CBQnHahmxdP/QdAhWkbKlGFfXPhNheNA2Ub
bKi+0CQg4i5Nn2q9SZ4sGSAh08iran/1ckU+OiqCbJYt0YFpyiVVoPihQK6Hxl0RbeYfm1bEmHur
T4invT8//+YV2hZBrTAhZdKXM28WhqNaDi0SgIMk+gJBG0zoWRkvDnJGK+FgdKMOjrhvurUCpzOI
9fS+oe23LisVnbC0czYJwjgP9UtuZE9VCJv1/fvT3jxHScqjahqjs41pUv8+xTDkBkeijshM6s1R
65R2q8W5s88sgLKVxDKT6hrBGBaMawbwkgWt90RQ8ylVhnBjgulE0IMvGRq4dP7KSSEfp2s1bfo9
/CqQ1kivbqkU6gcDjW+i1E2BefxPqyiQCk8izLEigbgaeRUtl371/ujUKVT5S8SpWUwRB4wbk8Sg
raTejC4zoVyaAzIwbWU8Gf1jp3jVr4ik38srVLDE3ovU6gXMB7640bfAQPe6cJWncKhO79+J/jd3
YphCMlGloyOsc7NRaXmAxJUKzDXqOTcc5zBOzBowE09smz5uLHq6NTLlZCpGfQqd9Jus4jupleYJ
8NDG9WW+hYgSXUPH2g6ao3/p6m412HF7kTgIS3OkTTKgnU5pajzkXdheewjJmwpe8VoKSg96sbNs
9EOcKByWKCADeFQjbw+s4oOHPg/l5qEbHF+qSm3WsTT7ZsoPFVqrumJgdmoZWPwwwSBEFTvX9Maj
rFzlUam6l9op5I6Yb5MFilx0lorp91TihOPpLoUO6r7UoCDZeyqP7kUicTD0oXwwVHr3778ac8op
b+7X5KjVNXUKOIhffl8CgavDaLchhuJ1fp85eXhQo/aBLHqkcZi7l7YFZ1EkFt3Rvn5y8sg9toGm
bpFxGLdiRBXQNb9mTesgAGL2uDSo35FYR7LCNQqSLHsTQCLYoVCSbzHTxYpLhf2WxDI/VxnFv1ia
7p3llXdIeuNdFlOapv2f75M68j9nusCmveUN9hb0/BpE/xFybrUGg2FsyhIBfb9IuydP9unCk3Z+
MgecDXsd4RQwt+E+DAYa9K2bbNSEErmvmc9t1sanpmp/JnDzsVfKDToO9q9cKMGjb3dinUZ4VDL0
Rxvdw0x0j/AyzL3AiOP9J6++CfMMMmDbMJxpE+f4uFkUFXgEQ+D6SCE/kftkdFdSfAsIWrKkbX+0
8SS2anQAvvF4odqUExQN+p3I7bWaBC9xohgPMG30/Qe3dbNWdZqyqmDXVilCcGPOza4xVDCNeqlS
zRqBOQNzALOnC3T8dZ2eQ9iVW02lcZFBqxvH4SzqRQmJ+KUNwH8GTfvj/du5OWKnuyGeIuTQVIcH
dXs3uRPWvtZk5F65am+GFHHDiTECiSYcxX6IlJ9Na+YfJYHTo//LoiD0h3TAqWBojiN0IpDfF4Vh
B7GfowNBXVz17t0RlprpwVmjmaV/0pX2ewb1ZueXSbvHGuiI9Wj/QaSl3oTCr7cw3QBYKbam29jC
TJB0b92cqv93HAgwrM/FE/wAwAW1055wYFmrJjDu1vKeLExCfGTLPwovbyYot6BLJO2mTFwSk9+e
HzBTSzC3dLoRFvvl6uycTtb8ijWW+fsv+eYYni5kaJYj2TgNAip5sxL8IVDx1sL4CgMHGrrRcyPc
JZJLKvwOMNrCIayZnBDdy/vX/ZsBYv9L3Vrn6o50buptnejA9GtolfVuHiKswQhjJQJoN333waX+
Zox4CRGmG9oURt/W9ijDGCE8V9yh8LpfZkXSX43OCPeB91kk7RfZF9q5QC5x58UB9jKGa18yrUW0
nQLyN7hR9Of9+IePVuS+U/X+3lvQ0ziZeVCepzbHSrqetSuyroGF0zonRQIgLgNnmasBIuNxHW0r
SV1Iio1nZwBSCAEHLwmQmtvVlGHXNHP0Q1B49iWkgZ3rys6CUihZbrjiVuhuQxOIvqGas5wE7vaw
v2FQRn1zpCFyjYgzln0RNfeFzlasaaO7zCDwrF2viL9UpqS36htYmdvRT5tI6mLE5nhR8nj84I3e
5AzMJHA9pjRYs1KQ4t/MpLRu7TysAn8ZjJjICuCoFvp2ems/J3YTrnEJiT7Iwd7OIcmMJcCVvFPr
zRwKxtinE0cQoxYtrODuU5s0nwTfvz9/3k4faoZMUs1SVVOl+PX7jhTShsmhx3pQClGioML45JkF
PtM2lunInEgPqfUK35MAsuH7V36zA/NIbcsxLEQCLJ7szSIJGmHZbWR7MI0gETjIpvvB6F5sA43F
wNHEoUPGZKjt9fuXvY1ep1dpaobucD46GinrzXVhIscRLFtGPGhy6VuUAbGJjneRkmM+O4kR0p+l
cIu67Q7eLhxLyEWbGsbolnBTXSPmcP3glv7mUXAmcgjZNhPMuo2V2jRS3FCHCVdWaXJAU3NVlHZ5
EMrgLEYT3e0QQcRYFPHZp5O/GCyK9MgMtmhCZsY2AKm/8Ub3GHTW/UDNCeWrAYyjFrS7929Um4LM
388vabEQbGpHyAqQqf8+WxKt7yj+giLEPD06NgnCOp7d9S9ThRaa8gUjM4QqIfbhYy0QejOSfsf2
VyzH0P259n0MrEvH1VapC9oF99nlYGnZKRgtsjTF1Haj5y0I6Bs+ajpnIIzeB1HI23XMYxbG1CRw
HIZyE0Wj4ZU3jlUoi6IcPqkjwmOYEmOkUX/in+EBIj/YN96uYtPguFcNSfZAGe9msqkhbXF0oMGB
4D0+rWKb//5/VrFpsj/NtQJbaLfvpc4xnwK6DbrTxsJh8JrPwFaQW8jL9Fx5yFQoKV1nO4Krh8rD
+5Pib4ZI0UDyVBnf20C/q2vb01XKapwyGMB2nxIRHD4e4ts3x5yjw0O6SRBFBvT71IsNA9nCQioL
C3nZQw1i3qEikblXepbpMfTrX/+vw8I3jHxrqswSTds3U53WalBi8YNZwgg6RslFt5RGR3nhwy14
Cnx/X1RswLZtqqTV9tsr1eCigiy0XcQZ0/QxLdvXcFCxQPb42Ee9P66/uZo9VRNNR7DpIhjz+3NM
oHsPkDLchWYM3bVJkKWePFf7wgbuU7UfTA5Nfzu46SnS7CUpoRw0zZ6/FNtIEQOokbVLl2iS5uvY
WAHrL808nJzZ6YqWZqZu3BRtSsRBYjQQ4x+xKS5m5ZanSsuoGljp3eS/pbdW/rPt9JOok13meD4Y
wnTVxwNetNidP2RAahbvP6u3hyN3TC3foQjqqIZ2c/PugCWHNdDf1Oq4WIuJL5fgUL+Ku37cC4RH
4EeDs4h0/SE2EYd5/+p/c1IRoNsOmQrVSuPN5qEXI/BGl82qDRt3aw3i5xy0pajPLUPkXHLFczei
1B4FgIS99JHW7WT0I29qHYhKa3/wLt/MHGrCqmpJ6llCe1t0i5LQGTog7vgMN5i0tsFKoc61RpLR
8tFOeH/wb45EkhNpWg7VT+aoIW+mqTJGZSu52qIuxyvFBHTejOc8oUMdPXYmoUo+2B898Ns2gU5h
xeZh2zRdCImIDX6frE0eIiZXIhM5VIb8CmCrWjHq8ORkA3RSAToa2gt5dZP4P7UqXVShx0lnO1+K
usxPRZtVxyB9Gkx6Idro3dtg+xs32OS9byKPOrErxvyjHsHbhI6bpq/EFjxP1dskp2/0CvRJ4cJI
zXEtkd197yT1DhUrsXTqgnZ2n1ubPGzQmoIo2uuPEe59H1Ti3hwC3ISj2fQoOVRJR252SxGGCKR1
qK11buKfQ7e/R+mkoOVqhx/EILddrOklcTHdkUxCob8JjF1y+ixE0HMxNj5+pH/2NdVUD7PmCc80
Jpg492w6D3XUvbR+5UOeBJYWWi3W1lV9ruq2ocyDrKE21j30V9yHsUpIr7kKlooXdWVrQaonAQgW
ZlgHtM7wDThts6kqsGtpmt+ZkwCXD9f1AIz8q/QnzhoQ1Ed/pFhFnqYexhAq7/vrQX0TejEt6VgA
DndoXxi3bf6hHsv/xdmZLTeqbdv2i4gDTMpX1bUtl2m/EFlSF5Mavv42UJ7lXF471r5xXhRGQoCQ
BXOO0XvrhRF20/8mcT2M5bE/pO2qZ+47udP2UL3JH46zYQWREjBz3QT3mSMuGWS3K7TT+6J2z/9+
TPo8Vv7brYuDmqYNtLNNLvGffzCVDwtGCbhANmVe08qHau5Y705jjNvSIX2BYt6F8jfRjqFFkowf
aKcCHnvW3OuNeTUE/gS/UXdh0yMiDYMcJL39Jcyq+JLYULQi77W1YAHg6+4eharVK+xHGcgQ5mCJ
5X6Lh0G/Uk0BI+wvQjNqd2mFz15Rux2gKO9LSPbkN/5rux0gHXRf9SNwqeahV5Sv9diRXO2RgDMx
MbuCwX7hK1Pw2GR3Y7x0kX0HvLGlw8HNuViFrVvcDbr9I5OaekwUb1m0kEkV4iLWSGTMhZPmYhu2
TH+rInu20VzZdbov3RLlJv0tavbVmyfa5KLGob6LbO9cBPU5BRFwj2UjpvAJwyDDF7IGJnXWca1R
QnFOomijQ+2od5ZSlD8Ap3ZH8vDGg1sCskoLKApVJBeKqb6g6fnSaCB72pnm2Pu/7OSE2HI8JDGo
wzglFBr5Q3yXV7jRx8jpEUah3cbl7exRgrx2aWMc0p5gp85o/YPTRmjHPfSclijLE0K65yChtK5w
l98pOdF18MmGZ5g7sAUb/Vpn9c/Zgl7oA2LhKZTTEJinG93wD4GpmAdkRjY4eayUEdWKe32KcING
9yP163yfywq6EwWoC8SCk5DVUbdLY2GTD31OzDyG4d9htUn0c5YkylOafbHKMV1bkS3OTpHeo1I0
N3Eb2RtPeB6WXusyYhI9U3LYxL7uwEyQ6rYmOPMcOfETlKRhB37zZ1NH1t5oCfOKKWJgq9cWDajG
U+RbMPuESYiOMRBo3ch3f1jFbT0gcgbCPwlUo7CDspqY1q4KmAupbRtgtu6RUFH5ojYMmCoNxHdF
hgGi1Zz/VBDox0J6WKzGor0TYb/3/LCBQe+Ox3YUznIWlgk7ehPu0G9s0ljIDRtWLeqso9PE8iUr
n3Gl+BAhQusMbxIDhN+UOwliAo0/cDd3TOK7OKnezTTL79zY+mVB+73WVRcus/qumtp5Rab+stPQ
PTvx+GpYRxt34ymbIb4od+wcFlTV5CBwRnVHgODwODqklCZkizFN887e4MSbJCjf0bEkhxSjIpEw
ZxEeaTa091rrt/dpmTgLmYCoGh032AlTi++B9eJ+6sg4/PcL0T9GJq5Dl4HKMi1TZgifb4EVA9ce
CINL3qLY+zDgodZJBOp4SVAO/ddb0D8HZuxvmhfYzLpUmvPT8fwxqPW6sVAtnUFtJajxuY1Klatl
hCKscufGqr1GFCBJ52q8Sw/yIpAx/49m+NKa5FtnSoa+5H8+CT3+lDf8Y2rE4TBGRSBicDFmzPT3
wyGwkLPLxRQFPlmlQ5LkR7VK9r1eQuyOnXxvx+qXf9/l5+EZF1sKjprOFWgqHn1ucOZll5S2ZyqL
okiJrIXysIj0VhwYehhbT183hd6vRzLT/n23n79odsuokLY9XUdkEZ8VLJGjhKNZs9sRHWaXOlzw
p/G4Q9X8IWsf/n1n2jRo+fPuxt6gJbo0mBlt0O78NAb1klBvKoyF5CRAvHY1rirEUyBUJS+TODwV
GDW49W3uMArWBaVJRcNU8+8H8fm7nY5BWFTrJzEGBbNPBQujJOl0ELge59t+HJvBWmD4MgJNIXyW
kUAbl/+tfP2PIeW8U/65LYvRCiW6T/9QeO7qXAd7B92B4qoXpacmjzoMpy1mNlhKhH9uVF8Iiq9+
+i0jACqr8uTx3z/55z6WmI6C1i7/uhSc/jkv7oecTA6HBESYVtEaGwd+CGYmKG5K2uZlvE2x2166
vE1PaCCzTTR04TnwmgDyePfYZV2zGZuJVuuQWPZ/ODa+DmuqR2gUhD+Nd8OQRLshN37P2cvCae5h
Za9l2TwBNTpPKVxHQ0t/VKmWP4fxyqnK/Ug/KSgU5VWJ4GApitJd//2oPk9XpxM2KSKQFruEffxj
zqSUJO5JePyUGYIzCkuYpqY6PMdSRDtE/vEiJFyeIeZd5zbiv1yDP49Pp50zJqc6Y8wS3E8/ljjC
QIqhBxBER+s5T5md+blr/JcTb1izVuvvv0odThlyX+pBDuKoT7+IqnSMKMhHdpQJLj1Rccht98Gy
4696DMRX/YnRFT4qJNizK7KfQRINC7y5b9THvtdQ2tyquTC3tDb2QORM4H0RuK13laruy87zz3oK
iwhTxqUkHSsYf/lJTjSpbOXGlTbFVuae5Gd1EGvx9i90P7MJvlTRyZm4A2xTfXYV/SdTaIavXuCu
oPuQm9N7EX48mAMYBUPYREvTU2hz8KNfJ6O8aEzfznytizb3fyS2Xu2q9GekqymYFlzitDC/a3Ed
YWLUVrXhOUSiZ2ev7n6RstUepG188UKv2RlNAU5jeKvJoDmVQbv1EI34Dso7YYElS3S5wZfqE5M7
HvOkOrTooI514L1NuEzuUqR4j6l1aUx8h+mXQiU8cii+mCR87csIvpVQQmVLo/bC1XINwAdruUMg
jJk8WB0FJVVE8RLQ+W7UnF0rx2SD5JwMuhZjqkA5tyt6Z13zP3Qx3GirRva+bpEao8WChWbJx141
nsLQUpc7t9OR6inaNSyGJ/J/N/XonLTeztd5bGCLcZxvlvQfqlKAPCNGXrrVRa+K5z5ygVkN0GvT
ixmS063SYxxxJ5UqNqRcM8Ea9pQQR+wFS6+1iQiGubqwRhJXmgkD4mhbDwlkmtK7SzqxN89B9xKY
ycRXIt206qwAFSNjY6tQVzY+jqXb1OEiFfGW0BVyaAzYNjZR6b1KPS+ALo2en+iOuvIek4LRrheU
AO6JVOiFMazMIrXQuHrbURnSZarDpBwLs8fRmIBLa9KvdRp9mSrxJDIBIQzhGlTEoaRgGdsFWDb3
BNTqFxMLmA5Z/ta2A3FQos3Xwpdvbu69GnhFtyhVl4MPiXsoQS02I+am7k33jOpUkTVe4v5bYCda
ICW42s7XbBjbHQOJSby/QPcNSkf1flViEnVFACgk/5CyLzz82JBFLZNJBZTttZ5J5N82RD81BxUN
0G6ZJmW/C4EmrMyxg24KUb3IoPGH1dZGJLGqQ+0VR6Gzzu32rLcE3gVZckBxRhKYiC4phvIxR4Zu
ij5ejmaRLFzRH4CqFIvYkI8DoVtToWDh2osKjMaqYmK25Gf4lDBR7KhnYgB7VOL2WuaEQnQM4nN+
tmEtiLsIQDwSUmmYOjC0IuQkrzw1c/fuUB9CJnM1IfPjSCWobvCVxMVz4aMWwYa+MU3Mzw6/Bi0k
TvobJAC5UjIvW+rEyYMpVC5xRBa9Yyo/dTt+VkhTvDf4JTtlHDwMWX9vF9VPL7O6x8Q33juuYzhB
oy8+CPi27n4o+gDSINI5+LHEJAXx1gU1tYT/UKySXoIvspN42+WMusGZyECstImiLonmwj3UQ8GD
+94Eb63EBWnlEcHOYNojtdlWpaVsrRFqewJu774KhoD8Jffn5E5bK8Irr/bQfJFD8T1oAn/neSR5
la2Gay/cpLEKysOMVcJhDPlkk//Ua5RHaPESq2mr9RJxDbkhcQMRvbnDgeovh4Ys6a4DdBNxRo2R
zRkducBOipW4bSN1aeXKl7KAKgKOz9vHwYhNsGb0GgUvEUDplV4Z8aq1aJ+04CDrnGs+WKkxysRS
a5NmQWlWX5iDgQiTycxGJcmFy8qmtJlh5gSkkyX3VFXN1tejDtJHv+ypNnAfbjeyVV/bBO1N1QMN
wFFqnuqk7rhQuO1hSI0dcV+kXfi4OJNkR+Sh9Y3b+QmnrfdictmCSeO8mrCVPIZmqgdkE3sEHOPB
sg/xIJ+wv5ES1WftKiwF2USUtN/iMSSMtTNQLSWyOwl/igfR3GMbjLCNA7Xd+xTsl0PtlXzJ4KOS
ehpWOx2gvQAhlVkN8oC9Uh6kUUB9T9xw06sA4qVhFw/E3ZPyEPpP84NfmswEfIyRfexeysqLyW1x
9V+J13h3nu5Scgh87FsspWgC7kYKW4gmy3hvBUpx5SrbndOWxM1pyTBJtKoCYgU2pW4fHSGcXUg+
EL+4wn8lASzgStskOwjtAdzZvF2QFwG1YdR9GN0jZBK/eBzpZzz6iDD1tP1RVVmxE7VOqOX0MP/V
WVUHKtwNGyCJfboIM4MEh+nl+RV/Ts6Z1pmfu62YEKS1pcfw8sdz89rz8rxtZd5iXZeXgTiM3afN
/KdN5yPm2DFNDpnprvIR4xKDjPo4P7jZUB+1NscYBpmQx4+X5r8yO7tvxqjYRboSMNfrUpi3aV0S
hZTpUFNb3S3gF+jGaX64ve6I9lfawB2Zn+v+epVQLDrjviq3MTbbGHfr90DlMhaHZn3N4zY+cLfA
vq1l7qsWEsuhGdl3JfL7RewjukvR+gAqI0HY8V39VcjhkE7b8IIK1mHpGVfbzZx950XNhmSh7rVS
iuO8DWcyRllD5V2JWjP2onp3HHAXT53WmYdE8oMFfAf+tE+yL4QPLAxo6S9y4O5i1BppWtPzQSj0
9QDyfDcvCqlcReYbV6vsrav0EVBMa6EOCXdjmDJZh/n/BRQJymvvnBJT9xCNjjxXgXzopCCIjm7H
Y9yHNABxpO8DEjUekbQM5yyDdaamcb70PLw0Q5SAj5pWjswCjkTbIG1jad4IGtF4SQy7YHzSXjPR
qM/6Lzvq85/EqHUoYcrskXiYbBsotn/QJrVo0Vj+qrTK4n1s052j+cXPIfWfKfCkr1afZQhea+fU
ExJ5AmpvQBHr/RczDL7Nmw0GgLK+OXw1cfYuG9MmvLrX830fQVcmmCd+CO3KXnQiz35Y+mHePFCK
kkSy0YSRULkgstr6kOuOduH+TwW6T9Q3wyUmeDpsLrHXCpXMKzgoj3t5ixHeVYcjoz4SB8O8fkas
c/uELh44S+bFt9FtSToZEsCDDFN2GvEjEMpK/mEkAC90ytVTk1VnxQOXHEEaOHpllj1HUNHQZVgo
SiM1e/ZsRVthQ1G386tKr0YbWGj+xplWJrPL2BrCoxg9LdqZoe5R8Uw8G95LNplx7Eu+aheI+3Mn
uNt74fA2v1hjn7n3tfQwv5NCS/vILWExL80PpfM8DL0HKYNNjU2zawnkus5bMoT+klpKC1WU1yTZ
bIsRvgCRxtMH6BLYKITc3D5AaGukrEZgBm8HITH8Bz1Q6nnlJKzKKTvD+f0BYPftm8QFhzYdsRVR
xVM9gc5z2rKIw/5cROWP3AJyYOKSWNtJxNAXAEZ2wgaY3h7ooKQnNJhykfcl/pKPdUxM4zGQSFa/
Pavk16gsquP8lo8tzGsw5ExPTqSzg9vLSq5sujj++scGb3/Ob/xjqzJFdEeUMIOd6VCMnsSN1T82
N73U9tZ6jCpjP7/68TnmxT/eDK6p3GUZ39/0ro9XPw50fmF++PgsWdJYS3JKiUycPsu88u1gPtb+
eKXTiIzN1XxX1cEljHS59zNfnO1CinMnLZsQXwcBSg3YfUt2T+AdItgIWl2eK7fqy23NkGerdGQS
VrYkffnj3aoXEsxbpdn6j1fmlxtdbF1ZaofbJqQtrL2O69keqha+wbTreT214mdQ4alYRl0zjfb/
OrJ5HWAib8AhuR0MMQLXNkkazIfR4raoeA14dWm2y1YlWVEY/SmdoGvF1BdnQH2HgJtB+iChwI5U
GLxRZqcEdfJ1Xi3yxRX4T3BqaYThG5fWg0PeyvG2WHn+k1Rc/Ti/Yd5kFJXPcGb6422Tnqq/2AF1
9nlr84OfBV/qXk1/b0N07dsIkvS2xu2wYuvd1yzncNuLG5Xf/KYQh9smy9T/4YEa+70oe7IzqwaP
83yEtClJGgJDBcvyfz+mWwBKq216HL8PKmlpk1Jj3n8cVVcnUDao/u5v6/QBs1mMdOp+PqR5RaoC
+UIBo7G/7UtTBuJB7bT8/R7qWRUUGSf9Y7uKSfNeMiG5PTefKEuCQamof+8+tp0kLSWE0TGIM5jO
dCsIzYaLoe5o89JhbDT4KyVqIuTo03dlpjSNfK3DJTQvR4KOYjYo6W2bt2+wJjsbPBLZpvM2mUEr
iwph/Pbjcwvmokuri6ztbT+WCenWGTtt+3Fsja2nS0PArb1tp0sY8adxVW/lvG8Mf+UyNMvij+32
ftwsOwIyt7fji3UqEgMeYbIu+V7mA6Axyv1qiDE0345PcTSA03CAb8sVGbFLq281hoTTOahcptlu
3vWb2zYbFWpHDkV983Gsvur5qxQl5eb3sTkiWg1mhp912q+uYSap1fumdqplys15C5ws0+RRBHWw
D4uyuY6lWV80ZvnzUgvWbDsQEb8kjcs7Q2DaWlbZBUt3Al8Yf19kzg+l2y6vYNer62DSDVXdYUsb
tw1IrGRxWuP2/u5/X70txq3pnM0U7sP0VpIaq4ms65x9vomPTc5PhTxFLH2/LtxEW1kTzMWlVHtm
WrpVpr3P62epHV4EiL15W96h7ExKEQLGLbMN51yb+m27vdJXV3BFDrwUuD7Tjuf3z095ofHH3v96
4/yeea3Wt+3ztNbHU+m0+b/eeHu+MwLaVaTExEW61TTuPE5YgkoyW+eikSr98ZRbeuqlj7669hRu
23VXejrdNfehbPRKvc5NYiqCJHueP7aWU4Qp/HqjYPZcdqTwbEkRqdkup3r6hCYXN4Ke0mw/H60z
ONa5Vr0/PpPWDNY5x9T++1uR+W2NPxZVT/njVLWpZ9I5VX5/q930hmlxPnOeX/7yjCY5t5LxK9Er
7zSt9c2QlORcyMC6Nmr+FaWnSPL4DeZXuI+CcVxHqWO/AaQ/p3B4LnkU3tVcR0+OoajLsbegAwII
WKfelDJUqNd+UJJj744dNiPMgWZcK2+9PpZLxvHKCRdL8jg4OZn2DteJatTPSRN4q2GI4doTlPYa
CMLI68J/ByVjbWCH69CUWFTMrVktdYpiX1KjT/dqFdPkdzp8+Z1xQrKQP3WOHZ+i0BDLXHf9u8im
AWtC32S0MZYgSaDC2T0D+/mYGp8eZFj3ULuIEnukMPEggsbchFFPgagPCBMNO/PFgUW3UnVjvG/9
lByUOo72TTol6KnkmiZ4pxp0W/w5L8+ZpvNfQk9ea6seth9PzX+FpZzm7dM75reJysR1E4BAv22L
bvXvkNTbBucdxAmx7wjEPrZ128y8/PGOeVFKIjuNXmVCMe/q4z3z/m57MTI320aJ/v7x5s9rf2wb
sgjFzjY5fHzE+W0S5vmfHyW1M66Qvhat/jgtn3Y/b0Jp7Gof287u4zT8/vBzQuzfz4AsSb8ZAbL/
cYAfR317nz1W8dowevt2huZ93lb/OOTbvsbBARl5+E9H9fmgix5GoysNj8xyMms/9vmxzds+skJD
9jL0P/7xcf76JPMWsrC09nn8UrbhfWIP+ZtW6owCVVnfp1Ga7tphGPaWTPrLaIC+8izDfiky5Vvd
DO0vPmBuVcbPIIxigFu5/hzmpCkyR1XPWVjJQzGBpnrHqFFdabi09Lx7Hyv/WMmw+2UF0ZYcEeOr
6KafnWvUD4aDWAeLQXR0jcI4jaR7rBtZjk9Zz7gaik79o6bV1047D4LgxQna4ItLGXsVKUNzl2q+
s8vQq+4oA7R38wvzKkx6nn8f8eTyNKofZhbgsTC94WkMB2M9hL5xmnfcxaG7MfuueZgPaz7A2goo
/LLPaIiOsrbad/gq9dKo6/o6f0S80/Iwf2wLstK6jcFHpTQlFjbKo5+at1KHsP01nTdnOoHA9cQq
7Lvugv9k3IPDT3a5odXAmDj5lRvnb3nv39/OEqkD8ArD70pAcyIlr+GxFCQBhjJzj5Dn3aNNo2LT
2ln32JSYpUs5ht9hjazmI56+V3oGdB24L2LtSOShxDp3exiKPk/gIIk9hcxoD3VnrVpZdsm0kFQG
Fy3JKJpiiWirfyH1kawCKPNOoGlAq2PsnSXX2CweuYl6Hu5WG0iHQpa6nzJHAsQYH+BoMCR87DW3
/Jrk0biuSvMpGBkczWhCrQsnQDV30aw1hl09kE5kt7ZysLhgH7hhvSOcR76jOAFUGCU8RZmykxKs
Gl9G9jba8i2MmPrXpVjanZpsES0C70iI7VI0vTrDQekeQqM4qBb6oTHyJUmBRn82dfLO+5KcQa9S
BeZ5T5zlmBvED8g198Rw5buRugNbrb2klXHoNfEMCrM48DuIH9E3kSQ7SoI2svEhk7Q0Iuxy50Me
e096P6JAFIDj6ozpaJOUL6pZupycrFq4g7VzQjzuADhDbijxc+tH/nMJU89Ph+Kx6OvvSpuaZGm4
1TkLVCKcpSjgdOct+Qb5Y+0M8g6jEDQ2oTRbA7IM/mmfnhDV1zerTbLXrJfaCgdRd5ERgGtThyzB
gSnbtqqt+z5O1WXVtP67gwFVazz5lGeCqGBYWwcxPVBM0lalA0kLD+pZlIl/HqwT9Vhxnp9BB/Yj
s1OLkS1PqV32kyh3ZWHkaXDMdDPfuZxXot6gpQqlja9Je1+7qbJsKkaSGrEUS9vL+i80pcLIfrP8
vvw+QkUdpN0+672KpluS14PW59yQPXaWJIPutRD7UeKQK8oQLX4F8hhSIKOMqxentCmVk2kq3Tm3
ip7xwJOTUY0zYEi8xvjB10Vcya3CcOihyBYh3ozlSNP0VaaqssJyZ+4AuLivZRxei05Rr0GGB91A
Pgu/e1iWhLXsezmeaROjaIBlv5B1pwwLi0IoWaSTnUqJYDAO3XdKxyQjhVr0GujIhvLY/lZpYCs9
qSdryq5o8W3d2FnVQIKJmWp3XCXgd0sikmwAR/fIpywSrPylinHq2jXE7unerrYt75sk34MEcRxh
Zoz8zarFvdP3xg6+L7jEQM+uLUFPuhH8kEMWXzI3gpetxSliGyMmEAdkxnyKioKcMQrA+SadTlat
MPAoyXw9Ji19+bzg6ks9f5Nk9fiAF3Iph8R9wyWuLCxJs2wcvXSNBZfvsEFWUsTw21K3eBtbg7Sy
OCypoBnZSZQEyJdGfiDrLBpEeaLuve7RdGwiVP37QInMgx+PlzIv0mXglfU9pj2CxXLbWpi1tRFp
kbwynhpX3WAcmNbaD/YQvMZMet+9qHSW1MBBnf3teSqhX5I69/ZqIYAPZW1LFGaZHQioxzIncwB1
tZJuiFFPFhWshZUKc/8QR2Z28OxJLe6X91ZjnRRf9Cdd9YeTOSTi2AzPOj9faOwUVAuC7g9Qp4nF
DSGt62Kl+CRgm2n6JnvokWNeZBsxLdbFeG1HSpRjNuQ70pOqXdy0yW50fO+qUKDOR/VV6YfyaX5I
hidrZEjoDKl9LMJIPKOX4LIbU2UDFGXWxCW1kkxF1W53hLENEImK/Ax1ftUwMjzYXSFONJuchggt
BwQKcHzRea/864Cd88ULhhduOGQ6nRA4UG8r7GZZpoWxIaLcuBcNElzNytahyPsjYYzdseiV7lgF
8ZufW18KOkCNZaCtpGf3oKtO9BBRt+Tf+T7FR7oHth0cpJUS4qMp1gN9G0YDFk7Zdizth0wvHnUP
DGjXUvoZlLeYxgCWCuH4BT04pX7II3M5WlGxMbCtE+DhjFvinsZNXKjqpRVMbzoxfhMIDJeGMdrE
dhCZUGaSVnWWfTGrorpy3ae/+Sqnc1dMwlBVKzhVqa7fFhVd27c0jGcQYVa4XPvM8r4MHDSNNF3u
RazeISEsMmh2xNY+0ZUurqkYV6aveQ/cOR7r0Ywhmdnqg+I9qXZU3wWJ3l9MX6FOLO84VtC7XLaO
WlmHGzMxaX816HSkaxLlmvgHSrOXBNDkWwg91SpKeSq8LEfBeo5o1aJ8JF2uj8KntpGTcbN8G8zX
ITKNdzyA2hqjTX0wvaJCQi24CBUOyb1ZLdY13SXyLsDdRVzl19JS7OP80EcZZrDwJQygylpdeTdK
6BuD1PV7r7pjSJduKwdYMgCe9gHp4pOZ1sRBa3W77ig77OdFBh9GOjQrsCbK/QhIsTHh+oF20zfC
N+O93PIZx/1Iqtma0jQAaFJLljAS9TPuGu1s5aTFNyZNFyPViqNWE3fm0Oj8mtDxbmRrr+0plgt4
MXUiWZiHPtHDFWFa0M18zzpRpqAQpVFmzLyy5Fv1rFWNBulgurUgM5RI8DEfNhWQh3MliujB7CtE
y0LX75yQi7XWECUYDsV7BriVAQu9Skq9T5xMvLABgG9c+XBva8U4ebTXsJwDgWwioe3NqoL33dc0
WvzwK4Ju78m2ii08B+VIgT24OPRP6fiSalO6GUj5IvLoww8EUMeAlvqupwdkl/klFxfCYIzjLF/1
m+ZYuhWf3Zkub3aQPVO6Jtmq0Y5gqtE86zFS+SxO6cGRYyniYaJIp+9WjlnNzZZKmvmbMeiiIzg8
lKBEZ3bfJOlWAXCF8qLaRfC150fNqM6HlxuMpzBTd5XdAzWIAT3plaleiuSo1FW9y2xG+Xbqoe0l
87q0JaCQSMOMbejZBhGBPMQBOeCRWT8oFdbzXGrtxUu0/CmkVkrtyu7vUrh8yzRX1AP30QxIexzv
QicAhqH37VHRK5xvBIifJhKkLIxL7MmNWpPLkfuQQciMcQ9VRIAIKYXagttgwQXLqemQKYRE5j3y
hbqysBFz7dzI8h3B5vgSN8W4oYKpfzVS+1sSEuUVewOtpa+d3mcPNhEbiODKag3TMn+IbBr3FgWf
hYn6fdcSS2QBWjxUYEiABA9HsyOZuocJf4woBU8Y5a9O0ebnNIpd8hzdhSbGbNUprXIolCanEOpl
2cLyDZNm1GAtG9Qmq662q7uqhIFZNQHJ8A1gTIyZEeUA0W5bH22L5XgBt1tX/eG0VLiB4N57xEwu
jAl9ogK8Wie14t4P7j6qxv4xzhCIaSPa4Y7AhaVflc2qxIhxF7Th17wSxr6t4WQYbtst8sx2lm1Z
im2OWCkfAvNEmhvjjHKKR8ynGJqwH48l8FkuzYOx6wJR33sxyPw48POFXQ0MrqarUxIp5PNK4VlL
BqHuagjoWY2aVT56aXJRusynrJJM6lVaZ5rK9EDx9LuBQeCjl5jrTk2dJ6sXG2oNzUrvaGAPjFT2
MMTitRaN7hvJIddMx6tuK9ZwRrMhyRAzg0WkOf49js27otX0O5JKHIKv3S2Wg/EnsdvX3raHU6uS
GaZVY7KuN/4U5NF7+L1E7hEeVdzjXT1kerJrJ1w9wUjcDlFxbkrFiI980foKsvd+UPtvkZvX98A9
uzOUogvfPKNx4GrvNICuqFmHr4HRoPImIlz1ozPmWuPa6DD2x9BB61Um+lEp3wSX3jd9mbsEsOYe
0mLZEV5Gfl/8Ti2Ogy/lBcO2t9bdF69zi29ABXEq2s2wmbiyDONinao192lSRwiSqZ2WIOyWBlWj
AbEyQnHQFeQpJkW9M5LH97YBZ85oBH80lO97pQ6YZWhjvTZ7VAuS6ImjPCC5Fs+AwEuKAzQ4NHwa
dmw8IIOrSeJi7rYoG7HvW5jia4AkFgIEA/2c0RywxTaHnni4218ZuCuGJKRjLyTcq1WeyfYwTi8r
7tAePhZjGj1b7vzEUMfdwWOM8sfDx3NljhQrIb5hFUd1d+jouE5BhFpHH8JCuFKXJGR5HROQVN0J
y7MO8D6UVZT1hJx3/rgOE9O+i7RW4yZ3bwSesgcntVM6/NWjVV8yBP5+rmlHEkoZ7RUEdeMIpEDR
q+smGpuVVnWgKdsGPUqYDMvAH1gN6twJwqgsdWObGMGhxON2IZbS30u1Zb5c3aMcbM8wxzkXadps
o6byINpMht5IsV5AxeFGErD2szE6G0RMEcSXA3qQCKJSSHtHX9rWUmRT+dJEZ594l8AevHct2yut
CE96bfcLLxmHdWL0VzPro510nOaEHY4o2PnP+SEKZbsx6Y1NzdPkBH6yE0VzwufGSKNI/OY0LyeI
S5JCWDuJo5MXhGdsAtH+LMOSxdxIuU931JCIZ6jwxkX1qZoe5sX5AYV9sVJUo15qvbvVXbVBmpNW
qHF48KuOv4KqA03qE/48qsTGziyjDGDd0o6R3MQzuXR+0ksldtF6WKdYEs+hGw97EaN+FAUIN0K0
evNsp93GbEbvPketVBDZcKilKo4AHQQhZ/xVJx7ZoRGBPdOSa6fG7+fnFz+t+9dzOkMguZjfErvq
0XOaYudlGvadT5vnpvp7R3/s8q/NlAEHH2ldsbi9+f939/O25k27Nf6vUIn3n/Y7L356bn5DZk5D
kPkVQ1ruKvEHbfHp2P74dP9pOx+bjclX7XUBe+BfP+Yf+3QSMIJdh/2+GLK70LDENxJZSWAwEnk1
c5/5GAFPa5OYgnfNU2gSluJbXSA/h3oYXVBqdczZS2U5v1UPfqBVV96hjedrAN75kemlet/F1Knm
FYLaPcZ+7b40hg2zRA+MneK48ZPnFu/zCoxT/QU/yuQxH9SKs9iNm76Wyiul9t28hkZdgJSZwLwb
fYJdpYW4fEzt+JudryzPwWoW4hjNLKCycZSTH4/a83Z0PnloyUhsEnUiIPDEBR28oMseMptcy3nb
Mq2fRj2Pn43UiHcaOPGtmRbOsxY29/MKTgWqBTpsf61drz8YQyq44Vv228jAcz43ekOqloIL+ELU
lzwHCiPE+a3/j7Mz221cy7bsryTynVnsm0LlfZBEtVbj3o4XwuGIYN/vze7ra1A+50SE78XJQgGG
YIkUJVEiufdac46ZpA+cfKq30CpSUrw7eZAJJcBWyayPF9dSbx+qlOyZX8308M7bTrSz7+Mi/nrd
gqHW3/N4FPcalagdeFtjPTHaf3ZSfm7z95I3ITo4x1HOM3joUPQ10mfmmG8Bc6N5hZBoCrK3yPuw
0sY4wXMTH7sGIMJqQPn6WkdcwKZWK/YOh9QtUhPGu/NTpRfdK1XRPuLUC7dRqTobYYnpcWiC2+u2
KWhSqo4r65ZMs3avDCWJkcM0vgakJlzX6B20fSLthlNooguHAZYTPIyEV4/Hl44wjAKk20uAkGbt
lY22jbh8PY4iPaEV9N6cGWPGa+inrGsIK+f8uAyzyHtTHH0PrLh7Klzkb61dVpt+SJMX9P3+dYW6
wjNs8mu5iW32TVTmBrqx0X0jf/uJcVXyYEnqFJ5L6HdEStIXW5yvy5FpR36oiuTQtklylweCrvj1
iXGQLjBAurdGxI98DkdYXRfokJx1Kb84sZmuLZeAn2xo6ochix6vy+fAEdzrwj4X8aTcCI1KGTQq
743oFRxkgfNc2na7aYi4RbSraE8B+S/XFVyb4OViKN0jPhTnpJLCwCSa/cIXc86CSZITGVlbIuYN
xs1t/poz5rw+0wuFXMmhi2+senBvXFe5r3L3RCpYfp8XSnZfTwUkIg/i1vUubtPgIPTq2/Xex43N
tCypp+7w8aw0ivehB+FR1TurXCZFcFsEjK6qeZsEUjXblBTIpWyMP17CVZBQKRWDvXkNavQI/3VD
rK5bvz5mBneybOK763MIT+h8mZqTf13BwQFzK+P3n2/ZKrZZhjC40erhwOlCPJcN54ehyO4JaBzu
sARRn8/FcyXG+JAUVO+vd/MEdoxWk2J+vRsA5l5kJTu1ofn9LEmwSUX+pDiRfW5t5fW65U6ilKWb
TDL5vEXELdWqFUW/uz4nFdpjrtTy0lqggZhOz2cv8Yy5uSIYvuhR8PEkDBv5xqrn1Pn5bqYZAP9L
lRH6/Lq1ZW3CpCzv62Ds7iQV6OuTbBwEhzA3iRScn+SIYPInjSya65PCjrF2LdDpXZc25pmBSPXU
m5pxroPpy3WlQVJBBzGqrq53I9i5K0Gi58d7D+ziUeBVv1iNaB5hVy6ua+l2WXChZqYRv8W9PtH3
/vNmGkL1SCDgdLTIgPa9nM9xXXpd8HO9638jufBL2RvO6ueCTBuQcVzvyxHpcpak0eaXBz/+rRXq
cVWm734+ceYwUP6KSTBi9hTO7yglmYPy5vyW2o7QqVyOfgrzfPjl9aK8zbdalb7+fOcfW6IWavn4
5hjOfXqKJU2AwskoPjaDW1JbuCkFtUKDlRjSSsjnKSoJoutAK9tXSsMQvch0NfVcvbG9MTpSwrEZ
fJvBqeGKxE+gWDL7Vb9AWwp5UhNstUGOz2aZrKibOo8DEZNGWRGuWIlopRKfuZgzVs/Xm6BvCBE1
i2jTSFT5nxakqa6tldZSPi8oXdwyCe9peX0GhXdxvm7KhMGP4KmkJDi/xvWx638aeFY/KEyG6b8v
iOi8+BCH4Ab9vsBLEnwaCem/nxbUI/K2yA3k6ufmr6sUjSoxnzq0FuePdX3sejNFQbaykLX4nxYk
XeUty0o0nxcoDYExWA80/+dWrv9RtePcA1dv/WmBOmDwqAO3/rxAE+h+tKZm7vj7bsdwC8FT09j3
84KfOzHI8OmIyhYfC65Lr298VB1mdM0sF/p9UwjQKJeQarz9ufL1v3Y2YBuTMX1e0Df9N8eOo92n
J6SoJujGyI/H4wKbVGhd479FeYuWN/M9hbytPsaYndkiue0DrfD5GUe3XjKVvscE7kK6aOUT9exd
yKelC8ZU5kJVr/H7MrcuXkfinsfU8lLkqfQzt9YufRR3vmcW0yVjXuD3mtVfCOKDPYLI+tLXHH1Z
rbSXXh8n1nPrS1gYKq/WVxeUsKQbJmZ+6TVCaHGCpZd+otvbh0rMq6UWS0tYCXpl+4FwgrMSUiz0
TALHcLu7fi9M+0ybw5tfzToXlIv4bKGBL1xRWE9Rz2GXRdBzgvEctpglvCTosdgNyTrDaHfuG67I
HEXi7HVmxtKxORc5LYIggybR921JREpRECBJslafFRmvpmI3U4bkXLROs87qMTrjdm3XnjkqJxIO
5bq3S+/EKt2asrFz6rOpX2ehZp36xBnWXohWJcyTiaWRfgpFoxJHEVPeNidtnQXWgG/S1de9R6Yf
3XSmjb0XU5uhZkM9/QlMAjKgaKDjW5RPel2op2By3q7LHETSN5nLKXucVwVLE+0zxR2W16WaJO+S
8p65uj4VsFm77qWTr69LB5eYeoXa2AY/u7aPsmZaQkE25+ppdyCM3X5krowBqs3hxs93aRTVi7RX
p4+7TFVnS5uXHT1ZO49Fnf2wCOM5XtdN6/iNWWl7ui5LHPEkqiQ6X5cZSnU3RZW61co43YjMKdZV
hSIfDZTNmTxqoSTanjUuAvhni1LapJ9pNL1+XcEomlVaGt0BVc6fq8dKxL8Qt3au4pKEy3auN+E4
NYATAlqcQ93py+t6Hy/2cYsR4Z2ugLu5rl5eX5vLLm4qpc75Oip5jAFZEHMR52+95d5VgDgfyjga
9lWmJn46P15P0colHeilnYVQfCh8dV7uvGryLorU7E3XCInuwdrsFEDoj3YIVnF+nm1MCa6ltsCG
ENi3KhRh3Go8YaxyE9ev0ZwzHAmnCWBM2nXZqjdV72A5vbyYDDuwhunV1zCZbivXLh9LJ+22lkA+
Rtj1+OxFjIWvK3Ras6zGaTyVeC2PuGms5dAU1ddihBJXdPR7emOAVe1RHYe7/9Cr5cv1mWUTEqBc
yf42LDKoAmnN+cTNgreW8Pd500QWeas+83o6P1zwKhJv/SkS1ZG+V803wH8pZf0bA5HW7w9/3P3r
sahmTmcXKc67+bFQ0dnG/F/8139tO6HXKT3KETyeaU0+LD6tZ/FZqEIrZPX9+fyP1/nr3bS1LtfG
SD0k7hU28LH4+jauN/OKJDZhzcL/9MvCvzZwfUyD5rJSjE75+FSf30s5GePBBojysfJdW6jn0SnL
W3W+ybSJ9rpNNGeRfqdJG69ry6SxVQvqRASTtwZ6gdDNgB4xK1kBhfSpa1EQVEV4Z0hFgOodmeUp
UXh3fawCkbZKwDvSn1MfQaUMPdOwAIuYFh4Hz/hmMYe40FzUt3JKrYXlTMG9btU7BejlJkdPgcCI
kNdFkParChPlCo4U7oAgXQ9x8e7lnrtXJzLNi1g3dmU/3TYoAlQyfdCVUA6qbPR9Vlz2OGSLnDJ/
pq4Es5UvHUOitIHLORllTxBofegVuP1R2o1zDNgqnPThgt8LcLNl34WxptP1ilyYHEQWqjXdxUzm
OyIEhZ+ntcbpFKRBQlDHJlBksjGCuvRtPUt9Sbzm2lWV4b7vlPEESvOoSArqYhz7O824jbP8dZBm
dFY8r3qSgmDBsYjvrvfiaKP8iMbGvLTaONxO7phdtPp7Ap3w2GTRQz9aBHAqbXguhJ6u0tDTXgl0
3efDLDuzSaTVFTSmZh22KydEY67y8XyKAItIJQb8eiOocJxwtZ6iwSpfndJ6QkSwIFbni5601rll
NInS1nH3iqr2Ph2wcTsRd/ai2dMagOZTPaBwpAoeB4wig1THdBqXu7TubZ9r7T6ii3jAUlKWmHY6
16+woyx6pQoWpQYUlpqkuU1dLg0RYwEm7c0EKgI/WVbjmRPGawQ1aGVaFFCrem5hI5fA70aXhzB0
fMVYQt/RyB8NLU4eHfngmXZ6SiJH7IeC6lCZpyeurRs3VaJT5VnJnapUj6WRZDd1fK6H+8jp4hdc
xIBW2/1gYQwQZfgDbAp475mKrvUTuOferG9Ud12ESfVCKLq6S7oz7cLwmEV8LtJp4qeU2dTBnUqI
r56Ht9RVsVg2hrKxhrxeFWmLKpj657aRQYX/H9+alKOzNCUK2pZrctDH6k3bGv0KyeDwHNLvgxSx
9Mww/G7m2XfNmzSg5Iq99JIVKMLsJh+dYBXRJN91dWAta2RivqTy4V/hUzn1Bow6d83chM6p3udm
Gd7WQvhxUHZ38yOZ5NBTLfmaUJQ/KpSuFvEolbWVWl/6SlNvsqoy8XItlAh5SZVX4DZDRuxOZbGV
SHE5C2rlQsPVeDZoLqvxWH51w95edFAG9iROPXlKWp5agYioLQMcyE2er3qd0o2hMIceuvBOc5x8
70ROuzHtMLqhr+XugkLIDXTPRTt3v5ve5exhN8le6Sf3ECBeWgYCGjejDLltIj3fhnE9gP2h7DFi
xn1Ts/ppcocOF7tnAJgp+pNO7JbGCU5Xpm3aZ86rEyunNk5ImFWnYJt02t6hz/nA779cFsCMaNSG
2TY2ZH9TqEW2Def/MC9l9H77bKeE+V4J6Y8s0S73N0pfnS01FbuglD2AM8PZDg2T+axta/zuSX8p
4SPhO5DFsjPj5Ex3BjQGkghEULyiOTFOVNN+2pdB6C2Z9INwpT0VYBPYCARwjBD0lPpPOi6v4XQR
U0NTttXBmN1+MXT/m0GnkOS4mbs3YZYs6i5vt6TZv5ddcSMYJx8NtamXYuYWFeK1J0mXLGqAeeJL
kaKTHC2vO3+Mk+VZcjG+hDXxsjnRJSuvmQw/FV67C9VKrLM2fsWi3d911U1V2skrQkBtq1uMcC10
EV9wes1+QuJnpeNSZtP1O2Jo7CWCCLFhhP2s0R24qyPnJW+x1DNWEcz7c9UfU2cEN19aD0GG4lxr
1WdNHZVDb+Kg13PiFoxeebIbfqRdajZLtJbPylhZT06sv1oO4k/Vm7UkirGy0PVsujkivJ7F+4GX
HB0Hgxat1JNUzNPQ5+Rs24ofj11LD3jUjyO6bzvSvwDBSonPCuQu6HuxZDfkW7VPofxWRbR1NDXG
odAZN01mcZMnd3BXomMDYJH4wsPgtN2D1pS7OWiPLDLOexhEz9cbL69vXKF7h8GOkzUWbqj2U1xf
FCYQKwd/3M5xmH+65Q+lTL5JYv+WRaB/BRUX3NqnhE65qQjr/noTi/yZvIsbnSwPfJCowETTTl9q
LX8Qqoz9IdadHYhg4RtRHG60Kz4+d28L/tsZY13sXbVL7kwNCXhEdNxr3KnvTAXcr02fngbXCJDt
Gz/CyMzXIEnN1RyUczco+TfVRqvezmqWrC++tU00bvK+eaBmq6K2io4qluwdA+NsP8w1SS7M2g48
Iy46r300m4go7opjI0rRAxkEEj4FtnGEe6F8VRxIfSKUMUoi1J2LsEo1JDBafAFJIZTEQCnWTqva
bXX8nEQ46GOTv7coQQCceS9VMlj+7HJ1GzqOg6LTB+it4Ws8fGukJnaOTOodnuitEXnps6lX2DUA
XfgIP9diVmJ0kZf4aIWgQUh9r6dNdtxbdtv6Oi1ShFhcStU0PDVFmtxw2thpqeYiwQ1IZZ0PpT40
H9uxx8o32zioIsJyY3ZQtco5l5G7t9NEEk8f1PeplWyzJtBv3WRoV5HFwJah8iXGBbkfW7ulxYc+
CCFreuzUYSmZb2B5OSkw0l9Kw+iWZVakd10cA50Toe9QbttKXFjE6vbLIXXvs8kinl73/CuH1KUG
/KAVPdK2NLiQH+5L2RDOmmX7mPp0Ohrhq6WtY3pLL2lDKnJoQOGaSqqkQad2B0be1iIrLOOuJit7
E9ZDu3dF2G9BfotFQc1xocdx/qR1IthrapUs+6TCDlX07zCBmPR7P6TWUVjM6k3L2/Qt2Yc7uA40
7dzWfa6akxGn5THSDZ/eXY8OryaML/Smde/o99CHwgP+/GTjhkAD0lijymiOzWUgE2Q1dgiQ3VhS
r+0qe5sluuZT4MlWhqJ4W0JxoHUjj0Oo5ayuSbNt7u5FLKlyt120VXQFkEibZLt+nplFqvrgInX0
Z8zifSf3luPtTdcIb4Utqydjjlp1KWRwMhoVxX7NTecuwtOXRl8c1IXLBi7FehirWdKr4wEmEyup
GiRlboGgp+37FVbm9OgVb01U1I+J0TWbUoXLdr2JzFb7Zinb1MgW7B7LYMSqFOtpPni50JHrbCKB
uR7L17td2Zg+mLkDauXstbWbFe0l6z6qnP3kwRcSShUvSoWM7zrEQ6LIIX/uqNZ2fWN9b514leFE
WildWzGAVoFBjg7u8P7Xf9D6IDUaNuQStPiquMl6JYF/M0kMa+40X5Wt3fW/An6oFVJ+SJzo3pg1
r3RulRUKShQ0tfZg9/2ByYt3Ts34jp+Z9EXgNbckLSIDJeGcSDXnhimCuZNKnqyo4bZbT5b1jgSf
bwih4zuH1GEUKrrF1yJI/1VU99TmQN1EvnK8mS0Si2wtNEXFL0bxwsn5rg2BLK6i7x6jRgvctt5G
Sn7z1iXEk6O8UFr2q2hSbRVG+IKrRt0ncSPfx0Mzmv0ukPAPp87QDilgjA0hkPfmLPDtISQfUO8v
O12WN2MwLYrStu7jURnOpjXuqpFMtLBFEFF2oX4EBtUQQaQ4O5oqIvaCtyTUQ9/gqgvsr9EuFk3d
hRPK/msbJOeM8MBNxS94mYGwOov6wcbgv67Cql1L1UQQ31vFaozVh+iavsFsxV2BUp0pjXZwwMmj
rPrQUV/ph1HQ8sonQ9bZpk+Vo9Cn1C/wJb0mWekzcx3fw7rXF1M41rd6EEGgGaxk45VAAobISZ8C
KYe90zBMybnw6jrUTMFJNu8d60XvKehJzuc3NNf04zB0qHxQYE/IQ546MYIArDAp5STxrLTckLvU
RvoGbNzhO4Y3FHXiUbb9G4Pq/gzYzVlRB3A3NLR8XSjpHagY755kc6oZYZG/UwM0Ttcb+LHyBqg5
QjUuBsCRqk2LvQaxUKZsJ1UgDQtNXN6oVHzAhT06ax6zjP6LZBRNUS+ACJY5T0pnKutEinRLg7MO
WjS1802gOKBxO9XyI2+Q95LwjGak2kHBcx5kaUenT56F2VDGGDXhO5VJuF8UkE1UmsaB4Yi1cAy3
PnhZEu4Ux2U2M1gaB3Vn0b/2ahG/JGXDKK0exLI19HGd6J4A3RGT/eOGx+tNrxQvLQk9vh43DfzH
anwOlflUYVZH0xvSs5UGxloXoXN0BRczBj/TjVmJ0pfQgVACusOqL4LokVnlSyn0wg/ywlr2TV09
tYQdrjwuuotK6K9TG8TnwJzisy3DYduPzVs8a6WLJGpvKqPyFmGP6iYsk/nnh4wnb5V+OxYT3rSh
PJHtmGyVBJFJ2MGzrCPNXtU9R+/Y3hrWvRyxt+hebd1ypc9Wg4zNLWYask4ogppdcaEFNN7aLTko
ro2sLLWdC1iaVSaFcldomq+0WXlMOIWTNrtjdIlUjouOb7qDfrAU2C74T5ZXqbJaZcrOjNmprsWY
MbH14XZO6hmtEEJVgxw00oLoIFQDmpGRc7V3pvRGNsVOSA6oCQHnOp2RVkE4rImbxOxmjCje+zdD
rZz7Ju/yRW70eIK5hL1iaYjQUb2iyXoPU5yImonbo8A7diygqq4Ui+Ot1BACWNXQ+KVnPLJDh0Ve
l0QtdW+oWAIob7Fznq1Ve9Q8j/VgTLxRAh1zx6JlTTjRySMvezYLeKdpKFuu3zN+VVSkTaWwm+gT
jxcECLtyjv6Seo4KfFZF0yBbthG2mcoMta/Mq7iClfIVc8i3UKCWrtOGIa3JHCJPmrtaVYMdpb3T
UPQ9NBhAtQqeiIXJsOGQY/iLtRbVQDgcyTEJ7qB8r0dvUL71BxmNF4tT2BNwa7hoSeobXVg/KFEf
XIxyuqd9kfgdteFTMm4IUJfgR+P+Nldz61WZxorkSjS/qVo066Jr5A2IY3s1JDTKvQeiLLyzaoXZ
IgtoGnD1WQaaFkJKKxaj5KzT61290lEV7FtGV5x7svHO6OixqkoO6jnQkTY6k/VQVwxKwsnjJK+M
xmJIrGGFmszYSFWWFyfQ34esH18SPd65adahNEvGl5gIRSiVERhJmxnHVZ05mSjDwWlC7qGp2dXx
9zgS6UuqJMEaV6gK9NArl6XVtLDiOgx8FIxwQRXWHReN8IJvaGMWTDgGTb5GQYc9q3tFaM4MqVS+
mkAKVl4QlGtLx+8SW18IqXR2mqtaC6mZ6n1DsQbwzDBD5poGiGFdfFFK3E/EjogNJNVvjdnEz0ZP
jVrK51LO1LMEMX/SRvLZ1QZ3U5TAd8pcSZconO2tUFwyQnBtbCSveVdEt5wGaDt77UbVyunc1uZD
y0Cl5Gv+Qhnm0JfOygnK+kDK9bDQYqqC/aA+X6HeTQRLYTLa92CwSzLaS3uVaeS3D5OuLkwlTNYt
3f9znwpwsl09n1bd9xnR71SV9711ncWUvWf1EM0Q5ug+7zg1e82IkSNUD7q8d5wSqO3YQeaeT7NM
rCko1fK1r1RxCY34x6Tbq3x4ihzqg7kTidvMwuIvJ9y3QoAm0jK5qclM9V06YX4VpNT/3Ny9y8e8
WjUdCqdSpsUasAS9GqXGMTF1Z8tLtK09pgNTb+/RljW9BGltUnXQ99U0PeOdxaYNQOYQGvWTwlVh
mbsoKUp3VM5J65r71tWmJfzoVZra1HaUzlqWrfmUxjnijaSsmaY8uWB0vipCP3aNewmr+joejfeD
qW2lM4SH643hNMiXvOqmsBrzZOjx96GvG5DjwyyyGejRVOahjOzqcr3RqNYaulKdnADJkhO6a6h5
wbFR1HoTRJgU7MpULgFKnw2NHwnib6WLSL4KkS29Ri6E8uSoo33vxVP6UMR7I53eRBgZXLsNatF1
fMnrqPSxlbSX1OlfQmnEa6FIuUTcNJ0Zax3qpnFWOc6nCXHQZYyM4dIHXwdLSmwsXIY0A10RM2GQ
xCV7ua+r9bXeEhcN3b6576cknDpxzsRLLQRu0NhJfoxk0MKuSqZDbNvnHKQGtpOcjnImd9fRMT+P
YyoMcSgMAYcRvxSTqJJSdhu/24Ntb8sZyjdiLDJk9TWngrxqRK1xVlKqZQrdppnijYIXgiGctalJ
Zsao01s3hUE50nbyYu0kdn9j9uvKYpTRqDqQnDHxM1LIl9RqnTsvStFN0E5Cyk79Sh0JUM6IOCTw
KmdKVKgHJSm2vY23yjKOIIQ0wHROcoCZxnxucF9VhU+cDvZ6QpS/ZnKd3ugUwnudgxDDQuCHfOJb
SQt0Ga8no3E55oX10Df286B74AUyriT5hE0/JOMTQsNraPNOMiYBO1uA3GJEvcZNGWw7qznhEy/u
sxFUn97hHSnK8SuDc5wZXn1M45ofLKGS9Hja+7aMzDdaEGBiEChAf4m/474IsMqoERywWTMkA+8B
GhguMYYhtarnX2PRnGG0Vj8iZMZ6E4S3aLCTVZ5Wvt4o4q2gnLxkKpZc2sAhzqt2L3p9P3kDJpHW
Me9qh4YOPr9asYJtqWVvbo5HTEFSdxfeyxnr3QaRvKlhS+4Q8JprLPlI3pSSwaM0wa8gdCOK4qkv
8G+NnZw1eGqx8FIQ4G2Tfssi42tsxMZNFIOid1qu204T1FvXjqaV67Xp2tNodjD6Bw1kUO0xi8du
FhA5bqvtGHLBtw/0fdGP9TvJu98MGEyvhVM7C+yn5TILgmaTNG18DKYUbx6WiM6MHD+HhgLzSi7m
hvLSVG2Ptmnv3VhRi3QE+X3rKUs1anRMiM2wBrqlkx5qDMgXgdkRPWJdok5pNjFVnQUzAGFa+Alc
t0PUXTcEFIu4oaAC6FqXCt8X8wBXhu2+oWq0kDWMokVwaMvY25etCA/XGwteyIaeXXSsuoK+pxi9
wxhX3kGb/2vlhCau0Yo1p3N9UQ3PE5iAfYdGj4umET5kJZplNSdaEx39cAf5Gp+H2TCeSaW7dct0
PMArNle6ljNuVtDDmImZ3Qh3eA9b3DOBZ+KapSE/CX4gGcp7mj+eaH0y0Cb8QTZ8n9g8o5iJMGyk
PhaOg/QGtPu5dmkHL9nZI4p1xGjRKbWUjOqOc9Brb6TNaJcr1xicNcnqpd8wEFgqDSdNXZfG3mT0
Wisc9UULuyB0TIMOZftFl/khaY3w3koQsEknU/xRRLT8A21cIwK3IGrjM2UEC9qToEYqOlrsJ4Vc
Wi4jQM4y4i5lLrWLuuAR+Te/zKpw8BKq36beIVKMtqqlwgCZ1AZ0VF7TrEjKYcNH+m40zk3VCy61
ofa9FUACk6wYtmq7pAPF7ybWNbA7OK5U5zUNC+UA82rXhRgqhprDmsZR53d5OB+L83Q04suTAAXd
xlzbbfTdVAUUs3JEjYBL6D8EP/x3DDfZmQa9dlO3LQfa5e/A8VEd4UpYBWTm+VzUtzmF68gEgu2B
XhjFB1n4f70P//tncH175Z2/k03bEAMhPt39r4cy5+//zM/5a53fn/Ffx/i9Kdvyh/jbtTbfy9Nb
/r39vNJvW+bV/3h3qzfx9tsdcKyxGG/l92a8+97KTPzJaZ/X/H9d+I/v1608jNX3f//zvZSFmLcW
xmXxzz8W7b79+5/6HCv9Fwd+3v4fC+cP8O9/cplK23+8Fd/+sXyL38v2H7s241773zbx/a0V//6n
4mj/Ul1m2aqlWZphO3P4d88va16k/wtmtG25BoGgNBVsFhVlIyLehPYvwPpgpQ3HsjV6ufo//9Fy
/fxYBNjIIY/YYlJMONKfu+LygWv++A5/fsW/Iuw/wb4tMpYcyyTqyFFN9PvUtn//SQ1qk9BwGTk9
WzrYallsQhLol7oxDyQTggCt9IszDU9EPu4mrtdheDBwTC50PTgPAUmUlbP7ZW/+8RZ/fUu//8g/
3pGl8kPXTd1g8vkJaO0wbRUwEMK1F1sbmwDIlat0yF2cYlEb/X84osz58/2kWv/5apaLagy4Pfvg
989fe0rXCBRKayek5JDIhrpjSNJk4W2SlgtaWxkLMYDMi9zpzizjVRSatzF6ooXbD08mk5iFsMzH
mp7aqHi7GOvI1Jg/1FQZ/K5NowUCtB+oq1dtPYJfCvbI3SrFeG4pViO3dheO2kBdMmxqG8GckNO8
z0O93jLyVUXU0iazMJ93/TvRg8YQn0OuW8vEKC//PzvdM5hLO2TJfc7n07usi0FHh+syh6OQhA5p
U2ryYxYQln+cV347rfz6Bf+O1v9jl2u6Q1yyidvrc3JqHQVo4Qd+ckHhi7aBFDEaCta0EA5FC9a2
H97//sNd88I+fcnYzh2LxgcBU9iXf/+SG2QFhqXyimpcHb1W2WJUuACUo5DWYvXNo2XphquE5uoi
UqwtFuTxEEcwKHMTnV7aUUNvj7laXxIrPkiIE3VzxFO3HijruJnfbkn9rpfzsfH3b/xT+NB1V/32
xjk//Bp40eOm7lIQl2tLWifSrJ9yJf6WTLKDuVlEC852hyDUkWgY26R24JN3VYKJCWNiV1trrf9P
2aH/8xuaT0rAq22PWKTf31BQ5yXX1SxcdyG8ZxMIxtRRKFJwKuffIEhvM+IcyKQcnvRhoN833igS
h1+t3NFffPj7vWP/Hn71sXfmqyFhZQ73PudElOMA00Vaio/t9NHRlbMyRTdeoR3HOlN9x+yehxg6
HbVHxlQY6jbMQFMieRYiES+l3R+lE9wF4sbU1gIGzbLLs6+qar4IlxOg4MAPSJ8TSHF2hpcz1UNJ
7dhJsYCC7CU/knp8MkLSHt0AoJYsOIynrIXF3HwbWgZUZfRV690HVREvmk55IMjTL66R+SHqBOmk
IIEbKm5446X+RSnsJ52EN0U9ZYKA7sAjcc3ycoCF7kLSZfANOjUL0A/Pla06izCJfkino2trbURk
vbjS9i2d87Y293j/fjfPX+nng8fQyOLQdZMszc+hFHUg40nNjLmpm3+RCgpDkUxPtAuGRafzcxsi
81YQmfofcg0+pYD88e2ScGKqmqOC95wDtX8Je3GkNMCE8rpJS/xb8ygxVC9UxD1G7Gx7z94DlFlG
OQV79szff2Tjf7gGOZwHddUjIpef+qfX7uKpqgszjtbjYGWHNhX0Tl0GqUS/IqapMYLIo5XJbKdZ
cuu0D44NZiAY3kZqQ8vA1NK1XhIKNyXlTdUSi1M16bgwzOqUJ/oq6XVO5edsWA3TZCyahGtIlrjF
gqZJvXThFMSQlRaR1gtfTockBMI0iqZced34ZNEO9BnY/KePrH3Kd5v3t0squ8Ogw7MJerkebb/s
76htkBYVFn4FrAqEiuYPqnmUZsfgmkppZThMcJsXB3oA7r42Wfxf5s5ruXGky7pPhI6ESZhbgF6U
RBlS5gYhlVrw3uPp/wVV/zNV1T1d8cXczEUrRKlLJEEgcfKcvdfuhP/eK9vK5l6hMa2iqfmqmJ3j
0Vd/UKkfdOu99AHjdGMJHCDJTjV2+kqkr1OCbEWJ2ITzyE2reJVb9U7Xg/cqsW6yoR33uo3ZCNlW
y/B4qyFeAGEe4UEyb5g9jitrAcgRFKEY4qI0OWw1NJ9Wdy1mDTZ+lNzRjDlUQ/RRW846YaPoYnfw
VAtx+jentlp0F43NLJNwNEgZK9WJXmRYs3xaEIZy6zM1yFYbEmA1jgSfTvzAVTnwgfaEU7kjuUzu
mOr3fcvcJOC9RL2Pi72kqYfJ0zfkuKdsaxfRRbIemebFQnkDQmGukZv3zuR7s2UmbjjxTzNN36Gf
QQfVhQeBn6rBKG1n/clq0tcu8w8i8E+IUNwgkddoFg41E+xyAXQj7+id2cvvQ0ICVsQkO5uR5GqX
8AsARI5bj1wvtWk91nBt0onePDqEhuOereOeW1qFg5k+/84yRhB6PVtNCRaSWcaui0lOYSiz1U3z
GzLCKxr93OUS8Z6YPrhCWF6ByO6zNnln3djJxCA0vF9TqqVebOr/UbrK13mpappJcWbrJtyeXyo0
Qxh+invGX+cmOQhNwOjZrMLS04vknSXiOfU/YZDNX/XKvy8Dy93155WPZUe3HGGpFCuq8cvdd0nf
G+mO+2vZMGWq8zu9647MeSqAtuNKwlbuLGPLfF//zfqj/ZyAtLxnhwRcynJHl1K1raWE+uFa5KdI
9LXGWStMJF0NleAKV/MnYS83ACeMjVThSAwpNYfoCFOgY9UCtciy0DXDsUf5ZE/Eh59p6K7Ldp7c
ssKRGXxo2nz590Nk/MMr1ZmnquxJpW6Z4pctqa+Pas9lY62bgoXJSYpjU/qpB02AFErsej69kzAz
daZ5jIJF71nM3l2/Q04v5SPVGpQOm9LeF+bO6s192uQPyz3WUjkrRcaqZ+aoAW1SHYbqrtXpUoeM
S5zioS/6a2qR2NXIX05gWdDDB5efMJHnrTfD6FpTpTNmICww1iFe8oqcLH399wPw92LW0SEMmGSA
UYT8LR654QyohC+ttTRg7S9+npj7hEbewLBXaMH8+7P9wxlJXPyyV1MN6p1fM3jKKLALAFLOuh61
dxayK6R15JPkD7WS4IkxmPd5M7C535yPfy+0OB1/eNrl9z+cjmJOGSLFk8PcFkNw2kwpyPb0ZKt1
/7tnEv9wQFWVzS1yuuXk/7XcUJlsNXWtOusgpMVRty8KU56pcY182tSdvY+gnXWEGI/hzPyuj1+c
pFtJ+LezZidr+J4NOC6iXypiX0fFj7wgV1+iNNv0dfEUhsQdT/XDnCqpl/aB4wrJ3desOVskoY0a
K/JkNtFWD9RL0CXkz+jyZVYA9/flWCLGtYCLxcSKoN671aoIG4XVX8cmILG+Vh8qpsNUjBKhSoAE
d1sM7exWWvgZlMZdEHbXM+MCa6EzhAW6uTY/BX2FTxGNQIpWo1CQ1UFl3VrdZ2Li550JOHGhNxAY
1FEEOS8Cws/idCbEKIWYvpSMycmfEoNhVI8rBrKeInHNFqEq6YZmH238HtWB6bGlBiOP4d8DeavL
tQiNbRlAGbaNEbCEHnlVR+koh/xWTJXt2SExNEJi8/bnxlzlUbVPxXCFEiRfJ90kMKwHm8hwQ4R5
Y85VWNf5K3LYfgnDcP0gf0qT6QKqjqo1YEyIyf2u4xJJfPLpMdi992HyYZhrpTXVdTcskrbr1HBK
pOFspSBReonC3c9ht1vEU7muUoaaWVBRmdQGqS7OcN+H/mnCWsdHUzqbWS4b18bgr8/lVV2MBGLl
J3MgSMdGV6Qru3KmL5rJ4L0JpoEom3gVVspVP6UcmC76TOy1iNJnNEwVByROXTMuTq2jHORMmeAP
xnUIDoRcQ+4FzTjt/FQwdrfFwWn0U5rkR7tEwALIJ3O6lQ0speqQ+eSzhgN27RT3in+JGqbPtPVP
8WCs7JJRbMaRK02fj6ARyQagfOSq/aarqDysoU3ADlYnRlPG3sjeG+AjWyfs+PzsV01RieoY+SAa
rcSpntEuAbQMWHbtSO0hKZT7oCxPNn92hRnqvTNRtCU4cMYZdQ2NQM/K9lPKQimSV7JHm5UxcmT0
GxSpdO8dRXeVEYuhZtDdtJxqpyi06nO169x+zm7bJfPYGaybyiZTlXKijVn1a9nh+sf8gOcN76SF
aJbI7JKLgmCV7mwypafjnqInCk18L6wedpWR01Em+zKhNT6qd006p5S+2WusGJdUOgc/oeTqzeqZ
5s0jdfG1Bo+H6/fQKw4lTWs/BpA+3TEnwqXJk4/AjD5Loiq2ZTYdgqFxmRUuLOiAGtpkGYkpXc3+
z1ylNQ7DiMKbKXwKREHShIAG8WeloYJuWlgXDfWGUcm9NnHL6kNzY5c2KjhbgPLVVnlGGFGNxhhQ
BjCFdKjezJbcquoZGS9345m6WBmwZhSTcq+1M81rtBXuQsPz0IfLBE1zr6lAnxQk1jHhnvFw7Svx
R6M/NirQKUZx70Ue8MwTApEhBbKRiisrqW5HphJxID+It2p37Nhu+pS51phSZysDzz10JsSR4SNO
ky86Mq28aWtawyrV+0tplM9NYF2xyclWLeE5XBcuKCzwvcLciKrB88n+mJjm68454Vh6yLpBuKo8
WWaPZ0chCgjnMe4F10CeDTqppnGo1QQMW8EpnAwKcCLn60ch5bOa8tkwMz5EPjQUmT9AmXoMFj+E
VVwDEKLTZl3PxRHeVrNWMMKTZ9rgpzZnN3b0u7xgdpDM8koxliZNBfrcoIZgq3Kd2STt6OGwTnFF
e2mMk6XLT/iyJ4wJM0jRAOiRDTQaDC2hQgzVtUur+W++Bb4wtTAxv9Ex4UXjslnToT3p6XTgOO5I
7nwp1JYBgHo2o8zZDEErVkobPcjFftJx6Ug4GFaJIICJenXoqoUbl1cQaZwLUenXvTU8kafkwdRJ
YbfTBMwybpkNajSXRfbdAG60UJ9WgR9Q0WpSoopa97lxN80qM1UzxQlDsBKmUnKaA9cCVrPKJRIp
ouo0m4XCnKKH0fF3ZshfGcaUjB1ewgQBu7DeTKZJvN3wimE7nJEivWvC7ZgqAW+CTRQdFellEqmJ
nvLKlOytQZuhWrFnarW96mouS0PlKoQcxeYOh7jOZG3sViJ5sNKQoZ3xzVTwrpL4YLu40rYNdt2q
nHcFfnZRzDhLll1SREuAi/01ZDZUOtkBr8MN/GnFlfAJg4Fgs0BWz6OaP8C4zYlq6l7I4HroBuPT
KZU/0UBwPcWk38lmqyXFoSMUzVXH6D2vh/eg07xm7nb9OH9AWPjQNdpOpgSAI5V6jxmBd9bhitVM
ttz+oww5R0qHpcd0hl3cnpHVcF7S18bPzFRZe8OALVy7Td9l2etuI3JgDlAd3dymCzqplesr829q
HVP/+/5C1ej9WwK7Ew2W5fc/lFW5r89SUWsHSyyhjaW9GXNxnybiAk0N51b6hplefgOXhxYrtLam
+pZM/rjPLOuJljOxdZ/svaeldwkyKMhXX0V3bPNppqH9Ri/0ElYhoNzlshpGmlRDb3sgJ/mmCd9T
5swd0q/ePs09FybipEJhjyDr5040z3Nl/pmqFkeNIro3udoF4C3W6p7ERH4kdQ4Y0/AjQqMXBHyO
C62Awj/OH3LH5C8TtdwrKytqb8ap9mxrfJW5XKPcYWnCgFEMxUNok8mh+LA/y9+U5drfOzgO0wPd
tOlqMEBxftlBGYWeMf8p0KhMFHjNZzGyh8p1TpC0dVYCl7CrjTQbqB2YjKcelPqTFRN7ZsQsdj05
e4awnon6kJ7Qh8uYA3xqyPwaVOMG48YpnvM73w7vtGhm7NxFlqtM4jcZtPo/bK40nsbQdTxuS1fm
5xME3I7d9lnorCthMussMEawqGUK+NyZoX5cP5d1dUpbDB6Z2lxp9UkLzG0aUAOza6IcSuId0rM3
MopyZs743GjLYIjZa2GwXYYIVsVH1qEb1UTxAA3woQGQFeGt6nWFoDvK3n/fvyyzrl+31JznKn4O
jBr890tjrQodkjVp567nyZlwBYiHSm9uFmUXzDCh7DriFprwecZtXM2jtl7ObTj44WWS1TKlZ2Eh
T12H6v/InFrdmuiT9KgWv+l5/uPLtHWNOZRF59FePpgfrkxr4EmcgpcZQTCt8Me5Mx099KrILsD5
VJY31Qy/l2vl3w/QPz0xn7gOTtymoJG/nratVkeRM1tsIuD4OnliQOeMLzGZY8Zon7HXQz4CoKMN
Qfabhus/bLx0yaSRPGvWI+vXK2aWsRIDCrPWPZJnlw31Xd1Bfu3oOY6NV2Ar/83p/Uvc8VeXg7kW
I0wbQ5o0v7ogPxzlIowrI9UbC4gA63WOlwDhXrD4H6BND+HLIqQNVBavr+WnS51HZEqnrwP+Hw25
/3cT7J9G4/88L/8/OOTW+fj/5xk3hMD8z+jHifby/38faKuq/IOOj0EzjvOFj41uwPd5tqoafyy9
MrSkFvt3srP/a5wt/xDM+ljDLAdJiW2oTBn+Gmfzb4QuABDQ1bC//uB/NND+eeHneXXBpIJFxnCW
e+uvk8y5VNjaqkO2z623mGzTQJ3eM4uKSk7OIxL7mv4tc20xFZ5mUTDBuxadI7YpCnyEd8iV5/Jm
cuLf3JD+8WUxqqJTJLXlIPy8omQUThk5edmedvUV+chXupldSadUXSUuf7N6/TLv/H4MKOM0nZ4U
ehHjl35N1cS6CDOs1OS6PIVGDqZUO2YQLDdWYq3YfN1pk7oayvHgDxAgS58NqJhwvybNNzNeKnFU
gTSHPxHWP0ngQK6qYKRoTOWjtj+dHgVKabM+VZp+0fT4d+2mrwnwfzdev14/7GCH04JyXmi/xs1b
jlIAfhRIlkhgNsm0dbV2ek/7TCMCelXvgqLY4+OxV7UVBsQslNuu+t3q9A8f2E+vYVmpf1icFDPR
1Qk6+p40G7JgE43YNvtOTRqmf7b9mx73z2vv396w9cv9plOnME0Q0u7DcHgfy+omb5S3MN+zifxI
I/P8w7V8+n4gfxzAy6+B988HGKcVIqJlksv1In55c6VCnyCUjrILHFHsC4Lz1FZHWtiS9e4IigaJ
3KBEuU75BB9orZWQGDpCiWTBbbsPciZZxK6H2Gc8MJ8nGbPdqJw8PjYyKfkTzjknSGfloExbZfXM
toUrUNejbBPbPZsZnqzPEcPiMb7rhqg5R+RnuVMT3AcjbHPdJlZiHtHCEVZn3Bn9cGOmB2T81R6Q
ULP29XibB9q3vBurm34UySUynNtc4y+qwr+TAemPdrkHxAbEIGlfRtvctcWN0TjGDtzLsWtqy52y
GR6TiPZFj8EPATkglkCtrgo1BHA2jwegGqFbqVoJuKao1x3ZWJsCwmiQDrM7RYzl8mXu5SCgd0ps
UmHQb0dpH8tuorYJyjfs3L5rIXgTfrHrZTXsTLLpkQTFG7w1r3NolPQJ1Mxruf0R33Gv8GGw86on
mpGoDj+Soew3hlm/FgoeJVjPo2dnDkaFjMkTjKJjAt/k6CQvaYgodFw08L0duJhD0xU9bwVs++1o
o5UkwmAm9zx/MEqNK8YswL/N1cFI8h3eoxeRz3sbe0Qb4XybUvhcU/Nsq6gdOU0mz5D1VQI1D10u
wrhOSgiN1q7PnGY9IvNnUm14vlWe7WLsPKGG1yNhMF6qEGChO0Z9D0PUy/WKzT5+ly/LnwWlFdMe
bQpAO3CJQUKuwPVhmOpJsW3uoUK4NsU9+dPdiLb1mHeOD/IgeamZKkwzMlQSgfMh+qyBBZS2+RHC
X0ybnUixdlpPVQVbexLDa5gBwODl9Mxr+80IGMMdmWK4WXs/tz51XedYXj/kuIZo7un4weuR9BHe
LV1Yf1iXTevGQBzdXA78K1KUVgSArm0zegrLfsL6PbzWXWJui6l9jgtSWIPQ+eA9TeyfMyx9Fc3P
URtNxon64/BpSXBfGcEhcDi0A5a1cZk+3plpaACi7h6Tpryza/bqhCN80IHM16AAdI9QoF2dbur2
0CHWgsHd71SRE1yfqwbXlo9RyrKPPhfBcs+rAv1YFcM7ATVnHUv2OMtzX+brHEGS15yztFA5+0GO
G+Ezi9yNbaHCVUrDK/VGpSMTs5mrGk+kaCWsmEZJkD7BSH2vSkGrpXwMQlpH8HpzvDSO1l6J/NjX
fuIlZWS7jeEXsBczHxqlvNVB7dAQsJGasm3Pui47pk5RXnfV8HgUhFecSv9pQGzzUGkkrUKG9nxR
aWsB+jvXnScjI1XD7s0Ofxd2wAkStrCTVwI/zzPNN3QdzlPFUXD1xia8JX2ISMFZ6QZTAkDWz6VZ
bUEarADA3JOZdSs6Mm5CkmjpheN4cWL9mOK/dMtmRHxkPY0pdG/E3KuCnN692tSekujTegpt8TwZ
H+yLQ3TRLwww8K70yVrmjbqGOTq+6CPeqzBjWYryx0CFKxiYKehoZOBRUnqCdugGyUa9Nyot3gU9
CQoz/n0wAMTMRr2kJHEQgUl1Gym0PwFtXpv1vC/hxr8Ap7pBa8PZGpXhta0wNUcfRmCKoc3bfJyD
LY1ZY6NU1o0wffL7HA1CwhBUZ4RAutyAfohuCpBgq3AgGdBJYusmUKDHp4JegdbD2I+yjBCE0l87
pu/5pcaSMYjyBIqj3SfB8G3OZXXjayGTZ+73utp/Ojr+ETsgMV1FZJP0wYlBfOA5auTsbBvOMgfg
EERccGWsmh64LOzuhUDYUDN8aZLpk1Ij8soAH0OcYCmZFN2AMqQTTpPCIIbs4XHu03cYKnyOCEEU
Zj90ZVAfSeKSVgjbZ89Erm9lcALD3LHZSMSfmYFD31dWUs+zK93OJhJKfH1VRMq1jjmAGAFfi6t7
AZj+OsV7YfrNA543fLdTf2Qi5dKrC7dzsPCk2Q2lKTmImXGaWxhZLHl7m1aSU9s0FXzHwry7Mmkq
5IpksoS9Hw5IynpjMyiIxlXaVNiLzdb2Quiy0DAvuRLYW6GgPjB7cBsIPrn9ADgJ+hsnMuShg8yg
J06DyDnLPKLt6TBM9zReG+TFbl3MzwRllW4Sx82asc09oS23PbJpRIrae2tbZF8zLGK21T6IeHRz
HPpOWTznZXnLbcvZVka/sjrfvILNvGeHi39CvXWCIV/pTUamgeHf2Xq30cooPYnCocQTPgonXGFq
KknoJGYPxLfDXKNHxWIpPSQExreJr9I2NgAsFdX4bPv5syzK0W1xKRdNs4EqExYlASWWxE3clEu7
/H3saR4ZLekRFYoCa35uzDje5VRBLZQhLzBC2q45FqdeWzc2YncMdk9lgB8Jqq8cnTdE36z1WGKG
Xu5x0F35QNbo3/z57+WS/otIdinPDGDcCIJ09EisaL/U02VFKhSeabLAWfm8VjCzqHT/PorVhSWn
3ckWRGRrmS663cRtDfvZFiE+QF+7QXR7C/2GFJy0D6+7GItNDU4Dsp5NV5gkH1nZa8NU8ZmH2qky
rAefM505JNsTe2qOPfYAa6oJPNcC7rbNxKmiB9WOAXGFKMcpNgwNN77NMIuoCY+YZXJTRLAuUDty
oqxVOeBb862HfAp2RTNdEbm4iuZ4D1J2QHMD09CKmifSAaZ12FUfVvHsx5O2picWebMuIhza/XGy
RHyw1JAapFIeAxrIdpVaq5Gy1XOc8Mlog5U9RO+49wc3YDi0Yrk66bn6QMNq55tyjR1y6wj7z7SR
xLiA12NeuqaF+QwAssHcmN10WeeZQ3Kva/mtM/Y9PSnnzdbS62TOjGMVG5SAIR3ghHuY0Qwn4gEL
gwlhlyhAo3HwpgEZddFgf6sSMPKKVYIizXYEJV+3y504ItUnzOZdjsNt6a4SRyLG/VKHyaHcyiDf
dko1ovgauOEg9hoKWsQxcxXFiKqVnRmf5lDfQ2Mf16pK0nfhEz6SBW4gmnJHvXoqaGC5fWWsOFuu
g5SCrNOwT9ryWvexURHVF7hL4tRQGR0RDZrhdmgFKmtn+y9K1r8uT5NgNevl7Gai25kWVXZWbkub
TGTd+cbtYvYgzL82VfKKg2GLF8teZWAwcFNmATUA9h/bxSg1rPr4SnbBM0HjOyy7N1UZPNOvPfbL
ALImTNIV4SGXycccQnfXOgLQ261Sm0/MeW8aWGRuFY5EhfTWXeqYu0bLziHkmQYpkgSVVyCWcVFz
3bVWv3WmLlvX2fQ+ELFH36ghvmGAXFdxAHTin12oSYBmpvh17tUExNeVTO2z8Jt3yynjjZqLd83K
b4KAK8JHgOVyee+quIXypNDIFH7ndlV/i5O8ZCtQEBeeJ8U3dqUI0kKyNbj/vetd/IFKMvfG0OTT
hlmE3CN3c9xoqh6g0KbPnDpkqEmTij7kLiKnzvPHflgZ6jcy7Eg+V2uIjPWjMuNZEX3WrsbQ2ZsF
+W9zAWXJylp4JifDhAfRB/DtQuhTEh2zmw9jj5ut34sqTs9K8EQBQOhHeGQfvmsKrMOaBmHDJAOJ
FmLLKFxjADNEJ0pTk0+ZFzoE8U3QmKcpo7VYkqlBiot/KQZgVLpjXgPauRkb3lVUBguqznkWigVW
MUtRwxAjm/Cr2jIxC9nNQ2o391Tu3TEF782PIWhNEvhLqbymgg621P4k0e5Tb3KbGB8upjLOX5Lu
BpVjwhVJ7EFi1HshSvz47TUy2XDTRYvmFL+SO2YOoYpl9E6mjErwKrRQeigGE++GbcnYm49zHkcr
HezSKk894RgHts/Rxu9LNjM5gr2SfUN7Xxo187Kx9bdmn3xrrGErK0eu//Pe3j835H7q2f3v2n//
B3t72tJ4+5+bew9Yfd5+7O19/f/fm3uG9gd7a2EQQKdrQl/cJX8193T5B609R8UngToNbyZKr7+8
Krr1h45nGqcKsUsI+hch9l/NPZ2/R68fk5rtoNTT6Cr/B24VTfvyo/zQudAAIknTXF6E6hgWZpCf
2zKZyfxeEHzhNeNtOVf6vgJf1mES39R6LWCzwGLGbE/4UNlcG0QLPJD3fFcnBFUFOqZbU1eO8dxm
LkzYtWxr+xKrxgRLY6w3wPNsBg1QQ2VXbeCj2lsaDdYFGd23Pontm1AZrAvVM5PoZnhMEoLDzJFO
RFcgPW+CuyYP9WsRodsOtVBejLns9mbScW9eHoqhCzfoakkHYCeCGVy/lOqMhSsziGFCOHmZMsES
VUw3X79UGFRZikp6RqQs5v24ebR4bkwJ6qWIIjzUY/FsB7V6yYRRXk1WFHtfX+xKLEbxmXAPuIHr
odHmS91ZxbpQCOKEHCAuAte5Z0cQCNk8uqbQ6kdYnB9ydqab0afn7ygmKOlQ3ivaPJ9pmRRottgo
zm8Lr+1O0wuiUNrhUnZYIyJgkCwGXw+nhBy0bvaWjKRtbWrRuhdzu23xkaxxVqm3uh9ezOV1IfIh
VWZ536h8HBeUhn5VlCLxdEVkV4NmP1Tc7E+EgWkX6bzRis7ONVqY+1iSNFWn2oUWCFL5OTr6Vh1x
tx3EpZyIuS8N9I9f7xMbLPrhhpsGy9twWzbq09gmgnS9edgFsT1dsAoAZEB1RCuY9z0Z2mWI5Hyb
oy3dBZqqYVsUXt8P/rFIhlda26A/nIdSF8VFUordA+HZfT1qYyiCiukE66TontopyC+gPWgHyaym
zdPmF7O39IMIwVk0y0NL2q+C2MoV9v98NfZNehnxFm/xOxNsNWTZpVgy12WUsMkaZHrxsy3hxxg2
ZTBvrZkPpoqXCEhJkF5gbaa4nc6zb09r3QHGLVpmgb6czrreBZtJU4vv/4edOuoyFD45KDTWpcjG
s+FkwGnw364zUw5nY9KNbRhk+urrYQZSGs1t1JBGABOolLI7x1XY7SMrFQtlvz+X2MIPKVma3x+a
TnE2xLJHFoVwKZjbczMa1nHq0Lp07dyeNWMobzRac1+PuMNuFTBNR1GypYra5pzqo3ZXZTYpuEFz
rhs5YDvQFij3N7vO83NTXizROA8ZDgRzKKeHPA+zs1OPBycL59P3R3HzphLhcL3knbZdcs4V2hsU
Y/nV10NS4C3Ij/QGp9hKziWNgvWghGQF09/rVSs6t37CqZbTwkCJGp/NMVD3Dngl7+u3WqY1RwgB
D1YvyZznxAjwh99abXwzKwWnSTKOD+BYv//KGds74Ecb5lgwi6LmXq81hVBA56wnenvz9agcAh2J
iGD4GqfRXRE6WzUqKoAPXCqWRMlg5sq0IdQQWGQ3+I8O6I99ZigthpUuvAtMhviItI8062gDOo79
6JNZeVfyvEo52o8AD+1HQ30pBq4sbYaQY/vmo2lFD/TQNCxGPJpiroiwHsfD1y/bgHWodTirWnNc
+RGy3TKtSZWaOxAZ/A40WvqIKZ0SRusf+uXR149aZHttPUR36lwlxF8iV9Z9KwGfqiWPU5QyXeX9
xbAIPX3O+seUFxklvHeLxdKeTR2k+8JvyQS5Y2H3OLQOBXRmD0ezqR9oxdH61RdZDKvrtq5hXZMi
K6FO9ZGHYPWuzuPHqPWf61zrvKiHllPExnkSr6Ucqi1bDMIFQsc4J/29bvvzo5IMxplMS6uf7ceu
NKq7gdgEK1xPQDfOBoOws+aZYz3u+mHErBxX9qYpY+UQhmN2jTCy8XohDuhS9bMBXQvVtZN9Rvdj
jstnVBhpU19uidyKD4MjwKwsX8IU8mE8DDQJpczYLEf54es7y0bzX8rkoIZTdQXEsbr6+k5lnf7+
XVdi/RJq6X393K7MYa/N0coCkAuGaaA/koYHO+mTY1JEeJ2Y++ed4VxrBEh0ZSQOQzeE7MBfBD1t
pbCyOy2PG1KBrXM3qAvpfR9HU36Xpb7qDUpEg5Ki8OrrC5onOjn4pErAhfRwAyToTTPsayOI8XjY
yTn2p9fASvN9JtN6K9vmNp6s4ikRYODAgQRXaTuNhx6ElxvSyCjR3CntlVy+AEZvr4xJ8sOvx9Xy
1pR+3kp2auuA5Otd1hftU1mMNL2LYbwpgiK57bT2zwFVYjwkTz6pg6jiwOKk6tA9RZHIWczbbJ1E
fvfUlZsRxwJMiYrgvgiElxbHt9i/aGNGwmsDZLiKX5Ro90Zjkd2FEjndFF3PtR0BpezKXZ4Vj18/
imNEWVJLJxI0ewPU6P//YvfIEghpD9cgoGra7BXgFRT0t6Cgc3yGEEZJt3yLTLQmDrII0BXtdJ8X
4Z9xr81verswjfx62gbw2N0q7kNXIV/I5e6aXeswJADilmoDn/02wad/ja8j8iPjqNCKibbD2IHk
B57mqrmVXmNd3zhMca66sog0BgRJsTcr7ay35cCC20C8Emmx6h0r2PkFAWM5i/88BOK5GizPNmLx
BngFOPXQj1cjRgCGDuGVrMsUMWnlnJPuPuGzpAFidudhjvEgqMwqzDgAN+QP7pSEw2sj2ktM2Byu
E+Vj3tjmrG/KqjWu4Dc9DbXvsJKZIeQTupLEr04vBV0MfBftdET2TrbN0FVe2TT1bQFPf9fDx4oK
5LLcj8TJbLiRtulUPY7tkHh2LYcnlXZ5OH+rmtp+k/QgbaNZC6fP3uijSi/P5HTbaoO5jxK92qpT
VNAlwd4kykj/xkXXJcEbWz0VrDcJr5MuLcSt7ylQ6GlIds48romIZj83dNfmjHd3Dh5J/gy8cGac
4Mdk2dYhiiHZzGtFgFHDQhStQa20K42wCLoogm6Zr22RhsLKdTt6iEelLkok18UVOtZ3uN/5RoNo
4JlgS0l0a5Cz+nIfG222zRq2WD3EHSWlc6dWhAG0lENp+qyl4z2tYXR/MftWjD9tR4K7WWWbqVQ+
TdianuzTe0PTX9Mm+Ayi8TyZ/VXbmU9mDQesSTOkjVZ2O9UGRym9bYx6o0TdUZp3eQKzVdPGhym0
vgHMGBgyTXR9+/Tanpv+AFnNcC0kyx6mpicac+KWNvhQqcZGyEFugA1Rqc01Rmp7zrcxgVDhlJY7
+oBXkIggGdehAP+Q2CdMyXgamB/6lAJ9RCbiOE4bG36NN3ZpuR8Y2GiN9jZgk32gAKn3OGAIgQ9s
KJxgEYBFaDE1Rgg6Y/ny9R0sCx1lN22vPqZ0iIEp3+jASm5soSY3jW8MK2H3OiL/ujlYQAz9oIFd
aNRUIpN/suoJEbzfbfrR3yhK0GwtEyimoSqrfCrFqopjuNfD8MSdQF1VnSD7E9LFJoQCAhTOiI/f
v+TlU5noTEMDrTiAuv3ry9dDuJeayyqMI1miexyzDFSXkdr5IfB3kzoba72KkTFIHfHAPMfreApv
DPJTs3lGqx0IwZRSXSFsJ6xcfJuhv3tQR57BQSZuAb32vkaTNyLzrLSuW0e9OR9KwNpdNuyEKY8M
qpRrWYXBTZUxd0HDra1tUK4r1gr6mIqaHmsTcRBGBmO6xoeRuhYDxV1QYt6uJyfc9Jbg787ccglk
xBzmR4/g3fw9PRRk74wGmTMu+KwBjoAeHZxA7dZjrFxrIcE6PktkMWtHvy1boHl6eqDLxywb5XdD
G28oepSerRRrY6x3Y9H6RKIZ38IMT4QCSff/sXdeS45jWZb9IpQBF/qVJAgKp8vQL7CIyAho4EKL
r5+FrLYuT1TQOePP85LWlV1FOMRV5+y99imYYJWb3yVO95ObDveNE1TPNGHPpnkO4Al5kFaB3CqW
8ZAmKYtNWxzDpAsoPrkbAsHqp5S1/jhOYLgVPtSNNdFzD3v0srLet73gGTfawsJn2TSMKdmJwOr3
Sc3BjqpORvI3VeuM0vdxMFi01K49GvOg7DLqLXxI5z5ws03Q1OFjxlQcT65xZF4XGNja4BPVOrwa
VopyH3UGPYKnfC6e4yJKL1o/D+zLooblnxUhUqd9qAZguM2CVm9k23tyZQa8mAC8psoMd7oIF7V+
ebF7rXjAYQBKWlOqbZaJUzjbQMfnpYbfd3dxaP/s9F47z/lsej15XpsoFxy08vpj65IYYgUt1JHC
Jd0WzsyJtSkhanb8ZDa9ttdnGW3NbKLBaMuSDFg20xAvDqb2IY2g/RNq9dUyU2LCavOADhtjLGxm
T7UFmE4pcGjUSJf1eBn9k2Ij/644L87BJe5H89w5BiRQtgUiceWuVQKAAQ1GSFnWNGi61gsCLBHA
4IN7Yq6+QBSKD5MkNiKKA3MTWph1tKltD07c36e5xapUwNxPiPE1acBj5KSpHjthf2TDpeYPhN4S
WLj8YykPbmz87hBCOftGFEu2koRlr50DzmDD0PMVRSdNZlTocnf2oWb/cOYUN3afHhUStDdGN3c+
AnPzQXWjrzF2JHIf+CZFpIP917RmK9L+PnZFf0hBQN39/Q8FnUCU6gEFWWNH7ml7Csu82VYoG7ZE
4WinwigV0jvM+7YTWHULPWhPbnywDU4/Ke6sLZaHfutiNZrqLjpGRXvPcaA4Wjz/izET7MZiX9Ct
bcvd0uMHZF4854Se5yzMngvV4Aiqk28bVB/WK2tLclB0YJqv9oMYgRCqAOOktB9ZXO/1yrgbh647
djoBAnHt/OgJ3JVOwNElws4ytPlWrcb02VLGfWylNUx4+8IWcSZ8IDlXsVKSTap7ndtGlFSmE3b/
5sK6GO4H1c52Ze9F+mIJ6jsHGQ7ZKGxgfBTI05mvtM2q6B575H1S9emhmsq9hVz/bI6i32m5VXDQ
ZkRo7rApGDg+DVjPEaN5rNgUYRcxfg/LnOnIp1STEKJcxARWXO7ZvleXKJ7ZDYvwhWNU8jIDCEC0
7jzCmuw4sFCzITWyoI4hRfsxH/D82ZzcsONncNDDXe4ky5+QHCvO5puRbvO+j8qZ0jIVCYw71RbF
QO0ZA0p8+ymJLe3BlMaLgBdzTlXn20hM7VYj6mkvoqg6z2p5QXxkPVLDde/IYqFzcdI6Dr4hNGCk
XOlpkvUdMZ3yQLwPSQgFECSCRbN+hmJZhihMJGuF84JbzNpa6DvxikTFHhQG1XJJjlnpBC9zGslF
AVJtefjJMaFljKMy2ZiTjM6a3tERSeSjzVN5BKwJFKOK2JJQYme1j3ZDVA/3csS+GchkN5q9egeY
XCVex4sbA1NCi0sB38adQAe8jxvMMU3UhxcMM3tttCuwxxyQnHk6tGkhD6GZnbrWre9DUtKXtlq3
d5fI+yYHc+e6J/qYmk/g7VOdKcZj042XzMoEAhQsS0GI4ocawqXSra8TAv82o64XZNYi8hl+O6U2
eHovfznKuOtn3ThXlOeFSVpYSNFLGui5g9LeNlm6b9SsPvVT/9l0LI3Gm/lTSxC2FBEzWxF/zUcY
z3ljMoySFnhMqd3bRUi0+FCT48PHLewntvwfACZjemszJORjiOipfKYcdqg0mmWjzBVvNJTvdcxG
s2ZEVSiq+PQj56VudXlIpwlLTa5Y57xOsfDNtr3F16DslCamg6j8NcaTc1+Oxf/849lq0/lg1Va6
nRYUoxFKrFXG46gy5VCJqbzUTvL7VpWMkCZM8NsbjwV6hqg1FvyLRR2niT4qIjsCNbvTauh28gtU
8e9MOxri52ZXJvZjXRrt96neBVWbfaIj6m5i4Iygc+pCm/DjWB+LMviliTPHmGyPU9jZmTb6k3ZG
9wSNd99C0jYw54iUMGidyLB958x+7SWtUL60hUdIVOw7bvKhiaGJ6LH6onXA10pHArxTm99JKT6h
CsyOUjtQEYWoW7vhoeodThJdeUgDGx8QCeqoVoNtpafN3pScMEjSuOM7AgVMXcvFYc2UVPpT81LC
xtuiEVFhDjKzDhY7JsftPkoxtZt+CL+5gT4cFLQbikKEtUljqLTEt5mu3CZLceRNAuYKZkZFuBGb
evre4Tyco5btJv5Kr8n7BpFCB1S1KilotBpzpw4MuCKLfTT3cD0+0p0rtiCjUWgxmXuxnrZbFqIe
MutWlT16/Tr7ZVvYZoJ44hpYAPk7NyK3yRXrDRMQrN9gBEXhM3zNQzqtVBYvpQuTAH+wO1yUZDpT
Eu2O0AMcEX+cx4oScFpOG04xwW4wqEFZOKQ20jZ2gZYXp2oy0M/OS16NDcmxw4gzKTztoXPv5FxY
n3PluZqDT/rc276atV9CFwxcbVjw7vt5Owst9EdBYRWCCvh++NkJgpIcw55QH2BIo40y7ygBJ0FA
smGuEo4Dcgw1VvcrdCxskf3ZVExxgGL1UjlVsQ9duH26/NZI8zlBmnpSNPcFYsevQWGqz9s+JazY
3YluVjzH4ZDq8L+ONfELp+5Z0Ye7iM4hs4ET77V6Olm1Yx7LLjw3JEVu5lLxB7WAhMh3v+1j7Quh
OaUXW7RZzQyLix5ykrSZJMhQmUI2bPmA8z6NM7FPQ9jkkQy/wSz8q2vpddf1SK+0bVFUtV+Nzso3
oQDT3MYMupIMkogNwQZsMNlCdXWZVMnedBQlC3+3lbMevBD29hRpmjyRi5Ciroq2hXaotd6i0R+0
W1srPxeR2+8o+P9Mg/Fe7Sh+k54EHAWaY5vXaF4SM0GzAuU1AhHjBpzjsW+3eWbfSSs/zbY8NYVw
j0xGKqdp1G5hLfbCqlllYCXWtDE03ZmPlnFwMyQe2ADtGUcbyLDZs3s8gEE938GD3IZ6nX/2k7Hd
TVYKqHsAkGgX+qXuoyMBtqjDCmbU2q26LV/m59FYUDuJG/qUL1/UXPRHqwbyQRUBb6hAImAp9JLH
LHhKo4MTRRe+cnxxDRMw6gm8kZrWsRVKN5TiE6/qzee+yupNqiUAuthq0sBPD5Heli8WwaI7MsTE
Viv1uyDrtd2s9KEXCDhPYf19wG94WE5SSInPMVDRp05xfrWVCbe8t3/WcdtvSSrHqOVUKCKn/WgK
fTeZ07zPTFlvJmchhfWQLSfMQHbDf7ORS/ZqUThc6TkrLIR/acqwlnjkxJwRfUTwoKBEuVGbjjY/
FE9VSHsr3Oa7YdefRsH/H/IrFmg9ElvkpehvSZhXp6nxGI2R7+YG0gP7exGgButdaZ4Hvf4cBdZH
Eupdz6Z4vjXS/mnOBmfXN+Wxt/C8V6ZCreiBBjCRI/MY3ReTfV9CmtpMxFDbhfoXmbguOykkEZHZ
8wbtEnVa0/s4iLeE8KZbC7j5JjUWUAwvzRtzQtB58nBl45JKlMgeI+U5ct1f5ZQyRwgwSeEEDKpq
mk8QrJAR+UOBSdiyOmXLSYonOrdyK2arOBhTWr3EIjsQZrBNw6n8OpXw7Yu6NS8Oa+McUQCEHFNS
PTCrM/UYyswqjvSqIwkvxC4/IB7b5CXWt9RxKWIuY62tPPRX4dk59IQmnkJ0opyOm2hPQBGH93LS
DyOZGvsk0KVPUhQAlZI1YcFzukMxb7o6IPYIBPNdpiCXJqkQDZMV7LsXOdQv1JtV+lZpdHId69gk
1uiBbr10KYUGlFaPjsB7xSG7Cit3T5c+2rZdTpbJjL6kq5GpWCNFnKmoLCyNwS8ob3LPorMf53K+
x7+3n0qUcKGtZQDpHYouRjHuQvMwqcKLHBv1ahhCiY5UdjMtBywgOeXZAotqxJjDHApDOibLfROi
95uz7pn9Yn2EU/4NsdCjXSjKRxLPxP0g3K9VmyoMG1t4oaGbp6rbSPIQX4pysPwJjispH+amURz9
JcuMEfp8tp2L6fM01uTfKWDrqlr9BVFv2dUg3eATsaEZeprumRM144JKAlI3cPq4Kinb02gtJfgC
Z9D48PU98tFwY7QCZXDCqC2cz/F3yAcTQE/bOlDCpXpp1F/KDjFM0bh3pd5G51DiNzcDHFPoeWiY
2ZgPCXrctnMPlqn2Wzwhh4B2D1yGnd5lX8OlX1bFwZNNiOmlUF2O/w2yxNSZvwNh2CXxoHsKhSGO
hv3BTjt9bw/hBUbM3oixmna9eKYmMO30wNE2UInpPUwn9plEZoV8VHo+/UXaDEWOaLhr2dQ5oAsr
c7J3BOAkpLDGz6GR6tupq57Nxi48PUVJIpP2c1Rq5ypvZvb+YJeiklY1qB5IL7a8a3X0G9RkHGZy
hLhp65u9aC9pmjf7NCBAsChpJAtqpiBjHstBbiflr0IaX8t6uqN3T33CKs6SuQkjLQ4PxUYHntUQ
0e3kd+F27TYqxfMEloq8svYONEa3HZO5ei7soDkMS2mvg7fAgfZrCiOIjRZCWk00xCanO6Ej5bMb
pKJ2/1HLCMvLUPTAACz3SZrGG4fDQxEe1BgyUl43Kl8CI2oYKm8ZR4fCLO+IpiRYOQbtFcWHuu2X
zSmUV1UiJTIKO9lVkw5e1m3KnSm1j30QJOe4p+5TzndZHMEDcZV6Q6YriIzE9CCXbZR2mv3eVJit
EEllFGAd9h2Z9bXWKWyHEbbxJnTvwPygrm1odEyjRfgzrniyts4GFORNG5CyxJYYtzmZPNbc6h5c
fElVVf2dKWxlCegLIYYAq1XhzhrxUXFsYvR483PdZHRxdH1jM0bpHdOAmLkr5BI7goRqWrd1t3WQ
33t5qG4sva93UV/5idFQi2+Kx5RZSTFpMsK1akLjQih1fnIrTkN1NW9ZnOxDJar72aWESgzXBhF/
cPJwNUKHKtSEuQVHcW2h9MuSr0BiEAwttgtOEbA+ZnwZehX0DNum9Qu67fC8DQ4s2J2N3v4xqtXB
GGAITXNUUX3FBhmlLmLMlAU3H4MPqXY23Mp6Ah55j03mGWXb4FsGL8vJwp3GHMteLHgk0Yr81ozg
SIVITJqE91Wz5Iy63dFB6uplU2LuRHgfZbh5MgmtxJ1Ff5fxHzfZlH2opRAfkD/5hgYEzTTlN7fe
DJgjd2QOM8UoRLAjcqVuJQABjeGDcDBrC47UqOJDVF26e0g7voyUr8EfdYXMuNA+2JWibmNr/pA3
VYfE234YVWvXGfxpdpdjLsrCj+TUACiyJZHatu5RbTuWbRLexVEh9tTrIxBu8iJb5UskWWFBnm+L
OKWUbzQwWERnbMdw/pjnVbJXHOWjFuYl0BHze8dGkLw99wPsLIb73J57tcCRr9SngVwzMlRSNvQS
hgYBQ4TZHkPiMzY6klutdas78odJPB5PTWTPz/00bocpTB8oXBDR2zdLwfyeAtaH2WGHTbDe52li
X6dVoXqkY3SpWu7JmkyfsMyJNYXo8VgxYZvr9d6t6m89JntGiQt0cGgu5NnUXijyT2rQl9SxAwCH
c0E+KIfdSrVTwKbJh1QlO5faVPsw2gxS9u6OIi/VnD92nwuCO+JWNw9jJ79FWQhFKARh7RbNaRoA
rieLrnmhWuO2WZa43DoZtK0tcRqzzt5mU8iZwPqstxOjWWC5MEGKswEhYCoX+3CeQi83CUXAv9rt
gJpRSoqcYyRm1uKQUo1SKRpSs/3YUSGNneRLYmDEQInC4WcEEjVMGucq18DhET0KQjQfO9Zbqknk
bAQ/NBONgD4Xim9RhGMS4bQaDSZ9VelsM0NT90omz45VHIFVT1BLqFiFP/Ilt2So1Ac7QT5XWHA/
9By0vRt2bBPUBMLMGKFBErp2aGneeZqjfF0wFXuXCU6dLVDell7ihLG2WW2bd/T0D8IdSCxjJ7fp
GxSCXaMcp9ic9m0FHgkL40+w6Z9CkyO9EpXjln0nCHNBEYleL1ui+SsNh/A0ahkcMRBEZSNfRnsE
1qOi+yBc63NXSZg/zvzBgPVCKa8heyB9wdl0sklqm0yKmvbkblkeAjAULSPEMn8hCvutc5AcILVr
Y3DRKGzftUn3cVaT8hCCInW0VL+z606/I4JFOVlG7ocWlrpSKz/i6KaQlL9kWvhhNgrCq6RBE6JK
X1R3wLpI4GdO/vix7hPNn3A1xHRp/WRpFPWJGy2NNGbwWHG/KJwG2FIeKE+rv7uJbIS5gllB4PiM
rnlHHfNT2eBXqbsMZMlz7oacPr0iV3GB6IWxId242Jq1uWOiOA/BrJ75tGgKuvm+qtKTNJ3vQcF7
gQpIWNBc7ALX/Q5bufIoxj+5zsXQjL8U3f2muFpGkdErLOxMPXw84ud/Y42g95VO32GdveRpe6Gs
uoe1+8MYLRqO2mD440eXjBI9s4QnIgITZF35ZCCMfhlw+Gyc3yPL3J6c5fs2qIC21MfAIuWCrbGx
rak1O0nqnuOJI2m/lfLZCBqCM638a+gOexYtNvm95fcsRj6S9a+SDApPIVxmS3Tyt1zMDh5KZP3s
pjelqz7VCa4jW4vznRJRfIa4pW0rqyiOw1DsycjA/DnPH8wM0X3LICtDkmvJg32UES3PctHIVVH6
AlgINX9VxB8S6X6JVeuBwnP/XMVmuZ/R3O+cxr5Y9GLoDfNJ2d090woorZbs1TAJnUfTmXswAanv
Bq166nAU3UXGi5HXS2AUPbAB5m4/VcF5yEvBDDSwxY7Un0OajLRVDZL4wn3UERWnzIrp25gmCoPy
LzmD5vnvf6TYKf79f7Uj+VtBWHJyjQ+R0REhx1em9al+MhVxNOvCeGGrtkdne1Siqr24L4io8gfN
TIwLRwqK6sNL45Jh2hRzff//paz/Nyx2TQOKcl3Keiz++qeU9e///r+lrK79L9CxmmYaGujIf8PV
/+1Tt5x/oW01CG5Dg6YvMtf/SFnNf5kLYxJYtIE1kRbq/0pZrX/Zlsq/JKjQNrTFBvL/ImVdLCP/
0bEqQjNsg3LV34CMV7biXpKzWFN8PjQRnXZK+/KsZtTo4Iwa/qtH8Qeb74Je/NMlFqDvq0uEHZGw
pWGPB9HFSE+nOSX9OcxvmMyv3cBiZX716xSXorjT0uGAXrN90jsCp4iaUM5OF4yHt2/g2iUWa/ar
S9BgjpcS9HCoDG26T2FLTT5NC3P2cED0X96+yLWntFz81UWmpgHW2mZchDNWxqkuiUY8R6q8dRfX
LrD8+1cXkDWpKOBFp8PQFjR8SQyOP8SRlYY3mCrXfn9FD3IFjfsmG0GFmGycN/M8TZ8jYY3/nnn+
L2nt//lQkZS//vMTW0mnYSxsr6ZkF56aLDG1v2H13/p6HlkptCGoty0WuegGiOTaa2fovb6im8+p
09EI8PK615IHkakU2iJ9ua6emXZ9fN+LXynIG0vl0woLy4sm2RsbGc+cIaJZlDeID//09P/vg1t7
62HlqTJxJ8vrNGlcLJegwueWGvV0NzltMfqKPQOhyKdKPr/rhtZ0e+nQFbCXC/aZa48nFKFBh0Oq
i2Lv7Qv8E4nwnztaDXknnge1haDvOWQZJR+DmIIqmxY3DcxdrVcOnjSjMbPx5e3Lacub+MMEpq7G
v7TzJjWbyfS6cMFjQqH39XxEdDu5mfK1A26XYOgd8GyS9q7cCdqlerbFWCnyG7zVP36KTPWryaEq
SX/Xx9zxJRVuQpin6KGSbQ1yqYwe3r7La5dYTQ9sIx1tUE00+grHLQNbHvXygZyK59R0iEV7+yrX
Xt3qRoAI5T2+TdMbHNQLel3+Jtr0WKk9Bq0xvBWmceV9rW6lZNYZnKkF7kWs1JcQKa436Wp2YzW4
dgureS5z6I03em16qR7Hv1SiaO6ahv4sdBrAJEYLF/btZ3X1u1tNebgjTFlFaOKVMIgIbLU+CbOl
SGS5+XZGPQmJv6NAsfQmCIT8mLb97u0rX5nK17j5OiPZWYrK9NoSQRftyToJkdnjsH7nBVZznkC3
7kwZAHJLDWngUL/JQwTHeRy85wIMmBVQRCQgMjlQKiQhTrb12JbOrLzY4NnDGx/yH2dVLrDa1DSO
2qnDaDIT2AEFfvIhARTCkJ02eYIyA9BmRKrHrN+43B/fCJdbTXlwS4ysE1Pgl4oz5/uh1iRdjjgv
e//tV35t+K/mOKqigTNIZaHco1s+FFZZqN6M+Zk6TNwO79qEcB+rwRM5pL07tnT8OjOmo5LPKmZv
jUSCt+/i2mNajxg60CozpIWwpqJij+Pc+GphOPDe/vlrD2m1I+h6u8QBZnFsxaiPqWBoPFZWkjdj
lC/vfNOrodHFejFRgHR8oyFqhVqkA6KSVmZ8C/d45Sac1dBIXQVr47i8gqrW3T2+mUT1Ykd27SlV
sqJ637Nah6HYYoLdgV7CD+DaXIQ7Y+SdXP0y9Wb2ni0h6S+rQZG7/WAmVE79lkI20O0Q481T3VBW
PtM3d9VTq0Su/TSFpW69Z7PGJVfDBOe77qqQLP2+5jX5wGi0dkcMoKLfWF2uzCvO8tZe7dJh7KIP
GXj9JihIe692nTLcZUL0PXU8O9aIu0PNeoc/Whu/vv1VLy/+v7Y33NMymF5dMhvDwC7nIfA5YkYa
3gVjbn7i0VuUVzPd7ydaOFnI1iOL2js1EVKAHoGV/vT25a+MWWc1JUyBxY40VQI/x0mwiwwUU4MF
nf/tX//zIrpEBP3z7syeOgotCdfXVW7Gm7WAXAAnTDKMDM3UhZ+lQmrWgYiCwrwfOZ4XF0FmUPKF
9jfwjbf/ij/uGfgjVhMH4h0LG3xi+4YeDz6478Srnax4Vpxy9sc86G7s9a89y9XkUelhkSiK7fpm
NizdFs3J6RTH9dS87/O0V5NHE1eTKcba8Vtq5eJo2C0ymkrqxnQo4k7mqH0tGf6U+dyIGxPilfnK
Xq20+lBkvAoMXpYT0MCd8QTLzZyG1a9+YsDfeEPXrrKaS2ZjTuGjs1OMwiz1rDaP8MqEYhdpYF/e
/giuvJx1tJsVuGqRVOPsN13Y+rSDiEGRpn1jt3jt11cTB5l9kTIy7fnEW+e47wDBBFMpvPf97ctV
X80RbKlL5Ct8rKKpYCNH2uciJAL5fT++mgE0S1IEzbCQxrYyPw19gZClDxXj1l7t2qNZTQFR0hGe
VdN3RavtHhVVr/ZsDo13PprV2NZlb8o25dfbQBj0gLADTGp6k0H4x8MnLZfVkHYKSuG9zXtFbbvD
tXDQlfGCBeOL4aYvo6P4SopgVwIlg5/89vu4sgb9F+ZXVWp1CBpetkyWhGKopx1qgMyQYKfnsNq6
bXbjUleG3ZqsSLZtNM+aMviDYv7irJOCl2tTWfjtAL7m7du58vqt1dDWe7snsD4YfJ0B/uyiRPIg
RKU3zs3LNPSH1dNa7QjagslvmK3B14yqwgkzf0OOeTdIus66EXxpShK43SC58bFdezXLc3w1DjU0
cuiRUZs1JmEIZa2bcM/EIZVdvgtKIoTlmN24sWuPbTXkWTQDiAJ661dlgg6hNgUZDdFIo/7t13Lt
1a9GvYmRKVVmqipASuWptSy41XmZnemjFzdWq2u3sBr4lCOVXuuSdl93JC+8BFqYhndg+bNfb9/C
lZ3Tmh6damRUhj0aG7RMO1slmbK2Ybu5dMFGzItqvE8nZBRZAIzx7Steu6PVbEBPOTUcJ+jJH0Fe
ouM72aA87278+pVtirla3XWZGCIAiOnJQvkaLuFdfeMCKUhOrUSx+a5bMFfreUqnkEAk639uwRA4
jcyFp/e+X18PdtMJOifSes/FzowxkF9v3v+AVoM9VQGxZw2/XoHX2Jhyegyldd85iIssS9zKwLvy
ks3VII8M0ykBcnPAN8SvUi8cMtyU+Z2Pf7noqxkkHXNUxiE/jno+h3kRYUAjT+709uO/Mj+Zq0E9
tpRDsinlTxf1wXDrl7E18k1jzPteGp8bm3yO911I/PM28kiSwqdj66Me7w8Nhpu0ejTH5EdEh5uY
jBulxGvHB3O1ujdz3coS4bIXxhjLgvEOhdBBwY9ipdBqa9WLeuMpj81dReTe+25tNcZJ76r1KVJa
b+yQoQLCcBIjIOInxuygvdhIzd++zpXPbB0nR7AKzpgYx2Vi4aOzkjhDVErYzNu/fmV6N1bD3NYT
JUQH0QJFA90SKiA7irmxH5gLsxsf27UbWI31sTNEYdhu58+0MEkSnHP0ZOiHbXv39j1c+ZqN1XAX
1ejmUA1630wn+ezWWKNkDkKX71nbqLVrXnLsLP7bF7t2N6tRr0HnIyUq7/wwaLKTmywZzWkyeW//
+rXXsVz11bBHLSz1cDIXFqf+rVEwzQP+IU1EufGorv3+euA3U5JPk9L6caTcM+t+1YOQMO78RpHg
ysr0d2z2qz/fjePcBhwAt4ctEIInVlUSU56BC+OpxUH9voe0Gux4NpXadbrOx/d0QTZMtoXoH8CM
fH7f769GNp3/AbArLD9SFYDfBi/xpH0WZn4rpnn5nT/sRfXV+u3EQ4hnX5l8A72Qr480RBHHt5tZ
K8n5LZMYhHCtgwFoy8tIYNoOVUl+49ldeUP6arz3odlFgNpaP2O7eD9NWYG61xUHZcJFJZ2su3Fi
uHad1aDvqgyzaFB2Ph1yzLEp4UCCe5ViieF0f7/9oq5dZPn3rz63wIkru4/rzh96KTca2XqAD3Hq
CfmYYVl5+yJXBvzfAbivLuKi3oqlkre+oyW/rM6MT0w49uPbP35lPOqr8S5a0dZtHTObwCrXmvAB
L9RZduPz+35+Ndxno3STIEoxE9dkTIqy9IKh/JZVzjv/fPHPF2AMxjjgNOt8Rxke0yLYD0l5wjB2
Y+W49n5XA70cgiBs9bBl6VOeeuzA2P9GTp5lTKldL24MiSvLx99xOq9eMB4pac+KgKnJs28Rq4d9
+TGwtV1YVfedqG7sUa68arEa9Qo+HFYOnlUK+BIruCf0Zh/kkff2q77yma4j1g0J82CklO+Vc3+o
B3GGCvz2L1/7w1dDWU5ma5Vy8a5CBZZNeQDmuFDYbkyH1/7w1SCOs3aMuo4/XBADJukvur/e/ruv
/fByP6/ea+YmtZxT3qtWOt9FUN2nrv2+E6tYDduu6vFdDFaL+TPRPiAIEj7a2Gb39h9+5YMUq1FL
7A3gnMxtfS14SAncRGh0doT0bVV9glzyvs9+gT++fjxgjRZ2u6p4zMdPM0g8RbW+V81cgKaFEaxk
7/wwV4OYrx4OssqewJxxltDTqra4BIYbs7N27WGtFmun6e3WMAkxxdrpj8foi4EkGwbWt7rdTA+9
V4Av3GVP9Ufw8rcqb1dGxFqNF4VRZVTR1PpRFV5aNf5m4vzalErw4+0P4NrvrxbpgW7ZNBUBNL9I
HmK6EjsCHp/jyJluvPtrF1gN6brrVJqIXMDJzEdHFj/o6V8cy33fsqCthjQCSSxbDhaNOtcfR5EC
P8oujW3e+PkrA/tv7varga0Nsa0TIN367qCDdy7NBsnfaN0YfVcWHW01tqPG6DN24Iqnz11LHGD3
w57LrVvgw4j15p0vYDXEwYIbQ+oygdjIf+OtmiKE2ZlOPWc7WZV4+t7zITliNfaKxHGUlPnVa2Ys
A1jCw30/KfKliMxi/75LrMYfKdJap4om8+MukHutAYsmc930W5gEN97In79WZz3c5Iy3G/pi5vdz
9rOssrNQ2AFMwfyuBc5ZQqZez4TdhBiogyzo6z1FqS3dKvkN5Hz9MJM5cSvL7tpNrIYcWpogQAuW
+XNt/0AAfyyj6EXiqX/7Nfx5TDjrIWf0pN2ZlJ1pniyE8brSow82TvIbj+jPs6yzHnKxaEBjBssr
IMeB84iscC2SXDLopZelirUJcPnd+KL+PACd9QAsRdKNc82taLUG4wMWVpcT9mKSqLNB4lbdWDmu
PbHVEHSt2Z7Mxkl8bWjBTsQd6yHhMaJqbhyBrr1x8c/PyoH9Kosk4j4ia9rhZjEeGilqsHCafOdb
X41vLAdDrgyVsgu1cCxPiaqp90JI89YpbtGv/+Go6vxdb3s11VqGTgaN1fFZcfLJqTFXqknzH/08
h1fN7PfRKAmBJhhKTf2kDqDW54kTlZ8xQCW+zELSt21DebbDEe7VZrJ0yEt25CrZF1kKIMWDHDAJ
dmYy/tRzwzj3mFlPUxz1VPG6gVBuN4oXwFJszB8ijfLFUx1E8/QQqSyS94mMwPfpuRI1F73Ua3er
C6I0fr49pq68wLUk15xBHS6tLy8MtOS+d7GkD0QJHgZDTT6/7xKrqSdSEr2fSYTx28T81EBY4Pt7
SpXpfZ+gupp0bLWdoL8Mqa/PjdxkwoB73X5xq/LGmebKtLCW3KJ6ycO5GVM/jrEAUVOY6tZzp4bo
nDmvlJnwhy5xjuSCJ+LGYnBldlCXl/Xqi9TgvVtGb6a+IhXLM8js3YcgCi0LRE9L2eTGhHftMsus
8eoy0QQdTK/11CcDgUyxWWECEtNJFgWAAwxh73v9qzlIU8O4g+GR+lbWxS/sY40HB5vj9zHRlBtH
lWsf8WoWUkmbCYWsUq8Z9dTaTdnY4isz5Nwe4oFi5o2Z6NrzWs1EtUjDrrcyAqHiNk33nTlqmwFb
oxfnsyO2Tp/3N27oSq3fUVc7jjCykeLUWeqr+e/A+cLWCbSa/lsm+m6sJeF/jqcDJQboe+OKywn9
v+t19lqlqoxSI/4bNxl+zkOkkSrkwAZq1e1ctSC6ck9k1X7EV/aej4I0wX9+erYegBPIbHeHeMYm
h4fsk33puNVEOFyfqTc+8D9/F/+V22ry21aMkmM3lp28G0tAmVVXFo+ZpdwqNv95hbXd5Vt5NYbQ
EVZxPNWJbxNftreIztrGxGy+a/2212L7PlbHUO+0yLcm3dnX8RRvkyz8/fY7uPanr4a/akktg2UU
YOSLTyrAAaO0bjz4az+9GvOLxP3/cHYey20j7QJ9IlQ1QiNswSQqJ0uyNyjLAQ2gGzk//T2cuov5
WSOrynubFIGOXzin40afYAylydTjRA7Q4s9/9Ufv9GyuL9TQZh39Fdsic65a1V9EzX2b/9VuSPnW
/77NAlZKwJABcZBPzSUxy3w/Z9ZjqvP93/31Z/M6kQFNBq4FGRwI3Q5fFignS8idttSvP3/DB0tH
cF5US+9Jm0hKZQ5l2f5ysuaNmOUtadaHdnb3ieXfzaMaY272vwxsyj9/6X+vjNQk/u9zS/0gRUU1
ZAe9OHo/In27tBtWR/B39iY1Mvy7Veq8zNZaZnoaTZtRGu5eta53k4zJ9QQwUsKRKMP6mnG3xqgv
P/ldH4zj8xrbORfNADk02qZtaU177O1cyJcyXLd/fm4fff5pkP9r9VBV1DfaKyPq4/zrdJR7XN5f
/+6jT1/5r49eIAKnJuVgpzHc8UhKlnItH//84R/sFueFsmMIpw6weLI1dfCSQAuxRhB430xUbd3S
gbsAVd40n+wVHz2ksxm/UtHWjeDwDqAcBIreZfidtGX0d0XowXlBbGQW4QWFjLahB1s37m3VgFWz
fw8jCKK//Aln037wy6QMGjciD7XGc/FgV59V4ZyJgf+/A80PzstgPX+1KeZMFf34ljtemSI37vfA
x+SJ5TFpLxXC1PZg0cRHb8g6i+hh6tuq2QUE6/vvuD5a79BzQG8/OS5/8LbOa2Rnq7GpGAG8SS9F
nx6LsTQZcHddW383J4Oz836ZZb0f2irYDhGN69AmygU1GRyn/JMV9L8P/Kz3/ztzcIAN65jUw26o
qDsvkvE+S8xtkbS/pJj2Q/NZWPeDRTM4m/wcGcH4u4bvqXPFGUvcFKBo426wLgxCkD/P1I++5GwZ
qIPR65KeLxmHCTSjsW8RIRyX1X6N7O6TXfOj73D/94F5aqBiY4BQkTvrvizXe1habwEADIIp73/+
GR+NqrM1oCpCzsjAfHejAxwktCyqXGZP7P/u08+2/TRcCuFZLgUiBO3jqmjTWx24/cufP/30Pv/j
aH1eNusRanNtv+l3vejKOINZs8ENYm9U6P1d/jY4L5PN2smuykqfgM+q+FJnLVV+oGWDT85cp238
P37BeWnsCq+p6Qf4nHnLAB062hmFvHGy8AKC1kWZhq8wIz/5rg/e9HmJLCkhd8XDBd0zspHRibLc
EN/9rIb5g7l9XiLrTo67AgdDEFqlO2nLWw9GWhx1ze/BjrZlvvz88zv/6HvO5vYwNRSVBrAIE1s/
Zn56bwJ1pevmzuuWJ6KY2Scby0ffcza9ZTH4ltvwZibbvmtHZ1/a5hG0ZAG3NQG3KP5uVffPpjgo
L9MkGhl6KrN2G01KwWPsP6vD/GCG+Gezex0GL8nGttsFtfOeae+B9Pfvqk4/OTV+NKTOprcyylSA
9IadjBTwYjxtG3uFHPPnV/3B6uef7e3aLjAHVVzPqmQYMOK0w0KvxmAQui++o9u9B6Trs97IDw5e
52Wxyegmnp3zU/QEIQ0bCS2fN8QM39j192GV/A4B/IKZ/vLn3/bR152d62uVBH3v83V91l4uTX8d
ueKqXH5J+Q2BCSU9KrxAD/vJ1P/gScrTIP/XkbXIWWhCkBa7sJ5Br+dQN622gdzWO/edST4pJv9g
sMnTt//rW7Ckid5I2e7GYhj3RoWIBqxAX6eLPf3drDyvml2M6/tryxuyiQ3EkVWfBKXXJlV3kz++
2031WQXtB9Nfnk1/NJfeWhH52kWRbmC41ZemgNqUyvQu6PXvshk/udB/9GrO5n8ZLMFJK1/vsgLZ
Tu3hKs7Xuoxbf8SaOotP5tIHM1WeLQSJ52kA1Lh5s75R2EBPvDiTD5s/j+Z/siv/sY+dV9AO9rIm
Qwv8vzUlwFbxmC4uXOJq2tBUdD1NwP0Ka36V3nysne5knW72NE20KGTkvpez+MvxcbZkAMqe7IFq
3h2spN++iwPWz+untLFvasqI/Sb8ZPp+8DjPy2pJYZAoWCLAnBbs69H6Ueny+c/P8oMjwXlNbQEJ
MUENBCnUx3XmNVDXokkmF0lnhqtxTYcX0RfOoTCJ2v/5Gz/6MWerg60rqHNUuu7XZNbQ+2y7h+Nq
6zL8ZGH46AvOFoa6CwfuLjUQWhXuTjopjS7m7/7201r0rzWHctemRz8Q7UcHp1HWb+HZbf/uo0+/
5l8fDV0gS1QAOhewLyTRFC6raYa/K50OvLN5T4mO6iH1e9vZ5FtZFtdlW98LP/hkRn70yM/mu5CC
w54x6NO85ESNvvPK7OHPz+WfzPZ/THbvbNeXVNapFnwdzZPhL0dP8mfrh8PlkCTRY9WNb+6Ufx3q
9tZvgdnNahwumrIvHgsKqnaDUSKeF5QXth7GjXa9B2TDILOj4rMa6w9WVO9sDcB+hhJ5qIITSzp/
040mT7ja6w6JUHPpuaJ9+vNz+OB7zgtxMwtvNgRCf29qq7tovWEpf0Hf9NyL1KyTusHY8mkw4p9C
vP945ueVt/7iIX8rO73r9+kFS+tFtHdexM7xN97OOQChjQG+7+xDsR03yZUDcZq1def9AN8fY7jp
PhlWH2zx7tlSIbU7zkCs9C5J30SIFEFdjWS4/vxAbf8f+Mh//cyzlcJtLLVMvLJdO/t1tGx8ZXHu
2uLekf4ST73nMRVVY0NUV/hbAy9uBrAJ/NYympXYtCskvrjSCBfMvsZ/UtCY0iSdfdHpzG++ue6E
XJPIRt4DHm/TqZ3iNstc+wrI0JDcIFBpreA4W14A73aWU60RkwZh9VzZZTvHowNjhMItQYOGmxvR
1JvR7pu53i9rbWPPQu43QajyoorbVZJVVjwHYX55sm0Cx1T1FxmAkdF6bb+21er9po8bkGawNlZw
ReuiSWJ0fbjYo3K2q0vqMtVlPfniBg1SP2zKJZu56ZrIWN0B9rSXfZtCu7YuyzL38C4FaK8vCz/z
AZ17+jAI1d453UIKtcjseEGXUtAQb1xad6pgMXtC2gNaHYiGe2mtXpzBEdYqWt/KsUwTfj9w7I3O
phklWYJB1s9FCFNZwDJGCOZE2ZGKv/EQlp2zXxbeUy1/1mCf8QvkGzuYb9yp2cuqWXfJOB0M4XL8
P/uxxVPRB8cKLHyY3sxNf9d667s//Ozs/CeN5u+u9V73/Q2oVLMbOu/Zze3rxpniNPM3EqnqVZpB
AOup5sjDHnGfoGQV/YpfXcwR3s3ZGrtbu+89CNhJdaucNDmUYQ4VvBxg9vIW1Qkr3IibzErzE4g2
2rY9lFE76OrtsjbRbb/AEZ7YBOOhIntbYWN2F+fYlfNTnoNhb8GxmlZfJ4u3CXL3dlR6L5bwxknG
r+2YfsnV+Mv1pabLrt4GlLADS51O2GD16izp89B393Ll5TSNG4fk0HalVu/VKr/bpfXqRd57t0Y3
Gl9EhfttgLCuLOfL5Pq0i5llI4QSu6BRb2HfHRAZbwunv9VZgTvGjD+sKe9iSD47L2u2yfBkQuDc
tOfUlIqNkqcIdl5k3UsR2U9gbbde3QbxUtWP7krvSzTfSOfV9oM97eC7OZfXpQPQcvSiL+OkbyKh
H9M1/7bk87UOwp0EAE1b/dYyBfmIo+tHKCzsW62g4XdRd9tN67Xq2m2qxLES+cUQktUdwguENAe/
nq9SVeKZhEec9ndWYaXb6oRpVyloW+SLRfaVgRmvOrlL0+U1Ed0WLtNmtb9GS3RfjDOU3gC5r9gs
bP/lvFGqYpZQUBtFtzUfXU8Ta8OdV1UXcNljUdS7RGX3cGz3g1/f4pfHb1/uQG/sJnrd7Q6dMrTW
uxR75nBSnvxAW/mSOgi3AYsTFdj5hbx0km7jt96rkykuvArO7rGOspNHCW44zImUWxZ91Qeg8fk2
LfGMuGJfQPWIm4x3GraTvu4mqdBHh++Lne/Dsbp3h8bE9ei+011HDC58d+oa8RQd2vN4mdrl9RJl
+5Ye59gITKvMtWcINffltF6kiQP2lJVPLfC0/b7ldO/ghPZEcM/mNEM8l25cubLe+4NILgIFYi/y
fZitnaGfGUx2ugzbkav1FjZsFqc9JamD5Xlf1yIBHlvheYCdPq94VAenfB5y0lExlTbBfe+E3lM+
z1EI1rgcnkqg9PBQK15/0Wqse/mtWJKfcmnbTSmb3t/wb4fqaTSLde/ZA61WWVNlaBkt2234bV0D
7TgssOh4rnr1DEQCJEkRtNlaaRjnvuThvEQTEMBYJYCM4yxHHBlTIZf0cej2w7M3juULtF3aYmyP
xWi7UoHJvFe12XU0SW3hE607t9VN8NSSp7jHpWO5uyWh5OgSrrP+HpI3fwsDAnFV27q3ntdjCpwr
bwPamlPV2MwpZoN5aK2dsSNOOHK1i4OxZP/dtQJzCBYv+0r3j5Oyh6XVW1Wq4WDbDULJcS2vkylD
7olNBGY0n7h1Zi3Ko4ulR0LSpjHi6OfLiMTCYA/85VuyGx7t3HhPM4R4DJTa0og/aqv+3s1q/p4k
TvlSszQc2R4sRLTmpHziIZSHmk3yF7JL1CNNV0c36Ti+FSayrvoAstSu7xrJPButaNjqLlR6S72W
ewn0XO6Tfijbfa7RcvSAqV4yJ8y/rolCBOfbCOAesC+AxG0UfwrM/GMPuvepXaX4kaYKZd1qq9m9
Hk3U/E5N54odnJbhq5XV86/M5BicprTYrrp0jy1ixNsim52frjN6Na/VBeNsi+U246V+KyhyOvlw
2tsR3t6PRHAQuF9LHR1wkol7BK7No4dP7mkxDfT4IWqZkp4flpseGS2w6bkVGGbn8Liq1I5HzyB4
4KOYtAHo/sDr1i8dVRr5JSK04NjkTbaFtPGttb2u3BWzm/mPVdRmX08oIgcIXCh/9JYz7Lsh6pxj
39EhfjfQqzRv9ZhnMeqiiunmRScV0+LpO3+uup1lW+kDGO/pzYQ2+vNOBM9Vb4PWt6nRyMpyOtS9
yvb08DkXkQyWW9bP8bs/Wm1Hc/uUb4u+Dy+8lL9pWah2OyFoN1DLrAe5OGhD/BzjScBTZDmxrGXD
tjd+aWe7zBFnLXIkcRRELiqTERtBsHrF70nY5l5iRqG7clRX6AWDt8BNcZgohd7QeO5mknbJtzRs
aNwPVQiMrg0ypX/5ikyO2tDQGCCylc0khbex0+4kW5/HULgxx6vwrY0i71VniVA3DfjONMJ55Mv3
kh62bAsWzMb0K1J7PKInd+RuLjuRc/LAZ91fzLKmPGeV5WDF6zjX95K64C72VhBgy8Y1ue+hwDgZ
F1Qh0jQOajUlv/WAiNqKBc6RJqVGPRhGSPvY5qrqyCcSbd1FVuX/MHri6MqTE95jb3wKBgq/wEBT
qBK2dTI2nN2KfhJIpWb++8bzpONwJirdxyzPnW/aTZ/knFiomxsLnXLQJE8wccYxlm7i39IDMUTf
Oknl1ByHYZo2xzShcnf1leSxwbspqYJMUzjxnEJRUZZuW28Hlr/Hsk2T7HrKC7mJ5nVu92aZ62UD
dFNY37FkYQ8RJo2cQ4SHx8k3lW8lXYh/RcwjGGqrLQ/U0C/NAfv6Oh61oAKtit0pNJW/wSUaZciG
hiJ4qDw4llVcV/3QXU+js9ywsoQLfqAcnviUGSvCxTJJC4PI6mJ1AK4ywrXvhwhcOb9hN/WLeKPB
GPlyWrgTEX9t8u/pfLrOTYETRgfPNGUVZ0JRPyBKp3wVBeeJ7awSSKtGz6vcdh56BSM451KyWWbR
LbYoNpEyqeV6k7dweu7xm7D3SjNZah8y5Gae95zOu8KE+E0UBqLiokzoBdouVZn9yqpyyC+wvubN
K+9l8W5HrgkoFDMlhk3CtB4RRE5Be0hFx6nKpmqS2lowbAV5zxHFjkt3YLdxe1O5+Bj7UF+UXlkN
2xxylncL6Sx418iMECwvuap2Ze1bJh7rMsn3EyuvpMalKPrvjdOJWsTp5NoRkA3p6x9Z20j0S2Nn
lvLJL+xquZkCWOubxqksDyiXsiPs0CCbn4sV2PTm1KNQvg922bRHEa2Kx1OZQ5F6SfEswqxWj1Et
0uleoAwCCJUMs+y9bWd1o32ZNm3u/iwoSFJXuY/A8lD7ZrQuhDtPyxesBJ7zlbJlL/ppT0Vya1ej
dUld1Poj0pjl8gmjayo8pH+0kobTJQStcb2g98B90wTxSLuDCELQHGA0vU2zuhkusoRqp3tHiDVC
vL10tjyR8wJ8UoFdIMFFkt4VcWR8xM02tLOKtbr2uWeRAfOi27LKcjyVCJ5FiLaCIcWZFnb1fg18
Ss3yalmdJzWLtgNfHXrrrmS3DK2N4FvHq6zoomTLnpgghy1PjX+5ZWr7UhQNspIaj+TyolSU15u0
7Io+j4ulrYODzmuvPqKg7vrtOPghp0IduoFC6OFATP2RjGZ4DqhU9zcqQaiMMQIz08ZBoTejUHcD
eTP3Gu/bkhnvOaVB12WseehZdVm4AffBVAB65jEPL0vjSvYkgjM6o0apWMkaT73fTs8L/Nw24V7S
B3MZ22s9ESZBU5MB084TfZpG0zC6kp1+BpB8IoMWxWMuhs4GE1n3Q7sbrKYXw15GTtJ/F1bv5Ii4
J6/BOzh3qdLxDGUyuhDJQgRuXnSR3kpWTf2IJGLCHuG5c/fQaUb3cezXKToMhsakbTM5yXLtgtu7
96Mh7Z6ruk4Ihy+kW91DIthsf6jMM/7VOlahuOXe3Cb70rOc5rJJBw8pdEUSdcKkPLshYzxLM31n
u9LqjjOlhO0Noqc+a+IR6ByHWMxLzdRGNga4qOvvZNdY5Xcnm0N97Wu342peKqPVz3pq2+p6INev
qele0vUlsey8f9CFkeq2S7PcPdJk7+sboAfgNHfFILRPB4LlJr9WiA8zV412HN5HOJ9EEXL6CfJL
hQ7gNFgMLmM8rtMosKrZ5DDGfimdp9KKwkvXMW5zJLU5Ojeo26F0blrbKthpKXKfto0J0jWmV376
xW3RsC4CgevxKPVF57KwZo7+UTimmh68OgSLhz5c20+SILr4zcRRoP8tj6tZjzKkek8R2wZ5HBRV
kb2PFBdbbG9uU8zTpmsCrz3a1ijWk9ZB9cekVr1zV65TZx/gPs73wUk23RELH68JCvjqmztWfvIq
Wun2r2JeqLsFN2sNPPTJTVcCAvVa44uOlW+vLZavEmnaXRj06/zTgm3mUklhl2tPbVVUZlJvkFQN
PoLy0lneizao08veDWkrIAw3legxeVfFvtRZGv7i8p7Yz1xsknk/cuQZ74WNpOZZdE6YXDZG5+1N
lMli3QajEuWDjtaQoz2FaFAA4s6nUSC8ydchEFPsck9bt9Uk1lluwi6ik2C2E0sc+6QTBq2WEiGw
3lAu/cglFzwUZz+XuI6H5BUn1cVMWay39ZWyim0pwjp51349cf10Z2Earo+Nwg9JU/hcU+Ln9z4G
JDuv7StpZ954Z5eCLkE01GH0PNeOqPdIR1T/bLlVyLALhEUVXear/FBw+1qJ+hRBt17VuqqsOTaT
bCGo12mR8w+k17U3pAL5W05li0WKrFjI+pljg5PW6NyDLrpMiE5hVXbL00qQtgRzsCQ7ru/uWpE4
9YbO9aF4zQuy+ua6HPCfRphVGHgvNRPNfWnzFp34Vgl2Bjwb2q3EaxDWi3a3aR9IDG6BP2r6JgRq
Gm70Y2vGQzEzG75KIixIgYNC2wiJWzRAVpX2+U6Sj7iO+sSa+ti1SzNehrhismpjfEPmD6Nl2m/d
0LaHC6tbVnlFkjCQX4Qb1YPAK5PY42MzJjm+5qkLovHas5oTVct0tb+8FhPnoGljEp2TS3QX+LgH
9m+2HTRes75rHD9xb5SLbeTeBgecU2IiO3Q/SK1YULt4LOsixd+rWOPpDEr7b4nRXZ/vpSmzkzE4
sjPun2FlMIHFWuVLCda384uT7d3DpQPS3Lc6OzZ4PVBYD8VgB6/Jatzwkj3eiFsoG12/N5UcCt4J
JHz/KXBF4LwP1jBPJvaWVpQ/I6S6CFbznGssLiMzn07OZT+5EvtuG3hTnLiWe4pPycrDGUar3aCP
wSpU9hMS46llQPWhRBqrO04Dddy4ebnulb1Kew9kMssfJiuM8Adqv42w/XTj0r9w812HW3pvXHtr
R7PExpqzWf7OaPIyd04eVciqmqLz5reythJE88xdvV6xcVU9h8JQtr/9pIzCLkaEQk+BKoPJvqly
KxQvc2VFwUshi+joVUMJpspMwVfFJXz8XrRlFmzzuZK03cztejqhBgnxxQRJOaymdsAYaBjBr/7k
Wf1LODFV38KaYle9tQiT9vTqR3qcHqhCLaqXddREeXoaNBA+Ja52bhdCoAJrSnVyEYX5nKWPqSEK
edXPgc8t2AjVEOT0DbcWzzGp8wVF94LyLyqWBF3t3Gk9YQ626yI5tI5bh3QD5d1go/yueQVbeh9n
66ouZY7Vb6xPm4PxW1ngJGgz9jy9LEn6U3doYvdzbgr/6HMxD7d1GBluWg1BYZPGGYej6olQWNQ8
Y6+3mjt/ddZ6jyIz8fHWrXnyozSFUru1WZI5jMugLfULEO5kIF/hcKehgygJNq2zkEjlTkMo9mGl
rSpJtxNAfLW1/FEgTKxnuKpELhAK4Yjrp+7BcfkAdbXUkZuBqeN1JZddGLV5sAFRgvWJvvxZvWd8
o6g2S+l5yZ0n87beIBuzrH3f0ftz4Wl6i/auR9/UyZ8uupdgzRwmZWJPbXkcZ5oS98Ihggq0U9nZ
bda1jXgm0lepmxYDsnNHWxlKn4OoWN4guqw5PR5xMSiUvzsGqnSOc+II/02KHMBi6otluBWFN1tv
ld2PTbaZAyKYvye71vjI7FF76hBMo1Rv8zQ263WhqqLf2nNNtQgvKRuybpNmxeRdtubUcUMQp44g
yQQzW2iV2Nm2gT/gfZudygybqWrpYmf5bfCNKpZr9TyuTTi8JEbO4a+qV9NJPMe5QLxbbg1qHIlU
MLFZthNI29sZUaXcRfncWjc0EHVEeuu2qs1buCJQvUuoGoi+BGU1Jxk93vD1lu2MnIOGFmSquEMr
rcDP4EBdp4fcFU70QFvNWl2QPAqCr6HC7ZPtLORU6IZWy6/UDtzcZEZEkcPqX/cT/R7hnmVlWduN
kNq0xxyrSB0vrgyfllDSqB2Xkz8EX6wch9c+TRhcD1M4lMVXByVctMGtoIu7BrJl+IWgZMoQktMa
cupMuEvND37eW+1T3blu+VuivwwuMMtrcTLTmi6POSAl5c+VQjn/ulyD3Pnd6nXotqEAifHiFfNQ
XaOoNvaXcfQLcbnW/dxf1BX1nozo2mvqKy6XyrlztRjSF2dNSoxJiYAQOBDIcO69MfeqICZq4gZX
tPIu9X5yg6lFDAfupgHJHuKIItnhcyqQIxmaIPZ0UmTHvOv95cc4RtD84yroZvvZ6tJqQLU0BZRA
cI9HIQUDL00uyLAF6OWI3q32FwNauiSQLb0Ct4U7j0SVmFVfolBoQgEWMp+0PJpuMglB6iXqL5PM
DdzYXSUtiiohtvwgRVVzjm9Ck7hDTPAAMy5nYkzb2AypRe3krYYvjxx7iVLVzftO5V3h7WWQ6fnV
MguNjrGye7ca9pyjRrbeavXt4ptSJzHKphtTt7jJWYfSu8XYHRoqfGc+6RBXpb4hftMVWEH2Ubum
OgNkNxS08RGdrWqi6KrOrVOEvhrCOx1F+RQcyWDVBAhWNw9wradjRGotJlwXDvluCrwhfGYVMIYN
tfWG4qW2SI3ccwxom4e8zZPwl9370fgki8yVX5QtS/FcL0NhP4YCtTpOMbWQ5gkhZqLAI6TCVgbY
kFnmboX0+/Bqqsc5ZT4XoX9te2vWPIh6WJYbzUI17bTudMNlUYhEbIqyHrqrJQuX/AZ3kgoeEllP
8+sy1ConrtSd9HIIFVsWpJ5uKIPJdXxeNcWo+Cn7GqWX8lakw/apPu5CUZscECJMlpYosbbIHIXO
UF80bia9vQMcaHqPusnL93h1Eu+qSYox05va7eQ0Hol9p1F2gY1kWElsW2WGKbXF8TlvWr3QqcG4
IDl1SQDXG24WpyvK9A5L/VBcd7g4w5emhcEfe7NZql0z9P20q7Quy11ZLOKaYKp4zFkmNCI5kkjb
DOT6N4NWMsNFxp2RK7Dv/EqsNX1yCdf9tMrFEHOPskcr9czIvcFxps2sS9uNHTJ4JekzOR49dqUl
drmeFYeJId6QR6FW+pLzm6uvFicsukvWX4yAyk+cfutjbgy3s1NbXON0KiVpWY50963DcnMbcVmN
7okEaTzoPtgXHd2tknuyufaF6y/1NqvFsoqN7Sy+9cWZ0vm91gwxrtQ9SbtbDzNks1mXwsm25Fqm
JLaCrHbw8zJE9WYMC/9aRqKxTpkXi/W5DrrMJ4zi9m8ztUz3y+gPXozZPXmgxTO6Jus7gHHrivqO
0I3/k6Cf7B6QGGcoVmDVpRs5sx08pMS6qr0kwzFtiQqXzWZu2Q5jZ+wcp4/JrRBajit6FmriBTKz
ObXreQq+RVIV6xfCIlxmuoVSVIlszroCkTVGmwD01pUuUPVe1xS/AMary0xh2CRmlz/0mhjBRlnZ
1G/odSb6pkrbWuI+GFvLYMmwJmJheQDGlK8M3BffC8lPptz+r/Oy0OW1lChnd2PPN244LzTTdWfk
GlxU3FdOu+zANGi7rKp/FmEluf/MQAQuqiYr6PRoGmu5IYZV60PQp9K/t2YOFhvZBNMpUMhFs94i
/c6jDQV9hjbWxLVZgAvpP3lI/L4SNTQ557jaT2I9cShGYEiJYTwWhWB7HdcI9bu/Lk9eWDXVZg3c
tdgknZP6GOmVbR1d2yu/E3gHLqE8i5M6h2zbQgDscwTj7FR+LzszcwhNBddvSrvDMjcYZFWkr3JZ
U+IR59UUmds6GzyYkFL6xbElQNrhaUS+uTMlqkBqzqxTtZtWIzJG2rfExWIy7NiZR8gLJ3rG4KZK
rcn2XcItgwP6ItY3Lxkkd8QCLNhNgvoFRP7SmK/+0nfFLpFMHS1MibM2SHHvtoFlkfpU3bBuBOfE
aMemgZEUFdfA8bnpvZuUdV1tDPvyT0/bfrslFZmSu/Yl9vWpHZeSv7FLKPQynN83jhO0+eUSySH4
PWFYuK8rAnpfCJMP6QMsx7XfLIsMXsYoFXC6G4XgiehX7sdyDoJX3XByJ2+ceVeeuwjiZEW1DjdN
0wlcu67wKyLuTtGgEi1XM/FHc/08Brb2EZNyFO+e2XocJG6tr727uiWXsdERtbhUkvAfUBYz554n
l+bwjUiL2TrIyhLvoa66r+wGrr33eOJmI2CrFTu3T+urYR66YVv11qw3xB2iO3Jyxoone81/DTVi
TRynNQndlezoT09xWNgGfldEJHBkRSJeGA4TBzwPkXysxk6QlbOCRjy6hqYoCjlkQxrfbgWIID3B
mLgeHH8R1D6xCu5IF2Aecvve9rboMPpvvUqKfO+6LI6HwLecn2pOTqOFkImfH4aee+QGpABDrYXo
X9CYLiow7uU4VTsTsiHGimvdFf28Y3W0U2t5b3FH+htL2jnyMNrOrItscdFct45vq8vKVmxxkw28
e2u5pJBi3Ky6Z+QE5XxnTdkSbgwad7K+jR5vIoSlvtm2Km/XbyooqJCCVPDLT2cSfPEqVw8rdtNg
C2rtsWfVJugXxnPJeKGqV9bttptyBmaSYBV+HotI+JdJsVbEfVZemUfacLEJmafD21LNw3yIxLI4
GQHHQE32nZxrXfdkxQteS4D7uYqB73ghMduwTcTVXHdN/TI3lKr/H2fntSQ3kmXbXxmrd/RAOcS1
qX4IRARCpaYo8gVGCa01vv4uBGvuJFEZGXeyu63NMklCOFwcP77P2haAG0tvSP/2cvOlsowJjLgY
EgMETYjql1CE1HGdZquuUloU4r3c5qW9yQbdCD7Voh1RgOLIqoQlRyHM0dO68jlM81w9MDscdCtq
isnxXJEXXdDELVl8+ZCothdiyKvQNTcGx4aa0+UhJ3WR2awCyag/cmKp7C0Fa2bWWyL5DH15D6Yk
X5mcMe+aGEUr5uzXJU+zKO0lwdNCZIhLKSStEbWn3VdqvU0w5g3u8YwtSrdXiXuxnC4nsVO1pA7d
rvHN1iEjGtgOOaT8Gk/5kpJtoUX0hwn/DKkytzmTWLLGMHC4MT1O8DUl13ecDxrW/vVvcEk/tpAl
VmU91rqmGdvJx2D+CXRKhN0pzuDKLg7zqr9Sm3XpSy8UiuToSjvtVbE1LOwdml7JNmVYhG98iYXA
sKhEV0MhEdvOTEl4Kh+s0meoFOOVkpALjbRk/TUlSIrC96hZtfG1Dapx79nRLZCha4yAC82zpP01
CHw5yjLE1sJJGJ0vJ+RI56+o+C5dfCER9IYubAQbrq1PnnFlVZ23Yv7rrggQL119IRBU40ITo0Tb
qFNKMNHYwByn/Iqi84LoX12IiY1KSXtKPOg2gWmr3+ssnJdHYwS7o+DzV6yKlsKAHWV/orhib3Tp
febfPxMZW2LgfNVMEcErAxIkPKSPrdlqj68Pt9nA9qXpZQkDNKNRM7rR17dt5JXmppZLO3d8cxLx
dyPNWJW80vKbVWwXtXonBeEUfVLqScb/XY00/xjoUeG/0/WyCtd6kPeSf+UzvtzF7XPN7bPXLnpk
yVjlNK6vF1+kvvvYixyFR3JFonzp8ovxjwG2XAELkjBeDlm5Z9qnlHDQTcqkWb/etJdusZgEqqAz
MRoZgBWrwamazM9R2N942dsKDOwlPShKTWqnA612OS68qSIp3IS6da0S8MKzL807W7/Carjt4DiL
ca3L1d4yLOqepjfNvvaSG1QJNqC+ltauqgr2b5X22R4I2N/U7kto0BgoEUx7ZI/62B0DpEp5n9+V
XXr/+uVfXgrtJSBIxVFJU/FG4czGewws45BEZDN5fKckRty87SaLQZ+LOZ2D371b2qHmeHaxQx/y
ychTtu7x9vV7XBj6tjxPCc+GWEudTRyQpHUNJXfTGvdcwdZ7pafiu9Yjp+WEb011+x4fmNih7JAN
ulw8kY4v3RT5xdsGurxY8HuJHUipt3wuEnx1Ix5RVr+rbe3D6295qScvBjonKHVQGHntepLm+irH
8EWxl9NrzgAvLwj2EhbUeSQdokSv3L4JN6Y6EC969YPPySPG8eENyZsrs8n85f8ZBlpLSFA46V5d
DTFi3qBwYn28Ta1r8L2Xm8haAoF6qVKTrkDpEqQdO4TKNKKb0ijQhEYq3gNv+Q7W0rpS4Gifxbmg
ocbmXmKSTQL9o1TE716//KXmWaz6g5zXnAB5FTNKV+/gSjQO/qjalca/1ELz75+NFH+uGq40tXIT
XfnYR9EjRuobXSqu9NFLDz///tnlg6EsyDwEtSvUUO83lLTajePjVhVfef65FV7qPIuRrge+b5Ei
q9xpkB7CVH2XlMX9kOXuADng9Q9wqYkWwzgJEe6qDbeove6GkOEmb4ddE17z8Ll0+cUwTqzRS8tu
rNxKM7/JnQVO2FKbB8Xvwytr0qU7LJZr1eSUrAvpoG1PvUWZKEef7NcK0+wrpdAXbrCEA6UIAZsB
dJ1bsetegRC78wL5Lqjs72/6AksQUEPKnYNvvgAT6rEb1SMyRdfy3gjGW/J/7N5P2qj0KzeLww+4
HD+WVfFkdP5dUV6zPLnQTZfIH/zEKhmcb+XK2AyJGGCqUp4GKz31lbV5WyPNH+fZUMPRofGMXipd
dqwfDd84jbiMJXH519suvxjJHvmX2C8illTaamWXPrUUwvKdVn9bfZVlLYZyo0WlFOV26cb28H4Y
pgfQeA+tZL9//QXmB31hprAWw1gmVzhmglSaZSXIyIOoZKQNefr0+uUvIHOsJfGHhHE0dcj33Lgs
3k9mel9ZJTU29VetlPqNnBvvQ5P6nAwJ3CqKzZZKpkZZJeW1qvpL77cY5V0kDEQyyJEnimIo5kD2
2aPDev3tLlx8yQNqpYxE+pCXri+mALYFsue8+GHZXXylFPzSDRZMAH3MZdsfstIdi7opXKoFqIQg
iwe7721vsNiaj3HbWlXqFa4QZK7XZKkLSpJsjlKvNNGFIb4E/FCWJ+s9Vflu5PXfMUU4oZqqnRL+
qVyhj3r9LebB/EInXtJ9THMYLLmTC1eLq/ciHMVKNqjN1UCGX3mNS3eYP9CzaaRJSPvWWgYzf5qy
H900jAdlUuMv8Thk1/BSl+6xGOkcFKBQGmiqPIjyFfrPdRGrj0OivKnm2jIXQz1Rc+C+Zlu4nEMU
u7GW622f5MGV1e5SV10s2J3WaWOR9POHFtNHOff8nY6U7Jrx16XLL8axxiwLL5VPbGdeWW/NlkPj
lfBy49ou8kJHXWJ90ITGeVZ0lIKaWeTWuCVUlfU+z7IvwtffGFcu4T5U/aml0VR0I715Cv36AT3W
R9RU7uvj4EIjLXk+vjf2WpL4pWtm9ucs7xWOJfRrLkmXLj433LMhUKYUvUptWrgN+9TPkqGo+za+
SmG9dPV5UDy7OrWdQWRqIkc6DLKJ1My6Sgxj87Z2mW/67OLVKHG+n3BxK284vs3EPs6u+mW+zG2x
jMWwLcMBJ1iLahuOCkPpPak0haq9KEcO/mjIrVYdpcCDENd6pjXe16ZnFvvSVo3CUfRWWPsWkRIl
errt9aNr+YXWr/t+jKovg2UAAsiw0mChjKmf3ae951cHf1BgoEpTFIh7Dcl6fmNrqtF9BgIRh09U
AohmZ4jatNZhiXRq2w9oGjeG0Ors02Ai6rpvdEOKvsq+Ebffk8zkmKmIUafdIqdXFaqfI3M8NlqT
9RtU28O4LiqFYzZ7SNUReqJXVluKvcZ2h8PD5O96uwPxkZqFIe/B4EXU85ia7T22wxAoR7n00Jav
9Fazsjd+zsVElg5olOJWy0E2U8iY99laWGPuvN5XLszCS3NPpCho4CkNcBMj+twN2Z2t+AfPDN8W
MC4JRh3uNBw68eyi9ZhlkoOZ2+5k2es3Pf2SWSQ6PASVNCpc1baHlSfZlKwP0XcWgyuLyIXmWdp4
VrKvUaCiFKRWomiVM4VpvfQZPtG7t73AIiCJOiS/GZ6qbiTDOqL8N9k2CPF3OXU3b1upllCiwAjl
NlON2jVxkNmjuUPymlT64+sv8HKCCAXuYq5JKafsio65ZqgiB4/g6EjIO23KoVL3IzVEpxb64Ov3
uvQxFvMaR4WNmU82jYXQiFLk8kOVlVT1e+2Vl7l0g8XcxqEoejeryN2qKan7sUeR71V8iD+RH4nf
GPcsQURKFiqTxIG2a0CvHRC5hsUP1NDDd1Pila4MjLlJXggRxSI8adKy96Sg4bPoyU9smg/o3685
P1wIHcQiNilaBBvlaObslHPjXVak7V8x5XXfU33sP42gdH6+/rkvdK0lYqgT5YSjCMZNSUkRBDot
kAcrlAHqqUQuSakM2IJxNTBevrx+wwuNtgQP9UWWKFCxCVes/HObtz1c/vAaBf3SxRcjvTB7L5p8
FmVtbCrHbhVqz9E4uW979EW00iNgqEVIxgtUY3IIrCw+Umgjf3jb1ReDvI4yP/bynFk8a81DkGny
Zza51057L7XM/Ptn4Qo4+nJKa0LR2EuSfQunAquu5pq76YXeusQMoRto7XBe4KzUOuhJcUsQ91kL
xw9tk17zCbr0BosVGqMVVCRsjl1pzLQflORPP6a0TZsra/Slyy8Gs1A1fFAisC3CQBSyRxWkOLIH
0eCK+cAFrre1BAaNsup5RmJlLoKlJr4PM1AmDsx+tQCck0vvIKbcSpYJA9JoWE8OljFW4yGQhLjm
hHFh5j0bqDzrAz1VkFmWUraLOHc6+bIyrKmvit7pVqBuX+/El26xmLbqiOpVHYalW6X+rdlNR89Q
3aC9ll+98JGWmgV/4JTHqPLMtSNJ32kwNnZJAWjhTQ+/FCz0IG2sLtZSZG7IYFARV+/ySO92AQLJ
a6T1C2+wxDlRxU78HhHZ92MZWI6URuRx0yArkitf4NINFukdAyIXG0IWDk+rovQUD7VFogr6zbUj
6Us3WMyxk9xWet2pmatpSkgo2FPtQ5pN7+zVmz6DNk8yz7qpUU/0UZUbUFn5V93Eu2BqP9aJ9O31
y196/sU8mzTp2NjtBLOiymoHf4afE0qSK89+6eLz7589u19OClJgyBydrG8TNT6oan0lSr4wx2qL
uCmVJKqvrSZzpx7f4rDp3SxQH8B+3EgUHr2tbRZzbBMklU+hBeNLWNpGV7qe8t8quzLFXpgc1EXP
0e0h14xMRg5J0TQui9bOU9Sncpze9vTqouNUReb7ng3jxdaD/mQ1trxmHVLvX2+bS08///7Zp7X7
eOyQeBEYa4Gn7m2hi2kfNJE+rvtEys2fr9/mQg9a2nZao+GRD/CZIDA5KWbBpdU7sSSD5n/9Bpfe
4x/9KKxLSlVSV03axyRHVN0A0lS8zeuXV+YF84WoeOnZmXdlY8kVLyASqnMke6dQf1vq6UYGmlTm
wzYX+s2oeT9lOCJq+Hc+5j+/Df/H/5Hf/7pD/e//4udveTFWoR80ix///S5P+d9/zf/m//2d3//F
v90f+e2X9Ee9/Eu//Ruu+/d911+aL7/9sMmasBkf2h/V+PijbpPmfH2ecP6b/79/+B8/zld5NxY/
/vzjG/WLzXw1n2X4j7//aP/9zz9MWvY/n1/+7z+bn//PPzZV2FQ/CL5/Xeu//8GPL3Xz5x+69i+F
qniIUAxY29JnoF//Y/4TzfgXP5kmpV66YuF2STfI8qoJ/vxDsf4lK6phWIZsG4qtzOTFOm/Pf6T+
SxOYV8n8BSxeNU6O/vvBfvsy//Ol/iNr03u4Sk395x9npdv/dBETdJuhg/hSFV1TSd8sTzOjAJ24
FHSCYpiIKoPYV0+jAC9lcjRVmpr5EOsi3YgxXtOHyCrZ4JkbP3HwlCu3vdWtKSjgYIfDEQc6X3gQ
U+3oEzgBw+ipDrHrfTbW7yGogN6iGnatpfk9pWVXevpZ3rZ4DQNEAEJeTbZNVV0EPeQv0h6tA8J4
Lx7vwnhYlQbKQTXfw+5PN2Uh5/ugzvqjKmQ3rnPlNirJmIPVchS70mCRoZjo7fe66HNSd761SkbT
3Nvl9z7m0XUC0pWdRwDJ1PyaOGsh3Dl/A4Om1JD7U+GBVGoxrTUWMDsDvuwwysqtWaj6lvO1z6FS
q44eHyM9BsmlobEcTcXc6n39hcZFJJwaOxgb2ZXoWJtvt2hLS0Z1ZskG/6Vk5/fHCTTJmAKKplZa
WarOkBU76v7GQyYp36ibm0XTw14bWhcTYEzaTfOBGrWdkhr8X1lLq0YCEGPWT+Mok7wwpdtedOm6
kVrVgeFl72hdaiHGttt0IS9Ixa2/G2bOmeSn8maY3KnNb8MxlQ++mp06IdnHxhBXOszZ6HL5kow8
w6aUQIGMNad9ny0lTebXkRYjuzbTqQRx030uAhvLFVP6Ocm9WLdJW2wrezqGAYQnzIMfxTD1q2Lo
1Ed5DNZUxud7qfdrp4/Lr89mj78H6fNBudifnDsEyiDq401hYKa4jILNqsr8bijFSi+SaC1TQHRu
qnOHoOYOGadFWqUO9qod3bXIcK/srhfHuucHsGXdxh9XAUFon12Un7VOmcusr3rPgZswTkHuW2sK
p53CCrINgiIIL+XYrzhawUeio+Ti/HG7NDU3WptciVQWpOlfzyIUvpUQyEeZrn7/UnlaFE2fB2I1
6oY4ziVam6ykvqUwqI3Kd4bV5PuIUwyimWRTekWxlqMo356HPBWHmM2PwbX2mRfo33uPyaRuaTaP
Y2jKUrRZVPRmrQx1yrgmzE6hI2aBchsY0heoduqKbL84WqF3bGMQB71E4D800AOpFNtVmSK21/rL
74cUcxuZiqUbhiIsofJIix2HBeh/PgYU4GooKSSrsKn0khNffehvq7sacEGu84BFEIIs9Srf4YrF
MSm1GWVRQuGaJ7lKS5lULMak1PXQEhNKmWSV5JDnmdsRk6XtqGSfsbIWw9g4QZxT3QXAp9fK6lBP
dezE1J7s04wZVAUxYQhZrNLhEHWR9TCMVQ7mIKfyqhFryYtitOKjOFLEvyr1PuV5vWLtabHkwpn6
KI8UM+Kpmw8a9DOKWfNyaN6fu145RTPjNQ7Xk5rxWpZx9JT6UU/yL1o4bJo+3GVpJB+Lecrv5Vis
Gn2oHC/vzZVtSs1WLSV4ZLHunCfRMahuZfFzyktxLELDdoV1a2rjt0ypxLHNyg2ltCTKQCGsc2r/
G87hYEgp6X4cw4+aiaVSmWMjECTZYzUgVJdEWzr+EGSrOLK+IVII3fOw1ShO2nUWarbAWou4kxzs
6FSnaibIgEVhkW/31G2vbw1qDTZlU7IM1YBQo0xHAJSWO1stPnOooAFRh0RGzeg6S40PVzrSS/3a
VsXs1ypki/Ol38daONW5CnPy75Wor+qT5Knd2kuM3G2TehNgabgJevMAdcz1vbS6p+gydcbBeOi0
4sou64U52lRsi7kZxzjbFmKxWTFLq2tF54uVMfSeA9XskU/wM0pFBTYOCocNVsg1GW84YZMsCKgY
rTPPad9RhK3n2b5om4kCVsO6Ot7+OfxVWcxjH5ynUK05rn82PXIWp3Uj7t+AL01rH3kU6WCL4sgy
ZemGZ39WvPERozPi7bDZijHLr9SjvDDcVeZnCzagTQh5Diie3b+R5O5XwIB0P4PQrB7Bzkxg+KMn
paCKk/I0BS9NlDHnHvq/7yQaoCsKJ1VFltVlBihI/XCsVSYbaoj91VShL0KN81Mf7dgpIP+tJN+7
aXWrXLMLN7dFaX4w2pUcdV/zSI2uRCugDv/5MTRbseivssn3WOofoAENVG1Kf4croWaELkF26OLh
95Xd9LBVA7sCLNQpKzQ34V2efp0Mdu9zdNVRI+fMBdv1vJzLSXwrKYO0KZG5bs4Bsd/Xp1y1U4ea
5wbOFEfMsTTtivkGwIO0FccP+u58rbbLvKOiafhQU3B9inNPHBPT81ZqzqIYSoG9KRBJr6fMhnU8
BqNjjhOUY1MqoD/EIaiL+EPIpJdFXnpvN3J6aFN7BI0GpZCwd2MFMJq6ILC2ZKYNh81BT+V76Z9C
znCg471L0UJ96jAgNWGyHc8TMfq1n7YnJU4eWclaN8J0ZdQAlvw2Hw9tRGSTa/4hNjFip9btpvbt
m6rPww3MUMOJpKOFweHD+YnjGqZsVfo7yWMtpo6y+ORTtCRn8keVUAqACzBXlu8theQuaeJ2XYDF
2J7DZ2riS/AIQBVlyF0DKgwnAG4O/WIfU2BNeaMsn0IDCvi8mEvqobKjErj6Nq065TaUVxA9wEAa
ZQ2E+x2xZ7DxANQ5OOkcxi7t14aZxRsLYIx7nvapzZVvB0S+6koPgub9AKdIKA2XaCqf4mIuallE
MFZBbhmm0ZMiZ7kDqovz/aZ5n3ObPPU2qjYE2wGddl9Wmhvt1Ufqe0OnN6NTDort1muSD3nIpsYY
9FtYLf0qTqebnJLHrZSBdPBZdODxYKVoTJ3ptEnUbiWkuuuobAHIqNHnqoiPKtW+B8HyvQoKW3Vq
UKz4FZcTC7Vfbqqofj9lUQs37fs5Hof8IjaT9KNQs9HtvSTbJJ0nH2IrOhWhYh+KFiiGBhF5ozY4
SJhVfttmhB2lqlypZHohSjR1WdFNRWg6dixLEVgyeCgwa+qrqY6XHYGIZOMjMtyLFPik0lDwWRnr
yADV2PvI6M5R4uytt8ItW7k2J/+e6ziHQDqgE01RoUBo+tLTzm7VFsfvwFhl+rQ2siC7a61R3vlN
E66VHIz8r3E3r6l5YZhrtW2/VNStXJuP/rl7AsZqmyZ7J/YV/9jMyW0PRaNhQ33+WpUKkg3OOmFW
tI4E2Od0MNZT4Y/z9u3h3CTYzziG1Gj/+y3OvHQSn7Kgz1v7RVCIhfdQlVA3VxCq2GeBetqk9jRg
xTDvaBVjr9VAXbxhsp0utWa2tNhD3RwPU5XAgRLVrWWyy8tGsa2yK5mvF/qORdJD0EQUW8z5jN+X
UIpT/L6dZkDTHHpS+xtC9WZi9OMgwtYNNFYvFURSFSNQLQ7nWEgO4v2Y05ivL2hzGPF7ME9WRiZX
aJCeQYm7CDO0IGo8MBBilY8D2As7tF2/R75RdaCX25xV9PyZXr/pC9saskEmCR6Do3byOHMo9mwN
NxHiaHbQQFQux3gn2SK5IcQvPkU6NlS6sB5lYX6PUk5BDFv+pqqxts6MhhW99G6jxARn1OtX0qov
BFw2DUFmCSybLbDj+P2ZSjFEsKVt4CH950FLxSHEt2pMWKXiqFvPOKx9DhPK9YHpOHXtu0X/3WvH
fKt7U7H2y75hnW2c87T6enO9kJSwdWJ5VTfnHM8/EjxDKdsVtYSAd4a6PkVD9ljLe0VRUpIDplj3
JlYS4diqG3mwb0hC+Q5Qj36lZ9iRylO51sIOWFQafTXbMNuAf2nXyqCfEvK8rNdyiNkb+6Ap7Itt
VKqSmyVPZK/Dv0x/WEVREwZE4ukKIEe6oyqVImB0Z46F98Pr7/lCLoj3tPkPTEzLMOxFtwjoamwX
LUrVi+KjkpjfzTRM5iSFOMpFNqwKDy163QL9AUijOZA6PlRlF1CuMWDWoJtXxsaL7U5URSZyThOS
qPy9S+Dv1eqd1tPunXXqgjHZnWeTvOsiWsuTOGVUPkxswqjzZl0qJsC1onXykLVXCSbVwf3GI18B
2GWOpahAz3YVbtw90Kx1Iop97lnyEVeD41iZd5g4kACDywJTcZf78V9J0n5tJPB655HQeoD1bZFd
8537ZzxN5tAgz3FOtmjLjYahNDWgdKhO9STEEYfYd3pWuZzVwhFtfAwB2QumU9TtR1m8e/2Dz5Pw
75OPLRSL3TvCSoNM8OJ753DJvSiMyUPNKT177pznbcT5nmYc6msZl49VQ+R6LYmxvLVGwpQOZmum
CaSbVNjvn9ZrM3ZdgaGvcrUhczB4Tu+l8tpKwx+exzJ+3m7LMRsbWDWqE6VJvk9K5aGIBMycOTc4
BvjLoYy053rjLxaFsqu+uGqZeT6ueN5GJKFUxdB1msdg0lxq95Qia2tP08m2lDLbac2s3cqkRr7v
B+FO41DfNLUir7KRkO38WCNeEHUICNmr7wqVIpHeHAE0DXfwJ8UdcL+nwhwbt7TkcNMpPl46JMKu
hUeq+Y88nqYA5LFA2jHPs9Qt00T1SCWBVcUagbGabrL6Bt2bdazAnhGldNJWq4J1E3f+dvwQU3Vw
0iLhDj1keNlYlxVLtTpRIVVANIVkMUoO6wNQOTl6l6tltaL0QWaWE0+6Uh3RTlprBHYW5BN/F8dj
vML+ZVN5tXnwJrfTIScX3nQnYIYebfEdMpfnNEHwo6xYS2xooWk0vm87XYGjar7rCNISYuLRGvZV
wPagHob3wGcTYDHBT78ffGesHwWipSBCDFXlN6Pkgxqd6Zoiieqb1K+3dd3tgXyIfaXlp0StP46N
pp+G1jROkJfHlVGRQ5ki5rIROqDT9s0nnxlDVw4VEeUaw0lr24l4eBr74gtU7/FkTHr/hA5PIfkQ
ScDb9ceaHOlONJBNq+bOivziNGJsA46AyDhHDTiWYbiBo7pBau7fRXowfCsybV0xthw8APT7lvDY
SSrz0TcTkDxzfhHcajhp+a2SiLXf+2yzAmNdl3Z1jGIc4FSgX7lfxqBrydUUMSjRTCvtPcha0PJN
0WykqNXus/I9qCkBPoa4JsdMazOa/tOvbBCujw+ulOP7pjTtD8kcP5xHvTqjnsCTBE4QDjfnf2iq
KD7zUn6v5nC60VFqLjA8+r1q3AWm/D0vQZSCP4McXaU/cXx8j/0RgN/5OIf8QbxrSu+kC46RUW7g
Lh9QJw8TkwlVOkmjxNH+vBFO4/6QaVkL+V9mBsTiADhIIu9U6yRMqOdCK5K/5sfszTzbpDlcFNlo
CdLmH3VKHJwo7n+FcTXUBGeCjek2PpGt3Ufi4PcdRwXak26XzXtfVDrmcJO69gUsfn/w6XNh1x6a
vrlhHNeJ3n1MCmxG8iLedtXk3fq6Ohy66VuBH9lJ8ivcFpRixU5UfmL/X+0BJG3PO8khASQGFHun
1UP2cJ7Bzg1uqHKy0hXP2IxR59pSNhzPqZGi0W4F/hubLGLNjYeqcc775ljmjMrAzNYpTKveg+w8
qtm0Qmp4qiDtrwNFo+zpgVla3sG4wewO/4+kb4HxYPaxZbM1QcRRhqMyTFssFcgizP9XKm20smJZ
cpM5RKnqFs9TpdTYpjbBlnNW5TSCDF1bBfC9Gg/aTSqpt1jcBJuGnPxpwBWDCDB2CNTMTWzj0lIq
2bCu8WIJVpSytPtB/SrbZbiSbEV88Dmp84vBmfo2/BF09hFvHehzWv1ggbw4JWX8TU+bO53czS2K
j0+GibNQMnoPtk2CI5TvB83X1oNxVHDO2oVRF7pZNULRn7S7czQajmXlJGTIQMplPZhF/kakWZ9C
/N6Ys8iHwR/f4VCjvVdlsnGc+CSsN8a490UHOQQLg1vOoPOSfX+t4hPQiuS7D3fK8fHWWeUGvLZR
zY6TnbqiWBfztlvLusIBeq9vCmBVq9DS7+y4TreJV0WnMALdNKw0kybT4ZpvkTv8Rc1E6DZT+SXx
spSq62F3HuaTOe5J5YI5jMtvAnbhAdfymQtprE1Mtk5ykn3LKhyzJ7nOf72NIQXWMbBJT0/gGldo
8ycXTWLonntNOypOlfWKq2YiWytSXO9yStVzvwt29VA7iWzqLsvPJ0CRjTtaQL3iAm9JnFhcTzfu
PSvYh6EcPXZ6/qGGWrUp8vKnGsAlPc8Fg544k8jNjaKWJ2j01IUSlJ7/yPY52IxsOXB6BsM67qIP
lFGXe60K5bUpAdyzwBXSbDl8snSKt7kJC48sikrkceibKry1RtcfiuzGD4KbXlH8jYrlx0HnuSO8
fvdD2Ey74M4wK/0ul2Ai4iW5hWOt35pJtGVBTY/GsGezIDlxHZgnC8IJxmHdvSTuWkwwTrk8TE4u
19MmH5P0Fhbsr5+iTK7vAz1s14OWY0OShU9RsZOpwVrrE+LUQfUYS4aFi1RFf+KclyOBp171Q0fv
0pZNCMZ/FD30uA5N0ioZxmkDrIsuNEBdM36EpR2fKnueNESY7y0E7k0lUrwvymnr9dW010t401Ue
JW7Y4kEUgqtal3Gc41pkbqVQ890uFx65GAxTUnmoT7rVfiZv41BaFD71oc3cAvIReK+3gV/GUbho
cij65N3SMbGPofVhEiGbKIFmNSbimqK4dorIyPchDHXg9Oqg6+CrS+UWX7tDNCrWfZEAm3bAcEob
uJARTdCPN1r2VzdVIQJMpla/55hmKjn8Byl3PM9z88kDdmtsFPKg3Y+RItbDNLabupHWoQawcSwU
aaVgtRwV+a7Dp2J33tyWSnzy9ahfj9JkcRLU4wwzFtNJ8+R7RWFQJ8K7pyo5XHVJXczjvFsphT6s
Ep0J9xyslmF+I3dhf7BSPpM0NDdV1dVrhLrxBob1gzyF8VpXNdJxTfzke62y97FEWqG83I56UD9p
2Jkxmjnyzeqvk/aecrwN+vH23WRjN936NuhXs8DQAcbgOvQLiO5gooEpsj8SpJ2HplC2bKDUbWuK
H+e538ebw4HpqTz5lANk0SdO6Iqm1Q/TvE7kIf4CnRL/PI+g2guogiFLxlfgqaLj+Qo6yxDg+a+J
SLqN8Brric380a7lb3ItFe8kGK8nCKjpfdtvz+FAVSoKA04ODpLUsfxJ4ii8iGe1gk01H+uERK7x
5Nd3CgvwIKWbcwbkfPR/fo7eZDNFTc6h8m8soIQoGeoYRzXlowdW43hOPXeddRAgTp0uySVGbWpt
59myEBt2CyAB4ZisgMYy19dRyXYxE9tA5hGYZZVO4iuXqbQqjHFLGsvehYVkOlQx9askN4INmRln
yr8blWw+oGkBMDxWXydFjcHd2u0GXt6MyK6zrTeFJ44U450SWcHq3Al8NmccfyoCNvKcg6eNdqJo
QG9H7X2TRuCbU51c8DBKt6pW3YrpsWI7/etUWdXJdqBNH1ctDO1NaXY2SK9+d87En4OJMR5sJ6m1
zpljEdYKDvasaX/+C1Ok7oGY46gdATQrBzH9uip13B+GVjd/fc+gxf6IMPQWrs+w09j+zyGqS4of
z8epUW7PcRgpGY6P9GmrJdm4KqR1YTRraW7+85pWxIDcm27aT0DB8V5FUCUr2b6ZYOcZ+nhEYhrt
LLIh509bR/VeBtq41un468lqpIOoh3Vp4bxTG4gIcXYy1mmgfxmSFoeAsb6N6/idndWl62Whz0GD
pjlsANJDJEm3yIS2eT7me9byaR2IUVlN+t959LkpvXjYRzoHLTYnqjXyIkcPLOmDWQ1rMy+/J0JX
1lQrxZtCUxLEFtOHMQ/Koz+yGqNtCUIW7XPWviP4d6RC/KUrQ7X3uwxTO5tdXwsoch9b+ueoNh/r
qZO3oTF8Of+TWBW7MQZbGZ4Po22m6ASw7gqGd73TpC49nKMudozTqikA9BEBf7VUj1PpwlfcUI3/
L3Xnsdw4tmXRL8ILeDMFQU9KlJdyglA6ABfem6/vBebrelnsohSd0ZOeZJQoFUHC3HvMPntlpy6e
SCVJOM/vqNhNus+sYMvnb47+GAPEwAZ8rTKutMABuAbboFVrRALR+nxZbIC7W7GdesIeORuHrRLS
5hhhad01wvcG6dkB5nejh9q+D7v2GGniNDgU8CvllsQFn2X8r8l4/YM9F13O/QTMd7HkpRoDwSmE
dDfHteUETUOVBoJsUaGEksIF0wjHuo83MJGym1CzGloN5bor1H6HS/ocMfjwDKIv+uCkO0sEtOho
jImhGTFLVfvlNOQdYabTzj6XzsIeg5e+FA+UX4ytHuE0+ivMk9qg38Shz61kHc4CnBAvVYrM9a38
BNseM++k2k1GCdNBSWGFxgmholA3JSPmBBzVvNeVyTaru/t5pOmm0+tXk3m+OUW6T8shfGgKUdyk
jsHYZutlbAk359QbbHSP3y1t7EqRzAWWxOki66xtYA/9zvD9w3kPIqmQvSwBC1WWplsotEgxHDMA
ptClLSCNMDlZbcasey0aHM39Uq1cC+DjOkLfCQOpIPKeRSYdXoW4RTYlASjc4NwvMd+d+96daYBN
xBLfiZsVDRKwDCrWTVSJclHCFbDq7oRh3D4wBgB1Y7c6f3gJx/MtfajzrRIP+o4cGt9Zeoqb8+Fo
oVLZHMEN0eoCZz5me1h6+ULU6qlraG3OsSdm5vBIAB+tBmxqqBfVXwd8Yh+DGbg3OMswEdlpCo3Y
m3+CxGNhxxqzv0vqEmc5EMKzPEKxtQI4YmTucbPdlYaq7LvIWaGqkRGKKHh8shgvfKL25fmj22Er
bcO+4WZvMt9rBAQqgwG957TnK6gQ9iBKxiuYNyfC82TXM2K1G0fn6EtxfhPHUEsdq9gRA3RKWewq
o7rNYe/u+ijYtmnXPeLDmi06+dsof3HqoVydF9Tz1l4Qky6aqf6lTbM7/EInh9JefXdusnZ5e1dw
fwWjba3PCwOjP1iDqjjlnnPtmlrxMUqc7TkhF2b92gPezGOlW57//LwnBRXxV9on1VLz42BZSdy6
dGTvz2VPKiv/XpBQpd/20viN5CojGOQWscmmeHTWBRmzWdPlAMUWg9dKDufzRti67lrJWJ0PxdNV
k7LX8UrphLTKAWq5NRQgNTEPsjABneV+uEnt8FvMysdECMMBPrS4lVoDDjtnunk3g0m09q2WjXuK
c8rN+SxokfqjlQlobJpkbiz76DxSkguZJ4E2pvqWN+UrpcVoK1nDIS1q6xgxTuzaDl0YawIcCyVr
ByALy/IxsI9ZSNM5g3RB2rpw1JROJ3HmZJraqYpZqo0I/ioj4ItIJ0Wc18NjXSZEDdMmM2sD4YNe
/CqWAb0jj1MpHsZPelU/jQxj7408lBIXWMYXw86djU9AXKkZJud5GaxJ0al65ng0IwbtaH2q9d6K
O2MpMCPHSGQ8CYoabjS00aaIIfIpej/uowY9gNwJOqO9AfPOFI9irG4nPYz2Wae8T9UY3yaN7MOp
Gd+1rlHIogLzJqtKKBRgkFOJtanvIuGlZVU/+sV7YlKhcdDAHpCl0FRQUm03DaGr4yyyVwilVolR
3udWW27sIulWZV/3Sxx516ZPikE6Yb1hqu4C9cQCdkBYVKphsUmVbmGbstg1PhqJ2Jhe1Yis2ZYC
eyPJXAlZI7RVA9HvyN/eysJq74IhWePqD0kSJVM4WRGLa7WoSTc3UTpEi3OoQyjZpPqK1LX8FUPk
ktYfsLCjFIlknYB4DvVMeA1yqb8TgOVbLsa0a3vILUMKcplCwyMhmew0qRfUDQ7QjpWupswyj7Jc
FxtHT4O9RZ1iJzvU4Sttx0ii4TUj+KcuAHylxzdILZWjaSFNQr/4mOph8Ti7/2tJOdzrY6GdZKX0
8iAQB9Xz5WyfW51MBSwan2KkGlUF7AIzufu6tr524PRoSUdU78vHMK6bmz5nWoY550PNU1wIbUmk
ry7D0N/2FSZpCWTkgAtvyjkPfxgpcNBUVA0WDVgbVIesjD+FEt1KgNrdSUUC1aovsXWY0C0cc03b
zdwVNw0yf2s0o+kxS0DVVgcrpHTj2gmw35HSbzxXePQi7KL7v8SCJOS5AcdiRY5J7zy2l5B4yVIm
wnG8jg9K/9XU+JR4NsEqkkdY2WP/w+BbclmcG3lKv6lRZi4wgxgW+aCzTWcWZiwZwHNYOcFelLWx
LuTpeYq6+XHwn1LVTdUq3CaJ9VSQRLp51JH3O2EAlCeF/lSxkOoFTItgI3Cbrg0FiKlZYaJcafJj
k4V3psKEe7sNif1ZqdmYXCGnS+w3x0VShPoqTMHCqKp/EhWdZINcZ10ggF+EpjMsRbRVq05bCgjm
c8QObqjR6BmGXUb0Se2TQgjmwZ0xyzyqbVlr4V7e2vBsFmopW/RU0/yAMukVIglMr7i0V7ZElglU
9NX2S5lSRPToiGZawSOG9qIm4OIWJW5XWwtipk0vnvaN/1BJuKRDcasDBlWGQv8uZOlxDCRrJ5zM
3oXzP+cfe5X5CXy8pcUwcj9OlbrXsBe/RxezlO1Ouz3/JFqKlXGziaLaP1ZatweybdicVLnqVE8j
ASWl6V77sCWzh7PimWltLiqpYNHEJW6qqDw3JlyPNE89WvBAiDRsEEXEfgdjACbGYyp8nxO8t7U+
XmQDW24DhByLqq9q8KZV9V3FLonHGgYbTd6uG7izlW6Cjumd0E00aOqxDJxdxNMuLevU66piq5jw
cgfruyR/GdKkWukNNQOjEi7EYNavhmAyMnsI7JNY6TVW05YfP/WYuy/sBKym3wx7G7jWEqJjvVBi
KuaGuMeoR0dASbuzdeQ5G7zv5IDgydIlL9OLm0RLRzfOsvhWxrcWINtabwPBptMtBr9R7xUlwsxb
rvUNGEXShV6XXQkP/kPLXRgbXeMx8H/CX7pYpjHakrEpt4lJE64dbrQ4kvZylT1GFr78wkySlRi/
9+BulxrSY/g00aqp5O+dCF4KXXvRWGhikIhsmGIhtClfgBBgmW4HsYj7LY4S2ULW8awvzZHiWyfv
ElX1SquNV6iIq+1stcXqKNv7yRZPjpwWx4i4b3A0iMM0KYjv3GCS9SW5GjoqEoZEoHya3ntFQ3Gj
I5PGkRmNkGyArPfD4aDr0dE2173cm+7sswQBrSTwnR6AKZ0mvw5X1ALXablrfXM8ov9+ZsDFR99v
W57BElgGmbKsoUktJfs14jtCF7YJPQqLxljsuEM0PjalpCD3UR96R/nmWIkJqSbhPez8hyqVuec0
9gq7d3Wbas6+KsWzqIGxJHX+rOrBd18wbhAoNDnQGY63yP+ldZhJNw0Ut3U18SDjaz3Mn2g/DE1D
KJXzp4Z225tY+Sa+X8FF3AT0io95qHyzw69ISuPDOO3NMA5PtFOtTaGELdwzagSB3O52Jt4je3Pq
95M2Vbd2UL61emttjVznThp8t+ht4OlUzSZA7xsDd3Bb6XQPle9Xx2/9Y1l1L9KjXuGC1sdKz2Q3
/dLYHmovTbhUtO/yW0euj8FUy2t7LGHIZbSRnPdhRBae5z8Mo5c2LUT4lUwhDKP4m4oirde3zWzO
bixk9jeXgfvABRizkKbtmBjNFxAwkBfC8jFJSSFLIWO5h41E1BbcC0U2YU2C2DsdxoUUMVFghtIW
nsJNXvjWnvi+vDP1gZprKKLF5OCS2DnS6AkAKac2Msy93PS3ADm0UxSU2gkGlrxvDEJCct2+euvV
dmcxk7HQM78mV2d7Vw3LY59qkfdavgc9UFmBvg0dpXjqZKD2fRPT1xNds6hHfue3JbhWCmgrDFN+
1rj2u5XpRk7YPlGi3jYSSuIY6Cs4aVV/xqDVWfrmIK3GpJTuihIXw0BoOzbbO6uvk02fhhrC7BJ0
VV0z2uVYx9b8UegkfYXozJMyJdbJVvvq2AewT+aXYhmRt6VCm9CBuQKHwRbGlqqlOhrRXp/26PdP
Ujoo+EiSo1ZToa6UNPKkUG8WGK4SkreswRpiuoNTBOZDEaykJJE2otYDV0eliFtIUrNqpu1D2pnJ
guE5ZxP3VQ4Coa6XDFLA4eU/11YQorHzJDLGo55DCKMK9EVgy7Iu/JcaY/Kl2froYaSRm1V+BqD2
riEUgwvMWcmqqN4naZ+5SETyrVbU0U0rN/ImL/Qn9uluZym9lzTmdABJ1WN/OnG5qH1+DUpTsFf7
XprW6ob5x5fYVqd9iSd6o+7O/yTSEG7RHHrI+6qVUVst9KSyPlpWb66dvHuVzX6mRqdVXtP3mv9b
IP9dpjBlQYlJ4cFpcXDTp6lZmoTJexPOvVuPjuRhUAQpWR32PeLNABQdcWMcAGbhPop7k9vE3DpV
y/pvCsvN46A+YiZSH0G6e1FN8SnwG5OqbblVg1Ta6ge9Q+Zs04+jzZWY244anNPZ9kN6G01EmJEG
nNvR46Pc5OVSA7W9iZL7TGIOczLXDGZ1UvokMdeSiehOS1vVc8xy2/TVvXIbquY+jDKqBXTGyeGy
uxFyX4ddrecH4Sv+5RmozxRkbmwmMIFY4ylqO8SZeTe5IowfLUeS3M7/MgqwdaFhL9ReFct2HwMw
8cIEttfUxrd2jFs0DNelUJtwAaO9X3UUlD150m5KHfWIbqakfFPc75s0gx4ysBqNaRjObcVoCaXT
zcw5Sk/VezMt3vAvaahB0bpxarEcVO3WxEeb7b882I6w1mOLKjBWEQiBuaIz1S3MUH/Tw0RZNRJi
z0yykZU0fDrDtwnEmYlynX5AgzNI3zGDfnMQ75koiJZZO4tIEapmdTiuHLtgg+7CyM1SKn+drn1p
tTDY0fV4cOTuJDSt3fitdrDS1HeZX/PXcte+iyEcXWNiHzNFDW61XA6jai0DPAfc0rC/Umh70uWC
ylGcEyAhuqI5qXoyzfUHeUhOITSdBWZpMOqt56jkPujuKUb6SAf8R0x1pGWXl6RVevPFIuEAINt8
1+PmAN3tG1BcaJy0DS2pxeu+Vl9go2Ix5d8zVgbZW5JXFbRPRPme1RrpvB2y+/gJTcs+W+RJgapV
iekTVouiZpuQssKlcUYvv4G0AvGEebGGeUH+w4mIDeH0DDhz+Se7B4AkqdF2YopCl/QJ0a8Nxpis
2C21btuYnQcYA1XZi17177A9YUk6430uKnI8VVkljrEQFnlbmG/AJb41TIh5doyXWxQ9IuG7x/Pu
Ls/i17QwGo8090esJd8t4mLTvNOkDDLi5EhPuVXspymkvWaZlFNkrx1UN4qdaBHJGQU72xaLVuww
0/fCgArE5LzqWfIGKZQaix7fRmiemf4We8UpYm7K3MPirFvkqfRVVoTqRaZ1EH38ZUSNhWiFNgzn
DXrum5TGL6EBf5kgDiHHCBsmcno3YwxrXWdgo2DUhq6kWjvJpypY03Z3K7tHBlyM3+3Rm9nQ0PtO
ue88pFb3vRTmdzC65UJvWMeDFJ2kAAA4InIkpGH5C6a7Uh37e+TB+kY25imfiUmSRWZpyMixb94i
ZOjvyXuUUwhJCvwbvw10OVgPDWEDMMb+/vwnoVC/oeXsmNbhJT9v4xv8zPfndz+/hGi+WyqDnS+n
8yEi2T+kmqQfz791cnDRsqJ8+XUEI+sTL28dffXr5zZsFhYY2NOvd3dibVsm1KD/8/bZMEfSUtxv
zq8pZFr3te2JKDS3wzggQdJ4sBOF4kHbnlTKSMNQfy8hilMlGzZ2x0KE+UrNQvyt5blL8ZfO7eI7
zkdZRW3Fjn84E8C8gCFAO5k2suLsdUCDI8qVpn9VLfkrIsh1KRDdIFd/m6LgLuudyYsLkj+Tq+77
1NYqSbyUjXQoNSq4iaKih48oZsXTiH62X9hV/jOWypc0NCRPauJ00U3JLUC7Ra9q9gbIGa4/wfDF
NkxpyQJp9U7sqZYZ7+0bmzrkaE/RjeVYJ2swhptMxQSzJGpVVOWoDE0I2ffeF+rgjt24YhZv4lw8
1zelzO49TNZ3PT2ZUg5ZzPKHRaf5zwLuy0ro/h5djWJSq/CtmEgMDqcLibQmf9HpDWu0EluFqrve
5dSigo0Jkm4SVbuOHmZPMthaNnzIHMUJfKwVCuzSS6GD2vW+xCrLbYtdNHUvJWg6ukHmyaCR640d
c6KZXLiJasF2RLVphiZrjEgqt5jknwnINl9UKC/BhaGOCEHIEAyDzUXLeUiwx/Ka5GsegsENYjIl
MDk05H19LdmCR8cGeRfa6bo1MPE0ZiGijPJaI0h01Uz9IaeoASrkb4uqTR/KGDjzJEwmWRivQr4R
yK4px66uRUdi/E2vOydQ0ekmr/J1zIWg4dC8hTXPaGG2xykPTrWO/UaVorqxFXWXqamXZfZi8gu2
47pgrdUaSqLpaFClSHbYl453hhZvjZJWbEBYEzftu09CUNTMQlAXpMOgtCdjithpBUjNqVeXsR4x
AyZPTI1IzFjkaTJva6RZXf4VMZzwIIKJJYStQzLa0rooA/ZakFwLP5C+dF3wVUjA0vBKmGeCSMdl
gJVF3lSu7pDxxEF6zya0lKTWRkcUgazSDH+HGxJxrnMnMyjNIsbVRnG+C/J0WPZVGS8dbPQC2X5I
Gg0knEXwx3TMgp5ZRwyv3ktdzC4sVCwUaOwZrbzO5AktYzI8muY0AVrQOiL+MKZRI0ryx2oxMBbR
GXeDlL+C/ROH5kDYK7s5pvCL2G6eZAdHCUp4XZl+k6VuWgaRgvEpMr/G6ReJJHl1ZeReEQkM/Ck4
MAbZLwLfvutFHK4osHoMraBWnB4lSoaiMAlTWqdxYRETTlDRD9uxWGZKGKxAt6PhSRAIGuoyiaS1
k407TZ5krPeat4mTXMbsKvBtGSQZuHPZM5jbZuhRDKpM0ELJKxn0JdBEC8lFwhMlgtupH8q7Lhze
/K7K3LZsjsDtlBV9QHQr/WQRpU/LNIKRyYC6V0+zeiO0qLJpo75lNGdfyGADuyI2MFe2mq9Fa7nx
6wTqdRm0zk/HOdTlWLoQ2nW2WX5ZSaEbTjPFdgi+69DqCmNLlRrxn2HVJDBz9zzynyVG+7kW0tYJ
rcZTq/5GSG1CGorjtZygiUgQ/GIXzhYpy42Lbp32icQAHMoSIfBSGpN322FpYbpIdX3ul9GSSMdz
V+gLQVy/gQZVeamcMhcSJa9lSY+Y4UFkBNkdem9S55Q9VzWGp65qN4zV/FRhabrQo8NF1VOdQFah
2F5apW9xGT0rmvSDSS3VCEI+UfmjQUQQ3+mB8O/llNpgnsp32BO8K8JC92FVvedbDaFPb/iLTq02
BfP45J7WwpYSHgm5AaSuU8yOQxCFlWW4SjpR7g6krwP0UYNWrZE2/ZsJMz3Bs4ko1JakHX3eZR9P
4ouV1D8YTWMcWjgsiUm1Bwit3BiBczPIerY7/9RxzC0DusSxxIx+pNaLdlKFC9WPJRZBJzWTZSTF
P0Tb3djQQbc9rFv6QOa4THX8NvLcdAMZ76WeUHE00q0KGnGrJnYEQE0mZEvypVXRiaHaGWzaeX1M
InUvoughtNWbJpG3OSBxt4xUjeaWcW9q3TsTqTqb7XAHQ9yr6+hkBYjXVCdzVlX8nCK9JSVTFEa+
KEfVzNOSaLEbKX6yESSOLk8YVaQopKyc9vskoANS5QiKB7W+zxJGvSAmu2PSPEWA+NzU70/Mi03L
KlhnKakhBY0AWDfva5Dr48M0vfk2StmyeO8JVLKhoEmnKDzTkv8mIftR5uazNIJi/ynoHPascqCb
ghctlCjjldQP+4eKFsIgHAoCDL+tYm18JEhetpHMaFUB8tbsVGUjKewwaNiLJbxCWtZpMux15rmB
B3l2HfoPdmD6D402bxuzM7ShNv5DMFoTbtF54lnzj8ju4hOk1bVM9dKtSxpTw3wLZXLS7TVYDbQb
VdzpFedF0YL64fwPph7fS18KDuokVw+iHbRNGHFOz79Urbp+qJLAowVsns5/EdZSt5S7jBbi/B6B
VHUn3fa980/T/JLp06BkFkzanF9Lolrb8/eBe36382uN0ZNVdPHx1/81OObaNFDdnn88/6MqT4Es
J/f//gNmt8LWnhusZupB2c33gWy+NxRKHh3kEagyKnvtV5P1KAXlqzpW6bf5D/K+Lh+VWkk3AQKC
z/9A0dPf3sFJnfduPoQq2ek/HgIFjy5PxT/9QTOZvz7D+UP+wzv8/Q/+8yHbbOyXzQABnuWluA3N
4SUf7JLkKmwPCbokpKNq9WzXnb1l1gE88/xbrg2SBVOPl91UVM9dMctabeGvzr+14Xl7PMjhNusN
glW7T2j1JdtQr7IQlOON3kVwfU2b6og51j9zJVupZM+S1ag/8pC3mlCCuwjWzMqkQ0epyRVTTNGF
ougmGNP2u9KLJ0OY5XusGfTzcrN5NfEqcgNm/Z9awzDoj9rhQ4E8B0KmJJ9K3RcrpGPNzWBwa5od
Q2eabBWMJnbdUxMqwb5rKUMkktU9KahODxmDae75tw6K6SNbIuOt8x9TlS1uSk1/c6qoe6r8qbs1
Kvnu/JNsCe00RNE+Txv6B5XcbJNcH24wJxhuYqz9FmgnmAzUzQSvhPnF8z8FU7Np2r4pJAfPLKlh
Fr4ZVuFsUxMddhlX5Zs5zE0NSO4nasz6id7+9/PrfFnJY+5u2ubzn6kvMkrIN5m4cNuUFYYDiVP8
+p8V6OmnIScIbVNLeEPoIaF07vnW/bKVlf6maIZ0Y/s+5QVnFs5l6lPcjXsVpUldDB7IG4THddZx
uOg1TabkYSr9yhMWaq05DfFVIqsgSpZJx+I4Gn26Fz9qFc6SPYTdY5bHK9XAEKJI8mSHQGbZpbx1
gKbXkeMN1PnxfrBQygrDU82y4MwheUIBl/E05i8BHolu6/fJ0mRWVLHoXPl2ABGpKt6mwP814fl/
beR0jL5R+Mp/NpdOTn8zf/p/ZPekzgyt635P9y3b4N/sns7/wy+/Jwmi2r9MpuMR11umZmJh8N+G
Twq/0G3DoH6kMWyozc46/zZ8spV/kdcxeKdrFqnw+X/6t+GTrvyL6SCaF7JOS18zHP1/Y/h0MXgp
qczrEnmAr//7tA88iBrRqS4OOgOqgb/Mo0pFQt3GcpC8+MGgSvOorvWupGSAsZtbTiV1i3rSa725
w25CS74Gg9Gbh7rQk+Hbb+fv9GuW53fHm7/P8P/1oS5JG4NGwZaKTMYcXhW/GXKlPiVD/slY4+zG
8J/xof+8+cX8qznjygmQkLnX7Yy5R5Gz0EKlUijz6v4ng3LXvsHF8GguQeapRzU9hClKcrdEf1p6
NW1i7p+/7rB/OEPz6OU/fYn59d/GRFN8L7Mxi9NDbbdYbyTBtI4cKjt6Mt6pZfnJqbp2lAtDi66y
hJj6NAVBr8ZU0tQ7OTDanTJk+gKF2Cczb9cuyHwOf/suqPBzbTIN9SBE1MqepBZatPFxZgjckKJ7
5f3ZKbsYqWNMlYFPdHqMHI2Z8mAps9+hz9i4ki6iwUR0bxUY5X+GQb32ZF0aUNSGhF1TmPuHrg5M
vUKINE3pGj5RK92KsMQm1XNqxc7TNYjvlEZDFsDbXlmSPw5HCcpzMzLk1406VbG2MqxPXMSv3JmX
Q42D5WPLkNrDPlCi4VlPKW9sFNsHTfBnp/liMlSpcNXqhhxdf1rfZHLlLJS+oJ4a0IuzMzn85Gpe
+RrWxbqV0BaPApuxOWkMX3olImIwOdbH3+HKm/+PEUi0JIGu0zlVQ93w0B/GRyf507Xh0pUpGWq1
VHwGRoyauk1jgLYntFL0Lx9/+CuP0yUWRLb8sMsJtQ61ahnlNy1sxlygmFfiaIkCo6QH+fGBrp2l
izWoKZyIOkEpDiFN5s5t/DAtvEwr5M8gLdcOcLH8qAP1E6XoxcGykqTwbKugnCprCPw+/gJXlrdL
C7Es85nFUopZt8+6k2L251GSew2ghB9Dq3/7+CjXrsfFupOqUdxmfW/tM7PIPX0sS8+PsCOLZu7y
x4f4u2XBX1uaeeHPVPgNxTlk2wf4cLPDRPfoNF3xGgdt7+VFvlLzAVHjx8e6dlEunm85LGItg/F+
KKQMXCWtyVdc6YJPEFjXLsnFY12oWtEFrZwcMi2QlxIFQkQiKuKknEpsR3qz+vhbXLkol+QMpnun
3M87a6/qlDl0o47XvqW1Syv5I0dsIqtLdgbmhFYiof8/OFkvHnpdCvHkix8+/vzKtS9w8fCRK9Sy
PJCKNUWBN/lCxa7IXEmU9PrHysKQUWP2kEL1Y9hrQfMz7mpbfoOUbeE6kzSt+lCRpdm6G0myab9F
ieSo6qYdmIk5OSY+99knY+XXPuf8+m+bu0E5K7GlUt5Ldv1zkIvgQWr0V6sR0x8eYL5PfzsAJaLO
l1RT2aOZUw6dmvRrAbLkPk6opHx8sq/c8rMh698OMWahbwnkaWOq1dtKMsovdgwu9M/e/eLhpYof
446VNQeqjfQ0ylF6NaYSR6aP3/7vY/1/rQ2XKIzShPDd6FZyYO5IocrpA8jzG3cMfQ2Rgpz53Tuy
0Xj4jo5Ipv/ai6QcP+MxXnmcL1kZTmVKtYSb8aFvaOvkSB9/kM7fabUV3JdmKDYff8crh7l07dRq
ZKJ46rUH2Iz+wuzoSNjm1GzLuHwDBuV/sl9cuQ8uARkkJUzcyWm3B/Mi2m1pyYVRuoahMtf5h4eY
V/jf7mZpqsrBTCp/T6Y4LnLbrO5T36rCT26Ga9/gYtXQ874aKFA7ezFEHeJ1qaU5AWcq+cTu6NqF
uHjaR7UJICgI7uUGrPxzqehJuA7VzrStpdFndkYdsFF75ZPrfmVx0S+e/R5hEPMdXbenVlI8TvBQ
DqUfKXdRkjqfLLTXvtHFs29TMjdLuZz2utPKi8FQuwVbK9MvUXE3GuIzC9Fr3+RiEQgNYuSsQqBY
lOhwWv2RFknlIdH7w+zn0rBlilKEEXkgjl0UvQD/9DSjmFyYKfoCP8fPrBCv3V8X27dPxTxsac3g
xGPWB6VS851VIZ//5Padn4J/yHovEQ1ByFKvVZJ8H0/DEwW6zOtD/3sLXHThZxnR29R7H68oF14d
fy2bsz337w9ir5ahH2S5OCaR/KzHFn3vm8gKcle3u5qmsfWsYOBhDg6DmC3zJh8f9srdduk5lYoJ
QVKQMOeR+MzOC4ydfKfuEXoNGzRbn1lcXblMl1bOZSFN6EQSLItThEM1Zn4vliPkT57Ka+9+sQgk
fRAwKayFhzgbpcTDoyrCKnVQm8/O0rUDzK//tkgGWlBqjRFp+1xysi9ql3GGqkBSPwnYr12Ei0c+
DK1wKrG6PrRhKq3RXiP7GplabVotWPZ5/mcry6Wpqo9NCyCsLDymXaV741DcGhG9AcuOG/rYVuJ9
fEtdO1kX8brATAyyCaNAdlgn60Zo0ctI5PtJ8HLtXF088CHygiqw/eDIhugsEAnuc8WRVr0ZvKWt
ZS0+/g5XjnJpLVoxqJo50ewW07WWs+O6aNN6GBMOvNK11BGzVEOJ9eqTLOTKObs02laHqWb2XwmO
XU85HYdZZZ9QoV19/G2uvfvFHo/rkwi0UJXvAXgM70gXGIkJY4vq6sfvf+1sza//9njYKNR9Uym4
JkRFkJLiFzUWJmMr6Wsj6FJ9fJQrO9aZIPDbUUK7sBzioOBIUBeuwQUo+BHUNPWV8TMfLnV+4v5h
vVfnM/jbMYYkirUJscQ+87E4poDaxipDXElvOKO1qZndQWBkKFrcfhmY5K03NLKogO4yBpUKfFQm
IRlr24wTxEtMU1f4P01hakclfbdk1JAZ9qX1Lvd1P95apWFqOydN4uQlET3aeIsKnmO5vtHQ5nMR
7WfRdx/TKfsTw8wr1+lsBfjbt1MS0q1RZp3su972GqU4yoyUebgi+Uspsp0/u92U+eT+dpjZOLQN
jLi4r3ERc3PfGh6sXgmeP74NrtzM5+rnb+9eKjVcl0TO71UkRwdbZPYyhXS6/Pjd5932H24A5WLx
8rOh7jpJn71VgLBl2FA4zDFqWtbHP9PeMsK3wUBakK8nYWQWprhG3vX9JwenMfNPBz/flb99tVjX
7A7SanIsO8YzquSeCc7FKLUdHLXmNdHktdU2A66lKPQ+/rrXnin175eq14RlSmMUHHNZeorqMfBU
DSEgo5fFJ9/p2hEuTmiMP4OJ2lw6tP44LfpWEp4v1WItqqn9ZEu4dtoutgS9rfUhLcbkWDfKTzPr
mdRCHtz2Je3ywNCY/JfXjdmPbiYZ5ieL0bW7cP4sv12q3qFQHhW+dNCrJrnXB01BQWa1+Z+lNcpF
MKjGhs5sRhAcRxN6ji9ZpxgXUs9PmXxM5m/4R5f/Eq/QhxOmVkoYHfoir9JXJ9Ti7sYRQV6Gi6EM
/E7+5EDXHqvLHYLrTsMlSI9zHN0Gyq2PjcMyVtq7enCeh47igzO/8vHXuhK1n0tYv12csuiZ4Z4M
6ZAXYeyZZWMsUoPrL4v/4uzretvGna8/kQCKoijq1o6dpk5aJ03bbW+EtLvV+wtFURL16Z+j/vEA
KRtaP/hqF0EhmuTMcDg8c44gUBKASfSdebk8lssQLOMriwVgqmLpnkSoskeN6IQiR0LmjdTW4T42
c1/pRX4bdLJ7SnBxvqN4t2kAeC/q3dwn15oBsaytnCCMnaHWfYoM+mv29cjK9pbUGQCpqkyKLU09
x1IRKw2Z0A69topgqcDvgeLMmIJrqwnzT1ftBLFsjFJVlmXV9U8MdLd3HA01K1cCBb/f5e87rIqs
W/TKqtKQtb6pQKU2LlSA80KLfRiEYApD2/Ku1uxbg4N/I6S5tn1dwldjoUsxkSnIN57quAFuDL6f
gXA2Le5mNkY/L8/HNYZ1TNcybHsOdPH9MqKG8ezHiQCdUdWgSRa9x+iDuLs8jmvbrTMmQX8ZYH6q
f8o9ag7EI4EE5VQN2rnL33fNwzphDIqLGvJ66CRKoIQgMyD9ygbEbbi5lzfXDWE5OQ2zCZlTrJ+M
SegJ8NzkezmYAPSQCNIb5vX2MkF2588tz/WchX0EBRFQYJsb9MN7p66svY2c7G3jBXnpn18n6Kgc
wD3D38/xJEqw/2CX5d7reew3O/T4h8ldlNd8UeD7RN/8f5fX7e2TGV2Af46ae1UGdpElfFzQ2Kbn
oz8Bfwl2pyKKsvWO6yWxvKEQZ140eOlyAW6yblnm6GOI85zXG9X039n730mdEJaF5GWUtOC5AHMx
myQEnoJpSr0WrzuySd8bhq6je7yLpxQ9qRVaauSujPncr8RElTfgnTdJBzEdqJ80oHUbTRMDb5eo
ySf1PtE5QMmKF41GO+Mwyfhzr2Ou0YCZdUWGtoQpBlnVjlIPXJlq1nE4vBs5tF7rfVWpGuShZQna
52+XF9xlRFYMrKdSJEtaIYOcWYZCro7eiQiqDJe/vn7ljXWMVw98FZVaPi/gQxCA38GcjugVOwow
Mb8vkKWO4/T58iAuS12n9mqQnPeJB9ZfTAF6jWDK7rPbFs9Y+5SYXzOGbCIIXVweymWeVgRkUTN0
bYd8uyUC+LUa9O4tDtW2RJqwDkVN9Q1MHw06CZdfl4d0bZAVDFuQ8eflMnkn0NlE013rj4J+DWTE
mrvLA7wdDUHc8ufyNRSoeGZMeA96NbSDlUAVHMvEgLev06v0yOVRXJtkBUQ1Gpj6yLJ7yNzlMG8C
DXpVvxcDOLeP8ViE5L9pMSKbjyydAm8rRv6+hr1hgbZKILK4EI02BvzdcdOiP6CEXFIIlYs8EOKQ
g0IgeJ8BQ+TrAyRhJvSHgY2hANWp7iWw/mFEVXjjz6pJ4w0Tcix3aFlrVJO0bT023OtCSbx1lTL8
J03AabTzwV204XcOo7GfA0GVuFDwDPYnkckRbad9+ZPQYDpf3su3v85srxa088IpZeJl4F6/C0UM
Lg4oeWyczm9bCkTc/rRHEqDXJaBe9FK3aDtNQUwC0j5Ds6cKl+mnSLXmKx6N+UY2/vZ2QCHAGg00
qHFcT+SxzHxyRBGiPU5Fnh4LKL9vnKQWG/j/L9Sz2HLhek4TYBNj8Si8IjNfEp6NhQ+sfpkBbz+F
Rpbvu6jRIZpTx6Q85mwWORiYlNQfkiqXoBeCEqRXguWlWEArIZe8qcFkmSkx3woWNn6FBtQK2pdU
A2PxRQZQvgQHQmeyH9RDuwmeGqNZ8hkAaj+VVxUgwUD/58IpoLdbVjfmCSxoeD0heZGjBao1Md9w
FJeVWRHDC+NJ1RC/+Dczsgkeceh2gFC1oRmGLQCcw9Ts4IB3+XlqVTQ/yVB/UhWP91IU0ESj8PkY
LzZNQqqN2TjszJY0YR4wztRX0Utf6gV0t6AY6nCbiYduI2dxgPlwZflzQ0robU0CmeCTCvxfEwE+
EbpTEHsj9Kjiqtgh+j4kJXrnZv68MDnfhzH67vqKbRjE22c9FC/+HF9m6IcBggJ00yNomstDmpBe
NWBaQvPYZ/BwePPLQtFSfjkGuUZb1/nVoa89WSsv6tlLOVZmTzqNFrokPuRFf5YTSqKXR3HYoLBi
UQlO5mEI4uFzWkFeoc0hoDXqcfn38tddNmHFnmnqQSPY+OyFQLwVaiXjIaEdPYyQ+ro8gOvnW4GH
FDFdGKBQL9OI2sxeLHLoPkXtwMiVu2AFgb5ZgE1dFsTqHH1IClIm6PRO5C5bL26V0OzKfbBiQSuS
tb15iB+TIhbPxqRzCx2CJN8oczs2wgZzI4fDZ3XIXmSiwv28eP+aNArQlhhsaYI6diISf5prXhUB
2Bbq/DFRpPhhxsB7UHiH3ij+ub5uuX4ucnSAK2We8AqAPr9kQoXhxl98vDNcZUi2Xhaea0pwkFTi
BRyc/f1ghH4nVbtVoHf4cmT7ss50GQ2VOoGFPuzQ+ZWqG3QY1TuSghxthwfIrdf5t/N39BP8uQ2S
AA8B3QvvnNRIWgz4z6GzEx5ANVjvjA9OE+6lIIwEwzLy6/E6440sN4+1AZdHMkQvc9aP83PfCQMW
K5LhHLi8O45jzIZxF2lZzhOIAl9iVkn0rU8fwNSF5swRdxTVglunLZ8uj+RaP8vfVSHaqpr95AzS
TrDKlGD5r8YPCV1AEhCsPYkg6Z/r/gEQP7WRDrp803J9mVYjUX2JIdOQoIsaHHRGmPbsLfGW+zvc
x8ZSkxn8BGZKCxCD9t0z4O7ZM7omy40JuL5uuT4RepralKaPBAErOMgxBzHCMIRgWr28KQ73sdHU
YA/pCwEW9heeQ6G2EP14U0kl9qrzHjhIQq6ch3W+44kygn/m4kWUgNYiHKA51AM7zOVJOLaZWzGA
oV9TNtk8nKjs1PBeQO/+PesTeH7ia9AzXB7FtRfr319lDS20kdMyLvUJzBgZ+q/xqgpuARkXbNno
XXBthuXs0HaOpmjIyidQsfUHafj3nK8qJQka6xs5PV43D/rnPFQ9luilTLKnNFEGWtp98QNUTPnG
qe7aC8vL0fDIEz+KkkeoPrOR7FtcjZtol+JFWvhoAy3iLedefeDv2znjlnOjZwc67sD2PWL31TGN
YzzVnxXJevSErvGfsA5kyuXzVatmI6pVLGpv1rp6pEULGeeczjggAdMpmo3NdyycjafmmZkTn+vp
hJkECL3xu5R38t0CGv4NN3EYsN0aA9QwiJEAv3rkccFvazbSM4QCrjxIQsvFaRXrrg5o+Vi2UMhZ
t6NNp8cJqj47ReMvY7bV4OaahuXtE6ArAuRL+pH5i9pDQ7aBAlRZbSySw6rsEgvqN3M7p17zuM4A
r644E2cwzRbqhzA4pFrT3IZNv7HnrqlYDp+gVNz5otOfp5G0BeB2OKdOA5qKoo3cyzUby9cFa/tg
qJLhEcp0HBI4yFTAgbgzgYZMVFSoI6j5nkD13W1MyIErZH/BscHXkhZ5r05530N1iIHCTOtEvcsp
uM9i3I8hTAXOjsZUILEY2n02Vlu4IOfYVkDI+yznvJY5eGbFGSQ9eJNpiz2rAALgddHvNVs+zjUY
B/oaf/JkN26cbo5VtvHZNTiD6gT1x0cG0oOyz3z0IIjnFsQO+9yHwu1soA0VItm5HIpcE7WB2qoZ
SATiRPWxLAz5hyVV1SS3U9x05YvUSwS88DLn0AkKKV/5XQhX0y3VUIYGDUxEpN5wFefvsK4OZuQg
1kETC0w2N1A/boubkvq/Eg/ymVF0ZsxLD0YV5iZhpAVNR7xhZY6cldmhBtXPlRMIxGdTH7+fluda
RGcuBFSs1qMy8eqbyyvtOJCZFWpkBD5TcMiBJEAt2Tnj0DUwFc4WHJ/Nv3OaycPlcRyx3wZ6Q5az
JdLvxxcZKn6oiYQqxYSiehNvldAdkYbZkWYoxLCksvuowoFU0BcRydeBg77t8gRcn7fiDIeoDyj2
CnkqgeYIywP3qABlVKiABTxeHsLlZFZiARwkmSHCmZwhEcogtqL3Kp3JUZhG3kBSbr9AuAidEVut
Ha4tsYMJzxRF025/ImEW5g8EXHrBHTiswuFrr8HevHH7dlyKbMi3THtITaMH+RF03XdJ2fb7dvyJ
FOOkC7wN/Y4ePtGHfk1rLq+jw6Zt5HeuACwXS998pHXoe+SuBIywNDtoOnl4e5JlnUenPg2n0lw5
RStK4PFRjwY3sc8JD75SCBF/A4EkSlYaZKHwo/ehHD9BTQJ14Ga+NtexIeAkTlnKZ9I+SuAD2S3p
8Pp5hCQS++fyKjpCUGBFBsZSMfjQuPisegFZNh+VdQ8wnCREbjiQ9yHQGRt273CtYP37q2uHMXNe
1k1ePRropT0ntOCPTRP/e3karo9bYSHvGz42nBYfS8i0IlGTKR4iFzoPW49JDjeyUeCqLv0A18jq
Ec+sWXhKwd1YfAQSZKU/ghQCGIw2zNo1kBUeSiUiRXwsEzhNRLnPYXFkZ6BteQo9fwtc4qqTB1ZU
oCALB5nF0J6mCRxeEOVObnINTjeoB31IFfwHyU+1m2oyHRI2FLft8Dy0/QMkgH5etWE2VBzSlZBW
L/roexBXDWicymylRxfXLaINDFdhLwwUDevPKZvBciaXAPSfffjgs7R9uTwBR8CjVjTgDUSgGCu9
M4+B0MyT4Ycq5psaKTUF0z7YFP1du9QoQKVb2YLDxukaCF85UA0yIBOCUfI7TzKm7jjQBFAKNPU0
fbk8JYfp2VBxOoG+pC2n5AwGSB8awVG3PKpYI91aiZU3tsa1blYY0EsbjGypk3MK6lqQ33dnkymw
EimkI1O4/GI0/Yj2tH+rhf133bSs2ACRlj6fu7T8If0BxPMBB4Oaokjlo8nbXx7CNSn659akBAJJ
M2XeuR7A3M8ncVRZCa2dcj37KD/rjtz6Q/k0rrfIy0O6XJhagQLELmUL6WDzbw3Q28fchOm+hpbM
bQouwH3dDfnNlKTRTd5NyS0kuFdu3rTfJSr+Br794ebyr3DZpBVH8HBPgryozQsZwvZzMtXYPABE
bi9/3WGQKxXPa4tPVdwVmtfZDwN1oCMK7hCrLcFu2VA49HVDrFnaK6cKKxk1RTxlPzLkqbk/JrdD
FEY7NSfdhm24JmEFCgNoNZmheH8WeStBNFeb9/WM9v9h2ETuOlJK34oMKg2iMevS6NyOqLYka/sA
BFSSaL0htx6QaiE7XB2HbJzwFKqAeBnNfig/Hw6kkt2HgpZyY88dFmV3W0xhjgsEU/0Z0mEg8yNF
5StcdDOQWF/ecddiWeFAy6QDpXEWnVXA7yGE8iBoUf3fOoklvJtD8vF/cFPX7luRga9cgyvFIlQE
BgY5YBzhHBynOw/Ytw0Tdq2YFQj06IHhbPaGM1Th2juNwhjY34Hq/HV5vVwzsFzcQNjCC0Fsf4Ys
LNjCAaV9oG34PMPmNnJQx47YaG3AvrN0aYg403lGvNQRNIjUj3qFpBqANX7fiOa13HN5Qo71snHb
UeWDlr5sl5fBI6I8gepxxotR2poo28gNHEtmQ7ZpjRLiAP7g/8sNkLlDHnIyEIPjz9dNwXb4CKqs
UGqLz2kGHZO2DEBs6E/kcPnrrp+//v1VTJxq6McyudRnMPdB86/2OjiIRiRunsKggnTN5WFc+7D+
/dUwOAqhjRU05gwhra9JRidQD1/74LQywr3+OGR85yLlypxlUfyr1zYWwDG2Qsi6zG9U7Inl1GLx
eNl7xpwTCH28B7N/A8Rlxc8m1ZDP0ZtXXNcK2Z6tpkGHZTyflY8W2h14RIJfJSgNN+pvrs9bng1A
c1gC7lj+mNn8UoAp46abkTZc3t31ePt7jQIbmK2YzniOXO+sYpxHkpT1Lo/69j5tARNtcE71Ihk3
6mhvG2xgw7QTCIBPULAazjpY0PW1UGBtgrl876VkC1/rGsI6xcsBthSqfsIQjVp2ZZ609a6cfD1/
6kav7Z4vr5prGMuxE6j3pHWc95+ph50QOZ5MdwMas4+oTzY/Lo/x9rYHNnIx6ZLc85bAnGmMVsB2
mtXLIMV01fkd2MhFCtUbqA+2+twuo7eTgoNKFK59+ae/7XiBDVSUbVFAkqcazxIsDAcoj6rbej1N
swy9PcWSbkEkXNtgOfh6SWG0FPosk/C/yaCaw8bhHxR3tjBVrolYnp0BPNqNs0l/zBXcAZAItY+6
4IkUFLSrQbTxhunaacvBa9LNOSCq8lwvI2QR0hhEEuH3y1vh+LYNGwQPsw/V3BHfrsBvbxSeP8oZ
l97LX387JQAM+c/wXS4ZOkU1hV4gfjnLw/dFTW+9kt3/HmgR4z+yIe2GVbmmYvl2MvmVP9WlRMqp
0FixXtqSuPp2eSauj1sezWtGgmhBnVX63nRLlin8FPfx1g3J9fXVgF+doXQA5X8f1/Lc9v6S4rV1
9tObvq2uA1UFf2H/5i7rtRbddyhsklPae8vTShlzc3lt3r42B8I6pAkCQ5E1U/e9HaA45e9iOXC/
P8Q+hAb5UdMmGk6CADV/TCBNFU6olidLInaBiIbkuv2xH5NZlvVDN0j6kosuWbVuOAR6s+tyzcB+
TM69Npi5yMOPhuddvV/JJpObTvXsOo6NILQMIBNMoftQ+i8FRPTImRRTcL8sOKs+X7dFViQMpqTk
gQZ0HgLfADnNTQ2xg+d61p+KKZs/QkKlvclJ/mxmeV3QstuOdFFDXrgQ5U/g7YKd9Ir8iPvmVh3X
5TBWSCw1uIDQ+Rx9pBka1qFHuITgwI+kfHd5vRxpj42ibCEpRDKviz6KGqAUnVZPvzNblLeSQ70M
n66GQUD240/f5xl0eIeJLyfSxe9kBPhZ3ICX4PI8HOsUWTGR89DDLanjH1UHUecH7fs6xJs3CfhG
hHcNYMdFKqs8L3R1blU6HBKAQ3/gQIEiz+Xf7zhg/4JT5qRIKSQRfvoClzuZR+W+XPODggm6GwO0
R10exzWN9e+vAjDJylXMc8w/akXK7KHVPK4OcwIl5MPlAVwTsWLktPBJV/1SngEJg3rFeojrgK8P
0wABgI367vIwrnlYft6C9nD2VFXhzseXCGLoSaePtK6q/LpDNrIyHjSugtwGpFboYffheFqHkIJZ
fGLqjYVyzcDy7FppBuVuUkELsuV3CrQwX8KsiLZQ5OvvfOM+8xc+Ei9hfjCgOE2giOx/a8eq1v/l
/dypd9AFC9qbadFR8m4J2OQ95F3hfZ9bOM2xht7u13QaIUnTNEyOEC2XPoF4SQ6djvcGDE/4/5Kz
/GBGUK4dFtSSvT0F3a9+QJtH1d2CrzXv9pSaIN6PHq+ahzAXDCdIV0Ln4iNFgRminKwd/Yc6jAr+
Dwt+P0sJaIDgX6FwIuOPwBX2KBKUouvesSZooN6qIDj2CHcAqQldfFb+12IJkfuoWNYhiiNjmvzw
itqHNt5lG1vPJHsJwYP+uzXola9QAbUfmc/+MTUgGIBordgTn+d31Qz6l8tDvGUE6xCWlSWIidE0
FdCHrFsW3bdCcP044KFki5DUNYBlZQT6ATXptX9kRf6ReQE7juBY30A5vZUP4dfb9e48ND4FDed0
a6AuAfQ3MTeMxg9GsO853pL26QSRyxwtM5DEis5XrZjNmVFXaTwMgkDrNDIMIl5dbvZ+bPr/Ln/e
sec2VwZtQT3Myxh7nvAnwqDYN8IM9p4S/14ewLEhdu2be3VGFh87ziD0geewaIJsfTp/ufx1189f
//7KZOWgWNwB7I1+uFYd0Qklj2O6vMTomb+iCLPu+TqvVyOAimvhHv5+/A3El5ERp1Fughnfuket
X7dOD/RAqn5Mp+TElP/LcFxmq+UFpbwPSdpB2Z4G7wf0f17n3zbHUB2CEZhlizmh81L6N6CdyqCA
yiIto302AMC8hZN+60xcZ2V5OU6SOq4bfzWq9HuytvtzCKkfqhQADNrzjUTUtXaWqyvGaEDJnJxa
BgnZ8mcKWbgDRdmeJ/zoqxpyZzXC5WVDeytvxJTsGrgc0qSvDfBtpSz6HYo9X6QaPkEj+wRJbYhx
jhv5qcOg7eK3SWoIflc8AduP19ATK6COFi/BdBfT8Rqm3HUuVu5oGpZBEayhx9zjdwkYX+/wuEY3
UDgOf7f5SuoRbOBLlwYnYiikMlEMQjdfJbKNcOgIwX/RlVSLTgDoxPpIjsb2koB7o8/GXb3KMZWQ
OCN1uPfSeDx510GZ1gWzYgBHlFT5mNAjVC4flMALYR7i2jNBjqrx9VYlwrX1ViwA3KyI9Mgo9K0r
09wM0fIfkKTejkS022IAdO2OlUYiqenJhL6RE5Sf1ec2Ks2dn4XDVuHd9XnL8c24gO8iacypTcO4
2Kmo9ktwsHnLFguzawDL5/NkPdwrZk461L7Ya5GD70NAaujnZTd/+/t/VcU5Az1DNDbByaBqtjdt
SI+EN+3j5a+/HRf/qoPLpAybNmuDU8qb9Ai8N8g10hmC5Yz7N9CF+3V5mLcNKbD5SVB11RXxK3pM
Z7x8tGnzE2hyeROQ5ppWxzAO4nWCrw7FVIJAcMq74JRo/YMWeDsbSaOOl3++aw+sM1039SR7vJud
6qRePkwsL39BakRecZFaf/o66qufbjR0ItKlwE+v2i8It+HNEifpVdH7r/q3aRYmDMnAqFokDzVX
APRzSfdFILdail17azmw7OPWr1XkH9cR0vWXQ2jw+yzQvnPd6lsunEYgIokoSGGJHIN7UyP1lxVy
keu+bvlvmc5LFjQFImndFftV0mEXpDi2r/q6XfOWLBZlHMf0BHq+/lDmUf6PTzu9kW847NKueVPA
hubcn+lRl/EYAn5VR2TvyXKONxbn7bMNRdI/TTPFkQxJwy6G4Y8f6iD4ahoD3hYve6eH/oENqKxC
5xTamcnW5cJhTXY7fC2FmZusiE+GAZx5UytIhQOawiEMWkRbtybXIOvfX3mcLnI+gRsRRzZS2WCX
D1P0Lq8hORmOtdyIGa4xbK+GJFgc9ILfyjbV4HuHSckUVZhggSjMZeN6OwP8qxiuF9aYufbpkSON
Zbkf4HrJcbC1K608ui+id2Mwmq1ebNdolp9PtIGkwIJkgOPr0NP8ymWQ7tOSPYXZvOyDRGw95bis
znJ4cJgDpD3q+JQmoA8gcZbvpYJ9GwGmzip80sOgfkBsqdkVI9tIEtdz4u9KQ2CrpUkwSvg9JHFP
rNYcr19DW0LkG0re+Qxtr2NGhq3mf4dh2PXeQnKjYRP+MS8geLtLfb/hO94s8n5e0vbLZdNwTMeu
9AJkADVCUtOjHJv5JcIx8KETUdCfJogG5w8Tq8ONDMIRg/4q+7a9yOc5IFAWz8R92ifjPYu8fy5P
w/XxdXqvHFVCsi5rZ5QayknF7ykYgCBvTbcI7RwWbVd8Sw1VWUVgZ3lu+mqf0Co/iyRTZEdoRp7Q
jNJme+3R+BroIE56u4+erlq2k8Su6Kn9ZihatPAgCjbIwLSfr1swK2OnjPZ9kaF4UkJwHE1BbeB/
mocYDE7Xfd8KAskIcbixlfFJhFkHfdSo+FVoGtxe/rrLNSzHp3NJTYK4CcnPRGfApdY/eTTIu7mf
zZUTsI57jX6pUYgIN02SKSiQo1N2wO1jIyI77NUu+SYtFNAJUPFH2UX6AdLQAi8JQXKlr9n6YnrC
050PjcMjXJmQmzY31Pu6LF6rrkso7J74lvIC79hCnBJVel95uRZ3e7H5Nvy7xPZGlOWWP3MRdyEo
/iBzW2v/IwUEHhTj8S6J2HdW15DsFvQTiIo+GTYcohrkzwAGx8KHqvVKkeAt4zHLqqf1v5cNzrVf
qyG+ii8m4mROu1WcG1QDfFf3aNaLUVS/LnO1ZcjwAj7qCif/Sekaer0rb1UG19/4uuOY5Javi3j0
I3A7RSfO8MbK9fiunQwOlAI9BHU4HPTQ3o/L8//AYu04VWw1MpakcTkisQdWnRUvnGX/Qrk73E28
mu/Xx7+Nif2uNb5lJlYc4Ang1YB4ihNH2gnmR3VDVUR2MuwfuMkhzhGz76YKn0Gqme55Pha3I4qU
Wd7dNzka4y7bhmuyVqSohYSsQjgGR2XgALJAP7Ssl/bnMsvuAOq74pp3TZwKf/XXd0TNqpXLraHB
Vx2O7b5JN5snHBZu99ajcEsUBbdQvvuduicC2pNeuYnHeJMocP3x69n6yoNatYwKQAJ4UKLRT1B4
4H8hoPRkQ4iKjv6ERqFf0gRQWZnrL6QP7ws2bmQejg2ykRJg3lx8vAdjaJH2t8QX38yIBKGIASzK
5BY/l+NMsuESkHvNtByXPt8tFcl3rAKBy9z8RDYuN44k1zzWrXu1hFyATGzGeYqPg7D5pu4DLGGT
PEzhmDxGfrkBv3JNxA4XUcearl+XS5sSBWKWv5t7cl9EmxSELluzkoO6Q/s+71dbWCN7nky4FYxX
4XNXS7OCAgwJjzZ6WLd7SKabOhA+yJquAaetX7e8nQrw5zYQ2IQAe85Bnz4P5Eg13s0uBxPH0th9
8rqL5lKjgRoHjTfLd8jCkxvWXekJdlc8rRRJ6NixIy9xTfrN2hCh+b7smvPQbSk2OLJlZnm6NKD1
a6qaHU3Jv5saHVhpEz6RQD9CkO/bmIWHy0vlcAe7xb0FiSX00NdxOvUgy/HA+PRZzvJhmLJrt8M6
93mVtaAtndiRJklxSEAdsO8H78t1E7D8GbCO1O8qw44tW16mrPm53pFXdrqg2xKxcq2R5ct1LUaT
DwvWaBTHZAJaFi8C90sXdfu5VD8uz8Nls5Y780JSPbaMHWFd6Q1YM8t9q5KNRXJ93PLmCcoBSwEy
92MKMN2hjcW/QlXk5rpfbjlzDSUxiHn07JgvwOXlWf0N8ltXVl3svvWJD7X2PI8dpejue9BblBAw
xxvisxz7HzH0Ha8LGXa3+rSAbb0WMCNNmnKXVualQ9/clR+3nJkJhFKShTAggh9MNHvyt+lIHHtr
d6BTKD80fUjWJvcVxM8WFIzC5spI/Vf/+TQGaMUpPRSh0B6+09B02qN8PmysjCPM2U3nOmNenSsO
7w2nR25wNSR1+Zym2TsKOGY0bJ5njvM4sHzYNNoDMh1BW7ec7Bj4+gFx6vObwujrqid2B3rKY08v
owmOJK6ey7Yed17VXkPPhwMzsBxY90FaTRzRISem3SesK94BdHnls4XdbY4HO/C+LhKxB0y8N0YA
QAqajUM/bLVGO1bf7iafSjkTMi7BUTadD0sKv5ulbu+hP+DdXg5CDkOyO8rNpIM8b3gAFxPnCeFf
yemGVfNLiS61yidbMDNkiW/clf7qKk+0N0L8F2d/035RBslcBZKf4+U5ODzZbiBvi9C0s6SI0ui8
32lcxZFybUKdXXtgncJTyIdQhTiFwdNcKxxhYGoBmH6pzF0/etlwuG4S6+Re5dd5HjJGFAuOtAun
vSyiYb9kWzQSrjlYXsy9RqOrf2ZHtNrH99TLl8cJ1Ca7ueivUY6Fp9kguLyUyu/0HBz5NHigkoKi
gyJioxHKtcOWG5fZXBUoWQXHJOySg5a1Po5IWa5befscDgM0ZWiCj3vgvTQ9+m4a/xpBICyLDX1T
kTG5UiNWnre3dZ4Gu5k1W3ghx7LYGDde5xCTmBF/TIxelRIEjtAHy/sNi3SEBhviZnilJBYjOJYK
hAwaxLx37YQ7OQmr9jFBGjGOoIm5ag/+Qrv1JdNjMLAjZMTrD0Qs6kl2css2HeZvd3bHaOUuw9kP
jo2GB5dgcbypKbLpKcz8m+smYLkvwdt4NQjE0RrCKnh4wqNTT0Swv+7rlv/mY9PLalbBUfjVgBsT
Npo03rfrPm5l0IqwitKelGvxZfo0ZWmzG9S1CaKNaTO8DxqQ4oTHIEIXlQ/55V2WQ4Ph8m937azl
u2mBHt5oEvDdCLWPFM3O78mag7JiuQrHGNgANorGvFAsCeLa2H4TCahvQ7VZenW4mI1ao6zikz91
cLGWP+X+2lTRveeEn9OheI67Lf04xyrZwLU8itWY5DAfIO5RWJnR7geSqZ/Fyrx3eR8ckchGr6mC
0AapVgBaNPKilqLZRwWIQq77+DqtV0djqtOZNm0aHNt8+mfKF777HxJc1y+3HDeNWZYmoN08QoIA
tGVl81PIegvv41p4y2+hhxMEfWMoDnVcAkCm1IGiBS/CHppTrwsNds82mdXcpyQuQekJgN9ekCa7
bUbz33VLbx28bTKFU9A1FdDzwQxIXQuGFcS2reYJR4WAWO6rAcqummpcnxrHT1CauE+68ilBFaUR
W9HtTT6ZMKZ2wzZpNVnqYVyy3TS3NH1OvTziPzVEhLpfLE2CYh+FSfHTgC5lOZsmyMZ5x9tKRCDd
av0iz/ZDLEsj93FHIPq1AYl/2+yo3dpNoqLIlddj5kNfQI9QTjv0pG1hE1xfX+PNa4+B6HkgQoCv
JekfymoKbmaU1K9Kt6kNYssjUhB0AwGLpKJnAAOqQxbgdnuNwdG/mrjpTDgzFLBx3KaoHwLfpzel
Qd92R2pj2PocDQA1Qxo5tNO0k9MQ7n63WZckW26u+/2WxzMucOGMe/8oUFYL0jDcQ93ruodbamvN
gN2laUEjgnfzBk8vnEFPokvSdANc4jIay9f1yLNJhy3Q58WY7Ywq+4OfVfmG1Yg3b4A0tly9TUf0
JGo0mOjYHNkBD9xggusfIjwkDWoXxV62YUGOTbbBbJDSm0Y1Ao2xgujbYU5upgDcSr2EAsxVe2wD
2tZrf9dKgdJ7ilzPTLS9KRaQU133dct3VdBIP1mRN5MGFtKP+5s5rpLDdR9fA/GrwFAvNYS/mxoW
pNpzGozkUHhJfnf5429nM1SsO/Lq4xAjht51kmPlS5AlQ/noCUy4MwhK4gdI5xXoP76Glxkx3W7f
Tnjl4a1LYiTK2WfoY+Yn0c/XwUfAePnnPIz2x1G1WCRSj9Px9xZ09fDj8iI5vExY2XY94KIAYXFs
bwYCKNK37LAYfo0Q8bowlg+nki6FgvDxkbfyvuRa7f066a+LbTb6TM2ZZ8YaAeI3MwwUI7sPkIgJ
Nk5Eh/XYiLMWrXpJz+b4+FvqmnFothI8NtP/BGFPlYk24pBj/W3MWY10rKNsDQ9o4gAXZbX/H8hh
Vjf6u8xFbZhZio4qmsVjjGq4/3FluKal/tAq8W670cX1+y0PFnh3Kpu+wzIt04I8fhhYdlPF3fR0
2T5dU7CcmOd12s+AgB3Rv5zvVwUQGi23a1W5qqKtVzrXJNa/v4oUpW8S8I0aHAYeUR+UMN3at4Fn
io1NdpwBtipLHkQDafTqBqt+ncQNdJcn9L8ZPNcbdxLXCJYb5zxN0doSoL3Qa3oAP1H6hZzpYTZs
4yHctQ+WJ7ezmVHrajAA0yHo+vk91CGPNEddUATzxixc+2AdyqTrAUUpUTklq6YB1Ev+lRHf4vBw
nPg2zGyqyrAWA1IhqPC8B0vzu3TGradtAZaCMvpQhN8bk23Ulx3bYWPOaDoMWgb/j7QvWZYUZ5p9
IswQCJC25HTmeawNVkOXAAFiEJOe/vfsuzmf+pCY5e1V27EylBoiFIoId2/CfRaxmgDR5DXS57EM
vKzao0RVNyvpgKWBrNvZY6XyHBc+UE7zaxb04RUHHqLKnLVLdGFL7OYz1tfKgLsRA9QZ/2CQ4n4H
9GgtE7D09eO0vhieNxQ5Hzx8HazFCsK2oNhf705YWhvbquUILXqnRs+wQNdihqTttiRBsSn4mSgL
z+4m6/vUuAk4i/doroIskQP+dQ/dG9vTvu/bK4h5dmDXRYmYGgC83hBV33eDkHHRgfvWyfe0x9Pd
D4OVSOlb48ZA1ikCOaeqwf5Tv0GZbO9FwzMPsieNI4uelDW+kaUxjn//stVUzIBEsoG8oXXnspiT
Kq7C7F6n1cZLxufTC/btccI8rOM0q5a2bdWRNzbO+X3HRbarwNyyEhEszcA6Tz1l0E6mifuWJTis
tB+3Xtnc9qa61tFZhSnMwIr1iG9M2VcpeSuSAfJkIzPFBTRRnJ+nF+jb7kd83r4mhNQ0bD33reuD
a4A37tWE2qYah732qi2pgx9+ru9yulr3/9YGMaB1bWQMasVeH7hv/RD4T3wuEnMBZSRcHXjKqTWy
4yVDse6NKJ9CH1re3qfIx/0go72C+hGpo0uoq131rHw6vXrf3iDMs0NCNkoyiR6rB260pxmU4XHp
R0gkd7e5M90nqXuIwvTi9FgLC2fHhdmIMnSZdN6n59ZX3hi+5Ca8pG75cvrzC2fZjgzrWTrQx2y8
z3EOobKUPfUkfCiAcRsHvXI1LWyKrePHax2lDCKgb11Z3pRqvJOquDaU3wLreavq8Jw0ATbFsvkG
IrAgi3DMW6c8BbRyyQ65zvj+9DotTcKy+bo+ci1Xhfsm2moPkCceqM30eNxmMOVC1inQj6cHWtpv
y/CTFtx04NIwb5yiE1mPJUTcB9SEnLEKH04PseAdbek+VcoxDBpt3mg2mIdEd85l7fj9n9NfX5qA
Zek8cGQdRZV5awPBt8btUBjNh2bfz97afbg0AcvMGz4WyTzP2OoBvVVeiGRQGQRrjIoLJmHHh1o4
XjcWrnkj6DxrWlg3mG4OzTj+8U25EkUvLJIdF9ZtnpOq7s1bwgXZgQRt3PQEITSuwOJweh8WFslG
I7Cpr7SnHPU2QXvkFg3YH249yhWvtPTx49p9ucTRfzbMiKimN5B0jrGi/SOQ6CtByIKp2ap8suWE
umPGPrWunmQ4H0DS8mPk/d5V5i9EP1bc0tIWHKf2ZQounyPm9JJ9ZiG5RwL2PkLLkun0GmH80jGy
DLlp5oQJ34k+oyHcscCJUfy7Z7o6AKe2ssVLK2Xd4lSnELfPXPFmfP3sZY91V10VQ7YzvROLVaXP
pYlYBt0nFUW74SDeqAth1ONMumB4ZAhFj7Sypw/r0kwsixalavp2whj+TP8eh4DfuBR5cHkUsVm/
TBcubhss0HdN2Ake+J/glLofzYunqu3xZClsC8AeNVMrIeKCfdjAgaYDoUQAJr/PZAy3lFcP6+d2
YTtszADKJyyEbrv/Sfm4rQBTdbou9qZg62OY07uxNMTx719Mg4AiJ3JL7n1CG+kK52oO2piUfEP8
j9MDLNieDQuYwKed+UmRvIYTv6wRAhA2XwHwdZ4HCSzTlo5mCVbJ+3eJ8PuPr6VgCG9zhOpFuBZs
Lu2xZeB9MeYSD0v/M5Pe/b+8/06wSkW9EKAHlml7rl+XoEidPnPIWXAki3xaHigeesfwL+UPjYbo
RBud08fEPBsdMNb5NAD0UX569ZDSK9TMdfWc85ys6dEunSjLvitHDSnnafvpVABdZZvcyydzKBva
1nlsFBlVGsveTfJ/Th+wheWzEQMiSURXNHP7OfJkU8ABtw6egKBSn7Jhm8KnDD3+vnoUFvyKDSEI
8xodu21Yf3I4kuNOSZw0NU/xWA37CkEisIwrnnJpqKMH/WKbgvRhBsBL/akwm+PscL6rcdjySe4n
ZHaJCLen13DBJ9tQggQN90PCovpzDMfHGfpOIRIOkA/alvRXmq2h/JZGObqIL/Pp0PVK68atP3Wn
L1ucalNne1qzW6RKN+CijU9PZmnZLJfAdernDZ3rzxly8cehjllwOSQooiMLkfXIl567bpZfUO3U
jtJV6pMbtU3Fq1e0lyJLNnn1O5/XnoVLB9zyD+DgcjXApuoT/TMxKn2HZKbxUKgt0D3xcT7HBHOO
+Z23fFYMMAIuRoK2VJ+dBq+8D4GF4xMRNnRsUf//Cmqo5SqQGvIigtDmrXK9C2ix76NpuAQl1HZK
ya5z6pXTveC9bSBC0XUE/WU+/2iKQB/RjzKMG0WrZmXFFjyeDUDoSJt2rZL5p8Q1jV62K2jDPmhw
+vJyLVBeuEV9yxX0Y+Rk2UDSz8RD+xSDFtFRMDfjZGUK/3Li/adsxDwbiuDisxlxOufDowZ0GfHg
CQqCUo26Zq+2LSi6pmaDTBWaxOAq6uq69NCtguqSR3roJ6DWFzTFhepFXyAz0iXjB03nUl9OKhzC
lbt+aR8t/1Hx3u+cqPI+Ql7T+gJk+AH8h0FX5coACw7KhjQo3jY5OLXcjz4DXVUVU2eaxzam05T7
hz5oIZUK+WLd8M0UibJZeSAuTctyIngairqd+fQhC+EHNyglk/JlcEE1fd6Vb8MbmkAYUaVD/eGl
tfoJYKP3QwwTfT3tL5Z+vuUvwqFFMbkIug91bNLaouuddIcetRV2OD3A0q5YXmJE1iLivNMfTlLG
hpANCekugWkFpXcNccL96WEWTMwGOhiKHuyoHdoPP6my/qc3TlAoZyBAkT/0FIXi+fQwC7Ox0Q5g
ak1AcyTrj8xX18drA9gHcMLQ6+O9caxxnh5m4dKw0Q5lyobSQGD1o0Fb3tGLC9yvWQdyIgYKfpeg
5Cz3bXJmqGLjH2RFojlkffl2BLQeM6THqKhr6G4m5F2IV+rNK2W2heNmK+lx9HkmCdppPnjR8Zdu
LNMXFRr1dHrZFly5dxz1S4hSC2FC+Jn0A+RQ6VZOtdnXnFx4kpptZ+o1WeSls2aZfDMwns2lTD+q
PoTkCRaqda6G0unkpp11GqywVCwNY0UOE2iQ0WbQsncZQfk+L/ZpFH2O6Vl8bAye/n8XSygXKaG0
Ye9QB5+6z4SXRRprFIyd8x6nnmX5PTCVske9+f2IcBWRgxBfXEyGxjmQrqc3fCFYtMER0BDLx6qu
wncSpmrfQKE4Tpo2gSgJrLH32Fb3yAo2kK3fnh5w4fzagAkw9BowMiXB+zDo8S5Nyv69CCcwbZ7+
/MKW24gJxXJKhzb13iPRje2Bdm5ErjkZOrNLw0mOK85yaRZH+/liJ8JzwDcMdfjdKKdHD4CtGAwu
a0xzC0ZoYyVE25lA5SzfCT3ujxuh2v5joNFVm/CVjODSEJadAwsJYmBX6vekzJx34il04e4nlc+B
iQcEv+74ILnrrC3X0nCWvavOC0I6uPlOtgN7SBKv2iToUrtqtCwBGaP+39O7vzSOZfAq5CjelkO6
k13x0jWo82Weujp2M5tj48PpQZb23jJ7D3oCwkvHdJdMiEUBOGebYTwLCcW8f3XkvxyscAYMJJ/D
fAfg9msGRpO48FaxDgvLYwMpJjI3TTvh1BZDt+1w+blU3B8zqC73P89aHBtO4Wck9FWQFe+4QMKf
+Zil7+iO6s7qqmaeDaOAs3UM9Hfle9QLUNNXBTP9pkp8sXYzLS3R8e9f1r93SM2zLpfvSov3Zkr/
hLl78A298lffswsuyuYBbnKlcvDo5+9SyPEWjMOUb2UV0DkeQGK/Rpe7NBHLwgcUo/Q8hcU+U+kj
WMoeIurvUMy9YiDtXnG2S2NYZt2F/ix425d7yASpi9Iv9N+h7rNDl7eQVGQza57PO1WWXZdmqohi
QbGvpT/GASTFYuO7ZyGYcKgsg54y2tO8Sor9JNrgV4BIuN8BE0RfoIRQ5PvzpmDd5Z2Y8rBESmlv
lFYborLpYMZpjdjje59EbIQFyaMqRAcfdsJvs+Kiy7v0g4KBQK88ob6P2omNlaiFnhVzsESJhwdh
NfLskFa0uAwnkW2jqpuRvxrXsIJLkzn+iC82GDWiksj3FPu5zZ8D3A47RTp6OGcfiA2dcCkkjYKg
xj7k9D6FGNRmqoCzPu/jR5P/8svRACcyNUmcpLHxLvu5V6DbApv06a9//6YhNnYi8WhU+Jkn3isJ
AFPde/9mwrgodn3dmtggWvCr32m/9ob63ryJLYkHbsswFF1V7BXhF2NBwBgTgAQFb7QBLOVnTsoy
7RlRM9HtKN5BA3HRUFDg06sGvahpB/5Yn7/k7ssckDM337L0UvJUhDp3XkLhIoFYjWost0U9uOcl
RIkNsWCgVWx4wZ2347Pz+OQ8lt1mo3feqDcIp1ecyfdXCLEBFo2ZmSc7loI9qweoCtGHmsCdsR6G
LBw1uw2PFFXv9lXovOVFdZ2OZFMgFpRZv+llvyNleUiq26Zc8y4LBv+fXjxViLzmXnHEW8BkBHi/
q90QjBNfuT+W1ut4wr/YZRX0zRTMeABCy2rakIGWe7eT/gHK5msEzgvGYvfhBV0Y1v4cFXuRttEl
tsw/dIV2LwL0GcasXKXBXxrHutc5KNlo7jCJrLfp/SsSGYddUHTBbgRN0s+uTgX9ddrfLA1lXe+k
BrgcEJJi3/Vs/DFMRt9VPICyPSuM92iEA5ml0yMtXC92j16UQRvBeF2+b9sxv2298ikLC9At0fQA
dLEfR9Fa2+e/gfR/E73E7s5DSalVfCijNw9JoRwJZIIrXrjpRWAcSCKoQw9lpWYYLwZGd+fNzrr6
2xJkWJS0+T4y+YUrxB5xOEhpku4ej8iDyaO1LPbCMtrNejXoncE2X+fH9pHnAmCgDfSP040PCToo
g2f7RIdraOOloY75hC8WFfROqB1f4BjK/h9E/RJts/l1Apkqh1ckjlL9ctbi2V174QShkklLuQ8S
8czG5J+cOB/d4B38mVSx3+Z/T4/zfSKE2K170OuOFEdOf08jI+PKN2/jUFzWwXDB1PDadfOjzoL9
6bEW/J3dv5e0YxG1bST32ueJt41Inne7ovCqYeXELQ1w/PuX3VFeEHjYnPCtHLyNbuVnL7Mz98Ny
CkXESSUcle9RY7yNCgdgdl7e6dLfORAThgqsXEl+Lc3BCgyyQefuxBwUxUZJnU3RsPwWYOCxX4nV
lk6wFQtEbqPrsXNR51XJwQSdRGw77NRkLg2TzUZna2I/SxOxzH9AKNiDHBwDtX72GfqD+exYwNfk
fRY+b/fwpcno6MHx8j10pHsSM7BFT/Gc9VN63mm1G/gcv8LbCIa2d8Z8hkLR3OwR2J7784/b8+Wo
OiIckllo2IJI3U9fK//KcU3lrISXCze/jeUAg79OsnRAnUw7d0GhwR2RjnvmJWvtHkvLfxz46++f
+zBKUTfba9b+CqT2f0RuqtdWZ8Er2cTAji9dBxQw+T7A1QGY0B1ywg+Aj/5TgkFLd8FumNUa7nvB
IGxghxc4Yzj7ab5nbnIzpchlD6l587N6T33ixqDAPpzl/mx2YC/TBEuW5eBojvothBXMHi9VclZz
NAktu+ZByIxL4MhNX1ZQTUyFcwfyAfSenv71C1FRaJnzDM5dakr4pVmm0V4U4UXgVpCcl/XWaLmS
n13YC7t7T5NRBFGQ5/uwNMiScr2HYz0MFLl4UU8fbhStERgtTOc/7XvZCC71QGLXIVszmehHQIeL
sprAB7GmFb40hGXiI7rVJZU4WGnT3iCqj5PZEZuJcmD1ovMi/P9w/BJPNMidZnuo3rU7VhKCkEe1
NyCOWBNRWZqGZel6oq1yNY4tb6sdDzENLj+g0XAVmLOQZ4zY3Xy6YrIEl2y+79CksatAc7ajiXk/
fXAXPFVg3dzd5BE2uEm6NyAwuFc8NxdNZrzzegSJ3caXtmVZiRnLA54V6GeNgwBB0lof/4Ibt7v2
Ej/jkT/iCMkq3Yi6e83R2DZV9UpRdWlrLZsenCJPs5GlYBH0f2V++Oa5vVfENSEqbujYrNHoLIxj
9+qF2vh9RDENGg23aWXuS1djGuRDd/OKe/p/un7fvHDsDr1gKoUuXZK94i1N2WWUcZMdtKq8f3hA
gmdVOr73GraZabcQdlUO5Ia6PBueCM/a8bqd3UzsnTyXP8IK/216YLHYcxEGmXvV45mb/Ij6OU22
unTwvyKQpYipUlm4haQTOJoiNLSJPprrbWvGZtgOc9izTSnpFMWeDpAlTFvHFYfWY4gY0VEVNs2h
BCn8RxVWTr1nyRBlm6jVgdwOvYQUY0CEGrf1EAl/q6vK/EE7B/v05pyU8ZC03YehqE9uoCA9XUDi
NHyUwoOaDVOmviucAVJlE+9HxjcumLnbbVChfSgYmNHxOLPZuRSOMOmzJwOKXIoAkWRcNCCjizug
Jh+NbKj65SWDdPYk9xQoDmdf/66kxhXT1Hhw7UKP187Wi5Cu2oR1NHux8NuS3DUpNEI+gNdnzlM6
eCa4bgmRw4bmLAljVeT9fA1PWN2bwGkgIDPSkE53YdTOtN8EhVPPGxYaP9mbehrkAaq5DbtIdNtS
vLbcrBAPUQ24/j/e3Ery2BlwnTQb7Lm/yd2iv6EipP2Wt26/Lwg6DcdMGb7FFvDoMaibtNrWeAPT
W2B2fXqRzyJHf0mYMp1/lsaR5A4NkUkRmxl9J5uwVWy8RvdGOqE/Ws4kbtUg3G2BLNSRX8IEWLWU
5ehnL6Isiw6gmqyuXNBoDDQOtCjUX8imjE6c8QyusyS5Cu7CzAmiC4iaDeWBoeFKQ6jHb7DL0CQB
M0MwRimXu6SraxAf5W4d1ib2RO275d4BfXh47wwhe+NgoEAEEeWd3swghZ5Rwc7m3yNp5udxdrrL
fBLdgxEB9PbcKvdV7LVa57ETOfKpQgCKIndKW4CjecL9/Yh+NjCgojPfz36muT+E77Mek+ZvNUDQ
9h9TNK7aTIWLltcIGgPdgfoa2xnhVTfE8zya7iBq2g2XGaSj3hyknqqnKggM2aiwHmmxHbjT9TcN
2rbCmClKwq0Gl+Pv0A+HYONCSBHLAzZoEVc8U78c3mQ3kGabp5uGDxBdlqJAdkxBoDnZ4qAjXG6q
+Uft5/NvkIgGxXUTTs24Qe4m7y9dtDLmhwLyGO6TO3mpjlGpgfFJLJqI+SAg/9zWKetf/V5WLIZg
rHkqymlKtwrijTs6GvZczbKbLnAvhT9Lzw/uokEP7gWZHIiIhWxkr6Jzgzcz10HyMo68MLGMan2v
ZxDCXaEOT/pdBcDzcOE3OiHXo0wZuYGAeik/pgj5ZegMTI28LcGq3u9o2qr5BYUw3d45KYDkWxT0
3Y+2dmm3q8u0Bmk8EDnuI/g05z52vIH5h8Cdqj5uiIMVhKQxbeOOhhwU7bqI0muaJvVt7jbdQ5co
/ieJ8nbawA+38z4lZYs6bl4/QcKpcTYSZaZXoV0dbPrOocEuqlTSPpA5YM60iQbwLzz1mRmljOdg
4m0dwxor/xBy3TLsfl5mcWpAK7XRdYefMXkDHInTkeC2Gyb1mHXQ3Dk4RIcCYgTS/OmwmDrOAUd0
t6nSHApPjcejQ0OT+YEQD+IBHZokum04d06+8Ue87GOnVPxlanv9c+Dz2HTgIUqCCQ5PgCoLjPRi
71Ht/8U66G43iMrn+0BMWbBVZWPMhhLQcyPBHgrexy0vCvkHzgvCRiHoQkGvOlCk+gNaS5OD9SD1
m4uBu2q4H2kQ+kdA9uia3UCCsJC7wFNdeO+KvhmeWZFGn7gIcO7Q15pNNxO4HkHCyNWYPIyyRI9P
b1Kof+imnPmOF0BH78BlBfEkGXUeRQ0pkMm19iZPHIC4cqsrtDiG7w4QXej8xaXS7Z2wD5I5bmkP
dREVldm0TYuxfmkNR4q1zDzfOeTIXDJ4SAUuUeqXyaFLgYbXcVFnhevFXc2GfgcVtwBP/iSFr6U5
Cu1gdh+8oCtxWaT6Lwy267ZukYSfDsRf5p3n6OIFFLrkHfGyKu447Yz7OKLGE1yO06RqAO2T3NvW
FdDGl+C4anDDg12sPwgi+mCH1Fvv7Lmn6/kpGpxGX/PG5OgXZH51E0AlMkHGu/DZhZBNVD9CMq8h
7zSZxo2HliIaF0zNLvDjfPKQ8IcKtZcIGcFVpAoiRW0RNeMTnwqtN07mT94BcAPVXDpta9BZBSKI
LsV95uPmiQESZlBGB5INqgXNIKYeH8zyKp7TLqq2LkMf45Nxg7HGlVpBJwBpGJyumTfR72rIC3Sz
lUndoAupRiyzG4zBv0zg/NVF7aFHe1d1gSc3Qz6lzVWWJ/XflBs0+Mi6beRrkJf1E9Gi/KclGk5e
+ZCU/+wnrt8neIbmckZP+XBZFCrohg3gOKG6nUY83NmGV2nzTCHbkbyjMGuq3bFZYh7R4y6leAJC
LAmvhq6Pyl0ietzObZHNbAeUdDteYf/L7pal3LnyU5+JXTCS7ncKZaSmjru2zfhGjSQHvIgfkwQQ
/gvSgw+10KjGvUad7DcRrip3nBj1MtKG1yiA5rm4oq4Ua1KAC+Gh3X879U1S1yzJXgM23RGmLyPS
XR67V+ZWrES6C48Am0yc5pIIv+4ylKGd5JD7tLhI82ANCLj0dStnx1weJGA9SBGyKfkzTdFgGWMX
gjPrqzaXOOI83fien+7dkULjoWzSMIrboCjO604jNp24nLqQOM6Y7qEult5BhjG/c7I0W4HKffeK
CQmzq2oQtjUZSfr6JiW5O0KUMNWHsg2nIM6neq1d+FvtrOMo1nN76MQIhpeRXyOMmUx3EbGw6Z9h
WjX9ULwP0X4QpoYWZlegfBjWsS5yiqu0cftwgOtG10jyPNfDFFyUs3Gb9jDjWOKulpWsdRy6LWEg
zFIMyienX6bfZTuOv/hoD19yaBnYyPnQ4Dk0pb1U9EqjTcyH/G+hk1ReCergZtk2QxgIumk7CjW5
lRzwd2XO48DWkx6poYClaSluNFjep2qf5iwAPgaejmwdRMjuXxrlDFmF2iN49WyVp3GdIBXN5ubi
9NwXt+toS18mX7VG6gA9t9eZD/D4RwCp9gE9LrWHbdz7iTdllzSvteluxkKgby/u0izPrzroVtSv
PMyDzI9nPWQd+DlG1v/Nun6c/vihX9bZTs4R4o+snMhwTgvWcc2sNMI4I4obYR1PsgMuHWTd6aQg
tKXOSZcfv2/5EAF4flO3XD53nuE3Ety8xQ7S04hYTi/4dz7q+H3rrd+k4G4qPBPeUB+yeFsZwmXt
js2oD6e/v2DkdhEOlWafw2UUzyIToDNx/Sp4E4PoxxgEz/1KknPBYmyqjLGoDOTiZHbTu0EG+B2C
TxkAUeaDtGrvseZOht20YiT/9gLbCQWsmF2CC7y06pTi/o0p0YwT7IM+0/oh8UI0NFx2XQt8/I55
he/qwxwFNZoDsrmifzTCPO9WT1Md/UKAwYsQT0NHutV2yKHVyjYuevHJ25SPY3Dke8U91F/NAs8m
eVcVvv+P0lmfBiu+d2Hb7fqeykreG+3nz30yZskW8WrQXkeTM/KVSsN3l/dxlSxfMkPprQu7LLsJ
BAgFVdS9VxP2xvT0WZl2TctvaRrHv3/xFkhsdwUpIUXqMCoPgJTWPnieO5JuT5/epVlY1i04U3rO
eHqjk8nZRCEgIIaSS8HkpU/aNcTYt3Cr42LZRu63psDzh1wD8UHHCaW3pnKRpHIi/qOiA+Qwtgiq
+47s27I21Svv5izKN02WmsGNSYRX5muZoFGs3olsAkAwBg0ieidLDWbclXO/sBQ2ctsJ3JzNumyv
k6wtAH2qQMRC9/7sMS7jRs9EtBvf9YNyxXEsba1VuMh70XUyquabnIDx32XAPMaMzOPb6Z1dchmW
30OxAsEAMRBgnGd+r+v6GaLPCMJbsy9NojaR765caQsLZ1cks7r0eIdg/QYab2aK1VT2xSEowJiL
gj1iEv/CgBEEaaPTE1twuHZ9ckpVTzIH+9Q6yE5s/AlSeBv01rJ2E4HIbe3eW1g/m2TEFZMEg1ca
XQsoqwKD4ZeIgf5AWgKPsIrzXM2XjAgzPg7EdMUale7CobDrl2GT0C6BbOJTxhO3fc/ark2fUIiY
ViAyS9+3vFbZg72yTBJ+XSFafw4Sf3ptC/Fy3s4cB/3irMomaSBg4SISjZz5EGbdJdNUPfcqbVds
9Lv6KPyIXbOc5xDvurkurx2o2iS3vsJ77WfaOQ2SaGjuqckV/D5PhzgdBKPvFZD5ZK37eencWT4s
ZcBFzp2PhFZBCTxZGEKhFkSaWfOcg5BrDZe3ZE2WW9CcML8AaO4aj85hM6b1K8v1i8mxhp4rn0/v
1NIglnMICBhfhTH6emYDRflj9EtIEIqxNNVnnlbcRyZQAla+sm3/wmq/CSns+uaEfFfHMze/Qs5f
T//g0QsOF6Yg5fQ8HWG4yEu4YYRMVyRatJo2SZoPQONOSKD+LKn2oiLOk8ahjwM4P4c3kw4520vH
BU08iAjmaTzyQTcklJdyEDOkjiCkXrCNYSmbH2fjp/QerWaZB0Ar8ny4WVI0T0M3CumLQtyRoSLe
rzGQw7AzYTs51WfvzH0d/FZzkiLHnnQs2lR1yPBOIILQ/sPLw159mL4GHdsGIIh2uJItwJkrZvrv
A/S7BbMOW5+YiY+CtTemCmQwQh6YZdldyMoZGpToOJyzDcjbpH/jsiHyva0z+m4xxY7D6v4J/Xso
r3TTQNzxA5iAntKNU7lJ9ZjNys16vOl4RXe42Pp60zcB3SJ88f3LvJdT2aHrdyqnW1VqB4tbZO70
XA6Ra9L9mKSquEWes0WrmYeEIY2hEwTCi7hyOizvzmS6ipwYeRqfmd3po/qtmgBs3q5YS1EpJN1k
c+24UKmFbJwHvs572grfIKtT1+kcgzl6hH6WDlmdxmkIwOxdOxddduF5eH6/zixz5h8J8h6Qjz79
qxb8qE1V40YF3qUyC7GirrjN5igjhwpc68X+vO8fDfeLKw2lp5quJOGj5wQCbf40Gg/+6Htr2rIL
zswusNKugn5R3eubqkiz1whv3w2QZ0i2B31bnzkHy8nwEMW8OfDaa1wCk/NHeXgn/QyR0vlzeo2+
d2JIG/7vGlGo/wBQzOWDV6bkpWmR/pW1fKEQTX4do+H19CjfdpCGKNIcA4QvW9EyWiDWz5zfui7I
DqrJyRbE589B47Rx6leAQjCQfk/OzDecVyi48TU10u83ybeDgXEeZJ9DWvtBVTK4cIngcangaeoI
cJvTs1taw+PQXyYH3LSWThmlv0QQIk0Ln1lPKtm5ueL7rGbszGGsyAAo5opWI9YwctocID1vMxNg
3UIQlG2VKJ2Ve2ZpNv7/ziac+nZIPTVdt0Ofb3iqbiIJ7DydxA4tuSuDfB8Y+nY7UwGOqlGRNPlt
eHLBHacBlaEPcT19x3kpwfBbrTxhl7bfigTGdgC3NeTO772m4Ww3KqeW96xBB89j3VQZipCnz8D3
vsy3O5zAC4eLvx3Ga2nYtAER77TtXff9rI//5+YnyBcETiZ/IXr2wZ8x5OVdoHq24gMWfrt9OdB6
oqgjetnrnALcc8Xg1QjgMU5+BlkFjN/u0AlwpSDVYfyfpFPJfR3qvrzRPjrNzno7+XaTjpiLfAQz
e/lTKs43joAfhuBIHXPZXDXwbitnduEo2c06iYtm0dbRwb2c0myTYUtiAB6bQwHC/9P7vGB69oUi
oom6glfVzwiP5x0k2MUGeEG+yWvyQ9ZOcd5ZteW4BSgBwxaMAffoDsCz3K27YzkVirUr+7GwUHbH
DjNA+nZRVv0USfikdUL3Qx7ua2QmVtZpaQDr0urRxa4VKeg9nUEt40boY9E035GoXutbO37pv6Gj
b+tx48kzi5Z11c8qzcen3JV/fFLMwwYI2uog0Gyy69ByshWqnFaKTAse0abTKifmFuNoyl+sDZ86
4f6dfTNupGS3QK8VMSQfxHnnmB5X9et1hUaVecq1dz/iZbmD7jf6IyI/3Pj19Hr6HC/NxbqpWnRS
5yD3Kf+Psy/rjRT33v5ESMZs5hZqS1WSStJJbzfW9GYMmN0Y+PTvU/3TK2WYUPxVGmku0hKUjX3s
c86z/AD1ZYrgsNxFQy3BEGAtWvNAjkXOAMPr6y9biF6u8+/hoNZfSOME3rG1cE8C0C0YrXiCItEt
XtEIXy799wvAqBKNHnTyww6Ll8EP2AZC0rcQ4y8Pn51P1LZsA7SL+JEMnRUNU+qcLfgkrpx+S3Mz
uz26eaEaFGHIGYlG228VbMEAA0RvvL9tq89lsoRC5g5AsvUPuvEUZwbM0m2GA7wz/Qqqd2Gvz4Wy
kHuUhU8pwJcktIcNwecAYK4UgCwNRQLlxptW0X/EsnLVF4nWw1nkfaGOerAbG7vdmrK7215wifnv
dp0/gOg29Ho8+5DwoGkmd2nQrGlFLE3SbEsjSyU92mz0f0eT0v1BdtD3vRjCkrU+9dI7Zpu67QD3
rKrRPSODFJsy599qYn/xuElXovrCYp232YWXWrppMnL2Va6bQ91XpYpdlaALdP0TLI1gtpHRxbes
MG3cc2bgmej3EB+pBTExmBNrFK+FzuR/nLslwGOVi3LCuSxUADeGIR/MZx14hXka0ESrAHdrkl49
qbZl1QPgv6r4YqrE91jsixI04bFldvA1bG3V/yC4jA9o/cCFRH5RjE4T6visHVGCuT4jS1M+iw9y
8KFJKi8HKexH4xK2P6deNmscvoWnz9WxwqarW94T9Q+KPfcqAWMcALo1WPDSw2d3AEXJkHOZj2dC
YWJuVN/KuPBIv5bULT3/cra9269EAtg0ZLZ71pV5ZGNBH7zMiBVpgKWHz4KBNbZdOY6NgrCgVHE1
Vmg4h7wDvuH6d11Y6XPBK3OBK0uY2Z3FOIT03pVAZu9q2oToJlRAUqqV93yMBXDm0ldSBDptB0WP
bQKhVp8ALRR491nSW0iyi1M5ePegod437VqqsjSw2WHPptARaKGbMwfwDExNAnPqxrqztb7FJhIH
8twQHFbRANRVxJxdh5CdD4wuTCj919u+y+y0r0GQY4DG4+ZtgDYhkUgdu9VRW7QX3AIp62ql1/33
Lv/BBXYug1WkBLEFIvg/s4FleRHZDvrCMoL1dpqGpwRAz+zFOAO3ATm3slBDobgcWjdG88e3n0qO
89BsQk1TepiaqeWvOmlJHz4EotTjsHXhA1PtQ4li7nOfOpb7qcEZRM/E9XgdRnKqRpbD2Ngvz6Pl
1JO10RlyAhNVXlLkYwRh9fRHUVjeP6JrhrOC2YjclQmmHGp9/igB9+OB+j74QNpNMXLHFk2xQodl
uPdgnBN86msi2ge0OSFpEnshAHLPFgqb9iNMV+p858A3q/7DQlun/zCHqmLLuee1v0yNnvoWSrWT
DL8Jzxo6BsNFHy36fZgp4F/vSAa7i26lBL2wP+ZKYSXFPbQSyfQzN30WJ0H4qoD5bDpi7wPomkSg
XP2Chh8AQl29BgxaSF3mYmFtwnwfLqoTKh6UuHcZZU1z51a9/70eusnrN17gQ7Vyy3wbHKzQ8utb
gGDYOnMdMdNWSvi18I+AMkwPxvTOHTXemvnawtb/e+K+C8iSwueTKIyrzD12B8Gq6dHtWudu8Cyx
xsdZqJM7cxkxaMaNAfUkPZIUhe8S5gW+YTucYs8Xce22Vz8BfT9kTv82+nZsNd5LLgCqux4d/ieo
/cGu/dv6fzfGEtJyuShr67skE+PHBCSF9jUYeGLlW+ZaxtvXbZtDIEUZvz5xlguAXD2A0GXUDwA/
ewVUAe/DrPH82Op5yyPqIwpsfKEA0DSDo6A33AbTeBQNVIiefF0E8qQIoALBmwEQe0z3Y1P62aYE
eHR6g+BgOoBoguZj5F48136GF1PrI8RrC0wNDPeQZfEmDKwd0QEQOxGKL1huEFtMWQwdPvwO6BDB
jHmbZmAs/IFARpMCjQ4pn/BAhyAsnjmsf7oX02WTecj8HmkE9LbM+COzcR4+Tp011W8gzDfTV7hE
2uMDy9uq+N1eUMtuLDoGdHeUN4DbsDhFR8o6A9hDrU8J+NzuC3gawmx5l2bOM2TEFbBwsL1ALwa8
3Hgau0zEPlHUfk3MIOXnxMpa+x7+IUn4VhmryVHEa+ACxnUj+d7zx6nRkQ3iJbvz8f9678Aq299U
LARotmhC3ew94ONEDI8K3cSFzgGGDAiMG9EQqi2YcrU2uDOtNWa//YpOFSA8vNVnCmdE576kpGc7
mpdOvS+k64n7nrUJ8FAZTl77MNAyBKUjc7z2RzHkaB1FgF46QKsjtrG7tE6z8UH0QV/cF9NFeNl3
TMf3ui2z8s9UBT2TWzc1fbPPbdTDGzTgs3s4GbIyghq6bkjcAVGOMqzrgwT6o6hH4j2TzkxVHfFc
olno5DoLok5BPh+8Aj645YTOYdBnr4HrOd6zZ+CCw2IAnsf+qU+8AHUyN5UM8+hPkhc/614hK+Fl
4EqYoYdh8BuMACqeDewQHOCYwvQH1pHm+04LeGXB/R2mPTuszt5pv5WJLtwvaaLSaS9tEZh45O1F
y6Uqw2rAYVpS97UrQ5tvnDGvcyDRa55Byl1SsmegqJR3kqDUjApEWFct6hIdWoMwprRBw8lz6CXE
hZ1Y9bEZKT/DHwVYap6Ivj6mfmMBb6PtkscApI2fHG/s2VdHEL/bQM6JWbvEg0vLAUVN7DlVWlP5
RQQ+Ok3gyiixAW2hpVvI5nfOwYC90e6g+NaUZVQiW9iKlrfernZAq4kzcMHSO5PDffMYdk4HCdE0
LPSpkm7V7H34r9GtZ0Ml7JQ3soImTyhzpHki+9nisDbPKBwmEpK3fn1ZUF0Pp78BmHd9DJgyZIg8
QrCENWCCxT5QYAc9lGGthIlYUNNEbgCW9OoTdhroMFh1FX3ho1Oa58D2HRIiCIQadQoJkpaOk8Ql
b6xpDf6iLd3zIaIBmDqYEoDad3Zh+f/An6zPHwKP8uot8yov3KS1DuEuqvIu/2RRFye6cmWqzpAU
Kukj7vVT+KkGsDSFP1Mimu9tOVZZH/Vjosyf3KF58qpKM05HYgLbi+CcmHt7rxbC2gpMMAW3AWLu
+7wcIXUPV6wSfRnH9bwttpQvjzARAGel9RzB9sI1gh8yGw31O2/KsaLcurabPyEwu9ZxIKAARWUl
rSABIrsyyXHixLGeQINJu0NRpjAr2KEWDN8C32q77NViPSyb84ayN7D/+68TLBi4jEypgcTsR7Bv
NrZNkuErnqY1QmonUeDb9YlAFgYq4JSvlWAXEgx7dk82AR8cClWds5oMem1+0mZlDJOF7M/1o2rp
+fTf2VHte1YB3Jj1mumx6U4qh69ATIc64LdVruzZTVnYftqagdlnr/VHdIdUkdKj1aY83F4fwd+p
+OisneW+WQ1BEdwk1An8tiYCn1vEQJ9+kdC1omF53+rk4LqWihBWNazvgl/AGgP3X56Af76tejbX
lnR5Rmoc9MPZtVGQQBUHbf/UFnGnhxuLKnNtyRpSuK0F6PpZSxG+Ia4zUMfG7CbnDtz55uKSOPTD
vAEG++wPKIzqDA6aLfikG0V0fTdk/afrX2vhIk1mCTPxLDt1hVQnZudd5IbDG8vLp7pNfl3uYwKS
nNTVjwVdNVhZuG3OBSdLoQETR2XznFU12/oBYgbt4JSbqnHNr/vy2z9YgOSyt95d9iSdCjqARHye
JkbiQHkbUO/0LnVAQIXtRXx95hZq8WQWCVRth1BqKodXt2B9FmkOSDEbCNubrBHPIg9+DUHwdP1d
C1GBzKKCy1QC/lKmz6zvyhq0PA8a3ti8jDhrWqNLC2EWFxRG4TimIUdC5FlUGgQ+9+Rm6OrrpDyS
Ao4dGoZ7DW7q18e0tBBmYaLsphD8KNKfofCcbkuAtCPO0wzsk3ClGLQAjqBzIcrWzcAN64L85Csk
HDqt+HYU9dHPVQ1lNO+eeqBR1GMpL2zhpxwX2JW18fFk0rlCZeYoa8xDv3/E9S1UO8fC12IRrKEr
9wD0uotWJ5L9CTmkcMO7gVMX/H7XApdl5Qd8vGDA0fz3FjBeDkZV1uQnCIyabM8dQMXunATAoJUX
LM7tLHAoXD8LUP7sowvhl1GaRx2wJ23DnYR593/zOT340cUZJ6DpWoN1aV4va+ndzkbVsJ+skuQn
gUWq2iaNS4+TmIZYN77yXt2JPcA+KY8A+P11fZl+vM3pXOdSVmGqu/Eyk1DG2o89gNaRwoniRWC7
2N+dcpIwiQQbvlqZ2aVP5/x7jBC/tuxaMButkozIGEJEXbmxCwkA0fURLb1gFkxkYPU5KhT6VaOK
bEWoVPkoO9l0TeVo6fmzSAJwmEBtepywsfGbecPsDTK4NeTz0hKYhY3ad90u4/54vjC0AxbVFNX1
Q68DP0wikvfucMc53FDAFDWm8b7KooI1X5Rq6GjddLsAEPHfX4il+egZYGrPBqzb7ehW3oY1BZyz
Q1purn+jj4Pjf5ynDXEmkrDJoM6cNznS8RSwERQPvKnpfwVhAB7r9RctLO85P08x23Y1OBxnPjD2
RsArvmcKRMkORKoYNYr8ZAd9v3L3XHrZLGbQqe8HoWx10hVckvRkHiWufXWt0tiMxVMPtt31US1N
3yxOiDp3ClLhbGFpBXyaH8bcgGmYAGiysgaW4h+7rP73oShzArvqIEMC2iLUVVn/9eJs5fvkjPrC
QfTJoTYNGDdZ+GDzYqX6vLC15nQ3lytUrmD+c+YAaIxxBmUMJ07GKZxWXvBxjfM//tSq1VZSMjs7
ARBdRMRFRoovNCKfQp8JDbPEv6+Aa99d/0xLw5lFCpBpeuL2tTyhW+aLOCszMOi9vgm+XX/+ZV39
9yJI5+w6U/tpH9SyO5eZPSFHDzUPGI3gh43CggH8VsIljkHAZa1L+fECZ3OATo+aOaRvrfHEO2i8
PFgaatRPvssSwOGqsPXItkSJvI5S1duWWokVH88im0vsdCiGofrjqfukzEbRQviB9u19AnvsWxTP
AXKeg3b83rcaM2XtPWj39qeOglkWM6A+f17/TEsDmIWFlFWuw7Bb7r3G/tJVRfs4eelap2Dp4bNQ
UECG0PWSiR1x7k1feJKXNJoAm3JXTtOPQw3kPP4dB+wkGEnlcHEa1CjgN4oSGFMbIrI0iA2tk/yf
2yZpdi0gYznwgWMzGgh++DGKlI3/NIUsaVZuy0sDmV0LjOM1FXqL4t6voHoTqaCTMlaWDSekPgQC
bHvbOGZ73mWoa1lc8xedZhAaBQ88Lw4Og+vHygf5eNOzuY8dCTwmUVpK7wudfkW9jGyn3C9jw0Mo
RuHOfX0YC7M1x+f44AOGGAF/qRWOMsV7uSGTYpDCmaaVgXwci9kcoAPEokVF03anBMoPmb2pLWGz
n8pDwx+KKFUY9gftj8UIqrXPis/aReC+Db/A5tUHF9R3dPvc9JRZELfYw+M9eW1BRS82t03fJYC+
Oz1rdAlEEubsJRunLG6h3nxwa8+JrTKr97e9YhZVuO+7mW+x8KXmU38kqJkf/36cxO5vA64y57I4
3o0C0PACH8gNwIdrvRjYarTqIRUSo7C8JrO/EL7mKhy+Gtxs8r3sHkwo/ZQOOoemijaqWllkS+t4
FlakBRfjdGDBC8+RTQnUYWPiInHryOosLa3jWWBRST8KB5N+Cso2/ITKeSh/kpI1ZGd1nSX+uGjD
TT+nxivFQ1mEvnfj0GaRxjh9U2v0zo9hYwXHEef9cxWOyV1XGGvlurRw3s8VOpQvGjL0XQHlcwei
NEW/yWuabwIo8cSOgEi919+iNoIzeI75ycjELYG19gw1Jet3mTfmjfagxNy0WeZGeDCj6vvU69R9
g5Z/+inNVOF8kYqT9gDDgCRfW85/W9b/vZKxuRUeTkUFBfApO3WNL4vf0NQz7CRwP+IQBIf46hOE
XxNq74oJGWmCPr5v9Z8LCCOVZw9WgHCWyNChTZ9YJ4V/B7RtZv7UYwqRM4C581I/pE3YTHwDgj+p
/ZvSCfafImmjvAoSaebYGTlAw7zwszR0YPUOpYs3nJPUWzmDF3b73LmvBV6p6rrAfcG1mPK7rIW2
AdpvBEpIt33nWcRCW83pFPoLL9o14/A6kroI94IXA0MfufQ+X3/L0jAuf38XF+tEiyxHPH+G0nR5
P9ph81zkVbu77emzkAVFXVozoD/uGWin6oseU6CVCIVe5I0vmAUsYusgrRtDXxSUH2B85qOUt4Ns
35qoyJKGxdyrj1lW6rleGpy6Ke3d5y7RxJ8gfOkzZwPVPKjzGXcwQxKDNMpOrpWNfbsvCYEkoSgd
68Lx5nA96WLWTP4/shidQsQQvEMwgteH24TmtSoDDjl0FPUJ8OEJUSRA4xhyjGvKxgttHph+/vsj
UzH64LcYwMMlL72z8Yjxmxi2QgPZZ9xqCh61oZagWhKwYFr4ThTVSA8+owYIJs+rhwp1Q/Qyv3pJ
Z7l7kKECt3+5vkYWjrU5SmtE2x22ChDph8uK9eDC4fFRsLb5msMIdyVrWYj9cwhSNTigiwmRnPpA
tXGGhvYesFJzdOD0tg1B9kJNg/bxTeOZY4/cacR/cOQ6ui5B2Osm24mGMhuOyiV8rbS2MGlzmBGU
mQioVlb2qS5qVO4oNCaDCA3dxESBN61e0BeiwxxvNIxQfkzdwjrauFvaEUmV1ts2JHytwHm54X1w
xsyxRiVJc6Z5ah3zxpmwL+zfrIb6WxNy8G+hVrhyZi7phsxBRT7pYT8/duQkwKr0QNseS8s9ZJkO
7HtK5RQeUMANiUCfOssSO+LgaGNL6rKi/sYqLeDUYzgBc6jdAUw6gN1YAqKXbTyQmJ380/WV8/Fk
BPMCHygQI2vS2n80ARp8FPSUrTBopjtw7QwrL1iZjKW1Mw/KXpOEAm22TyhRSblRQGof4GqEnl6a
NcnKlf6vNtlHX3YWmavWtuF2KatjkFRZyCDh43r2S3uB3SloMnq+/AHmmBx3QZmoOkXkSSs/sl3a
wiKACj2lXykUw8wO3tmyFxtB7dZsAE4CtyKyLcmn7VCPeuzuFa70QxehGWaqp6liUufoWifokx9T
rv3ij1dLzjZ9Dvngf5B+oba5hdhnkfg7IVmldsihjXjLXa3st7yrWc73VmDq4nlwAyvJ47DvvBqG
JX3r0X3XK2N+lYNLOYPWnlFAb0097Zut32a2/C0nQmzIOUJvV311LQeFzO1QtUnyI4UAHXmWjlWn
v5wAjZA7sN1daF7D6aemT6bvAgvauiPya0i5iLrYsw4iBhXw/6B6PFaQU6i/IHtlDsCegKpkMYcb
e3IoYGfuNXC0Lz16nCYNs08UGyp3hPu8owdn79Ra9t6pbGVdfc+ox9keXDHb/RIM8GzuNqYdG/su
xQQgaczdAvfJxBK8Q38xTTnZhBZ03k4dcDfsEdIsEBYGUrNrv7QAsJb1tkHXpdQxah6m37ROZlF8
YIhBt3UcgNBzUTrIrekhUzRN/I1SfdU9I4uUBaQ2oEzmhABDWT46QQAhAPFyfS8tRK5575pAK5e1
bjWeGLjB7TYgGNWGB82aC8jHe5XNG9eib7h2Crv6pCVAE6DZ04NirAOHO+0PsIJcQ5cvbNZ567qD
dp41Nbw/hpRV/i5NRBh+LQwwbFt3SvNyJTtamq7ZbgXAxy9zZaqXunCAkjEFROAiKaT14/rn+Ov9
9kE4mHsl8rZtPciuqpewZ0Dh3aksbzP6HTBLIfJNwUhhkEMYUtdlE0GGE4A8KQgYVWCwtnW2n1TS
4B4/ZmxI/wBmxdixqzJWPhlIUNgwJU0hv10JO3UekH3rZKd46PKvFcqhzy7P9XQKIL9NTjVkhOiG
Sa8fPslgFPSN2KMYHuC+DPEdMMozoLMj9wJ838i60GpA37IX9PsIFKRG5abX9cY0gd8dhaVS4NH0
BA3fz+5lQJ9chbrVV04TV0FJqAPjN4YsOVS973C789OTE0IuBebe5WigINEmCnrYI5j4xbQxOIs6
sW196xJy2rHrKhgFALS6h8ChTgGpoqSrNzXOIrNrnXQiR8lE0wOtTusGUsplCV4JjLcH50WVGlrN
VZZOxYaFBYUwh2DEK7dIryXumKCskfHoBgBcFnecKZUNEYF64MXIuYLS5F3DOtt6pEBxoSbnKr9T
7TZBeaOyTsS1IfcNYekWoMzWTwNg6OEfl//GPbkIn7Je+eynAW4y6DCboR1qoEvdGtIsInNQ3Gsr
bopyL+tQVW8BLkb2uElYFmTeludGqfbg4gYKPHs1+uVWw49dt9FkPAhX30M/OiurJ7trUgiM4+wO
bnETRMo+h1pdPvcEqB05dn2Bq1samtH/ivWVqDs99XbKonQkgM7FphuRfIPFiQw33zpFlxc3AUfY
3+7Vu0zMhnBKRSFzd/IrXsctwyUAn7Mkt5F5IKn67yTASvyMhNxMJw/bJ4g5tdJsM9o3GdpgCuco
KwnSqCvLzHp2tW/MDtXOTmEK21WK++WHfhRCZu1kmloJ3Kmy8kWmCLkkgDB/RsOHbEqCDcA1bczd
0orBWTyHkjeblcD14UuDOTxkQD1atE6e3CeAwDxSWqtmjDIL0FxsAum57GABwMnlpjFgl3YxJOXp
4KMYHyqRrNQ0Pg7OaBn/+8uFli4BFi/Se+W0SXcPiPrAtykwpGveDx/nR8Hc2zRMgUQHMjY8pQ0b
/d95Z3vyWwVIbvG5aT0f7k1MojuHcw76a8VNXZIgvJx479Z7Z/VGwJ+BnaZmYEmkNZgwkSacr/BO
lmbt8vd3z2/zoTWTb7efkEYAlWfDwTO2bN/wlTzvbznvv+sxmNucIoh7ANtBugc8gZx4DzoJYFC0
8T06inILAwE0sw4Eet+WEwsQORkANzCueSGqNsoDoB1+xDT2JQSSJNwDYVE8boqAt0CowSGvGveo
nvTBj7z3LpRJjoMEjrBp0ZCvAw6gBD4vXiIgq4mzgCsa0fbCb2ChFRodTe4QgnzAg9a+cwuaym3i
Dik5ApCT24/52E7Bmv3TUnt9LlwKP1ELwotFdiq7pj9w6f7WYfAkvHKfTSiulxdlE+DsmsgSwxu+
9a/rO/Pj70vnUqY+saokDDRocK6YqIQvYlZ75WZqgED+fdsrZhtPZZ7CzU+j6V13cGfAnO8wifym
KyqdK4u6wUWqvSmAEMghri96QPoh0bSmcLc0PbPtJStQhepB+GdDxuQ163P9LUiQVt42M7PNBbEk
0Le7Hk9nNYmIEzTbKWmam7YuDWYZqiigEwYwe35SYQWhbooQW53ABMCl5rafP7vuGt3CPb2Z0pPU
YMdEjNRYuJk3ys315398awfc7N+xJyO4zyD09Gc9MvYqElnXpxEQhy2CAgqU11/ycdSmwew81JPI
ZT64yVsGWB/cZk7ERhI1BtMZBfXzJG/UZ6BzXU7NEMFABAHShBPrlHlO9WDG/BYPV9+mc/UtUsKG
Jaym5A0XxycRuKf6UuogoTgnWfGtK41YWbMLH2Wuv2Uy7vlNGIJpqax0Sz0zxX/dj6FSaLbXP8nS
Ky7Z4rszx9dNbae1N5xpW91Lv/7R4nqIpeCvnDkLm9q/vPfd86WBQlQGecGzS01QR/CSIeLOoWAO
rQzg47SWzn0DiSVdITTtzlJW1i4L+Wc+dOPOjChDFevjWJqn2QaXU1/D3lLqs6Syjsap/UFBBnqC
Z4jzctuXmO3wC70MZEl0xd1GovCdjrn44ZWDM32rJstJV6AFS2ff3DSwdEZT9bTB4gUBKKZJjUq6
lUN/V1ifYeOTRArArwdDg1+FCB/CtP1xfXhLC2G29+skBai3reSpNlVdR1J7IBQHYMitFWY/7gTT
udwWdDUDTTQXb8qFjFtm9V8NIH/Gm/7UNv1dm0RFFx7ITaOZi29xYckuyLLiFVZaJ4ZvtQ3Cnqws
6YW1NldYxI1SyHQ0YGeI6jNUcAs4vKQvBcfHue3XzzZ9yUFQtJUr3rRW9THLjbNBr34N3rH08y9/
f7fldSOq0G7r/tyGOL1rDtzqmHfpHpQ978bpnx3mLrCDg8KnfYMHCq6Yl7rL49gP7O22+Zltdr9v
A7sohu7MSlZ9IQLgmwgMWL0G61rYC3NNMiiKQAK778UbvL+H0yhLHsHnLTxc//ULEXGuR+a2Tt8X
sFyD5Evd0s8Uzb7i3qaMf4GdVMJ2+Kd0rdi39K7ZrhYhZIFTZ5zeGJDzG5qmsByzO7mBdAW8xpzk
tlIAnWMftYW+NXFdg9sb+VNebBcd0P5XzqiFBTvHOEKz3VO+YuY8lMlwsPoePhJApX4J3Rs7GHQO
cjTwixsHS05vtT+NYAy59IRj6pM93qiuRudKZHDwS0jue8Mr0wbaO1lG7fGg3Cr41qG6R1cS+wWq
PZ3LkAkQVElb6fFtdB2gajWUPWALOLSaR9lIK7pTYJZm+8oa5ABnJoWiXznkGbzNrKo0B/DJwUuG
wbmfbK+v9oW9NIdIMttNbNSW9RmXMBHLHAxZeC6uteEWDpW5TBkPoZuLvgB/pU6JhorwjnB1cCPD
pz+m4j4I969JLZ2VuLy0EGdXgNaDlm6hLIxlnIJD3RG4RWjesbdq0MiUr0/Y0pBmN32uhx5ijBgS
Cpp5nOXVk5TPf2+wbZYW8YgWI/JeVKiuv25pTLMIwZuq4KCrN2duDcVWjgAWZBpWhY6Z9EputBCE
5nBJrhwAn0UnTlngmW1mJ99JgzeQMLDh3JUXKxO3sNLmkEnfsfTgDuDJUeWRqG1B4a4uh9v1eVp6
+iVnendqtpmeQGlOhiOCtheXaZY/eRy+o9efvjRFl7+/e/oYFHVfo894btFp2LeWDCOa8C4u7YE+
Jxzcu+vvWRrFZRW8f089AH2p4KCX9aDnlrUim95Z/QJLo7i89d3TCUoEGnVc60j8QlwUYF5YXSR7
MVpl9H9gkS7skLmkWW1xWD6h7XI0PQi+5WR2bsgODME0vgRtKNL8AGpmpai4sD+c2Z73C6oBuR1x
WrewoEW6dGlfXEpP1bSmcruQds+9xEorob1jJ/pswhSFZ5f/Cssg3w65dGLUoLIoJFAkvr4Alj7R
bLuPYzd2bo46QuZK09jw97TRpKKqdxuoMEBSrQLzg6Kv8nT9fQsLbo5cHLW2/BKVizN0Xp29rnT+
pZNQDL/t6ZcV8m7BSZFaPdrroN1ceDhtCtHNspr+XH/4wlTN0Yrt1NgQ/OIouYRFE3PVefACQDy5
XPYD6H1tr79mYYHNYX986kL4d6DHoKbeuquVv2FlgY6gDSDu9TcsDWS26QEct2g+chuEeIAjR6BJ
47+ZJIMt0Ckc6jXe6dLlYy5cNsLstgi6YjyOvvddYrKgpd3qnZleJbj/QKjt0eWnB1o44PtY7r0F
iQsIIN54CaWztKDOCji7jJSAzpajYynrXSPsfOUzfdwronQWB0D2a9IJJjhHUZd7P2dsYwI0HVsn
iMZQAJ9g82+oX+7WM/KlUsAcKTgGNccrGaZT2Ht06R981z7Lrr3LQu/eb0GcY71zcnX/DBWMNZDu
0mKZBQgNkdy+gjLAcUxBc1U9yscQb7NOXaA0dE6kv1LoWFj2cwTdGBgXIvKEnHUZBJE7mQ29zCXk
eTc3rfo5ai7zB9/YwE2eOYUjL943xQDusl0gip9ob6wBUheC939wcyGOHCGm/x+COv8+k677SnLc
1YD1OViDY327PqKFWDrHzmU9LajTaHJGcdm593148VSgla1Eib/wyP92n+gcOQdPjw5cpiZ4hbIR
vEU3usv6apOCsR5JOy/q77XG+X4Agk2UX3XTufULB+5zhBzPqHOS3zkErsFsC1VOx/rEgoG4j8wf
qTKRgF0A+dMjiSugV5wyv2nisKWip1GTyDIhkCJxFL3xJjiH0oxoqeRJRfhx1OX4U0KhDXYh4H2t
ALUXlu4cQQNwhycIJE/P1JHVC3w+nhR043dZMuaHm770XPJBOpmL81JC0dDqhx81vGIpwIsoeFx/
/NIA5inGBL2qMneq88gycSINMnUAueR9MEH0+/orltbq5e/vTmaI5DhpDkzp2Z+KQUQZBK8keMWm
WAnHS8+fxXo4xtBhKCp6VpUH92zXwGz0Fc7EpVjpGC3M0d8z7t0AdOEkqc05BP/s/EVctGxN2j8P
3ZBvrs/Q0gtmH0FUPpmctOFHEObJDgpeNFa+FlHAuhvriHMACCoNDMVqMp3bjkLqjhnrWwGb0bX2
x8I3mOM/6tDiUtsF4N88GSBVQ9gfmN3QlT2wcODO0R8sBbWe+pl3bjPvdNGXwIkOZmIDIBw0xiy4
BLw6CCqdhsTATV9kznvLhnD4nzit8sB/p5P+pEmQPIVWswr+Xzhd52QSzqwaum3Qr4BxkFZ7P6VT
jlo4NJ82jMJi9pFUqTxWkEAD1pJMBTukUAizHqEt4393O2FVr6U1wq6+5qbWn+GVU5ivEu2n+sFR
ZnJurHTMwY7jBFSo6Vz+6BBo9X+ZmtGH3HxpQfXtZzXRjt1GQaNkdt3wTTA1sE2q/3cNqHV5gqGV
e/g/RKKP95k9pyqwoZdVU9IavgzjG0dtcpfJ0dlXYOu/3rJu7DmiR7K+AlnTrs4+x7q5yFpmkpgt
ZFbXaK1LY5gVHzLauQ4qq+X/4+xLliTFtW2/CDPRSWKK99FkZDTZ1QTL6kCAAAECxNe/Rd43iFIG
zr0+OVYVdQw5SFva2ns1TygWewcJ+tRDgIv2LgfYdaNy+PHKdG3EDoxBZVDCsPApHaJmVxs8WMJ6
PA5c+prVpPhy/Vt9vGe4NkYHXpIp1Bg69ylJTHrhesKxUBai35iKtbdYhn23a0OSjkJgynhPAWv5
gbPc7IJUkyPjFdlXaP/ur7/Gx1mfayN1BBj8FMZkuFL5oLCOMKTeazTsIGAk559D35hLP2zuhGuz
b109VACAeONHmP1qLi9gKPkXwXFSDHAc2Ej+1qbFOoyKwie6AAv0aYQgH3hIk8PQKWBdtzHtH5ds
3MgKcwN0PWzPSkjpV/CNloVmPyB0+QftQ3qMVL1Y79K7zIEo6PX5WXkfW6XFJGnoC9cgw5mNeIA3
Du4yDN2Vb7c93qo7SKOBl4IX+VNNxROuvRIeE1uN2JUlbHM2RNF3iRlw0wONrjiSguSAkwzBCy7W
/MAArN0qC6wsK9vrfJzyKK261H1SfCjrPQRbS3boWuHyeEoWn4Pr32rtfZbh34VkEDklznHhPRmi
oZsEWx/F2u7U9SQ4hsMcbjharM348vf3w5ConACodJ/qROp/x3TyIUVLxJaT7NrHsvLNLoS1dO1D
+93kuMLoSNKfPcO8NwXtNq4VK3uKbTceaEbqESy5Jx4iuwG5LxZLQCw3Yrb8G0gvW3zitbexwj1h
IyyXIJSHtYtbPV/KwCEmZp6TdCN7W5sOK+CDoGobgibXLzMhnunkyTf4n+tLauXhNj4wkDLXk4TX
Tir81hxIJtO/80hl8rbdwwYCwkOVlarFZI+eOzwT8LN+wLxtq5K08vFtE/NgTvyucqT/JJLRPSWD
K/yvcKqM2N5pfDGcbvtGSzi+iwcJdWNjwii6ExnJ/yzKFsSAkqt2o8O/slhtj3Ey9lg/QE8/QQ8/
vSjXhauIqVN2BB489/Y+LhznfID35vG217HCW1bV3FJkOxB1qsj3JG0BiYYttrfVo1pbUlZ8w7Er
kMr3kJdkvfxExnbKj5DUCbZwPSu7oG0z7gGgS0qv8f+njQABlzfOp/HLcoOZIbp9WxJnowTrPhkh
Op35TxA3BIYAvq+Td5eEuftPlIJ+GxZ5Ob7dNiFWgI+GLzr8ff4trRI4hTl1vktYttWmWIkRGyDo
OWZkoq6xm4ug+9mBAPaPAZvskJVFe7j+Aisr2EYJBo5COTDpqicFReXmXva1rw8Jg1jiPwL6jBUk
G0UGZs/UzYO/VZRcWWY2YpD7wwz/SuI+gXVSH2Xj5V0cOpz/e/2d1j6bFfReS8dUjXC7+lXzLDiu
U0MqztCuVrfFoY0XBLnP1EXqim8JzxgA2uiI+zud5c6WIfPaK1iBroeqT0AgxSnYw2xwLJz07PVO
E/dK5Rtn00os2lbdoBZBErp0cfqhTTGOEcS6YZkesORHAzOy2/Zf24uzg1paNpBxfgI9VEOCznd8
NPLqymzxSNbWr3WGe9pjFax0xLdfGcmYd/7DklIHEs1WN0SzCm5hW9p9a5NiBXtd0750CFQdf9kC
GTi3/Kpv6zK4qf/t2uBACPhnoMZ5+Fo+CGhL6cW4o3ds0A2Dc1iykYquRJ+NCpRZAbNysEmfONPm
kmR0TuKyTqMt6Mba85epenfmqgQOpXWxmGlEWfQJjtb6tVeU768H99rTreCuHZcnrS7ybwakq1Mh
oAN5hBY/hPlve/4y+e9/fZ1lJcTssTd5eaW/6IYzgFpK2qf6+20jLG/2bgS4LA81Q+bwLUVB6U7B
0r1BVkvqv64/fiWubcdSuG6UzMui+cn3J3qY1fRzJP0Edf25PIWQUL5xFXn/fYtuIce0bek+GakM
PdYBHdrHyekAt7r+HmsTbUV2V7m5dJ2m/wYPLn5Pqdc+58GNgB/X9ikVbjujzhyCbC3l9DUIUE3w
JuhWlX2zkYWs7BY2GFAo6UYB0s4nYZok1h3/PM5wdGWMbsnkro1g3b+9oQxSTyt+Vzddc1Cq+gGj
7fbg862VujaAFcnwZOFgkCbtt6QE3TypvV065dXSDLvteLDhgGPWJmAcN/obytel2EGQINIwcCHR
5+traO0Flr+/CzWjBcuhSNl+057rnVE0eOBVXT7Atvmf6wMsn/r3bqFr4/pGnqsRUpMYAMWiS1B7
YfZpHMowe4PEC+xAZAjC7hc+FU51ylpyWyGJRVbweVo3rIJrwTMtOKjcOqlbmJRwSnLgZODlp8Ud
JcAWeBeng/bQvQv1l2qLjPHxBsMiKzATVlY8bcbulTKn341D3l8Mk+nBpdBLazx9W3OL2dUyWDP0
YTPw9rXoJsCNsiZ6cKLG26iUrLyFXRvjKZjGuSPoJ8DXnSNyxrekxxFbtAtgzqu+Xl8fa6NYIZpo
ARX+ltBPykdRPAlBuim8jhxIH17+F6C/j5ch+62I1cCqp5k79QqnkDLdo1nH1D33FOlk3LnEb78H
BTHyoDp4xk/xHOJMu+m8ZNwKMc+HMU86Ze2r51bRv7QDE3NflZCduOkYYLbIcIeXyIbc44udAL8U
Nconcwupjuvz8/Ehw2w14ZEB4yW6Sr1CuCC9jF0Gy23ghDfW2MfbD3R1/7v9jC1cHYji2QtxQtxG
xSImJJwq3FcRzzeO+7UxrGjkVTk4fSfyF6rr/g8TwRUO3giu+ReVxZRvHPZrg1iZr4fWC6ucenoe
4RLEgJtv5+LY5nXa7EsRNex402zYFS3azKRhespevCoIPyVNYUjsQzni7frjf2E4ft+tmV3RQp9F
Rpkn0ifYYfZ+DDlZ15CL8lSPMuk4lXnzoHLavcEVKJngJObW8AAG4qcqgXAmuY9GEIf9VXmCP9Jc
AyHu+iUjO3hsyPoRGOwealTXf+pKQNvVMdQ+4aXodOnLL1zQ4h1Dp6E6BNFIoeqCTb6tw0PvqXAj
Dj6+RiEHsVYqjQJnRCC/mNDrPnUJwLCigu154kIzHLZIMh7KG9l2MOn872BUwwJpyhEWAsK3fJ+W
GhJ/aII0t+HhGVui/d2x38kwayC4Qp6NDwPa6WggqJxFB0hRw/4xzgY47vAjdAyV8CBkmHgU9O/M
K25TKmM2zVbrnAe50e5zorNy+mTGdGZ73Hz94FyVoSg3sGMrZ4tdTANGHSbPlWpeiRHODylCA5Va
MXJ2V8NLjsRVPZmtXXhtfVi7jFeksG+rw+CZJhFWReCQC/wM/6zz0Xvm4/Cl7zfppCuaYuw3/m0+
NxQGo+xZ1hIYKzJ1Xb0jflDSbqd16Q3DnsuUmGdP10Ff7rLEL6rghK/c5/uA06r4Lp1w6I5+hMK4
s+Me79hd6E3ZlsXuynZo1+VozbOmqyv3tWBQEFD5bA5j1E5Q2aK3OVIyuy4nAhg5Q7qtfoV4i3MB
1mHZr2gUnVtkFButlrXXsNJ7fFYoUiZ58yq8tNuTBhttM0HhI3edbGNfWTlfqbWv8Hbo/cGLvFeN
zf1Zh3n1PXeqLdTh2gvYG4lKUHodQ/MKNIk4iKmmh4QiE4XCKj9c34jXzgybuVsD0jAD2lC8yA62
h8kIOK/0IQybLIKbqNIs/wKhhmPCFE4HnOt7mfn//PoHneCoh67BbsZeunESrwS9XbWrgZpxkywy
r4mGnw8f9XcZdoBkZwGLo/Dm5WdlLrUoc64U9V6J7JtDCnW/B6Icuh9UV94ELWM2xTcJccqOIZOv
vFJkX0AAPzgDZ5Nm6OgbsYUvW/teVuZSlxGbx9RNXhU3frenZgERdnC+7OMChXp9GCqVhc/XF8vK
erTrd4GZVR3SKnml/fgJgP/2kDg4P/tq03NjZR/+rXYXoWeitE5eIXUujrJk+pBWPTlATuNlVnBX
n5m5rTPObIIvpNQnOhdp8sod81OhYXeKIGW1qyKy1QNc2R1Ca3eQYOCaFI3+18Q4gQv5rCHLdlER
wQHxtgmxNogUeArKEkwI5IOrnYSPZmwgireb4VC7EZBrc27lGjyaiYy8KoLqo3KOXTYle1619X0v
3GnjLVbW8G8VPT5A84h34TOk0Kvv6Cdz2GCPpRYR7PxI1JAfUP0Lqi2O19obWbFPW9ggDBAQe6uT
YcJdAtsL1IDbnZOC9XN9XlZA/cxm/3rSKQeT++ItVW3zltRqak9CEyffgRdcO7Evsc/osiQPPJsY
8pph0fAdGncLW7z2kta+kAywAh+ggPkmgwBeWk39mXeNOkPm+O36K66sbbv8J4UDTxrXE2+8LcAx
0zy7y/1q2FgSa09f7g3vMtzA6XAQRcH0EuS0+Vtp8ICxn8Lo87Yfb2UGGsJVJgmFeak7M/3BRd0c
2qDLbvw0VthD23PWIOHKt4QVcC3rZ/gUx3XdFxura2VubfavhlWriUhUvI1RWZS7FKBrmARLMJni
rHWhSnzbR1rm5t0c8BkusGWpoheCLsReQRDwHAG6fFtyZnN6qZsgF5Paf9Egpv6p8647jWj71jAH
TOuNG4T3izz+wY04sGKd+6VwRsHpi3HdLn+og7GqTkJAprQ8DCmWwR85cVUBkEYwlZeCAu2z00ni
RBokWeZ7hwTqg/mJOEEQ7aGEFZqYQ+qEXsSUEQrLbhM2jymkW5wnXGijKD2AEJ+PIuazkf3FVRCe
pDG0C7sD+F8iO+LQhEAjjNKd5GExLvwxuO3Unzncar4YH07HD/BzDpIjqkFQHFOqU82bQjuL33dj
TkwLyQ6I6Me1Xw7qYoKRNH+hAFZVB1o6UEQFPhXCRxy6bP7RpMV0j1S+/8skTCaXFDa9P7gvfPdA
FqeiIyW1YLA0mGv3gdMseQZDnU+numkIv0eSzP5xetj8/qln0RTfNPAs0YmUVYBkEHwyaDhp1mZ/
yqgPYFQ5UonDrct7rQ7SrXwARablrtbByW1H+6lAciJY/Zds5dTcKcfDhYozSD9RqcLHDl98eu0q
ObbqAL9jvHUqyjJ/gsrzDFPkAbK0P2jp1eWpLjzpDQcZ9klvdh0aivxY6KBtzklmlvI6DJK8nSen
1PxRs2oIP1Nfzc+0rufomErV5qfUF950MFEYzseiwMUSRP0yT88kY9LdB5HXefD5hCLYXYFmHGxy
YpIB/3ecowbyprTIsFb6fDKPI+5GwVEOcL1oABdTs5LwoPQIm/ceK0t60LkfyhNP/XQ4FnKSk97J
fgoVFEm7eggeJlidTwc11/VPNk0DPatFvDiuAHqhMQQY8v6UVQUcng03/Evh5mAoTOCj/Avf9xlr
AvP9zWln37lP5DDPP2vNhL6A9TEWbx1kPvW9SAc4AHLRm29Dpue/QXDuYcPpTBq2yhmw5zHoA86P
FBQCAB11AZND2jgiPxgPG9mD7t102MOxoCSxmMK62VMVehEUkCA6cMqYmO4DEgEd0HpdcMgMm6IH
tN6F2fuJ6KCbDFtMEDemrinucCgpspsA/x7/aiAE3O/SrsVyTc2YFyd/dkT3V02E+jvytbdzZCjk
2WtSZp5GFxDSXTC3DJefHLfFy2hGJ9m3usIrymb5Zm1EZRubPpXRLmjrYZdLStWwNz48BIBBhA3F
LuwGlEQMkCA/Oh82GPGs+/Iz1Oaq6nvauD05h1U7BXhHsDRjopejGnjiuYxT6oxR7HS4JRzqBgYX
e0Pa5l+4mndfeUngbx1lYhZ7lMCDv4t0xB+Sbs5eCiaqNm6gm+/dN4lbkF0Ap3ixqwqD4VMFHdtd
leH/vxc8aHwZ+zzs7tpRgCWgJJevZBLRgB/EaXHfln2VHwYAa4sLJGgNOU4o6z5y5czijBafLxFj
spwfGvRjAi8udB3539sodIe4kJBhfZhLo16d2YWjOpZ8le39yDF5XAK29A1W5uDwDLLm8ynKdM8u
zahRU0hgfgHp7LTxDAwMBvx4X89ucFRO1H0txYLRShTQD3vwGUgHrcQx0N9RGHb7r672ym8jDOe/
QnWji+DQIka1y2oYd7wZd3FeGCMQSae8874x1y1nJBLwwrl3nDG5jYLIAqu0k4RaNhnory9BWHTj
gXpO5O+LfGz0EdIE8ra+PXRQ/ntaygLM0SDI/ZdOuFLuvUL40Y5W+vWmw9hWVwhQ7M2CrI9g4hOO
uwI1n0/wdR42DsqVjMIWVejA1euitspe6eJyBcvQ4Mw15F2mnuUbSctKRudbKVfna9cfxjx7TVrg
Icly426Mf2NO71spF2Hab+eg9l8m+Oy++uCjn/rIHyqAlvrbuGLMtoKCD7wHsGvlvwyh1zQnxJTL
CvnZkfOsbstLfSvlgs8QFFTLmb/4Xj/eQW9HPIx9cpv/M7MVFQoKpfuimfiLmZth74nnrsMuB87E
HI8D2oIjyQ8VeKxDxN2N2+PH9C4kTP+NCt65HgTxNYfbzfgMpu7JaLDCdReQGFuc2WFr2fch+qrZ
OJqNj7i2mK2AF5VaDAJc9iLDQmjI649Audc8xVkwNNWN8lHMNoYiPqEDSK4MAZ95XUyYYP4ZgpOS
HG8K+d9EFThAPz2v2UsqG8hWd53v1PuBdPPftz3fvmOFSU4LU8IXjMFOb8fJPIzHjC1yN9cHWCnm
2NIKCeFoXUAW8G0cwvIgIOT/BxyJ6ucODfyTRF9P7QeI7WxglVem3VZYoKGf1EmiMVoIuxSdARan
HVD2WbrpN7d8mQ9uE94y9LsbkTaFitjg6zeeJn93Qxg0MeQ1ulPQyyHO5snsp7EhTy5NpxtfytoQ
INTY5pUQ+s1kNejtBkGie1g3Zsuw12dppfpi6ymMZWqCEszmN0irlAfdt4+SK3ZOPPVYwkHqtqC0
hRW8caGZDbx/g7YSuAih39250/BpRrhsjLCy1dg6CrBwglBYqd0XDycMUAG82RFlYrGgNkYCDhUP
9DM31WlRVLz+6daGtM78uqwq3Sjx/4eEofPPxSA47bGr/hoxWNSLpdvG8BLfcmFZZv6DNWgrKqRh
WSVtNKGJC7YNRCMKIbqDBOl+i++7Eke2ooLxOkDWy3x4A51/NrClDqf0bp6ER04Oula3GStCcv+/
sSTdArouvOrfYIKdflWQpPlhZu7cVXMVbTSZ1z6VlRS4uCdRB2rbz9Hoz+knb0byvoPfAyr+1+d/
ZT/4TUuhaiYKOtL8Rnrk347KTrSVw74Yo69+RR+qho37vimdjQPhl6vAR3O/vOi7/YeMXTt3OlRv
nRnb8YXDnwrJIISribnIdO7oHiZIhL0CEtzzn5xD4fWpgGiIaOOUVWB8saALnA16zsru/ss07N2P
0RKwG5FotFCy2b/IoXsMcLWFw4Mr7kvOPiNj3Qiztc9sJREK1QA376WHMnrHd16qHlIATPde6P0D
WsIOFa/Hlgy39ThsR4d6ytupRBvsjZMieda9AocxisyjM3rhRi6/FmHWtsGnyXMZFMjfOi3yT0R3
gAcQtzAXJEr1libkWgna5u2LAakq44a8zUx9nTlA0PBlcx69So24/gdvQZTE/YTlGuWg5/X5lsnw
ynliM/q1wrleS1Tzi9abpxiQx2Le04C6aF6DRqB2TgEw7eebItAm8yt4yyUzK8lrPUmQc11vUX9x
8TUdAMM8NCudMXyZSLQFx1/Z8W1mP5coLAQoxL0SuCfFRe7sqIOH/+pRwn2k2iW8P2TeaOJ5WaLX
X3LNh8/m6XeQp+raKpre0PcvKrJDpQ0mGbGoQrgExFGvcT9P0p740R6dBnd+ANeoTn+gKuY59yV4
D9mwzxOVG3Yw1OfimVccud71X/cLhPfBrmTrsIBXOMsC/kIvGiyU7o371Ckfxy7K2OPchag0oPoh
3T9Qi1VM7sdGDHPysxha/JC7IQcX51wA8ElhZZNXaRUzFyZMOxrK+ieIcmL8JpoInhK7alSF+Kuj
bQVpxFBHKRBM8IFA0eMOjoRLq7pUYeFcBIzXNdnTthGotiUFQeEk7TOnBsudpENQ7oO2NMOXaYaF
IT5bMqs3eIaX3b4mui5jCNQ7CEjlKmf6u3DKwAEkKcTNAU40UHKIXtMw5OjiAhfmpHtd8VbU6LXK
2r/gVuspwNF50iDqetPAMHr2gjaGbz0jr57BTB00EMeGneG4nnnHAr5AbncockJhMZUkGaRz9jKn
3vjsMTbBnoCEQdB9kS5P0UFMamCx3mhQ9+INrgK+8w1OOmle7GSVTrSKtSq9Xsc5GcLmGfjPMYx2
3OmhHzWxoqTfBfi4gsdSFRk9O6zPCnqmxkFHci8GeIbilyYOnPRQnopQD23BxmnNHprbMn1CUTf1
gv3IU+ntiy7oQ3l0KfHVCWe516U7H3bM1aXO+2noYljWT+zJS6LGDYBc4GNLD9kwkeSf66tubZfx
/3sUUtIEI4MA4SvEbY6GYBv7JRfiBvq18SHTc32UlQzCVughkprccwV7JSFB2T7wyl6e0Cssoo3Q
XnsN666qhjYUEzEoWQADN59L4zSfa2nkAzRw8+mcQ/p4I1dZexXr0CmMqYqxAhwhmFDRPqQFU87d
0PgD3Rjgo3xg8ZFbTrt3+QAZBwIVGviGJH3+twi7/BR0Myp6LbBEO6hFlRXqJfkWr295qr3pLKMt
r/luNNgBOlAF7LzLOEFKE37p7l7DPeqYB0JsvNBHX2wZwlpiUnJYjY29e+GZE6QvFMXX6CRgW5Lf
sLqWAay8RsIVqMdVCwNQR9wnFa504Qw50P/72l2ebi8tGgY0K0V2obWpd0EN3czIYRvn7kfrdnm4
tZqoTNwSuAN6L8I5feyqpNnpFKJJsEunD32bbUmirMyBjUQjPQBBObQrLx11W/JYU9gMoXLemS83
fSQbhsZz2POCINPcjW30mCiI7UWZCve3Pdy64jgQ8p3INAeXtktmeGapKSjjqO3Zz+vP/1CJEbNg
o88kb1yiJ0xx0LgUbiqZu5MJoG5FQC8QTP0iWAUzH2gL7WpHvAUhIHyc+PcD2RQA+yg1X36BFfSd
nr18biODI5jDOq95KAAHQwfzQAESy6LPfhPccJlbRrIDPvemMqqVf+GoFz6nMKaESHjhoUd3/WOu
rGhqRbuhWTFUftjfe20lwrhrgwVbaRJHBWHs4Kqlh0M+RrPcUsxYW9pW9JtOzTnEkc2dQEYTo0fp
7ZiXfL3+NmsPt4KfAm8yBrBOvNdQ/iiQ/MRh7Y237SzUCn5TZ14FoHx4D+jjPwPXRVzUW162Kz/c
hphpWlRRa9rwgiYdOo4R7Xd+dJPsJRaRDS8jCZT21JymFz2F7XhnEh4dmFs3j5DKy9QlhP/NTd/f
xpaZrvELQPHDCwQ867OZgL4+A8dGotNtz19W8bvjz3UK5fpJadI4rNzhUwZhuVjA1/N82+OtsJak
TZPJAcwBVNGm/eL3s6yfB8d3na3yz9o8L39/9wK0UUVB0iS8VyC8QoQojAjf5fVywb/tFax4BrTE
zbX0nbOE410MiUgRD3n0920Pt2K303B1pG6Edumv/TYJSn30C/LvbU+3ghd2ESgagfl4r5vxU1GL
/Hvmoz9728Ot4JUE4hG4IuOnp6Mo9pqlXezO1Y+bnm6jwkYfqifSj8JLitr7HtZY5a4kN3mTIXxt
i4hx4p2S0nPOxID7DrPtsPrp9e0tclLL463zelZV6NK+xaeZizY6FgzuqTNE0W5bkTYZlDQOwMWu
wOPbmgSHaQa/OyxvTZVsVFgd6bKAsbNzNlBR+ZR2gGTDxJbdtiPYRNBigoo8wDlpHv+q9M1pE4P7
YeLry2bZVz7I5m0wGDEQH24BXD3DlLcO9rz1DcHVPVfHTG5RWdfGsGJW8CnsRrAN0lg3+fh9Fgyl
U145j4sy2fXXWNnUbKiBFxWjoyCqmEKuHozlqavGuETo7q8/fu0NrNCF5BW0ATIfj0fL0d0lc33P
NfQBI/zD9RGWlf7BPNgoA+WPjCEjpvdSuqdRIP+poTxco5I7p5Bez/st5vXaQEs++W77L/zeCTnq
NWeiwvslZ+RLujpU925f7bfToJX01AYdaKiYJAGL1F0a0QcQmY+ahvux5meYb8fTRE5ZuUVoWZl7
G4FgfNoZ00zRpYYSbh3j1pKlsQMc6/H61Kw93zqSgbgBGLAvxntuFsUUjfDOs3njJrE2Hcug76aj
zqdhDADqv1cFP3b0rcvpAy3oW9Dwx3ZCO+u2d7DOZBNmhsKOsTvV8HWIqS6T+OaUy4YaQPq77sOR
oxsrxzyKjeic4tDPhfnrth9vncomqKM0TLvwDKggcGY1QHhhnelvtz3diu3UbdOp5kzd1ajEx90I
V0a0+ze++8r02kgCMCrSORVVn6KCFZ09U7ykSZnHpA4vrAvu+gioxuuvsbJFeVZc63YADRtO4wAF
Np8pTnA0w4AsyQqjLtdHWIkDG1TgmQEC8l3Vn1TfPBgo/IDsoG7B3yADsDEEsoAUH9Bx7KK66LOH
5s9ldgq9sbmufRsrgiGlBEx+k5ELT5AbATS54ISrrhf1gw8oQXPbSW3bMyQ5ZMrzrMEHCsN/iiJM
9xn+cFsOY4MFgJQPhmRQyTkoKMrbHqSO57MHUeLky23Ta53ShTTJwMo+PAvhDHwXOOw55HAC3t/2
eCuI6waK7qUXhOcU7IUibjJPPpbupv3X2uK0otjIMEwhYNfeeTPIdKmHgku4AJ2v//iVBWS3/hNd
CmmA7xaxWpx/JVogdUwhrHzf9GTaUl1ZrpAf5AB2/1/0CgUQb+hPJITobQBnxYQuEko55+ke1iLm
tluODQBQJKrHWeXFHXWgGDoKSKwW1Y3r1DZRSLSsSJjA1q8ooMm3A1SXRl/8QTreLR5L2Crs3j8H
6LaAFCIHHjyCCB/6ac+mGbbMsVcW0i/u8LsDeewSiIT2KbozU5glp8V18jQlhG4V69eWknUSixJL
0/EFPach8jqQ7fIdoAtf2XwTCX75PlYgC1kNzexqLCN/+A5bLX8/SLXFQF850OwmvaIZnBtFTn+l
j4Ytur+a9srsVNn+GQXZzHaOgfD+RuD9Evv4KCasuB4jVBt55NLzCGU3GSvNUMld8Pp+7EVjVoET
287PedNwHptUhUEfj3kwHpwGC/zkV9yMzwzA8n8rgOfVHr8ya+MQgLEf6GCT4lMCPtKPFAmRv/Oi
WSFBMkAbCNnL+lA0EDA85znKAJ6gvHohjU//BJuBVsfAC50fKKCITwksuEDQRoNdx8HSBPwMvLr3
g449G3YgIAHkrTMKhghoPKR7HOasTg+wZp0THlNa0ZDGKWzp072iPaxNYhxULWgUJZDYNYLTYWo8
412C7Mn0kS58WGWC/lHFkAXCfzvwHP33t2DWKnqjhKOWM0oFLo0MZt7tvBygDSywFhpsuhOo9+AP
gDQKdx4+0zbDn4Gf9l/mYujzzyUY4TCph3CjflPu4PNPAWROIXdHdTJB6hls5R9Q62BinxZNNhw8
eIT6O2h/T3/WIpT/jJVQ3zKgirK7UdKx2KNM0JY7dDaNiQd/EZCVzqD1fuYZoHVQF6LFl5L1dbLT
nGfeoSSZy3cskEG/wQVe2VPtPiIEJqAnPI/sPNLonPTLSvWiEA3dLGHHsCuVc9vhT6zzLRmg6QZu
GDsXhePG3GHzfUVhEH/TAWTL+NdlDXdXiOucUVmlu66FWYCoRQKhjt47XB/i4xsbs3X8yQAJkFZg
iCCYYGfqjYduND2BlyB2kLoJLyAV0SNa3zn58/qIK1uhjZNJoBboJIzSc0Iy8TmZsr8TsJXuYDiy
AV9aG8DKiWtV6JbwjuLSCYexDvklzL/wJtAIGbPb8hobBxMkFWze2hH8IRF9hmtev28orJCuf6GV
w8gGvdQuMyyoS30qQqAsRoqy2Ej927JiG9uSBD7EDqeQnkFqeRsZTYOYhQCF+uCGbd1/1l5g+fu7
09T0zhApzugZAJBvQiz4EQcI9OtfZ216raO0COpsRiKgT8Kh5TchA2CsTM5+hJEiG9vHx7+f2dYT
XCUlo8i//ieqg978DLLxy/Wfv/bs5Yh9921QDwY60k9DEcNFy997wWCALt50i/v467DfDCeGAHym
JE3vyDgWKg5o1343CTR+I4B1N9bn2hjL39+9gvIat04heYBUjEpwI+vk8df9VhG9IXS19pGsBQRe
X58Dq8HPpkNtlaK74z056eBmG1vE2vOtNZQSnWngZqJz19Z/EQN5EjYCxnbbDHv//TxQtKfh1BFc
/CO3HgFcAkwq3BftNPXPt41gnTpaQqFdAOsP2ivS4DELXhy6qQiy9m2s3IskoLT1ckbNziHQUFTU
zdguL7pqo/G7snpsoTwvbIM2dAh+fJ04X72lqA2m6Ff31uo249YBAFBYFwVw/jz9qhzpFCVVQGX6
+ObiP7PtJLSGMQJAgeO911RQ5WCpimsPQ9w0v7b8HofKOLg73ngPTaRHHaGqgyyj319/+Nr3t6I3
UQocysod72VJ/6inZtiZFNun3xYA2V0f4uP06zeNPc45xH+mOrqI5euQAms0qpMnk0LrE3Ykh+uj
rCxUW2uP6jaC2FMeXSSuCzFVrN857U0uX2H0m9YeCmhQmHZrfYJ7a7qjKZ7Oyvrz9Z++NgdWAHe4
8jtDQvkFtTs/TrQSsayouy/9cot8tjaEFcY1SPJF1gAcHossUONOU7Ta8lPOtRfkx9YJhi0Tj5V5
sCEEMsmY09Z9c+kiQr+Bzd3/O8C1J99YryuPt0X8gBFVaSYRXeBDC3SW/x9nV9Lcts5sfxGrOILg
VpIH2ZbjKYmSDesmuRcECRCcQfDXv8N8GwcxxVfceCFXAcTQDaD79Dljqx5K5DI23bEBkv/TW/NA
oPC8NgoEp0Dy+C043VmI+1weV2tlC0sjsI58PXlVDR5FejQUqEw8oqqrxN/CC4J9ajPt0UR1ps+c
7JRCmOJUTGnyXOXTmqbh0qdbzsIHpi3MEgFn3Xeg7PVRiX+Y9Tcvm8FS6/Pv7y4SvkJEB0/i8MhY
0N+ogLBbELxvu8TZcELjTxK0CUnAdyCk/zcsoFkrqnI4bPt065AHejehbdOGxx43lFOrKKl3Xau3
zrvlIOjou1Tx3x/vB19Tt6n34GrYogMx7xnLN4Dix0BcMKkQdm8wPQJqNQZ8fFdV3ZvrTfNjAwlB
542wQVBUcM7oAjKYYHyUzpfLjS/4NhtFiOu530QoODv6UXXXD7n3paCmvxnIjH/d1oVls0xxv6Au
q44MMewDYhvJjmiQFo0CN97LXSyckjaaUDM3iuouhN/0hNn3LpjyQPmUfu+iJtp3mXReLvezYGU2
ZlD6sYFnltURXBNPelY3y4PVy+7SUlgmXChHDczPq6NCgm6najxpCoXqzCZZVYVb+n7rsq47URfx
mDPQkueA3M/JM4gwbHtp2IISygsMqOQydlcIp0QVhLpF/HTtHrT05ZYVkwSELbHvw84G6AvTogdd
ijfxbRnS2MYFusXMdlbAxiD1OMDLQd6hqfTK7lz49r+gezyfMl54LowXIY7fwhSdv/qIX2rdMi+3
DQR08Hq0rkoEzsAHH91UAxhpN215mwiOKBkBoh6AnNUNvf8Y0CEvgyfXiqAWDDeyDsUw9gjljiOO
M2qjAHl9itVlDT0FHv21bQDzvL07GZlkiPyVdXOUIyoO6YQXKiQ21qqq5rvN3+H12CaAq4WCiobU
/MTLkl/XQ0uuUByKaEECLQFgBboD8HvRaaCrQNCl9fb/HE8b56CFmkJQPgn1E8y45VUyQJr38mQt
rYdlZmkw9boDKQ0u0aB439MeBsxKbu5AlQRuCrxwLvezNAjr2ERlJ3GmCRfdPixRE44yMVQZg7p6
jZdv3vwfLIsN5qMR2A2E7/JTC8b/Y9jGsz99SsPstVfMeRk4EoKbRmID+9gEaUJX1zh68ik/KQis
fp48x9+GO4ltYF8Kvp+Op4EAFTakNnqQOD00qAu8/O0LJ44N69NpV8lENeKoRtTBatmQJ55E7Zvv
q7US/YWFtqF9YDfSYcWhvU4d/gnFlfV1BWGj68vfv9T4/Ps701bO1Aek9MQRcpfqoYfK6d3AtqGW
YhvYZwSZEM3X/a12ETCo++gNCPq1O++C27DJ3SQInLjr1sMNMcFXnrfHYgjvC69/lm59dCAeLYo1
PsKlRbZNOg+QcBR9f2tA7fe1BkhRzCd/9q0TpfPv5YVY6sMy57Ru4WGHpgc2QV+nVda9QQv0KRar
58TCStvoPspalGpHrDgyd6xviQATS52i5OXy5y+1bj1ckcYbpk47w5F0WYsaRhrdDOXqvW6pdeuA
Vg20RwYIOh25QvgjHOoKNHHgBN727bMnf28DCRnrJjL8OIcAZSCg4bWKqfzoy4kHCus/26Y4yVgc
cfUK3JL3D+PAd73EeNkMK+/Kj7bN3L4175BCghJCFdXPoXBxdamHasgfEyFkuptiP1yT8P7oUJu7
sRZA4vI4giMqe9NlO+wp8SFWkae4BlAcOh3r+OHyUnxk1HM/1lLUbCwQE5rYW1pDfQWFrPczJQn0
ccuDP1eDFDGKWSVygJe7+7igm9hK1T04qXTtyvGVpmBJcBVgu6AOmpnf1U8WItNVQ1/4WwqRnSOE
czd2Om+Vd9tN4jAaMu7pVxMjIzhXsBIQJvSBemhB4rh3QWpQUXWXFWspyKVRWk8WRDNilzWtfgVu
tPzdIXK5T78r9sD/0uxI7O1j0KJEClv/8sQubUvrhgW4+NCUeczfUg69UMlS9w60T9B2BK3iBijg
vFVsp8wl+pC+fpW0y2+1iVAIU7vm6vIAlubMcsc6NQIRFapfXa5+0l7/XiP4CWfvduJnjaBlNLNc
gEVpZecvWJidiGg5jrNaU/lGpzw/hllAj2nVsKOIwNiQx6v9LFiYnY5wG6gaBEAXvUJyw/nBSlOA
v4+3O+n3ExjrBv9OZ+5tGcDiLs/kR/dIrJOdnPCRzyrTKSzflPaDg4EgDSrx0bpbh8m+mTNFSb+q
9LGw7+xchcpB0dRO/fgppZM4uNnoXrth+k3Q1Uj20nDmnt9Zb+pL0VNIOH+SCASXP5g7BOFNUkcp
L3caebYSRBSt7MyhbSkNt1yR50m0fUY+jG3OafWmPWAvNGvU82SwRS4v0dyKfdWfW7cchFt7SKLK
DORZWVc9+mnOr0VLEGa93PzSlFnOAOzkuMrQrIbe4zTc6QlLXk9RedO2wDiPCBQkAAit9LU0FMsr
FHXhBDnYGF/TqEu+yMlLmv2QgFhhZTcvmanlF8yQlXkwFOotJWPs3kpG25btjC8bke1ASxpWJWiY
x16tlBIubGg736B5iXwMOPTeEJyGUAgYSJwfPAiLX6Wr45fL67MwZ3bSIeURT0oBfS0dDLm77+OW
RT8ySH6Mb5c7WNgA8fz7O5vpSUZM31fijc31VBLpQ9Dhgi1oZu3aBQqxOS9bvUIszdi8cu86o20/
OE0vkhfjds4eR1p9A9y+PmSZu+XRBHuxyQ6K0JVTUAbijU89eZYSEMSbGIn17ObyfC0tyPz7uyGg
MpI4XpXWbwVqxsEf3CXiCuQoeu1dtjRFlr2biWkhQSb71qKM3zuohrbprnaB67oeS5KsyY8tLbtl
9wzSkG1MIvZM60k8SIoS5NRFdUwfNeSuEupLWYbhyqVqwS5tvgPX4ZAkanT27LeZBqA44216FxkV
s3tTRIlzyAbfo7fb1sdyAqDEBcmXIvGTDHV0CmcqXt/QdsVaFlbHTlbojrdkylj+1sec3LgUEX81
AjnIhVorj12YLTtlQRGMJFVI+JtxYnrQyHLVMztaGEXBPmBgmd40T8S2e04SN+jT7C0MXd/cGgJS
uVNAUYC6suoLhmInLcIiUaFsNH/ry6G9aUeINUbdprpEmLmdqugJanElLrBvrk8Ra/aHPoIgjo6y
q6YCge22ObJsvSBprcNudF5xTxnqXT/labUDvTu7utz+0lJbtk5dv+4FAsSv7kAEjtwQhCOQ5FW+
2te6+HG5kwVLt/MWtIaKUIvih7c26vK4vGqnpO6vSTuUpN6H4CM3n4LCocO/PSpGdLntrLc1dlDp
2vWmSekLq1Vf7pkPuEVBptWC4yVDtMwc9NeezLXJ3up2gFZfkakg3ENHMyF3UznmKyf8wh62AQtk
0iH0lMBQLYc6yPYg1Mq6nXHwgL+8NkvtWxECrcvGZPEUvyhJg08AfgFjCfWtei2ttMBLSGy2g2IA
xTzq4YOnvhW5d1MlaYxUB2IPtdPuTFknyYPfh3o4e6Y2/dfQ5UMA6DCisuCO4IVh6VuegGNnm0HZ
2RYkYElVCBG8+iPoBCi4++88vLkP22Zz3ivvjuaCQbe57MLgNcwlCg6mwn0AVnjjmzaynAFKfAuU
KbPgFQ/1BIJbBdTQ/Kooz5c/fmFD25kWHoKe3ni1/0oHZ2pPxMHzdS85wOkH2sqflztZcDiRdeor
MUUKsqkBqL5DkD2PlfsADcpTEzflnRdUG4+wyLroE4ZYSZUM9ImLGpJNbVgo76ufo8D0Ni4mYDMR
sGX1CkpwyYZsTxA4bQW5vuC1yFlypgo58mto9kzu/vKcLbRv51o6AqrnyfTsv5T1fvoJWMroDF5s
ugZRWGrf8gFGMtQ25oJDkxLnPcQUv2uKupXLH7+wq+z8CusamflVkL2aEYEYE6SQBOAkD9qrzkvW
InVLI5h32zu7owyUZVoO/RsBt3N5nWZN9z1svCrfAETHWW8nWciQNr7be8lrP038gaep950A7nsV
qan4fHmeloYw//5uCGpmxuA0cR5a0tYHjpvRleetSTH/LvD84A3/V67FU2DCdHLvqfCCNr9DJgdH
VhsJXnxD/jbOTywbAKnPcGOKDinp6N5ltEyu1DAN7nEqpobcxAJvStCmIImfdnhHfyKqqZwD6xs8
C2nf9gYCJ7yuKnB5DnFxw9M6QKyKNSMI8QPa1YexI5H/HcIwzZqS9dKsWe6kqOqxyPKUvbRRPz70
fVajOGONsGTh3mJTNtS06dvCYQx3eLx6fEEOIKj+Ygbc9lpRPnkdoJCXF3/JSCwP0kI1JMnapH9j
1Thp0L4G0DCtQw/6MJ0yaxwRC77XzvH0fRR4/pCykzYlu57pqIGHRG7YK+vD5DvfNo3F1osIFQrN
KjFGTyntm/swgZwu6wL9aSTV2q11Ybps6gbS8YlB/y960oDznNwphi5NDTqzWnF+fXkUS3NleZSQ
plNVsQr8dbM5sqE/hwzPn5oG8S4LVjljF/avrRtBB6hA5ZHvPBtKpDlCYkde62wgfOW6s7CFA8ur
1CQC/2rc1m9h0JojB+saeJXIvmhZf99Ww/X24KqtIGHyytduEHVvJOMxkqFdGRa45wUabjKq83zF
VJZmzLL4Ng4dv4Z08ksruHtP6EDfsmhYo7L5rdDwgaMMrIsD0B5jgIxI8mz8WELo2wFXaXeL6KqT
7FwWCvro+yhEh9BTQOR9Ac+IevHBySq2114VfeGoMI1hV+FcMVgGqgWHqolYuFeVQD71ACA7pVfA
ZECM6LocOb9jghryVgBEg3QWdfoGhCSjus+yrJ1AgTGIBPfkLsqDEyhWXbcCR0mn1TWP57pfIxMZ
PTLaQTDo8sZfsC27kJyKhtUo2CheUr8sQVYD4bFuT3QADvnSmcwWnjicqHYlOQgtB6QkK/6CF3pV
3LZh5ukbx3E23pnsCnLjCCQ/od33AjnVEGzMKD4l16Jxo7Uo35KDsF02EjFRNGbtS12PEWAp4o0Y
6n5RYf42ldnaI3ZhNf5i5xAsG5Vj0mdXxqK8Y23BvjNSVMljU7XjipNYMCmbmKMtqqkVXda8pCou
7mTsRP+UTr/GG7Q0BCvMA8ZX1x2LALwi4Bk/MLy+wFs8ituGMb7tgmxTc0BoFonasB9eGOHJI9Ft
+xhlzRpV54IPtZU9gM4KeF8z9qKzHgwLO4jwDMFXxSawRvdTg3IvY7qMfhtDgnqVFTNcWhPLcWtc
MHRCmgKdlpAYS0tRlDuha6feOGfBn/dN7Y8uMVmUPJNcsOiugKgXwq5d7/172Y8s2Mdfoh5QGdOx
ZsmzR7LPSBw6DxDxYo9eGIDsN1aZt2Yi8yvlA49ta3tQ0IzEzuSIF0Kj4VhXLaQPoXWrRcau/UB8
C7vhOm+QT9g2Lsvu3W5IKwOcFTSxuXdXc/A7/CaDaUfkyrMAd8PL/SxsAJulAkz58SS0j5J+TF52
Mh0C5M9VYYjZtgFskgoVtk4ToCD8OaSQedkpAnDgruT9xomyaSpMpKdM1qOCjirPbjVgY22NODVI
dFDiH7drAaalebL2MSRyiV90oXzpE9e/BdMDf3CaNfzeUuP+n0YCNc2RDA5OESZnCQFwYRxqpApu
ty2xddeYg53MacvsJUxTfg8+Y3NUSf62rXFrn5o4Agwwi5v/ikjJX71Lx+zGUyh3u9rUvl0ar1HK
GHBkot7AHwVtwyIhANglvMS953IHC+eGrRXBOTNlkjfscws2+wNopqedC5zxMe7L9vpyFwvLa1fG
E9N1Odg7vGdCZevtMEcVJBNk8HVb89YbwnVcXkWOk32uPU0e1Kw11ffBRgdhF8cXuNcYUTLnjfpN
dkNV47W7iaSr8e0FB25LN6iqKeE+p/olbQ319ibMq2yvAj/nX6IZirgDo1rYvFyeqqXFtqzYZBAY
dPqYPtcNdC1xLn0vooC/Tq75Z1sHliVDOLIusf395z726mNdomyFDm54jZjIWhnOwkFk82sQnmVJ
DLqOF91TyIxOxRX20/igaEVv6jhrdw1lyXWlV7kXFlBINuVGIaMKb+w8eCuK8XMtAAvbpZAsPxU6
uJsqZzeFYwGGZHA2osQFr77LM/nxMCMbs2j8pvBoVEEEhwDUkvLqHqIWv3rkJXcIJEJgogdrnIcT
+HJ3H96+QD4+D/5dXKxwIVuEXJt4pDxKhqMpKuc6jDEwIgy0iXXaPwfb6nQJepsH/a63cuIQXu5a
eS6lN5wpmLqgxqsSsRJH/NCm0Lx1F+Z90giAgotHM0GzmHnQ19hj30CVtoJE06MXQ/h2xT9/rPGD
vizvIxEmhsxljAgGCv72OuHdlYlciAXX0Q6kjv8ArSyg7DHTahYvXpP9urxeH/pUdDtb+LsZ1G2W
900difOAAE19xaY+Ebe1U9bxysH24f5DB3PH7zooaGKAZXUZ4j6RvtLT2zwqn9Q/UHwVgoG2Pnpl
+2PbYCy3JBgg6jj55dnPw/Za1j55GlJf3Gxr3fJJJqEQ4zKlODcNcKQgIXHDG9d18/Zwuf0PnSpm
yr5fDKU0SKbJc2LIU1fG4gmxIPfogpRspYfFTWbdMlynh9JXkpVnibqMfQYMLnQN/stdhLF4mfCT
oM2xFfqQgMXqn1iuUcR+nFV0Y/td7PUmJFHvyzOSy/81uboLo7fUA1MZaxgCNcBg7VNHHrxY3cm8
+FXpVYTfvM3+em6gZ8tD8CrFjo6YOGcoU7xKxzh74l6hVrbEgoOwGSypR3QK9RJ57mkc45rMIApB
6xo0Yc6XKoMs8eWdsTQIyzdAnSMJe4+VZyoTqHsCgHOT9wjUbmvdcgFpBni20ZE8kx7qBR5N4hul
vbVcz4L92xyWPHcLsLgSeW6z9IRi1woa4fSXzNivMQlB9SbkTkQIa18ey9IOt1ktHWgqTg3UHM9Q
4v6lOvUTubEGx1747zAAEJ6gYsVh4+dpdL7pwF25rXx4smOTWZ4Bqp4Q5huxvTsWPdSFus8D5XyN
x0ocJje7bVQDNdYu6fZh4rkrB8bSnrBMGWKRUOdOAlBUeCN5Lgo/+G8cvLV6sYXW7bCi5zpKBZCU
O3fclWB9A+6k+tYXXhSvgcqXerAMs0pNCt2nAYYZ+AkqxXvoCoHPBiRwl3fCUvvW2U1SxGPbAYZf
lVnk79o5hPncesEgjpc7WHDX9os/hW5D03Iuzy40DV+neDSfjXSxHqasVjLVC+7FfvO3adxUWeaL
c9dwzvcCCKYXWon+c8ar0DlEoU/ftg1mnsV3pzRBiaMPWUl2MpkB9hVUUu6dJlOQ7x2BoOaKdS74
AltnUjIPxT5lL89Dz/2dw9SDCBEn86LpK0nqH6GXI4kafr88pKUNYBklEWCKqSshzylBZUYd9cMd
CDnSw7bWrcO6gBRWPw5xdCLlHFdqpT5wIdeuAkvfbhm3q0UacydgJ+600aEdwIpce9Va+nJhGexY
AOJuFOndiJ0Knv6iI0JI4Iy87pFf3ofV8Dyk+vOcrVhZ9IVNbAcGwPmXdTqqxRlUYdEOl9xuDwIC
+SkRtdgVI98Et4EGn2XwvajIlCdl8b9+XJCIH4RXvFxe7gVjt3nzjO80Xt3nxdmU+jGgMTkQgBY+
9Xlbfb3cw8KS2/EBV8RBRpM2P5s4Hp7q2C++5OEqG/bS98+9vrPv2sMNIimn/NxWqBcUhYf0kGqG
WymDf7d9v3X3zjuqY27G4uxFPn3MW9KNt6hml1tobvHUs3k361BPUder7JTnYRBcV6Mi+fPQVU51
XfbtFD9vG4Zl122gxq7ocGzQpgA1PDVVvau8FlSs29q3LLst2cDGMi/PYQh8MxoW7k5OegtvA8HL
wHp+Kw/ENCJQ6dEPwVrNB4Be8vn1veXj/6pPLEpZyDBJ8rPMqEMOgP569AlQdrMmo/exr/irMjHl
ho2Uk+IsFfSQhNv5154vp8dS6GfcRLYI58yzZN2n3brRVdPB1rSMws+ySuLq38p4aXG+PE9Lw5it
8J21ccQ+sros+JkA7L/n2FSHcSjnmm+hj4VfRZsqOTEQ26zdCteOTPNzOtb5HmWP0b5uAKqZhAeW
3FKGny8P6GPnhKKBPwdkRD+Z0uTpESAEesNABfVPnJbZis0tTZd1UoeOCIIxDPgZRPr/ycFJHLAT
hC85DqO9hxvbGjfR0igs227CUgelIdi+iOLXexV1ZXGdpDofVoz743cA8PB/TtOkC5XLAs4DpVFC
73kw9E9lpetPuSuc7xV4kL7GXokSgNgQfeXCxfzctD52vaEpJikgpZid1SiCb63jsi9xw4rDttat
qzqRPslUWeDwgHDfQ+C5qbcjnZIrJ8dsFX8/0f+qKaxSSNRjLcQ5Kkf12JpC3iETQvcqHdYENJe6
sAy+7UlVyX5Kjr6pUvDhRd85BNd3UbQWeVrYwr/Zxt9ZvDfwwfhdys9xbc4+VCF8VG97XwfjcDBV
KPZl20pY9k6kkwwB4CtnyCxdFwgh3wwR0lCXG1+aJMvIlai6yYnz/Kx0ER9KOMXrpicv44Cq8G09
WIbuQnRFk2jIzjQLxRXpjH9IB1IcJkhmXF3uYmkhLBunumXgTW/573AD6LPpZwjg+QxhDRSpdmWz
CTruEmqZOpN5aUzbJEd3Sn+1VWb207gKI1lwVHadYMiky50pzc41IifP7ajB3wiqKlCmXp6kpfYt
g2YdJDFpgKCvBwa+g0KtFdvptEhetzVv38SnAFJTLMrOpBq7TyIr6FkjdMBWvn4hmkhsXkKJG04/
mmY48dbwhz7gv2bWXZDil3uXMCgqBU22c1UpHkIp853j6kPVbguYE7tc0Csnj3VC8HOUMPKUuoCS
7+vMd35smzvLwv0QerwdQ5A5KroquSmnvukeKuKDZnNbB8GfZxSB/HXCobVzNi1kV1nSqHrfTR74
9C+3Py/yB97cVkI2zPRoH3crqaPic4n3xkNnyheob8tHLaX4nCThr8tdLW1jy9Z7mYV5MGUFMPxl
Uu45hNX1VdKjqPZy+wvBRGKTGUoSpA4wNsgn9OpLlbJPY0aeRpR1HGLump1UUB3j1YNnQEG4eYfZ
JYNBEHkB9NRwluSRODpeXb01Q9SLlQVa8JB2uaAEWzcxgMKdXbdJ7pDKzfc+GdRe0VJfu5yucVUv
HCd/1QuqRAdhGEHqIq/vOJufUIROnxITCX9lKAt7za4YHIdaZc6g0QVqtUH3Ju8zIwOy8zsHXoB4
LWR4ebAtYvlXBWGQ8ike0i4793UZymvhKG880kZGa5GSj+MyxNZF9qF1EtRqbB4g+AzJoUEA5hPH
9zp8ZWwiuzDn/X3Z1eHKUbk0e5Yn4FRnjCU4KjtndPaO7E7gzqtOtIG8uPLLpxz5qJVA5pLLtmsK
p84pkrrU8hz3SkOT0/8nSfrnzJdvkUp9SJSUX+rWKXdwMU8mBm1F5WxzEnZdISvDrqAsyM5+FbaP
CmDtFAFH0680vzSJ1j0gNAGoLwQGFnY4gnBoyx0BXdjBGad/DFHFrvdSebjsjxb8nV1ciNhBE7le
Lc/5pB5GMO0dEKNY2w1LjVt3AmS4Q03zAVmgWn1rWwgFViXYzS9/+cLOtqsKa4kyMicyyUnl6Skt
hiuuUIyhhuB+JmeKGXkQ3Rojz9Jes2sGkciMGGj06jttyDEc9Pibv7KXtQYwG3tsZsiZ4uyT10PO
K6fmnznteHmcS5M4+8J3zwBXhiwNEiPOhZ+AL1YBQz7uILWjV0x24YFplxQCPj6KvEoRnUIelbvV
nc+ffciq6rI/93HPdrUKd2MPNrBt47FcRJymNAaP0f/688aJHlxEQlc2xdLxahcX+ohC5kb24iy6
5qHEYeqWkKEJIb5cOQXdd5H3qQoLfj0TKDUBCJwuD2rhALSLDXs+tS6IZWdKHtx6OGR7wgKBVgAd
9a4LRLMydwvnX2R5hjZqSznyvHmkiGA8tU1T+J9yDlD+ziFNuEUlCKEsu9gQ3HJDXtQqOWkJ60L9
9O7/wfazMFM2l2Ndpl3gOIoeeS0GeiB6YLcspO0VH3Cb8zs3ebq8JAt2Y1cdQjQA5E81T081SipO
RCv9kiecr1jNUuvz8N5ZpXTicMg6wEIaAa7LBrKW43UXRKM5XP76hZW2yw11rDxX85EedZ19Dwcw
LvgGSta4wa+9Npd6mEf2bgTphKKpeBDpyYX617Cvc4pbDh/G4alU3hal+HkrWcYOUi4SlL4jEOZJ
vWkPnRp5quc7zzaDsDkeVVVU/eDXFHzOkO5xqXdok+Ez8AZr3LNLs2S9B8Ki93ph0vhYpBA3QhXg
KSzj5Pb/8TBfMgjLplk6DgEiu/Gp6GL4j5G8mbFmRxql3yB4/8/l7bTQiQ2hU3FZphnqI5BnGvMd
MkyQudbVGRUxwZWXrPqnBauwsXMoc6J0ar3+UZruh0xpeROv84QtjWG+Lr3bsG5WeaGOovjoDmV+
5tITX6dE169QHh/K3WSKeq1geekUsYFzLjg98mpEHt5xzHNT1O1zm+r0U1EBgRx3YA4vkFt+bQaT
n1JZ/OKkOV9ep6UJnLfhuzGGQH30o6qGR9VCGcHtkHnZxU4FLdVt7VtGj1AZpH78hpxC8DUiaNmC
hwHc7dfbWresXU2Ut9OQtj/wmOmKnet34hsXG3FXxJZwBiWF3zJthsffHHFtDazfSES98eMtS+/b
oNauIMNjC6r+fe8J1CtCjWBYWdmFS/3vasN3K0tbI6eJMP34GxqMq1yzVz1whC2PjngnZbvtrt2G
xvEgC005lO2jX+a/qCnYNW8gCz+pbbB5F2yef+5Tk0BsEbhC/QgE1i0q0vgdSK2dTRBZYiPgGN4k
suSjezLTwA8uhZg9iHzNVTr0qOpaja8v2JpdMiazVJnCn5pHv07Sr5CJzPgh9iDBcXPZGhaODrto
TKNqOMz60DulNW1/uOCyQpmQlq8D5K5Xjr+ld4mNhCOC5MWgmHdqKVhThk+FAL3CvccrnFvg7gf9
BYhUeuQRbnUInxxcA10Edu4ddZ2B8rswKVpBdk4SBWuLtzCrNjRDtWWbMBq4p9DRn/sB918xrlZ9
LzVuHwFN3gGkSLsT9BIBwKKo93F2se8kt9uWzHJg6TTSzjGNd/IpfaIowNv3WZO8NqgnXDmIF0Zg
w/qUZ5qcoC7n5JZed5BJoJ6yqF+r9V5q3fJhggWJbBtEL7n26yPTaQpsebn2uFpq3bqp9NDWbNQg
zaOuRude+Frtoxhxictzv9C6DQ8Mi9GAtpIX5xBcKlctrYOjM4cMtrVuOay6cZUjK0F+jIUc9/kU
xLcoTQtXvn3pwmDXGnvIH6TpIIEMRETX9aOXnrXJl6gjdOcz8FCXIjlJk+TXroEGzKTHH9uGNd+V
3p0qLTEpl4Rjw5aN81JAJfeT0d7Xy40vODAbKojyH+4WBg6S52N5nitMWArF2J4UaxTtSz3Me+Hd
5+vQhfMaCTn2ZHh1E1RH8Qq8VhAYX3PCC9ENGx4owjooBdij/smAE7zOUevAR+++KSak73Ae7xER
/eXE4h5V9RuXxP9zTFCPR1oirvwTYPGGXqWRIuw+82uUS11eloV78O+z4N2k8cnjiQcymtPvJwnX
5C1sp+bsB+zXNJg14c+lpbGMXSPPhuRHjpNFVOaV9al+c5GA63YNJJLUyvm10ImNGvSJgxeD17kn
kOOCKWJ+v/ECXNoi9YaVMMDCBrBRdgPXoDsJdHFmDfV3YyBAL5nzX6lqf5gMshjMceRucqN7h+Ry
47Dm4b5boTpxii7iWCGFaovD72GFTRlegXjHW7lcLHjLv0rz0gj8EV7vnkgYZi818Z0TaFLXQCdL
62Kdg6irqiFpkHYnmHr4i9MoeaozAlaLMQNJ6+VtvDQCy04gAwDCrw4jqOMSKtukPSmi6sO2xq2D
UGozqh7wxxNPpP+dtDoe7ktDlVmZ/gUbtOvuQI6RJE4WkKMfzyJ/CaKjrlM792Uy9TeOt8qN/fEk
/VVpp1qUZJCucpFGGcSDalv1HINnaS3ZtdS8dSpSGcoq0C45pjV0e3wGyG7Zje2KGSy1bt/WmCiH
KCnROggAT6YOnBPC8tHrliWOLMDd5TY+3ueRTe8P6vEoiEGiesRzP9wVIUT3+tRje6GRfb3cxcLV
ILLxdKhOzM2YjvyHdsqffMzUDvr11Zs/x6jKGnV5gZM0O7BYmcOQetF9kOHP5b4/3qWRDbGjQ59P
MnCio+yCr0yPn38HEvGU+m+MpHN9uZOlVbbsmEGevo/jjBzbkDFwok3qZ5L52cu21i1DrktXltk0
+f/zc0jjOacQB/fK4nx8OEQ2uM4fjXB6bcIjHcmxcKb/XE/+dKl2r2sUlHVUPeSg+LoN8J9Nw/kL
VFclHpLHbnRMSa5ukV32H4FlkSvqcAvb2abup6OSbj65/EchBiD7UYjvdLu8DIq3aZCrUP+FBbf5
+vnkc1RXZPwH4aT9jESU/1MAh7jpCRbZBP0puEED7sTRUdFUHxBRdHehCMk+adM15N7HAwhs5926
UJAP/DK8ryXgKloA1Y8C3G9bVti30dLIbvG0CPPwHuqOL7zxh2MD7unjtsYtf923Delkm1Q/a+0g
4xjSUJY3mYRs7oq5zQ39jbTxbRmXcKIhUnKIa+64w/jTrJXechdayEPxolAZhvL/iSMkWW18mEGj
5c+7Ug8Y0tSYwvs38lL/uvHz6FYASbti4B8vtW87+MCbShSnEv9f0/aIvSWsAInV1FdNsbJdlzqY
f3931VM5UEJG+v7PHrLFQIlQFbc70AyEKwP42KRBMvhn+33VVsatKu9nBC+4A+TXOTSOFxwirbcV
nfmJ/2cXunRLV3XU+9nJ/+Psy5bkxLlun4gIIYQQt5Bz1uQaPN0QrnZZgBAgQAjx9GdlX/Wf5ytX
RN25He5MUmjPa69FumGT9gmN8z4YxhMNqo9k1P/tPf6vm3XlyJMuniNUeaTOFjUP0O+xXV9s8fZN
h3Z6ykMgBGZdN+E3H9HFxdtK0I7Ue9rO83ASBkST5OA1bmTO2sG96YV1aiMxNFlfaDgH0RnMu1N4
XLsZCkqUeWwBHw1I2PDx2vMWUMGxxuqWw34wmpZrtq7DIM8WKj4cigzYTo27fUyLwc+7UbCG79zY
u2AXBjWPPrgs/zsegxP8/540oPQDeKMKesYsjJ98NcUZiBTKExjDtoHBTunfvcR7X3N1ZyYszPO2
D6a3uDcg8ISijkszvyqIN+RT3Yn0gVHdf/37l71jAOLq9qhSVFWfkOgMecHQ7xU6ilXea5Dm3f79
C8LLJ/2PmyOubg44qiz8zTrWQC65TpktcbWBE/LaRCLaRNGa8u92qFxQHVTa2IXu0FYoJTvyeBq4
PQtOHK820dKUNdQlurISu78/23s//qpIposti6Lp4uO48kcMtmUe6/4zimkcq5KXpOU/riWp4shh
toWG2OhfbQy/0pBPojDotaTHCMJtlFtEn0wDsB6KC5ZBeumDV/bOsVzLeRCAvQPWA8jsVszKipCJ
zbJA3OFTh34N1fUNGRrBOT9jRiY3bsJMzjn2+PcPf8ffXkNxFbPQtwCL20nU/UOxQBEEVG+HAbRV
n3z6Kx8Q6JAVjQvp2yjnmd74torpMeXJvH7EG/eO+V8nta7ARRfK8TOBZQLhF+RVb58gjvutDT+S
Qn/nmK7zWA5Frc6Mhp99xy6Cr2D2ctKAXepDPtx37tB1LluZ1VdLDF+pm9SyX+PEoPiNFf+k/eBN
v/cFV9Upjy8kfnya/tFgP+62lW5bf5gXt3xqV5heJ7JKzzOOidMz5KbKrHLOY3f0w7WH957+8mL+
4xzqxFpXCN99X6v5ZZ5C8PuID9FM77zday16tnbpHI9WHKmZXqUGaEYU7DHWwE19zsquggaNdBgw
NvCjYdAn7yr3XWlk4R/P9t77BVcxo9NturQNbU68HOWWhOrZ6i7Ox5J9UFq/c/7XMG4ZVuU0Edmc
vAvCDRmwVqZT8zn/eY3Whr4W1R7wgxOYDXluOFkOk0vs9lOHfw3Wribo7HWqpm8d9h2QFMUP6O8F
XwcX1h88/zunfw3T5hBD7VbwXZ3GZSqfxwQAo2wgM+TEB+Y++yUX9/cfC6BWpRoQMuwPQvssE8io
MtkvsAPTfdQGfeclX+u78L5IbZ8wdXIpGKBHX5AcLOifq+WukdlAcS5h6JYOOvGYdzHNeT665dfn
3vFVCuiJW4NRe3myFMtpQoJxlc3Dki3th+I37x3OlQ13YmoNZwomdmFExWDzT9/HYvO557+yXxrF
ramCDqmxABgDY3PglXQy5ZAf+/O5b7hK3TCcCVbe1kiA5u4rDfkz5dZnYfRh4+8dI7hGVntjghr9
bXPyNWYbpIKOIleggKs73NS//4Z3XsG16L0eWVJXAO+eoKZJc8z+VW4LoJE/9+lXAbLiBrgjn1Qn
QvuHf09/ubCqfu7Dr6xXG8GWmcTN6bJ1yNnq8rA0H0l/vHf0l7//j2uw5dpb4lt9sqzCuAfDmKyo
FXiIAuykfO75L6/kP18hnBlDh52a0zgAu6OxhNLPoL/73IdfWa9etYba6wwodgoKqCICS9vKP5Jf
ee9w6P998rFQgWokDsfZekDsRXSXOr6JLg7o74//3jdcGe+Y1i6RZtJw//N36SDhdgmNC/kw+Xnv
C65s9wKlisG7Up5EibKL8mfCXLGZiqTe/v0XvGNY1who2VEw/7uuP4Eha9xUSR9vhmZ5+fuHv/P0
1whogZoowbIhjsfDLQshsec5AqQ+mw8Zit97/ivT5ZUZdBdg6VmJbm9lG28a+dn84VrRXhZidoHA
66W1feWA+OSYrr0Ml+j49wN67+kvB/cf25Jpa9epNObE2w6TQY2F20Fz8f3vn/7e8V9ZLqRsIZw8
BeXJLmJHL05HkXZff3z933v8K+sVwqZrUlzeb6tgUwYWBv8zfsha8t7nXxmwq8E4jiIVn++6f4AV
pnnvP+wLvHc6V7ZbYbjfBsEEnnk/f7+sTahomTYYIcgPUv/3nv7KdmkTjnFQN4i7ypzsBBjkQMpk
8/d3+86HX8OcLXUhEEqsPrGIrpjtY2Nn/gYEckA/t7BHrxHOxaza0Vq4ZkgkB3nCE/llmVBe//35
3zn9a3JQqSQ4letEn3QMdWLuxO5f+0JB8Pi5L7gKuyTtJMW0uj9xyIdmHS7SifXiNqTdR5w6l0/6
H926/4/8Mw2XxYQAhPp0ge6tm2guaD3uUrjpxg7j/nM/5HID/uMjQAUEbmUwL55cJ9zGqQnLcvMu
CuaPuPAurvJ//Y4rK6463WFLFw0yP5ob66g6kUsk8wRj21qtENsIOxD//f3XvHdvr0y6q6HewROB
1yLnJxOCHngdoEz99w9/71JdmXRX2SmqA4pfcilV7TTc8hWwTFCYfa4WvoY2jzaasEvO25MLwLnw
bzBI6Ufrae8czTWW2SymiUWaqhNDExgiHuj2rSjn/3407334ZQz2n1tkk7hGFWaakyA8OkGHOr2Z
RfspHRVCr3HMBUYQcWuL9mQi4JgvBy9ZhHk/2JE/9/hX1mxBwOVKr7qTBcFX1lmMqqem+Gj15b3D
udyn/xyObrnC6EyoU0GSZ+mTKC+7Zf0gxr9zKa+By2Yt4rFcZHuyhV/zznSgPYDyryw/Opv3vuDK
fqGZWqSqTFFBqhkJeg8ao3/lxMH99LmNAXqN5SW+XFOFHAXHH0Ag55IJJfghn3u3V1br5wrKl7aW
GBN5KLFefALi2NfPffhVEJZ9v85tATUZ38zbf18tRKw/Sp7fOflrIC+JktbVADyeaDhUma4AbPHR
9DSp6iNG1ndizLVykJ6xWuTpgpsJRpBHKhu9owpreGKJbybz4YbcOwZwDeot4rhTbr6kKXU7bIsB
Qn9J++EsP4zTi5v5HzHmmu4Ty/IzUi2UGVA16H4Cg2D6J8hxLF/tysJgS2ehfstR1u2OLmw8jFNl
6wIM/6uAgIp2A2QtZ8AnF76l4IUtM6AB+m1lcTYZtkLRraUuVXQD8Y0q3KJZSfV9uHZLf+qcgeKS
kFYJjeEJ9UxifbrxQn/TfmhB7jYmfrGZavGIOzcUE9100VKWOSWsKsG+Luu7riIT1hLjae13ndH0
1lCmbynIP06jCQZ3dsizj05hjTHXZVBv0yTuf6D8nL+TrizXrSzW8BcxtvySUACXzVKEG5/S6NGX
3fqFgBzhSc4tOdhIa3wbtWnuZssfbFsHJINyVA3GuyY+UBFotQXHid05raC5ifkuew69Sw6ind1u
7mL9xrXiR4JkZ96PKalpbsZU/FFDAz0rjt0bvOB0Ge+sopcTKwtCIeHVst9jx8RtuqKlkKXpYNpj
F6/LTy6l/YZCiH+BJCTf+ZjZLQbZeAec6+nZAMoeZaIdJrqVQGjuNKbMX3xayjO7jPPzMdRrnfEV
mJYGCDko8NUA2MoSonyURiv0fdewOZcFZh6FGINlY7B2hjSnonMmI7x3aOhU29Xw6kwHTKvBd90m
bGPJYHfEmDHJsH7RfZE9YT4ja9rvNF39z2FkBc+cVRUSQD7DRNMJ3nHsRyhHCGmWG5Ku2NeyBUh2
ut6LI6cowTRY5OlGJcpYaGgL9sI42LQ3UKGyZ8KaBDwZytbgeId25Peu9VhTh5ZZyHYg4LbfUpxC
eEBxHkJXmPjxF5maHtq1QRmKs4a43ouyafADdaXciKHou3PLl2HjIlf+0OMUvskwXCR0dtTabhqw
uMWbqGOyvQFOBDNzMor1sY6DlOwAOIwPCw/Ubyxf2x921fK+wMqNz2y/tNuma4KdJaM8lnYVL50l
XZ2RMERe4VzcHIJpxlUFZk6IbBXKh6dRRuJ29IRFX8iKkdRDpWY+HGUjQ38wsijeuiC8zKXSqYg2
2EMduz1P4CyqJQVCRpja3SYp+kT50BXizpAJzxKkSLez2vck2vghMT6nCiOX3K9p+TBqFs7ZONFp
ymIyJ/+0K8VxelOObBOVzpCsmKCAcCQVUCAuBUHYLW9W6OzpVa40o6Wapq3pMTLfMDBwL4cxVE2y
rWNsY94GzPX1DqpbsG0xlqE/2ZKTl6Zy1bilCu4gn5THn6tmwcgwFJbiMQyM95GMptRfai918SOs
oWsHVkBSsBxNQijcaT7y9pEtuEGx6+yTDupaZSloXyVGXxyrT0TVogUGEmabC1Stg8qnyrP1ECZ9
Ud7q3oUWqe80jJuxiCP5SGJOxlyqAVTBdghjtdGocyFYCXUGvLZiXFIorscu2SbpAknxFOiAYc/p
hLMQ8QB+LmDJiNyLtQybvVNwTCAJYc0+qiHbDt4YiPispmj7XWDiZACiBix6ezzsZKCiIqVmc14w
XtC7Susqyck0QCMpiSLVvvim15POra3jNePNFLOtjdawhaqiCVO7IaSa2jvwn1coc2nBsWhlbf9U
RWiMZU476Ak2xPXhzeKXHlwvwRzXrsJqqY+HH8JKumyspgH9RxpZL5ivemsHCA7KNv3O065FDQI2
bcG/Kzi9+Ub6dbTboKq5OAJgChqxbZzMMZ+zlYZL8BPNVsRimDl37qYLQ1Bgympd2LlKVUeWrZtZ
o+aM4vjnHfhGBvJLYX4w/wbv4EVOFblBRwFbrV0DIcIZzBCIGlbyJxJN0JTQngzloVp9k6LFjd2K
IyCaXm+prkebl0nah7s5DCG2rUc/8k08xI7/qGY+3im3pusXBTLi4YyCS42Z6pPV5mBsNMs2hoN1
+Uih4LwBvErOD8Cg6zYfK1/wYzgnbL0lc8HzTjIqdyzs132Z4Br88v1q56NLPVTmkXgX5OhIWUdb
MqVmOmsoPI5gP5uipM+grTWQh3AtUv+1Hhpt96C1VdUCXveiHx8SiU0keMQhmhFbg74gZ0CRhvRP
GQc6eigKmfI/IHMLwl/VXGKVFuz9CIvJmlbzvgajrDsGpQbFF+wIGrpvXqaJfEG3STlsZcbSbwn0
dFwmvKzt88ho+YzRlicvE3jl6zBLbU3HFjU08IQVtrmgPJBVseLqjFrCJHnsZTO5XKtQO+gfON0e
KghsLcvGNRT8e5lbTKm2k+Zp+UsCDT9niSsqArnUlCYvanFFs/XzCqMvvAz6PZljKM9WcIv9xndT
8wzEkgAntVElP9SDbcuNTesl2ks4Fn/rgJQdIOwGCr4cN7Y5Qmbb9D36mtClORSw4hYxAp4vB2gH
G9pU+FHmuCWGHvuKMbP1NpzdLbdE17uuTQL/CERj3R9HsYS/KB9jvmYR6NGGl7Wu3Xim4wQ98mCe
8SSxiiDPkXWLSW8acPK4LR8EMqYc25AFtCtxYSGYmS2yvriwqB+ZyOToIOoFD2KCZdfYOV3PsfD1
azmRIt6DJg9HES7QLsnYUs5my6tlHX/wKUzS2xWalekrg7B46Da6TmZ+trVNot0QjUVzmFmryU7w
OPa/DMf+5dZOK/RKcy/a3g9bxTvtTo2LUvenI1N0M2P3AQuiuNTyyEE+9gNHuFQRhJOjKVp2YCh2
TZShjokXsVfdAE7iKiGN+QZm9UZ9UYRJ/7WoA9QhGyZkYO+Fa1rQEqY97VFXTYFJ75VydXcjkNmp
RwM0W7qlrYgtdgNVWy97osOiszlvp379IpEnDXjefh2aNwaO/gthVNn76gdzaWgefNmwIbMBn9xP
iJYiu+BxqkH9rEqWzHtf8Ug9SZTT5o7zVrLzuFBOwwx21ZtXUrTTP7EEyvRBS4iC70jIg8htu3DS
7daUDTROsy4KiD8UvLfpZlwvjtRUltHjMg+Bz0wkl/TQMEwZdmaZuvQOvO8CBExqaYk/ckWkOWrW
Jagom8X570WYDO6IBKcnOhMrCNZfp2bFeroo+05iPRbsZdOYk1pbsevKIj4z0YJLhdXNIja+gZb7
FqvbLtyAwgIrMIRXoGAqyjYheUUHs2sQYaKsnGclt4Kwlj0RYMzGOwPeZ5du5NB1r8A1puUx0qx5
HIu57G405uH8KHTkIPnqlsafPFARkG/yDrvaOfqAxfC7AXTP5JpCpu8+DKKo+NmPBLdzBFG424ZC
iSmnKTZylniOb2VQdnOXdT1yn/NUegTdJahpeheMMj67qGf6YAFBoTsKSnNebgqn61RDJkFNcDRK
NUrZbPGKYWk4XaIl2lUEKitz1jnR+hLCnbVmP5hxbfiyzmUAVEutgvqBya5vz9j5D+KvI5+hxZJF
K/gmctVT5Emupcm6hyeG3niCJSWYXj2ml23oJJD8IKsmDH65wIziBGq16rR4g+Fd1gwGUZfZSiE0
WbqYAurObcGrY1oVhGFna1jiF1SaUbGb6pWSbWLj7qcWQy9/idIitxOgTJEbEG632IEVVbs8g8+x
Mg9aD+X8pqtoEH9cz3X1JWzmWGeBX0R9A85b3lyYfOWyrUhQljvktqP+wSsWl1sNOydvlAGAs0EM
XOUtbaIRveaxiMo77JGMJBNLOwxHP1Jg9sCYvCZPFOrnw6soo3rYRoVt2JGx3k870XR+yVnnJ3NL
45K7N2Vw2JtkMNZsm3aZ573pnK5eRpFEcmciQscNMcs4fhM9gs8hCEskQmBAHVB8FNPKhp0RFTLR
PWPT8nMYEINfseUYSZ7NJQS7dkjzJ/nsbMr6xyjR03oGGcEod0szISPBTyrYE3ZJcKB2WgKkJcQX
tti7MKmeihVp431FOUyKNVHVfbdyEkZkJe+iatv6SrxJBxERJBNVMeQehHNYfKQM9dMuZlh1fq4M
gk0u66kXNynOHZuYdYuCAr09V+4jX/bjTaRW027LOSJ5GMSIj5lJ/bBuGVz2mtFidtHepanUuZpa
1KYkHpzNh2UsK8RcLDts+AjlnMwiWQElTEyNPMddvaJJVipHjjFga791CCKqLGXgkdsGbvBhdhFF
9xlU9Oi6XeO0/6bXmdZ7EMCIM+kdkkTA7lfYHJwQOaqUxOFNQax4gfI1vOJo22bKRaN7DVVqjySr
ZbPOURSNr7IeGDuocEwHlSECsq9zKKb5bpl48y0lSV9+K8s4ekxm7FijBunsTV0uFLv84cDX3QS6
IbXXUsJDOJ1AW668gGp0kchhx+b+0jqb0w7TJnxqbjxZ+txjRgR0zEBQbXgzpGRDrEseheBSbYvG
JOwBSQMsmjDwz2zYMiaASjU1/gyeRQC0csHArvgFGmuVggOHmm6KBeBpky5l2j7PXRd/7aIJhUrX
MgQCBmX5YCcTOt+JNeJ+g2esnlRixl8+ZN2DnUnP79H1U81dB7jzN8RPO353ws4mS9Tl37aGdXvk
x3L4ogOeoOpf+8Qgza+M2ZVtoZAgAv4Jj9wWEeokjGfX21WNtTuQUCbhZvZ8DTZmhAFfKPTQ8yuq
MC9wDbuNWta23SpsM9rvU8+79r4rOFoaFqWVuGsTR7YkUH7IdOiQk0elB5KZJYJ/owPQHK8wunTM
HeujG9VH9W2Q0kVsrUK2tYWVwTrXFjihf6O52A7B4t4KfYkSBYQxoIeB+GxyG1xoJjqX4jEtu0h8
AIJof194IEfENhD5ow4fQgEhPdIPeJau6fRWzvFabAUIh19tF9l1j4EEePkzGUrOH0dUbyJfo7WJ
dkuaor0CSRR1iBgYwTMajM2RtJdjIF6O/jylxBwtmcFQXrQKqW0RgUxsR1w6mS0A4+UP1Qb6DWFW
mU2PzYAlQ3GCwqtp4X5/zlUyqW2SzA6GHqcqi5BcgX4JniVH94UNW5KSSezGYMJ1AlUrIhVrijHe
KaDeL34yLJ/X2AcW7QsVNEg1yBqWWSegsZRXWJATOw9zhDUuI2wSCPbizaTL4sa87UdcuRJ0DFmc
QBMbJYlGVTfgruLPSY80uu2H6KZAEgQhUuBTM+V8c0itNLhFIRRC4gGMmLnyU33PmzgpTqDVnsyG
aWxtg68YOl65jAb+Crbh2qJVr6G8PIC2qtqleg3ngwPpSbg3CCzbEbS9qFFmbQLkuQ0uJVvsiAeJ
LuJAPkXHTurZ6XwKyThkDXBSel/0EBV0ZYR7Qod+0c/dIlEuSMFkuZecFOggGbEkt86jTfNs+MBv
ZOiG+lSVTdFntpqR/HpXI1xVE9pLmnq0+1qwvOQUFPAnNRaQmHcd+k+z0N0Osqb+GBSNZagyRzSG
gG2A8PLlLn/1SCU3VBMUFgFn48nONd+nQCn9uFjJ2ZmZ3qUROjwZ0C5RmjfCDc2mC+ga5AwI7FcC
PN+yFbqs2nNH1lXm2IYZ7xgZZuxuIf9V96qQuBNIC+l4ZGUfmVxyWJrtLEibtMNpLKNeb5HU02LT
Kld+k3SWX1Vtmgdkh5dIko7qRYnRHCzY4h5WfuE/D9gcIysoA3JWqHv7LUexdOJLlQznFmEWYauA
LhNFH6xF0twNiMw3WFOIbsE+Z5/BHtn2WQll+N9N4oc3mEpS35QeHHTZ6EtzeQtI6uSykBIlqZdf
bT/VrwYUNE9KGtft+BS4X6aFz8yg/K3vx8CsM9ZmmMxFiPUTjGMoHfJE6PWBpi4BCrvE9BP8wvqJ
Q3TpXpdD+pWg93Ga04sUdovc8yDRpUPfRIV+2xIQJW4Yi5afzRjUSH66JlnzShaOI3NHE3zDbU3u
+ZyUASgTyPjIMbO5cbxYekTHqLpjsUiqzaout5JPMTqwhSHtKUIJhjaKcL/KpR/OXhToCM/h1G1w
YfjbBH27efMvJ1/NFkCj2znq86K8sO0Cy4b2Ck+b+tATuAoxRvhsUBj3Pyjwx2OeFt6sOQEPY5Sv
PnUKUSAooT1J0MVSwCj/4yox3xHMuXfdDJsOW0tzeE+Iky5adnsRxvEZ9uleml6qCgsyfNVZjFbo
VwIM+GNU8vFUpTMS+BZiHhs/afVTQFbszftq/TMsrv5F0LJDogZHlauCwqQKgLNu/v3nq1+WnyJV
y6t2FTr7nrl9DxHmIw4+OcyJsS7jQx28WlNAt5pCJ9E5eKUNOKfQM2Aeqdqmq7RotxZUInejiEqJ
xZSxPQk2oYs6tql76/sy+Mkq5OESJXUL9B+Wz9hC2IsrQzwPbBsKFBCTH77zcjEkx+5Kjc0kbZLH
2MzzCYUJ/4ZWgTrZICFf8SPifQXVlX9oP+g7gi02sJGTZnn26FPSgxrT4hcot+CsqmZonhVruy+s
IMP3wnXwGshxLmEwoqrbVF6AvtjIJUlvZNPU65KjW3ZhUCt70Ax2IUrGzMBDT1kxUNAlLCRBk32d
V/QrR2/X3/BPxX6IEspyTCjsuUqwctODw7G8J1pM4lbPqkMSQxoxY/KGHnebds1jQ3s+nKHkOrxZ
cKrnXR+D14wXF6ItiknLd7RacPnDpEAZr4JxfCA8MOrFthCjg5ueH6KE6Ut4pkgpLcJglwepiW6q
lIlzmhD7G2336WvfgwAL3ck42TerI2iCdSEOc0bXLy9mJFY95KP0HmSQUuwFNCiOEqCgYqO5RpNf
9CU5B9BG42CewuYjuskc4S0pcRzJZY+iUCuqUAfy0L2fUhHsGg2gQEbRjfG7CF2mpySooiCbFwSZ
zTRAFNOsKeIZ/po8Bi1JRY5lGBy4Yyq9qwGlGjeySZcn3Gm1QzSYjp6WOptbAeZf13pcmGXsUD2J
OPAgISSyRyFT1D8TTAki3B0hX7hammOrgkLnQ6tMn+OlFPsLqfQtInA/AR0XgsRB4IvOep7ivITr
RQYQLFixo849zqSbD9UAF4U4zXbgGMGKleGinTK6wus1vJyeSYfzAolGHzwS4GcPaC6iwQuPGv1B
b336QWaLdHAR0GbdQyhv3fehq3rgwxxc4dAbDx+w8IugLgiUHXoD2t2iA2t2IZRQ40wvl35xQq05
LKC8rDLZsOqp7eLKgV6B1Pcjep/5BLm6Z6jWDvklQzjyms8xGmNB/AvG9UeYEVZAeyH0tokR0PfC
B+V2QEYc7Fub4khB3ileiqLG25btiEZxWoK+B/9PD+4emQDagYUBcujrsX6tmhR9v7okaO8lqXjG
+pxEeszsvgxD9UIYYVA7IKZ5xG9e/yhId0IGK4ROig4tDAlTs+gearhIABgCDe4Cp/5PF7vxEaiP
9hiDguGpKKn4Y7lsfnOoEj1eMpID3gJwVwmorXhTBo9BAqrLG8k0ElYZpP3wmFDeQYVyXPx2Beni
I/rMyKNboCTyeOmgkGwKeB5OoFiX9ZQDqjoEEodGYhE/eYrRyGAwdbO+A++4a/mvtonpF9xltB+a
oMJ4C4/+mBqN5mkVpVjEqaFyidplJuC0XZrYbQi4VTZ9AzWPLIoNXnEnU/mVlxwzJYERzL2ooupc
Ws1+X7TnflI9yXtBR/RPEiK68GUhdTQf4nGCWiMt0AMuLO0eMIsu32BCWIqMkFsOMw+Lo+zQFfoC
0kcMxzCcK0gWj3qiDyzo7FmjMTttgvByUUaz1sNexy2yrc6V6W/TgfR+X1GqagyOYrgYb0Zynw4l
ut1dOIw7SIGPp6Rp1YjWyDglR9S66GiQIOy/dVUwl1uglxLkgbN5muYlOTRUoaAIwaV4kw48FIde
g/bXB7iYpCc1z4jVNr2svin1c5iZOKaiQkGlDDh0jlHN2bO1EPxd6oFjBxakAJBfRnGbK92bp1YA
DZqaxiwgeq6xi7MpOCenNsBukrc6eFVAqrzKmE3rZhlp+biijdzvlVNiy1JM+J5WFOz3mH4Ue0Rf
uAQRLGY8z4FMphMis7svR9duC/TzO+wFiKDYSOeLNGPAw/CsAZkUJKYmaCfmneOi3xIe+t+zS4cv
WEimW7CvdT+7EcTnW43MaktQ4T4CGy7uONKdW9ZV3RG1u403LWqcDvUYRWlfzam+B6NfGW1qE6zn
ZFWIYv1QYFJm4gmhQaLXmYJwYckHGtEvtK+GLS2tfRqXfpTZqC+FOSy/wzpYjEKNBqX6OS+XsNdU
I9qFaHrxX6pj1d2K6Xi0QRRTcsND0v0ja+SrwVIhGU3LWH3F9AXVhZxr5L5LIllWoRZ0WyB21A7S
RMFr01kocackYmvWywuzb+fm6GYVaJ5msYwWvgtlyfdd1Ky/B4L7fgjaS1FuIJi27fGOwyxIQHOz
Ewjud9BGHNSW+glJEmIKWhEQla4PQkEchwa8+yeIUMzkAnzCu2KIDNn4okvs2S5r/0NZ/Ddypuru
3ykpEq3yucPiI4IosLIBMv/5DjQm/Tcq0a8oUzEeWukqj2qVNwdcNRR7lz49lpRUS1+HdMb4dknm
ZNw1S6WqbZlgBzmrUNZgPZqJ74EoInaY56hTBx3HqAACFiNFM0kxNWBxL2n1GBSMYi6DeRM2c/sI
78P4sIRb0+QRIikwckBVm8cZbL93UYDOYzb9P86urTlOndn+IqpA3MQrzHhmbI9vcZIdv1BJdiLu
4iYQ/PqzyPfiaFtwijeXH6ShpW5J3avXcj2UHwYrn//l2GLjI5lj88XMrPKribfqJ9f3uy+1UVMR
QqwpMYA7zcBtnS7nD0rfxbFDPCkOZifFCUWb7vNoVs2pdWtUFxhL8KeB23ZRy+mbMxAruXKGklfY
pf10KQHmeCNY5Be7mFDxdZjN7waJ0/6Qyty4wY0SxX1k0LGMjTs81LgANwD5/SkE5JLP9hvLELEP
FNXP37g8New7lym76dG7a5xy8OffSSOdfo5z0ztHnltDnIWdR51zPzT+jPtaYFQ/Oj95iy1RBSc2
4AdD6cV4wVN/xpMUSq9HsxkLEGHVaI3HW6z+yuYyxQEbCBSmG38oP02p252tLku+IT3dfEI4YW+1
Z6Eiijpb8iuxlndB52eFHaUoFz7yvjIPAg9t5xtK9tMtSu0clImWDc015C3d6WAUgOkUIYiH88+U
mc25jDsk67zRGMdzl1lgHUjwagm7AQ33Zz4RHH2gIWgOTHZNfe5qkw4HKYhZI6kdpFkYdB7AKwEz
5eOQJXV+LaFAk70aiWuNJxRCixcnYQ39lEwGCoYlmFa/5hlYYpFORS3vZuyN3rwjoLB0DygTkWuR
QpPl4oNYVvyDIaz+bE8+m1GXMQHVMN24oF/8vpL/Vn5eRUbtZewY8xFVpiAx4+ABmRhSRUEvyNdq
ns3iG0fqiJ+DOpvTgzHNqB3Dpfl4wrsJ+RhkyFP2EDgF4glenSj9B8nk1H1YQ7rWeALQQnxzhVcA
JogkrbOlZ64DGyloO2JW3lQLwf7X8cSRjDnPxmwfdgG+rGXWd1g+mrfcs+yY3+ZIlN808xKFEh+h
dmN8HeZLQduRuKjjhV7hf6jf1G4gGkj6T9bkbMk96OyjQGRF6Y5Dg2TOLbcBsrubAHowkcYAnKja
aAzQzaAg7jhOUooHGL+dDHSELZ/g+9kWU6tucAVxlzqNNEoHBoLiyiMOti78fyA1NTgylUYPt780
wHsHODLXNG9Ik1Q9zjBpnUhiQ0pqyGSC25yPN0hlp463D6GoMr2aqcSVX9ISuFn06I3cqyMfmprr
G1azoVTl3djqAA7LOLvFweBFQKB9Q8x56m3a7AOgqryAHp54hKBj7hbtot5zCSzMkZvU/m3EAd1F
x0RU+V3UBwYbpUS08do1cvUOSkikdf8/jdqaXaWyAOYyWMptPpzCwUP3s2cMmfNsGTPf6FHVAC1N
1a2bMqlp61t3po1Ex9lE1bW0APYCk2lYTcyffiLVMgOMuG/RFR9HnhwPWKgU3+Lu9Dgt/WJizl7+
H411ul2luLg5GsJ1PMO4OBN68kcH6nrEaH4EeblFzqmbQfHzxscLG/y+QPKj0MHDDgw60cBEcC8z
vo850VIpphzcyVnOWXFLAundgqYY12jpQatlwzU+XnXrD1z13WHBctT7vN5BRss1QgfLG5kjJPCq
BglxnCK7OjgslWqK40LcQNuZ3zZWDTSLDeHh9mkakYvzD3OHl8kWjv3jJbFUSg/m9OBq7Jvp3jFT
ZJMzELRMAmQAfoar0frG1VjMX/zzncXMDswFTUW62wY6QRH1S2Q5SwCqILjglzvbfS2VlsHLjMKI
Mx+zcNC6o3x8sJydgiMArf79CQxaRiaXJb81cZjgBlp9AzMMgtVm2+PHscpSqbj4oo6SWAxXEEiP
AOWKjqNtpXDNGqski6jGJ1ZjVIjm6FXA2z8OTSm/Z+1mR6WGxtFSibgaJ7cbJ64GnLHsjbnpo+O+
QlPzN8AWn4CG/caa5AzV6u8zqXY6iBINvYFZNTPQnJIGfDgsfdIl0JvnATF5I97qlkQJh+CIB4y2
Lwd0Ksa4qBE/R3I/YSY5r7uFbnwlGJpx4aFMazl3xBRHYXQ/Fgm49aE1C64S0KAOFVtNm9l3U0fJ
EwWZ13BnohSGVHrvIu+2PovGr1USGkqSKpGZTe7yxDJvAA1jLuqDZGzlc9/UfAQe1OT1Vvei7puW
VrR3UaSRSD4QZpC7yUbjRM548hzjEt328bBBzKFZEJWTpolTBKq+xSYmsR1N8MYwKfof68ZaeKn+
281g0eWz3v18D49/o3bT/lYELUg55KEj9F9m2C9jwM5OaoRIhN0WBHOuz6f7mOX/7+YDqmfqJof3
t2NQFKgWQ2LQKLboIXSDKzcfYE3jOeim/rajaNJukII8FPkmQYEumqisaSIR2ej5qbhFaQ7VBMRz
FMQ/LcYSCdjVS6v8Avzo2YeCTtXue2JaKpGa0wobeD6CFCAtenAWgFYGYIwt8ZePGyYtVb0Ymbeg
MmKJT5rHh1iACIpVuF81fnPF290Irc0u2Y+fO4Bd/r3wpaxFwVx8x8LRJdApDooHcSyH5mJ6fSTx
OvQn49uuTabypHmo+ZtGbfW3Tjp9btCBc+gntLTuG1xxeJTQU9+G4s8tmFtxWxDtj8LeVMvRRBOV
Jo2ZXmwA6i5uc9/4glok0OwdqI1lvKtrFUo4aquvQB8x6/sxvRDXGE9pQd2TPbgv67b5KPQug6ve
Xdf1OMg+vUBFsozvADUpivicFxKpnUi0Rs7NiM1FPW5Ek4+27zKf4vCpX3W9J5EFKkvrxKEeaRr0
3PnlUzvkr4DofFr/rI/iyjIN+XvvpqkTW17gizNZ2GFuuD032SkYTcE2shg6uylnupP0Vk1zM71w
z3c+dy1KCZ5dsuMkXfMCnemto1H3IcrZLjyamUiXYX0YCjX5UDWHYKne7TKT2vWbAzHjQAVdnIUU
qJvEOfH5TWsk08YyfOQcWAZVv2hMqw4s3HK4NND5QqeIMUzAqEh5toCo3vBu3RyKd08psB3Ey6ZL
WlXpTd6AJwboKjSUdVvivpo1UBWMPOYnorPlcHKy3kBnjCzQIeX60HPduQzKkd4NHoG2WjGcp9xD
FwnuO9vvAZ15FAcH+ysbTIq2NugxkEc6AyXSkOaaobS3sQA689h/+5oAuoi12TxceI/8y9iDw7GS
bI/g/bKFFE8GDI02ruPi948seYPqToULzp7G9GVwxYtTZB6p7bryMgGIFk51RdFaPNgbaR2dYRTf
BV1xRhNqibNnWeQrVBdQ4jJQCP+yy3n/0wAcz9XozEl5ps78HaWOPkrELkZnWEbt/R1nYC+LoJMX
dDX8gxI4oICBs0HZqImdasMvm6uyA0plOANv1YaTlcXIf5hTcbRrJEFc1HG2mLs0m1/t/G2qSrh5
itZi5scpQEJB+kCTToY2QKb7dr+l+K4HcAQKikgFppJ/A2qVnvoeUKF9S6w4Lxh5JdqianlpluK/
B5WsY2Zsyo/o1kF13CBnKPC2w0UUxUuzlN6Z3SSozzRXlwMlsO8bFAeO3boJqtSY0ePq08OfrtoA
IMH1wTXXCVWkJ0brkOMW5XDG08EMcyIAhTcfGzqfKBSiACs8rc+jceU/D4x3jyCRpEEtu0JenDrN
DyZzEON2cRDA19S6AitqIA5ThvQvZHSR7QW5IttFrrgMvtzu3/1yNIAyy04McS4NPIE6CNhF7tD9
2GUWtXwAxD9vhOkMF1bNeXsSVhVbdy6DOPwO6o3l1y9b992vT4skSfzRHS+0RnNQxIAWdg8D+q83
rnGadVVrBwICmhZ6J0Z4LwRmWCk/i9rx9x3ratmA1DJ3UU3F6cKAoWM1cC9oZhwO67bXeK9aNADW
PGEJEB8XM+HNiXcTvcY9sn2jBWRyglLIvhhkKv5LBh8Ib3MYL16Xl8ACQ6rc97beypoAbSoHMBeV
b1c97A9VE1SjB0j0ib7MonYG/mvdTrolVk5hlOmERQyzu+RZsGDkMvOwJBD3DI7c+d/7M++t2EbW
Bq9wYXXWDEE9pKehSOWao1WT3+uTfGwkT81i4KyUaBNyoSxCeeChLSZHi6NBM7RlAnq0PsfHu8lT
ixHNLICpG/rxMjJA9hPIMs7jZ1JWXwxzixHx44XA6+tvW43NZOcB9Acv02CRcwyq9RASIfbGObzE
MzUtBpUiNbFujgkYOvOxvzidi4w3vWE1DgPpL7Cg15nEEQAIG7bSfYhy5I8dkJ5TM4oLBRr0PucB
mijGaatgoxt9+f+7kIf9ystuTORFoOU/oibLb5Jik9NFs5fU/Lppp11rgGsOui80QFtX+jihyTRy
U/91fSPpJlDCBdKeJvWCvrsgk148sSJHQ31bAH4n+y0lDd1eVYLGaADsO40mu3IDNYK8S0545QRn
kDGMpx5o8Jv1L9FNowSOrjeIsOAGFxMIyAvPLA9tl4IeUhAbAFGUg2NifaIlWHywddUke+nYsZu4
OORytzR9QLez+cGsB/QbIleSoUeyg8wEEonAu3EfjerPyP+hw2R9cs16qbl3B0wCKUerxaWsEN5Z
DiBSXJdfqgYEAPtmUPyeoX0R+DyO8MWc4hWg9uB5rMr6OOQLcnZ9Ds1aqRl3YtdAV0OV8TKCk/wQ
x+ITnyqw5Tf0muD9uPElGtdUU++4VqKxGgDuC2mluE/zDtDuuW7RxrL+FbrxFdd3oJGERgkcVbFX
NrelDX16w9x66+pMpNz2oSTtOzwZu0vZyumGo7P49OeuiUZ0dp3lVkJRt58U5+TJlAh3nrsLmkf4
PUmCp8nq3YdkzDfcUjeB4pY5epwqGhCUbqA19BYjHX5yB1pEg1fuqTPjLFEz306CTCu68bvLWIH+
J6ZgPEJ/BchAJI6rkYCpc329NZ+iZr2bzOSBTLvuImRvRMDdos9xQB9hW6NwsD6F5lhUNUJyw0Vl
oBb9pQQRS9T04LuMHZy8nhRz5HfeJWmALA6Wf61PqNnDaj6ct75ROUGBLjR7XnrlyFeSDlt0dpo9
rGIMBMWDFTSy44UBoox++bJAvycWhqXWiBbBhh33fYTiiMLpxxjEDkhpGQZUy0z0dLks2+Kd1n2F
4okEqnFGBYAn+kAytOTVgBEDECeOFocAqI3n4Ov6V+jWnvx9k6BS8jQPxHQ3onlMVPyOW8MNG4bP
C8TE4vkLmNmf1qfSrbri9VNukGRwexyTPfuKbOAU2S66nPYNrng8KhPzUrPtLoB2VyEzAfkYFmKD
XaOrKhBgmbALSNQjR10x/6aZfPeEFtk92gYIJaoKhJmZNtoZUkQrs0L5tPnD1OQMW1cHjd1VCYgx
jbM4RfL4Ao6Q7gHSUPntIFN319MPnaZ/b6Cyri00+i2vG9DmfGWgvw+rReNg3fCa6KfKPpR+jMbs
JIPhGVRRywwVgbjuq6Ockn/XZ9BZZ/n/u6t0ijZMI2PzfAcKuU9grJtDueR51wfX/XzFiydItPtD
MsE4sD/IgqaiPZYFqD3A5bTF8qv7AMWDPRdcKFBKlX+qZXEN0QTD2lNyXXam6rLgacjMJhkueY0r
E1qOvUM++j/XjaP74YrL0tFGq1AOVUaAVoOo9eV8nHJzK4BqRlc1H0BoCI4wcAWkaJFFJzH67kA9
GvSfdv12Ve4Bgd8xs7SZLmgcdY5Qj/PRyWT/Wh9cE/td5TKMNCUycHwp2xNQOkXQ+ER/Y9UZUYOi
+lcAEXaGNVfxXS8lFqPQT0jDCUwUkWCdf7YliIPXv0O3BItXvHMt3nLQ3VvYkohrzYA2bvIVncob
aACNa7nLpO8Gh/CA76PVAL897eFLdACdb0nRq2mAOnhXZtFzFfcteQnwCXoH05CDFulAoJJ9lBly
4Ov20X2C4rmkLjv0irvTpWmAlOOLBKEJWc+qgw7E+gyaV6Or+C+vJTATFIndLmBvBORA3+O2srqD
QKMGC0Evw85xAUqgSHQSZCpGYJe/1mfWfZvi3KbjgkaTtdNJoJIP0CoFxsnIhsOAZubD+hSa7aUq
QzhVHxtoSklR9RuSt5SwMpQSRtw3+nJhere/qGlWGcipJgAQrPjgoCbaH23ao+ttfXyNkzuKk3Nw
gdC8gkwjum4eaZ2eG5tE3sDhi3F2s28Oxb8hsu7WtgHVgzAOIO6VAkm6UHs8O/nwPMT4Y32a5Sd/
kJtwlj3wzlQNcWc07wbTCWoaYGqrze/TAIFxDg7c2zrDs6uGh27MpbmvOorbgxCNBcEcT+jZSh9z
B1LRqOdAie7Efec4MftX329JJ+qmUrxfdJY1GSDPOXUNugUN67ExS2QLzZNI3dck9m+A3ttoT9Bt
ZSUSOCBiSMjkTqcY8KNoyoBtarM9/Rs4xB0lCJCmy0EVN6N1nYGqBzQ8NkgnIbTXHqTF6vG0vgl0
n6A4PLODoZNFb9w7FG2TjUF+4Ta+JTGgGVwVk6DZPM+OhcEbF9VrnOX/4Exvo/Vfrtm+/9GRqEDo
Azpde2kL9O6BJU7R5jqJ5jKw8WaWyeP6NJrtpApKEDcfulrY5okP7lHG9i9aune8d0C2mb3QWTwb
VrzzixS/Jy2ok4zOwE5FM7wAxiUV7XXk4yGvwcq96SC6VVH8fnI6pIRcDg4e23vzUjxYfBvQi3Vz
aQ4QFXTGHbQpCN6CM6CsoJ2JfoGFChOVaDcCwTBoVtan0X2D4uSeiwsQ4wLvbH/4RErvda63/E63
r1Snzhqvko3do3NTHpw8f13Kzk7wowjKbz4ZNgKi7gMU7xZ+W1ccfIznEsxcIMPgWQQqv8u6dTT3
B1tx6jEAi2nne9k5L0cwmOc3i7iuB2qMNMNzIB2eQb5yZ8zDxnmlmU6FmrG4NBjragJ01gQo2AL/
izmJwEL5bZLz4xJ3wRwZ+XtLcyr2LJegWKAxz87EqtDanyb/+iTbertqVkbVnPD8aZR2bSFo1YH9
AoJA/9GgwH6uL41udMXHhWgkmN7K8goc5jOx/OGfoBicf9YHt5bt/8GRThTXBuS6y+s2Ka9NjtZF
F43QgK54x5RlTUixHE6SvdIOfbdISoGKD0R34Nv6AQplArqQzbKyJgaoyhQ5AbuVj2vSNc9B1EtS
0BPFIPSInLqyN8AhuikU/ycgqjVjFhv3edkPUQOe/GNOPTvqzU0RhmVFPrKlEgemzq9BFO0VVyHB
2ZwA3fUV1EExOCosiCZDnwqMB+vLpptJiQXgSwEFhp+wa8rFD9LN0zdkEKdDVbI30K9O39Zn0cQ1
ogSFpnNjwzOyEt9THZp8OAoXJWYq0XTau0idDB7banrUrI4KXwPPQSoSKM6Ad21OXtMYhBfoSrMP
SZ3+u/4xmlNZxbDlQAdloOQor6NLsis1XbDf84W9D+wv3hsbGv7col3qDtRPw1bGRvdVi2Hf3ZdH
JpAxc2h+XyYDOH7Az34pjdI90GrvtlZBbaCsqn2wcbIrcpUmED1o3KWiBCEA2UQD6L5i+f+7rwDF
bQbi2RScAjlSWxDS5hB7ALQNaZctXVnNflZb5Rf++NEsXRRxi56eWO5fkH1Crr3NwOpRea/rW0D3
IUoIEC6IxGszxup3eQBa1xkUodC+cTMATdZn0HiMpUQAIc0iCKy6uJoEeZA0AOEiAMnpEgusCLAo
2z5WWQ3O4/XpNEeDCnibslZapjdiZWwoKoUeh7RGNIC8lJ7WJ9CtixIBvI5R/Govv7J0MvBeRfEU
nOYkidqCB7c2dBy2sngay6mwN0e2wQxK0PyazWDujAA6Z/IVbDdgX3TszL5aIPwgu0CInoqCozwD
kUgfoxs5JSDx7MABGxVW/rJuM80uU2FwTZlLUIOAlz7MXdxnGw6dQMrl97ol474rgQqEk1nhWSXo
CM+5n12GjktcB/2turPu9yvuXkrqTwxYWfRqW/yJ5DUYtgfnpXY2T3vNtlWhcGjoK3yUt0a8Ux3r
N/AGQ2SX5hbMV7NnVShc7oPstAC52DlvQfsy+uAXH25y0E5BbuG8vsS6D1DcvGsZy40S/MFgYI+t
72A8NrxD3fsgu9o3gXK+N7KFfje1i7M3eG/g8a3DPEs+r4+t8zTFp1MpA8fKreK8NIgSD2jZDozZ
pglaPnrmhG7Y6MN2Ozdw/4OGw5nOCc7a+9yBWGCKInaa1vexC40S3P1lCD3QEGSM16yfvgNNuyUW
+fH2/Z/u07vTioBj1Ga9uzj3zMGel4/PvK79l4A4v9YN+PHqA4j693mIBjiAVUCVep6KcXmzQOK7
LviXfYMvu/rdz8+nhqM2GODn49KdXXDZCs4zvmHf6IpvA67pg+Pvj3HiOb2fHNQ3K3NL4Uxn+sVg
73475E0SIQeK3w4qAzcSoPMB3Av0VqDbHDduvjrjK2d4Ax1c2oNaC/ZpLA9synglWNhF++yjOHZe
WEnW0WV0r1/wdjlImgKQTK2PrrOP4tVgBU4khbA34h4AXSGgN1CLSIcuqsfG3YgcH0c/N1C827SM
tqwsAFbChhQvo4DeTOa+ZoBBZsUWqkezBipEzWRxP+ZGgu+A8tcU4laI83PYgpFrrKRi0Lq8JQlB
zMMX1B00WgrcAZylXNJDOGvjANXNobhwWVjpjPYtzAFNGH5G19u/NJMxRFZc72Z9sXVGUhy5AQtJ
WrAGU4B3zr2Ly8y71IDDnNaH16yzij5DQ8MAfvXAODkViDkJBF/9+AvP3UsNuNv6FDojLV/2zp07
kKe0IPXGF3Ql0AppxYZj3FXuIaNTvLFddXMo7gxuG9vta6fCQoDm/ic4z+zmJMsORJd9CcW8neut
+DXpvLbywTAIVmIPca8LxD+0sYYHyGxtdcbrvkRx7sKqeWsUqXljJe7ZHqCMAE5/Cwy264uh206K
Xxf2CHrJIAOPmNedSYfkmEHtLRIEzeAqxI1CugV9ITnMQx0TZAspGlgzCBhuWF83/PIkf7eRGpMk
lkNgGsI5kvq9ga499JRtbCHd6IovOz1Ukiow+d0IMB/Ltj9BbmIjK/rh0DRwlG3juKbN3MAof9ME
3QKQPbQj39rqdtANrmwYyMBINjmt+bPqeP8dN/r6ASIoWzxYf96A/0lG4bcrG0YOCYBSSZz/Dmh/
dUhw9bJmOHTg+A0Lo0zDoY6vrmyvomENyMTdt2YI9qw3DdQijgcVHHME0OAHAwvkscyAV0/FPpQT
Rld2k9MWFUPwc34YPHMis6nQZF+wjdqNZlH+U7tJ55lOvHZ+0B4P+HmWRmi26Uaro25w5UggLhjp
BLASv9HZCyr1cirIV7vok40jQTf8EpneuRk0JqYJYJjglwFhJ1Bhu1CAStKfO+IPrL5M+m5wMMBD
vwi0cD8Ss4V8BYjro7KBLsz66B/WAzC6/ffoM+Qfg9mfyY9uxu2xov4vz8LlCNKD3wiyWee59S4x
pA7CZETieX1OnbkU5645kAvotZY/awdtodD+mJtL2zb8x/rwy3b8wP9sxb1rf4Rgpml4vwbHuKZg
JGsgT1SN4zXzxBGqP7dlUj6tT7VEuo+mUly9obVwMwis/eR58tb2FVRD+qNZOy8BcrZTMxzXp/nw
hAOoelm8d1vAb202j2PZ/wyaPACxdS5PbAZjEjQuIAm6bw7FuQ3XTNvSh74FtCLCVhB04b2RaSM7
p1nx/9Rp0LiJPqBaHq36NoUKGeHGvoinkgJANmd0oSGMkfNHq4U01pd1c+h+seLSULmyANzCuK0b
jyGSo99HMN1t/OgPr5BYT8Wlp5EEYhgmeTS88zQe5ZCGbfuFj/siBlF8WpRpK4kFRUnB6gsIlX+w
xt94pv0p232w41UegJJa05A6UNH0w+p+PAZhf+iO7WGKwK10oIf6+OAdksPrTye0IiQfDvLIojYc
wy98I3jobKd4dztBOJaMsF3O70AZFgr/S+IBT7CVDtX5muLSbUJnAuEQLDznj4WobkHE/pVUydf1
faX5+Wq5pcDDZMjmFnqbokrDIoZMXtE/VHZ1QDv+FqWhZvOqFZekK3Hom1gkiYxGCDXTOmzTXUkY
Gqi0AQ3EJ1PqzVhYBo5rH9yrZAvgorG9WlIxDECcvEosMagWB4imFM98FOQMlVp7A2+os7/i10kb
5z2kLyUkgn9WyQOvr1A+C51qY3fqLK94NupozE/rDu4hJ6hkMPmLTGzXkw2WV/y6EoJ2HXIX0Ov0
QoBBQhtzgP7tuL41db9dOZaJkByqDBjeaF758NUhn9fH/VOD+SBmqMUSJxNmOvlwqfFL9WoerTuS
hcVXp4zIobhWEds493W/X/FcY6gAl3FxgvlZHQ2iAsn5lmk0G1OtkQxtzr25whfI8jN06MOE/2jp
l3XzaH62WhNxwCSc+u4gj07dDL9pByrSyM2qzRf4xzueqkyUU9BAus4v5dF0/COp/QjUqW04dNUn
aETuSg6iZVXd9xYIOscWB3w2BZ8XGscoFc2uzkUKecC/rz+2ILkpRy6PoEgCwPy3m0ORFCiJffZf
7PbucgWef7cvXGz7yr8wwQEQflkfWPcQVFkN2hZqkyAUhlHwHvjhXp9k1J8+5Tf8IPyNm4Ru8yh2
76AmUPgSpqloFrKAQ6xlZ7RRqzkzgzCpmCqEAyjzgplhrIG/T3b+biXWQEUX4jb+MngG/bs3b+fV
RyUyaEcX+TnUOCDxcE6ml8DYiOsf11SwB5XgAhnboOYJIoDt99jb5Utuydehcy+UkJ9WLm5mYX+y
ujnqjF1QE/iUcuuvHJul0I5FYMi+DhaU5PJjlnrQ89kVL6nKNTDjJWyzsUC8TI59eddmG0jbjx9F
VK3ScCg9oLKBPelN6a+xdF8gNHosjOnByeOLoLtqyTCP4rdTDd1pR2JFSH+fytsi3bghaJYab+K/
A0JF+hh5FLit18VhH9fQBS5DqCmGtlNfDIfe9n5xbKUfNYm1EYN0JlPcwbCrFFohCJ8+K6DMZYUQ
B08Tipzp4+g/r4ejj88wXB/+/ixrSGqo+WA7yXEMC6u7uB7UwdNy42XwcSSCh/w9fECtOiuhonGc
gFcoOeRBTHvD+TS/XK16QAcB8gQFfjnt753x2WuRat84fDWHo1ry8CCuGhcdhrZTcpz7NoIcfNSD
Wygh1cYUGsNQ5fRKIDjkLg18R1rh5Po9bjWS68ZV9r9ZlZU7jAihzM8BqYk/+UW+YXDd0MtCvDsS
JW1HywU519Ev4kgaAAlA13N9F+qGXv7/bmj01XtU+NgmdfFmtS/S3Qg6unEVp0VzBPrBl+1nus0R
ArQHI9/DW+pSShXnFGVctWWMBbREegqGHJop43HdGrrtp/ikdKYOYDsYGnKYNw7YPXn33TGTaOp2
1dvw4xW3bJy0JHaQYQb7V+2+5cVb7e9K6lC1dtEOWWXxZjG5EUdd1xzANrgRDzVXJ6q25FdjXjqx
gYAINadDXX2ZreoGcLSochFXroVRgKm4PszN3RjUh/W10OwgtUVfMouCmwvL7BrQf7IhKNtvySTo
hlZcNbZsMN5SuCpIBdL2ufU3to9uXMVPF9pBQWeMGxg2NKUX5qxdCXOqUvwX3IUSF0FcrLtzIe/B
Cb7PyIqbuhC4LgcIvSN780DEIfVe9o2r+GguJgMNXv54bMxzOmCz36yPq3m7Ul/x0BH7i2QMA0+3
5YM4pddf1rMb3RpP7LD1dtIEAV9xUSKoOaOjB/cN+SYrgKNtCIT7dxIIkfWP0GwTtbXehiwVcWxv
PFo2tJOnIPKTrcb3P3m//77tqdpYX0AjvStmB/aJIA4XJYfshl+TG5DMvk6P9/bJjqIk/HSGQqjz
cse+7vsg5Uh1WzGgMxUWA7+FP95Lui+ieYqfCknKJsgR0SDveEEouI2hzbbvJyuuuqSSi96Jx6Nd
+NCiGw++t/U20ewfb1n2d0dqC1ftnNwcjxADvdLS/1oBuwu9InQ1z1sBefmZHy2z4rd2w11HNMsy
QxQeuqrXoA4iUm8ldXU7VHHfsc2TystxrE6uzaB53+XHkXF+2Gd7xYe9IkYFxYaBePDAIFg6u5/2
Dax4bjk2bTeSGYsaVCH1zyVC8PrIy07+wN5qa72YUypqjpFl3952EAHFO/+zxDsKWbqf7rzZ4vIn
tfrRRPTvzRMUtZ0XBWzjPdc3+S178x+G8GR8tm/5TXZLX/jd2X1d/ybNIqs990Pu23VbYaqmPNaQ
BdsKb5q9qbbYV0lQUaNlSC9Cajdz4yhL/ulNsnEC6EZXHDd1bT9DBwuST+5Lmv9s0hez/GfdILqh
F0O9c9x54SCwCgw9BKAkab47EHIW6c7frXisUbVBXQWIZYZTHYexPWWTiNC8v++55yoe2wO0UjYt
zkVg6h98uzzag7/xy3X7RHHXcoTkQRYj1hBZQmrTCSF8suFWfyogH213xWMh+Jq6DGRCx/afMYrf
8nN/NiL/GETzw1N5X9670bN/+bf8sb7Af6o6H0yn9s/LgUB1aXntmNfxV/xEoLb+ZNbheAM57B+/
44fqWl+NS3b1D/H3LRiu5jhwFI8WzChxKUcsDRA7wgx8B2Hh1o8edPGOlSjlxhtxGe6jT1PO4Br0
95BFJuOxoJ9Zc19SCEM3z7H1OR1PbrOVA9PFJ2f5ync+YgTc9LvJhlQtxI5dd75A0/pEZhFSIQ4B
JY81HL4Jhmc7kfeQEL8jMY3mikdVRY5ePj/KyTiur6bOsEok4JYpoB2Mn0LE54wduuSJmU9Nugv/
QtWu+1iWGa4GzXgszfIYeOMNnsobS6X74Uoo6LMC7dZsxAUB+t6HxrAPZV4+j/Ut+snqaN04mlim
ArZE5/dGGyO4M8O7h7ZwE/K4vDMztu/h4ChBAXLCvlGMiJWUQhz95LKNbJ/ONmpA6ECdbJTwliE5
kPTM2fcM7G/NaZdVVDyWDc1WdCX24zF2YkgN148jJzeyKjaG1/igCsiC8HRH42Y5QIbIspD7v3cn
iKB3d8YUeuPGpVhzFVGBWcNMSmvOFstn/ROp+9e5cU4tt6+i5GfeWId9plIcvS661K9RMD0m013p
36czGqA3XEuzN1XllnxinZC5RNCnbhGWKB/d+FNThNTLi5v1X685s1SQFi6BkzkM+PUQLfftq5Q7
raK4bp1VkC1e7jbSeZmCL2NzbYwNj9JZRTnB7cLpi2o5Crvu3rAvRfxU7MwMqQgsyA12eWzhV0/y
EBj33b7qOlV75VOZpYWzWJnYTujFP31vX/ZQBVgVYHGBRjsGdlPj4LY9niA7bzNq/3sZJxWUfTC0
Mx0L+9Es9l3AVEgVJCoza3JxS6pZeQP1q9sZ6lnrm1nj8SqmClE2dsD/gCQNec7mixGcDfrNHz9b
YisLrNl7au97z32o6Y64PFQm/8dJ54eOx79FLncu5+Kl7y4Njhsv3ogPIHEcJV4MRd0tmJzONopD
lnkelxV0mI4SUsMxODbDviFhOoiHMWsOk+NtFb01B5MKtBJJlZVVkGOijNykxXTyvM/onYjEVs1J
E7JU0RXu+AwkrtiYXtJ9AYywquTr+v7Rra5ypsamVfpGizPV4v6/fZmzyEzz8kFaovi8PoPGOCqK
yhsMB6B8zDBDj/5olIU4G1A+OHisYsdElrtaSZDhXg7edxvJyGhcxTPF67hLD5WIj8AFbkT2j4G3
vlolbYUokrz+kzvIxE1vQfdJWl6RhO4YVzcFI+bBRsb7Ka9z+1DVgXVZN51m2VVsGJmyrmpyvAUs
EgX5bSCO6+Nq7iIqLGy05ioBAwtux+WpQN4pZaAqGE+cNKEt2dOQbbypNA6oYsT6vA7SNMHS++X0
4BqLUkcdAQL6hOaDM2RoN6bRmWnZ2+9W3rGDsm0sgdROE7wBTF+Cv4/uasugVG265w2hfvd/nF1b
c5w6s/1FVAkhQLzOjMceX5KME8exX6g42R8IcRdCwK8/a/KdB2/FGs6ZV7sKjS7danWvXiuEfxr9
fJuHejMsK67bYXo2RCydxJTFUzRetcEmKPxdMr705RpW3LUmVsTQ5jFP6YSf3eTTponlBqf3/OFx
fdmK7kcdGkPZyWHXd0rf9NPKq+RjI+N/SvzvdrGpIG9UtuL0XbUpl/sc2cUCuGlQu+xK+rX0j+W0
RkTq8Ek2RswHh4XhKeYQxmaLIh5a9L4l4R1bw+P8kTL64MVtA8XKvkqSfDgt//c3teVfHucv1/HD
PdnNm68eAO6b83vhOEI22mpiNZkC7PBVrG6p+m5AFRTVP85/27HPdvt8W4ZNGgh8W5JDNt3ma8kI
13cta/WnIAjLBd9V/a+EFJsR3C+X/eLTiO9OUKIiDxnACs9yUHsgbNkMYXPZm8EGWAXISf/3R8/z
56U+LGsQV9cGWmY6MzIKEsM20/kYNwN4EA6x4heuh2WpQ54WXgLiFqAO8vFLU89fg2E1bnP9citw
iCcTlA1c2FXVfpHejcwfy/rxkn0ES8+/9xEHggRgqkVBk9034WO6pk7x0cmL/L+a3lmIVi9RqvEb
/tnsshCk9GVyCXHy6eOnO/Dd4aOVR3w5VgHYJL2p2EdzE+Fy5aH8/v9flNP3T67s3fd7MH4pKXXx
NLbQZn3QXp12P7LWi8e1QP+jqOA0gmWYyg+0MOiY/Ua68C4L8xspwekdSTQicu01G68Gbc40Qo77
shlZ5jpnfRq1fRUeK9C03Zuso5/8qF/r23BtthX80xQC37QN60fJQTuWbZok9nRyVXehLtbiftcY
lvUK5RPPy738YYba0D4KG0ALy2YlPPgQ23baD8t8s6Vl05iE4kHr9nZm7T1bzK7Jmi+Zxx+qBlwQ
M10+h6DPSwawp5zflI/M+jSoZdbVFIUzGs3YUZd1tWeDrHfR2M17EMHNK0N8FBViCBsiZlTDgyox
3iNBSW7fMPRa8gZEiXLi6sp46QtoYdb0JB3TsTFjTcQlG+OhfyRgF/us2gKgLqjrffWIR9c4E10b
ZaPGMrlUqSJMf6PG/wx21PBmJhCnyML554zE2z3PshocDK23ZQm79dJLFAROC2m5hGhhioBdyj9m
QauabedDEvoxRAFhjXDKcb7t9nkjikllhEVHugjR76MmX5IrZNbpy/nD5vr+6e/vfBpUicBwWGt6
JJPSACIs0ZJcL16m/3P++67dt3xAx1ic9rRIjk2YL9MW2kdlfculj+a/PgzkWhexaxqWG2igpSxr
lbMj1yP91DGff8ujqdydn8RpN+1Q8rTLlhvomjYuWTzljxUDcbsuVHSV5vErjlj+CK2VtWSJaxKW
4bOZoDW/7dIjGWK97DNJInHf92nbXpDDxDxsCBox0OKsQ9I8djw11ypLfkNVpb5eDFnZbccMbBwa
hN39PJ81Oc4ZmZMbUFYH7GYwrFuTUnEcJxt1NpddkVGKKyXrc+8no/BScuhps4m7ilwQdZ9WybJp
UUsDEGfePIk4gfZtmuQi3Iwhbt7zp8nhfG05GCgKDLLJgvCXUHrsqz3o4QUwdBKMv/w2Cec4/eEr
jrDo0IkEDV6XHWIbo6aYYMPQ1vGR12SY2KYGHrv8FfuMBFCApQBvhxqEJiuFItdGWXZPahlR0k7N
05xAvAcpiOwuAzhgu/CJr6R0XUNYNh8hY16QepqO8MIVmANmslfpnP6cUiiqnd8q13m2DF/4fRMF
Bu5dT4Y2zxULx+SIvpFLuD5PR82yeBqReAyrghzxbJyHG8ESlX8nfAn6q3ZJ+bxi9w7/ZSPamolH
oVFcPokU/QSs9r43HiJvEYpujyfPGiGba5hTVPvuLmFiGLUsA3rsfLrE0DLMUh/ldN7zoQF2cVRj
ABXsy+j2sXq2jAwdGTMyBtLHpGWPRi2N9/JdiT2SK9v/UT7kNIDlCfTU+jVNq/aJj6BR2xiU1r+K
LtLFQ7pU+W1udPFYKAFacYRPrPduzKDWQhrH6bZ1ZsCuhQlLkR6bovqmJUTV8t7/vCSkvDl/tl27
dTrz73aLGgpOwVT4R84r0CiDdHZnNM5CljHxdaRr7CGOJ01kOQKhqqrzW1M/zsFY3MzTNCq1kR5D
3JwXRYTLTgqWf5rzSotN4U0tao7nJ+gw3sjyD5iQWOIs65+iUbNwBzlb/TseZTYezn/ftUOWc0hF
QUNWB9GxyiewtKuhDrckiZObHKw6lyQQTkfQ8hAkSlrfF0NwjCqYDrBguuiuet3MK37asT02cg7y
xGBnkjneT2DKh9ov6L546G0UBJjByC/HXVtFQPCvvjgdi/aXTE2/FCqBEM7jTPQCaQbwN0OQFLCC
TUsjvnLVOXbehs5ByQ/844lcjpQAw3sVkTBgy9aDTkq1prX2IdIZG2PD6KIhoggUVYqnczp2j3wg
FWBpmUBMUm5mPfjVbZaGNPmnV0ueb+kQAjKRip6LA6TXmd6FVdrmz8JLkmF//kC6pn1a83cWzaMJ
4FZInDxp5vVHhv5kdC5RLtco21zfP/393fchs06AkuuTY6f6ztsB1woEnpwystZ94RrA8hU665LC
E13/RFMd3eoZBCRL10xv55fHdfQsf6BY1eq6oHhKZUxRvA2HvtmQoZMQkoXY0LTidlzDWG7B9EY3
fp6FRwUNkvg+bVoPbX2+n96FE1NrbwXXKJZfyLp0kDP6Do6K5tPnTHhkOyeAwA+dvwIDcWyGDcaj
9dIz6FuzYzcEdL7K2rSaNlEe+Cvb4bh//gLepQE6sfyifyJEjTcqBwWtCb18S0yY7fp8LFcAOa55
nMLwd6cW8kJ5nYPX69hBdwa1YTGP0aGY6mXtnnHE8zbmruuDaJHoc32iRvV3CTQoIJsOe6e45pZk
OeYIGM11GzG57M6fZNeIlqETOsdFGqrsUXs++8FSLJ1MZ7nLiF/vBOSt7j2SJSvn2bV+p7+/Wz/c
ocCp+YQdTenH8y7lMmh2abyq6OA4ycwyejx0kiQgWfYYVU2/xZLNN81UZtsR9/fKTe2agmX5ka4g
QgM/+1QF0r+Nqtl7CIZgrYDguEJtrJ1sisDkbKrvkVMjN1VLu0NVgq6vYi294nF0cvigXh1AS7Q9
v/9/EDwfJCRszrTIExXExniL0Kb3TnIexZw/af2HW7tr0dO9OUnxUgjTfxrUKB+WQRxoTpIODeSL
N2xC6mVXvPXLLRAYkBIaxuYbTYB3BA6ONLvK9F206fIh6R4ib4yWvV6WoSg2XiHinfApeEc9E8fB
jYmjIP80NVwOD2QsWPPS6mjuwH9V5AR604aKdCVedWyiDQ6UcdflPVRZn4znQYsZoN384PXeRFee
kw5/9Bc6sB7jsqhpeJS0JI+zGehW5oo/zAv4E/4PzFGucSx/JIIySxNVj08EutJiBkuibqBqGyzI
Swbl8uX8EXFYVXAa/Z3Vykgk1YDI+0jx2h/3UH3uZsjpIWjd+Iu31kvgmovliHTtLSiTQNJHeF71
GZRPwbVkZb1VVOJu9SUY+C+bjuWEiEjjoJwFPTaqD73PJGYqBvUEoO/XbOJmuPCMWb5IDciHpcsI
qqa2nLdQpNJXg1pj1XUdYMsLadFNU1Tq4Nhohta4dh56MA41Q3B1fo1c37cCD0p5tih/HJ/SRUaH
OfWyfuNJRK4X7oEVclDwc2SQBWufTLME855GSW8OGrWd5vsSZJ06XjQNG1yox65tiownxzYmoFkI
jHguWb+m2+W4Om18YcRKKquqlY9M4KmDlqF9pvDUyfQ47EidbgOAkFcOk8MEbcihzgKqk3kYn5pp
gCInNMWNh9d7ngXPl62UZeOonzA6Ia/+yLI4eqU8MtE2mdDkunKgXBM4/f2dD5nTrGaQgZOPMgSt
Lprmmn065Woz5Mt84RCWXdMW4T3ot+hxjpvq07yEQ7EhKZDZ/UCbleZch5Oy+d1mqPPGfaMRn0X+
ZyH86gGUx+AeDKZ540PJ6bL7w0YgkmSk4aSw3Sw3DWq1nHrtsyJ9A8HGrhLzdhQJCdeAFo7UlA07
qabAL0NIQzzSHirNGsjWbReG/zRl8yVCay9QDFBBmkN9E5f1r/PHzbGONhoFui1z0op6ejRdThXy
4kNldhEI8dVOiWieoPKVe2vgKdfZs50Z93nZtsVyzDikQa9YDHJtMtOM7LIoIZd5NFs3aEYzlkfI
ggdtOiJNEJhPkEMuD+0CfdWL1sxGXmYFnY2Y0uJrEzX0wcg0ERsgkcs7AaDCw+Knq5qBjgWzgYoY
aeiTHAlJNfBo2yxozkCW6OAtPNudn4trBCtwUaEoGlyJ/KiKHtihKB6S76IPfe96ARvtGhmfaxTL
qeFhW0IYIwyOJAzDO0Oi8E5O8fQ1U7ncn5+I46L8gxh759ci0U6SIQyD36ylvMbbOcimbVKVZL5E
wRHZIRuyGEE3hDcZ9X9Cjqb3T0pHkdgX2m/C7dhF/bhVUKjKN4WuskvEZ09DWrGLDHgHeAUJ7iok
+F+N6Zbhe+4XmVyJKF2rZoUvcgJJc9Ly4A4CVX5pNgS8j8E9Jcm0xpbp2nrL5o2Bjl/emuUIpbOG
7bLe0E+myQQkviW7sFJsYxx5Q6a8qpl6UgsJB7RddWl06EUKMd2LTpcNbIQMQJKTVmf3vIhLf9Px
DtD3aQmblX1wueHTM/Td6dWjv4wi7tO7jrLyTgKQMk/c30nknPZeWK04e8du22RstAV/LlfI/jTo
Lv1B0Ji152O89iB37LQtrFM0Q0rY0k7H0SvVtqKgcdBKkM/C0yu/3zWCZQ3gMPbqWgh9zIoF6E8I
mW2hOdXfj3yNC8m1QpY9kDxH3yZEsp4UzEHvZLlEzw3Lh3bl6nDd8JY1yEQ0KRkbcgQhZH8fBbEp
tqbRk/cPHymLENujXCjxCALHDpQP4joTz0PSdOoSsXQ4FJvDjTKtew8CKUe9wJ9teDrEz1KNfKUo
+aGiY+Qj//Lvg9z1Uz1OQeodCQ0KfZgZiAz+w/IQiOYMrPvhazUjSXell3BGiBNAkyL+giKFx9Fy
VOQ+gjfWoScmRRqeeZt4bPM1AmkHnIjZjQzMg2gpoaN5NFESbCtoGF6RJLxqsuShS4J/GsnzW16w
aNsS/bVEZ8X2vO/42LaZjWCMZMz4rObhWAlv2EY8KbckGMlVxynZTMEaUNI1zOnv71xIVUuv62aF
snbT6u5IW1aK6yyLenJlJK+Th8VDCLSyzx9aIgltBBNPTJsWuNEPWNX6tmmGYYDsTuzvwpqPP86v
28cbhkFORvpuRh2ojVWb5eItApp351M6Q7YJJi/S33Pdm43mgDfK4YcvEnMvx/L7+XFdc7O8TKa9
qGgMUqFR2X5XMbLX0Dv73o/RmkKBawDbySgO5wJA4KFJEdXRqP6ekqrYBkAerbiZD90YVs5yM5UJ
m9IQlb/NkhZv3IvmctOCAHWliuCagJ00SNmIwtcSHjToG/5MgHQAfxYQZrxsAjaoiZVdE+k6wBJV
akqQ+JT1sJnQI7Hy/Q8zBiS0MU1D3BFe+Vq+RYqiy8hj6E7cjDRLfqDpT0FlVMbx1mvmp4uOlI1w
klwapFRp8wnoT705qYKRgJRX/nCRphBKnza+aR6KKEnl0nxiXP/ojFkQ+uIpXEBweGXJHGfKRjgR
IMDybq7yH4TydotbODsMnK7x0ziOlA1kSoKikX495T/GtDFIRqTtpih9lPU6UV2SWcESWXaN1/pk
ljSTbxVFemVo218IuMJLClL4OP23r+KkKClEBZtPUNhCkwSHcLWXLmuNcq61t+yZhtpkYuryH8jA
kptYTHkHp1SStUys6/uWQfOYgAIgBmcMys3dDdciRo9QlTaP54//h1cTIC5WUNAMdCTQh0+fm3p6
IjI136BZfud5kHFtoVN8dX4UxyRsGi5PAErdBBF/jmcm7iWiCqRQ8mTFhF1ftx7Kc1mTZRyT5Dmj
YBHzjKRfDK2yw2W/3bq8eZRn4NRmyfOUR19mUvvbCACX/fmPO2zLRh2htpeUU5Olz2CIG7YgcvxS
9mjU8OJhrTzu2uDTor27qUU3E8rGMX4WMv5mRLBsMg+Hn1UYYarz6Pr8RFx7YFlwZHoa0LTuHiqo
tAW3YoDyISpe4Vxc5uNsdJEu0whSBCR5rjod7sJm8N+6qpvXaGlcv98y47FNCqHLNnluIEJ6kyg2
/DK5t1ay/PBtASuzjLgah2oOgMy6FXU77lg2HU3wIBFmcG2eGq8gu5Pgpbfkl6TCkbixrFonpIqz
SsQ/mOLqtlFgjEXQbr73ECFe2Q/HybWBRXMcDiQnTfzDrzm7aZek3PugKtnKFsIR58/Ux5gfTMMy
7EihqmkGXt7SLtoJHf4Dic0vmn+hcXNrRvNEivCgyhp9XvyGhmBmW6qX80O7ZmcZ/Wh0ByafOn8L
RwQCuxygxCu0lhXAcOJFtDs/iOPMhafB35kmaYjSPiQlfmRVRH81IBz4HMS8X7s5XHM4Dfvu813a
iT4CUOK5lv2vnGb5rqvjt3gp8wt/v2XzTFZRUCwFf06LTD/rloB3RbbfLlsc+u9fr4e6AXc5l68F
58HBn3RbbcYmT9cOl2vxLYMXiyZRPOvyda76YvunHlXW4AW67NdbBu/rsJdLPZev9ViyK+qjiiNN
P68s/If8swgpbawQuLd5rL1EvhKFShFoBbb9aG6Coss3wTI9eWN1nfbxfsyj+wJeZujW2KJdDz8b
RTRoXgH30JWvWZi9KqXQc8A+5319i9fMsBkzszeB2fWk+pXhj+cX0+UH2F9+AB/3vVK+Vmy8mQPE
6eGp39Wj6WaJQgKh7ulnPkqoFWc5uNDhHUp0UEL4Ze1N4vDfNuQIsNmJdS2Vr3roHyAVtdVlFG/C
rPwOAuNNeJIkO63zXK+pbjhubWa5Bu1PrS6Djj1kDODxU5EpH+hVSoevPUMO5vy6OkzA5vQiWZsJ
kMfXt10XERDWdOaECFvTvXR93fIOaD4LTolr+SqSpt9kvce/5Oiu+nn+t3/Ybn4yAcs/yA6URtAg
l69zS7d/jkPdTnuQ2ez/2ERdBFv09iDlryKzLZfxJh6q+4nFL1Fe70yDSyqEuMP5H+PwtDYiyY8T
2nqkgq4hDqDctrWBm1L+4P80TRNfdqfbGCTF55py0wUPfwpOVGR6K5aAHOJqrf3SsWM24iflfcVY
k9AH3uavXTeEn8oqUivlWsca/QX38VMKfgaTvGE/TH478yzeo4+U0ascAiprZUzXFCxPQcpw7OIl
ZQfql4+kJ8tmyMKLuneBYbaCApIwP1s6fBy3HAM91/xTpnjJXHSGbBawbprp5GUcH+d4w6vC+w4q
enVV03otgnbtwGnN3sUDpoAsVltgBBq06SZFdpecUBh9Jde0aE8lkb9gclggy+Q7NGuXfhWxQ+f1
h4jdUhN9a2J21aTZ5zIin8eWrSQ5T/v50UiW9esmYroFv9SBwD+qCu96KCVsmx5gnIj+o7m/Pb8r
Dj/8F1VYUIyhjiv6MwpOOXkvq9oNanxsi8IDe0rLeY0iwjWQFTDkfRcMWkzydep1BfgfWp1H3miI
dSN0WGb++/x8HGfABvsMCvLTSztjmDCbbyJR7k00tQ9o41qLfBwTsQE/ZKwguoZetLcSmOxk05cA
xauaky0E34fPUFdYC4JcU7FM3QBO0mXopniVYz/edIGOb6gAdDBGn+WKTTq8ic00lsQ86UKJa79t
xuw7kb13F5rxQl9ls4yJRhrIKwzkDSnh4RDh8N6ejOSyjbaMXYRNQ1JIgL8mlSgfp34WBxANlNvL
R7CMPRNDHqveK16rKY6h49s/zPPUHdpE+dfn5+AwchvhMyZdbgrN8NCf5H6a0VISan+bdDEkX712
04VmJZhw7bP1FqDhINFAopM3IUb/uus8Um/rrlvWVEAdftHGvQySi1QGQfI2ZB7dF37Wgc7M47c8
AE4ZAOx0N8tx2eIwXEILjejIxsGgft9xoDjYTwgTRc8QP5sPPMV1wsuyXjEOh/3ZAJh0mhM/h0m8
eVNUX0+Bl1z1QV1fYRbZyhCOfbFJu6p8Vp1efP48ehn0U7NBEUgvL6u08a7vWxf6XJrBA8YyfcNm
+9cqquPHCCyCF9D8nfbgtHDv7tuZdGPje5Ldc5SUvvGONBWEO8wlBJmnz1sW7kmTBZ5YileyhJ8J
a9ur3IzegYY9+3be/lzLY1k4VcYIOc3+m16Gt2XkZjvgYt+f/7jDuP+89d6tDiNkBLapYPc0Eb/T
hm6JQnqFygzKJip7TUi3Zn2uaVjWbficYrA+fSmhkFPvT3CdZbcEnK3MxGUI1tXdgOktHfrMe1NJ
n9yiUyOG3pFfZZsxz9duIscYNsglAdS/LTrjvbVlX38uoMO18QNPPVAeriX0HMtk83dFM6u5MCp9
4+NYPvIp5L+9fFo7rY6wwMZPGlHHvrcs3ls3Kr3PW0hqD3iYGQ8R6DDhEX3+VLmGOf393akqxqgU
qlDeW466yTZVdbhTCQhdhPqvf5UrKQnXYlm23UBEeyiVP72AnKInW50WqTp6U1Akl732bMSOGXsd
Q+jLewvliIrkVDxMuQeEKahIVkJb1xQs60aXWQgNB8MOZl7Uz5YTfufzpN+d3wjXgaXWRvgLND0X
nr4J1Xr70Dfqu556ulUtJRfugWXXHCwqCdoHWLGJIIJ9TXRl/smxaJeVDW04jp5VmsxTnv0Cv7/4
4aOb9Xroa/b7kvX5C4xjJrn4qEqGxYZ1kNLddp5EdmkeugMo3fKr84N8vMV/wWqikakmysDyv5kR
rSEn6BkQ5Xixbpa1R+XHoc1fCBroCdOm6WWMIdqFPo8dqI0aFd5nRZHeGFNnv5u6SG5DUa9k5j9O
xTGbFGyGzssctfH8glxSdN+2fkG3XbHoew34lLivamQGQauT1ACGDXPao5taFsOaQsPHx5rZhGFo
KVEtX/T80g041rVKv4Bgh9/lo1gbwbVnp7+/82BK8CzvQOoAvdRaDFeEG7JHDmvlULu2yzJ6PaRT
ZMQAm9Gg2FmAYkQZUAZTeWNKSAeEqRi3UzrW4R4gonFNmsC1Z5YzmJuk1mQQy0tWmL3Hl+uwfymh
Vpkgrk+L5jYIv3V0jXTn4yuA2RxinSChMu2Y/cp4kexPMDJikvGhqpv7sl2lKHIdBOvST6ZUgPVq
Sd9GH9CqBPXOeTcNsUQjW13FK7eZYxCbNizRUkVVNM0vNXDfG48hnVmfUk+UDpeVQZjNFjaTRdYL
8z2kLr2x29DAyO9gSVmjzXecZpsnLBoj7kuZpG9dCgbk/ZJjCkOQh2vIQdcKWfd9tWRZ4dMsKDa0
NvTKhIDuaLBgb8Z5DZnrGuL093cGmYHlsO+LxnsrooE/TafXDbip2ocsZxddZOwvMJ1MVRSxAaVy
0ULKctimehjUdgxCL+h2568Chwlyy/DlJEkh25DeVxH/0lD5LR1QRhcZ/BY7VW6avh63Iu4OSzXl
z+fHdK2cZfYKudhhbnjyxgvPe5n9+Jsq0+Zb11VrXTkOW/8LTFdkkZnbnh/0VO+kAl/HaLJNkJv9
EucXZVKYLVEJtpbCDwaSPsfIv+8yaMdue4IGs7pDb+75hXJYiQ2pa9A8NDRBSg+SoLUc12m9i+Ns
jc7ZsUg2oA6YMB96B2H5axbx+GXUcbArDHutMkgVbBJAQi7zVjaSLmiGRnudx9/62jT7lkEWCY1y
2S7Po2+XrZNl7aQYpnCeA3pP0CW3m2mAdlG6+nZw7YJl6Fx2HvKJOgJGTBK5NWDt2nC+VrByGION
ouuGWEXJQtO3kx3IGs/1rArvB4Gy3vnFcQ1gWbjGi4fkJqGHLKPA93jmiXZItiaLfDw/gGt9LHOm
1aTKAvLJb6BMndgubcKiPRR6UcXKDFwDWAG9ngFL/5OGk3UYeD/5BFHluwwx8ZrejWsA69JuyCgD
ierHSz8F5nqRJb3xirU+kY8TGsxG0kUAXddRPdJ7UasHOaKoYkDxuYvS4SrwwkOv4mB70UbYaDqK
cDvJG0/8oKIAh2STLbHaJKk2bCVKdKyTTfQlCzEr5av2BZ1gzSuEGJZhx0Vt1moEjqNq83xVIvWh
PObFBwLGras0qNMNRwfXZj057dqM08jvLm05N4IkKHYdwHme7ZC9p5vGNGYvDerbaBeNNoKSC1fr
tIrvx+JUZzVNsl/Il3nJnikvzO8XryvGlf12gC7YX5xekMHx8Vrkh1P8DJq/W4hLoLO2va9Qwp41
+C/Y8BXUhps+5Sv5B8dDwYbbdWAopEOisl9zDmDiEPJgUxvxSdWLeoTadH21FOJmrD30V152qC3j
Z7imRiUqfmCLH21oK9SmldVl8D5mA/A6j2nhLx19OdWF85QNW8HKtf1xmIuNtus6IoJ4jJDrKHn1
FdF0DSnbIDueXxiHsfwFtKtFBbHEPCk20l9+AuqS7pjmD0u2CuVz/f6TEb07wNGsgkkIz3/paFdA
4nGMbj2QEa14ddfvty7tZgGYsmAsAKM+T7bgq4/B6Ios75Invy9bIcvY5+nEsgoDeaGAuDIly02I
Dipwt/nz/rIRLBNHmlpESOwixSti8CrP5fXp+HtpceHNFFqXN+t6De5LpYtN2pP+n2wq0Wy2TUoC
ZPzu/BwcYWBoXd8dS4ivI0NfmgH9sAhj0w24+PlT0C8/iy5oL8J5sNCy48xnkUzFLH6xikQbZJU5
BNLB4lvPoH04PxPXibKu8YSwZhB9RV/KYMmvq1n2VyAc4KDlN2u4bIdJ2AC7qkH/O5Uq/wUwefeV
9WUD1YYU/d0XzcBG0RktTUWgNXE4nVhFyH9YmORbEJ+rFW/q2GwbMWfAfFZhjehLr4PXQZNsy0JA
+qHx3OzKfrW1xTXM6e/vPIeYahF0ARM/urR+qWpT3OiePnM2lzehLte0Yl2bYdm3DKKGqy7hoKrg
oeKvlQwr+Zzmq+0JjsvOBsLNvI5NV/fArZD4WxdycuAQM9nKAk7QG6cnBNTJ1hOieTu//a4JWdYO
mPTcJ1kvfiWy7XYgS+x3ZVGsqVW7NsUydMPKGcSLFTswvJB2ok35f1IBRQM/melNrlW4YumOGMtG
vS2hMDmKd6CgkhNoL7q3TIwIf+S0H1OQN3fokF05za71sgy+I9EYTA1tXnQ/AeXtK0BKln6te8ox
Dxv2lic0KiIxil9d20qBFrAQqnVBmG/jrkg++SL2rtSQpVfn997hvGwcnKw8cDo2JfyjBGs+Bd3G
VbZItW8DUJhdNoR1n8tRq4XiXf8CMB90OVQVltdxMRXR3UxpvBb1uCZi2b4B10EqTREfQL3XIMQu
9V1KTtVbUa45ese+/4WJC70w9LsqeJklj9G3Amq3UA5id36ZXF8//f2d8+KIXWkgUvYSAvWhfwZo
QA5vQ0/H3lp6yrVElp2TgIMKMU5RHMk05Mc2pIW+2SnJp27ypVzjvnCgwVlgGbzkOtS9lDW0tPxn
NvJhXyxp8nVIfbmNMyC7jB/cBSVepH7QaFCj1PM+zeXvy5bRuvDxSEefhBmql7lu8l3Bu9swAX/l
ZR+3LL+SZoZmVRwdqqz93vXUbMdkUivvKsf22GC4zpu6AsoR0QEgr2pDxyq9OqEHS3SEXpbZtcFw
OkexqA1E9AIafb1FvTi4TcCKur9ocWzCK9U3ExrJ6/olJUN/Jz3dfb24hYHZ4LeyGru6Rq3tBcDU
GRDEcTFQzauyNe1sh/nZ8DcOjog5XEjxK/VrJITBajfWoFUAcdP51XHtrmXephOQXFlk/MLK9AYZ
e7kNg/7gk6ZYGcA1Acu6p1Y0QMvn1QvXPoqNXuBF+cZ0nF2fn4Dr+5ZZV948zQZK8y+UB0G1p0BQ
F9exByKP58sGsCw3DGo8+xJZoNOtm25yPx6+IuQdLjr7vt12S7uANGqi6rZiEeSnin5bk3SNSerj
tUGJ7d++W9K6ikoWqFuTQw6E8OR70K+2TH58cnxbJaAxKH0GHpj7Zan5dSaz9EZHjdiU4F5eeQA4
fr+dLAS4ftQnSojbrJTxrkmN2mbdWvef6+OnMPfdxSaUV2deUg63Wa6nDavTF4/ka7UKx+LYuUEg
YgW4XT11C/bT6y4o06tsKL7FnbzsKezbyUGT8/9dfc3F74YhksyDSq+ERq6lOc3q3dJk4Qj68Bpn
nCdTeW8W70XJhK3kzFxLcxr03cdlkaNpZ0noXRoUv2ew0m27rH8rjSlXTo1rAMvjIKKu23TGwcyW
Es/Gdj6kbfXd9+O1Jg3X8lguB/EJYmteqluydOMWrCH9rj1t8SX+xo8so4UcMWhOUjncKp29RtEJ
jTytvnhdP92KFPooiQsP6K9/6r4jV1VOPkO0ufsfzq6kSU6c2/4iIgQIIbbk5Kr0WHa5bW8If+1s
AULMCMSvfwe/TbVcJB1sOsIV0VIi6Wq49wz7frmd4fPCks1RP3jXCsSD6Dj2oIHGtPa3kJYrE2vn
+Aiv9UyZgZZYCk1mBeeSGIWWMp5M+uv+2K/1YL0JKPWasC0b/0pmpOMOKpdjc5CBC0xqnxpo1d7v
ZmUWbJV+UxhRzUgyXQdJxWFkyfdebhYY1xpfvu1FfPEBRexyzlsRewkpHnSYZuQgSVhvuR2t3KTd
YOn5RQ8t443u9SK3DIuGp6luZJxL968saR/mLi1ioD7eFKrgB2CFm2Ppl+SIivPG9rH2eVZ0BzCD
C6VnOog5s64frzPP8+zsNKMpbvdnZ5nsP1kzrp0C5Br6zV0aYgADNyweisD51fr11yCb2cHt22/K
37Ijej0HAXW8fw+kLnQ+VFkPrEQ0gPuR9mUBJlbDHwiKniSNtkxV1pa1FfWCtJINrjuIGGbkH2RT
Fo8Fd59pjyfO/TFbmRU7E0h1ot3JK9ADTor6ACe46hgYJE/3NW+d1SVwamaqXAxUK9iMt2EtTqR1
91HWXDsPyIp+EHNP8etFOz03KQrCfT5sjc3K6Nu0WJ2r0c2nAK1HaniXphK/vTJwUsdH7BuepecX
AZknKRtFlCLr43sZXJoa7qT9E2pTVO3jMbh28k85FauzvMDdXVL2EIDddZohfn2aPG9LqnZtDVmR
3YOxGbpNjy4STqc3+Uyazw381TcGaW0arFO7pC48QQj30xjwS5rFPWzHO88JboCY7kvBuXayr+AQ
Nh1VHgK+5fbfJtk571I8BjcwNmsDZIXxUOm2d2iL1psk+zXkEEz3Rcn3jY+d4KtSPw+9gaN1mCuE
MVj+5NQpWclY4BGxDz/v2om9ZMwiuPFNQRoHUzG9hZJf8NGfq27fPuRbB3gn1KCcsOb4CJQwXQ6n
41ilAZCcuyLNJrfyAbZhY+XDThu+YeyUGt7AQiHZB9Z27VSeKf20ATmbpjFPiwyQTPkFthrFxgyv
rB9/+fuLbSLqmizARQA/3i+9nw5P1LHW6VaCeCW+bFqrDHLGVVvjt0MAEfo5RGSPmWgflgNt373J
TuFNvKR1Tzssnrqdg3iAqMohmZMtWsTa+FjHcTINJAPBFBtQOONaCVs690jYsC8V7P62zXgx/ANE
t8GjcpNfqVRVjPu3iYvBkYujxb5cnWvn6qqh83LmB8kvUG77Y+gm+Tk0VX6h1bDFmVsZJDtZ5ze9
kw0DoGWx1xUfa9ifXxoz5ftud3ayrgGkRhmvxSLyCX+riqE80tnZ0i1cudnZyTo/9AcHJqZofbmv
qqB7Jzp6HRxkLca5vCi2xclcG6QlRl5MtejnIerF753alNk50lN6Yd0wbuxCK6HmWYHcZEVBJDE4
yrxmZG8h3QYd3DCtzkHXbpSt1rqwDmPu9Y4ry2F8NHBUiYeE/iBC6Xju+n0SjxC//PcYhTTXnHcJ
PoJVWKixgDTJkcBW9mnXVu1Z0SzG0Lg+JckvKDx9GeHg9eByuY+16Npc1RJE1CCTENaNtYM7FhHd
NMReUbRbV9LXkciuTU2FwTfcb8qaPlY1NNNTEzcjuXCan8ZMn/X8pcY/Q4gG3B+rlYeIzVKFysRo
Ij/F53CQ34+DiD5GMu1/QgIZcPHGCTYECVbiwqaqUuj0GkIN+iE+sKlIpJATTfHquf8Za80vn/ci
7EjSuHD1XXaProXYgXFg1VaD63Tc17wV1TCFUBXcDfSj5wfIBSSeSpE2H8dk3/Fmc1U9IxPACQv8
/CJHrJX1WJzkILYkSVdC2pZiV23UMa81FGmrln1Ugyuflaxh9BJyIFEu+8bIiuoswXVXTsX4OBra
/VwE7btD25Xmr/vNr32DFdQynRvofWgN6TzwmsZu+IYSrgOFcfnlfgdrS8i6Y4ME1UTBrLzHSofR
QYjUHJwGKcT7ra/8fJugSjrJ0gJZi0fwzT7/9rZPguG9P6Hssq8D66HMo3rSJR7jj8iQLOX/ESzw
Wiw6qiw1n+/3sTJENkkVk5lE8NHSj2rsxAnYnOJQTftkSF3bzqOSvc/a0mjYVLInr/AJ0jz75Opc
Wz2eDynKIPmUnLvaHy6INH7JSP4U5P2WAtbKBcPmoxqvdtPB9dBDBghq9glEsTcNks+L7F6bBhsn
2zKZrySoiHU2V0zPjt8J2IEsh0PryQ9M1G9LpU9eOF8aSJq1mxqJa5NtxXMg8Qp3vAx9uVV+anv+
JQR6d99CsoI5hJ5fD7a2gbvvlIzHqIDgfiOnDWGBtVizIpmzDInVrJnTuGJZGS/1TYY7TLzUN+//
/tdnm9hS8WTou7mvXPz+1jWfFtU1OCmdoe/zxHTzkINoc7+f17+E2LrvHarvXl+N+BJncsUhyM14
kA103ks1s11HJwyB/310lqqE7BAg378Mb8cThQD7Y+805bd9X2AdzA3sB+FEPWOkKjWTU1KO3SXV
nfM0arbragHC4r8/gDLHV3D8wyC1dUBOQaRRLEyVt7GaXo85iFj9u3lVdGVKPNhYxY07nJTnuLCP
/yRI+iYEfT52arjC8F2Os4REVoAPTVtI0XvoDFq99BkYA3Nms2Ib62lt3VoxjRMzM6LQzi86TU4c
kXyAKGnbXEYBsVC4GX508bK7P/FrXVkhHkh4XMPKCBMP5BN57gxgx71IpyPvUu+gdVOdRTNueUOs
9WaFvM/CxJgiQW+zyd9QI36kTJ6WPX7y/BMhW+jd1zdF1M3/vRhSoftxrBopYqiT3irEzkHnO5OI
xCabEgNuIf6D1nvoHR+iOakPLt162L1+1Sd/cE2LhIY9HG1vaoKcYdYrKmPIdKVfUBZojlh44Jrc
n/u1UbKCfoAaB3XBPb0J+P88pBK7Vczh8rilo7bWvhXx2dTxRnbUfZRp/qHxFtV1sA039sOlkT/P
WGKzTQdN/K7NRXpDTi651AOENGXK2TlqxnDjrrb2+60oz4imVUdxVxtHyA8nPJ3f1yPqgfdHf+0D
rCBPHOr4YTOlN24AZM+aBl7zNSi/7aYZz8qWaNNKaUMG3zfYqVDwC/5apCSTSr+fff0T4lNf+qD8
6ip6u/81a2NlRfYcekvahonbInb0gB03+1z5Zfq0q3WbWWrSok5kUSGCmzoj8IlVYIvVUTwnTsR2
Je+JzS+lOWOuYJo8JmV9Hfu0jWHLt3XvXBkem1SK65mG0Ygxj00xzwda9MgMMaQw9w2PFciNbjis
65HkRo1guIxhlH2G0tQuQ0pCbFsGUNqcCYeBK2KUrou3LKPGxFXogzPlsq7ZuuCsxEO4DN2L3MCQ
K0NSOCPdOgXXpWyEpkIQkccS4qunfcNkxTPJo1FUZV/eBppV8VCCs6onkJT3tW7FM+lqpMnMkN+a
VnsH02mU9rtNF721BWSd0xyPJcl8Ut4MRBWPU+ibTyx3yvP937429lb0dqnglZdX7qMiwjuqAX4x
wOBO47CVmVk51GygmCf9se0Fl7d+TnjcIk9zbRm9ssTVH6OiKrZylisfYnNKWVhnNW3g1i06LKIK
wMATTjQk80fn+66hsoFj1EWejxqHPA6eKU88c+Y3Ap7gQdR5+w4GGznmVLrP+7AoblWevOujhB1a
4/4TTULtiwPbrQHe0ZBkiGR1w6Ol+ql64zeX0JCw3Gh/bRKsSG405LyECMubSuCqlMGc4xQ2VXLh
ZaM2st8r4fAHlVTOdSVA5L7RqrrMU5uc/kON43dF7JW7hc0alW7RejOj0yMsS3AB9iuU6/O48OmI
1J+A2yACpYTVy1PT5kWRx6OeCvPoN2Hf1qfMhXGNd1pk/mRwGSNeK/xPWSaAlNdDnjQ/9SDr+X2A
ajpq5yR3Af9kinwTeQV2ZFWowK+PbuQp53s2g4ngDYXzlJOmlN8g3Nu71SPBdTC9eBJgZqBsmgAi
ZycncyNIBCtvdOsvRT5PQxSrto/yMww+Q3fjRb0ytTaCbMjyDi4QVXnLiiE4ZJHrfWzy0cQ9xJI2
pnati+U28/IcCOuma5zSfTTZwE4GDBYnLl1av8P47qwkwk3n350EPRQGhCH6NvMgOY5+8rU02ZZS
xcri/AM9VpaaQVXAfRyG8f2QASBYTnA337X/2G4LMpQNKbVyf9cdmoVzzghyGSHET+538LuC8crq
t9FjflhBBJw0BQx6IiM/NVn0kaQT5JuK/l0DctRhwHo7+g1883RQT3HQzOLBAPp3AHL8QwmazoFo
5wChFn5yC3b0dfDUFdo8AqjGj/d/5NoisY5y2AnPHAtR36ZySOJ6mvjFSzW0CkmabQC/17qwznP4
tLS6cgZ1o6EDxxHN4nyRNQn9dOvattaDdaZPrpnaGmbxt8JX4n2mEL7wTmGPGq6MG5O5cu4G1sHO
VSHgOFBVt0EX0zUQ5TVwPH4NwdM7qAT4gvvTsbLibUisGcxURHPrPmaqeGLwjoJW8vi8r23rE7Ki
maLKdPLWOViOMdV08cTNU5buEj4gNjSOA3kXwruI4JlXfUyWZ2pUb1JLV0bGpsjCTagunUzrWxfm
JbR+4cL3H7ReVlaQjYujbQ9PpIgMN9Cl6gPtsw80h02eYHzfZmxD40LgzB3Ck+EGRScfeIXpfTE2
3cGUw853vG0RkSgqurHxcLFtQv7slKH3VwTFXAmdsALQpvtraCXvZIPjuOzMDIm46gaNqgZaJuEA
ZJBij6hww2iO9Z+jiQy/7ve1NuPW1kQdDp4y6H63ibb8WgOJRw64Yo3haV/79r6kRRB4jhpuEMMO
6yOl6fT3nNf+vvutjZAjLYzyEt6VtwlsuzRNinNZRr9SD4f8/d+/tmateKYelBTzrChvi8sm2Pxz
zLQc4t2pCBsnl2moCIcgjt9yHpSXAA61D0K7xeX+z1+ZXhsf5zZpJ4fEqFvVkzD2Il2eJpEkx/ut
LwnKV87eP+BxSTi2WYSzkpMRJ28NJD3Qlgo2BHn+VNXBA5AFvtnHsCE2WM6kWqV4Bre3jMNKoc6y
H2Xnf7n/JWvjtEz/i2tcB02ciGlMc1CWT6Evf3EW/rrf9MoKsmFyGfeVmbpJ3UKn079hokxBrb3Q
Uu17D9tQOWQ1UCVss/amJKuOpEEVW7fZMWzNz/ufsHIu20A5UTWtwW22vcF39kM60Kdg7N97wDw5
wT45PmJ7PnBehWWbec3ND8P+AGEfgrdGsLMC8gdWDjo+apzm4eYBOPQXk5H5NAvTfL4/PCszbMPk
psDraSSC5pbpMTuylH2NQjoeWALB6Ps9rASajZIDcsota5wGNyd13uCM+1YU3RtcvN4N8JGG6/qv
ye//A1prJRps2Nw81zUzSaBukJidPsw1ymNxk411uuNVEER/mLMmsFtMuklUSCtSwMEqj/wzwK/4
CPm9dmPEXvuEpQsroB23SH2gU+dzKZrjTMkhTMaNV+Va08vfX+wVULpUde3381n5cEiYugfT9Kf7
8/xaoC2/2jqNld/DD6idZzzip4szv+06KGui2lzqnb/dOo6rTHrtqIw5B6w7Z254gXHPzhG33gcQ
65F55TfzOYcNGHRiIlZt1GJfZQgtw2IdwtrrkfJrMJkQVohONGaxfwgfgfE7OsFhiwn0WhSjEzvp
FySl4+JyOp+TqMcG5zwFfnD2nfb7rqm1c30RT8rOcdr5TKbqMpHx0sjhMe1ULFu1MU5rX2ClCep+
8qDPUs1nxnx6dBT0/esJUPtS0mhjkl+7mi6DtCzcF2u/KVQEQdwIXVSyi2mWZydvAlex8+FzkQ7B
D9cr9vATlr6sEPb6Nk0VpCfPOjOnBQIxwtJs32RYIYz3R5UQp57PzYyb7jwlxaUOkbnxWshQ4IJU
bcTzylZhJ/6Q5SOZa2YDb6Fn6etTVMk397/gtRNhGRwrkGnl+pDdpyUgELPIr9BpGb5nZqgOUVmJ
DyIx/1QQNsdhRD6khb+lwL+2wqwYrzIWcpI66JUoSPxlrfuB/dalc8k/979rbYFZod4D0BkVoTbn
SIo8joR7LNs6Lkl4GhV9gpDOxhG0MjN2ajBB+gWKdMI9yzyv406I+aJzKc/3v2KtdSsr2EtaiE4V
OH0m/d3041+s27hrrJwQdirQHVqVp06AGYDZ0LfGCc/upL9Fqf9FpVto5LU+lr+/DPKhB2kxp+YM
1uehhNohqYHroOavMtqD68TytfOCPMpHVzXpfIZL2QUsqk99ugfetDRtxTZR8BXyBMMKEs8F6Y85
eQyzjR12bV6t89mrTT73eYqLS1VWzYWp0Zxc1P7ur5rXKuDLL7di2iuhiKJN4V04cHgiD58WvJ/X
9p9zpEr8gT7m9Xi839XaFFuBHOK66oUuBsnPZBI3anwYZxdeNtGp8IJ/7vexNlhWKDMU1Fu0aM6y
r7K/8xxKMrHB1WnfVcZOhImqzoMxbcm5ovNPEeTzZe6hpn//t69sQ3YiLGqLIOAmNOdeSveoHJo/
mbwDrxow2MyRGlqZbbFvUf2RFlMqcZooJWcY2jioiVQOzx5nUfRbrj8ru7adFmOOSAuupXuGzQEy
8V5exLwV2ckNfLWxLa3MtZ0Xgzacn7OJkDPvjROTCbJ3GtqvO0do6fXFhpSJDormyYwR0nVy8uZs
+umzMvh6f67XfrsV1LLUpkPaBVVdNnLnHU+mApcavELvN782+lZUZ3OpogBmSGdF+uDQ1El5EShx
Qdlwc7WudWFFM9Rip9qElJwlnZ6Nz740Xf+5bMZP979gbYDsQKbJkDZ+R85ew72PDFcxcyh13205
Lqy0b6fABgafdrxHcKYxqPk2j10iveQBHmThlkz0Wg/WecwMbNk6PDPPiQ88wm+0A8RKt4pcK5up
nQYb58FTIyBe5wRApQ5H//n/Y6wR0P/TkLraNQ12/mvMqxqem3AmkZL8bMr0VzRv4tPWBmhZWS8i
bPQgzdL2WKTSgQo7CFQ8DjPo2Nz/5Svr006BdXwc1agUWi8S/yBc+UWkuHC19S7ACY5OOwU2N06q
WJu557l2O4BDC+fUev6Wpc/a77dCuJGqHaCuiLcbYJoXj0P9nnrLg8fUe3Stlg+wQjjrVJ61lSDn
zIvIA82n7mfQetVWxmVtfq0QrsCrbGEzza9eZKKvMA+C7Yjb+dHH+xO80rydAUvcsYfJURFduyFy
f3qQPpj+S/Mr42+nv4iz4A3TPLxSd2TDY0/6oTzng0emc++CWrijtIY5sNNeA5OZjIIxvA7Q5BnO
XlgBJQN9eW8jBbD2Gcv+8SLIkOLyqOfn/CoNe0o0iC6qyppzS5t6A1a+1sPy9xc9kF5HiUHJ/exV
uKjwEnYWTZ+xBx9M6p1dLEvgRRdgb4DUH6T8CkZ2+gbFdViy+9DTnCE9fLy/mlb2U886kFXfzuVY
+/WbxbVB5fVjJtv/QavnOuVbV+21BWtF9ChBiE8mOV6VzL3PlIV5E8OoyNt4na81b0Uzk15ISpXx
awaHlyMtgqegEOxyf3jWJtmKZQ8wHuDFiH9OiuqrURDO9YbhPVSBwx3YUsSBTRYdJ6YaVdLxmgTg
JfACSVkPa+l0/+evzK5NDpVONk4uynXngdaPzMFe2rjqSGv+rpebCi8rY2QzQ0k1Q0hRcJw4DIVs
kqjga6tb732Zl3ukFJdRsqK5a8aij7LBP1NSf/x9HDcQH7s/RivZHdvFFF5hFSAQo76afBg+c0eQ
6zDxM1leOcSFIusIsOa7Mdef2o7/ut/n2rwsa/lFYI+FqStcMbwzrwAcydTggbcDIM3YluklCGF/
uXEbWAkOmzjKemQ/nYL751FWf8MzFzSBftOzc61xK7B5JWjfB+l0Jeks26cOpGYBHRvp195G+K31
YMV2FlI/hZDrdKV6EFVskprNh8K0W25xK0/P334UL+ahC4pBtnKcL7BAl/HQYSNf0jyUqY8SzO1D
jX/cn/GVIPmDPhpJqccgCa9yqsTZQOsB6tVVc4ycTbXUtS6si7cXdW0PiJZ/JunQvPGiXMaFCXFL
U2YD+LQyHTZ9dIgKKhNJxivlDuYYKdCIXAtgIst/9o2SFeeA3U15xDX2K5Qm4y7BswGuRdUV7vFb
ZiZro7T8/cWUCwj6u2pqfBzbebUADNTZOO5fKY6l076PWEbvRQ9eGvqMdHiiCOjE90dvprihOSJI
WOymSbjH9Rd74h9U0jqEzJLEDYeycviegGn24Hb5HjenpXUrtk3STODbYqobXr8dM8/7ZFpY9M2F
K77uGyYrtqsQqR3V8vCa5OxHBxjGKalAcpn9cGfizTY47ejAaNtiWyV0/ASTEX2sUn0Oi/FTOnl/
3f+K10PiD5vTbMyjTORwyIQND/xA5865hhCS2rgdvL4//eFv6jo9xDs9HK2E1WCd1F538AjzjgBj
oB7HywjCc+28sW7XPmX5ES/WLTxlPNSb1HTNYIqdH8jYN/oY4P48bZy0ax1Y0Z1oWbacFONVwu2x
PnCYk19z0An2MOiD6A/vUirnUQdS/P+dv8Ih/s6dgx/RXO+RuFk6sCK7CnNo6arl5Uu9n4LP7oeE
BMnGu+71jYnazFFUQJEFCJE34Ua9TQbHnGTkTyeH11uMzrUerJgWUe9ALiQkZ7918KrOpvGIFOLn
RFR7aOHLAFkxDXRhAp1tQc+DCX6oIPXjXO9SOVsat+7iDFp/pphpeF3cKviBElEVsZjzYYzbYe6D
866IthmizTzxQPN5SVFiCzywjLngVm6aFa4EgU0RNc3AkOELx6vhFaAeI3j02THS/SbRZa0DK4xR
AVMZVW1w6TRcW0+qdCr1d1QD47WFPlji1YaiYSK4FcdUNyk3mcHOXfTBUZbsrZnZxy5zeOxs+oOv
fcayiF/sRokfsUi3E4YFNfDi0EVIk6UogB7vz/JKLNgkUTk5yIrJJRENiRATmw5CG5A/wYZXbVL7
1vqw3taCTuCAOMl4/Y28SRpTHLsQzjFOI7YwAmtTYYV01Rujm6QwF9PDMK0tnrpqOFRQweVhu4c5
tUy3FdSDED2TYaKvnYSUt+id7lR5WQ/5pG6ri7XJtkJ7rCtH0rAjVwHV8++0oa6OncCh6cZsr7Rv
s0QrDfQ57qnhtfGmLIhN2U/Zh3kgzVaxcuWgtimiRAw9JW2Np2NXdHFlsOkN8Dt50zBYeOa+V7yp
Cdff7q/d5UL/SvzZlNEq504OqQdyhaCO/8TrHsQLH7sUSbzxJIaJxZUDrLe/WF/f73FlJYdWxC/y
7bMxLV4vsu8+kqHl6AcC2l1atlumLmtzZAU8zO2Nm1PoVQ0pLw6iGpJjL3W4kSVam6Cl1xfbiXRV
WPV5xK6kodVzw/VnlqNxsTzwTQQVuVQXW5jytdGy4p7WwdREuKddyeS08pnBO5G9STqIy0AGJOfd
Fv12bcSs4Ie5iydJDRkO0S2SWWPZXQKQRk7353ytdSvsjZbj2HMHnjqS/YAnI3tsFUqN9xtfGyIr
4Mnkp9PIK3YdfTgNcw+caun15Kx9FEzvd7Hy+22M2Qil4SLQM7l64VLqHQIFKdEQyPuNT1hr33pu
02l2Z5yC7Jrh/RVnkXIeWl/svEnZZFLPmVU6u+54rcpsCp4m8EOK97zvq2ajzrsyAza6DPakee+3
Q3BO4Jx8BcNQvxnhF/QuKLwtBNPaCC1dv4g5huQmDJMKdvUcD2TwBrqH2TF3Od+VHqds6fdF+106
gDevJLkyqfM3apqQb6TZkL/TkHvYo1+N08+GlcEXI8Q2m7FrZbIoljX2i1DD3HjfIrVC2ORO76Rd
x67d6I1g3Y4a6J8E5PZ9zVsxnATaZ0o4+ppFHdCb1QjYndnMLq8tISuIZz2aMaqFfy6rmsDZxkkP
nvF/iL6fzvd//0oPNnKMB27K8rpkVzpCc5BB8vkC9t1w8pXPd1V6qe1M0JSeIqEaZBoPrHvX1VDv
C6pNRf+1D1iOoxdLdPCCWpRJF1yzifNjotvu2YDDdBqRMti3z/3BKQ0GzeZEBtdEupeqm3282dtg
35Pdxo5BkbFX8Ogcrx3rZRNXA8+HQ97oYlcZkP4BIOPQFsrUjNHvquCxccYZJkYwwbq/fFY2INt0
lESTzyHEGVwb3+lihfzGyQdLdt8BYEPIgA50k1rz4OohqffORH32lgf0ad9PtyI3gxypP3GBgVnA
acR0xVsdjvrT/dbXlqUVuWJuxglsq2XRDwYuLkSIa4SC+8GdQBu+38fK4NuYMS66tKmQCb3CJ+EX
rEa7y8xMvoN9iF3Zxow1bZTUSCV5cGN03FgYqOgmLRQHp7rdl1+lf0DFvKDUUR8irppQPnu8GvPD
rKFEsjE+yxbwyi3eRop1GSSECigLXqu6JkfaRe+qdCi+G7//3C5uRigDbZGW1qZiWQYvdqEqaUOh
M0KvnhfQIs7G2fMfQuhh7NGLWqbDOolVq/SQKG++Kggh5LHnjaHzCIcpp9wXa9S6UsNzzO+npKXX
xAnhBd+FbsAORZfPGwGxNkLev0dI0s4UOTwGkPvMoi8wqhl+4RIxbKlXr8SbTZ10iywLADEh1xm2
8zGEVp+qpk9ir5w24mHt91sB3Uin5abu3eugIv1tTPEGDKYw23rRrDRvo8bgOkK5F7gzblrl0BxF
DdTssU51sEe/HQvI5k42xpd9rqDERwHXMCHk+Ppuk2m9Mvo2Zizz4cRUdQkWD0Iq7nJYHUOrQn9y
I8hn7NrsbLxYlYqo7UFNQ4Khm+sYYCLXXDRLffe0rwMrhMek92XoaPfKO+TmKySg49Lf+xyzQWMU
9I8gNQUE1bUO4mRyireu38BmfPs5uTYJdgQLUG7DwkUXaQIy/TwnF+JA97wMd6kkL4vICuKKe0zW
SnpnkznMgRIVpPS9o5RVln1LM6/M9k6GdTiztGS0CfR05QXtxXvFAGmF2kpVRhsZnpW0ns2h5JnL
vRrmT1eRiB9ZULMT5eP0o69b5LpLKf+5v6hWEkk2lIyDMtP4FAUy7icHqsbzaHJzkFR/+l0o88DA
nsst6duVBWADy1jhqkgGIb127qJIUKGQKHXgH+aCiOf737OyTdmgMpb2FEo5LiBZ/WTOKs2SEwjl
G7W4td9v5cAEgSatXzvmKhzRn+BrjeJ9bszR3Vs5prZjqJqAKTZTRK/Ad8mDiKAtDaPr/DCNwK/t
G6Jl6F5cBQYqAgEH4Pkq/LH6BHmO6u+g3wlBAMDu36171CkKgDXn61iG/IHzILtWOvne8k2V7Fen
mPu22C2qhZ2Tdbn8yxulH7MQ0knQvNlCF786x2jdmmNUvCMcDLnzwzd5czawZorhekPfcHd2Nq59
ax+wdP1iAkieRC6SxOP/oKfmH2mQl0cNI4j7s+suW90fl0p8gDW9ENbsA9kAzzC0YEV7ojwHlLhx
K/lhUs1z2c7XRJfBUZTk5FMQFwfzizF+3uh+2QBf696af3jsFNCK1cH/cE0787z+6DJ6SiPzQY3k
Ax/yUzhkb3IDX0RGPkz1FjxsbdrsjT+nZDSNW8FAOe/7Q5o6wA8r5TXfmipKt6Tw1mbO3vWjZCx9
FbBnnaZBfgjdsp0OgdNXG5P3KhANc2fd4YYZeQgPmeNnhyKlm4HbEWQOKlPhOWHzh5ayp06mb2Q3
He/P1sr32IXOKheuACQsQjY8JLFJq+DoiM0656tnC/ftOqdPhV94oBI/w56lC29dzo3+PiZDmJ9r
miRuFqtulHNxLqp+Nt94pMfozf0PW6L1lVVo6+RS5FuYqZ3s78FtTixS31XQn6BHf9F+t/EeWevC
2ihS2UWkbkT+d6rDI8Nihtn9F4ieHeTg7EpgYwStnSLrwqQU40SfCbSXD8xVX3t/01N9bfKXv7/Y
hhIO3B78VelzXWBQvAa+eXpO9rxG8MutbQAgawKC9Dw+D3XwMwURHuJz/pYXxtovt4JdTV0NPXVv
fG6gxgp5vT5OTLHrHYJfbsV4MMiiE0hsPqcJ6s1akOqQi6bbt/dzK8KbKVyc38j4PLmDPnJCPwQT
nCnvr/qVgPujxlkLjzf+MD63ICThpviV19hgJwKcnjO8LyWwuQKX/I3eVmbBLnhCJhJW6YzJr7Cl
hAdW6jhzd4icrPp5/2vW2l+yJi/Wp1+7ymknFj0LP3UPKPx3scn08/3GV84Lu5yp26Dvw7lTxx6u
C1/6DrnlEGfypW/+ud/B2q+3QtcBM8YwFJ2Pis7yMEdQeIxhbx7+va/5pdsXg9PrznPLQuH3O+FD
XevqQ956/cYxtLaOrOAdOr+CA0+jjjN3UVQR9aFKVB3zJPJPSJIcfW/w3zVKB8d9H2PF8+wOaT47
6K92aX+uHK+9chbsDDnbRx22dklrylEdRy1PKPS+mdqtW8faJFvRXPIajzKu1TGDm6kgzd++4Rur
f2WB2rVL1/GKPPDm6HmsQ/9xqsY0XhCgh452WyX93xjnV05JWySDizrXba3C/1XGH5Goo8QJm/Iw
dm7KPwa0yqU45H1HyjGuq6RsxCErRa6GA64LtZ+fJzUjsbJvZ7TVCAkHLF2WHKsrS3Ra4+2TjIdQ
lCjMbGxYr6ZbOdzD/h0zIx669Zia4Wvnu/90FXsbMAR84H4QY/mxEHqjJrmyKOxMGS6/rHSSJvsq
MvGXmVVzrjO2R9sy4PBE+Pc3zEigsJpgxekmOoZA9TsCPAV/Yw7WFp11p5EMUhAZcYsj9XQiTpGm
+UfV/h9nV9IdKc5sfxHniEmILTl4Krvc5XKmyxtOVVc1M0KAkODXv0uv3Pqs5J3cspBQSBEKxXDv
op/LXhLnOm03gUY4IJg7N0ZjaJtFQPQpq/CsS7psJPNsS1h35YNhBLe74EXa1vtMBDjKqOBM6iX9
5nXBdX6fmQ3u0DibKT+v9x2dToETfZ/ogL6QHPTDc3WliAyDWI0z50Q2NVrhgX+QVGglRBWiWK7d
Z8PHaWrqp/VUYPyoCJ+6EkVvqFMHMyeRW/g+VuNiaFvpApdXo9r01AfA0S0PGXAJOj8Bt2LMdz3i
4aJ5iBynQxi5yvt6gcZzADHu5IwKoG5XoVibXXnkzNgyzJSedDiS1zpGTZwXoC9iDtj3y7eX5cSZ
sWVehlT1YRu/95n/MGfFn3XobpIvl4dfD+4nRtpMgBMQrkidlcErEhSd1ySdWCK5i8lQk9N1M6xu
wAeVCVzXzUvVsNcFdHsIEjTxS5ulWyUatv83LFbD/MlDRCU78QEdzhSkMgATvIZZAubQzHwr8DyI
YSr7U5qKBqA1rlppoV1fHi+LZjV8nwl/3fMPopnrgevBi6q/iVOBOYtWipPsds6JUDtAF9dBfdsC
M2mLZsKmNGYyfFTFmAXo3fnZDugx7EKwKhS3XVYfCtE+ZJFOIkRU8vi5G6ON+hCLr2cmyD2P+KT0
uPjZUBTB4rVzo1XzQDN2B2bH5zXc4Itgo+DIJk3DrKUzoUwXpfhJ5vmBdssjE/1D5BYvc75V02Q7
bYZli0cdre09+SnK0eo4cqJQQnhdLQc8iDVu8+E4DOh6V0KH6eukav1ez07pvAzTuDIklaBEna97
PJup7Sbya4l68+xEAPQ0104H12+Tbt5irsykNqfIr1UANXpFk1XHn8kyVux7jxqJ6J9u7slwe1lz
LBth5rY9CoI+dKmPpwpoDfmuAIDWkNSe3IpzWkJlJgQKi1ju59HovCKGGj1F6KZLmjng+2YO/wHI
dLrzFkSzZoaecjBnbmFn/AsQ8IlBMNPcKy92HLQj36ezmvL01ARB+jXXwP2XidOMUdwnRcd7p9jP
aB/tmz0Iu6X6qXTuFCFcW+WuGdqxW/r3Jm9n95eaWjomUcqCt6HycicD1pE/hMD6B3Ny5SNU2kzs
SXuxVzV7pLtRlAlKgb5tfsQsA/D/wUFWi+tbNrGgeEFpy4zyybQvafYelcyHtdBLzMedU/V5LBIH
QcS4vclnin7sLXYWm2NtvBezvueto+rinWt6R+TfIEHfdw6/+Tfcy/KN7Ittxw3rEYwDijjTmL4O
oGcsNCg4B5cmMm93+TQng4/aUVBbHmm69bqzLcuwJXNZlmGeOeWJYVkpB0kjUy9LVD+zvjzKRm+9
fCwaaWaO6SKbYQBf+TsR/Aa8k2u8skea9LIiWoyuyUpPNfCfeV7F7yiXOQYFussDxX6HDXte8s1Q
r0XbzeyxqkFYkZUqPJEmjLw/uBnn8DZyy6bduKYse2EijgBr0ee+K8MT7Mq3LJh0MrXNM5bWJQ6d
vzc4cZfFZZvIOGXUIUPA2xDOEGu/lLnECwX3Ya4LkQR9USf5Jv6YTWbG8WIeKt+q3mOvuPHjxENh
URI6wHe4vA7boTLc7wXtGVk/++w1lvOT20V38Bweqe9t7IflVJl5445mRTAGlTopMt8sdYUyboGu
ELC/z8cgCjdmsYjITBg3dByzKe7JyWukg5IHBrR0Hr5flpBt8PUEfLjMp8zNa/yqOiHcER+BVzAn
yvfVhtpZ/CqTrZ5PQpNqmSGgln7T1H9YjWLtquNYOE9TON9k/ZZuWLbazBkLPjsLj6Q+eYtH26RM
x6opElqrMX2JZz8Nby4LzLakVZAfBBbPKmed56tT7aCPdoy+sJo/l47+iiq521UD5SCu3HjjRiko
iBWlCPSJCDCOtkCU+H/kJmzrMFQ8bWLh6NrRJ8am5XfkcP2LhLlCxxTyUelOp9BJiswwRDmDEuA6
p85ktC/iGUkFpaL3iKDHOXKiLinbfCslYtNHQ90FWNmnAiSw7zGTKKjRe1LFj6yRb2ib/+fy9lss
o4lTAlZZCuy2Vp+0GO9WQt6lb/7NR7oEjAn1Fi+v5Zo3AUtSRlsX4OT++3rNr5G6CtwySeUs8gad
RjeldN99HQbHbth6RNoWZhgCJlRAR6nIOyipnryQ7oWmANJv7teFZXLZUB+LvTERTIDcD+6BiahT
tjjZPg24s9Nrz+Hl3bEcABPDJJhVqgPexyewS4OHxtkJyR90q56KfAuK43NgaOa7hgFI/XSOW1nH
J1frZD1kaCd4c+Ps61T49wAB3YuS349hCdKrpjl6qdjIR9jWZliDKgfHfdVh3mHqjxUh+4EE91nI
34Npd1l6tr0xTILKh7EuVD2dpgJ4XaWoEkGia8g8EaT4V5wf7OaA2p08AvPHiTBCk5XxO+dVDNjG
LaQG298byu/2wF1xJJ9OY1YTJJy84bYY3GsY2/D7Jm6JqpywJrSYTm7dgoCbNN9RM/BtdSAvy96y
u2Q10x/Eozq8jXibjSehqyMSNU9rVndoQkCAZmJDOywSMmFLUGfNg7W99EQCIR9ydP1+QxBdbUT8
LSbLpL0Hw5zHIrdip0EH+y5sd6iGBmnJ+iqZ0YtR1MCu737AAThelphtNasj8EFiIQgZQe0uo5Pv
1MAOImhbBL3Cr8uDW6whWSf9MLgbDGXLQ3c46UCcvCD8syo2C9Ho643h/8PRti3CUOo5qOs2T+nw
Xmg0F1I1732it6hSLC6RiV3CaMU8tEWHJ16HTrmv4rF/61C1d/Zi5yosC+iF4b+7LkqtJkR+T0Ig
g4/ECdt5qXq5vAs26RgqTSYp0ImW9SdSza/E7aadn+otNO7PpePF6zn+sMXeoAAwIZr+pCYUGZIu
43eTav9u07TcX/592wymTmcLUWlO+lPUg/FNujlPKoXmsABsXVeZbM8sA2RApPHrOuxPvpbZcVJ8
+AsYNlc1LjJ05/5XRL1qUUvhtf0pr8awTsCrKpbdzDP157KAPjcZnkl4P1TEn3XR9ydoWoLr9CcL
naTg7Z757Q3Qv76svoes+cZ+2KZbj9mHHR9C4CqVsT/ifivOXZp9dQdMM2W3DfDGG15+c2T40FVb
ILyf2xDPBDJJKYkIAQLFvybdZ93NXE+HNGR3S+N/d8ergIqxSeatDQbdekJ//akI0cIULChWzj10
jl/eos9V0DORTIAOynkIJKcTGpdm735qBuGiNa3rmo0JbEpi6LgogaTkCLc7odbhUbqcHqZOdCjK
3OrxsqzALO9rQYw9ZBwTOGLid6j1w2VRpsvtZfl86g5S1zU7ctLcmfq69SsgkC7tiBJFIEd/FXlR
TcMNiQu/F0mplZPWSYd45OAfx8iVwU+GMnO4vcB6IOwhRLB7lBu3/GcCXX/IOA9epzRxSlee+cCo
SgCsV3+bJz997xaxlRH6TKbrHIbVZ2g5Gyvlkq9VvwgkTAuKdsjWc92fl6VqG984FErXvZiiaToH
Cx+eKY91eKcBHDJs+CqfqSb+36xOmMEOukKpFe/SK4v8noN7E339IcDJhgHa0wzeFzcNPdARpCVw
jrr9VcsyM7ByykcvKAJ5HnoWEEBE9sEh8+m4Fau1bL2ZhKW0xU83PbalWX5WwEE4Oin5B4czu8Ln
WuVmXAiF6zQBARvLz6yR9TdAx7ev6bJJOWv7/fX7B/tcxGhlHGM9nmnACnYEEmtaHVBGQk7dEJG7
y3tg2/r1yH2YJABDyST7tDkj/NEepgxCWqPnc10VR96j2LHgYDS5PJdtQf5/5xrSmMWsiqN74qO0
Tiik4FQBRBINup+NKSyaYvb6eFQ3KYtSDtCbYQoPQ8778r4b+k2ubdsEpqrHchxLvHfOZIgHMA6n
9dMIGo2NA7UeHDOTtB4oQ9FnoHrpkebFmTU5828rD3DIT0HbsPCRgvPgt/bGzap8y26Y0VpelM1E
6mI8p1rXd5RKFKsQ1JH5FY83Ina2KQyPT3J3FN0ih7NIgdvIhj6/wZnKd1puEu9Zzq/Z28OiyHOc
ivRnORZL8+gJPRXfq0gqfgTwTjOcZC9Av53UYYVC5o07xXIIzDgum6Z8QTKtOZe0TO/qDu18RLDT
ZS2xnAEzcjvgWuIzrZszKo79O0Hki1q1sljksovyTbh22zSG4hfhKN2myJtzNnqLTtBWLqIdOqpv
x7L9ESL5fuUZMJReqDzL0dPCzyKAls+VzO7CXi/oxtiEerYdM+OKF0M9urXvtmdgKvg7CRaGhGvU
9IR1uVUvapvCUHuCFktdjEV7ruBPUGR9aPaK7ri4SIYgR6v5dVtvqL9yAJpWgV/oXMyg1yyQVaqA
1Xwnsg4Uw8Xo3lyexrIYM2iLC5yNVTq256AA6OywdpXLyWkTgIGQjZVYNMQM2AZijgpepeI8e+H8
I+MAXYT92jKTtgWsxuDDpUWmWYFNvm1huvoiCVp3SXiQZ8cwu6rNH5bYDMwSxDWiYqi6M/I1wBMk
LfjKE5SPyo09sAloXdqHJaBe09VlS/h51mjzIjyNbyltNkyITT6Gbs9eFHeN70H6w+TtHLSNJoun
gcE8VFtdKLYpDLVONXJINS36c9oDhg8GSh0BmUz2GqgC+8vH1CYiQ60LPbehln13BkOy9xcI9JYH
BOy8K1Iv6wYbGp2GXVOMy9CeSUPxEBApQGSoanp9uO7vDV0O0F7utnCtzp6j6D1tfPdXX035+arR
zfgr+DsKb3QDflZooG2TdFQZS8a4r7Z8Ncv1YAZg0e/S5008l2eQviu0igBmW8YiuvWUeFxitRWT
s+yxGYNlTQV6KpWJrwEvvjZu3O9jF6Uo1wlpXdsHHZMgYoyGakFTKMAJbxUwcdGOzUl7TX4NR4gY
OkzGnMJiV+KriPmDcsoxAc3Kz77kz3rYRI1bbdonLqEZevVooGJEqptzlZcpGi9ykQwjgKbSKpCH
iIXf+nqTM8+26YZSV21Y6Ijp8hyQet4NWfybyHy+X7nP/n0ZXN4Wi+kw47CFbHiej6P4ylA7s58d
Z/RvvVxMZVKwKbgmQ7FujqHflOhydGaFAxwObKcArbrnuMKTjgJM6PJCbIfXUHFWwQtwg6o8F5kv
3KNymBsmVGxT3X8+ATFjshlakGrtLuIryAzbHcpovvQTor6X//7zzSax4ZyTxl/cqqHVGXjzwBzB
5f9YtD7aObJaJsvkhy+X5/kszEhdYsZkhesszuR59KUpdA++lWFZdo0T8n3mwCnoorTcydIfbnmZ
f817+v3yrJ+rDTFjtUwjnFShIPos5rY4FpXjPaiRxrt/3znoAp3/mnyEBi9PZtsnwxB4VLKq1kXz
Uy4Aj0QSqTtozuuNpdhGX79/MGNNyQXXnJRnlekg3BVDB3ja1CNsq9bMNoGh9mxGQ03FRH0G3Ipo
wVyKkro79Hn4w8ZdaNsM4yYnoeu4KW2aM8MNeFPBnMA+VkfpAYkh0vHvut58QdvWYqi95GSJyyAr
z5nj63dG5wH5BZSKbOz057aLmM3YeGDgJEuvv09TfkLVcoHGAeUdx26qNwIylgWY8dlCy6h1wSF8
nw7dg8qyPgkRjNn4fctGmN3XSIW0Q5l67pnP3pKA3rWPv5AC+IioLj2guC2+L9Hks8WWZhGW2XA9
L0pMTpXX8CFyNSUinYK3Rkv2oEMn/3OV6v0P6HSAhqEmLoszsp/oPWSTN5cJWwa9URBmW8P6/YPy
eYI3EWKiE3SjbY5UTE9DKcRtNOftxp7YNnz9/mEG3LQaC6j6+wyM6T9ozoM+yVGtdVVsFzyu/x2+
mOA9sIqrs6wKfoO2hO+cAHZD6rLfNRWS6ROvxo2zaxOWoedZNXR6SqfmXNRA8vkJQOCoAdzHEBYv
ukQ1xa/r9tzQcer3NZtdKu6Bwf61cJElLgUSupcHt63BuNTRkY7AJPDczkJ4X0F5nt/UVf2tLxCC
uTyBZb/NhuxhcZRGyVd2JjNrFxRuB2gBfiBgWNtqs7IswWzCZm7jySyNp3MxztEPb2ym/SwEvdcT
KhAuL8I2xWpgPhxaOiPIimfm8sLH9FEGZXHULfI3V3I7wW0wm7G91td9hibd9X0my9sAG9PsgXwo
f1xegcUURuvKPqygUd1QF3VW/eRR/DtX4Zd/0YYb1/3tetOL647FxoGy7ff6/cNE4AvK5qgfq3OQ
d3L4xoFEpW5Qvyabfy6vxLYXhoZLIlm8AF/sRTnqL+SJgIrvtqgpRZBqo9bKtgRDr1MPXRRehsfr
gKTTvZAhnXadF0XTxmmyjW8odFrUIDVP9XQWZVFjCX51AgDutZd2ZKi0ksucA79/fmkEfRdeC/cp
RvTlJiZy2ohyWlZgdmaLfCYzBZnzC+g/Kg8kFMXs3vuNO9GNxKptAsNbF1ITHseYoOBAkk8l4ftl
plsgEbbRDXVeAazcEej359TnudiRfu1ZwXN/q0PZNv76BvmgA6Cl0Vmjg+zcgKUL5zOVxXKTAyTl
ulQiMfuHiXAIUNyX+YUWTfPULFnwG35O8+cqDTMRpVGWFPFG9vOLt+Dxwhw97psh8xPfuwrxGebO
7CDmZObgs86zM/ccMJoKCvAtT49wzS4vwbYDhgojEEL6USj5lDYrpYUzFPsFfUsbx99igqihwArM
5aQOc/k05OkjrQE2X4joCF9zq7DH8oikhgo3EV5WkkbjUyGqIWGOx+7a2B9E0jHdHHgs/woHOR9R
Qvl1HNPNFhbLG9nss23k3PLSydwzVQjIg3u+3gve9Q88Lr+HdXoNHjc23wSbBue1W0Iv4BKsScWB
Zwjp+d5Mf13ee8vuhKZ2q1akhZjztwxAMDeoV/qLFdOwY0N6ujyB5XCZHbdp2qYdAqgUz4rVo2Hd
FEV3C9NyOV43wbqyD/ZDZDwET4aTnquoo8GjnMYu+xmLnvEN82oT0bqyDxPMykO/no/zNeQrZwLy
+ahshN80gXx+Yw22Kcxrup+IM4JU5pwJihZX5cveORBScPRv9yKbtyrXbWfW0PSm9gO37aLlDLZq
cSPy7kdRLfwZBTavgOHbgsSzuE+hofFS16U7A379jQLttd1ltHB3mXTGH0E/BAdBRnFXwSnZsC+2
A2aoP2M0ipHcSXE/jRWQL+spT6apuqYKH/pntvDKpQQbZh7g+gNWLtvNZRyN+7Jd2EauwbL1Zu9u
2naOk4suf0Pj+xlJV4RwYy5eyhGcqJcVxDaDoeLuDK5YNobyaUl7Ee7Xvoz0l0oHJ94RPPL735en
seyD2cDLCHGDxm2yNwLiD/FSeJEof9SqC/MNJbFNsK7vgx56fNQKUeD8zYuyYZ+5JdkDFvH18t9b
NMPs0xV91Ja4UgHAQtsfopO/eIvUZwD6ShSeITZ4eRbbEgw9L5Z+BEx775yGbCj9A0cGdwIq4Aw+
r8sTrC7f/2YEiFnRBoIzgfbQNH0JBvefwkFYAiHBL2vqfqDAISB5c3SDfuPo2lZj6PkMIr6xIaV/
Zo4ELHwW/NEO4C8vr8Q2uKHWlSvcKHdb/5xN7vKbEX+4r5x0C3bSMrpZ1UZSpCKB/jg+NU3EXouJ
j/6uLdNuqybAsg9m+RoXrosEbpV/5w4PkqoI74FNlmQakSGJF82hdfLbqQZzx2VhWVT8f6rZ3CyM
kbb3zsPQjAm2RB2CBs2n6OTdqtexSWxVnA/aN9SdV/V8zL8XHa3uG/RW3/UzYLGvW4Ch21XDUZlb
ucUbCMn4rZdKeu+nC0G0rtgKS1g03Gw5zgAk3Ib+7JwygFh94X6q9mms9O3cq/QmYs5G7MC2FYaK
A8xR1iIbg3PheMA6Z1lD3lI+ojnQ8UP2dllclhvWLGVLi8ZV3pKjmonXxYFQFOqGyguPyzg9aJHd
uFO65V3bxGYoeSUDrSaFnaECVtctp3JXUJ/dOGFR7txuU99tcjP0PRhQDlynvHgDHDpwGOYUnPUU
EYU4Dn5fFpplBrOoTUAnOfFi+cQHPAKYE6mvk47dZAnq5fm6KVZz8EFJGk4c8GT64dkrkQG+AXjY
InezaHW3K+tlK8Fv2RKzrm2u0T+0aDdHr2ZTH3ychv3sNrsQxBy7CBmbm+sWY2g8yuVQtZoPxRvQ
/YoD6rPZg6PCb3jLbcFKfQpfA+fKrGfz6rgToea4D4fpzfMQQO8y9QhgVxQD6rZMhHTCuzZz/3Ez
r3kcB0C0XF6bxZp56/cPG8UidFigDWp6SpXvHYu0oT+jmC0bvdy20Q0bIMp+yYiTlW9CoYAnr/Np
X5aj2F/+93/rjD655D3vvz/fSAqEaUXa+7R23L2K0PEc9JX/YwEBzFfV1sV9MJULUD3SWdylEhAB
LBXDT5KDMDkLa/9LOpT1d1fR78PSgkw+zpzr6nKI2bSsYteVS+7Ss4eHRZfglmirZMSbZsuK20Rr
mIliHNGnPrPxifrKvcliH7SPboRy8esOhln/BgLajANBoHhrMBH4xBd/SUTUAb7p8uZZHAOz+I3W
aY4aXt87o/MSdN8rUint+2kv6tHbiTb/LV1gauGJlG9osUVgrun9F9nos6ks37qmBEoM82VbHVmz
lFvVQJa7yKyGqwiT/ZQFCL8oFNyloXzJynZ4ruT0VztH2X6JU7IhPNtaDC+BRKLOw9Yt30iNMx9l
OVopQKdXb9kj2/jr9w9WQSIsqJiOnBNr+E0QhNPT4qTxX5d3/rPrJ2SRWXXgAsa3CtJaHVK/eeEs
HvY0osHe08EV2bx1AkM6gChgmuUcEwy9j96z4UdahHLvBvlyPwKYYJ81ItzI5n0mqXUuQ1IpqxpC
Uet1AOzbMH5l15zWdVzDcpJB+EhQOerQDsWNU3Y3fl0cr5O/YTUrf8DdXGNoN/iHRodZikTWG/6Y
TRyGkyRlnPIgYupQB+0/Qmv9uyHu8uu6HzdMntOhsVaGODiafGng4sevklzXsxb9T0UBARXw7FXq
0OfFP5GMFxQKVlfcgthLs6Agl+gLHtDQddDo6CL5c+3eXhbIZxZnHdgwaRJddh7rM33I6lsmm11Q
/B02YL18azN+uDzFZy7WOoXh+9SoQQHXOf6dO2IfqHt3/lFGd9K7pkR2Hd/Q1aWPyqX0MH5asqNf
qrXGfo+mrStusXV4Qz15JQo/VNF6HuNd0+kbFocbu2oxY2bNAAD53IZ50XTQ7HeV//boH+qOG79t
21hDRWcQFcwK0MWH0XkMcaUDyW5fzM+AC0/QprVhByy6auK1g8U7l3HtTQcyRAfeYUt7tVyrT4au
dnKKUlFjBUFXBc/eOKgb4IarLVgCi/DN+gCdo8k4Dt3p0AXLjgKFH4xj+zn0N069Rf5mcUCd00h6
rlIHwR+m9PviIh0nHht2P8dbyTjbFIbudhQInKHECtrur6q+0TFaC4IlmUdn57cbKWmblAzlDWjk
AZGATPAQ8NYLd01+Q0t/f9ky2AZfv3/wEdxpKatZhOogWf4IIKubqmZ3inUb6mUxPJGhuaWiHqcZ
TmcMNhntTfd+xBNoMuhX8uvu7si4Y/O2y6LJxy4X5L6Ks8Qt5IZ/ZpONob9h7Fa94rM6gOGSDe/h
/M62QHMtWmuCsiOxHZNGrOdmRA862C1/X7edpsI21dj0FGdFlnej/FPGIGzccPgsv2zm/Vkd6ZTW
gTqUCzDqj+kWAbDliJgo7EEPFQUTx3RYop9x+aWdf+Xtn0nfXCUQEzA89oDE4DW4mRal96DN2BEW
gXflmtYH3EzU0E1HA+mvxNvtMCMn+Oz7Y5Rktav/vvzzFpGbmPDCrXJHqBEHUAW4ObwzYAav200z
D4TregZsJrQGgJz7Lqb7UGfPl//aojZmCijwGQqSfTUdZgD3ox/RF1+k/nV5bItETPTWOYgouDxW
lWTT4xA2P/Ec2zBVlt826yqCvFca1CTTYeofAZ6e5PGXlJ8v/7Zt7HU5H6xs73c5cAigOwGqlZis
95NkezZuAZBapGJWVADTpRhDgeHd6DZnT1224ZnaftswgDND71aAdNshqvNXt2aHZmq/8KDcuNhs
v208M7w65yldNd+l2ZdITHs0Yf+8LHDb0IYdnMFMpFW8YGi8AbwwRa5iiwTLIhSzUKIDK6ffdwX2
MtN76Q6/6LLcxTrYgHm1Db9GWj4cFS5j4JJQVx284Mfo/myCP7KMk8tS+RepzAy1wVyZ5RFBA4LX
ZUyd33NDCboJnVPZMS+pI/9BzvgCrKu7YuA/wF2X72K10Hu0C0YJbcjXVqDXR/Ny4261bJBZRxGt
+dRYE3Xouv6QgXJ8cPzj5VXaJLh+/yBBp1jKaVr3voyGo0fFvqk4CDGj624UE6McdEVtG9STOgxe
+RrNYDGPq+gHH0CBcvn/baIxHJqUgkN7CuCSReR3NBa7adwiSrdJxtBn4TlNHK4OzYTQ2ZLus6xN
wnLD7FvucbNMIl6yiLYetDn243ui6hvEjG5QTv6lVukVtRE4vmZOnoQiZY2Ly3ymx6l7qaZ/rpK4
Caa9xJ6j/QnjuvGNrH4B6PO6rTTT8GE5S4f5GJj0x774KvmGz2uRtQk9E2ivbNkMGxQFrpP0AZ4D
eqDvDLwSt0HpbbXjWM6LmX7XUYvEG7p2D6N3SquHtXk+ENddiSaQjBu2YUxG+Db95O+bJjwg2P6Y
bjrYtl83LoCCglnPG2TzN3IHfVIFzd+AUFRJKLzr/t9MuccSvWP+GlKJxSPt2mSJD964oUqrrf/E
TJvp9kgMlVNRGEff1UdXgn+IeekOhY0ySZvpOMnix1Sy8nD59FsOk5ltD6do4B646g6ASW54osNS
6ESA6eEO2RV9jFN5rTduoshUirjIcwzqkIPeKvTimyEAz3Vcb6zEYjlNrO+590PfDeGNg0HgiGpJ
nfDM+XVZSrax1+8fbpVZIHdYr/uNUql2OHvV6+VxLQfVRPYGg2Kuo/X5yqRzP2tUwbIp2015+/u6
8Q2bD46qYfBm6NnECoDqtyfK+l3E6UaU3iYWw4fj3hiPnEIsquUHuM/JQNzj5T+3DW2ocE+BE9s7
GLqSUQIE0UQO/XV22cydA059CqcBTpbL5kT0ag/Q8+scGxOzu1Kszhof7gFHRc5BTbO3h/fvbTzb
LLpq5soj1qtAThTiztQXRasbls83dHL3E8m2XLP4c+tjQr444+QKtBMjacEefQ+oGf7ffX7fRyfX
RxGyeiBbV8Cn+XLc52a+HOVvSx9UOvuT53m7j4GuMKz0q6pDXVGLlpvbsgLgSMe93ZR69Q0SHlut
T5azZSbMgQIVeC3BGkV/pO23+spglEn/nNKxqyOKcQNa7gK3u9Wtt7+sDhZDYabJZ0LQL5fiYPn9
rYq/9Opvl209DGziMLQYaZOaZrGEEYqQQJ+KTiSVO7xc/nELJXPkGYpcAjtSKLCHH3rp/O1xfwde
gWSQ48+R6n2Yyp3qAbkAENERT82gH9ElLbcohSwKYybA5wpJw1Zg7jDNblnkP1fIToxpddss0cYr
2SI8MwceS1GmgmJjRKNuao8kodxCtbYNHf330hkjsug6h/EGwDRFTMIviuvMlJnmHifm6WrGU8AZ
/koHlHRtuOg2ea+n98M1WZUBKIYXnKRxWl6BQfcMKjrwNpVsuM7vMkG4h6Ae0rSBt1Ist174TKLb
Ptv4d4uGucbDK+rw5GhZ0fwd85jecw+TCBQB7JuJXml3/lWRD+JRopK1sx7HyMlvWFkCTmarotH2
94YO09Cv/LyABk1ZA5q5J0bQ1xRueKS2bTVUOE+5iEKObXXL1zG+V+p7PgOLZQsO1nLOTYyXNvbK
hqRw3FL+MDjvUbDx2xaZmNAuIkYBWww7fyhQ2jlk/S7Nm6TeCo9ZhGIiuhA3JQK00XgC0F+x8xr6
ftJO9c6/jgE4MnG1MyKHbO6h/cp9DJDZaMkWnItN3oaWhoN25irAyDCGnWiWQz4DkPKyubfJfJ3z
wxHP+wE+7QipAFgnmbrbtjjP+UaM1vbfhoYCmYXIeb1Juv4uaL5Q98p/NpzkEIHOInKg72D4dcqv
s/gr3zIqtl821LJRcy6zPB0PqbOUyTTmb4FPtjLMthNoqGXcZLmPI4j3lJ+VCdV1dkxdusIdhFUi
g36rcf/zPaUmOkvpDSgxZ4U8xEMHXqPubgKIQjeTq25QauKztCCcILqIxgMP5R3gBnfO0F91z1ET
kgUp93KeJ0jIc6IHN08PSC9f0S+AE2JWQFV5QAuaZvKQKhRGA/FvKrbYiz4/NNSsfdJD5UMiOOcp
4COBcA8kHKfvtvDPLQ4ZNcudwCHUSRAuwSy6zpgsdRF+ydnEn9t4fpyBMbfzcvU6dm6454qGOz4B
ZrCciYdenuU6gjxqlkbFlUZ3eITX3Tz73UM3avetcwJ3I7VgObBmXq4JuFJD1coD06+MPDTZUztd
t+1mnihcPAkE+UYetPN99k+e+3rZbn7+7KJm561ehkJ4aPo/xPpJyG+CPeeogw8GkbjBU9ucU7lV
TmMTjmFFEW8Rsz/gkUKWuzk4B/1bXWzBrtjGNiwpmrHKOV6l0yzvce0muvvdyWs6e1eNMwbvU6Dk
KcrlIVz6JIr1rt4c2vLfJtq5Ur3Ti3GNCKjwRz3Mt2WB6BQoQS9vrk2hDUPN+jDkU4Tho/RrENNd
pq/jSqZmyVs1TR0aqmEq4m5ZDi0M0j4eGn2dZTaL3uL/4+zKmtvWmeUvYhUIgiD4SkmW12wnUeS8
sBLHhwsAgvv2628r34sPYoq3+GpXEQIwMxgMprsT6ZZNjIOxc+9M/OT1G79rXWzIyEq3zkR7SGu5
y7JyF28C4MNI7F63xmfKCzq4vi/i7y6qX4BPhufr27hgJXafW6MqBETAww7zlID7/EPh3obdttcZ
bne5NRAIqFKaohXtQk8eyLOf6L3HUn/lKLys7d9VZW63uoWOqt3agQ2iieNV6Gk+6omynQoC/yDk
/HVq/GplKPH+UDZIHjLzeahi7EFdfKzcc+x/qoPnxvvX78gu0Csx/v3kh9tA+dQpcdMpEQ36hBwd
Oh481NqqTt9U9bhtv+233k7XpccS5LJ99VnErwLCQvnKO+97EQFYEfuy2TRdrsOs7D4wx/WOfdCd
/7SXX7fTpY9bgZLleTMlYqTfQYD1UQPpeywas5HVx6YTlegHdPQETAHpnexBi+BTVxpn5WVr6Zdb
gVIm2owaIJbvTQuRy2So68cc8t8rX3/Pf7Ho9j0zA50FT0zoPyWjKsy/SehL4d6ETebK6WaUNaBn
GwL+ZaSLZ7y5BbVCZroMY+8nmZV/66cpEHPo2EZhbdMO23fPGMCO2jSKfpfEH39U+QWS4o6OXvv9
7znX5fdf/v7m93cC+jUmBF7ViIRktzoZWu/A3Xlu71onkPk+HUQybpzMZbveDJbhdQs0DYXzTZec
TgeiynG+DWkp12qn71aaL9O5mNubEbq88enMx+mpQXvvSzYYNOZHTTrRCdQjEAjud1UWAhUjWnG5
SVWlCENnL8HBkA+7vsiDteeBJQu0cq84nCrDht79rutC5XvoHHT3o2r9YRfGnK5ck5c2z3L/bmC6
zbCmj6KARHCSDSleIkABFbWa+WmEi9uml5TLwlrX24bokYdT6H7PQs2CR5aDO+Ywjf28pVB5GcAK
CEx4KtW5ck60LZpxHzugncyrMiY31x3p3Q0B7+glHX9jGUlSZulQMHmG2Ljz0FDIkrZ14BzAiVau
nIZLQ1ixgHFSAxKPp23BXfFEvIJDMjBuxy6q56nz99cn8m7kxESslEp1YGCmPtKGuGPoewGr18Hx
oKy77etWPCCOIUgzawk8Kyp1kHufQZ2KFp61CsPSr7dCAM1CD61gBnbkMjE88F55+TEZOqe63TYB
KwIIaiiLmWfumTt4j5lh5sv/A+572Uo7t+JYfMutwSRZ8iYTgHKxwtz4JfRjAt0Wh7inZm8qNT6C
15ZFIV2jPlmyKcvFk9wPJe/H+Bvp2jp76ErtZ9HkgXHnswOpjmxl25eGsdzbxCqLU68xYOoJzA8C
5oWnpNXeY5K48c/rG7M0hOXgOVJpbMaYn52ElV9NF6hjkpBZR3m9lmu9Gw9B/2v5uKgcXlZups7Z
CIbcSYOVhDRFta8QhxUE4rf5uX1ZmkiV1YxV6tzMQMfWShf7TKjnbna3jmD5+CADKXRV5mfVTs4u
nuUXjwq+mwf5ddNm2JcnwXzRop0+P7uZYN39zGVrdhAFN/GBo7FuXAm6SxtiebuEQIZyW27uQbc3
PCSlHg+8m8RDDMKVQ8WLlXNwwbTsGxWO97LJeJifKSHFne5ycujnur9N3HYtGV6aieX4Tj65Ej1Y
8iz8i+hsKeMdug/NnvTev2Fdr3X4Ls3EcndK52BM+1mdRZ7RHuEX4XFXEl89lEQ5X65v/kIMtqFE
eKXNyEhj4Lxp79xNvPunoSJdeVxb+rjl5pRRkLo7dfCYTGXdllGSd+BKbRw1u2vBamEIG06kIXXW
JU6LMypsWi9Sbe3jMXv2m7Xi1kKUtwFFAPJDcYnO+gPzZvDKik9Zbh7MkN4aFT8z7ZjIc6HyuGk3
AsvXJQMZ21g2+gNVrQAVdpJ89Cq2RjO1YFA25+jYOi6D2Jo+h7NqbzPVZY+0c78Lt/x1/ecvDXD5
+5u8qnDmeXD6UZ9dkn4v9exEf9IqVKrWZC3eq2fgzLWxRbQXOWoMTJ9BQHmsO3BoirK9y8nXAYlo
nbZrTZxL41gu3g66CMvC6DPuBuNPoBrFLpeq36kRiAzIJOKlq0m3vFdcJmU5uiBuYsARrs81pB0h
w5K7zmsmc2cl8C7tinWeoxMs8FiINWPO8E3LUe1HIr/UkF7bX9/2pcWy3JxMnTeGrPZ+ihokSmDb
fKwzYnbKrZpdmHythnytGPz+nQ6099apXgU5JR1j8anyIPgCBmYDESGlvelmMEkYgZAgeKnz3J8i
YFtyGeWg6EY3UbaWgi2EGxu4NDl+V8Rz0n2YqOgOQ9t7H11/3tIXCEOwgUuG+7lOEkefZ6aLKFBt
Fjm4R0Sd74YrEWbBGOxHkiYGu3RQx90H3rFhN/nkI0mC5LYQYk3laWmJrCCA3sO6qXlenA2olj4b
138YWJ+crpva0scvf38TYZgKnVY5ifxAJ5Lgnqu7wfXqyLgcWlXbhrBcP8hykhap0OcOVGOvaa75
PYgF17Qo/7QbvnNr4Jazx6KcBxVU5CcojT2zd2iN97Uo7MWMtkSwHzBzbtPMNCDzMrIwNCrTrOOH
XPtJv+/AIVanN7yu4iG4q0BmK4dHVPmY/68Oa4YOf+UOdfo9o9TzP1clNMw/B05Nq5swb4aPQ94U
U9QmTp74xx7JnZqPsOOZKLw3Ek/KverBal9B1LkAPW5k0FpL0SlXtBBmeUm4qFi637bKVlDSU4Mu
zzTU56lF9cfnzXTQnffl+scXEjS7Spw5PSicU/S9GiHKHc1BGL0DG1MSqZLER6B5VktmC+5kF4tj
pf02hGzTafL4VyQjgAJW/Y2TVGtMOQux1eZOnYSTUpM36jlJ9LTjqXZuBleWGQo6c7jLXN68oBye
rNRKFxbuL6zQVIZJSXJzqnr/FazSP+JeNckO4KcnpyX5Wma74MU2EMj4TVBMvJInTdHRPpQTx5sh
tFmu7/7S160ARObAD4ECUKdhQuyXoRl/OOB5+3b960sbYkUgoojHwV5kTqwYnUiT5leche6vBgCh
w8Vj90HJ6Mv1sZZmYoUi3tPJacNZn5Nx6ALUDHt9oYBupo1VKt8KRhSRJoxdLz8xMXMQOCCRjSGM
FYXTqkkteYjl6FneulnuFeHjH24d8Ox8EBkafx00w63s99IIVvrBlKAVG4k++8HU3QS5T2+ZKfpd
b0B/uWkjbORsF7TBHPZZ+CiT+Jb2uLAqDjGv6x9fsKi/sLM4elFoScoTvcgiysr/QgDaGqNYGmc3
4219h97KdK19aMGmbDRthQaMVPKGPHGfxOQLBdXwdBCO02/hHUESYwO2Jl0q3tZdecoc9yM4ypSB
1KOKo6IaPqve3/aAgHEsN0+gjiGc2BOPJm3mT0MjTBYFJF5r+ViwKhvGBXAtbSFQa04UN/rDALEB
SXIUdzT7cX3blzbCdm7XTHi8rOUJPGuFiIaO0wpKH/FajW3p+7ZvV/UcD2MmTxWkUT5NlcqCXV5D
gXzFbJcWyHJsqN14qmQhwCUtgcDugGYo3eDSohASt62Q7dhlmrotASZ7aPDoSIrBefaK3ls56xbW
xwZzNYl0dO1dMpDAi8soALF6G1E0mxw2/Xob0GVMRvw+rvOTYCGuj9UI5dPdNAJWu+37l3DyJhUO
FG3M7Lj67E3VCydeCN54tYLwWcgDbMxWrJLJgUauOUHxprpNfOcOqgDm4M7eB75KlLVgQDZySzBH
Dj7RxakahP6nS2f5mTHo2va9+L1tiS5b/2aJWM8nENgmBd55KnFguSo/9IOsjte/vlAZslFcoitR
mXUVe8r8NHMimrQivMff5mIfT2BxaG5ckIlA09wf6uGZgtqbbBK3I6FNnsrCQbCkHM050Sg4tzS8
MenY71sOLmZHrJLVLe2Q5eK8aWoNshj2REKqnknN70Q1l7/rYbXOsuSElovH3IRTHZL0xFBdCXey
a8bx0WM6VtuegGzUV6fDFjxSPTtBMq9jBynTUOyMqNeemBaWyIZ+TQkHkVcbmHPm4D49TDitK69w
7uY4W+uUXXBGG/+VycSB3FSVniD2SQ5VD75a6pPmKQA6v2D5GoH/wlbYEDBoe15kV7z0lPCmuK88
n9yHBTLb686ytE6Xv79xxQnSN04xcO8JYiPeR9EP4MQg4aSiQhUr2fJCHmXjuxp39kFv0pvz4Kfj
xyqg1R0ZyurWxI354RD51a/R03p9Ogu+b2O+BJXVJPI+fKTCPFySwqo0oFOonB3aV9JodLp/AhcU
BNdHW9oa6ygf8lHGhXGzU4WmhOm2Qm1y+JmHcSg3tFUhZ7M5T2lS+Lrh3D3JMPyNfOELovz8BObI
U8BX7XhpFpavMybbuvUTdtKizW//5IRoQVsTqVzwkr9AX+C00kFIzNkEJfRFOGOv7lDNx9AV9JGy
buVkXLBjG/jFqxhcvyQuzo3vof2sREvOwdF6PMVVIeS2G41NeNo4FDzIVe6fGm00FB7Txh33CGB9
evCUw/S22GjjwWQQgNXbd/0TDrAG9K2le8zneY1lbMEdXcvjaVhpLNZkTmboi/sOsgefeFWeBjwR
PGfCbZ7cOVvrbl7a/IvJvYkuCQ+8Ks779J6ABOAg6rB8QuPV/ImOcf5Dx734tskR7Qa+pJsgpKEb
c8IrYyEOCeGq2XGIxCX76wMsmZfl6YlGiAS3n3sCg2i7GzQEzfHkL3ehv8pSvuCGdisfCMiqovFn
72Rmhuo5E6hpf57RmtJuNCvLzye3AvEk7fyTmEZyxmmY9xHe5ye6EnsX1shu6EukGBlqnf5pGmIN
2eN5CqFp04bVeMinYZq2OaHdzUehNAOW8rw8xRC22U2uqm6g3/zF67ZJFENs1crgpU8mbSQ8ZGIT
NNQLwD5EH4z/xETnu3EU7opRLXiH3ddnvDAby1qV/2uF6Lh5BsX/fFsYQHIHKZ+vm+7SKJa/C+XU
PlXCR9FVyhedI6QMeZD/22U13eXdxm4Fu6sPnxzmQlH3BF9sLz31bVQ1brLLc6hUXJ/JkoH9dTMH
z33phyjEx6O/yxmZokYGv8F08O/1ARZc0JYIN3IM/QzyJqeGduEjLwb9T+pXgOVc//zS77fSdg3O
hLxvTXlusjR5ohkb74qy1h8herD2sr80hOXjje/EtZkkP01OI3/wPuFH7ahcR6C8X9PXfd+g0Hz5
36CehaybpnQszgmUAL+HOWFfDdjCItC8DL88BMqVe9z7cxE2Ei2ulQv2+I6cCJprdlT58rMADUIb
oznl+oa8v9/CbtMDk23AQGaLWpLvh2pPc+XqeydH/WElVi0NcFnCN+ffEJiGZOFUnDkqGtMDgLsX
kb3M1/L7thlc1u7NAOgCAr1aqPiJT2BsiBPHP+bdNk0hImxsmnZDUzcCcn0NEPv7bKymG3WRkbr+
25fsyHJnoo3oEqLLs8kG+iETRH9UFMRnBKJ0UTEWn68P8y7CjmMW9L9rxAuPB3iKLs8kLF6yePg0
jPpukGO8F8p8ItX0c1CS7KGwcazQ2CHC9EeQ47/Xh1+apeX0k+cn3TDj9jORcboBvOaR+1V/jyLF
DXittz3uClsgfOhrvLimZXZ/0ZgCOu0uieGR12ewYMR2xx7IQubMZKI85x77F3xH7cGhq48ESx+/
XOTeGDBrCmcCf5Y5dUkTJBGgMHA+F9Q7v7f9eOssb3rtzcKv/dMAkcYbMTvTMXC787aPW+49BTRQ
NRPqxFISf8zqWT+Ngn/d9nHLtSE8PHHDnfL8p8slhIZ65DGx1uO7EFztdjw+B7QZq7Q4V62H48FJ
Cy+6yKXzKKOhWbGcJdezYU4azwrgrtfyNLh1wf0DL/Gs8Tj0UHq9HZTPyznCs77fgBCgAb4niOK8
cOID+t6a/DGpm4J86VWaOv8MUy/XcvkFj7RbLUgOotjUJXhcq7n/ELeddG5o5vXl86ho3HweDZ6n
V1bgYmZ/dxUwm24FyDEZA4osXzxnQKt2ho4fCGUEBhyLPd6rdk5Qo/ZJebItR2L2dTtsQBQKySv5
ggdiQNzrcY48RWfQQ3jb1o/ZV+0ETanQk+T+M4F1Pqk6CSCNGdYT27Meaik7Bf3haqVT8X0zZfaN
W2RxH0gX0+Ewiagf+O8pY3LHqf6yxcuYfdeGKGqQjtzLXyqAcCvo09fxuPcyk6z5wNIMLDcuSwec
Vinlzx4mAyLR7p8hTKqj6OutW34JrW9DKLhsQZjgyReTxL+1gYIvd7wfSP02yTQTZt+uaSzVXHCZ
vSRF55ujUT5Lb4NSNmsAp/cPAfYnfLyZgScqOXOSqBcST+TeyQwyvdnkK6Wh9/2d2RfrpCpRhUgm
9WJgmJ8nPOVFmUYfVMmT9Fg1+Rp59tIsrNwbhJgF+tAUe9aX6tO+STrX3EEyzWxL9ph9waZukqSz
n+YvtKqTQ8FMCbLyCQoY111hwVLti7VvinoUYCx/jr1GfKlaRYsoHcXwo+snFISvD3K5JLwTEO27
NXcrL7gQrt8Nqfo6TPyuceMdkeZTNQC72IIqp3kqIBV8fbSFLbFv2E5RB2A2mNIXZACkiDLoIqZR
JoY1nM+CaRHLubUTtn7vMvVCJ9p8AB75ixjx0nDh+fuVOz05bJuG5eH54OEZRrvesySgBKuncLzv
2mQL/psTRqw8HIFv9BTP5QsIx6Az3owNuEWTTG0hQ7p8n/43PiUkyNDcChExr8c5aPruBrU6AJbU
qor5wilrA990h+uJ0ql3Z+b5ZzL6XxJaHGMxHzvh7rxQrBTQlnbbcvAOj24dyArTl9jFw6iPZBKS
zfyEF9j2Du3hKzX/923Ws6/XbK6NRuuE/5w0jaN38UAZP45tgwvqFmvC9P+7H5VyOhSAXfVcB01y
542GvoRxmq7xOb4fRjz7Ui2myZ8UPA95DnbDlBDsKqB5NYs4W+kQuPzQv2OIZ5O9iJimKlBO/sL7
Pvb2DUc/q+Pi/EshuSiEce984/vTXmRsJQ1538A8mwOG4G1sGNDXekdl8DXJ0vxuQnM1qnQ8fu4Z
fskceOUGTpNLe4Dl7K7hyjgMhyGk00kD1UW/TKO26MTKcbhkX5a7h6JWPKikfnHzpPoYyx40p7wz
1Uq5cenzlrdz1E55qir14pbK7fcqzJBeF46sNrVXeDY5SI/+B9nlOGVlmmMbUi7/LWlVrSz+kvFa
Lg46O9FrlskXX/lQBGkl8rQdNKEZ+0L7cW0L3g8knn2j5sEoA9rx4NkbAOl2d+E0m0FG2OgKrUwy
nV2GFsa5JEm44jILu2LjM5K560jTcf9uiJ3mnisC2VClJi7212PKwrrZwi9hNUkEkyZ5IQ0xt0oo
9ckkIv8X2Li1JHFpCMuw+roQ/eTO6UtOqqb63EFDsbuNE9GjITqmuTcdr09lYals5GDhenNFB5O9
5BC5RK912FbVkaNWswbLWBrgEmTeZLumaY3gYNZ8qfAOWkbEb4cbYKXiNc7YhYWycYN1EBYBnpD0
85gx587H+2G1Y0lRngSeKlcKm++ncZ5NvtJlOg2IGuUza+vw/hLoGe12FeiHD8bzwl2Tjj/BIgBV
1zXx46VVu/z9zaqxsh8bl6PLbKrR/qQEbswhuvO3Pe16dqVC1pM/T2RGgtL6X+vLpSAO85v/xyVq
yect8w1c12/z0YAEHQz3u7rwvwdhXX5XsvZ3Baiabq5b79LmW+VGJD1jMUxMP3uQCsZ5SB90O/Bd
Nsxr/rFwFgorREIpQgZ1jfwkRAGjOLT+1NzyNvbvTGH4EDW0HSOwNNA1v1/Y+L+QhKnbu0k1Ji/U
K9DO5Yr2rveqrlix5KXPW9kQxTledKbhz2x084/JRYbcMeGwv74dS1+3fJ3xoZmNH3t34NUQ35oG
DKNtrOYg2vb5i7G9cQqhqtE0JeV3+tKm3KBVH8qlazQDC6YUXP7+5uPMK5BYl36Z47qcuveAW6JD
+VCgYQ7yTQVy+q0DWTbbtBPJwyorXtAE+zOLq/AUUv7VS4dNqtbECyyTrYmTdh2Upl+AGhJH0EGD
LpXwdocn1+bYFHILlSdSNxsFN+AOgi6jVjzz0sXDcQw6mKgHxVi8st0LMcRGudWmCAhNY/5Mg65+
mACijuJkSva6q4t9PtRrnQILO2/j3QAEVkyBmud51jQ9Nr382hOag2ofKs+bDNeuwcaBYmACqAE3
7npjkFPH5VTuWzzvVmsV7gXXs7kBiZ8EcWY6/467k3kEgXDRRnXczmtwlj/1o3euITZJYFb2hYf3
Cn4HCpv5iZUtWDhMOkA7acgd6e3SbHAr4I7mEtjRmqqLFGES3KRBi4J7LjTalK4v5pJZWBm9pK0Q
mJ/7NGR4KBVDPh/BaFXsZh3+dsou3pZ52wi5xkvn2s0lfx510Y2RyzvnV12TfCX1XtovKwo4/gDP
Z23xMnTUgJ41HDPe/WhmlDzWyjVLdm3Fgc6RwUw5K16KMngoAMDdF4XAsgUciM7re7EwCxt4VvEJ
m5FN/l1MivrQtGgUAp+tXjndF3baRp3RqdFpZzABztyPyFaqYzU0FRpgguKe+l0nVnLghYWy8WZ9
Kh0UH7ziZZyccqe52991BTH7ZMrcNSj30kpd5vjmeEnwEoIWZt9/LouuH/auzFNQbCKB+bJtJy5z
e/P9xivzNMlr8TzEJdkLF73gO8dMrreSOCykwLb2FNfdaFg/oyaQs+abHoqx/gl1Fj7sfKAJhr0I
wNK6q4hxpmie8RLzscyLoNvUugAtlf/ODg3BjjMxZF2dF8hvYLzPxmPeuzpcsbSFLM9GoHUIXtlQ
EP8uYVW/61jSfq2U/tLg7NznIfjrnNgJ14rCS2ZtuT7QMC6ZZ+eylM0QXd7Is0TWB3RhPTpqFbK5
ZHCW9zdZl/dFeLkDB9NPjfvczk3GfMVjFqZgI9GUzr0cOmfi2ct9cgD1ODukCJPo4xrafVO53Uqs
X9gXG5QmAPzUzFHmpRnnn7HW8YFQEFG0vQ72kxPrJ69Fv8Z1D1qIAjYkDZBn3TicIeA3ZXpUpPKO
qmVmr+jq69jCntigtBKFCd0Phf88KQ81D5XW2T1qFcVaA87SFOwg4DAJyd6AP0OA8J+EuT+Knu7a
mWxMwG00WlX3TpL5IX+GjPEFBm5wAfLFthPRVhYDsXHt63Fmz2g3NjecDGAcaPtp20n1l6AYWMQE
y/HcM4RokgDxIov1p7iKpVypOS2UaW1VsdRvZWcmnz+7uf7N0UF5O/T5IW5BYNX1oDCKacTydut0
LO8uxqYD8Nc1L8BG4KV9KJnnfNIu6eXv696wYKo2Lk2SQk5Ulf+rARtToDZfIk/ehr32bFgaun2b
TAPB/OxfcJqoBSaO2deDwzYukC0t1hV+UufCMy8EphoVZlC/NTjqnretjnWaa5XM6JPFTfQPtH+K
gcINpV4j+1mIrjYkrW+JpkXcIepp9DL0YcsiBlXbz7G5XOCaWJ+3zeKy929yBmjPo3sOEPg7CVBx
VI0jvR2rcFu/r2cD06o+TsBoHfh3lJT3sqirvZi7z6BveAqrlq6kJUtLRf87BdZpZ2zCBiwUDKhl
gub7KG7S3zGETnZu6a+AZBfiqmed2ITXsXFHN7hr8ukbAcY+isfqKUxbf1t08ix3jt1KS132wR3K
Mv9OYepFYG09bdplG3tmsrgeC93E37sZ73hZlYKgqoZ2yLfrn19YGxt6hiesLvXpEH8fRZp+HsRI
bqjftirCrX3+fH2MhWBkY890yqgxziDuktIUgKSnfEwObgPCi+vfX5rDxbreOAKbszQuKVqGs5x9
/7O/Wie/8y7LDtcHWDBTehn4zQBZKYckEHhR08mljq/7RIUPnsYKQQOMFv4HNyOhXLm5Ls3GcusK
IGioihr6xKusiujIf3A+x8c0XPW6pf2w0nHWeDTLEiHuJFjOdxTBKnKDftuLna021qER0HeMSs4p
9dVe1ZMHpnDqi7WQsbQ8ljMD3JuXxAj/oekIueEVlfei4skej6xredjS+ljuTFOWVQbih08d77ED
beOCZtuZVoxpYQJ201sj/JmhLZw+YQKgswMMbP7UAdx7QWu4axijpUGsQrFJcjeZwjm4M+Ulpuqw
OM7ukEUt+mP3151iYZXsbjczt34eZoPzfcjd+CPIcMljCUjszbavWz7ddELGYRY735FwAwhrggfU
KPyVXHVpdS5/f+PPiUTn1jTz4E5cqH0yU2VRFrOvtbsRkuzZYmOmdmSvG+RfWe1+jGlSRXgGWKPz
WVp5y385pTTVEkdzA5lDHpm+mIbd9kd9u8OtkLkGxXTnfK/7TB+7LK9u0Pb6z/WN/QPde6cSaXe4
ZR3q8zpjoNKNocU0hk8G2kzHmAefhlybm5jqZzoWYsdjfjMG5NgOqYkgC+Du5wQyRaPbF4dS1yt5
/5IpWL5OGokG9D7Vv0Pp0AhnxngMBkhaOdlqR+LCEHYnXCM8Vo5lKH9Pee6yqGr7DzwA2yu47fy1
q93CCWW3w2V+G4isTvRv9P2AsW7w4hNOJrGP2ex9cdO1Nu+lYS4X/TeOo0E3LqE1we+A2nkC8cWB
iN6JkjJ+nh28pF23kKVBLNePdVD7dVqUL00Qg3qJc2DbZEeGyHEAdEjrdl7jVF9wJLsjDliUfGzn
nj1QglxQo68hmjUyoOvz+NNy+o6l2yizmOIYbEri3bE4CPKnLCQ+TXZVINoMASccUn6iJKky81An
U1U/JGERT2lkZIDWir0STPe/eBVqNUUEdAkkPMTS7/mKIy5N3ooiaaD8Tng6/p3nEtQlQ6e652DO
11jAlj5vpfZd0LDSyI49aDDU1PsuHWs3Shy6jYfUs9voKoPmGgLijAcROKIoIll3s/nadApcx9Es
p9Bb2cb3J0JsSgNeQ6XYTF31aqBhdgD1v9xJ11nruV/6unUU8dYpZ1En5jUTTn5gVLrA6ZoZhdnr
Rrj0/cvf33isGAsyJwAqvJoi/E1Z4kW+UWs33aWPWyZUkbCO3bSd7jMlm0hmzqm6EH9d/+Xvh01i
J5IlETDGlhavM0j2dyRzyE4O6mVScq0XfennW6lk24BqTc2segX+09xeSLHrlG/jDCE2mCJxBdTR
q754zUaQjHYhMjAH5+q2bbWTyK4bRgLGxerVDXnxa8wLlLe9brUtcmFlbNTEkPOc5HVdvKZF9q1L
VffQuPkmpRYIP1iHyDR6TQDag/Y18DIaBZ00x7CtnY0rY58eBJCPKQ2q18n1X4eW3VeZXikbvV/O
JjYZQeVUU9BNYfWqE/PcsfI+IeltQ/rPgSk/SSe7vW74S8NYLksKkFAjMFev1ewnYGtk36Vqz6hi
pBGT/efezw/XB1raZdt9584f+0HRy2GU/R7QVgSW234A0n7b960jQKRJEji4aN5Ir25uhN+SGy9z
17g6ln695b1U110YTEH5asaMPNSN0k8mZWvlr6WvW3nhmKEE5Xe+eg3JXALMw7sCVMF5u4ZAX/i+
nRR2MoB2Nl78IA0FhtgnTQbePKRjKDfVXP6SEYrnUvSliYObDCoMBw6U/tFRa9DzBQu1cREDny/9
bRN94EXwVWfqJs7620zWv3jg7sqBHDfZjw2IyF0FZFPpNK9gnZNZNEAVKd+ZSW8S1+NQiLEOX8Fw
/zNFNd1PE3uVbfDbTVZrggss038pB5mg72fq49f7vfnRgmzplwTtwIG3Jo6E788PecvVkTs/e6A9
b7w8Wal2LlmW5dWuGuMg8f3qNQwcehMzB8+udfft+pZcoujfKS2x4RHGT+cg1Fy+glw4OYwucGEA
RNEHaOt+dMN8rXVg4ey3kztaC9bLIMPxpg07UM1eK3/K902IZ5jrE1kawfJvB0XOsZU9YrloTL4L
ame8D+eLqmmQl91KKe/drhsfEkHhf7OvfJr9wksYsGc9wRF3LAtA1L+NnTD8HOJSKG8AQtTp/L2s
FEeAUVBHoQp5Dpg2DO5VQearLyPuPTldOVzem/flF1mFITomEmxMjXxNZuh/CBU+EdE1OwdtU9cX
9j0LuQxwiRlvEs6w8sCjHRfyVXqqE98CkF6oeBdMgmbnJPFw05dTMawMtjQb67CvnIFBhctM93FT
ZxG6CX8nOcQUtlXfL7O5DPxmNiCf4R5Y8qpXjyh3l2c9CtdlsZJPLC3VxYPffFwXadshwWpeG+25
oABy0tHde34FiU9ZGZfs2zChv65vy3tR4TIRKyqIpHeLEJwI9xUBa0GVo6aSmLVHhKWPWwd9wQfS
hF7fvjp12zT3neCJvhGebJzDtl9vnfUggcrp5BbY5xI9F0M8fOOhs9Z7995pdlkaKxTQTolR8ZE9
XBB+k6t3xu1xbPKvVRp8GgVqd9cnsWCsNpAi+z/Ovm3JTlzZ9ouIECAEvM5r3csu2+Xp9aJou9wg
hLiDgK8/g15nR1TLpcnePHR0R3WENJEyU6nUyDE0c6Hv1KKxH88HJ0GB6SR0ZLtqTN+2zWA4N+G1
z5MyiE+q1E+1C4hf22ZfizFbw75YNjoynHuSeMeMIX50j0bR13ZWw9bbJPbBbAWAfCOCIGi3T0nV
RWfltu1ToMTaddL20w1PBgFWPZVjNN232dg8IKsuXzoU+VdSFYsrmwwFKMNmuoMe4ElWRaV26NBH
5k7T5liPqj+5/VrIsNiqifxXZYzLTdBN99zvuHPoPd0965im31vIjNfQ8ZpAjZx62fTrukXZvsvw
bMajqeZ96N4nwDneo1kqULsqc/h/CHjqn+eBVSuma9se08NLNAc7ie/ee7iKcKbnfdGBlen6V9gG
Nzy8ZS6NVd+hVtSCzB2p/Ctvwk+bxjYR/wz8LMvFiZ9QjfJueKmz85DMf10f3BIyTN0gmQgiUsWq
OzoUaCJI/Nm510VD8oOfh+r39Uksq2PqBU0CzIMxHvZPcoYYhhYA44bra2/7BOOInlrdu1U58lNN
gbCIoOQxIbE7OWnwsu3nG47NXeCYeFtBua6XSLKOJMuG7PtYBz0UnK9PYfECsyFNCUGrYughB19r
7xgFmThCfGDYMWgV7/yR5itRxLYT5iEdKu7nnRedFvLBfQ2lxFOAtpjD9a+w7YTpy9pxQ7/hYHbK
vL8FaAgPhNFjPq6+m9omMHyY0LTjYZ1Ndz0qpns6BC9gg233m7MxszVCOH6FRFLRe944+gwdJ/eQ
NGol1Fl+vdkPUXUO4OcZiC92ISTTdnUB5q680FCxG7ha2QLLBps9EU7LvS6vYszhefkn0Ehnu6Tw
2v31DbaYqdkJwQdQLc9BnZyVjj4lwN4tiQxgc0cIZJyuT2H7AMObVdBCBEN1zgntyrOzB7cDHmNi
v1973beNbzgzxV0naaemf6iHEYD3KHhJ2WoCZjk8zR4IEI6JCnXT/iGJw+qRlTQBUdtiSLR5THjr
trs8xKzbVsrwZeIJHqfpFCS7NEeeNLaF3imv+bltdMOX0YYpVedVGF2mAHL46Zjsxz7pVyzJ5guG
J0cdBRjSUzUYV8EDppVo8Nu74Cmcnfa47QuMMxngxMzvGurfM69F6B7B71jMaxcSy+83GxuY4D36
Vgg/eX7dyUdG6745RrrI3ScCBty1hjnbNEa+TfkUkNAhuFSlaE4P02IHbetdRauV+sFSJjCrLciI
zc4Gxnma0DTBLuu6ort2wSfQbvqrz5qfWtOXZcGqHjooc7pSHvjndeWjKQ0H17r0eQmk873HWTSn
UFtshu48IbCjIYFD03UfJX4SoZKRTr9UOw9QJ+8nWd6BxMClJ3SI5+RL78bE/+3zMAiOQ96N0zOJ
3bl8Q55R1TvZLylyWS06xmrGm+d+gNTReMhz0Kw8Dg0b3G3nabDs2/sLtlOj9iJTjhsXLJgJPIjD
abKVtbLt/hLD3o1e5k3uQ15TnHtSl6hP9iEV3XhAE4Wb74F7Kry/N7mK2T7BhWCjSBzn1KP5rE3Y
be11X64PbQmJgRFH1MIcEJEkOUc1iO1bECaijhuWaArLi71qcEnyS7RpXZ/MEtwDI6okPq4PDLCe
E+h62FlPvPwa57V+2Ta6EVCEyyPI9cXOaSoLuVPgrdo5+fjt+uCWvTY7JigEALxeBzj3BuCRvbD8
oQWiet2uvS1Z1sZsldDNDC7oEnusIBpzqDPcH2lCV/pvLLts9kaosunSbg6d09LagfrfQ6LpndL5
D+6ow5itcfPYFsmIHTX6Sf3RRXJAxnzaU8Ee2PLWLJI1sI5tkZaJ33mccMao025a3CPtmA5SAaLD
UaPZtsWGO0uo2iC2aufUdvxNA5i/U2AmqyI0MlyfwPbrjYwgYqQAI0+Ynb0WUi5cI3vNMrFyVNjW
3nBk3UxJ5SYQduNgOjvKYfycODNeG8ZyA9MPziKzQUJXpPAklG7u+QQpbOqAVFP1cgvkchndcN6o
DQaR57W6hwBTtYsSdCImU/b1+sIv9vfBmWY2Q4DTxcl9H6pC2h+/LaUx4kQ34Bc5kHFcuahb9tZs
iBBh4tV+Espz73ciAGgpiMW3KpCablt+syFCR6C7pFqre9KiqQAi5HTXsLX4YPv1huOC34UA5DKo
+6lPyzMRHTmmeoskCLbWbIfo8cgf1aQSyU5MffYzaYKHSifOhteuZfTlk96FhChtXF8DUHgPXHD2
xEkDEhE+bUzi/2iCCCJQfYYRAifIhfdU5c2DOw3JBhjq8tsNn+0zlc2R76t7NiAg9C5q8lOHmqG7
oNG2mb5x5NKW6ykY/eJMZP6VQmJEhWiH0970d1cJf2USS5pqtj/ooAX6N8EqKVG+as2TGwA8olua
AhvIFQ13bhq2N/5C9ew2zRqI13KomY0RKm2Crh3GErdd90xwoEEiAujR7ouDDMkBKuP6Clp8w2yQ
KHMIoGXlXJ61xoOZIvN0RChceQGyDb582zvr5RCBLkK3LM9o5vnSV57eN2xcKwfYBje8OkK1fml7
Kc/4rw6VN5DPD5sQQrBdsyWCJIhwkzere1VO5aJIlhx9N3q7vuaWw8wU4fHKRDiOhlMLkCLsIJQ5
IeWCLGrQQ3f6+hQWmzW1d1qwHTheGJXnxSlED57wug7zPfB334ULG8rYA1B5A1Tg0UN8fUqbwRru
zoo0z8F8Xp4ZHW4IGkj50H/p2/6GSn1I9ZaGoWVnDJfv66aCIFo536kOSRJfupzAVPr39W+w2ZRx
Tqs6DglaLua7lrKXshDdzuHJFkYS/HIT1AYRCzXjsluddc8fIctY7vwOiqKbfrkJaQM3SJB2SC7O
LAWtPZjXX9N5tfJpWRYT0tb2TTd4nSNudVwU+x60xqdcrvKVWfIXk/aXqS53mygWt9B9fgCZ0KEf
ildZRTduWOuV5bEYp4ltA4J2lK6rqzOJnVcvZ4car5Jkil9nD6/3Yg05ZFuo5e/vAp4MCpeohGKL
8+yZLG/1zXb7MRLsKUPPImTs6nuvavuTJFV0zuth5aZs2wTDe9UwhmLKwuZOo3E6OXPRIs/jaQsu
hdumSCCXcesEFThht5mr4cUsHuYSSnx4TJfj5N0gBKKDqpDSd4/bJjA8GRBDpMVjWKG2g85/wops
B7zh102Dm+i2ySsaLmYP1jRD31jOCBFOsMZvabEhs9cB6klo+KpVc6/HvNtNRL6oQfYrfmAb3DiR
aRwifXRIfV/GET0liZu8Nt6Qr5z3FiMyEW1Me1FeOXNzX2rkLRPBVRDNdzFR+3i58W9bfOOWTJOk
YmPTNfcS6fxZjegbVKorVuzGEijMpgaJviyh8krcLoFCUnAis68ib26nxP/dkLXKqm0bDFdO/MAr
VdM09+0EA+rdPHmuOk42cEXgoPkDxQa67mBoUrBS9YM4yE48K1TC9qivXq5vgSWBMfFrdOhgpXhY
u6ed4yGrl5C2IU2avKXpmN9um8NwYNr5OMSKQtzSGXonZZQ+89z9XrPs5fr4SxH7z1vzH8o5Ec2L
HppPyCOG9lFCeqlFlVkT/67J5XFQ8eM2UucAKl7LT3h3Kkw09BK8VzX3nNaQSUZ75HOXA/W/4tMf
78YfyjkeqIOjOgYJGaGQUGmRDLdj/AreoG2wmMjk+BWhB77guGju6whpPJjHzk0MXqvr+/CxK0Qm
BK0E3184ch/hbgBOVHJghHfNmEGecNv4y7zvFh/v5EEz+Fl7LzOnguahl4pTN68LSdl+v+HKpJp6
jSa7+Q66mtMJSfZLNIlpxZM/Dqh/yOWokGt4LRyNgEib6/CEU/k2zH/hiX7tdmuzHuMkrgWXYurc
5t6bIUOI99sHEeBO6+vVp7CPQ+ofejhR5boJbljNfQ8Yww4b8mV5V4F6qrdHwhQ/oHqyLc2LTAya
bMUIuNsw33FUgikdv4H9DYgYp9lJB0/1Wy8KwFH/26pYnbtMDy3IaMsm686FSOjfY02gXn3dai0b
byLRZFsUfZjr+W6CPtWO+MOlb7zv5Ry/kjJYibAWyzUBaYDkE7xS+ektb0DEM3XecDsoEGFc/wLb
6Iu9vfM76Fp2QOXP6a1G6/o5oVQfQIe0UhazmJSJR9OyGmWsvfQW3Xff1QwVCWTHN63qLn0P451l
vFLDsk1keHfSlR0cJM0e8ez1CnGVe8g1nvU4fFsYaYEWWJnGtljevxerlF0dzVFVn72l00wx8rxu
qrZPMBych34JQt2mvZPMY3pXuWnk7PWYdUevYSJ5Kh3R34feDIGM6ztviSgmKW0LyfIWx6u4LYUj
5v2kaz879rMLUYaJ9N7n67NYlswEpnFHNlHgd+0dtJmKI2Bq7aeKELVtQ0xkGnoxujastAsi3fjt
n/y7GlaVWG0/fdmpd67RFpWEBEbj3kIaFXVjDumeaZ9molvxDssGhEtQeTc+VIIgS8F6/PiprQ9e
G5IdS8EYGJWrGmcfGRV03CLDYNmQeoTgPL0ABs39M6uLoDm1vOraw9h78QNkDSIHACxIaF7fbku/
CdTY/v1RCdo8lcqh3damywtBGrLvDgshuBJyOh39qL/8I2Rd0y47K1awB+zgWpn5owVdvtbIRVM8
Zk0kSasLeNXncz6F9FRIEPrM8Uq4/8giMIFpzHUejO6ovPISpQCC78rA/0oq5aYrw1t+v2nNwRw0
4AhOiktDWfUEQoX8R8mT5xpp3On69nx0Xi0fYJg0SGK6KfB79crCwTt6bv6iapSSZQflu1Fma0jF
j5L2ZRrDslU6AbQBZv4LmwN5V0qQB3tumB2RrFx6Qftjq/g+LdbIXixW/gfrcj3IOAHh3itk08ID
y8dkp2Qd7ckQJjdzFd8U/WqWZDOB5e/vnNarde+EQale+7qABhpEoX/NiVtsa8SOTFGAlOm+FAA8
XPwg9A8snZxHGsloo4EZ4UBWM/Qpx6i4cO13/h5iGTH7PDtDQHYqGtw1P7StkREDOATqaRH13muv
cbEFxlM8DPUqkYVtdMPLaeDJXJZAT+sMN050YfjOfRj7Sq0k85bxTQSmnLVMchmpi44gIO+iLSt3
5csm/zORl97Y1N48+u4ragn13eRHbf8C6039O47joH0Fh9QaG6ntMwxXx8HeQl4rJ68Q1BvviVwU
Wis+dGvXWdv4SxB75wgMb9keejoqBCvOn6G1VLxCiXQN+vfPC4h570cIMVGSuKyJokAT5wPEqLpn
5Uy1c4Pm79h/hnxJRP/uCzYG8xn5xNR/73XC/ODGA63nTwahQife952a8r85D8dZ7HHvlvSbF7s4
/VgGPOTRcaBX8ZnlQzwWxx40c72LNZpE+UWNva6++i7IdoedmP2qufPGlIcrLmhbNv/fyxaBd5xO
PUTdax8g7hZoidelFr2Cv7CNbji4kOCWy7vafQXTun/uW7SyXCBlPLuX6/Yb41d+tCuGZ4MFVg7o
ho0fWheURZoCJaHj9DkCvcMO6LPhIOfoxgdfLNgHf1yf0vZJhru3go4pc7L6UsY14I11GzxOaBc/
XB/dcuSaEE3gbaUPSmDvdYr8jD4xxnVyg55oUB43U7EmwGObxbiGzo5uoWichK9VAGQYGA3JEYY5
3CZZrldOdtsUhrujQzkCCSarHgcGyeGhSH8rYMN2kAitV1I7yykbGIc6idumpeBuf52CzIdQVU8u
bcSTk0d1f8sDp7rrwmBNHMey6yZmMkjJREuCxNUddZfeBEURsi9ZW1drBPC2CZa/vwtfJCCJ1D4U
qKLaJekOOOZFxELVa8+sFk8JDD93i7zVZdgjPHJ02Emw+wgSDkfKaHfjiRKxv7qvJpTd587b0riB
mGnCKPtI8cIdQ/e1Lu4Bgf0+FePPbW5i+H3gq2lWPrL6GnzzPyInGvcF2BR3c639t+tT2DbE9PM8
k3lbIDfxiAsVpNKPWP+57tpm7UixTGCCJ3lRZSEhifda+5PHDx5gw2LvqHRNM9M2vuHkgkXoPR2L
6oL8evAOoRsG6ovjc6pWHNA2geHijEuux3KY/3uiTymed3U+rxFZWAIINdwbnYNFqKoAuWGpdXoY
Q1wJYjkDCJTieN1d32Tb9ZAus79zO1n7PvMAcnycUD1BkVEqiCfjIJQ+erLB7lIcKJhGURlX5efJ
db8XE+Ds1+e2eCRdlvXd1DMesEk3NNVF1678yotYPQqQyuJ0+QQeetAf8yDeT04/tDtdQKfw+qy2
TTPigJYKrwl9yV7LTml2lFS48tiMzZrswLI9H5zIJiV1n8Wg6oaYLTiP/O+JJn+XQKedVFE+4Akx
WbE8m20Y7s9rFZNOIBpr3K32EPWL914XV3dVQte+Y/GSj77DcP+EkHaUaT29SoJiSK3YQSWivJEi
dHfCz5q9D14nd2LtyidZ9uUPNCYF31/StahTJGER7IWfu84xrTU6CTZtvInFpE0zx5rGCJlRReOl
WJghKICUeaX0ZXMlE4s5jeizgoAN4s3Uk0OugGJQsTcdYye4H0EKC7KHcvqiXf4DeeAdxNjclS+z
WINvRAoPci3D4PHigl5Z9UzKocx2VR+hoKsVmtW3JcomYBMXMLfHc3R16dHAv8dTe3KbgaxiA5AV
R6UJ2FRlryoKtdBHlqDYsusVQUtI0Yhgxbws5vwHZJOBNUMWfftYSrTMyLz6lIBi/QCJmR9lmcqT
ngN9qPq1e6XNmr1/xzbwfqGOr2BscVEXz02UVr+yuoiO103Z9jGG+9OBtRkqwu1jK/SJUnRnaK+/
qNz7LpBpTCC9OIzVWjHHZl1GIBBRCsgVxTk0RSV57ltKdlGl0PTqt9vUBCMTs5mNhY98j5QXL6jc
fDeT/jZN+fz39dWy7IUJ1exQR0vmrCovxBHRvu25c+O709pvt8R7k8UadY8SvCxT+9h3Tbb3mvSt
zsq7xOsucQL44PVPsOyBSTY4yXbWQTrUj2DARxdOA5UZL2vCG0fKtfzYtkrL1O9O44mzuHAyxF+x
oKR6wBQOS6i6/vttgy9/fzd4PdSNpJ2nngD7fqPg2N3VPVm5YlucwYRs4vpeg6wvnB7aEFyjrMGJ
lGgFIfmk2KFtOt3FBSjwhyWZuP4xtgkN3/ZohJmqCSVBHb3Mg6x3bZ3EuwgM7/tqZF9jEGAcgnnt
vm2bznD2PkjH1A1R42aeeJvKdrdgOhiGx3XpbunUgeL52/Uvs9woTXJCBR6nOoxd9bTkYTwuDgv5
IeLlXZ963zP8+/o0lsTPBHS6U85U6CM4UnB57fNJIgEr6c6Jox91BcCN9uLo5FVq7yURWfEgiwWa
OM/SiUXBu655/Cdc9hp38iAKT9c/yLJuJs6T+WlXeXnRPqJNJd6JcUHst+EJEEa9czuIDaEAc30m
izGYmM/ETyEqgNrFw9Q43b7M9ecawgikzH/xsftSwDJySleew2xzGREBQqggeg4QEbK5fAg4dFcb
Fb1S5p1Lmj3ruUt2UZyuTGZbQiNC4KUeGcXE20dV8f6ocva7BeR3R/q6vuligsejjfSk0T+8vO+C
Ud8340JugUhHACOnoZruKvTIn7ftkBEdoEUdtkGHHappH8AW0BW1FBsWhy25z/akggwzbPv6bDaz
NoKDmIASGYEy/e/BsICAdd3zw7bBjZO/zLoC1FCzepqkx89tjM7GNMUjy/XRLQenCQYNWToGlDPk
FSKsjy76+fcdgCAIZ12rdirT7uu2iRb7frffJW2cRMe6fSRtFO8ZvP5/TmlB1lBxlgPapD4skziS
bb0sVQGxaCaL4fAPFVXldWJlN2xTLOv47jO4yyGOOTjNoyorlu+TRi9V/iF5radkXrvDLLfgD259
JvXh1NSuTmbSPPJ88PoTKdNCoSUUIIQUXAW5W3/z2jnD6zETjubjDnLZNPtF6oR0r05eQXrpQHLc
Do/o/0BreMZH1PGvb6Pt+40IwRwZTCnV6klPXXWsBf2d+EV1rPAf1yew+BJZ1uTdAod+3UCjIi4u
LS6iw37oGvG7GIM18gGbvRuBoSQFqs65W1yc1Ce73OO/+pSQr8OMgspYVf3KRcoStU2MKSey1V3W
FhdwsF9GVGz38TxKsZcV49VpeTnLBY/afZ5Wc3XatnJGoJjrpSAgkWGDy7W9iybO5x1SsnpNZtFy
tQ5NwkQJQtfCkbggkBjCl/V0STOGlscCWhwaXUByuWuHU/ASuO54EwqUQ7Z8WGgiUCX60B3Ilakn
cLND2NFFgrlIHW0bfDkK39mbZnkS55VfXFKXxJ87yEY6u8AXqPVtG98IGEFdJV3qy+Iy5EVwEDIt
byKZNysJ1cdJXGjiTxuo0pECPNyXpCj7PejKExQJo7flnJs873faxPt/UoSSkm05XBibESBxvbjx
m+IiAUbde3pWj8DIrUmL2D7IcH+oVwXZrJL4ATCTtxakuP2YTL/4VIsDLeb8nEWyPE3tnDymCBQr
3vpxzAljIyikqRuMpGPyMkD24j9l2HQd9HcD/+a6CXwcM5G6/9vE2jjSVM9F+gQKja9Ltlj2bf7g
JF6wEpRtv9/w/ChvimjgAjYGnpxH38ndn0CYlCtxxfLzTViqR3pcQZ0+fVoUutqpqo5llXW3PuQJ
L5sWyMSjhpp1EQTY1MXxXV98r+mgk58TaZPxgfctp5+2TWO4+gQZ0mJuG1yshgWnmA9Nj1p7GRxc
CHf/fX0Oy1aYsFRgnp0oJb28zD6Xd6AR4LdsJqVY8Xfb8MsevYtWqlMJ4EsFzhVJaHw7VoXIv7EI
/C6Hbb9/mfj9BE6rcjeMsNlBHR2VK/gxxm36+uAW5zYJEtsi4CXeFOq7pWKWCP6oWRKfKCq16LFl
nzofPX/L/yrqjTX60IT61VLouBShumRpC/l5p8p3QJSgHMzytRTa5h+GeyfBxDv8fHlp21QeXAe8
4SgtB3sGWZCNVmU4eFhSnFDI/C5Do4PkW0QGUou9yqFM/vn61lg+wsTwtVEuxy7K8gtfLkxe3zwi
a1GPFIJhK5fm5cD7M6kNTRhfqTJSV50rL6hZtwcxlyXfs7zNfkZh2l5IPZNt+guhCeeT/hiX3Tiq
Sz4E/l5DRw1MblXEfmxbquUD37nIWLVoKRlYfiFjHSW7KQEnfxXmzr4pnS20j4yEJnYvZEnf5MWk
LsmYvAAUOp99eP7KcWHbCcPHRd31Xep0+UV27EXK2T+gd5LcFjiZKuCtV6LtMtpH+22c5GU99mAa
zooLOGzeJOW7cCw2GqtxXlfIBpNcx9llZFN/Ari2vAXifGHemLf06S0bYDh1IUoGDHWKuFG5HriE
gpYNezmpNQUem78ZHk0kyHdmGuZANAbtMfAa/0c1S3Eaq7pYOVUtG2Ai9qhUqRIkh52q8Vsjh2Df
45q4UmD5kD0dC2Ri9sScNVmBLvzLErAjBiIDQIx33dzU55Ep7wjusF8FpYehB2dCF8C+UrXxFh6a
ZIozLXzXxcvoZfCD7pC6PBQnATIQ8J25gChe93Pb+hl+7uEkr4qOy4sMdf1FpkwQNPmmfE2CKvrY
QZhxlqPTtA/cpigvbutATgucPYDBXZbK1HI/LGchd6lfbQO5hiZy0GNuVGQpyS+auv5h1r2GON2E
3iLgq6uVyGhbMcPlWxc4tyCnAKv4KIyCRrPLv4dVVU6H6zticRpm+H1JaB/6rFyuHk2Hgn/ZVDdQ
m3RvGOV67Zprm8Tw/CnUBcizafpE+gF6qB7hZ04geRvSoj1t+w7D+cuIzLVfIAB7Q4zSexA+dB2d
zu5cJcfrM1h2wgTwZSJjwsdr7iVHJeJc4FLeinYNHWgbfDHodwdgwhxKux41FAHq7EiH+jmWTfy6
7ZcbSXrZzDz2/QKB0clunAB0d0EdrmneW/b2D7CeDFXGfVw0ghEVCunlh6ySxyxxshULtWS4JkBP
RZDGHCh6FaKR3VIxHvRSWALD8ivv6tsp6G+SprhDWF7jLbOc5cGyR+/2QgWAuqCiilO2iH7ruZG7
qiLJAe0m+Q69oyuh0Fb6MXF73JVSOoWG5yFl6EdAKKHNQncCqKVX0M0/zBK5A95AAOJtHkBQnWzz
FBO7V2K/3BaTXNquHvYQMyWvOTiko/1AXci/Xje5xbQ+yFRM6kNVsU7Uua8uLdB1/7ijnw/tnQvx
lF2T0k91Nm6hpcSpGRienziTLzr889TGYG5sx1AfdFyxn5lMvI1ostCE9JUs/v/+uUD1wy57GZdX
Ij47+aMTt+qvwAmBUYRG3y6tU/Kq41auvClaIoNJlBg4ae4OqK9eQupygnejiDUHXCLpy/Wdso1v
BAfSOQEc2MGRnInydmZD8oMGfvDX9dEtzmti/VongchkgmLa8j5eV+BXnaK3rtETcNviV9b+moR8
y2vBbq/PZ/uaJUq9813d+8BDOMhXFAnycFdJVvET06Uzrhi2bYLl7+8mKAGtozFBuIu6ZnxQk8az
blp3YXXY9gHGee+XA54mKaoRFanZOUhEfRN6+UpRzuKVJoSPgT0sYHOFxxw+umePt617BNjFf/Bp
24Y7pVpxiOtVDKYlGzMpFOPKq2TExwLV8/wNdKILIx6UvQe4EJm+D1lc7yvC1g4i28cZcYD6Liva
dpJPCZ5bnR7yjJMn/6MKNB6WJ09r1+WPIy6ypNrjzczt6La8wOSfgqZGnPeljm95OuqXCDj4B7fu
fv7fzSGIiSlj07edG9QZhL+9Jv4kgbjeBQvYftvg3r9tue1knYMiyoOIh5AHAYmrc4pusJXRPzpG
l59uJn3+xAPIx/snEKffJ8l8V7uQPPaGb8G0Bk/4yBmXKYwtTxgtFJWCnEos0U4OfnfMIBJ5vr48
H2U2GN0s0kqGyxiZS3LSAgdLHUGjuQvlS9hWw/76DJbfbxZpvUmht6jnLmikg5cyhRDFgGadDXa5
/HwjsEcRpanSHjnRPn6bfMgHuYC9rmyu7Zcvm/4uDLJK9tXMiAdB+ig6tA2yvUqAV2nbuhhRXPnI
DlLIB0NTCa9TIu9+cqdcu7XZfvry93c/HV04uMDXjYsih1t/ESGodtC9vMaeYRvdiN8ED555IHxs
6dBAZw88mi9jP9crx5vNJA2P1SIipJCBf8IZlxymrnTP3UKjOedMrFSybB9gui26nTXjDTlBtexL
meNpwvVDveJStsENh+XQ4h1pg5gAbQ7/2R/ltPeD1czWMvofBVcBAoAMt6hT5uUjBOKB9hvwQLjJ
Js1aq3az1iuz3jvVksq7mrVuvUPUqbegkOGuZoWVJE0mg3nuwXjfsOwv1YDmKxzz79d/vcVwzD7p
muZ0RoOb91+Pog5Qor0PceR48suNC2Q4bVt1nQwgOnki2snc/ZQVebrDwQLQ8/VvsG3v8vd3jhvp
ZArQu0pOUpK/0H+dHf8X11jb4Ibf9oBx4vFz+fVdxm8kL/Rp7p3X67/ctvqG21JI5qSBO/snbwI1
hYpG8m1OtbML59WOrCWqmxeuxXwMt/XY3LQOU4hqGXrg2Zy/8Ka5FbR8YF1xT/s1eljLqW5K0syJ
ZHEbCHoC68LLPKrDVNaPPCVnAIVWDMmyWmaRlQUhY7Kh/inqxQ3eMJ4XyYfZWcvXbMMbpRaapV7h
LEeXLqb4Adxu4qTxVPo1QCPw6fp+W4zJrKXWKqrTeemOYX3kfZ406EgDMVUrN0LLVjPj7BVzRdKK
uf6JJe2jaKNTmVQHobKXaW4gir0GZrV9hOHPsmCON/gO8rcelEmlh8bbGURy25zZrJ1GhQ9Co5ZR
5J6p81cC/AM0Q2ldHbftgOHOddUWYxjjx6uYfY0KIY4pH8Kb64NbfMCsmc4SLaMBgfpH6M7PFExx
NS/uoiq41YH/en0Km5Ea7lx3wVz6aLKBNiClDZrWija7o1lYhocmU7JauRDa9tg4j3XQeTOoyiha
a6FC1+NmUahy5ay3rJJZL43AZxMkqf6vmRICnnUynGqfffLnNdZEyyoFhiuXrtuVuvG8ExRnsycP
YtuvddR4x0wO+VoPku0zFi98d+qAhiODKCO8DU8Wn2Xxq2XFefmKVGzcBLOCCt2Ieo56TU9Rruaz
Ksf4S5rzcIsqOU4Gs34qmlrGFU8RjLL6Aa2Xb8G8Rr1sW//FrN6tDUN3Ic88hNJFIKQM4WWRAON2
PK7SVttmMPyYouUkjBMcN3yqHljjnrWk9+0QrXiyxf7NWugM2r+hDCg9NWmswbKD+zUf4mx/3Ykt
gdosgiZDAbZc4WFjRXru0+rBm3C7VnHxsERpwDDXikY2GzXcuE+zHoQJcOPEdb7xomR/KUjr7UZR
sWOTNN3x+vdYVsssgvbcC/uO+/5JBCBZq9I3J9Oftw1teDKEzgcKwS0cyoTIPaVg5w1dsdYhadkI
Uw+mc5WQeqwpZA3Ej3iUwPh/lXH02PMMdaLRXbmdWbbBLHaykbhirEacabk6j3kIEeXkPx1P3zrV
/ry+TrYvWfzkncclDAm1t3wJ8qEHP3YhAJC+RYS+VOhjzbbmSGYHs8ojPYDSKDjphqV7iFVNhyhn
yQEKUOlGYzI8e4T2cynYQE8V2qaOvE/eVCjT0/VlsoQNs9Dp8RJPpllDT6IIn6SO3rwpO8Vx+/X6
8DZHME5nTYYuRacn5L807ms9JD72o7NaNrXtseHNJEhdDw8L2OOc/AhEu1grKzA8q8vneBV0alkj
sy8ZMDcRA7dJT1maf+EaXSglUhgg7b5fXyTb+MvnvTNVpdPeJT73caNSwH7yMjp3fvO/AbZatuGP
9uBRF1EUImhAqmeGlAhvDlulKojZFdyLzHXzdmYn0k/fRJKqndtsAeTjSDZ7gmdZoH/erYKTH5Cf
3PV+67B1Vw4d27IbfpVIn4sMZxrS9ukcDeV3r86T/8fZlS3JqUPJLyJCCCHEK1BVvW/utt39Qtht
W+xCCAHi6yfrzouHcXVF9JvvDRsoSUdny5OZhJ06xzNw4pbbqrjUeog6w2C4kFD70YogpeV0lzf2
bio+Ax4+rs/GvjS16HipBXEdopcsZ+Fz43+2Lr1Vb7FggVCYa2N7DOWAatbtVx9auq1fQcLgnAbQ
CRPezv3m3gjPooZwz/so4Qzi8KKvU0r1ZexFD+tkv39sYycsYDsBPNNymCC0ic124KMTehqzKfrs
wzcGjHEYh+FcGHAbqa9sRdV7XM+yDB8d+z/qFdvBX3D8kLqaDds3q9NJEDX7WlTZUcC1DYMoqatp
76HC87llOtrKX1cRurGTa6tgKBKoqaEpTIPZvTY2ypfs4xecsImtgAvrPBD/9TqElpr/579hNfAP
Misuzh+pU1u9sWsbR8hs6jgAqebyYgjvMccDvZaPv//Ued0UqIaYr7JaTLiHW3uDzNmervA3rZ1k
EnH3Y47KT+7ExrJNAbaiXhbhvlUgos/Ntwgq5R//Bj/4j5DiH4dqy4QBZHLLQpNLuEqI3by3fstr
0J3OYt4f6coeOGm9J0HaaEiByYVgMFduBZnEOC5vviXkZYw0xX8LHkJEOFhA0ALDXce9BfP8uKey
afds6HEl9VCeM0wUbTqHvf1DIJ83YeLSY19dZ9QNNMVB7zEX0E7Me82vQPvmHutVd/FO+ag66RrD
3KwBaqyeKB4CzgxMXTd9+ABuH5IM3pH0HBx39kbFNflOweN0MbeNuqS8YvpQxxjegmQ2vROa9b86
/GIvq3lUzEmjeBU8SioC9L0H8KhnLJSTfjdxZ+VvQTsomsq2lC5hc1U2GdjhI7M3xKv7neSTPQzG
Rk8rBtCeWwr2XM3AvgKCvOXalsL/iQHA8VmRpt5LV7dBoscO4jKQ9cPcvpwM+KciNfaJ6XuwKYA9
gBWZnHxJMhqhTQFudLToIJtdfbeNtV8kbeO9ZTNoJ3kTNhQ923UtATiMPYzg0inP6oVPd7Ia5brT
A5RVE+Ag2XovBgjEJ55b3AzK8Hp5lmMwvhe1AACj7nOlUzlVZeoMonFcXT5glDk69z9EF6/XwFrR
/A3zjEN9SwvWXKNKOoU7OWNpUzmy4ArNzOCqJAXNWoi8fie+o3rfF6V5dkE8T1nTrcN4BW2s5rIM
IOTL41peK9ozmwH3Mk+JyY1UB9kCvb4D94donvD3ci/hM2/zax4a4LAqCAAkRIJGWmH+hxwcQ7KI
mufSstT3XBd+HQItaaIXOWJdedNlkJRvXRLPMXCMSg76S96glgzQnliBHvIj9sK8noa45Zb+Vjkr
DqVvIpmMyzwVGOYP48e2UsjQST1ilzooblZpjQFM91Q6NT85iw9zOirXC4pl1Mexbyi10aUsuowO
1rYJiRpDd6R08pfiVFzWEc3vnRiLdg992KFJe0yCdIllJLog1FuDBKuqM1MpSzMyLqN/2U2GTjtA
dat3z3io+1HT4yOVH/s/CMvZi4RpDglA88FVw+NquVgEpeRLbYIg2FkcPr4jE63ZpVjHMtih+zjf
l7xxJMkD0XwrvC6qLmLr2Hc9hMuFCQf5S0QV758oSoJPNILjSUzTWPKuNPNMBg2yFcoqqyf+aBHg
j1pGMgX99gD6QZyudmXebQHhst/OKPu25kNzUxVgVpp5gO8fJA0OdMQCJeB+V48IrIvwOmYtzuva
j93VGLTsl9AIytzAxLXrxIABmR5ofanH+QWaw80DBCH4z7EGAfeVX0IR2MrWWgw9j02QTpBPqZLc
NUj86nUBLDvGBNQfb9WNzdhcFu1jQwbsToB/dK3Kmd7hMij3MQWFOwENKzQzlMFUyBJkuQADyWHO
EZMD8elcUvpT+6U1M2a6oXWCYcDCjvyqVxjpfCghq1KvQPrjGigzdOqG8q5nLdfXUiv7p62ohwMU
LGGRtbSyEgJWcrr369GVwMvVbr20FPqcQODE83CQwHqrJNe8vir5iNUKVBVPmQLL5h7g53J80ppw
l5ZhN36V4Rg95ZhNe5lEHXU/e1Hj7EcxMPuHCBTiF4taRVmlhfP1mhLcKbfBXK+HglZOQpyYgpUq
da4pfxs2qJ80jtWD1V78AKRg8SSKEKsIRSBs31xN9Z9c4YolJCgk2A3yBp+Js/TMHfV/WuOqw4Jr
8iLXwE6So/LlV4SRQXUQczGFWRtRL7/Nca89r5i1vYGqwdAFSTG7ar0cCKSUDqwaCFRFMFlYZIZz
qjF6B1nQNm0gV/PNsx1ZfmOuJrif3TyGe9rFLjrISUx3QobzM3oumifQYBrvgyLnZVpCT2pKRCg6
lymCw0HCIxdpS2v6hcMXgVB0pGZIusDEN7FiE0am1PhmSdnuUdFUQxaH0tAkn1nzrSuBV97NPcTD
U1TOPe+ljCtj74PxSDes0IYhKYE6zU2rwzHOuInH+TaX4MdscAW8uHp1rxZ+7xCVEU8Zj3qTsH5p
HuZS0VvGmXnywilGqaUjxXMtGfjB51K/8mrgj3BdcwaOa4Cbh1Uuz/lShWXCo5aA49MLAnaxMEgy
32F6W61VImxF1mdwUuRc4zLKj6+SYHN7Z9yD94zcQkFF0OQhPgRMm/eoBHstAj7lPVHe5OTSeNEM
atrc63SzF/Pi9XvVB/CEykx+AZYmPWOODTxHO1t5AndpGU23tR+g8k6BnzIXfTw0ao+OUfHNyBCi
MRcsHlz5ipTIl0nTAstxaSGbHD31Uc8gNCFBYEryBkcfmmwaVhOZ+qVjmt7VRds8VPHKXgCOkt6u
Kwt/+enCmF7PwMg1aayj3s5JQfTYvkqcHv9F+wJfpRbNf6PNNPwGh5HZE8bFL0GdapIAyIwdQpeW
JRLJ/HUexwO2jE5Fxqg33XHQ40eJIlXr34Hl0o+vmbIhheBgLcYsl5P35Cob6uuhdvzNhF4JSHVn
w11vV/uLg130e1xUOk4MBcIqjVAVdPvF5/RaeIv3Wlbg+U5bDqDstegHfDynk7oZIYXxq5eto2lI
+qpOEUqtJM0JrsOGh+29Up6uU+U5WiW4DzAtquHW/BTrPueppnnwNK8LnBFXYR0iJzT8h5uU/RIZ
nDkngQNK5llWUMKsx8tZMfMjDAGfSucceUWVt2RM+xWsobxvbZwVUcz3fawbklRBPnZIYmd1owYF
7xnHBVy1RF56OZas/cIwUbAkrLTckxlKYx5NZCv57znHJYIQ8sjtwePgyYFI9I+DjO8hWAA43PNx
4eZ6das9uBKOKJkDsAoka1StTSJGyt9IUej+mk0N9m22wnkpcUseASILRTrCUw8EEgXUPgg8WLLY
EquOK6TubnElCdMkmH8mJPNKL9ZVEgMn2t6arpFjFoCqgyZ+VNTL3RRz2exGfOKaYSCMiy+NX+qr
eRmmx3oMVpKt6EObA4+5+VqvE+sTyE/AAS+AVO/qcPLrNI6hIagmwvZ+5+VvYQ1CiJWVzQ0AOmU6
t7wYAYbwmEsklHXKlGsOFmUnwKyVAOE0VsmEZk2R1ljVOmnMEtAMDJx5sxugX0cvu4iJy2Vc3GvU
9O6bCiufZ7KyOpNwjqxI8koOTaaLTu+xct41GMji5ZrjhvRSvjiE4Br9snuMT+OerBFx1jvbBAJr
KzmcW7FcUxu4V1D/NL96L6APxszdVdNrcrOIwr/SquqLFJdodSuGpnmIvTkwu/g4VJBNiDwf5rwp
GGiXDC7wKZwdaEkDp94kRvKLNB5qRD4YyykKsJUGuDTJwLAYUVP1oJ3UnnwFr5nyDkBpSZaIdpIv
Y+EXT7zK68cIt61NdbCi5UOQw6xpDsa4KXNgJ93NIe/71OQi/0H7yb7yXDc/BHRa7nRu4UKlJrhY
TAO+zv3oaPMNwfj6QzvdRWnpewgUMRjtX9GchPgS4g0r8orjQRLe0Op7sYC/PplCXTzSuigfKnlM
ZGpt4AqQjIsuZcGx6Vgi9wkvOhflbeIwbRgkHYLMN71U/AfrhvklzFu9r7W3/KAshEJGCc5QHqhy
r0WB2LhY1ctsHU+8yI3JAhT1a1lE9SNqOzKtbDw/G8xujzgmQqZjbzlJmYf57gxPQ4Du4hEWUrfL
17IBhbXqpuUnEprAIj+rkVK0zMu/Se77P+jEl/iCB4iA01xX0CwsTQ8gikUVEj+motU7NAw17vzR
XVY1+JHrta/gW900XclQzXvO2fhNACn71fZIA8E64V0z5G4Xvq7AlxDK6osEbNJlA+otKWpt9gtk
7mRmeY896yZ5CUSfAJxyDG+jEtjB1OllujKtUvtAgdasHIYyIWzOM5DorDQpeimvhwCsI9nig7G9
QLk9QeYw3xYzBXPsEKAtqNDkf+5Xf7oUGIxFxmHCjIsR/9wEJK4SFNHpnQOvsEtEp/kDsy1umZn0
6yGfKZ13kOkyd2K2S7VHvRr4HxJHfWqDeHisdQSjD8HZf0uExaIr2ZCLutPL17yt+KWOhzBzoOB8
Wr14utX1qG40VfoKUUudllOzPg6iGhO76PrNH47TPZZitfMIBa8yZypDScR+I8fYKEcBJpPA8T+x
vqvfuQOZYFqMvr4M/YlfKa26qwF0kt8o9vR2hgrONaAy+b3lrNqNBtcQKplVJvuuyxYsQkLA+v9K
ETUtSWl7s8DX5WuzY8Q1r0Bp0epIIzbSrDKgVlAAvF5pDHvfosGB42YdVP2StsP9oEIktTVXy9c4
D4/9jqDB+i318YIOjPXRLGrtvq0rfvAJJIySru9gjiUniY94/0Hqo7LFggoBMHri0gWywThxPTv8
WlSP05wKwZFW0bm5OEorfQeNiP2lZtDKJ6Vs8x00E/QFc3A7mSBRf5sDfvGgBX+DPLBFO6zBALfF
RD/S6CUK7mGdVYx5MOQsbd+aR8mh1AWPHNxwF06XI8znC8ZmcD2jAVwEWdmHQLGyGBjCIWm9MDAZ
/INnwwPSJeIlTthWgb6lIGXwXEMOQl+QoiLlRedr3r2NmD4oD9LzTC0R3M1RdIn0F9kGx5zVkolF
ku81emqXJie4I3hIq58URCZwaevkP42YXVgSr15uHBlig4K6xklFnLUEezs7T3whbhw8JMsavpCp
dpzbBKUMhitizZtv7RIszR+wJtQmg/IS8rtjMlRhqlqD/YMNIH65CjoKY4vJsLCsKmKTozMjsFG6
45Jd5Qpj5KAxNH7+O+9pHR5s1BY8FQOPhotg7SqVecoG3ZWsIZHs+UdEStG35V7WU3+MJkPE2sYQ
W3ypEYkiLW06WZdfPH8syikByif2/phumopdyfwaZ3RE4pG4Yi6Dr6GHK4B1BL4R6SjgcSrKsUy5
A9/LQ0tHhF64em14xXB1GVzRAVg769Cjj0zVEf8RLB7S5hTLj5iLKuRF12vZefIB0UUccThQX71M
Uy1BMM6XCCJInEb+pVE+AhoBflCVdY7O3i039YB6FbQ448NACagWQagwRlesXAfx0sTmeFcWkgIY
2x7TfYgcjInMF6wAKI8qb5/jVDQJLu8Za+djHvYxj6I52rk+rrtvdZmr/jYWw/xEumNwTjrZ08Px
otMXphhnby88V0NNw9XuC0QPEPZzyrja8RXTdHhW0JQHhphlAKRJxF4G9mT40ABi0k8OusDTK22i
VTy0Q9j9oHEFc1CI24u0LGxV7Fs+RgRhBq7Pu5a1EJ9c/G5Ge27k9LaO+mb6BnNqi12LEmp1ATtD
GOxMB5BiGfOpPnSz4g+un1YI0xVIQ/O5rBCxkPaYb5Sqy3ceHzHXn+h+HqF97GQvF6iNhTO9YGi1
m6xt62l+87ErU0r5oN7pWrT+j6AIZnbN2qBA1TYPKIAT3uU6IcW7NDMDgssNyFC58AtyyZHr0gRd
Fg9B/ygOioo5Q5y5kF+2HSO1ky0IFwBVMODLqo7qGAk4ndCiUusoOpDMcgGywXhYERxNxNwZW/Vf
2WhQnxIhLmZhh1k9uZKI5zzGOGyJBPtA8pJclKrmlyjM9+iIWIlKUZ7zYdo1E1DSYCxpih04TeUv
44HkowQJ3CLiK71OLrNdM+yQZcACRR0iIZ2swzTWROKbMO5hecdzA2W5EXhf2GI9+rt5xW0I57ii
6EBzPT7LQa2/ZkLl14jNY+aZ0N4EBPDgUZT+Y0Vm3V9ZcDbcWRmFdzm3w5S6CTRxGSnj9hAhKoVc
QACCAtbBt2HGBQNTeR2OddpEUIUtKnksDQjeDtU1JND75iB8glvULKgbIk9pb+u4XuLErr0tdyZE
UGpwa5f7Fl38B+S64R0A+uJSRuod1wayAV94CtnXYIbUqspHNsa9PBsw3J0n6I3hl+UWlk/ZEt6C
lA0lBh8cIGQhyxuZwuoHpmNG8GoafgNGE1vsqygnqVlDZJJto/mNpUS9F+tAbvylg3ZWgFr1u+gF
UqcIsWvTTG4fs6j094NlDayAhqxJiIdk9hqDg8WhtFSm3IeOAp8x8yNitT4wVaAAlU85ai2mEQOm
2TENo5uCF6A/Qxm8GFG0RMU0Cl+Ywc3qxEQAXqHTlfI6lHoF0fZ6dCgACN1MF546RiDzUJv9MgzV
BZx4fzfqKg4TOY3etSkkEIRL1CBHk7gPnrseexyjurnDbTQ95rjK+aEYNQ5dI+1xJeGUvT4q0NSd
VArxuLhM5lUG+uDaIv5F8zV+EEPXPLGZIaXlqD4OQ1t9z1fuv1mMmCPshRfG+0tIb6JeATiYdAMK
HjrUyMlZbua9P5noVcbAoOegcK0y5CNfe96toLU0OdqlCDTme9i4vPdU3z+XopT3M1vyIulIIOef
voSKZRogWnkZ49DcUhbl3wQAMimfG5Ij8CRoIOQs7w75OK1p0NJmTcyxvl6XKlCpHQNcvzbwWMII
+FwXIF4eo9DVXQqQX4g5JSIRaQejygeE8bWX7zSPcaZ17JcgXWkq+maqsfhmRTTIlHoAbYDMDlkb
q+ficBSParNutb5IJorS9652FWmTCU1/qKlUJpz2C6qYaWvXmmaraGa1C6O6cjftUg0g30BvYMhI
7/nNHk2U5QsndTRcisnN9XMN2/YutSNI8fKZxF/nsJ7ar2B7iuvX0gObYu33AwpnTd3emUbyBw8o
umxuSuT9Y+DG+1JipsMbwBaEbarr96VkOKoWxOKFKxuVFTFyCGPLem/t2mEOJPTFCx1nPqcgg+Eo
Mts44Mjf++IRd6Uad+sCrZAdqGOUu8gRz61w48OE+zZYkUnXu566KHwOjS/1JZx8aS87jKl2x+r0
kuPSmNjL2NWD23u1Q6mhoj2+FQ0eVGI6P8Ld3sUsuJc+CjagUEJMrSPR7gYhYRPQhewTCRo3uWsH
5N9HIkEcQO4KfSXXYa3+mGb1ZdoLTKLhCMHN/xB2ND9ILO21Cyr9amgPZ9v2Dvly2Ff2m11Cg4xn
tL/ahS3vZZ43dwaqThmYWPIdAnZS4xd4JFUrCkmLP6vUc9BbvS+Ih6k+lCXLO63o8RbyluogOzgs
n+BPtYI64uBmnMTI52+58OHrq7mMfxXAc+8Vapu3mAxGSBGw9sUziDsTPVlxjXM7p7lYCg9BK3V/
ugb1hhS1VrRj4HnUGy58xDU6tM2zJ+FyMmRb3pMaOtTuhtmg1xQqbW8Mhypy6iw4qwENwZCJrj2k
OqpW5MnKqn/CYHT1PWADvaN9yWXaGM//UuDy6J+Lde7GZETgZi+KaoxeRzkSVPRRW6jMzjWBe8R8
EorMrQjJpQ2V/zX3Qv8Nzb/1abax2bWYr66zEcFHcNG1KDqCjp83KBN2IyawFyhNj5cxaaCtm0G0
LnoN7DGNo7oGvWlZ0Ukjjg4EVggZYEabsURg7w8R5K8ltQftObQiGNApRVaXtJovXBvANfS4ERML
rUd8qsfWay8eIpahMuW5ZAhB7SenvPoToCvz1fFuQuYKkSUgchF8vQ4ETjUtGNU3MkIWe+GKtrpo
WT6mqBiFl2gMse5S51F7b6spaPeFN5TVzovAYnZAQwTZUQ9d6/FzIJMtnzJUO3U5LTHkH3JgP9qj
zcI4R50VAIKc6UmfALJsyZTbkDdNPwEkg96D3fEZ12i5zvkhPqLRPm4Zn2jb/z/uZHC+F6olwd4t
R/ayuH09InvR1Ln2rf3y8TtO9O23FMqulHk19kBRlGsUJYYgpuLtOYrwUw8//rC/gA1TGNIZFSC2
R8AM1uQYRAjlgBz4c5++gU20BI1K31/CPZHlRb7AEy/dWd2lU9t7/El/fToWGZphY8D3OVK7RMWY
hDHe+L3P+XoGjnlqcTaICYKBxMiMjO9dHDdJPU91GnTVy8drc+robBATyCKHBWoPHHelj6ieIWoB
yDN2LOlBBHXGzE79gi1aAuPTTafQDypN/gMEbioJQdVwxr5OPXwDMzRe1fEeHVVMKroXOx13d9Hn
puVO7O6WA7m1umWEY+LpOH9R51DbQRI6JSGz3e5TG0A2iGEXgzJMquF/P18ARXJEhpdW3fSFys8s
0alfsUFAzaZlvWuBualBupXwGGvkZrumXoO64ed+xsaCjd9HYeWp8NhQepjckg1D/YsBrQofdI5+
5wS6Z8t9nJvIN7megn1umifa0VREIE/B7Mq0Pve4yc+s1okDRY7//y+LrpkQVYnx2n3OJu93WIOt
inayufh4oU7txcaaTQGFYW89LlTsUP7vbo5DZ104PXz8+FMfv7FnirhpcEQDXhU3SO4J4E+oC/38
3MM3dpwHDmlNC2soQ5ATQae6yvwjwOpzT98acittwys8nZjlUfaYYYiG+Nz4yz+XXcRbguIyHgvM
pJpgr9HwT5B8jakGHnPR+MPHn//P04k3bAx5nqqVyMaF+4HP16D4/M8PkzhOI4wiNd45Ftx/bjBe
s7FlcFzJGYovGFxsgchAXRdkV5E59/RTy7Qx43LoQ8DUXPzfZXoEnLeR/20E9cln9hhff3zvX7ZV
NtGE3HYVe4TX3zFG0qCqG53jgfinL8PDN4brUJ8pZOnj4V1740p9w4+RUI9MqSWPH2/yqfXZWG8J
+mEngE3bo+jUZADCzglkwuMUNe5zuORTG7yxYDYRCxJJzJthjhPQrwHq7AUbzlBan1qijQWj1Fdh
Lr4CTiUQKNIRDLMVF6rsHs7Dbf+JiMUubMwYHSU0XFgLoFYvvYdc9DfE6x6KgP3qIVhCZIUSR37G
5k6s1ZbaAjcb6lZmgIeRPkSWULE3+5XXzx9v9qmnbyxajq7zgyYSAHm6I7qryXcdCjv7zz19Y8jV
WHm+Zgu+3QcD467XcbSLCvIJuY4QOejGkKlBF9pCUroAG47YR6X9Eiz2pR+CHf7uWxNEZ/zNP8ke
jy/aWjSFONcQggM6mTyUOWp3mMd232v/9/++rL+ZgzkTa3UfwBBBPv651Tvu2V8XSVtpFGCaUMCN
mvjKTmiy+a5WZ5z0qZ3fmjmY+Ne5KjDoHqMvhjp7lPUQ5c4+9+0bCxcOCbJnYOElGX/OkGnIfPG5
sQDsx8bC86oK+yLkwb6CTHbiC9ukImRPsggCeLz5k4d3Y+Rh13O1sjHag77+hWtcgwByrJ+z6i3/
hYBWxQxNPkwdkDFEwR35wjR/akJPAG3+fw8OX8GYOxrJ9+USPZcYnEzXGciET+3slvxCzSFKmLll
e5T4QYEHlPLn7+4t90WFOny7zsFxUgtY3XJoD6PuSnRt6VWERsQZD33CQ2zphVFfjIAgzhnwzME3
fYyqj7WEgcxZsdBvn1umjfGC7BlNRtsCWQHEzQ4B5XwI6rO/4ITxRhvjrYJ20pAcgyCK7caHJViX
Gzqo6owHPfX0jfGCq1EAIGXxdEhef6NuGK4nD43Wz63MxnqJI4uEPCSeLqwaL9HrKDMb5uTrx48/
EaNuWS9YNXsr+nMYIFlj2SYLtOpcCD7yTqufMTMQw6L9udT5xEJt6S9mtI4ASWJ4l2xokHVSxDvk
ts8f/5ITx3TLMdw05VgY9BPgPRvxOwKuJwUpGiCi/I17wRknerwT/t8choi3/Bcjkesac+/4kgka
aBTUM2j/5HdAC0mge0eVUlRSWVN/zqltGTEAIlAN3gd6wR64lPQ/ljnkujr7eM1O7cjGVS86oPXY
jVB9ySHhCj03aEUDcrwU/cvnXnB88V9OWUwaXPfgdSySkSI3RNsIMONuPaMj+E+mUYQafGPYuXRI
QIfjnpeh3aH8nraz2BufXYON+yFGpDm5W9Hza8x6fKb2hldurJ36Mu4cAfAO3VZ1QCkaIPsgdLuP
1+vU+dpYez4NSLhEh6dLCpSO7/2EwWTe0l/7hT7CPugB6IXvH7/s1O5vXHYZqSnyqnr4RVq7JGEB
L6XRsfzcxbVlyWAaiOxmmoZfXTyBgtVXPzHLGnzu4G75MQDXKFpTC/3LTPN3JgBQqmKANz5el+Pp
/4eRh5s4HKUxgAcD33svx0odKtt611FU5xdFT+NzQfLxuPzrHcdb7C/DaAanPU2EBEh/9v94kQ6T
tmz2OjyWZ9QwQywUBWnHxt0sxjQugm/x2i+4jdUZrp0Tm78lz5iqOp4dEPd/ju4lBSAJzfsKolMf
L+EJtxJu7F4tQHeTkJbvmFDLGlRUcBTuMB73fOSHOP8jTr1mY/+1neM4AODljy3NJXTHvxBP3JbO
Xhxv4dWDGuHHP+fUYm2M3sJnoSc0uJ8LcRJt0Rixz8A/xScp4i2bRqPYWrqxZu9mzfc+ZztUEoD5
rqEZGsbqkz9hY+w9cbwE9Ur4syHA9c5D9w6yhXNM1ieurS1/hirsamJLvZ+uR3weWj/1pvYpDlWR
oB8ItEwxpYaxc4W1E9uxZQ6Wix6KtpXkPa8B9/bmH2GEmsintnrLqKHaruE15ibe+Tjfzf1RjwCg
xjNmcerDN1ZPBBO0DJV7J0FPMn78ar7WwyefvvHmpda+R+MpeC+KFjXAI3AV3BZnbqxTn378/39d
WF21ODc5fPqKCnKUAfccxyB860z5GcYmAbjB/32B5dyLaLeSd+H84BIwRJDVASf9GW8UAyP4f5+O
obC8DaYZtCJDVT4oU8VXoUWP+eND88/YE0/fuO2WAA+Qmx58DSS8FsJ7FeX0OHXlfeeKM7HOP50S
XrGxXwHIG36BBCMRJrIB+ZnJ3kzTY7PQczSH/y7cxHTrsUvAD4ydMcJMKQXIznu1a4Q5/+niOLxO
Yz+twvCpWtnVWGDktf+UjjUmgLbOPHcjZnTV6O8Bl/UT2sMFFn356+Ot+ee5xcM3zjzHGKTXYNh1
/5/YN1S9wiyIzzqGE7uyZbiaMATYhGtcH6PBCM1qgVhh6jCz8h8w4eNfcOodW7OOe+ODuZ/um4o8
m3jAvGTfXQ4UXcePX3BqiTamPVeeGeO2AylF0QDOPQPo4NOmPWN5//TR2ICNXSvTAv7KwB00+zaV
DlVxMyFg5/TBI02XLu6c+PGpn7E1cYy6om6t+0MNHjtAvIFHiBbU6T5epFO7sDFxAqQMipogQqCY
mDAH5dHimZiBlzcNukjrJ7diY+VWLHHL8zXc5wGmthwH0hWYvBbg549/xYk1+v+OGrwphoHEN1/B
14myxVtdwk187uHH6OAvF6EGYK+9gvh7OlgvdRSk2Ks41647ccVu/TJGcygYoZr+cKxC5YAD3+sY
M/jD2GKIMPY/t8tboquyZ0EL/n6wycbFk0WPMAWJwasXks9oreCuYxtjNtxG3ZCDHYSb8Dcw9d+p
AYDy4/U/tUTHTf9r/UtdmcFM4LayzO5kD4xtAJJU+lDU4Znyx6njs7Flr7Tr0jSevw/zEAobAayL
NaXaffz9p56+MWDuqRWgwsX/XypfxKsmacrw98cPP3ENbSn7y24w8G+Nv69LGbxje32A/Fee8KEk
9xgjam8HCizZxy/7ZzyMXd6YcS6D/yHtS5rkxLmufxERCBDDlkwya7Bdg4eye0N021ViFpMQ8Ovf
g/tZZMul1Bd8u4xcSOJK90q6Ovec1iFpQ0443Z3ScPq8zNAtD1d5EsR/HChIB/rKpAyhiUwq3VUN
lEvhArMILDdY8eq5Lg5yjj5VTS0NOQ+N7VT2EWhSggWByvYc0uZnKUowVgAsW1Y/t/upm0eGnUIz
/7/JTy7WL9S4UIDteAT8I9hLUar+rSa9SUNN17hy9A7Xxo26DDQD3oB6Pwb++J8gSJ+/XZ9wXeuK
WzsZtCItuyWnXKIETnpIXdeLZ7og6lrf/r8wDIp8HO7SDJypdJkTVJn7qCxcP+8buuLTjFEbOMQF
9N8FKn8pdKsA+R7O1xvXrU3FpfkU5gIkCuQEGhZ6wyuUT+So/3uOMmB1r3ehiXoqpdb22OhX4wL4
g+ic6B6obVQJghKkrVfUY+Y+8fJDS6jXn673p/skxbf9pnEy1FmQE3bljfoVgJRwQrUgWFR23dVB
ZRH9d77lygOQX5Xbi8uafwgrC1rTKSp+rn+AZjWp1FotqAvGNgPfezvaqO4Ca9ghncLIEPo05nG2
GPKftUrGdqIOzDOu/h1MFcQeAXSqcPKdRzFHceUFjJpzbS8EnCM9Ct+gXXYUqN1JKg81iddtpPuK
7f+LrwjWAgoiS0gAPwW9Ec8f/Ep+4a7343rzuilQHJrlwuqkt90XQcT36HNU/lZ8NgEIda0rHu01
I7NbvM2hFBiUo2mIt1gRttIwwbrWVZemYiYWKpBOJUpxcFuoWTJvW/U+yyjH7I6sfTOh3gh3EfC4
iBWLs3WMmTbdtCq+Cz6IyhqGDjdNMlvgYWimo2ejIKstjVhBTRcquLvMAcXKs8HZFudfg42Mt72s
a2y5ET3sMpGK7a5tpxFFtbRnVPaDUgJ15cfANUIqdeNX/Jena9DVEnT7/urJg5cNKCRCDVSE3fj6
8LeG/sh8Rw5RvBfERVT0oMQ6dX0rnsqZukuM0mFQKwWeV7+Gvh/eARDGjte7033P9v+FJ/tlgLIk
ggWFOjwKyjRAdvKhBA5iCxv7utg85aILCZ5LVNDhi1pUX32gQfDqzQwl19vKut7D1tJ7NlM8uoT+
BLdLHABQvTOh9roLD6jkNkk06kykeHTpN0s+DyU5dQt2NOZKihxG/hBtiYB941e8eqnLefYmHI9A
ocJuQWdQIXWII8f11reV8551FK8WM+qiUh+n7TwDOwbe7Pg3X7AuzlB9f24lqsau96OZBRX6Dbo8
gcoZn5wqSaPTEMivpA5M4g26xpXLc92D/6InW36vEP/wrJkOc4aqp30jV5x6EZLPRQsLOS5YKUpw
+B1o3uzbzGzFoRkSw7TOkFrFRFQHR0D+dELy8PrINWtTRXizqaciy7eRb0/tIDib/wZHlnuLt51l
33lIRXfX3hJYoMPBppCjjKmsINUA1hOTXoMm3NmK69pLFthLgXunJNFNmoFycCPp6PvxAwgFncMK
1cDrltItINWLwRMIyemiPYNUcEiPnS+n6mPLm9Xa2YHixJ506rYPsDN0VeXGjLE8aUGat3OJKk7s
2F3Ykj7kZ6/jPyUtypPrW8MuzyUq1tuee7LiOoA6gRJVfqgn//E797jH8ESFeecQMA1YC3Gmuhb/
DGDsOs6TsZjo/VlFbb2yt4y9swIchXKTqkDlu5/+qObcdK98f22SSPFcyMQseU4RlsvUu8dpqESJ
5nSzbEAgHFzuwbK/57E5IirI22fLMvcWLgUgTyJnUJdMN4Hv/r3P/pvpLrZf3pJ5AVNAC5gpsfFc
7kc3lrSmPeguDF3x3zKqU5Spljiqg3ETtcrcOjRWZ0qZvr91kUhxWtSuVJYAl/hbTuUnb61/Dl3z
SEjzrU+bx33mUdxWdsNIvWFM3/wm/yXb8fsoRrprXycqshukMm7oFNn/9hXBQavaz1m+b9X8geUO
UZdOkFY54VkK4mERi2Ikhp6vm0VjeVWhMIycxUstDN23wkeHz+tBcrAab9CLEWnT6528v3uRUPFe
x8czae3M7Rn1qwGePCDZzXpZosQBzKHXu9AECBXWnfYpwHRhyc9h0QRpbLsBrhxB37k7P2H7tAvv
8tKM+8Tm0VsNMsS47OG6IAlBjitkjSH0a8JQqDhwDfI6sE32LZIpDLx8/u1AAH3gxbPMUcc/2+d9
llI8Gc8Hs48Fy8/CKkB/XMkn8I6ZpLV106A48lZGR4J6E3akoEaWDqilCTOpfOgaV10YxLQQ0QuQ
bYpowlsA6VyoMRr2Rt0aVTZeUGE0bg8+nzMYcdwfA6iVBfRietd6aHJKW4O7vZ8RJyqCO89BJYln
xvYMUveTTeQRbBxn6dIPAjUCs5g+zXgu2jXPKp7bq3o3c6j1v3nmkEDDE1HFrF1vIORPRDfjuAeM
0RvHOToG+y4oD1dqOItqJkNFdPvpWHlTuL1SRGL+kI/8HtRKgOVNQLxft46uh+3/C39mdgTKghZe
IAOUAy4Ej+2eK8OPFVSZn653ofHnQPFnD8VWHh6K2jPq8sMDjqHNJjEvfghSihhgPR4XYDntDR+k
cQ4V3A2puBTAsu326qI3MPjSQy+YYbJ11lLc2vbnHghTAvbkHPDL0oMQ1OKC62Ky9vqfqm9YIj8+
2H3dnsHbLk9g924OIgL+i0KJzWAi3VcoLi4zWdUzuHHP2Pkn/yN4i12wic+Ekg/tAh4SQzcRltCf
93Ci4rsZq0sAwTqQwiyQzs1CEKXzqR1QSE6HZyGnT07QTXdCgHsQRVOd4ZSg+TgV991BT+7fpxfU
fIf36QTWNMiyd0doPOzT5yQq6pu5EfBCyICdF2rZtzaZ3XMmTYoauvErh/AOm0ZZZqw95z0w5CC1
5c9NAPGRNc+4IapoHNLfur7wedymAmcVKe5WDb2Dss93nBLkcdtdgYECYfeGuLnu+hpn9BXXTykU
SFbQjp5AqjgcHR9cH3x1TAq+mk3kD7i3AHEbHfoGkpzkDYy6fw9V+UWAYbH3vfssIw/9Op2uf4hu
VhTHT8Gv59k2vDKdiIPKoNS+m8q5+2zthd2QP0Bj48yjYBqbswT7dHbEkzT4PtcxcHaGehUyZk/9
/464DEWL526SzonM06eJrcPzdStpFpaKGAu9spndDkLizJNPocteNnFfP/VP4ZB+A+dLsq8bJTc2
oOYCFbYRP5fLuNwx6d0N/mjFskWqJrPlcspco8KpZuJVvJjfteXKQTJ7BhvNfe34ImkZ/xa0cJjr
H6NxERUylq4l4PzOZCNdRs5Oav107WznQVEFdSPP1JQZl81ZdJw9sGrwvrZZVKX7vPsPVHeaTaGg
rX1yUgSrn6C5qtYPbBirwHBE1xlfOaKHS8+gQY+J7izcw/wsfMxzEHVlyDEaPkFz7VN1EYEAYFUT
4Ci9wRh8IO4X3C88Uv1sEBavT7CuC+W07oN5VM41olTeg5QitSF8idqUynveFtK+LpQN3UNFRbmu
gX3ivOjjYSwrEG52zfeVLekx6uzKoDyjWasqXCzvVw+Fc9j4WMQo2PDAsGhZRkiXZrZVGLfvjiC+
B8vpGRi0Emoq2K8FneebzAcB4HVD6T5gC1wXO1+XumPEAQk4L3gUSMGRei64sV5bN/5tAVw07mQd
KMLyujmXQ8v/WcLAh5wOeJxczkpDsNCsJRUuluMdhjgpbc4e5+cUitHhEN70k3eXQf/6uol0X7GZ
7uIr/L51QDtaYLlumhngqqUbXdf63R2H7Mv1LnSzoLg17kkZKGzxBeCbZSebd+lDAdIwg410rStb
NdRVeAp6Tpxua/4jZRlI5rlJ31zXtuLLNeuiGhd5tO3j5aFAbfOxBZe+wfS61lU37lMxRnj0PNcg
9Je3SzeQ5lDWAVSFdhlehYbZE5/HyQd7r0/aGUR3TYfDfjHnpruXZv9XgWEepN/DbIZucO0ECe/T
6t8cl73luPwgBWF9txpCkcYTVHDYsgxZRGvkudbsQ5WD0xJ0crG72H81efCyz1qqP4OyAzIeFvx5
zPFK6bCmP1idz01VRLpP2DzwwtMgQOIPxRQA/IwqDQf2Kr7xbPjmDMvBtmzPsMNpDsnuttguein7
CvqXU9acwzYrj3LIKuTEoSsQVP3BYQKEtmXw6Pvs13Wj6T5K8W1wIKxUWlZ9pl1eH+Y2PYCTWyZI
5wCGiOVmOBnoulGcvASwNUhLuz5LLz2kmfwcFt49kNLnleWGCgtdF4qvi1JAkIo0/Owv4XwGn/yh
FNQ+Vj30XTo/m5J9BlOcfkBcHYISC5mBDTZG2e05dbqPuMI+WMacv+ZTVADZAl3ABVoQ9skL2V8o
8j34EID0MgZE/LCLCyUiKoxsQbrFhlgLP4MK5SUdAEkgI5iSrxtJExlVFNkQFAB2OwMOOKAQBhW1
zY9tbsyH6FrfzHbhIjVUQXro0mHo3vQ9nJHUaSLfP+wbuuLlNXjJx1ogn+qjiCcGXzUUzXJjwYkm
4qp6jJw52bq6W7qfyqel5xCZwsF1u8qDFp4czWDcbbjvJHMcxa/XaZ2zCSjZ08qcFz5aPyD1gGJV
6KoY4pRuEhSP9tpOZN6I9eOk4z/O4DJQAxNTHYVu9Iovp4AChlAg2HLA0K5wxqH5nrMCumHp3rOx
yhQKluFgtiATdVogdpQipWlBbKPrRRGedi2kP5BkrRsFK/hSobbnAoljL5vCSg96pp2PjyqQzE4D
CxlNF28WuC2e/BlwEw40/4nj8k4rk7C3ZipUmlDoToRe0UYAtjDxOnSoygmH6YkK10T5pOtA8ebt
kbD06YjPYBNkFDc1Mhx0jhXZiekjZOv5Il5wzxFlycb67PcjZB9sr/oBuZuNt5mB+HvfbG9uctFH
Y3kp24QwzzObHXrbo9w7j6uokPsARoQoDu0HYwoZzQIsYvkCgnuWu2Cu8Mt9UY8o3gwpOJtBboGh
ej0DQ0nd4GWtsXEv3WcdxZ+tJvNRB1+DXnph3ssmXw1ScBLtHLyyJfM+WtyhJ3a2qfD1cQZtA9AY
gQZ71+BV3NgCJnOHDZvlSdF3OMHU08061cYThWZPUAlDvabNXWdarROkks4SB5itVnOxC4iX1Qe6
BPvikb11f7FCpZxI0xNgFcQIP/Mkmw5riSPMPiMpXgwBFeETqCWfgaE8Nml9Kt3V8EKg2WlUDJng
tWuDxLraNoPYKZvzbEwT65pWvBb1ymndhNgl2Uge/aVzDsEQ7bz8q9CxcKmCNKgAkwRL+bkvnRto
30H2waqPtDBCODTR01Yc1+umrpQeXU/+gvoFSB3gDseAj3UHSMten1pdF4rzhmkz2q4c1lMWTN2X
tU4hDBpl34Kp2cWQGBFbcWDbtzNglmv7BEr5f4bZ4vHvEuXrw39/jsHP+d91Tz0Aossabxpr5kCy
zkHSGQoVpmPQtr7/PGfZKnpMzA6SSDjlnlgQtocNf5UuECDhRfYQoOz6+ifoOlFc13MR3EYPx+l8
2N5IkfbcTnSgYl/iGQK91zvR2Unx4JBYTQ+5Qvtkd3UVDyX0mIPGKOSta13Zg8Ocd9RFpR3q3yEQ
5qwoe5/6XRRwka3yhKYlNCqzEIltli8WoCGzHzeLEVL/7tBDP1RcTBCnGAbQmCdtCjqXQJy5a1o9
uqYV1yqtbnWhqSITx+Px3JaxV+y5DWPQikutfgc9HyjMJHn5eV4/QL4xDtpTSffEZNTGK05lVXwE
4zqan2fpHqxomIECyTLDjvvuekfryoNRlcuobRi04ZD1Oo75M8lAn8MQNo87ljraV/ypHX2wEZcw
e+amn7OOPlj+y76WFScKCu4IaMhMSRgG0bGFskosLDKerre+je+PYINxK05UYhnKkmPcw+CfBYjp
XYudx2oG29B6dDtiML9mVaoAkF6yulgzdEOsh8GG4E9hKj7aBvreByiH2MJhDgEltEgiK4UET4ft
sJlPVTv8um4g3cgVVy3nqpv93yMn0E65h2jivnYVP4Xm79zO6yrwXDkdu2VsITqSms7eullVXFUW
AvrwmZRJye/nDlRY82PWQraJgid4Nvirpg8V2wFdVSg7FbVIpvZjGCY9hXZVc4ZeeIz89Z5zwlbn
89+N1gs7aDaGjUjESp8l1Kj8dIijUu66RKD97dsuDrC42tZg3bbGJOAEyvHVzRq6j9fnVxNwVAoT
hvoBRiAmnAg//VqN7TOBPB+D0p3dRj+ud6FZ+urDdIYycsiAoYtx7EFA+4z6hwX1Ctcb141/+//C
NLnd0oGSHLQBoA5wxl/czT5Dq+5kVeHT9R50w9/+v+hhRf52dEtsgL49fRwW8T0crafGNWGFNevz
j6fpCtwfYC8RCZDfN4uXnejwqw6tG+ApEr7U530foYQf2btQ+/XQi+P0H4OKHEbZnpqCPF9vXhN9
1MfpxS3ZFIIlAJIz0LQOp0SC8/F607oJVgJQ2wUC2KVKJCV5glpOwhlNQm89jPUuHFPoUyUKFeBa
t2cIaCX91J3kuiSygejVaJ2uf8B2MHgn8qtP0WIMUBPYwzaAst33WXjIICM2ZdUhG+ZEpGU8FpAl
hpTy9e40U6G+TRckTwkLsdHYtIkO4RzwE/ifpeHh7903mtBXyUyksOoaQmJQBoOoeAx6EXkoh+gj
sqvfQbd/OwcyP7a+CRCr8Q2V1GTFWzEkhe0xodEDdIyhqGvfVOOp8dxDEO0jd/XVl+oQfMyRYEwk
vd05MZjOcohxlMywfHXTsf1/ET1yOUEpOVyxbsEpiDPvo8x34XEwF4pPQ0xN1ouPgY+jjDspjsw1
EbLoRq2cJgKQfZQcVa7JmNkJSEJvQ5EankM14fQPOpOaVdwZwjFBJdmbqPgLspZJC4zl9eWva15x
ZlqnEZQoYZQB2KduPgYQW97F0xT66qN02AWtPa2ZSApBYxpY0BYODduYxuDqe3S6sW2Xsy0TVEEk
3J5PEITctwLV92cUCeZW7247ZG19ctP1Y9mPhhIjTWx2lc03wL7V2tBRSTLnQ5OfoZkbp/ZjE5g2
d81kusrWOy80B/s4zj1jSupjMK7QZCdyOEC6zyT2o+tC8c8pAnYEZFhYjtQZ48qv4gqaezHYDg02
0sQwV/FSe4JXOgPMH/EnGR0isOO7w3PmPVlQrby+5nXToHhrvnRMIpM0JgwAb4dE38M6+4VK++Ig
RGv4DJ2dlG1YlGNNiwFT3dI+3nLN+XiTNaYyR13ritdCua/uUSqFhbTyIyQxD+l63xljsKZ19VFZ
Bq7oesgvgv3Hu6nS6NEOQfDhiG/Xza/xXfU9uUjpAg0BZARqCBS0kTgiW3vc1/S2qC52D9BWTlbY
4miCe1hkf7Vse/nS8dkqDbkS3dCVxdmOfTsCYp2/emUr7hlbKEqYOtPLkGbpO8q6rBZEtEhi7+tS
784CvVredieIMx8qqMH45ffrNtIcSRxlZToZLTnDI1HSSHe6p2n+bEfVfHQWiHehODpxLFvG1UxN
j486mylrVYoicm2O+wB07P52puw0dPbL9U/RNK0+nPYO1JqdnsCRwx4q7uyfEXrFhiChM5Maq7sU
h9USk0FmUcW8PU/CfQs5IMgO0DZL7yS5H43J9Q/R8Jv7zuaKFwvXG4oQbFWbkXiWdO3PMnWSsGOx
Bc3RCGg9iLyCHoUnYVPeXu9SEwRVfMHokCLoF3yBL/+q0+Ww9tUh9c8j/3q9fd3cbHa9+KJxHmkv
trQiXf1DCd350jKRTGhuCOpDM1jmAXWDlv0ve8xvbPGzgbx3tIw3nG8vPqjdhfKuIx3DAUzXm7IQ
qjII/MGCoWgfnVz3ATlSt80RYVg8QNQTwuURu7luM82aU5+fmQW9R1ATjMlS32fem6weffZNdF9c
78n1DTcS3bxs/1/MC9RmqrEUfv2Le2DGk2KpkrW23/Z9gBIfKW3GrAjBFWd7yx3e0uM2XON0DQ8D
sxHq6SEba8MxTbN+1XfovO4E1CuRC6t5+jfYYK2HWQzkSCjyMSv1d4lkhv5vCt0Lc7nFFHn5JKaE
RP0NXcmtA2wudepTVaZ/XTea7kuUAFnVUBOJoqX5NYKTLWZ9+aWNpjfbjU498AHX+/i9ub5zq1af
pqsZWpYuH2QSOjJuvV+lReNM2vEUvoJIMp4n8EhH/qFBwmxt3WcuniAaHkICfitYckNylNZrU4hj
vthJ038DrCrxOgi40PEYOi6kuF+CyYO0gP2U14HhDKUxjPrcHTk9Kp5Byp30aX0/UPphgeCQqI9Q
ojKsV10PynkBcBtXTjOCPPCA1anIkald3CC9lY3nHyJgxb5dN7+un+3/i1UUuqSEgmsLx56dI2pK
Y7biSXRtq9j1bBMXpcaz1dfvlnIINLbopKVlecy77J80n0yVcZozocqdkkm/kXa2TIkt7Tc3+OK1
63M2Rob9T9e6EjdGCCRkkKmeEg4V70NuS3LHUDMAYfTeP16fAl0XyuHKQ02qjfKSKUkt1CO31blO
i5uJpfvu0bZyqlqHuXGpJ6cEvEExWcY7BkY2WzSGrLxu9EqMII2P4p4KBhoC0BC6YWFBJyb65a2j
iT7r/W2Oqo/fi1UNkN0mU+L0eL7nB3dOH8T4gxa3acBO1L7xqenFUdeVcjSADEU31ih/TkhrHaFZ
eu7BhRG50xexrrdL2v2suuBDBHryPTNPVWaV1ibeXC7+hIxomVipnR9qJ0IRsTCxq7zveFRlV4n6
diUcmurJKqLu6xSigu159GVXf7/+Ae9HD6qSqqxWROmYMZlEXo1sh8NP4xwBWISXH8stDDvE+yuM
qi/jJdCm3RxhhU3DHXfvQ+uvRTxeH/9vNtw/Nx+qUqs4hJSN8ND2+qE65kke336ZP7Rf2H13zk71
gX19dj/ZD+QuWZPm8GbHnz/35/KUxZ/xszzepJ9uqo/sKGM3NiWZ379qgZ/5vwF5dVaSCbBiJmtw
J6r5MNL7BgKxkYxpZ9jWdatCiQjzALwi8/HRXUUS36ruUIC9K5ZRlY0FxSNVCWFTBGOkrLtpSaI8
O9SeSaRQsxRUOhYUnbkpQPJTkvl/tdVb1TzPw4/rS0HXtOL6oNZxGumMU7LYwd0gbrwGVC/ePl1N
qrKw+BRqnWO15D/FUtaxk4OFwExQpplPlX/FD9vUyp1pC5BpPsatcDJyU6Ouwza4ic42W8cXh4TV
b9oMt2WZdIf8NjyYkCO6ZpW9lVnrOlRTjkoN65RPU0ya45Qbhvz+hYWqgBfUJM65Ew7ZTzn4ODPm
N35KjwNOrWBJ/MHHL2vjGW5huq9QvCkUfV5lWTrh3pU7Ih4t1yrfUOTZuUndSmOo0nWj7LMiX/xh
AaNash6dxPvZGUavWTsqCGYmmTXMbbEmqwzCQzXWDzkH6neXT6kYGI7rW8CRJEgGz6lB7AXCU+nL
6pCXxd4ulHMyCdc84iHyjb3tH3z3hS3dQUxv18ev2d5UKhRrWdZmoMj4jrhudOR7w1+K7jGvn/Y1
v031hVu1rEshRYjmHYEXCOtu8R65vwDeZ7iI6uZWcVvpDDIbQZifNM1wnkv/0C2mfL6uacV1x3yu
gBaH2UcHeZqIH/lkWJCadR4o+x91LCuYJVpGMhAaIIeQDZDRer1ucd2wFV+drHQoygJPqpWXxsDU
n+zZsFR0LSvuWWQBTo4jbM2dFnIczl/g5DOcfzSHUhX3MnEoJPYZmu7qe7tb8F7VxL73bQpPbn/C
Ypk9Q8zUfIMKfrFpaM11B9NP4RK3hEFLZleBbAhU3X+XehembRTm64RXMXuJeY3kSFn+vD6pGi9V
MTU9WSJHkmFIonpJoNbA4km0R68JTk7tmgDEOttsnV/4qi+cmTfbyrHG4JgG3aHj+6KAyoxCrWms
W2fzUvi+8O6LesG6xy3T4FA682xfdDnyruCzhCoHACNQTMKpJlweR/bUDibGB81Wq1KiRKTN85zj
A6zl0U1P2Xhfp78QJ6HQa1yamqigamf1olr7vob5x/VlwGs2C36V6b4LOFVZUHrIaVegnB6S2QPC
1LtDdgcpQUPI0Y1cCQx+FTlF2v7rvRj8bGMSiOH6pWlb5T6ppd0XkDrHEzmd7sCVjHDGjw0kPq47
lmbN/4Eok83c5SW4ix06/ZW27k0qXcOi1I1c2barlQZd7uEhT4o19vga43hzoPvA+CFVCU6apQfO
P0PzdEJBoogOg4nQRnM9U+lNeGS54cDYmmSlGyTNEgz3chPoY/1wJ1efnXJu2mN1XSmOW8vVXaIK
K8emeChfTqy831YP8BwxdV/2TbGyjws/KAvOvAVXQTCx+fVN0DDDbqIbvrKRsw5Dnzb8xhbX8vpF
RK9h/rUlZ8SFfYNXdnNwSrlypJjlbb/ifndc2D6wD1WRZISPLulxEU9IT2/b4bELin1OpYLIJAOo
jmR4TyNzAWggOY07LyIqXiytUaoXZYiRHWpBsxx1RmEag+7ZcJjXRAMVMGYFRV5wN1+TvKH3XUQ+
09Ak0aLZolR0WC1zvGNxBGDB76u0ib0MCoY1jgn7oo0KDJN15hA8X2I2HYgMj6+h+zrVpjpfnV0U
N00nsDTMFcyej8FhmIYD9qbr61tnFsU5Gwpe3qqDB8EQgfta1E8TBTNKsCtzSz3FQVE3xucygvuU
3eN2psSWDSsZVosmwKvgsCivoC/qI3ih8e3qgRNNAw+9bhidyZU9NV1niDSN25s07mVR4B+jyTRu
jc1VZFiWijqz7G1LDV9wmMGVLF123/hUcJj0MOqcYeAreSXN97a+h132xkMVH9bWk+NN/RZxcd8L
/PZoXImaWK7Cw0gufUa8f62Ci+oWXP4de7av6ISqADFejp3lDFiMTUEPq/CPuw8DKhvJ4LqCu9s+
KrtX8LUd5yjYtw7/RISVy+xtFVXe+lTjRrnhLK+vcI37uIpvzkFe55FEyxNWuG29DniLM94IdI0r
+2YFtt0F1Aq/fdOu8F5Dvu89qLuKa3pOVvh57S5JAZbpr2m/cSFVVrM+8SnKTSU4Gv9XYWCiW2a/
JNaSBGz53ojplgft+brhdU0raeDVnfxpKgF08MDRRRr6OW+lYRfSNb0518VFLKPgE/mN8nXQNHKG
J3PU0jW9RbOLphs28rbvHFh94N9HmT2teKK8bhDNYlHxP3nTMHsq4D24vLjjKzYJD3vF9bZ1w97+
vxh25qI8Jc8j3Nrr9TZw2dem6Q1JE92wlb2zDEH9mgVum9QLKHVQT+mI6UNAuFUfWrFYpqujZrtQ
gXFLAALbpUHYGqd77HT9Bojir8YEpM5AiqeyKgWDBLRlwGXU/Y6K5mOLbuSKo855sVirxLxio6vm
l9B9mXAVM+5FmuZVANyQR/biNWge20U1pdB44zHSeBEyJ7vWjsoc0tSlaHwPjrodu7JojVvaHPc1
rTgqdNEgKZbC6tgwGtYnOekN0UWTKlGFp3xQ/ARLB8h8mN/gMZO/2sUYb1TwTnoyJjm3Yb7zpqli
tbLRiQpfbFgt3BYb8tiPj0HzSAvg80/7DKT4bTGIlICyCHgOV8zugXSevOkaxzVxuukWj+K8wFlz
MoZyAIKquverLnHbtyYUn33Tq4duHpTt1cm7kiP0/E6pSn6/Nt89nHzhuf8fW6EK0Br7eoJkMLbZ
ho63adQ/TG1+EGlruP1q0sK/AZsXwbOvpJgg9AZMbvW2FjyM4cJN+tjX3qHtrE8OBTGt6XSmiaYq
RgsBLqjmBSfLouHxFuRwsgxMOQjNbKtgKnCDSSt10bhwmxhbjOf9Qhjyxtddi1XlDJm7MWrqenOH
qbWPni/6OAUabN8WpipPNVGw1MOW3tven5aQ/j/kIHR22SbjYoIzcLTk8wi7ROIlLEB8hSurAN//
7iyHCp0i5Wg301bRALjt7wi9v2nFhZulKsP8d1a7bJGbwatWY4Ika+KbShcCjgfKigCjxp14mt62
3QXBDa9yeWRC6+u6UPZdsbD/pVJw864Jrsb1k1W94q5mN4bUrWZnV+lCSFg60GJB1sBu3fmrP5Tr
P/0KInnD7vh+gPNUzFRulRWzPdgIH5DBZ7MlREnqtglEeXATZW/Xfev9uOCpzCGyEfUk6gHpQ/ID
AIS4ClsoFJiKsd+3kafCo8Y67RxsmeJn2zT8qWys+YU3brULbuyp2CiRMbxFuSh8aUUWzkkXWMN0
Ckm37Dvdeio4qrJFFHoAziZQ9QbP8xKvLLi5bvf3Q4P3ByQKg2RNJZYEJccvwrUfgD84+3l202d8
123FU5FRReb0I2Q+kZObg4ObdlDSSA0xU7dqlN13ZnW4Ata7JA13D9FcHmnbH8EAZFj7umWjOG/b
ULlWGV8SN5qPQwgti9w1NK0buXJobu21itKtWIrjwaVs2yOY0p6cdadhVHhT18w41GKjTfq29r53
Y9FPn+tp9KN7EuCx5Hh98Wjso8pOCbucUzksPGHdb/WYBhSg1i5Nq9BTgU5dXXh9TasFkEbK7p2h
iw6jR++gC99+dXwTDuz9+OypiKcFx4Vo6hskAEYSe+ASXgDVrEDIhiLs1nreZydl/5370auglIgq
8o7eL/Z6FK2pSFRTVeOpelMWpnoVc75sD1TTzYjGPQiFhrMEgJLcljU7cN8bHiT95lA32fc9ypY8
ijSPxgJo0+1esL252ciGX29as92oaKuQWznz5mb8iSwPFCa7D4CFfEImUsZkpa81WVlMau/1emca
JwwV/546J5/7igy4RHk3PcRDalCHgfNyn4+rrENlaBdzCyXLJEoB+skfa7sDkfTOTUHFW42A5XkV
5HYSZpO7ta7f/HHtDSPXOLYKt5om8Ne7EtemzMo+5DMvUN1UmzIdGqurfENrDwFXIdA4eN+OzLHj
xq++Vn375fqkajxahVr5/lpxW8AueYk8Kn/CYQWE7VDQ2Qtv8VTmoXxd+ByRaUia0kqwhOAHi2H9
6yy//X9xVLcywDvdCsbZ3joBGHu0SteQyNI1rXht1geLO42gROn7+fPg2R+j1BDfNIcIFWnlTAHB
9RQmR46AZf0RD2MpqhCG7uX6lOpGrvgpGTtnKHoYJWjoSzAMcZsJE1WjbuzKRsyqokQdMNpG6gqr
hUmOYsQm3kCw1wev6UAFXflWxCGggQ4Aammne99/7KK7djCxBeqa3wLpxYJZU2iYjAOaTzHqKGcH
wE6kdTdDGvn6+DX+9Acoiq1ZDU1D+BM9Wai8aXB6w/3FwkNZLlODkTQz7G9fd/EVfV0GxMkEgDNj
8ansAGLsK0N2Q9f0FoYum7bWgec9ml44iI0xYpuaknCaSKYKRGVE+HSZ2yEpgbTqghNQnVltWPO6
eVW8FXv2lEUSWLQ2usMV8ojEG0KYM4yGadWN3fmvWWhBh3FpAOaCqshzzf1bT5YPWWUihdFZXXFZ
XyLTg1g2JBIPzaEXxbP7/fp61BlGcdggmOgkw+2JX0KzeYot7CB0pYksTAlhzYpXwVDrOonGIhi7
lVlb1hlSv3iei3uAIYxP5pqvUBFRUzc4EFTF+T+3QR993sIOrtQz/bzLSCq/luwaDrZANI+gU4G7
EoLmru1BudB0+tAsHxUX5cp+sIhdY3mS4RTWn1smz2zct1Op0Kg2yAPLK7P/4+zKdiTVleAXIdmA
DbxCUV29zVKz9cyLNcs5GGxWs3/9jbpPfTxNIdXLqFUa2XjJdDodGQFvADgOI8HJ6/YKpTbiS5ta
C9qvEymzzKRG/8sutdTOA9BQk/tHddM928MTbc2OZbzAQzDjLOv/eymXOi4hirWbKtkwLZtYa4p6
v8V9qUv9xj9MLk+c3D9c3zZbTVtW6+flUhUk6NLGL6A7vRz7aA+DtjUlltkS5ngCTsGkbO4fSpK9
B9AtaUX4/aYvt8FQbc5LokSE+zSme+HqkYXLbbZko6G6So21afHlQeCWB4hH/VhMlM6S1Kdm1Tex
bvg2JmrEbtesF+b/kKvJzZ4bfWP+xcZEscXP57LgeH0iGqRQnvpRy2LnlNrYMDYeasmFWSvmdek4
miY2JY8S1UQ35l/8S6+vjm7Dl2wdPeN/D+umiHOCewhb9y5/W59u2agDJgoqm9H/rqHHF4OcFHVx
3V4x9Fbj1ulqwoHrUQ7+98LIFpV30wtInX/fttUtI1WdkzW5bv3vgYjC2Hjg93VXPSa3tW7ZqWo6
KJb1kfPDYRUUVnLcbBqoWxyvt77hBWxQVF03/QLwgvMjrCgE0nIolc9Q0IqBH9s7mTam3kZG8YsI
m3D58hvYn/YEYs7msymzfueqs9X6JWZ4tSUjGdAcqs/+d4fwNQ674cUleu8ustX4JVh41XiZKRQJ
df3y6wKTiitmprgyEIq/PvdbrV/W5FXruRrzAIgl+WMaOh7ES0QjIHYgWrdzam+ENDY6SgD4q/ws
Kn9XFyzNiMLEaAme+syo5MLdf30QWxvIslpv1mM0M9X8YADA3IeriE7IjLcgmPS7w21dWLYbtm2j
u5I0P+pMf269MfjN3Hk5AEKdf7rew0aA6VkWbEybKfAslb9HzbunqYj847xCidAZ8yIJO/Czx2HB
0+udbS2LZdBL0fm5T9DZXPNvXV8ldcCeTMaegvZGRK9vw6hWpx2LIZuLn16zjPeDD3EayGN/uT6A
jX1rc2lVk45KDZnnn33G+2QBjjpeoLCzs9pbrVsGPYWu4V4HfwchlM9L7k6JnJAJvP7pG9Gmaxk0
4YOOfCa7F2yjT3NXJl7YpEgHI4tdnItFJ6Wzl5PdWGYbXQUPNzvg9m5f/MioeFzoU+EgB0zaIkFE
t+NCIriKvwEhvk2otPAVzIyZ1760k/etK7+0UJRluRNnCkTzRf/i+fx+KorT9dnbMBNbtamSQ+6s
iEJf3JEfaNCfojz/wXovNZM4RWOzc6Hc2gGWvTc9xGkIuMlfwK510MoB73xY7GHdt8ZgmTpk/kQG
oI774jk6wWH0YZIsdRX91sISHbF3m9/aaJaRI3NC3b7lzUskw39yFA7mff041N1zy91/VCFPpt57
NN/wwDYei3cE0pTGVD/7CBSVd/PUhl/MPEzqwN1yV359q5fLQF8dVkHpDwvDEfWdeeAtLz2mPrYE
F/ApIHt8IxvrblNsdY5bRnDx1c+upxMIxuspBntKsHNQbSy8DdAavczDa21W/YQGxzODzEc8hBly
i83wS6ni5BfVbRhW30ZpRWXr4IAa+h8RFfUh65oxyZq9Q33rfYleZu/VQiCNsPSRLvRP1fNzSJYv
2UVAFDvrsquypfgcsPyYixylM+y293RqnfF40GW6mNzyZwb+TRRdleOHUHjOTcUK/l+kWrNqCBFN
8wPc12BzKnUIumKIlCiwQeys/f+BWW/4SRuwRaqSAIfhRz/mUB+5/9B03r8CFMjS5ScJZ+Y2ZdLm
7Fsu+o8dC3f85daGtpxAG+Rgzrn02oGDNdZFUx2qpdqTX904YGzkVqYooCzCXb/nrMncf8Jglt/8
QNZgcujz9sHnNXF2iIa2urKMv1UGazPX4jtykmWQhgGda9RluVo1T/1YhzVJcjwg7Vy9NyzVhnX5
XdA64+KJX4CY6yExRp5lUeeHgtTyS9fqSSaG7mbmtnqzQoJsirLK6Ybut3Sm0yUcy5zxY2va54J8
3mfJ3tgKNk+WKp3AKWkf/cKjP0t8R+aogkfQf/1g3mrd8gnTzNrS1D7qWib1EjKHxKTAC/T1xrcm
yLL+CVj2lkZR+Cvz+dPkTB8HEEHn9XAy7fjR6W98N7GxX2MfBUqEa/gNNH7foDYJucOo++jlTnZo
tfhwfSz/95JvOAKbMqsMRTY0vnB+zbSmIN/t2gDqRUkbqmJYwF0+lxU9GhaO+pMvWmfxYuisT07c
hd0UeV9MsFTtkUKjTIEZCMUKYC2CxqGK4K5CltPP1z9zaz0tx1G0osdRrqZfdO74XSuouAuafLrJ
mkHz998TxOtJOKhyXX5pH5wy4Gwv7oKOeXfhWAJyisLg4y2j8GwIWbQy5Yqcz7/+r1XquZGXLL7e
g5C9HZBQO0G3Nqi4ankoj0EmQYsrSJQIofjHybTeTQOgfyXqEMLXAxWQe9Bwd5VXqy+ebvY4QrYG
cPn91UG+FC2h7gKFBLNKgxcBXKamtNcS8a4KxvImZcaQ2jk7UbBeFzyQELAcvrkAvR9CSW67/VOb
3j53+agKV+VHpyb6FHnuv6VxnRREB3v0SluzZF0GSspL1Lx5ErpfQ3FCsrRMJq/z7r0s31O4eft0
o3ZBowy93FWzI4994JN7hXLSRPqTe9HjrBI5V8vddXt425HS/zOVvVpwDsU9iD7k+XHo1+cRRIax
KulzV6tU8PJxXuVNYQd4PP+7sTzmMu0xjCdnU3WQDp/uiS73zprLmf+3B6V2Oi/CKdD2fSWPS5c9
+IJH93i1fK48cuhC2UHZcphjRbyb6Dgh0fjfsSgnX8t1bDEWzYPDQvQ7Iub2wGRzX9yIrqF2DaSc
A93MUS2PfCig0jmq6sjXwdzmRez6x7YLwfGyLvmxBiH1ydNl2QxxWFVjcxvbNf0r2yPHyRu0QY6H
R6sTB7RtGrA4RyW9Kb74S41bR4tZmbdKCGY7fmx0xg9zEJmd1jdM3JbjFhmgljVr8uPsmDqJvL75
2QS8j33merfRnFM78SMy5QEODzcyN/I9NEuaeHHqU54ND0UQvm9XfZvt/ZX18bqRNS2R0O3J20QQ
1J4oE+7RPm14KjvdM+ZykQ2Oi+PQRu+hhHuGlgtkNcFvXtxaVEvtLM+yRAhMtSuPk+QSkn/+Eju8
3slJb/hAu6puqoswCFaSHQUgMmCTEXeOEc8FKPTiXjTqIPxmx+w2/JRNOS/JMLRBuWDFfXXv6/bJ
B41lqH4UeXPfN0PSNdXv6359qycrWmuIdJrQmcAqaaL7KPphRPDYlVUCCe/UC9UxL4aP13vasBQ7
1ePyyc+y+TKmIGAJp7KOPWSnU9QI5TvGuDEYu/huFC1UBrIZXdT+uYTkrFe2ydzQ07rmR708B4bt
XMrfzl1SO90TSNHKHIISR1GtCN28ZM7V+16Ex97479TonkYnOmsmP12fu7djamrnf7LCk6KrcZKQ
HnV0idMgaRnXjsPZjulvbG077ePmHbIkeeGkjiN/FlWU0vFCOrR0SPg25qHw65vSMdTOAM0tTpCq
Kx1Q2bIgnTqFGrTMWc7X52lrj1nXPddxW9K42M3AUdX6njpzNyUhiyY31WDKuk0YidpZH9SQZyhi
ISKVmR9A0cltIKCZzYfrg9hwlHa+p87qiVYzghSwRfZ3qA4j77N8Kr4svJeAnQbq7no/W5vKMn0P
D5u9ocCwNVRXn1q375KsyLubCjWoneEZZODPkLQXaT4GiT/3Q+yJce/+tDFFdm1eTsg66gY0qKBU
rx8QujnzGEN7W+cxit2Kso+9vFQ38dJSO6WjhkYGnOP4LcXqN1/bsM3Ld9JTYbbjtjYWwi7WWzmE
IpWLqwfkjvVHhvzBsTOK3bgQF1t5FbkXdU+cWWAhMuG4T+uyCIgYTNWX65toI6VL7WI9JcZKG78j
Xydf6wwcdIN2zLHPeqdpU0mpoeURCofApMTQcwYtzR1vyhwGyQHm81lCy5DLnaG+bf4QrPnvUNfV
71aRFQJvIl51qv1RntyxmE5Fr2+bTWLXwvgdXoldrkQ65CEOTDmqB56tUAW/Pp1vb2xiF8FINk1F
r3KR0n72Dr7RJ+TG7vuc/NOjtPmmw4vYxTC8MKEs5jkCO+aQNHw4OtJ7UJ06qXo8IvZIkYi9i/Lx
trPFFmvvAxGCvbwWaWvK8slh0n+3yixMM78TSeXyOXHHck+d8O0JpHYmjvceEq8NcdJFwSGvTIu7
rmin5wGMpoes5rdhjKmdi5NRl5Ujcl1pJVV9HF0q47Ff9o7jtzfyX6rtlAHM0s+wWWTunPupbwwe
ezP/4FN6m+wl3o3+aytBq0PqESPSeSpPQPK38ToP56GnKkbm8Of17fy2Z/tLwt2MeeSSpRTputLq
SEK6vq+Yr3aiorfXmtiFmJSNfF1mrDVskUNKoxUfV2jdJG6J/dst4x7T+9YoLv2/8qDCccToVtxJ
216LxKlRD55FVbZzq9hq3fLPeABBQSDStCmYI9lHAFTDe1+Ee8U3b++kv/TbaWMUoscK+xSwhMPs
8/555UK9mw1g1LctshV0MXBqAWCORWaVrz+IKKD3eS3MjrPamh73v5MfFpD3YZfDkTh1kc6eQwH0
zMLjbd9uvahHURewKYJv0jgjvw0s7+8zld/G2gPRt/9+e1lO85BV8Obt2LiHmfrFIXQo35mZt2N2
YpPXguSRhGWJ1jMS3bfh8DksyiIt+YJ6B0oTlNHt1dFtrIFdFpita9VlPEO1g5vhjWnynJg2RX3T
+UBCa/9g5ks1ZVKkvqd+Nm2jYpGZ76Pn3QV+/qsBH+fORt3wF3Y54FT3NV6CYQs4AKNvmQ7VU2NC
c09w0U2ppNltSSG4tf+ue12ILgI8OUpF3kHs1XTFCepbXiJLQm6cNCvU0U4YAT2zOGk9yg+uWUJc
1tT3SPYAKYo6brOW7czaxjazSwOpz0rmMCrSCVrewAVUi8weSgDBqntwHLBkmVoH1+BwcveCoI3t
ZhcMVjxbelPOThrgqfR3GdDmowjn2+pniV0x2JDW7zxA0VOngFxmhtYPblF0O/fbEEv8d4aZ2AWD
Hq/kSrwarbvqkzIzqkqm0on1OJ16Z/ldBbq6C6pl5+zY2NF27SA8ojegfCVCaCXBCig8faRkMqcp
c0AFne1yBmz1c1mpVycgsuWs03gJO/hAzYjsXjiXouaj8XZezTdOqcByAS7A9qMo0X7mPjvTU4Hj
m3247uG3mrbOD020KCigEgeZ4fSAWKOMWaV3bGOrccvQe4CXcgB++CEovpD5bm5/e3tKEVtN2wY+
l5Cdz9A09z+T+d3QnsjesbTRtF1E6EILvBERi9Kg4BC75m6UFCASj8tpui2VTGzO9nbFZnF1EKVD
OQUHXgVrMqxtcFPmgthVhLgtzDMH4jidohZXr74HT0wVrd3X61tmY7fb9YPQAtZh1S780EONkc/6
rgZqo1urY97tkedvLcHl91cG1ZTRGFXujF3pVelAq8QF63/pjjt+YcOD2rWEzjT4teNN/ADSA5BA
v4xIv1yfm43TwGZVr8IWrPAKHy5Cgmp9RDVQ1cnH+ig0jUeyx0SwNT+W1WaSNI4iGIAngR7ok6gr
Yk73guINSBWxqdUhWQ23wC/Nj5+q5RHM2anQ4Sc/+zfwjwErL1LWhyoTBx/yftcnbmtTWfYMXh0v
GKHDeYi6MSHV+tB5OqmM+1ise95oY9XtUkN38MuSQMHuEJQhntA+zkF728fbBYbtEPkNMZiv2nxl
o0yCKKmd94hsDzdNjl1h2EaDnjjFl4OZBuDJ4AGPzUkz93Gx7hUubewou8YQADroPMzool2Wh8wT
B1jcXSG9HVzKhl3YVYaSsCorC8xQ5tGHSi+oLQqSgHbP3VIdW3qjYdsVh7VCvbG5LPEs1gMH8dDq
7izx1vxYR7AneVcZAYbblj63+vfiZ7FX35YGsIsM67Yt6cLQdkdRbo/rs1Q7075hVcw6gBG9Vb1L
SHgA3PoeFnaEguOpZtl7NhT/Xt+bWxNjGW4YVuMiany8UZ/K4cdYvwurjzc1bdcZ1rwf88GgaclQ
vxR9DaJP4/z9etsbzsAuNDQ+HVa6XD57/mKGMJ6BRrze8sZWt8FLU46UJNAAcAbtn3F9ibS+r+tj
4C/HMJI7fWysq41eWsNidBXBPl+7+kH6p9D9J+DVIaPn62PYWFS71LAenECRAGOg0xxz5+Ncv5Oo
0b7e+NbUX35/dbiPUeiBBsigcS6TBfUay85W3GrYstGQqpWJEHFP7in5IBft3nmyy/65/tlbc+L+
97MLAKUnVmHOx/K7zst4Zk3ihzcBpYmNU0LFaBZUFSY8XGoWexG/B4PIg673tvvWx1tWmgF4GagQ
c94EX5rwoSL9gfh71FQbjdugJJd0FUIb2JIgwCTp72udqsFNb5p2G5O0NnLmmSEIZvXwC1mIPzmD
LIgy+efb2r+Y8avdGEDVrM8jyMKuztFQLw0AB+z0Xhp5Y0va8KOyoaEbjZh3t310IG00/3P9q7fa
vSzFq6/2M9R/AIJ+Oa7Nx76hoHemOxO+1fTl91dNe1Ban5VG0yWJniWYwIzX3rbLbeb1fgTrd5Rj
rj3/a4dUPTPHIdoD0FyG/kZqwSZfj4ZxQS3RZSG9rwNEu0t9DNtqx+FuNW4dpBCjGYBjajmi3ses
WmN3ekTKe6fxrRm3jDMH4wszC4w/ouXXvCJ5bOS0E1tsfLiNHxs8VuCegA8P5k9RlJ/m/Fm4twE4
iV0t2AUOuLkLNO5xdaeXr1o9rCLY2YdbX24Zpin6LshYjajocgccT2KNDhPf2YkbU25jxiSQ+oUH
Yd1DWenTPOZHl+2Z/MbZbMPEeoDd8VSEpgvva1GxeF2K2ATnsKWH67a/kUOzkWJTpeUQuuggcMiz
ZkjS4crUzF0XI1Pcx6xRvwIyfbne2dYqWGdqliPfX1MVpRwVYYmopiIO82C8i9Sy94QRvW24Nm5s
XKtmkg0oz8ruGIQAaVbDgUXflfy5NCSW/Zzkt+XRbNzYXIQ+wPEK+3Vq7ycWxFmxVukEOqS767O1
Efu5liUbrxOeYQV0MIL3ZTjfs+nDZF7q6udEh53M9saC2Dgx7pcBapjRhSnu2fp18s51tXcJ39hZ
NkCMz33gRw7arhfnIXS+Ng5kIJpfOh8PpE+Uugn4S2x0mA77Qk9gyTiM8mcACuyLcRe4kpd7R8GG
Cdp4MMAbEF5Kzg7l2Bw6Er2DFPy9XPm5rdsdu9hwIDYiDGzwZU8dGaVlpuf3s9D9h2FebwNq2Cgw
Dk5hriQelCZUtAyH1umYStuFhvOBRkX45/pm3Zoly7QB/2gcd5FhKrLF3OUzL05sydyYlM56xBfU
H673s7WrrMA5mDReGSovTPOW/1BrNN9B23xMxqBM6VDmsU/E9Gg8upPc27BBGx9WrGMd+GwO07ku
T1nBfofT+pJBW2f1p3eRontJny1DtGxdQTElCPM6SJde1kkekg68YSBqW0YEq9dnbmOT/QUSa6Zx
biodpBEA8Q9+EPn3ZYPKpttav6zXq0APbPpSAB3PUxIs5B0Teh5OrY6i21AaxAaGdV4+QQfL4wen
65PC4UA2u3cgF7jtCLdhYZx0hkaB9lOXd8ORlDWY/lZH/nPb5FxW/fXk6E5BAjJkaaipNz1AaHxF
ytPLZ7mzTbfW9vL7qw5qMkNkcpkYpGfX/pDhr8cAbPTfrn/+hs3ZoCLXSDmDiZ6li6Z3i3jJ6/ox
D9iBrN6jl/OnkRU37lHLujMOGtmBG5ZmA8r5wElyYY4kt93obRgRZc1sjBv5qS/yOTqG1VDNz7gZ
a77jaTd8oE3oPiBDNmnX81NTBPeEl7/dYL2jJX3vOevOGN7sIohsJNEQ0i4spOOnoStCcSLj0D0t
VDvn1XW99xw15P7p+qJv9WQZ9FDwuehWzFZN8/e8UUdVRzQeVtBfXP64rZOL2321b5dmVI1fLn7a
DuZekOGTmIIPKOF9Lz3/JnkGTNllgK/6yFx3xuuM66flzMYPud/WTx7U+vaG8KbpoXnLtmsyQack
QPOuFuaXEqR7YSgB/XrbBFmGXVIHHK2K+CkflBdDgG1K3a5xCuich30iQ4V/b+vJOsD7aB3XMuvK
Twhsn03PHgSbsris6ickmHbuj2+eppgry7xNKMQyBHP5KVTyhyibB1DxfkJC40wBhKRM74Eatvqx
Ltgh8DNGQ8b608DGk5t/RE1/j6QsvaO9+aC6fichvrX01qFNFEK2gdcuqN889dB2HomdDCfH9QW5
bKC/UhBBZKNfgerNtDuy/rz66/x5RdycFo4un3GJ0rfkrdGFZeNlPXct88P+rPBAdlocN0s0x03m
+gA2VsGGvk7dGORFX7lpuOQR9i75CbnWdBhGfQCILZ1ncne9o62Zsiy870lP65z252hYV3Ax6SpZ
9JTde4Nxj9e72FhqG//le/3iNxDAOcsIKb1xDGkyRpDuuK11y8oFaSdTTBMGwMAJh0RIE0eh++16
45dZeGsfWYZdQ7IjI6t0UzIsXwiRp6kYP0ZTdw/OhBu/37Jrt+xY50Oj4Fw3+WmJKhHrDIpW179/
a+otY+6zdRYNFeO5cUiWlIPqkiWTeyWRW3vHsmExhWKB4oc5S3cQaV2NFXiYu/XoLbs5nI0B2KCu
POB0JtNgzr7zNIh/gr33uK12LevtK78IZdUE5yyi/xLOq7SYg+q2JbWRW3MRqFkqgXmhPI2q/rnw
wx1z3fpuy1xd7i9DPRA0LZ14mN1TJm/0mTZGyyCWa4Wau3O95o/eOH1FVbCACPLec9zWp19+fxVL
wF2Gkg1hdwZbC9XPNGrd4exVU8M/X9/sG8Zqg7PatvLKua+6M2/42anMy4QKRGhTvzTOXhXJxo63
Od+zfqBEKNKeUfX9buoh/eFoft9L1AheH8PWJFkGazqQDpUzbc9zX7ZQmOjm2FB125EVWPZKQPBc
TkvdnU0TQWzITD8G39u7hW/Mvg3WakQRoQ5sQuOmXe4cEtWnxTXDQxfxGpQURbdjXBtLYCO2QoeP
LkTA23PYtOD/XIFnmJOpcslvPwdj/uH6OmycvzZyS3rEjWq/Hs61Aww6BQFJ4H4r2/Z+ztxHz2Xn
27qxzDlDijKnjeefx44deFt/11P30NQ8xc0nOzDgBK73szVpl99f2Z7GNdSYqZjPoDM6ZP0Yt2WN
x/w9ZP1W85ZpG4aixR70cWeEjjpGnOomPq3GWDp6j+dka3tZJzFDedhgRNOem6B9vNwPL9F1wMcj
9tiX2ybJOom51p7rF3I+D84HTpq4qGTMe36bZdtQrilkRpXczGdVRE3SMtCi0WC8LZrmlmUzSP/R
qoLboNQRWewaf/xivMLsOI6N9bUBW4I3PR9k1Z7brP6K2r/fYV/dSTruvdRseD0btlWWizv0Rrhn
RYU+CO1LPHDstn45098I4mzQVqWbMVdd6J2zQX/WI09H1I17LE9VE54u3EqDV+7Yc7TRlWXPbFkW
Z1lc91wQ3P9KegeKkAQQ9B+GV3d1NHwUefW1hn1f37Fb3V3W65VZQ+C6btrR9864F5wXPULSr30K
evOO5Kj/uYyMDkdzW5lIENmgLiiMR/06igYRQoPxySCvP66GNXvpgA0bt1+lOQNFPajP9FmQ+qsX
DqdLVuMynA4FEbeZof043bpZw4Ek1meuesgreWF58AdnD9m4ZSiWl+pR2N3M1G3OvQr+THX0xy2d
Ks5DtXfKbnVg+SjfdF5bdRSedlXwtOF618sK6Jd2b342Dj4bqNZTsL40pGjPPe1fCPUfirW8wwUx
iyvU1wdZtPP0tNWP5bGcoGs8SFFd9tJy52VBWo7mV6DZA/s/qnKvmw3PYiPXwDonAtdtm7MGNCbu
B9IkxbLu+fSN1bCxa7kYcZGtphqeZZzj2UBoApTe+XGlnbwt4LdBbP7oeP48Tc0Zij2/xqrvD3KE
pMt1/7FhcDZ6beHMG2tVDeecI9eD0yiapk9IKr5osA1d72JrASwXJfQCnlFW12cnWtVDRsvukZT5
Xs3PVuuX3185QKHBZ7963nB2B/YPtF1y9XFY60V9uP7xG5vUZt4SXl6HEKetzhddtkvIP7TqCI77
d1HYPPnebt3a1jpYVs11VYKpbO3PKH9d51jnK8X7HNLIsZJF+NnoSH6+PqKtCbPvFxTXXl/W63lc
OhbTBTyg3SJvjANt8q2FCUcsuqrPHKD+JOcr+UIufKNdnte/rg9gw+RsiFtRdoZFVVGdqVcMSTuD
3lEgexyH5W5V3MZq2EA3tpZj57GuOnfT+p4jMX15r8FxeLzc9W4bxWXDvdq3ckF8iVChPE+IaIu6
fSAlexoCtneSbs3SZWiv2i+CdfKrQpRnby3zBDgOyDzglRmSlWZPIndrlizDzkanmXoXs9Rkzoe+
NdkRweFT7itzMKX+en2etjqx7DsfODFu2FRnApLDxznKms+IPESqMjYd3MHN97LeWx1ZdgHGxGnt
fZWf4a7egzflXrL12yXT2hR7WIitNbFOPN6skTGgpT/TJve+IYOfJ1G0OL+Bwq0P16drowsbYyZD
pzA8cOWZBd7jRGeVIKqOnRB/XO9gw33YOLNJZeNU16s8z8R7qKLxZ6HmL9eb3ojSbYKyMSN6BGkV
SQfux9PyUc5PnXrKx3vcBFAJ16Y73fj84lXfuA/YkDMw0/O1B/tt2qjZbYtDBR5X9xNQ6GNhDlU5
+ll4QMQGdvQEKi9R58ZgupE+NI7BCRS4MRIQBGU+bVv7mYwjsEb0LQhtuSOXdG5FnYG11xQKrFul
D0jTAZh8NztzBrXHPIHaM6e/lgUO/w8BJtDJ3lfZ1ECdNm/MzF94Y8r2x1LnUy3jBVI74rerot48
tP00Z1MsPeTNHog3h/kUh+BBy5okhy7VDD0wttC0r131MLWclfjQlpj8i+sMVdvFnuMxCDKpwZ9d
Es/DIjIfLHZBJBC5hDRELqsopT9+6PPMqbyYASQaPomQL/1Xb4DWeaIoWJYmh+R/inKtpzlRQag9
4DvLxqF3KBLw1+pecW+tzkE4teuaFmtR6d+rXEjbHlw3mOfuHWK+wXVQjZs7nYauHr/ISDptyZoP
i+OVfQehdvgrNwH9sZupGG/zTP6ZQT0wpAVe89R6x501D14mwEhG9nGUGo8LSThDz7ZLyw4XsO7g
9X3evWtmXTm4a5MCrC6J7Lqx/7b0GoT+uF6WBfkkPY8730FLaIBsNL7wgzmRuqvxZigKR/XlaTBy
YP+aAtpNTlyPdcGg/dqEWXBHCwnnFJNuCRZ+52hDR0ijrJ4ofxc1q6YyVjNduHPopor78hNKnjP6
GLgBWPzDOSpid2hnSK+7+RScjVxrfqK5Lop/RxoW0c+ICDR1RNSH9+O4a9VYesmkKwkMFbTgRig3
kAo2KOs6Mo9+0+dI60MyXnAdLxrpnfZB6WJl/XFxdGZkbMpVI4qPaJAjpSsnxZZ3kRRNro7OOrS0
i41wluErQN7Rgv+HooPyO4BJpO0Sh0if/Q6giD5lacbAXffOocrV+pEwxdhPx8l6WhydqR/Zj6nW
jfJjTwINffY74/efWw1Ng8emnHl+b7hfGxBbTsJr/3TN4DUqkcDWrDSenBJLyENnHN8zNoWlSqsS
NXxlDO2WrO0PYUGr9VPk+dLLYtD4+POvxo20zJ4aJkb5XDYTyNoPVJDcFAl0/rxFx7TqBKoEMiqY
N6c4THhIn5yWKUKOVViH61PedNqd4jkSeZ2fSFG14YvS4GQOj4zQqsH6i5ydQjlUPTmArlaCw2Dy
vPC7M4xy9B+FK3wVHEYknx0srC+C5v0Y+pV3D5gmMe+4aZzxzmR13T+O46hEd6wChwVPrePx6LOW
gtFvRJI16uLIYIuhwsHFWxmplZwftAZ1aoFTdR3pVzBQkukl6JgjpqR0TSU+RWzxul+V7IcefPsm
msS7WkQurnBQw/sfR1eyJSeuBb+IcyTEuAVyrCFrsKuqveHYVbZAAiEhJEBf/6LepjftdmcmQjdu
3LgR/7d4nOkKR0mlO/MkEW478Hozi+Z7rRTb572itCvGgyp3030VMaCPqpTRNsayD/Zi3W/Ybcnu
Pt58266N6W0IV52Vmv+aVGL2F8QDDUsz97CWFEc2h7m45Ztyy88VTWpxzTOYZfNm68Jsf7Zxl91T
hKMnj24QyehubV54TMuRrRy2vhrmrJevOawuutc0Y8RjXO8ENipnXIaCVVuyU6HqsOLvOVEcm3b9
3A3XjBz6xcBwC1lfkV3vUodxA6+KpNXqC8+FmJ+9iCl7K1bpi0Z1iH1rGLUrb/bNj7Z2KzXyXkAq
cHUcF1ZS7Yvr07GekGLdP3cll/YYB0UHDEcQLYN1XrHs4+eUwHnAIH997ZS45Oleljf4ws6wdVT9
wNFwqqnvbNsg01mvnxGBL/mbTxFh/a8njpvnKSsSBDzDSnSdrkymZv2r+imz70ix6MU/Uwx78ctb
+GHHB2AUQjFSamd+9AOP6V6XZlTkXQ87wWJumXS4l+nUbuOLY2WEpOqIp1lrKngwLNNTQhIjH0EW
duGZFJaNXR3RXW3/OOzs9YtK8dPZRicwHngZsylfyKFglhX1tLRDn1TxRtRmq2E1mqrKyRhuklR1
VF9nW7ZlW3XB6+xLFcuMTJlx9fCr78ug5Uli8oDCOHrWi8fRo9mpxx3LMNgx1YsqXrMMIYV3A7Nz
9OFhBTN9GCP27oJcYLnSam6dJ8mxdYZtTytt9y1cDJLAEPSS4NrcbjHJ+5Y1fTwUGJiPhZ4J8sDR
64zIh1XB4IeA60gmq57RVOlqhTx8Wk9Y5nesOHYGwVbF207g5KEfbGypEPc2sdsW3/UQeU9LnXmC
PTVer4n5vhHh+yq2k+l1noxV5Fa3/6WWs+IRUgZa7A20/i6/qMWkrhmTODeyQlz8ZE5czDO8YQA6
ZvLV73wAGyHiyMeVDWv4vRWjpxdL2gS3tBOCF90J8kDS/kB45vxtn85kycYq026ZTnZU/dx4mK37
U463Ka91Gk19ehWlGtIYIQUUVacaMzpAmgDfHre963YfTwPNk/zAIZvUySHg3kvqHhLUaqCbFmk1
E+DfUPVCBbgFpHJJjwgW6/ZfJQK4Wa1kDtOyqy7XCO9JFsKEcYJyyFG8bJ4Q9zJrzSJd+RGqt/6I
+SomftXEZDJnld0StxlEuEWQE10dujkk0XUMoeH3W7eZNFSaF+vKjnh8u3vqOhATfxDPxtMCRcUP
yXWJioI3uUztjH3oXLjxlOat0n/wuEyiD7MiYaxIH0lKjrwn4b+ijf3vGJYTsL/qdoqwjWZkeRbH
R1wZQWS1ylHiXthI6DSeEFIgslPbUzPet3rg3Y37VE4Ew9BtxxKBc/jZ7kUPU12cBDZw3YSCobgW
u+MeU7soEvg9CFIZPxLNtq5aSzeTM0m77Eq/wypgA1CIxANEOo2op8oDA45AJVuLMlVvwvucX+AI
t7EOaiXj6KNCEchOQuxp2QA9bjjrqCOufaJi2pKbLIE4ZVNuKL2fSKyY+2c+tLTbqy5BjHE4GJK/
r1vcZ684k134j4WYrXldapFvSbPwVnRwgCncHroaoSdqekDqUaJ+I1zJrHk1JRGce6qc+x19tl81
XR42TuzVwwDMJsiqIamP6iGOcI9AwWAX+LK2PBWxgnYiJ/yvn8vU/Bg7KZLzOoTY2EsscrwqR7Wg
kMMYXOQi+sN9+e1rzhO5t2tVlka0D5HXRv21u461rYzs2eSbOCU7QGLZR9CtW5rhtBHrGPXACnj3
MrACbkwf1BKi5Sv3CtAWptPewdgG+Gns/o2hU1Y9qkCJ3SoqxiJs90O+cXbQBdM2aaDAmbb1lCY8
JaIaW1v4qFqybCXpZVv7WD1CV2Sjl1h1/fC+i41KW6nQ0wxrz7t0qrhkuF03cw8byK57jswQ7jpi
CxhHdzOe54t3oRjv+SK4gbC/FZrJS1ysCxtPCOXxvb52vNT6z5zEaB8b+MBQZC6XhcrdfJ3xD+nr
WeHJTOdBQDwZzlObLbE/oN52OjsNvXJOH4BXrPaA9y6d5Sl1ER38S7Fnc1weSuYSCd3JnizqipGw
7kKtOC07d4Tg7HcUBKmBQJXYGluq1D8XahHJUsVLW/ZDveM+j1xDWY+OBBzDkux9Hb7hDqJEQksQ
W74UZdrJY5DFyvlRuh7tTrWoNbQDcI7P4O9FAGC6r5DO2uIQ4h4p33EZmfEtxo5NT86jlGz1h873
Hvfosg5JgLdwl7dhvhQzR/91kUDhmh5dalmuj1MXLQjOEISxkICxGxRWFfF9PGqYYsCBooJXkC3u
kGVPfYenAgfmp1ytNn0PVGs8TpKjEHeCx8OOPqzU6XEHdwZ/9ETiVf20y5r3v7vM8a6oMtiRMrzM
dNWFqckEn7dPHc8Dey66AKDWFL6L0jfKVzE8CYfU05vuCGcfTms5vkjr2pgcS7kW6LD6gHAcWQ8e
w8isGhgZYAUzFCtUTZjnYNKdN0vbyyFtPBAu8ItqPZZ1stRPy1ghEM3bxyHb6IAkiGHKxmeYSABz
YDHJJ35q4k0Yrg4wJHXojXaAoihuhkG64tSmNkce1NCSPJS1U27PPjxuhvDfALjo3j1R7c6xqA3E
8VN0spT+wDa86wjmICufltfd707e8XwIyT9GXNJPVcDbj7icbaQm6w4+J0TBuW+JW508MYZTtFYS
Rni7rKYstjDmyLaplLrOej5tX0nWo/k4h3yLUWenMoW6vcJ3V/COop1IBUWRih3/NIiRpc90+Tbp
rSTu5CYZJvwno4h5i90vJTczN6XLy01VY5LsKT/ICc73n2voV9zj2WyQHkaXtG/nz7icu56iS1Rq
J7Xa+s2a697LPlHVAhLAlI8dhmH2qhOctBTKqgy5JITuoyX4qnn2vfbYyX78ikbDkVbczn4f0nqW
BGsjVcumufghUDqErnWHQ/JNJ6y2OMG3BMdKdKjh/5F1nuKnQNGbXBmgJDz/89IPy6NK1Bw/ujnI
dakUn3Px0HX7Tpo9RQYFsHs6pPqu3HI36YqHHuzrcY4YE58mR8B6VGUg/febMNjOBIrjCY1+rSyZ
irt857MbTsvaJuEdOJnzuRo1gIupvg0/7XucGO1clay8gDRlMNn3AvZEqEC46Rhl7ldbmmiKH6Eo
lNFjlADtzWhLN2JUX40bYzyF+8r60/WO5q9jrsXqKy2CDs84nSvud9FDD6cRrFcgaP5Ox6oE7lPZ
OEZRtc5r9reNpEIDwMCZ7PVMNPFpHYPSYQ7BzXDtRCh92UVqO+kiODRREXL68v04dlh3uhvyZUCK
unLGRbgRZnTfKYLDysQb5KB5RMIfCe339rMkFNlY1bQEOtrLNpYb1G17Nhh0jcbIGIUZ747t3hGg
NTnd6D030alUEbev0BCENEaCrBpclbJlvXU4dmGvOMPomVSiaGnpKnzmNfoht3Zf32zBo28WuzN2
vnmQU/MjjEBy99/3sFKPVWcA7t7HOFls0QA/TtkLMeF7QxWxJmjoKkEdRxfF2WT29wLtXfuQLYrg
7YIZP0RXKfpReOJt2mQL4kkjzU951I5Akla4tj+nHFPF2xCQVLM3HQHDMdQMi7Yd0OPCR/m4JEiC
sXW7M7nfK7rE8c94pHY/DaHnIaqzEKf2Nem60N6g+NRl18DmeIbMYSAx/p4q0GzR5n3iHfBITfel
94jDmcFvoIKSDc5L6I/99LKin2jn67KgLcNL3MIFqnLpFqZryOy6p+jk4cJnYbMjW2DUHCKQDNAr
wCHviIYIkLxymuyG4BqIc/IxpQwdK1oCxVr0ZGiR2qQeW41IR1DuAHmvNsfy6VKTFjj2DyW6NGkj
AJwjLHJGSfxt/ourZnaV4NhRt/hQoNqmOilnGhJYbFoTv+FVnMF6ZO0C9qIyWF43WT0DwmKEsPUT
v02ADX1ap9Az5rAsUX2ETQADxCk/d1zn4TopI8WtA1Te/9v94NMKD84lgIhw6TPHwsUpfSrSYV/3
A5b8VffRw993Km6kbGG5fdCRRgd+mulY9vs1IhgdxYdlTpd0PMZ9h4ygU+KY28Gm5MSOU+VQODJ1
GWkB8yX88e4nEDVqVG301JnisG6wbaOnPEb6njjjPYANCH5G57al2TZHvak7TvUia0BJt/zAUo4g
6g0bOvDXqIYUlKi5CB1vlJ8jLHhs8+vCefa0bCrPblkGC/epZlEHPNFklmAHcZqXdsteknLalK97
MFWHPuOFazHC6IS7WA9d5WFluxwQKjVBlwvli4CRZMrxXMYK/ZXGMCsRNvqvyFh8LDL7usZka2vB
5MC+ol6uziJuqgOMrHLtU6YuvpvRFeOyX6bhqUDuRv/bKNh2XzMcovY7YIIneNGk9QbsJGqPCPI4
USrpf+sMaIP/PfJmd18VMafR6+o50u4wa17sgASMwQt2RAlUrT47Eq2+/dGmYpt+bBbRwZ8Y7UWm
B09vluWfXGSMD4KdTGTwDimxd3mKAlgeMCyCtPEwTjLeHmMUYLxdZbksiasIStuwH1pGNsaPU8Ym
EeoSkUr8N8xa0wI/xxSyfr7gA+MyrdeU7/G3Uf5gDikCGePXdS8hJKk3m4LXYiBo8PKZwud/4NKa
4p5SNFLJT6DbtTdo4rBbeyy+/TcwtDJhOmkZBRYObOhMutcD+iB0UPECCDOiuTC3BcQBbGM0Ok5+
7LnAlKvGw0mGjzQjW/lCwCH2n/Hop/3FRMuIlIocjUH3kMDfN3vTqi35l5FYfoCkZnCrh+NHZPby
uYR3t3/HYVU72PuCFQ8goMJ0vzmx/ZYe9bxFz+1Dedidw1kEPhMleUCU40LOnOW7/z3IFGUoHjLa
NqWQJe7xtjPCNO3eJTM629h4kGWgTgZIwmxfbO88RaPDajzbDTzbtsfb4XsVmKB7K9QAKy5snO/z
Pzf3GVLFEN6a/SYB3NhPWC8LB76G4L5ar22cI6Wozr1YiisAAH0d1cLzxtLUooLNgMJV6GiPHxbk
YwS7REfyOlLoKe/bcd6QPWikO7JAe/wsvMg48pT2bKv4Ms/9HUfnYS+YK8DIiMZ02mt84dHXQnkr
DmUZhY+2VfJXJzwelHQmie6kgd0J6n0cWYJtY5iNgnyfbT3ZzA+XHZGBtxUt5B1LevmQLhotRdI6
deVjkoMaSuflV7Zuxc82jPE7WvTsMyWwcW9K4v15HrBPAK4lQqmaqDplsPYb6w1X/XJy8KAi+EU7
EGOoLq/jmJq9bs0c/5rT3T+PqXP3mrSFxcAXSSNggzY21xhFuSNieNyxY6N+DIg2YYdVpOtf8N5J
+YqUrzR7YTCbRC8Nwkoc4nWy/qC4xqAHjLFGmms8X0q2M0DgVoKTWnko00r4Sf2ZSZQunxD6f88b
ZzC9R9DKWjcSLwuYiHI100mFqJxPYe9ouBYL7MmxPzix5BzDa9FUpWs7csVrB1sjSC1E3LSLUR9D
uhN+mrD+Dt4hm5JKzGU+NzH4sc95I/sVgcL7ViE5gJlGrc7cSjrN+fd+TPo2wWvkj4oW7GCRYBNR
c9SQ/OBk0n+kAymw9prztasWaorx0RAHN2VmuXyCTYD1iGVIJXsoZ52+EvhuhooMclDnfefsAaRi
/EfQAlcekFB5ZRYvcIXd2tgatEshzc8jJhDqPG+zMwe8iBltyj2kjw5Tq+wx9RJeYsgWTeGUjnHM
q1a76Cu2xEJVDIrWayQWUVbxAAQI2LFNP9024nFugxzLWvWbSC85l62oB03UUmHxjJuaOsdhsRpz
9y8Jk5tvoNSNxjjHxu9oR/YEmVi7HZpiCPs71fkSmgByLm0W9DSydvlsuvuMlhs7LQz4+1Sm8DsF
PZNjkRTxGG5DIOqM8oeLPmzw0fN7l971G1aiK1oQ+gqUi3oGP1YOoNn1IT4n36THQaGTf7QpyO3G
QNfH6qAVcxWMBkU4b9Gk0rqNVzx7DOOh5OVpbpEnu4Na4b2PEZEadam9eBfv/5gfSnH1Aqu05xmT
jr5SuRDbA4++fyqQF7Ns4lwl5wRm67LOc5/fWJKKF7nx0R3jUeDU5pygYTQi09vFR54m4GkTj40P
tUdbg0sAf6ac5DD9RcJi96NIMmtgZLrO7IgdcyS9lazv06NY022vTYQQsmthtvk+sTgo5w4Ixzwj
QSF9HIquyI5ryMvn0c0dpiDZCJRf9u4/KqCKr1Oz9nc6CR2IxhWV/xo2l30X8dTqw4KKXdYJiZ2q
20AwoBjkklO4le3B1zHyBBgqNJZW3mB43RE0EdOagnobjAGFgSHAM1IocPznScSPXer5Zd8wxWhM
KTuMT5KI/mIKaWAwGC4sPSTSbD1+PFQ5THgS9oP6lv3gupv8/dotyXYpMNg0Jzrb7QdU0uqGnIc0
e+JsxautIXIQhwXNIP7nJinkSQ9ugPlMyMKtHQZ8b2Am+yNet6GrZg1k/+7Gkv7tcp392fqsa1Ht
XBeL21L0MMoH8dEjyBU4n9YJdt+SWpl4Xu+oVEt/BaG5tv+5GYOHKujWyx8WfO+/wflcNzAnTd2V
kTlBaVqyVAsQhzCoeXQiRl5rtQaS/EiTLhvqiXqyvK1RvqJoasjR5FXofIcWIOk0rSGGW7pmWRD9
WsW5lEODb0n2vxqTgnAHKBKbJ4th3I6ryUYpwgCR8HK2jo+/MVlI8WMBM9ELwZ9JKi3nfb/PNpaD
0kfNxhwMH43UJTdt+7oD7e0ILQR5Vs2ssyhWPkkfR4b7HH3498WP6piO52FMNnfhRO66ab8vr4O1
hfilQyH/64Hy5i+pkdJxxsSS3MKG+Oc6nuAuWAVTsBtFWKirYsgf7hN4MsFpGquRR0BQ8bFNnbtN
yeY/sGyq0EqX0QRo7jeWnLKCdH9HK3Nw7ZgOiyoMDENVDn1zjUGUv6IXjMrKWnQXdUGYvcLQoFdH
GA2Yr4XGiYZLb5wFdTIzTTcAwdbT6wIriq8BqqFnClSUVMTAA/toC2XcXQzpz4WjKVefk0EGBNrr
NL7DBpt92S3YzGM2hTI7y7EvyZ/E+Xj+SHhPhyOUbgVAihnYg9yWBeFnKECYLsvFDAfYf6IMkkWi
cgO0QRYTm2z7zIRCuzLhykeftMzR+CUVxqpfcGNn9iBHtdcUBrvPEoEXrIr6cVIvK8XI+YRxViYe
Whhe+lPEme7Om5vb7GwyJLTWcSB7Xg/YHbwRTMLMOe6gHzhOAb/cwy7ifDqPzIXkMrcWf+WcY4O/
WaCyIPcs8iLHaeGRPFiXD2PjeCzDfSsBW/oKzX0vDjIF538CHsn6msepVvhsyj4VcpWfFP1bcd23
1rK6nyB4Aerfu+1h3ApwqRAtZLgq0V+XNwsYPvzwY9FjKSEvOzGup34PrpzrJE6xXu4gVTN/YpqX
+gQ6mYZf0yZweOxe6r3Sc2Hve9QhDnO/uf3VJ6W+ERAO8x2IBZQLP83UHCgs7gT6SYNIcpAXEcVW
MYVL/L4BrRklcS8XrZr+LX08LeXJwT1t/iiKTlr9sbskFsNtQ5RkvN4vAyFauONkAyjiry0o1eGm
MVgrvQ4RsfsKh5xpzLfKYBMbYYTQ70X9dsPAXdHHPqVYrHQGCqOvwWHM/4BGWwLQFwX47WyPwlQX
Ek2MrlIYi3Q3yEGiEvszINFqIRUa9QKoOm+AaIa4WbZvpTy6Xv6m43bemnUoQeNlZZugpHPagQ/G
OFXdIXDIc3AnMkqa2MBD/gyD4/Kpj+OQn1of7GOMM98d0k3vIDA5iZLaYUQCntEJ5aowdUhRhk8j
Rq3WZ9ad6ZDL6UlBJg9FAyunN7T72y0P1HyhFiQfpFyG8DzqDP35sCwakli1M0zc8wEzMwm7eQTu
LiyB25OcNvoKIlC4MylBZ152iFqiOl3YkOB95jFv+JqL6/QNo++6sDBs8eapfgXMatvDGM/5+OGW
YkH9LNrsFZnF8ZOdooEdhinPY1953ZfIO6NMZyi6Vqh7YTzdcIV1ltyciuX4akM/XfZiGsbbaPO5
v5amBd2xpmO7niGYhK2yxW6CZzXUCM4faDHHtooj5DBUADRxaLT4fhWQ06CGBrh0AJ7KMyYOIsv4
8LD0RY6hjCeof5r3iA/DJDKeKgvyWl6QWx7D2B3PSRySBY6PzZwMVB64gprinDEPtBNgLP8K7rL4
t4uhvJeeDKGaNozTn4TMs/cMgXXyrcBw6q9ItHjwusP81+DVJQ8RzXHvVhgrogIObWx/BEwaCoiT
dhbu1fgd8Jq3m7YnxJ10DrRCvxYfg56T8Evlbcq7Gmebq7xeY8sDdvQXfhvVCvL4AJHQqG6Ydwre
lLmO8ktMFjf8Rfvoy9tO4I9fJ+uCi432UeJeJ5ACw9uS52V0VNi/yI/L3oOK23hfvikylvqBl+X2
q5sjH442yvj2U+90lX9kOQ4ExLTJI2i75JoX1NZkjIu3b8uAGQKjmNLf2SrUDZBvXU6gqbriCalA
WDluxtAiOqPmJcx7b5vPSHYvE+cw2NzWbmXndRPDdEEfs6hDQH58f7SSmRi2DWxlp81b/NwRJjHd
CXE3QHzxajNWaSQOwuUrVpQckpXMvBlAY/90nPL80o8J401Wxv4jMz7/xDUUA9XORbQc7IwPV5NI
LxeIChACBr/Mg0WT2h7QeujyEm2qpadOrwxhoN4VAkK2DnyFebQ6d6EZ4nx294VpQR4jlnsw/b2C
VkEc9Bzx+ZCuhC9PKyhr/ntEtxjdorb/pgoncE+vSLfe7qJ41Y99qbbfWAwjEBCsK5TNHmqgBZR0
8OyK8PmwXIbBhfwBJQr/FhNzHKQAGPiQbPt4kzoPCLAa2/kZuq/yGmM4XjRMEMrqRLVif0Iy0/Qz
4Ffp61XzrtHMgjuOAO7+MCDlMw0QUP3ucSqn84Y2ejjoPJ9/j8Wa/FhhN3EPAWv5r6R8+bFAY/Ss
YSXwOg6jiqqQzOQDEVTAWusqwxdaOkwW0Mp1Tyu8ep4S9N//2kEoDv571G9735fFX4FWm52MSnNa
Y6SI7htUM/9a1Q7u0enQ3yNVMF+/CXT1GDB7/oKeFUithQamgWsy2grfmf1SAEccuYFu4QxDuYBh
xWazibDjinhAc8tFYT0D91vm+bno4WxBMaDdagx1zISLJWBoRQC30Gbtg0TqBbVvS4HMd17ifftW
zvJmGTzGA1os9oTEUyFP3Jt1bcpkk8/Fjowi3KPRnc9a8TlgnemSLBuo1WXlpIUSFxO9nW3+ogmg
WDMQK9h1mezsr9zlCJHeglx+Zz3svpye1p9gqZPDQtmUgFx2jry7Hhcm0r3yz8UnMz222M+YaxkY
EDWwYRrOJGGK1BTMYdkkRHNxzyFcxwzEc5R+zFiSN/RY3wxwYpf50JaMZzVOXAGZS7fpA5LEoTZo
QYQ8pn0/+wMH4rM1xIJTeoSVoRPX0S/9fWfVsB5Bv5MGrJ9PMFeaw94EHfP9IKFG4hjcZyE9g6ia
3jRQCSjt1Y2kaiFNgUmNU/O9Xr+BH4hGCM6GAj0SzEew91oMGZFA43OWHpY2755s6bmv8cE6UhGC
NadEr/wLmWYYHgBOI0F1ylS8NnuyDayJstC/Yo4tbrEuVPeIAbKxp7k3rD1CASXGhy3Xbjo7xIke
eaAt2HwDAFOUS/djznHw4rbcH8e1jDvYlW/5OdYEAm0OP/HnASrCazsJ+gNyl3g9dDbCAIFoqEPF
aOexZtDZyYpZN9yXI7wBoS3jXJxBeXJySfJsHevBmuInbsYcM/ggAD7BRCE3BDPG33jMoLDhf5j9
IkgXmnCb5Th0KlJztX+Tlg0z67bWmA2UtB57lT4sJM4r7M5vZzxSUF4rgLtYwRv4iOdoH9D9J9UY
+jn6HpLmKzpb9I3waGAA6xhcnxw0IahbJlK04YGt8ke8DcOXyufuGVvb8JlRYLtrs5X4vpMUAoOd
aG6WWaw/0SGouW77gHFoJIX8B0hsiwuy4pHmrudYnLZyzP/2yMIbzsixsfCEUy16ji6ytmnHNkkP
5UCtrmJUTID+uBUPdMTUrUEwOL/YNsHFSgrcQlfZrqy4giFMoTUa5WeUlcZiGkVww4DijJaqlX14
GLvc22qHg55vwB3i6UBcV94XKSKHMJDaD2kngI07pNojQ7i0+lHyHLO1vHfvDg6IDQb20cvW5uTH
vmby2neqfEsoyCWg6mQ/5G2L2NF1n9lLLyXwoVYUw4tpz4pHh6THP/3gqfyMdZSQpbJ+10WNyUuB
KrFRG1055lnRs+N9i85PmnVC2w669ZjaFXLHbOx7V++ov/4E9gU9l2Va97jlcSU2uM6ou+fRCFlN
2hfzb2olaEG0taw2k8FMr3dFNtx5VeaY1Kp8+gXFKLukGBN2qJUjjkI84W2wEJewZoXe4m4UqYay
Zkz7e7Dv+tOlEz21kcr/gw65j0C96m487jTFHCsrhrZovANTdILuWH7MHAKjWhItf84gFTpIBzGQ
rqweVfIKJjq902neIyI0wjtTYTaPL6EgjgzHHhYby4VwdI1o/XIW/uGi0+IFUUoESTRtIdZ7TJjG
+eTpt5Y3U647QTnt+ku7z9Y/2Kjj7Fxaim1NqAnXvwyo/7qbbflVSLu/d2bDrgvOPaJsktLLf6p3
a1ZFc+9e7R5P+bHzAqq33Ub8eZC5gY1jmdq4gSOCY9AwD6sFVTu4qdFgwxzk4+vwVKbZt5MXaMkD
HBQtrXKHW6MFW/ynxG8km2EPK7wTRmim6CDGx8Lb8dVBJP3BvHB9xXv4f9UteK756OAcivzMLZSI
CKET+1cgbhNYes72T8iJ3XtP/sfRmTVHiqtB9BcRwSrEK7V737vtF6I97WZHCAECfv09dZ8mJqbH
46kC6VPmydRS/eeDLGrwqY5TQZ9n802bVXN37LnedblBzriyQ2XUbQ+AFsHOiyMdn3Ni2c+hdQTY
ofBRl/vJtXyS3nQ7y6T7NQQGWjQNVnec/yt4SdZjrBwRn6+IxC2lHvOOS97aV+d6SROWZN6afbyI
fmcrW99MQZa8sov6z5mK/dteec5nYBznEIa48bYr8cfD6y+N6UzzZjhz5ijLxT86bsMkDZ5UnPKk
Ygt1yuKE3REzpi9FFR66ClJBaE3zaJZs3fc41uh3TjKFM75LOH4FMG7hqV+WkQNR04rD7MS03G3b
vy2yHjZnFybx5SptNVwI2TgXzsdw+dNg2Sjx7/wHMHzxlXhOHx8HHIHX2Vn8L56B8DFydfFhfKBo
8AKDKMl0CznEijz+Mp47/PZHd+32Dab/fowbpJjAJNHTiqV6mBMPCocGPJB/YYrGQRGsvS9VVMP0
0GccG9Ft4o30ir9ZeGr+06i7Iviut3593WKWWZZWvsk18ubfzho2J8TzBevSX++iLe9vqyi6HhXa
UP1Ry1j81FREfA0jgmPqiQKvdi3VMO0a7XhOWmDBHgtAnPdl7qfh6Lt+v55H44Sf9DDWqQD92o2M
i5Ses28f0brLbt/qyqO9uZ4ij8+NBMFuavPx21/CuWb7WbNhN/nt9sxhabg1KMG30Xpd/kmlgnET
jWszqfZ5MyKGz1qbl3r1yluInkHuHKMbdSDlzWgoIAeeZh+js4v6MS3Bx4odMKiT6t7kBz7lEgB4
GAeeUKXCf27QR3SQG2aasaZV7+x1fjAcfECFOrXhEv2OlkL8WEpA3oy/TJ/DsJUPV5TDpm3Q6aNF
M1vwIn3vT+ONGyerNXlSTdzvMm9j6dJ1dAaDj3ZLM2TMGBPjX1OtwU1UJeaDhXkLUq3i7JSjSlxw
8C1GL9TUCnlderTYAqzsMwfydE8bJSUUkrX2x4COsQOMGmbretFzcurCq08AvQWcEBad+g5nV0z3
MZzwA9GUjHXeEcMPbSNl9w2OYoaU+xyXapfxX7tfMy70dJrKOU619PZaivZ+KlqVnGwhkBlKZcK3
pGxRNTPSAmQTgGMOg9fSyV8xQlCAXPPTF4D1Me3XmgmiD/rpDiZad2m0FRQxe21erruanQ+fPS7H
NxTe6o/wgOLxtRDnx8TtbqZeoyWw/j3UlAO+O93G0j/mK4pghWl06JtmfIe/V7dF2WVPCUzEmwP8
xoPn9u1xgmF8dLoGj8YZq7PtfQOQLMS3Tq56dSYWaKRuXu7KwGe5W4t6PEtZT3RFd9drb2zdRmde
WRvc5tPg/XDhDk/VwLrTHYrAR5EcIygr6AyEUk/U60WvVl4YZE17ELx2Jq2daP4bOhsQhNCxm0pn
mD6tzj1/x7Uaza3HUZv9Z24OrpLhEbF9OUdqYmrn/pHa21Hj4B9m5vH/onh0fhI2rGA35VUtdx06
n92RQcKqc3XN5DbXGqYl9ibzXjVhGR0c63OZ9SSc/AcvJf8XcsvmS0G8pn3ghMIrJfXMqlAIDqdt
49lv9lPvNAc6/M3+HlYXzf/ZO0hg9Vtna/2smrF3TqZZxHcjOdOmBmQTDrSV/y3tsPXHhRtTvke7
NocJp+veU25ZHEtnQeheNvqR9nm0BJfSsu6kCcvSblutOg+T7z5qFUzDLm4XfTYgag25VJW7+0Yy
T19Ml883amnkrQvE8l5ExOgm3ZYDucalKDC7G/f3bGA8+oBboY1tp9vAXdU74EzzWdTR/NSYHr2R
4NQZYCN6I9VRvQBuTtySACpv9sM0JneZF8jspLCudRourQs+JV0+0wJItOXoU2fdDlzY+LzvI75N
2HF03tsy9PZFXST7hTuxIba5yWryLcvoKKfqHm/P+S4Ha/ydLEb/noVd7nUU6IuhQ9jb2WWs/ym/
yP+OrWwoamU052yGZGzZKZAbYnNOoBiPKLXODRIVsAsGuePTXdDpz2HLEQZbLq9IDluSGKDkNUP6
Vn4i5MX3QUhTi9T5xsg9GqiQBLpio0pa3uQ10xL+2TTtczFuf5ccwgNjHeC8b0bxa/YEJ2M+OHvf
uEX86GYdMBxuCJJLwPRQp9EUq+rkaHjD2zHGIwWWxy70nQWTpIrGkR6EIBLPum11sG+KPrt3x8CG
5ybkImemhnLoluNIgqEmzRnZ6EbPanvegsB/DtBEjgYKoDisnYZEXRnTlh2qdYV8GgTuHYeNnJtR
0BPF2zbr0vtlGCgzfsMY+8XJqqw6UtY4vjGzLndy5XROHg8FK+Co1RzLOHBQTTo+33Cb7XuEJA15
Eygz7prM8b5D8iKgrMTQtJrHgE+95MGcXE4gmC9ek7+zTyUfZcltljnumHLiYhfV1ZU8Yt0NxnuA
KnRIWPapPMzcEyq5jjIv5Rv4cmGeNotvvlDAtIDClNr2TH8xN8cOO91qvrZ4tvOTX2Tta4EE+Ry3
rtq3baJeIN383eBsuTqjAcz3niujb7fuZ+82isOxeOeOXvcdfTwWh3bTnK8nJ4n8C/d1ewuaSSzV
wgyQZ4V3E5bjKChJL2Ziira38+qSrvG8ZUvrVcUvRBWa4DHa2Hzaw2Br2rVBq5pUF3p6FjnQLZUw
1eMyLP29h7X/pDLgaDa3QqoDclgwPAMwxLR8tiBRyZ0HWMeF0dz/41WPjLlMUNVmOTQnGSLnrkN6
S1LF59/suPlSeftsavzp1NbhVu7LfrL1CQKPC9knrAkfY7UCr9CKgMfOYaKrdlu+teMRykztXZI8
lPL7lXZ54z33Uoaie+bXR20eNzDutOhcfoHM57732ITyd7SRKSMi2uD/z0NcSNZkN/tKlMNxs122
B9M55sYZE/tdDSWIzxBlK3VEwBgl7RX8EYBjPy6fZR+wm7tLPz0GOl4nRBH620590vBOeHFARhq+
QPxwSx0WRaSK4VbM8v8wyTgnu6ib+OFAEnOyHwKS++ng8iTTcb1yKydLVibx5vyOfB4H7z4NmrUE
0oOteF/rokGVZr5UuL98erfC6+L/aDxpzgyp+tFzZgf76PoWdwy77jl03IXdQgTTwfRkNY51HpBg
jdkKs5uicO0RYgF7zZH+s7H08Za4isdyrXlUPK/fHuDJhltW2PzS1dgm+0a5I/r/ACRLhMhpjvMy
bSfkI/+4Ip0/CIniHEwsOU1shX7URWAdfLEZ3/m1mfjBN2aRzRvtL7SzbFsVFeeCr+ctUrF8MDrC
Vmthee6WKFFvsa3MAxXwFfRcFvJtBNwP/u40mMYpnue4z+C4mP/Y17AdCJ6eBdcsz7uA6fquxBr8
pZCGniRsLJAmA+HFcJ3wtZUWbVdZXfyKuXzt3ssj/zOovPwjGcFtmH/5sosmKj4Xnvg75IXla+YJ
8Pb+PI8Le/1VdPF50nOki9L/lvCvN/6QoP/B10Hv6knhEyDdeR8mk4Tm61BR5DvJW9tk5WvZ8Ckl
m8bUmXyyoAcMdZzafjJrscPAj/4VRrUkgeYquevz3Dldy41/gWcwms2+/FxdTlxpodAIyB5l3rdD
/+3CijyPX2bskxtbBOIxnsr2rPIle0RyTu6AxKKndkpaRpbQYvit7uAc+zYsX8dBto+D02enmlss
/43tlSnp0O8OcYUA35KM7AAGCLv5hHaRg6Jo+U/6A89S3RWQMHa89o9XGDktjs0xR/+sP8PQH82L
cUdkJFJDzdkTNFaWwlrM3UIG0z4c2wjsoG5yeVDkdH4izHZ4TjUQUCF9wHteb08t/O1Dw2l4x5GV
V1sFfkTRRRI1P0WJSSqGobnE0u1OUpTAQ6bNv7QLF3em4T//9MfmauME1+HLYuRzKCgojwWQzG/d
3Jg/TikV2S4o98eIFviTUxNy2HvzWld/QlGNlzrP0Ecsa37KZgQNuIsC4gLHBsnrY24Xst+yFn4a
lF4xHweSuskNasHmvXiSLmdWmp75EmGJM6OvtkCf2rCp5jRv2mI+GHfyEmwwHTSfVRVYrGwhYngT
sSbqqK/s/B00yTQcqr6NDdmTYFj3gmDsLzoWXeeBPDVjgZtoGe85yI/c4jTOi3zjtLr+8+bF4PSx
ASb/tHWG5czVEKjpgrRZWjkD2eKtLsv4nDhFSXowkUXzYNqImT8kFNyl23DFP/N4kvPFC1Xlnkec
6ZuaRAUpSh3NOODDxrrsSfm34mZXnZZYA1Fa6yrPzhOnYiTyTLgAP5ULMtTJtb+HYA//OnWelA9b
3GbJwZuigP0pgbVN3RjsZy+5tni5LyM3agm+CPvNVQoNuT7T5AQHICKG43ydB+AuLR8v/Q7oVzPT
XZASXPD28dZK4tHzbH/YFOf5DiPA+4jXiMNTBQXicHrMKi5eN8nbIjuXwyhnE5IGa/ghuqTBwLJ1
3Z+6jkIsbUJLDn+tOVSEc58dZF0t+Kj1ErboG4kLiBpIJ3ttC8p27KZJpJWcOndlxXUPuzUuzBuT
YbGcIF6DU75yQ/p+RZ14ZOEpGwIFcVYfS0UAHRxuQVHL4eQLPJqqon3YVMNwW1WqaHdxPpFbkklT
3WIaY+x00M9x6lopzvOmr5qndz2xaGiGnXJtoHcB11n8OHKo5WOxJluz10s8Pq6Axw+i1/560gZd
c9bA+iyLS9Ye/J4gHencAS49p8sWwokffY8qyLFw8wuOuxQDEs4PS59Jdh4Ej7omqCkH7NIDV/Q0
JWccjbRqexTonhn+awYHPdskHP9JOfcsLZC7fzSxKPHsq779abNp/czg3vtTuAZq3Xe66aeHIe9I
MBVNvE/82Nzb0RKMLDLO3c5ahXG+yyvucT4zj+A8ssgtqEwImhfGUxV+E6lO/pI8wetjg074pOuh
f5hkW+3oRFZlurDVsNQiSYQ7Q+929BtEJ+LeBiVKrRqkjrHoSU6umlLKLmgW/TmqwuB268ALTzlR
pPIjo+LMdcobxXrSefcQZc2Q34FaIAPyJUxLdJshbbc72W9QCYAn2VnR1PkSJ1roK8IytKi9nSL6
fYqzKfg3+3P9rrWPUkfyW91mm3aZirJ8jtn3itG5cG91LInNjfUXvXq4V1NSV8dNetHUMVLX2PJr
JbJfS9caGe39RvrHpA3XezHMjfsB7SvCv7VBJnkMsnG4w2Bv2z0cXf6Va+LJqUMFEtsdZKld3pyq
ttEPHXEzGxMnRXr80zZ2gpiRtORwT64YjSoJa6GPE0cF9wbAsCyPaI05PuHiXuGerVf/OOnG9rEb
E0/vVZGZGzfy2W8z6QcvzUrZQTpLV3ssCEF3qhrUVkkQnyscXFRy3/rrJ5HY6/vuSfZPUzb67xWV
fmlp8CzSEjMb2LgNIci9BcvSy4eEutWkm1S1k8Yq7zyE6xLvPQdMlzvYJDAaSdocZGgknndg85s7
f6fdsIoOHiZl89xdMe9651TgwLcr3bl/AMQbta+BqOUDSU3Z7BX5yIK0TT0VLwnEM8kWmg2StJAh
yB2XVkXiQA6nC4nkk5BOE6CWO7aS/j6ZV789qpL0YkpbBl9eYur8w9L4Qlqp5Cno0dDvrGVEwqcl
XnRuK8crX0rukqzeiPB7+qFGD4Z94W8e4mBY7kLhILYEeVErJBWG6B3sy/yQycmI/+zUMCLMHWiI
LmWb4H9XAskBYOCG//7GAYXqdQ7Qi6duYnKbK5cG1+YnWpSUx55LZvWpYP/FcARAMbeq4kXEtOK8
TYuC9ThQ6mqsqXwkDfo2Or0vz8EYAUalW0svx3Vztd6SH5xgNP03cygia9rCtXEsFipAhlQeyf/X
isCRuUNHQgteYymqOw1wMxM/Ccz8Cla7cYtSzJlv34B1DDs2r2V+yrc+4fyAW9h/TKAZL56nGnGY
TFUupynq6bkI/Uxh7lIF8FQZG/mITUhet1JWa3LAoysRAjwo0oMmEYo73JvgSY/xeoHn7mFfdVne
+KoBuKAhQZ9cuXnvLNVD++lqB6CyEehglziEgrpQCtFWjETxGt+uHOR7XvA6H74SMJ3zyBacnbsp
Lkj4jqOjHlg6DICdcX1dPa9OODznSI5/KRUf0Cm1CIc7AKEC/UcQ4Cr3amzUd4fxztV/xkzVc0eK
EyNIiS0/NZFyuby0dWekQFrbxPLJez/F4Y7mYJIco6Qd46egA9J+N+XIy5/6nS6730WH/v6Ewrm6
x8KnWxyUOeod5rhwkCdcrxhTJYytCaKT682yefGIu2/ePhIEpy9tgs3xXNWlZ74XG+KHhOz43Y2P
VRX/4ay0hCMKrYJlYn+ppzw6FQTMwhVs+nou2dmsnYd1VzL++A+axyA8t8oG+RcFCt7wL0QIijJ8
Lhbe69mmioOzS3yl/5a8K+a2Um0b4hph2XzSbumj3fvS0NrT1XXctmkTWks9S95NzVMvyORe0B2j
9mFcl0h6XFsAqluC1nyqAkKa+vZoqy80H2Cq46El/xoCe+LOAl7FIHx6tMFXj4t3PWHOWxjSy651
clxyLbKbOfTG9dbBRinunHE0xc8GSeCvfN0M+J85EesWTAG2rn0f6RCrPuIh8OWvyhgTZGmZsUh+
+HknaO+va67LwRQ1oo/txeYsh+ZcBeU0VCh/tYycg7ai8bKXsqisZ3eJ13T9/WgtMZCi24jFnXIa
fYu4SgFmbHGQSVLl51XTxCX3S0+qOZWcvYC6B6XDY+2127brhyLs2RHbSNIVhbKzJh/D7Bef65bH
1W0yMuSnc8RE3Z+aWfOIz0hC5lJ1ZnFo9u2W7P1KcdGiUXZF/hJWHu7DPhvCDm3CdcMxvvHjidB3
OgAMjO8DMNN4xrtHU8+scsJfrp2ANfLVA58fRj9pDwsG5vgKkB13z70exuAWtizi4Jq1a30sHF+W
z3wm2xMJt7A8UCbDqaLC6XuJ1jgqd2VbE8TUQgYvtTMYpmavwcSDEkjyc4/ga49ZFNcsDdGSnNvF
GcFXBgsEXQf92P6KLb8482LneskFzyMvTkbSAwMqj2z2IBo0q4choOvp3jf12pxdSKXt0Za0Bw17
L4pVfiibYLHnUpQZ/+vzksz9E3xc1fOYe1efe163LUtD9Fb+BojZhCzZzhCt9amLQ1L2lBy02Eco
L5iVrNqRV57EGBkj2QoFx+WD6YCY+MuoBHVDYBN+P57t1Cf1fZT0VoBDtcMQ72Yjyu1u7jKuekJx
dnFaM3FVrjCxYVPjNUCF64ZlO+W1zH/6jXQpOeM5i++HvsVF6kqIPZ4qDRu1Jh6TNTH/VwIlQ5z6
joLjx7NbnmwXQsAo42z3sQZX53bI2CpKRhb30cUM3Q4JeRQmqiF47IY6WC9uG5M8Xya/xPkKZnxH
z0ncPz6FLHAHZdDJdEWJqw5lq8ufTAhEaBWN+Tu3bvm0RorhxaFC7Y/HNMaqU7kwtvFU60M3zGyS
a8N2uxvMigFX6bE4BcoPvQONA2h7VCKU9UM20Up+9FTIIc8bi/wYxk31igEENh0lXNZD0m1uflVr
NwHJWESVtJgGDk9GXzu82BH9/zizT3cmiylLWBcPqTdu+uQj74BJd0mxAJZu28IdQlOR9y86SuAT
k+Wqx4nWIplpMbQeW2xWHCi28X9RIAqbRd6edGA1484HXKK+7Zp6cP5oh4aegw2V80cu21TeePgt
G63qJckOUmmUxM+OewGAo/NhvR6pbdK55OVXLJIwKa84An5KllZ0fb5TMkUKmOoUbz7nTu+eG5Sp
1+u6eLuani0wdwE7adMa1EU0OYdI5gYSbEkUhV6a4fu/45S3D9yqmNdcjWz7AX29by5bPPj823RX
7qG4ooe4dJGviqln6euKKG3mKb+Uo9oelhr2MbWgP1Toz22WE7xcXKP+CPrC3J43wx2XexON8YSr
RxvTAQuuMCdbsQs2J0s8P+nJuHvoWjWlJ0NyiaJNlj1TZldmz+7q63LcTSvE+3HjsNIsuLDjOnJh
m1u7RzlExn5mWuTBjcGenY9FstiE8Weay5sxaYnH1ajVGJZt9xMVYwBkQObsLiuW+DPZlPPNaMZn
MrOHNPtVk5jEab/OzaX1GZ2ybOFosm400PGAGWc4hQJS/KYJHFm+94tOcNkkOWfe/qmwF7LCPBOF
WuWlsIy2wG/QEmnoVuY3aiOjdbgx657L2KNirmeP8facVthVLJ0W6mFTKvfbF/AVYmuzq9282bWb
68n2XBfd4t9EsIHEuGt4o+K3XpepuM/E1aM91EYlWFDSQ4QmSwJEXdTU2ISEoTg7qzW25yAg6Bs8
ozFN28cWc+MQnE2UdWJPNqZdz4BcQ32MYi09tOhJEbGNbekNL3NNZKNZfeY0i8nx0AMV1ftZ5XF5
ZP2HQNOrCzQBM8t5LrI5bh+QH+MScQK7/AKHigg2h2BmadzTkJeSkhbTbQnf+QFTXpgHNS12OSaN
bO2r5XR811X5ZnYxvUfstcJgR9T+rGl3W3yydm3myvEUi9Exv/JQ8xFA24YBKHIQROamCCbyE/PY
bgzRvMXAQrXTL192ASG5zTT1PoeC57F7kw0z2qGE2iHvEDrhb0IefHDx1jXQdcKD9WuT0VWf41KJ
O0ML1XzqHGvK0zih1j+y9Bh32W006ZGrBW5oYY/DRBw9RldgeUbZv+uY0fXGn7bh3plo7LjjwVE9
pmyh/FNILd/4aQA3/jkS3RYWYK3GXcYQ/rkNM1UaMow771zqtd7e3Uqt224eHRGRlimcLGF/CtXX
YvN+viGls7o3G0zmRzgOZbEzCTrFuSFLLE9yc4bPIJ+m32ihnDyG1ok60qtV3xw3X83Lia68niDP
nLwOnYfZN6GwVUft4d/uCcnoX9iv4b9NgpvujJg3cop6voY8fYyRNRPrZ2stvTDogJBwxVWYi+uw
k3t/y8OOqGopyz+ofP6zWIp4vLvKVLQGLmqAOqf2d7uQ3QxORH6dH1J43kVTfG7vqZggC24UGKnx
N4RIKCLUzqoGvq6CqVXHEM/+xlQ5HHbU5LZ7IJaoOuamhuBXEncxmyoXoW47eGrm02kwiCkovIJG
LM7b1zIfFsF7VFhileiSfDkJcXN74d32o89MQVOkcRaAsiFAsaXRopf8NpyLCG6gPebpNnZMtnpp
+Yfst9VMkYLqHwgqqw/PidbXzhHeV+VE/n9xhBz344gymS8Vp3higaTJa/ud2YZxRI11tZ2u9Szl
nrhhAn3beBzg1gGG51xTYYYRCbR7WgqkP2Q4+t02p30sKXZY94sr6+Dk00MG7cKFR0CpkRtm6Mkj
+15IF9NlasPcpT7SF78IZ8feHttRfHn0AibHAiPBv9bPsRBWzPxvyJfzOaq28melH+s5ppzonuLT
9Z9TMRel9CPSpjJf83FpkYeUFPhjndEoRjHMvdyi7cXT2vkJCmfZdtxVnjzn8I/vYqKiLcU9zw9D
Lvz/CrznLeW3vnqnURvcbZjanEDYBRl7y+rc+4WhGUHnB7cO2Bj7LTfPiZ8FjwNRFWrJqLohKd3g
AZf96Ld7MYnk6arggrX4oevyyuCiJwsUZZAj8DgdbCHlUXnzIXi/x0tJBeXFjDQEQV1U8kEJwRm3
NpG81NRK3tVV575MpK7Wg8636yhDqLfcdW1GxYO3OffUpNjf1nB9A0zJOrgAmYVYeJqa4j0IKEgj
F1Mi0zWFS969y6P3sKcMggbN3P0daDX59CCqdUrp84X77eBf9lpPukxHD3OxH/rsseTfOGRLB2fN
z/V5+KIkQZhmm/0KB1N/FOClWPlbtDCUDNKlBGcZaI08q7KKwz1ToRpusynn1xN0/8ijaCfrXEcF
tMQOgvtVJVj2iLX1C58m2Zc+cYJ3qobmfR62QBqmELX/V6mrZb81rXekSLEC84mvsceAToIX6hw4
g6R4PIFza70mObpo9nTQbHw6H1w3abgHIu9bCWUbNQ9AQeT8adnyx0cOVmV9Gte6rtDfOYU8EB9Z
IpZj1b+4I8VRO0Pz651FD6AAMOaqFZoOA9dlTYYSQMW/rvuNP7T9MbR66J6qkX7Um64a8wlthC3l
wmmUKWzELab/LkpYyiKUkGBXdDMSZDomQtClFRkn8+aTnUNs7jQXbf9/yA9LTaYh3qz3x5mYBA5R
HdvxvOLpEliZ/VYcIZKjV+DsqDjaMhPmiBaTaw6ABpTyYyAVtMynVuqBE5bwg38TtyI8R0Jkag+t
Joub2cp8fHGqvLoIG+Gb4T7bb583LUk1CO/zJv3qfqAv+S//uFv3g3eF1DQ0Ad/hTM4vJQ5cN08g
gmX2hulFeJcf6TTPlm6P+AR0auMDR5MK3LAKREe6pQELyBpjTtlIHdGeahvn28YM9Duvk/Yryjj+
bxhUa5c/ukVL1nomw/DVhZwR+JxLouB2XGIy/BJQgkUBJg4In5FV1ODfiIcjxCUNHyrfzzLg5uiW
E1p3E5oi6i7I0iE0GyBEtJ/GzIvfZRfh+ICrvAv6f4858c38QASbwLbKyCScKGkE/W8ytkrGpeQp
JiCRcUxtMWc7z/rnZjbddEpqmpmuwwTfUo1s++DXGuCB8hrnhfEwi29aWMfgImTOMbhTplQ37RST
uMyzjJ0grUtfUPIzNfS27vjS1k8685Iz7SwrTXC8aWTRR5dWKkVwgDiHaor7AVEFFdVI4d2V+IlD
6o4gIRhORNcgMiOMAR33SEMOOf81jdcWvTyDD3tbUAlOcsw7FzaXRN8hE/n4FtMYtDNDpvsPsHy+
wqRNoo/CN9V3u+HCWSUbeaorAjNpJML2VU9l86ZCY6f/8nYN9B/QLQ5PA5E6k7KrXMM4mVnG00Zk
Wz1KdEt111bNdDdgwh2IR7Xxyer4CiWMfu+/0K8jnlGvG8ygtiLgDn7ARb4Tf0Tt6nnKflm5yYtG
DsPHoI/oiBsVyHOd2wj70qcI9bUPslweyWXr6hSqFh6Kuyk3rtqeVvNkAOBYvPlw2O95wk7RYom9
dz0+O062jxkzFe7wR2+WlAdIFA4/zTvBDpQSmWIaqvW/ZSOuftEwz9hc2yxOiLX9kzSl7e6uAvmy
kyW56x2h4Ug+VnLiyqQY6WI8ZnPvfQhvrU6VHyjvDghIoue3LVPt4pamPkKkcPmHFyH//gfPwCRL
NEU8cYxtrvEKinJvZC8tWnPnEDh+Ktx1OonARQtQQVuXB5Spzrld4MBvPcTip9V0UffX2M4me+FG
effpFJagiZzq6FJT0NmdunnsulNE0LG8o5QN64W2IPWlqcC8gB/BpCh6HYNd7yhPH1fjwfxIIMSa
lk1yZYfNn/r73FyBxqI0engKbY3lToQvIeCnZPGWR+jvBBNAwg4r0F94YWEO/0ntC8BW8h4p1tri
HlG2ZQmkz52JcBZLfULqpYgizSkf/oD2rOZTQl7nmg6NO3Nuo7zXFPsFYhB/feYkaj3bwXsjJBC+
wT0wMHH6yoOHyKFea+ebjAhu0pPFu53NZOZjVW4wbCo2bnXpy9DBlAsqyP+cp30mL7OGDsGrnJPO
YnyveRA2E9ux6atK0DF9HakGT1XnMiqav4i1CEUTdfNQRFxFDGwZJP6vbkvAF2cG8kdbR1ePdQrd
d98dCWpkc1YCVVRZfh8mKCPfk8KoPWF7M2FONQDBjaJl4JZqGKyoWHTDdFbBJikujNyK3Na6MHkf
9cZNDBRh+tQchH2Cmz1UjCq0rw5cwwQoYIruCEunmx39DNRcLG4x/umJyMtHusnE+AgMR+tsSIrh
KCgtRwbWS3ew5EcJGeomvk1EXbKRUH9JsqnmQHK9wsR/Xus4825zWyN0U4N4zcJwhhOkzUZxhZ5b
mnXEWpSwwWNMztko+0N5dfhGzy7RijoPSWMXLNG/yyhk+W76fuv29ZSx5ZGTg3+FP8zn/VqRSFFI
7ltqZ938j6MzW45T2YLoFxFRFFAUrz23pNZgyZasF8KydaGYp2L6+rs4TyfihG0NDTXkzlw5XDMD
3m+fZw2SSSwDw2yjEbo7OYxX+KDLubgm3orLrVS41/ohD6mqjysInvHQMhSJPXYUMFIlJyNZJ/ln
SJYy2yU4358FSiUWT/Jbe+L9hD3annMzTGLXnmFOy2cQq6Lcs2uwEJNg2dyvMTYDfj09VvQKbNlL
Q2QCa4MF2LBTevtZDfci5sYLxKsdt3AHgi265w9kFUGUog2KIzs9rhhJt8O7m2eMV/Mm1v+2LVLs
fH9UzzBx1APBXvJdYQWMBuvh5vXE/ImtOjsDiMWxzLHH9469EpzllajwGbARFfVJzMOYHoWIkxJb
VZF2pzJpk6eJ6/5L0sTTmwlXzpT+aJvHSXb6ZlxWByx/CRgET26YC8RPmhkwcptHOULLO0GulH90
MioIiq2TvJYNzhHOxJJ/aMFmpG7Bysx2YaR6xLAbFxfWz7x5VHLVP5O89H77HfYwSIHLJn1xP7u0
GdObvSjmkNhHl/ALmSZiMWDYx+Exdp0MfamuiH5YDM7H2GXagztoisgu+0QPOLZ55MpYhW58aMVv
00tMMgT0tOY1H+WNJYP8WCMzrDJBzacA0p1QFamrLUmVVvGRHO82gGk23MsEy3JGZJzT92UMAxKp
PQvE3swNtmEOvJyUmLv2TFork+1zYlHX2itYB4PE4lsoyYB9K4BC0dFmHku0Ddbo1dRD+qOc5+I9
Kk3i7UwXbgP/NTQfdt0QDXLo+LO609WXGGEj8HejXzoPiRCITj1ohjuf8epH3mHTcbp9HcLL3QUt
I9QWg88rh3PVHE3l8mFwA01fYptGuLuavpavSxM75gLFBjeaVZudJ1GOfzHCwAtg/F78g+uwAoJh
ovMp+ghDR19q81oTZv8s6TJpLxqHNVoy2k9/yIMME0KtkJh2KrS4KZOSgb1xJT+T6XWX7FUYYDx2
StxrBLd4y/vFFqSBjIe9Iom3h14HbA/5urDKlaDJ2aDbICjPaunTH3W3oabBMrAkgl9CUsbxa2fF
6EBzRMrIbYFUw1q4xf7iru7no49c7R1VwrTzsJXD/eZwwdrODIKcb82y/DJJLKC4GPlu2gQnUMme
U+/R1nlOWvw/n060cAswzoS3jBCJwcW31H+TrqsS0Fa+vEARRr+LGQdT8BAMeXNcmnr52/YRvj8D
GBMnuqCgGvI/g+ohart702mudbpwht9QZXnA88ABAxekm+ccnzZBMe4sRCDwIf6Tq6IzAXJv8257
pCq+TzTFA+MQ5hjt0Imfce5nX5I4db2bXJO5lP9M6i4hE7ueNU8biVen8X57c47NSJQ+N6kccmx1
nr0JmyIGYagl1I6N6d1Uz324s9ngp6e0x9R27N0qyncMasfihqUd52O3Ytq6SADF013V9pDZk76c
yAavSixXXwqyOvhkUDb44fwOxycgpn5QPg+rGflZxFCzPA7RiO5NIqq9AtbEF1gPar1v8Ryo02KK
Kf7ZDAsoKr1uAp4biA5Rsh+D6TpPrA/cE/keOUTrq86Y8R/amhsMeoXTgORIttK6kFKcq0g1R75h
WVkPWvyWWAY1VQgPdWi95TQ2nJQWzozZPe6MbuH1zEx9qbkaBHhCMNbkD3I2efXL8CmYJ58BWvfS
qBzFEXyqlvsk4bjGTSVoVHuvgigcLSokCM6r7wN2vWOdqdJnXoO5Y3XnbLiHdtRFT35WYEvAv9mL
C82/jen2wPoU6J544tOkhnYCGcGs+psKNUVxF9E3g+zbWL4AyJI0nS56cCsrDlaUwzpcfPihIWtN
uvFF4jgcuQp29EQ81pSjLEiG0ZQftMdI3h5LLEJd+0B5Ux7/mBYe1ifr9oCNTRqh3mLtZPO/DhnT
kMcEhLu6n1CTnSOoJK43nEXy7mxdiHg1ZOJpqpK73OcV9BEzMDiD8bQtqVcShozM7zgs4W7aS0XA
l3xRxhC1uyQTlvGPEtNdQn6kE/IChKftcJ5E7lr/E6vg2i9ZJvOPVlaMjo9FAccGa3xSdPIxKAdi
pGrFc7Uvg9IC8TczYJwT1yfpYES0LSFAy2+OVGeEiQqjDmQknlUfFzKHh3Hk44dlFHH9wKgxMl+z
nB+IliRuKR5kLw2yfzdXaUjZQDbHX7ne/nuQXq4rIhkzGVOMPHlTBp/CgSRDyQONP4dRGdR7k488
x9CkpHdrmxGyb5Jbx93JDNEYa6OCQHkfz3mgH0Ks5qDl68H374pJ+aF7zoYiCz4hbkWbyxIXGwlh
b8GgRkKxqa5dxQewuTNqGfMhkTW6jiZomltfbjdz3VjuuEsuKnB+bpiq8RcU2bF8nhhK5/9LkEfQ
QpY5X5/8Fq7wZWkkjmrmbVLfSMyzjogKNNZLMkCAewZPVeJdFV3l33rw5c51xDMAirjyS/9V+a27
PCfSRyUT8G1yXNLt0Ox8nGftJYbyhBJMVnw+JWPmpW91majqU4tm8dNj3rocUqEMYvXA0BQ9yLQG
OjAKkFIhl4Juz8O6NNc5LJgpLk44pofJpfQPkIPf/LO8pnusK9P4wd4JAilK9VBCZ5i5qe5gFpJE
MkCe46utENKQvrW3/MMjLlJ7QLlpBWyqzak9rLUqz13mIhsRhp9+WA+b/t54Iv+J9s4Bg2otUiGx
ktiPYSoUaMmD0gdGOk79jyBwML6hZHhIJniXGA/lcbBQ8RvwoYuvQZXK/ulHr4Z1THHoUJ7l6q4D
8Czp6SemYC7HSkk5xq8yq5r8HXnEIVyfUQDjHBVGDAIJVieqvpNzMKxEnlFU0LAtae+7BrE4P00h
yZsUbtp08DOwex/FrIf4MgKO5Bpaau6yoMG6tsVKmkCdJ42bcA/HB85wDtU35UyxcEgkGMWBpcpr
e6+51S8xL3gPYIdTWQQTB9JYQ+BlX0/4BsZDu1hPnuN5RH1ajEym94VELrC/xLTJX4JcWXJHDJT8
1FYGgre5TjmLgIQnhwKRIbkx5dm8hVyWh0MN4qRkJ6UZatwR2fLmK6TGwPklK4N13XCP94a9TmIm
EozfGDSkVrBXYbnsOIzglgDmKXUXAS8L3eWlJ/bNoM+p2ZwkZWz1t8gcG9yxqLVPtIRQf2E2LEeX
bwd4YLAk5Eq3Ej6DZJHnyQ9gAE31baoCK+LCAFK8cNvFSOlTppSd8AqM/t3C5B04MZxYpIt15BrB
oqjPoMGGPOFetuiAVbtW15L3l0S077lfphRCPCajdXahicrhYwGRQI0VQYbM45EEfP6Naa6P7zhT
LfWjrCccOqelwzDCg1vzG/0B+UsGT9xT0lMNjHG8IBrwie9x+DLtt25S65ee37YOdx6H0oGJq4cp
wZ/XZIY2OBpUkjbiTruj1SMM75s8mu2hKYRaqiPy8bAcSuKe3hXFZW6ejS3Xsn+gNkHZFzOVY1Ts
GU6DztjNTcLUQzDwgAK7EoVIXy1KUPOv7GMsbfAjRNw909ewkfkwU8IxdTQTK3I9bLuQ2ZApEgNU
EqyPYRwvtdtvBOaVtUQCylwuNmuIZAsVDM8+KEJx33P574hr66691UTqv+wA+OWacFXpvvq18/R7
LWm/PGjAt/39MmLOfHGtoyuYGf76Rt7cc4+Tbhf3rkyhBXxIt4nnp9TCHDl1pAlEjy9Jspgu9TJ0
FwsVyIWrMRDOiGPb5ze9cHa4pxOUZEtr+8Z8Tk7j5O9KL47zv8msnIaZN7IUSBBEwU51ma8HDJnM
bY9rgNd9KyjZAipZn38DXIKSkK3iKFsaO19buY7rIwxrU2J5qHTkYQ0i8FVcAETxr4FT6j9b2N7M
aYoMvbUPuW5y/xCF3x8Rt+kZ2aWo1jc/WVp7moYgeOVUDc9NSL7DvebVkHCjUWL2MsF/fphg3ZgX
VSGpfXBQLDZclte0J4HA44HfTLk/QUZpljPkJrxtXLB9DPYj9+d5F2Uepqc87yLuPKJvHQSQuSYr
DZPPC3j5s+W1FFnpPPnOWOsH30UYY/mnqiDbcZyr7E8sWTni9IZ+xXmAQ4P80BK+mCwOp3vyCPJG
LAvaB2gVSQQFHYl1KqFeDAuZEon133DAhMN5cTUQXH9ZycuI0bTREx0/RIhQVMLpLWPMpbZXyFM7
sP7xpttHy5cfJSN33jpkac4hv3bHaZRgR3zmRhGXAsTdU0egeCVgvu0M4JtD5wT8Lg6Y45uuWF4V
f43UFCvHeudIS76gpxXc+ZM4MmeSOzHivax4MNFUyOTbQ1wvRv9WCQO2kwvTJTjNMUOyg1ZRt41/
osbc95BNwq/apwKKQRWq33JHpM/HczdBK3eOZILdg9MEQ3tqerLM4HdAkF/LNkY988Ex2d2ET+69
jdr6b9h1kTkqXMsVe7dnmj/xRIfLglkQZz2PEWnI2UecNFOBf2YABXXgilVK4Iaggc/IMHNzhvHP
ikatmeM98LyyCCcVbsSbGhuGYTFxdXFXh8zY7OzEw6kdXT0Tg02M8yh1iZvIDlU0nMklwZH2+7Dt
X7TBeXRv7eCmHBgi94tbQe5+azev3feJkGsuQaUC8CwXnDvHsswRkgRlUO2DmSbwZrHHaeamygzN
jM19FoRzPKh4kK1dPJf1koWHVnntcId9uP5LmRfuMckSueAtkyw2zZqnRIGkCAK4Y/DJd/O4Gv8x
AEO3XnH+a3Nj8JK3B41NAcOuWokXkBYX5uLCDSvOXDiIX3JDnl3nnbHFUHwKkJPqOmkkdxzl6Kk/
G8fF+53MfTc/ARUIXvummtQRYW0u32LYv8wMyoYtpB9Hzo3KTyIcEEXdE58h4QEEbE1lQG4nTKr6
ipBULHeKQ+90ZZ3N2mfuHVzYkwFzXkxEK3wVRcsVHDcVmIkYbfRAHR+jGJ0ni/fHBkNZXXQ1Z1xi
ww3OuwjOO5rLtGAeqCcupn1E3urA4LuQFzjNeXoj6B73L5a4ZFsdEd/YRZeiYVZhV6aLfJYOg/0S
76m6MGQtgOg7skS9WjTPOTPAmoqdCg8fbHwz2erEzk52h6BBHfHVSP+cbcn/+VYAWsLLYjUvaqwi
IMFMnrnJsbuSefJLCnouUnvgFdo2XP2/g3Vx/CdNB9mrXqKBzrV25ZEJKWm/YW5axMsAqPwTi2Lf
H/tu4QQi4xJfz27x7OQeCmxPGqfLOmNlrdfsqXZHbmiLN5HXtQznSt4G7X5hCN78djV0Sg7UpXKb
fe948ZOAgsGAFMZvd9bL5M2PDBGUuFhsLvZA04BT3PyqFcUZL7p4Ym6UBPdp1nDUNVwo/03z5lVl
tfbsR772mX6C9IrMjppDHl5gjao42fdsOqW1mfkycWsfJlUTLumyfg3vc3cz0MFU4QiodAlBL3fr
re6lHtDDMaGYGFbalp/T3oRcYsKEi2L93/XaT5lz7yfH99+sUvwR+KP9z4QKLOe1DSS7HtlwhSiM
uax5mN1hbu7M2OU5ohgkJYcxbbHtP2ZGE4fkUniwv1Ds+l4cBS4VVvNMR3rP2Tce8FZO/R8PV0vI
RSxjky28Qn5EbP7ErymeeudwD6/HxiPsQ5005JdCMUWQkAZCRDajOmPHWkb9sIeHfXjmxEMKivOU
p45y9GE9e5XisttxRLI3D9K++5DU2Jug+sTT+CkJOmyvyNwPb5T1FOI1U+Q73vNmCAfaFRld09gT
O4wKEBKj/InQwYaXnpPitgJXP28Neeo+khGn99FjDvNaNSrwOL1TW7fjteXBQZZDeYVMCcUHq6yM
73tOvOtdrTL1TWwG7qbqgkzf4xVNv2MyfOmJIkNXUMlT8ZS0WSf8K8FXN3hZSnBi7znf9vhYjLOs
7+ZYru27IKimKS+CEbs3AHKDg8kUc8J+oImNAbhHzfF5S1qYQy8IVAKrQlxD2MJ59cpwRvPSBfT4
PUoO+sG5txI/kMQZjr8L4Q4zvgKxUJZFpH+JdnXa8Vj3saqe6Mbq3H+jN1XrbRzSwAOj1FhKmbj0
Dd/uOoO2szh5vUfU0opbdT75Je7rLpyhN9jWcuivg3ZennqzbGkKSP508cyiLR8B56MgLWENk551
M1g+/dlHtteQRYtTG5Gy3qlqDMWFG663gf0Dg69q8CGDhybx/8ekT/k/YgERErQpaDIuQC702Q+s
LIJEhZiD+ZKEanorK9KDoB2l7DkYlubkcRbJz8RaN8kJefUPY69geMq5uVKbOnD0OEAflfLcLptF
mgUXbVvTt/EfMJsog/Zl95E4GBAoPSUPLe5NX43jtcI6aJ/L0QmKe6qskHKEm7RoTEbJILptp9Xk
xmJCjDbpIEddTAba/1KXYw5KtokhaUJKHOxharCpHkAfzfUjRse1wDy8Rv6rkeNUXMmLYjJF7/d6
mqGEcBXRzDHNwr85Tfb+HVshgxt8B+pb6Gb6NjD0i8eGZgD/SCVE9qqwXKZvqOB1fkoKP06fND0a
Nedgzkz+r17RofKaM7/5sq7r9TljxtJ1jjE3dkgHlUjMk6s61gvTiw3+nwkV3QSTfj4tvtjwMuGL
mr9Uj5DF2xEX6fCjjjmx7TWlM+5JUxDS/OAiRNAWV48ZNC5kz4X04CFM/G/0mFihLLvr+tZAg5qZ
0EWZ/rEg6QMk91hv8x53UdJRvGx2WAAZADEYh9gkIzcFyxFye/pBdDCtL6RgyLcOczA2vxfUTo0x
isjXeuinbBD3QvWQ1rGnIDLA8tyWcnc7EJswHe2BT2FhioD9NfxROu62q1rPG+9IirJUTF7upxcv
g1X7KpZGAWatITPCaAan9k9MHCWYGKyg83zi58VxSsrJfY0WhQDoY4kKnrzSZ+2a8AiHp6yY0WCF
1yIsFbHVgjhkvqBn9jIO7piWEHvw8SP4RBQ6mzx1SrEkQ+VawjOae+mySQZ9mR4nlXB+b/0QUWbw
yDYfgBAJcShVv23nGlJme3AX2lp2zMEh7O3SZiTuwiadrU8Qcv3Z2VuXeoLHUmGdac7820vwgAF5
WX9sciTPVRlC/rdjA/8bwUlTbEiqgL1H5ck8XRaGn/1D5wSl+yKDRWVwA5KQ0ZKqBTB7uvWGZwvk
pXiQo86ZuZHCV+dqU5PIlfVZON/xtcLoTkd53N4NpFF+ePD1nbNn8viEMgs50Oe3F32LxW2qg0Bd
m/C0jOqBAhJiJ73YTmRz6aBQUt073xezN7Z3Nq1ZTJifZzd0hA2NJluLpg9EOldHhQVl88u3uMxx
UKJT1M0G6aUlFAcePYgMPGpj4JVPg9tnzxwiSbqacpwydlryXf7JNL4tD3AOUoxDqmmGT6sjv3GP
rbHVcRljzrZYL+GFQ4pP6vyQp+WcvNedHJyXDBSedyHahpIrJpL8B4NZl8xlDj6WYZ3H9i1tVozX
aW4sdkIDsuDTEoRv+foM7RE919WLvFMOWAsDMUsfccYlonbpOK12JivmRLl4tVMY2U/Kb9Wz1aT9
XzlH+uljiCt4di9VyTz4iXON7T+6Ft30kmsshZjgOBrtZ8JTsj0UXbbREsS0ZLeVi8YC44K7wCUd
NbfNyRvhS/d0VFEWmRVkfn1Cl0ggCuR5UsKq/4JO2tdnK3jizzQnsw+wq+DHwZPWBTdTlMS4qGQO
7tulnhbqXpKC8aqxBMGwZkarvo990mDniR/bXJk8kped9IQ6wEA89X7z1gbxC4Mon2Q74bn+ta0j
kMPG9ZmfO/nsBdxTG708ijX2zGuyLd5HAAs6v8U+LMm7jf2Ma0KHIL7hNmfBWQ5g0ygAWLX/TEOl
/IxMXDdv9QBd42StDKPneCaiuuOWnw585gwUT0kJTuClswSlKZbNEWp1Prp/GCLjGiWwhAtuAjZR
XPXce+aGiZUoc+77k3ob53jynwqJ29XtRmc9R+3MFi7a3t5X7myKA6otsvPsZxzRCWSWA+htb6TA
IpSgjz06bzGcU86osV7IGnYKBVb/NbXMHQrSOGaU2MG+YK6atz1aSsNRSGH9n4lwehK/9oHjL/1b
O3xp3OVafvPdPuGTArYzEDYB6IsJSYJcCkDJEcmP5d/RdWr/meUClqwASGqObdgH7RHHRC+P8PWa
7l5niiAo5zI2Xrrz6JPa9YBXKANOW1oB+nkjN+d1UNC8MWV8DAwnraZmqWyLk2yD2PwtO1S2KQR8
cqdYqJ8g6PD42K2B6C0IaCoFo83kcLoKGhM4TbiIOR8KOW/6pjWGSVHX4aI6dsLyJHBocBJLS2XP
CMwPUmN+YM5Q5hfaXs2DNVngUxmeqvRDNJA2wCtyoAt73MBbemRhnmghCL1W7LoBmo6EOkzqMmhe
aBVmoWIjqNlCOyKrdH+jsEATPyocprU5TwhjmB/WOezqm2tdGz22NGLEN5B/wM4M6VhMMeHYiWMI
D7+EEZ5n6hlUzBKcmWRDyi/BZzD7D2oBtSlrQ8BkSOr/3XscSf5a15IDHRRdTyBwO5Mty18+9dCB
997mDpDqxmMqKd0SFe0Y5xjbQT6Fmo1wwSon6dxwW/ta4pk3b2AkMYizwHnrE/QExiu7LQ2Pb5eh
sjyMvpohnmFDefcsLzCHnzx8ooEhc88MMSARTG7DHSYgsEOcz+Fg9QZfB1er7MbSv4kpmKhPCpqi
cXeoDrxZDSHp/mjphgV60HIquyD3Rg+Cs+f0jlOHpRt9h3A+JBTvSZMMWlvMgcGI4I6lGBoWSxaQ
q6H0xuWL9SQUr5VELEvEEJOVrAsB82IVDuf3kbh4+N6n2yg8pd7kl/LJiR/WKXUYa4UlJwc0cnwC
gfS74a6pvZkGaumsPJdJi4HkgAPHk0+hG8hg3EFtpnGSK13XXXIfPsHDGhU9WDOwksfZ7xDC8NaF
dPfBFcDNvi6iCo7AAhBlZ8bKCUaD7f2/JGMvnKsVrnlAokFsMt3qtg86K4e/7F6F++wxmKFutzBe
8V/kOoBmLXM64bjnuSSYGSNGlng+iD3GjhnYjuAoEX2WL/g9KrvvObVzyNKbFNqH0o3/MRlAXIMn
juzRUV5p0nQgCD236gXIKkzPi1A+HzbvTsFjE49+cRdiHXD33JCI1HFxTbpLGGYKLZuMR5K0Fz/t
vW543uhnwS3WW9wOemtdfSssI+Lecab2UgN+S/+XLKW0QLbJXjRb2sMdPwcK1Gnfxplsr8hJA3R7
PQcJxJDRLdSPJAPwbXZaOwNn03TeVGW1IO3T5KP6eNdDwd5sxqXPr73sZr6xm1q7OmlOBE5RFtom
YM0yqdY/SaP4ujpGs0IVrCTHxC88LlL+9PyQ28M62txBVfU7nGlgdMOSaoA4pbuHQqpE/SpiZtnj
nsIoBO42Lv3pacRuWl5nWnidX64tsNvUdiUn1IfsOS9kgBiICDWW36rZdrpqQe09qhHR6TzUMMqY
vFVe/oLtmCedET5Z9pGygfWLhk/KWJY5mz6ol4zzh6KeeJ38KY3DtygKjPfWFxXYDkAU7hsuDSf6
aOtmeMsJqzLUdUpGeVHpMSkb1qy+JKJBMtWzn1d3NMHiq+K+hCkaVYr5GurS7B4MvdwDK04RcDuu
25V0AucMuhnfMKt1Vb1DwWQMxxSVsMa5HsfOPkNJCvkaeevL30FGE9luoO8T1QLLfv1Il1BBGl1q
Uieg0MB90vcsyK3iDIm1au6HkmsAs2e51e8yy2L+ajmdQId1sKbEjNWbfR2tCV4p5sr1XT7Uo4cL
ZwFtdyxVE0XPPD2c8/twbOU5RLOZToodAuRn1Fo8ALTeCkrsJ1l/9dgCsFQpgu9vdVbSjkxfOJ4Z
OnGReBfHiie8vOvoorMx7TmqgO19V0nBftu6Dn5VxaWSuW+U49YpGaCu6UnAiY4YfWSq+llnafaR
9ihs5CgdUJacxgcQ3V/k4938c2mY2r1HeoIse6gKCoMlEErKfwi70yw3nZC7vflemz5qrqyO+OPv
5sntfwLGW0p6v3xnpQGhrQOvqPcJ4hCGENzeq6DWO5lgAaU2dyHewalvwIhHfp2Q3JxT7nZAkNgE
Y0Y+y0tCtGj9XQY5ATfBuHvlVICyQ/YpDf7jPFoYpL9ZIwtOHpAqVvFYITDhpud0UnATg4uGfYjK
JV4dhJ3M++AxHpPvhLFns88nUjzvCJXucoXtutJyGVd9iqt6iy6wUHbTH84twE/otpHZTC1gxVnu
O+JHiI8NEiyALQ8FNGupfq2i8TsmQVHtqAky0/9ceDbVcQgmmpR3OHM2Bi6n4I1Z0jFXANi7JvtM
+eW3TSqMaBmaaHipcEr/w+1J3p52m/454Mwunx1JDvVpG0+OO9pBsQsKDOGPnqmDEp+DNOYXr2eZ
AU0LJHZWjMXLlFyoPKixJY1VTy0WAjSaa0xenY6z2bkPMVzzos++fDHsuLyKHSfR49jB9Lzn1zvb
fwnpufrO93kNwPlJbg+0GqK+LPEmJbELph4wF+a4wu/5VFNksGk/xlYON0asbXNJQdjRSSxbpF8y
ELG6i1kcGHv3cLaJ5lLKTbJ30euZHhfG+8YaOu46gqn9g93q55mhB75+YHJDSMpU9GHsxmDMuh/4
JjHDRSaRn8LDWMT/rqyipW0TMdd+dUEzE4K+d4YE61ySZnwlNxotE6bCZ2gR6AqoFnvcJl+Qtw1B
TebB9MSYhyNU2ZVFsecKnetDkpCpAXA8DM0/6ZCWuBrHRKCRSw0lBqsfw65rTgQMNKCta/mlvA4l
5SypakluTtthX+pLyauJps7iiTvFyLt6mHXw1ZZqEDnY8DwiAMN9i5nxrp/rOLvQt0XUiUY91gCk
ErRktmOuY9Mw4hZMGpKHl7qhsnQ9cY3BehH3MJmfnTFUPUVg2KXG6M7PnUkQI++L0HCHJhK8+Duv
LMOIAAynArULt2wfGgetDClWI7Ca+m7SwdZYge1IDhXAmhWjF+Y2aFivqumQcw9RzM31jtY1b8Hp
xf1/BifGVD/9X54HpUmfuMZihNj3PvXJvCNTHZufM7QpzR2dX6RkEt8ka/yY6JoY+Kt1/GJe2LJb
SAZPPBDbeubyKXJczVD/tutm1OiIi3kVA+PlkmY/0pFM7q0YlqaIjmaMt0UiNB39t+0M7IwGscbO
F1H1wUjDkO/Nw6Whn0g5h4TUUQmCOWvb9ZkTl+f8UUFXFew+gJcKlA4s8BhwmtCdwU/S2FOd17z2
eJYnbgXpH2YogEp3Syon8R4P8HWgfdYWX1I+dstrBk24fjBBS3xN6XC7qpY98/qAK0y8nUSrXDhf
Ae8JxTvEZHFdgdZ+VR2188ySrDccuXb2Zz4A/Tsc3LL9o/TMv8h481t3W/mQIK8ExqmS8jQluNUx
ngq0jKVwg0ceipp76DDg0aVKMWxubJ4hjAuY1j+CYjPqEpJneGW2kj0RtPqMTuQ99FmbfYDFwjrX
xiO+NFT8tX+iVCqs9ykOkjtQtmuxp5omphQPE4VmclMgX3M9t5v6E1agd/cb17E9YA2l+3IwDJTe
3FyBaDtYWsQbu8cfNgnomnMomSFHXhcR1g/XgRGSu2W3fAgmwA1al2AD15PJ5Z7BYew1JAW9Hhgz
QS/PwtCNrxNzlfQoUQOptOsEQ4g6TWkqY5KduG8xY0AGjGu9ho9JhzccEPcUjlj6nEz+1eC150ss
8qi+CNqg1Ym2wr66NbgRAuypa/5S4nSL6bLcqM/p0hHlqRfhbrO/2c0sVK+xZX4U6bekN725txhA
9EvZe0v10BZL0D20Y5aqfY6ptTiUfhqZO6XXwDBGW8O/7MsO2poT+9VVFN1GgCo2TEHstcVbsjo9
pxr++EwGaiNumAPc0ajhHsAcNYY7EKCk01eAhrty1fsH9AmFyM/wziZDgNMbNhBKpshbiKs2QRt9
IPhAzD+OKvUnCdv2DBtkar662Q3uedadDlls8PpDv5I9OLHTjsAdSJ6t5Y3AAw9T08xgEjtiFJA/
s4wmr1jMzs3vmjm94otq9AP2Zz4LrMLDX+Kb/VetM5aucnUYssk1Cs1Vp0DhH/0KMWgPj0Ofmevy
U2ueqqe6UtLf14PGyIOmL/sLyErbfysOL2DpZIgd+GPE6/oL6ivHwXIc2JSoMweJwYk1fAoaY+gr
A/3Bt7hMI/MkyZkRVrIzq+a79tyh/JX7Uv6G61ZfCBDkzcti3c77SjAyDeQcShEjXmG+zhE16arP
umNbyMUc1GSGzyRn9zkLrwl/TGyVLzZWZEQ2xPDE0XUtftdx0GdotGXgveSAy1nPmznUv6UBi/Eb
gmbLQMJBjZZ0RTUe3usk4xpYujG5vTa0mLanPoKGnfigxriQY+797waKUITPtuURLf81cYCYAkZ2
+uH6Iv2Bq5cDQ6vBiR8322B7VwSYKbGObgP6Ot/I/0SxsVEUbZgSVv8PvLl2HZLjgXMMZoouIv72
Jagixe1QM4IXXxtHbKJmIKLWSPgsI1G3EZOyPOHwhKOjfYKZkIzPGVImxZY0tNr+CrOgTe9x8cwk
JtfS5zgJIYaGjBwzzDDs0yRzvWfDL2/EPC0xaRyWDoLFX7Lq4/ya9GtjXNaGQmd/+iWeURwYUpY+
4aggn8PPzc7Atgs8QJfXypkTOhMjFTr38DN4OUnjk4f4khIO1gej+Nq5SqRlj5G26LWlpy9JnZcY
AfziYoG+VQwwg+eAAHx3HsoMEmeiUU8D7SXiChKfjjbiWNgBNRxh0gK5Vsg+ERPorkOauvRDxv0F
XCaIdElLxmEpqAJAU07y6RS6pWxPGNXsb7blDXS4pLx1tre/tex40ucNrvqAuJKQ510ZO5bnNUz9
6OrGvIkPGYtZ/btpAiKTGm9W8Jhg1LgLUyN+0M7ly6PyCvd7oQlDvwyZ4pMV0GS3o4JhCLfEHmJj
SEBuk10oC2Tr59WRJITMKQWd96670FQ3jh/yNocwArcdjfk+Jn7ne+VAi8E2SViFfb9kooN92Lam
O4dNFf2bQ7Jvh9pV5KTXdR24f4yq/xM2KN24wZkxHzJ8JDfTxKBnp2hLD4TYOU5AkDj+4mljfKEW
t6W1uPg/Y2fSHDcSXtu/4vAeYcxIvPDzouaJMymK3CAoicI8ZCaABPDrfdDP4Qh79SJ6091SSawq
ZH7Dved23FfUONRobgBqFgbJunYyWSkjrqKWSq9t1zMh9ZB4I8oyD/xa/SaSIjvBINTdS5RhTwPL
T3wN70pbGolC3BDEu0j68k07gtAPkolNgu1IH3+JZUWPqDWRtAYjj+wt9QP6izjMUjo/FfWSEgnS
9euATlFd2CuMMep7K2DSz14tYUqYoN2UZLFlhK7tEU8jQBUgRnza42GhW0MGVpBZP/YE9m4z9lPN
pe5T95cChqAOqNkGf8+VRStJqQTFlPMuaqhRstjtxTYuR+E/F3UMDVInWEvuiIGPo72fOThEhgGJ
lg0DA3QA5KzyHGCp7ZHl5FZ/CDqxao3ZtrUngGt9HDz22vV9h2jXAMbiji3xABXZxxe45XBI1ZkK
i2BFLd3kF9saCtcNkuJaXz0UJvXKYFZDcu8068RoziZyrZDpGmj0gF2CGLeWD4bqqpeMlgaSAfhI
ZGjjCvOLF0osF6muPNAUlW8OaqfoYms7Nydf1vNLyXsas3CblBsWG6V175zZPaIvO+GT7Mh6qQ2/
OaCOwr5IZTfvSeRL1B2wmKp6s5qUG7YTUebspiU3ZEGzqaluGGuRbXGrmMl5tocRTxChYq1O+cQ6
JkIP2BS9+Dumjs7ibRjMVXyf+0EDY5PkaE31ic7NS0+Jz6Jmn2iquDtmgL56XuwB/Cnb+I4zB2sg
p5WEZCCuYWwV5CZ7/Vqs15T3NCt2WjJR2A345RIwd2Tay++acrjqjwL+PUHjmNuWnew9QcNBZjb2
Twg6U33H155yM8wdtFSi1tz10Dlq3dwYx4zjExHFjnC44/hLk1NBv5Jt0ESQMg+qWDp/0yov9G9q
Sfa67GpLjxWiyO1fUd0mxD2PCE6vaR/hcM/1SJ+VRi74S2bDVOKfNVgIfz8LpAHRLvXsdHx2c1z3
dxLV5/zJpdvdCz1KdrmiCV+MNYg7zXzuxIgGnUBJZJN9Q+sS5NcpgCDzCN0nLE5ZZ1bHsRf0+b6O
+A92WKQj8xlWb5caxSdMvgLuHuqEeop+yZ6NcksW1CrGCD00GgzxcU1sSgU/gvhDgj4IWm8pllh1
ETfbQK7cQkUJv6fAhtFMEEb+0fhjoLeoQd3+ukQRbuUgYmvJhdtRarYOpiduO9andYmlBc4ilr92
6HMPLgNRnrnvIjuUo2F2NNge4ioSmEusjjjdiU0Qi1xVlWRrr1o/ii6CcVaS0jKTBBF6+EC2vvBW
169k7FLnPSPyevTnj1isYraiKteoRpkSCDkS3WCfZu4yjZXaxfApooCliGev/T5jFfOzaQtSd5oe
HRQ0N48D0RajMz3b6CqbxxwMmPmDTQsVTAmwVn1gRlxTT9jLoEqdV80F2mr3Li+6UpPvs0AdxnQB
cFLrGjzdMLAknXVirkys2TVQe5JTUWeLcljwteTypiQm3AfYLOpj989s0g7i1BoOtOcpQeRzw3DZ
xh4+7MCvx/2XT0Jni4c9p7WFUGuG1W3QOKHFbB8UrPLMI9Gk9ili4ZscsqAMo+OYWHN4zBeB22Xm
Sf1afYHp1ZZrWRY7df+JKZLFB2gr/49XW1FTbggaUu6N69du7vBV0h+Zacmcb5S75i1HqlJueaNo
40UYcg/Z1hAXN9Yp+ptyj/dbhJhS25oDfZt6Va1Jp7fa59l1WBiq0lE/w7xgke/PNkTdoO5ecTQZ
jSQpY4MVsnABmOfQqcCYioOXIjBs4ZiFiZ8IoyrxUOeW+4iTWg5obmwAiTm8w348zFkUcVcHcfMT
Nk77ZBhOU7GDeHlNjUFUy7TFHPy6RRVZ69jzDzh0mpOsVTG8SJvML7t3wAAsIjOsLv4JBS0dpCdE
lLnyB1MWkh2xPCd1fhuDRT8LvqS42LgGxKGxmQXBYPGWcUeKNq1Cm5M0OCO6GJIt3T59zzVE+EFa
BlN3wcYq6N0Hkkqb4lY6q4k9QrDFnrpHU8vnDhZ3xh3FqP3YTDjfgPIZpOV+bfmUi+RXjhsnyCPa
+xoJE9Db4oVAHUaixskgnRmFRu6YN7BzfkMTRVGP3xFzbo4An104RF0UlXasf+TMESDtEE2fYDgF
AuxzE7esSpPGO7fhhPHWQ0K1Tas+su5XK29x5OdIIYCBVED+Dy2aJ535afSX/ZOyTrYObWtvRzY3
+daVLAneSBzK1IetGPS/hZYNTXDD89JW4N0r0abJE8MrdKvQe5qAe7OanAEGVqnTvzNfh0jsMrIm
vPTGbMQ391jpGOyg7G/gXmK8C692kUPdQXoG/P+Z7WyRNWeWw1V3n6BfGF8YrPSK+OFuLepAw07e
1RcsYNHNSRauZ7z21BMIiR3rnugJa1jd7U7l85JQ0+adyEZ7fDQSvOF34A5gufnYHfSO2pm5LfGt
h9Y8PHPC2kpuwl65OfpHwen3GBAQoSnKkIr9dmSXyPlVixlz/mbsXBlSKVH0v1lpluXPKe5tamsG
1og7wIIE2Q3/Zz1deohyUHJRH+QGvbxfJfO2mQJ3YYQ4NvaNypgtKhiySJ0W9srzM3t2clelBwls
a4j9AKMMZbE0aB/d2QZmkiMmsZMAuyUasyk8rC8Kyy6MTfDs2Dl61QGAR3CbiZRyPz23m9/zqnfK
E8VfQYwAjWDQXpdQqezadyAjCFSou+aKbwmCm+MOk/lbEmve7ODRMBfxFwYzNVrFVe222jGGpWKu
AWWICtuOBXK+1DNorgapwouMY3qjKKhneYeNpVBcIBQoSAcV0Do2y92aAZjE6ilDy435qKzTQ4s3
FzkcidSr/6n3qvinS4KO13BELdQFysmSk5gb+2cu/KohOxki4g9/qcxtAhnlrgOCQH0HsIj4+bBv
s9YJbCzloDfd9IDrDm7FJpp4rnHrF7+5pKMqWn0R0YiFhiE82xTfJZQdlaUnigj1K2dX8tRkc9Tv
Hav0y5I4GrVmy0nbid45b51DM3XdcN/ELZ2K51moXeEcYfwm750VJGOnlUhlVzg3IFpTxeC1ZGRj
Osx6BDKTUwOs2HI+62x11lYN7mngo1NGDFtDcjqAobgObkatcJ6UHpV1csJk6QgTwolfeDuBmHSz
IMhX175QOy9ny7cfFoFsvAZ5bW1qbB4a1hCjkoNV03SAGrZfILwi+i/VZM+HFG9sfJwxe6QHGVI5
HRj+2F8puyLMrCjqrk5atBikhIMPWIy2/87l57gUJ6QrOxTGGID4g6SdSBZS0yTVY4jh8nuptPGg
nbPuuksDpon3+QiicZcELM02BQLfGBqV78hT1Y3FSh8itnHjup7+5msa5M9QYhf5sxzpWk8QFJA1
YaniiWZ4zLAfJ4z0jyYoOiqL1gs6kLGo2AG3QI3IPfz+ookftVZOdUTa4NYPhmDN4IdNLIfkdi/Z
NwP6sASrZJYEqfwhda5QMfZ+xByMvQnm6tJFajfkkVtdlh5l9KFyKF2e3dggMspAg8qbHkM4gq4F
vePiIfaV1yWzHXef+dwG34yZezuAgNktwZ+ZBUL2xLDP5zxjOgwwpezy8QCQJFKYGXnH4Sa1MyG4
+D6yC6kqVC1zoKHsM/HjsBjsuOGezVTBcDfkpzqUS83ggANPJvfobrh/2THN+oZ6CWslvK4pxwCg
KMhQ6RBmnwDPsolXgPLMoKBC3wgoaYAYG+uBy2XJUtRA0rOjr4ESvFvRbwBJIjbqGwTOsry6UIjo
fdSqBWjhzMlLnhO8drODAv7IgHebdHtl+L8cIWwCZEz7vCtVFXnbVHm9e7C1R8glnO0F5WntMunA
2blKEGC92IxmfhGhzJME1j344VpucD8vFe8VKRdMoKC82P0PSl66bZkKYD4Yzcb+uJIUPhLfyb75
ZlFKCiT0X65XmGehWr4ccohQLDEZJnjdMO/gIkaPaW0G2LPltpQTHSxiMyQloM//aSlXTE6d24iJ
WuT7/LBuwFfCJveHg2olgG8y0Hq/oTKyYinhrv2sGAdYSDmLksFDwDxr63et+hRaFhf2bJm1g70W
EvAKSjtluJDMkt0g1B/msTN+mh1ENkZmob0gcWRwn4r3VIT6MuBgna8pNN/fCORxTueJV3K/SYLG
VkUfHgrtkn62Q0rPfNWAk3xKHLAXezRpXbdLS5cGq55A1WwI2Y1ecyS2Yoe6Code4mrrkx9QvLkx
hALkvlxbqJdy2Vyx8CHfQ4EK3QKxE3/DsrcYsDqB/lGbADUemhiQxZBlw1+2XWsf6xQjcf8cVx4f
DTKuur4owmCBNjgdFB+MokRjkFiy9sVQojfaADRlEoTu/UKPTCXfJqSYHsBQI/21kzmN7ksPaMQW
oiiZWyB2q6sLa0Cf4fLT9RNWM46wcpFDYu6MLxSe3K2JZWEStIVPISsNIsYNWwFNNJsqbXYQvDrB
84VkJMcR99TZE2WSdrv4BvrQfbeGDkNgRMXkP9oua/Wd7XZZ8BSOQEnAt63YkjnHhICdc804gv88
3WBXVNhRehQ8oTdj+aMuKx8Tk4MWQdzgI7zGPboHHMOPoWdsnDtak3m6pT2QgXWjOrPOWoV80q1o
lBj2+Huy+gwEddKt+rNA6Exs/DBCeMKoQ5EtbYvnxy9KKuRkkqTGJUjCfqWNa115TjDgo1QOn0Jn
oh9sZY5qOydWlmFdYxr/kWuHojFE4BsBouxwc+jGCfoN33+dnVUWWOl1jjXJOaVhcXHLEBbBvEBd
lm4Z4TufM06JnWZayGRYFRjkxLTaejjhMd7NbBv8tyG3OvNW5jEMtSJG5FsTZnjG7LlWHcRTUEai
c+IEJaa0hX4ICel3iUCw3i5j67/ptIjdj6jBInEVrONemA6UhyYuuHaFABC4Kb2i9s8ytiESuGh3
+XTTGLFysrTmufBdJvq2zpz9PE9q4t1P4JaB6sAbgypymt57uZIJk44dFTKlRYdHn3AbijuM9Pg6
JqODLTPlik9ZV6tfCKTVU5MinztIo8DT+AREeDxYVUJqBjQbHMGHgimCeGcmRBABsAQIx9rCjrJj
gRicUEt0iJczX75gg+Iid3mjypdhRnn7X0TixMjlb4LlgAy1YShJlmYVcxzaBSF8EaPUvpAFqU9l
9Y/Dzic5AC12h4wOT1DYc4KQVHkmbw/focVSg0jikHjZ+xSwnKSBLPqLQWRAB1A64rFi99CDzwi9
D+l46X0SDdmroyON3M2DSbE6GoeJDX1b/JK+JCY3mKxabDByKI7wyYnbhpVyGT6IfnG6jZLsAs6J
tuJHBB0kx1RUMC8mBWizHcbIEkSvcHtQMCXxEf8p/nEicxo6IxxkiDqaGZltFMaOeV6YNkJA6QfA
9JHqnQnsjy8QpZ7CpEJMFZVS3WJ0ZcODO0+8OXAg8n3kokM6DIx0/Xtcg6N1cLWTT8S/FyNSIx9g
NjFZvfuJdcYkjKWrqNh27bQ+P2AMyPol/Mug4GYOfwg86squmNnYgqDhqyLDbvoKiPwgEqfKUUnE
Fe530qnHysI46LPo+H8R5WCxcN0khNgVG0BQzg+tiLQf6xopCsZDz4bo6zUakNHYEXlHDsWfVAzW
cG7HcPWxqYl1yNQGVNMtmBsqxnakBCzw23Ao53HNkWNBaZi59a5e09BLIu2x+l3MLH45C9b132oa
kPd2Pdvww1TkTrj1cDG9R/MIGwUYvdP+ibuiYcpKqmz0HuEg4RX5kBjgQe9LMqh/AEfPdeHb5PcN
Vhsf3DmQA1quHI3hNsG5ri9W1ndcS2CeetShGHvxYtRJ4CPN9HRE1oubKzi+JR0ns0iWck73NieA
9hCroOt7tEpcFL8mZ46rr5woPuatDGjXwIVMZ/JcI2p3L5WwRralmjSM8kF33mpBnzJAFpcpjXq3
3KHtDpm4eItXHXPYz8SJauz3Gg0gXxwm+qz0SrrZ8oKjEgxA3Zmct5IIcYKNUlJUl5NWheqgG5Ek
ZB7hMCDOCOzVFzdzQJojPMfqFXYdMhChLYRL/jz6PMuIJ7JLztx/In1IMUewKVSnWztQl+5bFGDu
s1/2iLcYX7J99zmcftS4VTE6FUHItj0MhuqlYehev1rECUyfISbT91aiQeMLRyU+W+RbIKosBvlb
NvbkcWfmKnWYSpFVzGG2wCr4W0vTG6jCc4Uw7Bx2/kgGKB+NUu9Dstih2KzBxp29jbDJ21s4b4I6
Ww0jK2S0DuBngQ2kb0k/aoe5jSeX8sJ3wXuo08b06g6LKd+vMOB4obaRRiA9Z3WdEnBHTQLpvGlR
pe5qWKYHG5njD5R1hCkp7cpz4TNbqjCQppX3WvqW33y2cUzmLlDM4tZmocXCVeIpcj0ZXgbhTk59
8j0Ns5/sHoZF+7SJlvTsdZMF0LItvPpL+raMDrS8cf4L7RSzZ0Ldve65CXo/fas4rcxHpSLmImzL
+xDcaI/4LnjLKhg+cP/WYlUMNn9+Imln/zIUi31NTdF3DDjkwlL07zDSRIBQ0IgSAWZ4/gJnMR9L
Gb4MCqsbN/UIA5nxcZzNELiF25O/EPX1z6GAeXLlWzTpfOeGLZFaW1FRul5YhK/TxjRwSNaQVewQ
NhOnDPxzhxzkh2EaBNidYZDmDYVEZc0I/fn+WFt0KMVqtoHYJIZTyZhlZr8RtCHRWosSHE+jPWPp
Mngo9Q+WC631FtUiqp8HYAEeZh23T0u2Owg7GKWmUFpcDFEJYugCN/TjEPphTIoRPUE7ndmnmdxG
6qbz7gN8HLN+tEdtaT9bXe2oYNOKWlkfS6qc0N0u4ZxixCAWB+E/D0zbeAdSxYJG7VztiubJIomi
hT/gkM2F0aayEh7WCp47u7kkYjK6X3BkyPlArE0qrNviCn7XLODB+7sqaYIa3RXa5ynY9Dgl7HyX
ZUHxUdT2AtGHnv0lLbJ8RgHVtx+SpYXr3UhPFc6l7hwyfBq+q7cyQ1W7senKHNSpEYZRoCjQZjda
xqU80tmNbbzP8oWN5daRLhaAfeehk3vqFRL+eybsPVFHOJLM+BsIpTf/bkLyUG9ULkv81xXQXrc9
mQnq2tFw2vhsOHcvOV4ioK8RZQVfG9yNtxrVanevyVBRByMDw5pPd/I59kdCszUcsQi7TgN/cAvY
ccY4lCNWf3MSpf7i8878p8ktFmSb2p6rhwQNR7f109AqMOcQ7XjKmN6SZr6Y+mY1Vv2H9CRdHYm8
teHh4vcldtYwmHocEdKnp0lyizTbwoXIeh9opn2SyXGdud2u90Pri0xoh5wbxVv4Qp45xdoWRSOq
eYEhGFwvkmtxyHkYi1/s1YLqjrGQjV2PmTgVQZ0WhIoz0wb0ScoWSxSlk+mbyLsKf31FybS4m8Ij
wQRx5OgSyOynDAq37JTUm51Phu/gyBXBhIpN5H0pFISVCFeFd8bmOfORGxKbKKR0rP6OdTE9lR5b
4Yg1syOGPQvdOCZvgsyk5AG3kIo+McxJgHaJqL6IAUo0I+zUis0LYfaskbZIqWez6Sc1hqCo+bg2
8Yju/eZHSyLvzczS7jYOtQdJEsZ89J2zdvNeu4k6BfVpAokjLrC8xNvYiiQaxTQIH2I1thHAsski
4yLuO8BpTmAfex23JGlNGdMblRMOvW4TO5eifIsvhm1OmZYWIhCXRJ5NBIMTiVGR+ZfONOJXgpe0
2DrKHlGpaQeJcpFb/g4VT/yzWVxsG4ickmAjmHiaI/I9oljtwPJfQRWJF6wDPZN1LuvO9s1XB+w3
2y3kQsD7GMLSv4yoxCQTOM5q7vsW+SfmWPeVU2G+84SBOFiA0yWduIZ6g6WnGO7Y99QfDKOtFHCD
xLIAprP+i1pgvrZSjIecvud9SPP2kZDu4DBSC9w5yHPvrbCKfySBmT4GmiUPYj/EBMZKZX6bmAl/
CY43uPqJnYqT5fotDm2yEZmRWakdUf3Cy9guRvW/oqYTK0FTMFOi5ekOPHNkt1Ushr/hi6lPt5Je
uI3yrHxeRQsvZO66L+i+JsxgeWpfQDZxoaEeoKlq+/S+ajQxwZ5GwE4/CeInN4gUDCEIf90u8q5w
VipcbyoFFK5n9Rer6HSlvCeEZdEkKVD9NNO35QxpuPdrBpyQI3D2vBLTHc+YhtCJ8Mo8I7h4mqLm
a+9lTFZWbS+deEOSAO8lP/bbiJ4FSIwXyE8nC+RbncLtoK4J0rs+wQ5+mprJa/YUiSWBbEMKZdWK
2UCPpWsecEezfhQybLe1VQX2/aJy4BibBsnK8jZTmLn5dpSLguatAURtZRbGf4IOC8Iu44S7VpVk
3NgqFGXbqgNgWosAEWUbBjSmrOhM8WHGzv/IjOiutUcKxlbFUdedJmw5hEYAfzk7XWc32xJhGayb
dc2JhrILT3Fhm/BAuk4ZvWfuUJ8QcHLTwzmL/qYEmtGYlrDWd+xj0pFF1LiYx9C1Kkz26eif4QWl
EwjMoLE3DYN2LlbgcxEeNmfCBVi7JlqnRzokScPN8j1kihrPVyLaW1fbs7dlkFD7u7hqAnlmH4BH
BSsYY+NmlrAC8XFWDgvRRCy7mBldtR2L0rkjeX7aReAnOf7CSujzgkTvcwTtEuxIbOfAaVWUaJxZ
Jns1+KGq3cAOtn2LwhFx06D5M38vaxQXstQyEo/II/1xR6Z85J/CqhDW3ip1z+q8wNG8KozI/SDC
xoeiTRK1h6WwTnWbeEcporG+UkU4PholqxJ0INFc8lr/LDB8p65+sp0H1mCaGqa1rXEGeJav30xQ
hfFG9KH9xwMx9GUVjgVCJPWCLzixA1yaBQkiG9Kq/oiEgxgZ1yAuxxERarRBilDjBQW6QwD20Mmn
IOgZX7XNwKI4dsVlUijDL0mJ5nMfBz71TeGivtoDXujZ+Too19iESct/KDvj/tIm7Jsbbhudv7Wy
tz4cy+naSxhM9T3tFSt6DMLkEgHr8BFw0Z+RFtfOJMeo3iPXmtAA6w1ljfo9u5TlBNBadnpzleAE
nCw55ZRXaFdR9Vj1ly3LuKSUpbMDcskeVe7zmv58z0q2fhNOJnkcCTG6RVM3pTQVGed0b/IwIqK5
gsMcYg190sOQXdqSBm5n9XHxhpRBvQV0bhebbsicYoKU8BahgUgAI3Z29ho3uKJ/4/JoprsmZW3G
UDcok93kLhXCoix1+c6kfYfgJ0Nv7tyK2Cu6t75z6ukO62urX8ui9fAld1knqg0rXdmiUYSnfqRU
J8VWAeRxrwPYkIrhSlU2X4inSuvV4N+dHnwwQR0+b2yZW3gAZAmKuOk5K8GI1wz0psaOCzjuhb3s
OJx5/2HjteaW21ld7Z2sai02P4GNZMCarOSODAHLP+aIP+Fu5jPQLFIyGeA1LG+i89p/qo8CX0rs
Y0f1k/pcAlOGNmbj4twasBF8d/icxjvienL3w2B51NMWmk8eEDmLPuPddpip7boaWPGrtdCz/Ijx
p7OGLU0SffDGSJ9hEREeJy+e0vmNpVdsDpoFGtwsVOPuEYdygSc3pay+w9HSRKfFUG1sTTsGHMFU
J3g1ojYqkoP2+8I/DlNsiTes2wiFN4zZTUEUbBK8k+bkEGXD1RTtCsO4EucyoZPQndK4zDYVYiyi
LSNc/FSQsQsDgrzx3WxPaX6LGT01exfHRHsi31NXj1EUCl7BtDLynhhYz0jV3BLQwEfnRlIyB5jb
aUt50jZvlR6q4cJpV9dfWdJa/qGoC1cFO6Q6BX6zxG7VQ4Wvz32cImce7sY2a+sHLAjRwo6nmFkZ
0gzEqChsGV/6it3S++yAht2zQiC1mqc9nQ/k/7rNKzJFd4byyY395iKYzeZt7fvE1VNsVaxvwxwR
GfdW42MOxbX6VuE9Cr6dPmuixxVUNu/npeNt2jXgs30ERzPa010wZjLaswupK1RuKXvO/QSTa4Wk
KPmU8fSyfOIYokpEcP43JFyn31sm66gD7CD6nKaofglY7BSHKhLDuBvyEpFeGGYMEwMDJpZp4Iyi
Y2pj+XOpw4hhlB9pDFWlGUjNYP4Kbxoed7mLTaSSe5nF/r0saDP2tbTmX6RteBQTxdBjWQonXPE7
MkZLbDLs9jaGcxpxqRu7PxQOU1zoNeUgJguG90ye8GttbW/OHzpKw1X6kul3myQaBr/sZa4dF9HI
oN7RfzxjHAMsu+hBwOexHk+2y4IbvEBK0nXUEeEHyI51AjjMlqOGx4edqT3FIaqsOWboakxnyApK
VckSjVQRZs4sxNpTF5MMCTiEsSLuEZBH+77OY7WfKyJuz+CAKcEz9nvJVlkMfPZxFEjUkB6btivR
cBL1I5N7gsjrdRVJKR1t2W+PYqO9Kk8P0O1w8georIjuWjvdDZ+pLw46iBQxyB1XxAbAqvseJcxl
9h6qnE8I9+ZvmgyIEmGlEIagheQSdgu/8i58z9r3Ma/mIxPtcNh32FGL/aIr2z9xdtlopeikHpw2
gdG8zIW7gNhL1I/IV3r+IRE8juStW2b+nZuCgh+4JDAa3lkznQgcye7BwzjdM+0UNHExy9k7c22k
HtscAY+EtaxuB3eDwluae2SbbnsKA0A58PFIYjkkJqZUlKp2sdgobeV3uYWPYsumvYlPmaXmFnta
RxjkRuSjyK7A5QsEDsPQZigX/PQXzn/fhShrsmthwFjeL6RoLnexGfrwATjiMsDQBOSzCywr/Ipg
1KabQOVUOU4rq/JUzuyz9hGcg/W/5Oq+QCx94eEaPtMYdx/f+LH82aWlyB7w/8flmaw6tRxqGUTP
MHzMtCcXCVsQp6Rp3xaGpUiIMBiX2Ms5QegIwwmJG2mofBBBYb2HoPi6K27hpLmGdV5MvCNoBdBh
9z3Dv7hJQtBZctgvvAy5GlB8rd1gQal5C10s4WCc0Ogf+MTU8kZTH7s7simaji+SnL+QTxFDGbaZ
A20e5n79OA4q6G6FCU1xU6IkCnHBhdnu46UZYGdS2f4GI4XovqkH9bUEnRn3CaHOIz9YXvOwLV6D
I31c5kPYZ360V7MAYVORBOq9egG0lD9OZyODZbFamMeFnJJ5Z42+1x2lYoh1FBW31obzciBvZfaE
2LVubSKG0mNDpnnLiXIgoKN7KWe3/4vnGzQgfr/wIZHokdC/DcjqTQib/1wg6TEnS1h5thsZrg5/
aobtAOYztuGQSoxKjh4jb2eHph4oezVH8Ws6WCg3XTgc1WWsrb45e3ao7B27ZGs8oMhiTBgEWdvd
6gCTeEB6oKCmhxqD/jK5b42LpxoC+LfT0QlLOGL3Hsvv4yzqdvgK6qFCcDKKT9GRN6oaVx4D3Vhv
oycFghU4689VPncPASEYPPPg7/Y8EtOxiaP2uycrd4WgOQjyqiSxqPwj96ljZPClOQcPC1LzS2CP
XftIDeHc+4kV+UcvKundPIiZ37XKYuR3i77g0A4hIrrTTrGRfeFIc495Zjn1Hmt+uIeUWx8BLcxP
3Wh7+Mga+HyeDn8xvBtfuozM9jPerOD3zIl8jZ3JOss+WT5BrIJ4bUUkt1ibGFdq4ipPhQKGdLCH
yQ+4QezI23VNpl/abAovWuOx3pbdiBA1Z+v8ZEFn8YCaFuERXVS+bxyiQeFvhwcSIpDX1PF4QdM6
2HTsXZjfQ38e8nPj+hHfBsIVt4MFyq8r8uSc6WUm9RLJ3wY7bf5TFQU8V9N5dNBWjtZ7A80czXyg
vQwFBg/PSKoqe18Gr715B1mcSRJkMzzoVui45tTKQD0nqceGAYghaAwGBAT0SbxQdxORF7Lb4Hkd
/pAYFkGR1mD6QS7Y+s5isKB3AQsKLMNFORPyKZuFAk/PAW4iYCbDAY/qDGnccx6Y98e3rMT2jHtw
+YjM7L2RtorigW7ThyqJY+XKe5zlZxLwCpx4bBc5Vi1ey5au/TFh5rRPcBPX+ogxYM/abWwhAvQl
RCO+iKk+gdxZzG1uvKLdQqPBtQHGlW3T2Z4KZiUUjHV17MPaewRWAsx0rOTRMVpdwdB5Rxu09YMA
yPWjlORzkAeiDlT9+jmtGqWPIo+BWyiaN05h4ffq6pZIchmqILfYeLmw2JS0cAB2hEHNDCJSFbg7
UvHAZ3WOHxoUzngafqQVkGwpTf3Sztq9Y8ynMIeDsflhFtkSMyYFe0KBlNlhbRKOTXsSGLTIsCYm
GMAmdBMi2EctKQ0b03F5JzEweoJ8+QhRw7AeJvIj2afdUtwN6/CHW4ABk+RdA6pVavsJ/O90Up1j
frJ1BQa4JPZXTn7EOfHn4ISvqTljHSrmfZRiTNuZarHKs0/hXH9aEjzjwWtKg+6ScE9/a3exAtdK
51duUd05xT4t2KSdEMgT5lSIGhY+M8baESFIy0ZhwB1zzyIhVZqWT7unsyNzcpmOuSpHjRA7X5Ir
HoMlfosF+UqvkvOW0iDQZGDOhUiqG6j6gbAWFvMM9ywCYuxIBDtHdPmvgu/mNUp7nxFBCNhaecEj
Cq6J4oz/1rVjhcxTOriYO1kwohyGP8bhQY0bJeeTF65bZgUQglhTnI50/VOyEC6N5Pk4qgX/bEeM
VvJA0GLT70AFlfewvIoH8ujiGZVZri5jP73Amyn8e7sqMIQwnkCPRHJJDuUJVNGu8ImXOvQAeQEh
MBAxIO6sUV+Q2TmalsqHjHGfd83Co+qx2snh6LL2Hd5mi60UF4IDLzA/FkBMHAL8YgJ7M3z8lEXJ
A7rwxZp2FgLL4bh4Vkl3aAVdXL+i/HTyfldrOxD6AI2QdFR8e+hUTN8+Rhp7imksCUCSVETQYPu6
pw/ud7mzWIEPM0z7nd5ZtOpDeyOOeKneCDG2uvfZ6JG/Vde7/nQJHM1y9KxkxOZnJ8CBqC8EjyMO
vZaEYhYMJsVDxkOO6TvdBQyz169cGPXsrgA7zlsr9uNnQYoGdQHACGu+hNzZ5ffQdz7LJqFt5bMq
1dkS7nMsJ+6j6wSWff7Xf/m3//j3f/s9/Z/0m9kfCLa20f/x7/z775b9VJ6yCPyf//of8Mv555/f
89+/5n/9kuN3e//FCul//6L1z/nv38Pr/tefu/vqv/7Hv+ybPu/np+Fbzc/fdFj9P6/P33D9lf+/
//Nfvv95lde5+/6///q7HZp+fTVGnM2//id757EkN5Zl218py/EDDfoCg3oDB+AqXIUWE1hQBLTW
+PpeCGa9JiOzya6etdkbJKtIBh0OdcU5e6/951/tvv7zD0W8X4HvF2D5+D//bvn+//xj9RrWFNk/
/oNvr037zz8M+ZOlGrouZP5HsQ1N+eMfw7c//0YTwoJxQD/IENj5/vhHTiJo+M8/VPOTpimKQOht
KCZaZu2Pf7DWff8r45OhGyZUBYNfdQT8f/zrvH+6M/95p/6Rd9kFxXXb8G04Rvn9Bi7nJTSh4ajR
NUu3dNUUssKByi+vNxHVDU77/8gN8zlYCWhnWLZXRpZfUvt1MosT5iGNZo0JbQDdD2wLUEHI4cYn
QF5f4trYVEH+mOZXiLpRtsv5jlnhVZZrsI894D2lPzaDtRfT7dgjKWkkZaWPAmhPvk2D7CWdik2t
6242MIrlayVJL3FgXOd5s26z5qiqPu7TwQGgsulEthVG51Gee9L0krhYaYI3DZBMxG9wiT12WM68
+H+a5tFUMuZc2dj8cD//vGw/Xaa/u0qGLFRZE7omDPnnq2QvMRx+ZqJCa6CLjPlBmxt0KZK++vVx
tOWDPt4OVXBLDF1TddvmufvxdvSjkVo+HGVXip/Zb3pDegnn0KvYkQ8O0km3Mse1qN9a0qinpiZl
aDgVNSuXikUONrvnwP/sczOg5nuIadhIPoYNzUQtOej6Z1RL66L12N1DE/BXGO2v+/I3p6DwPP/l
FHRd5cmmQ2LIqv3zKdRVH2VNoZHDpxbHxHImxb4hluKkJ/q3zJTW+G7umMvdzowZ1+KrX19B/W8P
j61a46WyLNa+Px9+iKnbIEmqqJCwRdTjN2F/jpACmlO3Qx4D96JA7Ihel4jwKPQY3XP0LBberlm5
gpFl0YpS9ytFQyE4K/FzQ3JQARGxQZa4UhT/xu/Ic22ix5J3RNWJGEeOv6o3JetyJ+/PZn20/Hob
onGH4EpiDPLeVQXmF6a6vK3q7kxJbofDktWm0mTer0/ftJbL++EJglcjlmHDwLwlPpx/1xbUgPOo
AnHLXdY0TKikDHjvS+GqD2+sGF2PaRJDku1iKVccu8TxmcKcAgTt5oZ2DnQfUEXUvKZGdUSZ9zBP
yi22qw1a2l1WlEc7PvtTjRJHjq9pwlmrNGHJPir3uAxITAg2pJad0Zhvc/p0TUQvbbTPrWo9xGq6
Rce3tpifadegoCEeBgfAWZ5zdRWambRg2i5yncLVCOeV2feIgZVdq9QPRmAcCyxzkMVQKjG7Uzph
dxLpR723r6Mbe6KxlFIB8Yj92sgkbTgDiWZSxO7R9j3CAR8l+2YofSoD7dM4qud+FdYesVHXVL9v
EB52BoiHoV3BRLogtNhJpP5UPDBGayNgKlZiQAzVKKUr5eHWMNUrv0W4q0lUpw59ch1DI2PgXDdU
DVqOWkMayI3+67I6zlK8pArZMj4XR8yuZTnWnZ7M7KbrcwsJR+j5STZ1VwTDDsPhXke1jd/4Gfbb
Afnzra1XtGDUazQvp6jDrhJ2e7yLz8qoc67hMQL4JRSKg9UESQU+KHQN3TefYR/ckd6LYWF5Qqt1
3MEotUsPrYiHX8mjJrgfG6Aokv1IvMPJGIj17NOrMJevmC/WtYxiqeV79eWmSaYzu5zESeP0ZcEL
AvhV93Uinur5AC5Ft/ehInYY4WCpgSmam2pnRRagB+16CuNnu8EdEmdeE/UuT8im9QfynC8q8oxx
zA4Z7I8xMLaIII+zT2jyTJ4EahISsKbhMRl6Aqzk5ExSixOHCIpSjb9CQ70ljPQyF2w7U2Njxb1b
S4nHTm0j0cZQVYlmrLEhRRv5IhRF47bPNRdL0HqQbkb1c1XfsMC5gqf6QO9uR1/RTRvfQ2q1fPa+
7p4UnxeaPqFECoNme5AvK3foQ8PT1H3LwhBajX1JKxJ1JDY3g3rd1ekLbWeauGdCpt8k2Dsr6tHI
UYvPSVrcSuhtGFlc1Bv5JkF9a3BzWSUWUr/vqgfRsKdByRMigcoGCiP6RavN7dSYa7uyL+Msdoam
bRDeo5Kl5oOSj1xMSBp5s1fTYE0z8lDqzVGrm4taTdeNOuzSpLkXPG4BQQcwKklUmLUbuHr5yuqp
Mxhqva3i+JBK2TNVj7sB/ukGlUzo+LbK9WfCjuUI+Da6iQKbR2unumsEsolHQNgOC19GGWZhSRC3
Www76vPkNA8pe4Rchso5aLCJpALSSo8akS+2RhdfeDU8CdpXiOcKQU8mUfFVF8hsoZ5ZFMkVgTk7
5/5lrUshepMy/fkURvccfSfZ6qrU+K+sl4G8d3qLRAEiD3e4OBb2LYF47Vog1EanQfVfTsQuMlMP
tR9kTrAUh3DQHCRpN8ocPRSDdt80gVeNw4GEe/b3ET21ADtIAoC1NyIPJ8PZYMNsXCMd9pqq2KR4
bp1kYnek580XjAkrQ2gP9GdoYTLxlukpjto9FcKdrUxXoNkc3zAPCc5sYkN4MutiS3n2fXlj1fWu
HQuqOsSj2N3Rx59O3bfatXj3NTAui7VknWbWThVP7BBX5CSA/6KkbhuzJ7Xd3g4lb+7jOxPRQEop
a0Vgd0AwDteZPrt+HeZAhlBq5PotzdMVaNv9EHXHuNZJfS6BcHSvUhrdAQTcR+qAm1Csiee6Fqzz
MNE85pWOQCehXq14qn4j9DVbITZH2khBRpTdGv3KlyUseqMF+sainaAJ9rWMwb1l7oipR3hUMt3w
tphl7xKfK+InLYZzaxpubDWMd+oG5o03MT6RbOhIEeMaiTwIu7Y27yRgGY/uWrT0exmQhgMNp4sd
YVI0a3GgZ+6A0N21YXFbPupB/FDk3CTEicIotkqwi1p+UHvIM97+R4WkpzL0PbaSdCGnMzE9jYRt
3oSjrhaCukek388iewIquMXgvLV9ybPG+XnSd2bH6ZHMg/bRYJGFmpd+nNW2EHWKK5+6YGG0Xmk+
2dZtAR+nwSbck3tEXhBdIUeD1QGZag3PZJPl/l4qqZsz0tBk3KEozJvWVarPtlE8a5CFl6qmNpbP
VGW38iDd6lG+2Wi87qG/NCNr7hMaZIY/sUZnv16u8JLn1MrFZlCIlZnSgwbqHIqch5LWK/o7bFWP
Rs5YAf/wGcABQLkYW3LsCk3juT9FUeSQa7ACvouJxHApWFBqMyjZZ8/L7405P4zEecFLx2esRt/S
Rr02g/wCunsFU/Ws2mJt1vkzkRs0+1GMY+Lu9J2iUeYyTCZLXlZjPsYYslc9wbwrdMITzkxEe60f
fg3NYkf79H7oKIMzjKlBv5816yJF5g1a4RUuj0Mb0kJQwtdBkj7j/Vi8bE61DA1hqm/RJXohF9kO
hUVrfriR5nCTP7LiphGU38KN8lJ6gKnyNR2NdVErtyS4MBuP5zhob7TYXGMYhk+QEot35D68EsmB
CUS/Z6PtSiFYeS6m2uL2Q9iat1/gS26ZHBj6O7jzjlG8kQp7Tojba2JuszUyNjaevB1RTjnN+FDE
+S7r1OtJbtZGg7nKJCtW91DpP0rwUegCGUW4VkfS1Utra8zRZxpKng93ETiYxMUsaIL6gIMGRjNU
IEPK4hX92UpvM5fMHypVEkn1ZSnCVShiKht5gFbFlrcgqRlek/q1saK3xPwqy6iwaco8sFAi2ATc
NXE4xJ/oAuL/TYf6xTNpyPrwJJy+m780meQlU8bImLdkn/jWCii5TBlQciA5H2EpeGHZw+BtUd8q
Iy9BrT8Fk/SaV9pn2ly4kkgE2Qktux47GXzlvaXOTmGKFwxcs0NOPMIMjdTzGm+VivPbpYEDoH/O
WZswxwT6e6W08cKaEbeb+q+EC6wtqd5AWwJIjWXuNyvpj+towGvCRnVraKrQTNn4eR9hQyagrtvU
Sx/zW5a3azUwNnobXOmYOn99qGVT99OSnUMB3lcEW34LD8aypflhD46NhiWLjxKzqT8zBThWaLp2
Ue4iOXWCsPjNBk0zPx4OBbduakBIDGXZ9Vs/H66BJBZSboZ91SoE13f62sq+siNY84q4eVe8KJHx
MDXRcTCyQ1EXuzpCejnq60JMW/bdkkDAGIy3Mko6Kc3WVjgujcDd8E75mpDHAOFth1ujn7ZTrdyn
ivpgUGfupTBxoh7aV5RfZ6mP0L3YpUXi4YD5zX79b0/RgqhDc0Kh9vLh5pXw1USJ7Q7ICRmDALEw
NCxRN/nvnhL9767lDwdavsgPtw7+DgoikwMJxEyDifaYF/HXT8dfNnTcLsPgNimWtvz3YUPnozMg
TRqGGemknj/WJz8kqiUI9uwZCEmdnzLtfsIE/+ujLg/BT8+kIcuqrrGRRAqqmeqHQkQoRmsu275y
lxtvNYmrF/DFQeQ3SMfoTOqB/+/fs5+O+OGxNHVNVqNgAJte4Soc4Rs32YHwRiwL2W9eAfUvRYL3
s6PcRYmNbvv7JvqH2xYiv6Dmy7Hw6p4nMZOuYhI5Vl+WWJ4sMR9ImPKQI5EQQXprbh2xma56Gh7W
eN/fl4G5kSIZ11LiqllHDljs1YP2m1Hhbx4tgoIYE2y+p5Dt5e9/+I7CxhYzJLymdvcoYcwgc/E3
l+Ev485yFUxZUEjkP51K4k9H6OS6Tsqw4IpH0G8AaCPIvYm1u2H+Et3++nH620NR11pKEzIpbR+K
QlIAWRkYY+WO6brIN4NvOInygG7eG/1x++tjLS/3Xx7d/zyW/uGFoc6qtMPQklEFAw3sM9TqaduT
r/DvH0azLcXmwtkyw/fPV2/SfUxPsVy5UdBiUErXTdc6gFl+c5i/eQyozxKhQwUZM5j1YShLZOgd
IGoqt+9Tr6jYGs6J9+szeS/yfrhiim5oMr4dG+uW8eHVg7eZqwz8lWvo4hUhvScZkVuyCyPGU5LS
LTljTqglaxWgSS2GS+yXL+Gg7P9HXwOUt85DIgz1w6niSSmCwORrTEp4xD+7nmcTUOs1BttrWWtf
M+aijpZ2nH7FrnFlYzvsxt+9FH8z8P00O34Y+FSJdoraZrx2oXI3TxoxPJBKgOPbb922T/zTr0/6
726vKS/PpM5Zax8vPQLdAFd1zfKr/aqPj6hB/wfPz48H+PDmGejPtdH4fgAkoh0o51+fgfqbUzA/
vG8WJ0XtlCMA+bvqi9TtoV2tLKlEW6kWBzOY72iRH8MEMo4/woEWB4DZXiV9rnxjQSwC1JKhd0zT
0ziDKHabsXlC3XgmpwZGzMYqputff2XFUv86RiiIo2UuumHSPf3w8qql0ZiSHvKdCZRU6iZ0kMod
lmAhqNz4Y1KAjfmsU41S2KbJ2r1U4A8gxyFaofGXlHSLvw5ynnUwBTJw1Tj5Zb2BHr/Wwps26W/q
pjjoUfxlJjV4BZPxKgvFsVZlFzwgkfOxN9nlZlk1lfZwwQN3bjQsoBqWULgOFewdKQRMGBasqqYt
aaQ3bc3Pw+DsbLK8u/wF8cTJbvDhTJShagqFlZOyYAcXtoHjssv92WP3twG5BSaQZMgid5ePM0Zc
yoHoYBc++Io4GQtfwpYvhlYcelUGhTZdz3y1NjFOIB+O2cIc1uNjXRkPhqQ/ZKzXUHSTZZNM22Cl
6OIAHuPcJOFRk/KdkiLcATge8DGdjvRRyda6pJzbggcBrV8lygPP440f6qdYX4IbVNcQ7GSw4qeZ
fAcWYmNN1kYx4iPCUg9Yg1ujf9YmxGzJplj2uu31OMEjTxpHBIrbawnZGfUrAFCvM9O1zcnPED9Q
RG7bbLq0UrZGkQB66qVPx2sMwCfyzJ5IJ370g+LNHv0n8t+IC++pH3fkGZJEOrximdgQX0Hpi+4t
8aMrzRtq6aJm1JOMxnZKqYq4PQjAwxhDV9p802raWBXDP6+C5BBacUpi60CR7OtslY9tm2/JEj6m
GWYzyT93enQ/mO2L3CyFeD60Lfhu5SYvs6uGslNLvyxHvgPLD99xO4VfMOxtGuMF+gyhV6YrZOyM
AaKhFcEe+7Aj+DbrkM5Nw4OpVd+sZLom5VT6/q7/2WG9fJ8TPrRyP/z2v9PZPUZf6qIp3tqPrd0f
O7v/939R/3dZGtEB/y/6vy4pgwts7ccG8PIvvjeAde0TrEfZFLamKggXZfYI3xvAuvJJ0H+ln/j/
Gr+K+ok7x4aCUYl1hS7zMX82fhX5ky3bNstBzcJgvTSS//WNfrpxf9/4/bgg0xQmeu37JpCpX/84
5Wc1YjCJAqolmSdjlgtS/fg/BdODCAeSlo3frMr+suZ+P+IytVvkiBjC/DC7I2M1YxpW6Fo01DFR
M6BlgZnloNB7yxGwuli8VkvNl0DnFRYv3qSMZ78nngjhTnADNwxAbmmemhlyoQZXd0YTPdkTwl4l
eEMk9buZbflGPy6LNJbdpBPaNiIIaiTi4+ZO5t1LUPCBURInLdOx6OunkW/ww8Py5635sbls6x8P
pNPslzViIJiSbIVD/ryUbBI7CtXanFZJPmInYt3vmZsOv0Srx4iEJHlgIILL3cPiaotD1ojSGwSS
Nzsu9p1UbTp1ivE1pl8lNruTEfp7257pisMRQFlPxSaaAKnYcnGWJptaJOrzrZ9tdLRZXjvUaBcx
wtkjFKKsWgnW6bu8uzZq23CmHlNKqYGE0yXLEXZrOxVKaSzKwLyZFBEVPathGyMQm3Grmu1GzecB
HHuMKkht9/qQV5t5CYMp0gTWUCUlK2L0NnREVezRDOKNH38ZqBOApFGu8pBqZGNWL1O2INsSiekQ
U+gabonkaHXxGNX4vcu5WCOsirZm2fJxlqqtEji4M1VtWTZ3c53hOgEw6MVIVldWrvjEMhJb6gPL
bjkXu59eTKWwz0YRZGeYfHahOSmRmJdOaQl26+n3wKVGeBQgzpXkDGG6BUKIXgtVZbrtMbUvXH80
cXJR0eOc/Wu1Tx+6Nn9pJ6h6VQX0SraawQ3h3W7C7LMdB5e8QYetW8ZVpOrbbABMi6GMRPjqS6aG
8dpEJe2OkuQC0Cyg3iQqlfTMP+ZDT6k9LclTEiq96BYqQT7P7gDSBYJBia6zdAsk6SibDe1Yh8kl
Qq7vAYd+CHzjFc3+VzmPYkfPmA2rfG8DM912uuyARdKPYdnkO0wDR+qbN5Yab6RMpvFYSdtYzNqG
Xhshw7DiN4kE8FVG5OpjmzOkUrpGqSrOQYiCDpxo8JxKA5033852JPdITwGF2F6x/AcsOSbc0XB2
jOXHWEZg708a45CnvXwfTqGHyih4jrKg3baapfHN+edLbptsRsG1DOUBAGP3+f2P0w4IIoV/JOTL
h5mYy2p57o61nk08KwnOUHn0zBF2wDRhbVMSNudV9ZWQ6RHZ8pQ7ZQtSm/iEgqinlW0xxhD1fYcO
+xFWsKdJU+HGEoXkmY4PaUuePrP7JjfqrpzmBwjpmRRs6gQeHVvmZXxK8HpF1lUDvRyfOcNayOVV
7fgNeMqKJJ1bYr01pmm6WVWuOrVggen3BS7KQn5Ql1GNK7jGIHHINF4/X4reSOw5KSMmsogwPuyH
CJ6TvMdgmXnwZFYwGzvHyII3A2mx0ycAPZWEMOu65eNDCvgSeK/V2CRvKI8Jt7M4UQQXBLO4zaRo
+8QwMwc7BQV6JGe0EmQHRA/oy7o3EIJWZJKN62gm1DZhmmdAqVTn/WohI7s1kqJ23gdjwrVfCyqj
Ycc1pLZWstIcCroG+pbCvEFJDEFR8EYqLR2nTDy8X+skMk84b7DRDphlx+htOV9b2UFEjsHXcMmC
NiT2W1xrRc+xGW7fDz0UXAkw/o3bxwqFmFBZtbV9pjaMvAW3O2h7VmmL8a7DTPp+FWsalw7NosJ9
//O4/Qxr49v7t/3+B+Ui2WgkdHMxXdzKza3urcoFC0TzFCtcNGgz1QoQ24Oe+A+60p2q5b4Xs/E+
QYJMRwDKePp+3erxwGWnuaUtXzSUH1KhnHWTctEog5O3dPf9ZhTVfVD6L5zN5wDCA961XLimnafk
nUi7eZSSLUPfl3EsrOVVPqjaFLhBxcNbGhJbCZK07KG23FLnObWyXnV0fxz4rfTK8MOzbDIP5suj
neplubZjngnF5FsDVbki0pp0y+WR10hQIn9lrSriJQnq10QqLFeScnMRajstrAsaGijA9CFC+SBl
FxKoeGxDDqp24hhCSweSDgxUBoFZbIoBPURC810lkmEDn5H+L2/LmJt35AMs82fKFTGs8RFs2/WA
zCsr+fTUbcIYQyX5p44wbzqgR44SKcSzZPW1GKVDUEbnGboE8/ahh3lBwZnWjLJ0eAfhKsANVn6m
PQ+Z1RNKM0lOhBzFlJS9nU+HPkjtTQgviRGdPAil4XTG9K0sMcna2FH9Qdm2ZIeTHBvQg47s26Ss
jHVQGnsGgXI91lyF90sclupXopB2eo13rc/6TWDx2OV1/xzkANAjgjVkXkMEJTOr9c7BQqbC0tP6
zQggSuIxI4wHwcy97tPgNhrrczjZbNiK6BDQy2DJtfSZNOJizapcz6m0ex9IfJPRRLX6J+IXGLzC
m/dPeT9cGMs3kdne0JHgVWazpis8CrDlogi/RG5G+l4buP9G0gIsNOQHjMirpDRNd9bHaNMl3ec8
uS/znj7vZLnzmNgbWvcbbKSoUqjx9gWic0mvdkoNtq0sSZJRsjPglCVrJiezpYOuFjHLtOHN+58C
+6ZITOQ6QK94paUWUgTxlM6MJir0prFSXT3kngclwuBYUt6HySKgpNwaoDnqyt7YBuMPcU7roeyv
xlEp3FGGS520w0tcy899g29XBbHK+8p2J+igUMsdwWS5bGz1eNKdMghKcMWTl2d2emmC7gvRUt1a
GFR3ZfnFpARxKw3zbhRNsZfjDqdbrmjrMbhU9YlwatRxSrXB71W7dYMhg9XI5AXDgERcVQ9g0Zka
ctUiGtNem7z9TtwFeATxn9JH6aONL6YHdcQx3jESujSTZ8cyrXPZpPahexn84lFGvdRWcrRRM9Ap
Gj9AkaJzGScYLDHioQcYoCQSuw4mAKcnMIEs/KajK5qJbt2wwALvL2J5cS4jj9aqvbKEBvdNf2Nq
bX0YiIyMRTowiOA3Kf2EW7Fc9feBSyzvWaGkX0ZbvywDsRozQybLMDiXCtHZ935lv/oFmo0wMbQd
fkJyh5afUSG4Ou9DvEJ4KFQYe9tF7aaoTbKYoNAy0HP6aijddb2qMKvCUSjLRt1XYbCr9cIZFbU6
ZnIDlaBrOzdLebCXGSOW8ydl1pO16FTbrcZnfUHy893ZyfK1JEzIEp239fu0POH0qmwur92pwIKi
dCsl6k0QSb4j0kjZQDsabi1fHw+Tn70CvxhuUepZa03xIVOyGNUBRgLMxfmPWAUPkEO4b8SaEkcX
ciLzEGmtDvujeWQQP9D9MDBtkFkdoEqFnHKEr1BgVg40Z6yLI2nuzwolFjO4GcDnA1AM30a/gqgz
jvdVKIyN2Q40m8HxDNpKnoy7zJSVlcqUAHKzdEEJOUZJhKDakK9efW0tNblKw+nMplFy7HlT+Y3Y
15nGnE/PvqqCrSkzSmsduCtNqa+6xrjV4A2RXZajCQEMZrXJxFTAGtauWVFi/FIck/w2iu2unSxg
FxM1mq+Q/HJnsPhdiz5wyXyQ1tKMNVOWLXFVR8fWGkA3Bv4prMtn7BTaBuY/VIbFfuDDQgHWBGi4
42m29dwF/Gw7GgPXjhBIgKwzi55pInc82eLTdoYMdZCPd7tKi3SvGW3rFtij7DHs71oV3V3yDaBX
dpX1PLphlHqsvXI2iTLbIREcIWrjCknn9NbuoifOFNSWTJhFyzDiDzU/M1xBSb7HmQ3eeqB93Zpl
RrhKDdCYqQQtmmndKLhBUriSOZjTtYzja1GKbXJwAaZR0NOqcbKD6HDxAitOLYvwNKCrOM6zLMgY
kBErWtVxTsy1OdovXYtBlN5jvrM6LrzmwICJN93CSjP7lOukorLKw3G4IafJ3sBySFxJLckL0dJ8
Z9ssfHox5ntlimnTR9WIHY1BieR2Y01EH44cntFG1qJnO9IfQUm9jVohzvp8YtdEIkIvI5vS2VKJ
LhPIYkbhKFoEgLlr3/oovMnNhCas2jlNo30bgry7KOFwi/0c2QtGT9hA7dU0Y/CoKDquwO+ka4Iq
xTbIBziP4slelvWqRpGvoSFJDKh1lcBScAp51vbpHO9mzHYnhmf4592JRYrp9qavwGfbjNAkr/yq
H11FbZEZVuwgbKNccOrTFnv0eIgChGyTXvACZukxxhN8F1dfYh95R6vb133R2UdKmDUOLOiKKPzq
am0Lv7joAR5XgqTZbcW+y3O08RWtRfWYPATzIG1oGLgkSbJuqPTGy/wCtQZpfltjAXNj2NjJlRTu
s8Z/MKfE2slZlV8GnI9pLg6ySvoHhmK89Uh+JV/KrkBljY4FhgJX+HCGL9as03bcjWA3z/3yi1aQ
9GWO42lIJlQYVaOyV/LNq5QwO39uxGGSF5Kg3bKs6rt9perd3hpg44ySMB1iuJxxVpMd3t1pr5Qs
xYF/79E5gXhAhwdTWCD+whu4B+hSXPUjkEa7a3snl0vlym5kGQVXthpTX2HvbTxlVXCsDZAjQ4kB
cZJOA1VJFCIPWsBLqFgUVuaE3FC4GCjpD2Hor3nLrW0cBDelXUw7shCVMwHr0alq3pq6sfDivUnF
gK6k8tdFOh6bmeiqjtgHdgu2Bu+BecfO79+rIf+/xPhbiwlVn/+6xniKgm/1jwVG1CL/qjAqxif6
qibNSFmhZazZdDO+VxjlT0i5Fx8BxQpTQ2Jl0bz5l8dE+0SLTdbwfJgKmDybEuC/So3KJ5NGoLAN
VRVo+IX175QaqUx+KHCpFvDkxc1C51eDxKx/aELNyDqDriy8SGKnInVsDlj27izZetSBGrsUbFKY
Mc855TgHDXF5avMllH7E8ZgVN4WVG2uo7HCCAumcbe1mvkEhjOIY5vep9F01Hnd5IqJ9OJgT7Yno
mpwfbOBOGHUyaIV4h1N23tImmq8qkuYYiJGam/IUOe1BHSKvQzMPGXlw29CjwmR/MS0KY4m/b8oJ
x3sRvomiDK4HE9OcZkfJFuiLfEJUC6iQJW+1CQ3Erthe6wvaNqQaoeh5zfCrKYUMgkkqSk8u2HaB
xCbkeBjPdRY/kUGNGI2x55hj3lUD7T4MRH5lCM7djIBcZjCGiRfc++jM9rgGr6ooNrZGhvM+gKgP
NDDcknCzVkLIoY3UArBVYPR2xUNB+C1yL0ivkYABRUVWZTREnm+Ql+AZ/UhPIbHWiGeBHLGmweD+
Te8YPWTKdJc2I2QtC9lHzP5zodg7zNTxHlOkg/i09wjgQMoYJuteNm8XltMmtE305m0Xu6lAuVv7
tGW7NLzr7UT7NqZoOo2wPjMqDquKGEbUbV+T0Wh3mNybyzSiCa+B5Cfqc6oMkmvUqr6vOtD0DFBP
ou8SmK2RcGyamY6BqXa0Mhb1QUADTa9vbHW40wSZROPUdh5JM15p2Y3HvdJJHezC5zkNz+GYEUCX
Wp7c5rkLspPQTkpKupyZK6lRv1q4Ap0yFvqpKL8xz00e/9wTKTtI0r1rL2azS8bvABSv7rs7Ca2t
bqYm0imi/QoY6W5Gh5cyHAKduMJeCpp+M9Tp44TgC0l+W7tsSdmYKKRkdeQqH8Psnljc5eHQZUKo
ZBumscBXnplUT5qjPZX+Ok2tfO8LrVjjLrsB3031VLbwC/Baq3h4QD+UdUsPMVpyE+vSkdndMYX3
477sxwD/AcXCnIAgPRnUDYkw3qAr214wvybDnokrZI3PEjFHawcGQF9P+alKsXEN/TGPk9CVEurx
wK2/ymH6VvXStyYzxMlGGu92utDO6GigT4tmP6pNuoutz5XSqkeuPoyjPXyMBvTqrD7kKpiQGowa
0an6Z82QHPKLwjcf2GRg2iioS6Vft5DxVppPrgkAgnBPzfgbu8NgcYx0WyC/yE+R8Wp1XOBHT0+l
YXmNncnr0YSzKDd1ckoyGnvZEpAZk9qXBRFg/qABz7jQGGWcv0FNdaCO1iJEzGOE8Z2gOJSALHU1
f6HolnZ7bIowX8fjQqie4nIPHm4/QtfCtj9vEwCvgpyOMTxllXnTEwS4U+XiQQ34dGbRLQ7P8GRj
gj/NdmdBCKng4CrJBlNIuAGtaK56nlGAQFtLE+0Xv7sY5MFj6448TQSUeAdRX0GZAAimXyk1XBRD
MHOHvFNzSqREiPib0MeVYYPkXhxJviyqK/WlIJnyUMeG7IEZHHj6eMO1GBE02TgQwSQLeF+IPM2s
RmBCRmCuo+FLHJZISVlJriIC11Lti5m2/loZ/IsI5mlfC/0gAR8AuDOV26zSnmlGEgIgRmh1WcGh
Ov+Qyd1KlFFxQ2YLFAlbAerRJc9Cpo4P1mHKRHuheMAmFgAwa2aEowEQx9WkquzLNFSroxXu/Yk/
gije2l8ajf5uxpPahvGwhSaWrZZTKDr6BYAMSXA1FckVGGIQi4+e0bTDBZWrfGtL/qY20Gm1YxVv
pdg+klukH+eaXAULQncQULYG5mAhA26t29Be3tvGvuT2LC5WWHotryoycrbdtl9fZqjzN7bf+pc6
eoiSa0XSi8sAGvD6usTMfT0U+4DZbjeEpGDVhJyAgr4OZboBQ6TJGyJTFnNPe/3+S25RlyB1yl8x
M5ggdc4ZMZlurvUUH1D4rOIgFHuYdkHCnnPQFopXJoqzFeTgCOfqPqfZAwEJaq0A0kKFlMA/q2aa
GMRLN9vbMTbuckbXYSq1fWm/MnjVJ7bNIZQFV6DM9Eod5WWQ1LfE0TL3RSn6dcmkTdK9lAHVZLP1
sWF0ZD+M2tbMwX5KvnAnfb5T5vAWV5+0LedRwRFSMBITnrKKzMR6aMhe4fUdx2PNrb7TQOePInxO
zJeuKfOdGIgwx60jr0HQ0c1O43k9YQzaKFJnH1IhGop/reI2Wg2klfDaXd/p1s6fSHVT9aTZ9hAy
/oOpM1tuVNm26BcRQdLzKgn1kiX39gthV5WBpCfpv/4OfCPOOS8Kb5e3y2VBspo5x7y0g8AtR8Ie
RXJ9HJlIAClxgQxCrA9KH/OVmhwoZrWmbrM32EGRXjOifG6agfLeHe1HxPCoQOGLbc2kAzyUJU/A
VryAC/7ToSi/6834jufLqUE8N9KfNyzlfkqdocZQZzxTNe0vKHeDceLo08z4ISN3G5971d0yaQo6
2SlwtPqxlhjKksQxb7V4bA1mBoZ1qmtTPdu+fBsGfuqpLoZdY2xHiC7PrcPDwo6F8210fRA1g//D
gw3YUKKfoaou2TThMezdgUBLj25V43fX1v2+L9E14BSFgRJjrxgn0a1N2RxtOLY7afDRTIjvhg5q
ocJeTWVpB2sCTuMwjB8sp0Dv7QGdBNvImeByTngcyiJep8kCPkZ6aXtudmkqdl8otK3NskVyJDpQ
O2UkY8v3FNweBYlB7twgOeGaBvdCrD/YBCtnMxaJRkHPc5Xyee+J2rH9o7StwLTwsU4k9c76B9vN
RRH4ATBJD1hK/NOdtjvN3V1pIWy4ibnLOMBkyDu73nJHMfhh87PPLOMQGpBTnFKPQK8erDIXe9NP
n/ox9W5VeyztxboxeUmQwhiMC+jNzb8BQMgxdY3XyOwhcHnWykBEw+z9Cm0SD8QiBZpN7pepd9cI
y14GvRqv/L6ah8LXOZOnku2W7d+tbF7zlHgUcVJsspxcbbcGydDsZUIt1BKMCCMr2frzeFwWiwoM
wmr6CY06DXy8S6tpvmTVeBQRi9sIzYeImKnWzifbiQfl6xoW69jaGlTGATk5B2KunTV09P5kpho3
BGj4uuEZATxuAyQbwHZx823/uQo7cLIk5ZCouUbHv+8pPR7BgLyY5Iestba+DIvPU+TxNrKgQzIG
wlkGfcA2b6Svv4CwIhDczyZ4SWB840Z8lwz6YJBGQSKrD4UHy83/tnqDVpywjm3ek4iZAHi/pEjJ
yRBIuT6qXQj8FXOxLoKmIht3Sq4VXHY2LAMFrvlUaIdI7y+jDY2nV/qqIcDFHCWlWx7hKCvh5kak
cRH9RUwjD+gHEttvivjWY1cFYDVrEPC4dNrZOpF8QGAA+ceEIJBtl2iX0WribQgFZcOqL16FGE0I
r9xpU7SL3MTbJYKztar86YFO3tuXnCec4Gx08Yp2nTccFQ/QlRO1Om8JWxNTNxtSZPVm6yc3oJsr
vSKRvaBg2vQTKlYyKvG++uzAEvkiO9jmfrU1QkJKywqf5hgWl0o5rwnJviSvoKHWyQ3mjvoaPTiq
cAhPLJqJtqrb/FH7wFzxyWK2OIyif20Zlx5Hh91b7eJZc43pDomF4id27sBfoi1wduwJI4tyIDXu
hjbvoxDZGSVp+hAR4bLKSqYPpRfrGySwFQL8Yjfm7bR22vk06+ljK8IC8H4jt+4EkwTxiQAZNeKy
spf3nxHjnMfLodvjjMLnWYnoluqwKXAVvHOmiU2tueGqio01mHzqmukxivilwZe7S60KIpO3x3HH
V6aUFuZce+u1wrjGQnQHuOgEilu7ppm+Kjl3+LOaBawG9mdcLqjRgoQMYyfzxvdcE/u5J7fcybGA
lWOBrmy58pomhG0qNQyAaBKs3kmObkdAt92Rt5IMfAeUaoEPpHWVs55zl4EJuB6DumyIN1NNHKzV
Gq/6GIOwJqZh8BmyqI7ytEiuhl29eGx2tjkxrEf2LUuwatVu4uX901Lo/5Nkxj9bwJdcNH/zezoX
lOGVZe5DiCdORN6pU9+V7rIzi6td4wwPikg3pzooMlGB0vYvsfM7FRIsttzyx3Kqk86glfmPval8
DNxJ9QYnjnhJmczbhRLCWCjPWILEN+WYWP8IKhntGsKt9LBX+hpE1I7Wb4gYXJp58TMY6gYvKN83
3s722Ge1nJOYWPV4A6w6JAqw3XcmWHpM1y1sN0dd0sReIGYsufvqc9QzMlFHbiLpb2vPvpe8V2t3
2TQ20XTOTCcNYtDxJFKfnBa1nK5IRusBOAdc0yCsoo6AxKa6cM/CC+Q5tCbo6dCS+PEMcOuv6JKd
EECTLAfSnrSY71ky23OWFc+2yCOQNqV6IpGi2Xh+4fPcx6XeeuLsSKeBWmazRDPVRdfGxyLb1jF8
PEdrUGBEYcxpVRzagSLX0rV+U1upvc51A4t2o4f7NOkes8r8p1lJ+UQm6RM2gH9wEZGmTPq1Lue1
VqmHGFL1zu7dZJvL6kU3qzfYF+KVwFqkBSCUUfplVFrSwF7ZTPFq46rwx8r5jVm4v+ZQUOSwG6hQ
pFM5p9vQJqCu5DkdG4grx/yhq4HpKoDeLc4f5E871BnEmHWW2FnQl6xk2PEg6W+W4/QHTzGyUOwP
19KVNhXa/EB49rNW2OHRS50Wpc6UBb7eBKPpatDBE/fJ6RgPs33Y8GjJ1jUQvBPKEH1dDBaP56w8
iMSnMWjMKKCPEnN9r3xQQoM+X62atCCnw5VvS0IlBmVvkCLmp1iQZuLg5caaDV3CXbQJPZUvexVr
J3uFk67Y1CAeN8CgsLpGtK0cx/phSKpbmvUMJAbHCgiMaB9JsiQOtdV7MKlbYYhv+ftPkEgeMp5Y
1NjznuS9R1sDKa/3bEagEN70ngQXCJknP4zD6wLEZDKcQ+tiDjGbc7/yh9TYjHA6MyfM96iraPWy
xW2pqK/sbN35mbvOpTme6oZQrbaY95bNUioPgUYaPmFsjZe/ZXP8RS5IvAXKeNEa3dtJe96V8Uw4
eWpZNDTRnhUKgZIkRJ6ScjGS+B2TbOMKXL89ihoTstLuAF1eet24LfEiO33uf+SgIyS1tRvYy+ff
Zvz3JZ1dhlGDoK+bq/OcaPbOdopb0fJW5YOHQEImu4og6qMUmympf/jeuasmEpr5235f4uWeMPGu
reOQiPTlf9I7nIu5HpXrmpyyNcxM82hOJIoZbsnOhBjLoDYzVM8EhVwYLOcbMFLWujHHPRomZgY5
+DYnfhiNN4JfWcp18h2Q9N/Yl8Y568NjZAzkBT7qdB9bs/YeKBFhuSIxWLFb7k9K6G6QZla/lejJ
OK4hKb7kJLExkWaI1I36tsOVttJqztg8FIKDjB8bIuq6Dc278IprBtJqB+eLhB3Hi/cjSp0D/Mc3
VWlfU2z+sLejeBPareHuX+cK3kIlX2NYh6tRADOO4I7mUxjUQKM3YbaAo/GCEa7bXX9faGy9db7Y
3JS+HtWX76LFaKL5peY5NCxPV90Ajjdb7om/4MeWQ3WDm7YjRKD/0yTwH0cz1QPZjCiTp/ro+lp0
kG73Y/Y8QCOuwRVVfxaYebplcd0duJ1C/YnQ05s7hA0i+ZVG4uNWjHGzw/BrnWvde+0nfdGJsTNt
/BfX0J78ZH4vuufQix8Rf73JiGWU2yLZLLhem4IAXAQK3hTkNHXAgEHs1w+cjdiuZcnP2CZ2YDjo
8uMxeiSGiuTxL0RqrHeryefth7xGUv2eydyxz+bPouNfY+nZXS3Newf4X6tXWe19W5p5cZrxWiAA
ggpJVpSeojqfjyPLKlroayu1vUmrGxghrmt3+hcSwLC2hsxfzeBdZfQDbx0IWqjdbDE9MYm+5n0U
QNyEAtJ/2Wxrc+dMKMypwiS4Kto6Xw+wUC1gz9nCiU2Eu2q6e4+9sAxd6gYWttiWQVI07TH1xL4C
wN9HDVGZyRX5HWnV8DKJm2JIZdrjWqTDQ2LxmyOw8yMN7RP7aRpVJoVwghEmqumgl/MLsDXomxhm
fZ6SMCBafylPGieIwuRMusKbM6iHpgcIyGRwH8bzNnMaNqbFFQQfHmrTK9e20LYsfj95bsdr2A80
ElqNpD+1A7uO/wAWf7uYBdPFjqlnNITXdGofvKRjnvTt6OPBTdAGOT7j5RyehmW/iGjcMnP2V2jo
jkPEaEIfTsT0IR6s+4d8NohNycNtk31FMZoIMxkY0aFp6Xsf4lsXrkxSLTYdERREWLeBa+Rfpaif
p7n+Hsp03XMv0wmx7AlMG+gYNDOdLIqVJ+1THU7TKuld6mKPJpqmSDg2R1MFLV7mUFQdDc3/sKDl
eG5NKP3WFJUYm7ny2/poIXrqe71jkSUZKzrrvLW+pqQ4k3neou1lUUncnh51BOzGzxOx2vYQWhsJ
DIbxFexPdqMGMpNEzd+yCouV7P0TYs9tl463IatiBmXHEvrwSraTuekZg+IpHgIVshxV4tbZzvME
CbWmWIiKjYPsvzcr9syMRNacuJeSQcbKNjkt5rRrAhjQqxlWDZRJ/cHpnE+jNw9RRVILzflMSK9h
NCspxwdTphc7Zb7hpHdm39gdkO63vfYKnnqJVjtVk3kKfUWfI8gMHdWlHpJ4zYE5sqKbv81phNPk
khyP4xZNKr4I1IyCoKi07N6WHPY4t0Ep9d8MV9YjMZcrsm3Qf4yC0djEuwM6/9p72L7TYjoJZDuE
T5wxJtLslLXYGTVzF3vkp02bIwdruqoa8sdIbWSeZiKnM26lXYIZt3LGrPpJkaCrDHQ8gm4zdHRg
m09hw35gVstamLTdwG0GgrrStyGOzj6MQ88rrx5PAVI8NfMELeIqJ/NBUPcoVb0MWsXyY45IuiwD
T9NucRt6COvHbUzjXGJWseaB29L6LKgymCmgJ4uaaS9itQftS2SoMf8dzPReNSmiLF/+MTtW3ygz
ZdLv6EAQ5tolj/Uzs6Jt7y4sWOBTI4M/WTV7kiUxzQKzThh1gF4PJWCh0fkkcDUAa7xNJvE5zj2h
kHY2BKZcgp3SgPCWa9xpl6Sufqy4vEeNdZOYaNoIHmemUTEsI9522HUU/tlgfJCb+sy9sEe3ixg1
xMdPOX/JMFGj/dTI64yWUCnjkbyfLyqcBaIqUEIyqmGmxEJfZC4E71l+iLY5upQHYfac1NMtyskc
k/4KuzG9AGEyMrc/fN77vk8vMaxW0KOaukedu0qQ/T+VDKgNi9EiRA5oJG9pVj2mWngcdO9YpQUe
bqgD9uDSUTds+sfDxH5xk7Uo8MMKElLjPDg+6wNCHORUs7fjGNGgwNXhuurTnHRZ46x0G3AxgTWk
HUarYcyfpa+dsZajxazDs9DKT7cHTVxDG6RH59Tn8ZkYx06l4coS1R3OFH1R+9il/cF1uh2noUVK
TrnWMvemdOuN0G/69eRP7CRs7FgN9omxBed9BlVHwccK2rWi9xKnWdByvVYJ68La/DvQ82Pn3dbF
zuu7dVpat6ZKfiIc6NyiofAvllZeNX3OdtArLykna1JeQSR6+2aOmCQUZyP1T1kPbXJi3iyoTzmS
W/DpjUPUIOOrU21NyzD9n6P8fr88umo3LRG2g5SJeDyh0ODArN1nfBBMp8XOKceeCsA9L2e1m2ln
QhdfHHQMbDKwLtg/QGhfyiqNyLBChKcIOklJSESZnXro+uREMU8gHhlyHMCZnl+48p8rqgfq3/vA
xdzPVpCY96wwGL1MOig/cbNB6K8tNVPZceOZhv8s8FHFrf7Hi/ZzetZFGUjCjtpkJJ+tGtNd/mbr
zoc55yX1+rwfZ/1CAbcdcuZCRU4SVNyBh8ijP1PT/3P7XTY+kSl88FNb3zQoEkWjNhOaCRIn2K2V
04ubqWIFaw2LFEVIBot0NcqScFvFnH4yzl2utj6RGE49PY/mY6fIdZpTOAENFRzZrG9+UgLXRaq1
amiXK2JrNimlsWukTxCMrwVe+C7EHwEo8Syr8hMyWLJN0CgfE9R6R21G5gqEuCBX3H8Asb4hRXTA
bVfN6a6lAi39+a3RQFd3OFMmrfmUKv6TzQXbPfsTjwFLIYQoKj2ItqdKqPM7qkFSWmzGKGCb/e9p
FB7Jng6piPndGFV7zEJ3TxqUe/19KcqoXuPjOA04hNaaywxZaHCPqirNdmOBVDkOkz5QEeMKQu6s
U9dzHiMgFmQpLS+hae5Ltvw7sjJuSS+moGs5ths3tVbPQx+iSfJszH3k622Q1oWQgxyVbxliiBaD
gM/KbQUJOt0b6MoT5V4IluWkBk9ERO+1z5+zqfYutVt7i78l2eRW1BBTe6iqvDtKdg+dSRWdaxP7
M5wklWqs9djrNfo+9x0NyJuIYO0yul9pZIYSZwC0hKCVk6woD/KFw5YL2a8mBwR4aYozCWXnckIS
pDGqW012P5C7xhiQJPr6QFWSbKZu8rdTtry1o8UyXSHP1iNEYTGPReDaomGytQL02j1Y0mOQMWU1
GqzymzCyal8k1d4wwOvFLOzkXDDKTbAKTuyljYh+sjHXgPOifd2EcKFLli+qDpfNp0Ya8b8onv9J
v532iY6okzXvxmV5kdp+drTpPpdk2ZoOimG/2dJNeyjQGgiZxxpk9j4m2faEiwFa4OgyFqp4Mkn1
GJbULRHzhDD613tYuCc1BwVg6JU7FG+ThkatEfYuQyXe/AxuTb68MpbRPXNimZg79D84aQkSNlql
Mbyb/qYG+Mk4ZzQoI2ZCJEWvY1ZuWEiSJbzhAcuKR/HPTj1uad8jxFKZ7f7JZfjHz+kPCyuuntuh
JZssMy/Uah9NlTLnERYtBBvcU2haf9K4fpSdfRAz9e0ClQ08ExJcVySPmveIZAgRdfLlppq79ozQ
DXyptH0mc0pnLsYLSWGyrbSgRWUO6zG56dU1raeXZAAkVg5qR5oG+QB2cqrSF62ojOdK9mQtpQV8
pEi8mR7RJWMO7Hz0kPb3k9qNE48/7mYDTdI5pxk7FjXKXhMXbWF9Wn31LyE+KrDMGnNIvXHwiNXk
vD/IJU7VU8r7wv+erJJc9Dsrc5Eeuu8loUsbv0QlrQqLAUw6bHKjefKrBLGj4peH4pms5ekTSUM/
l+kXkOts28u+OtiDWEGv1x+zKHyuyax68JZIY450faV0Vd/IAo9PgOsw2XFZZ7rWQUAGPFTTDUTF
3Y3jDw1l3dWeRo29q/L3dmRWW7Q6B9tPd3bb/G1jB0W5lmbPimkYt9i4d/edEXINO6eSJMt1jHNh
yyAIa5m/dkbiCxrzTrKIJOWl16lXiI6LnVBfRWQ330ek3cyCwzfQ3XiMwFvk1Y3NpPbMrSzWUT9f
YibSVwAuLbE3zpOA1XmmgD6l2UyUm8z9R+ZyzIeWj1Qfqw0ihocIaukh14yLtmCtRzEi0a20OzsP
GvEh+lPnbbqfS8XWUJG05ZphcZsq0rLnkWeVCV6axGgocbOmbf1p7glKmE+Fl+4aP8RwRI2uMgPd
N9pk5lDUpcUQetsxz7v9VGv+kYBE9p4xwSDGwJSP6nkkKqxNTxpcg73lTfaFoPJnpSGxV85s3kqj
RhILvfFJqrpes+GW6ErjZN/WaMwnVCHF1HyXrVnf3bRHnMRAO47/ilk/lsCOCH5aLuNYEFNPV4XY
8MXzOdNiHsMGReefxIas2hL/8OK3aP+Iga+MunhkEoN81uFfH9ZewWioOqdZSF/gUeP7tW6c5dSL
vTMiBa6rlM24nhiHvKVqYMn12ZKSQQyCk1zqSUt3rjPgZna6ZEuwSHezuhKU2aDXj1C18F6F6blW
bvEcDqoHOjdNW0Z+cqtlqD59IXFc/fZ1NkHnU27fanqiI+08sMi6/XFne0/0kPPPCXt+itE8MfB6
mnGtrk3zNRb1uCC+5i3gO8ZMYW7coIveVNzN3/MY/YUM531EKVXP6IvqLY0QC4JXB8oRWuGOOiLG
RlDqj7NeoIPv6vFGyhb+nbI9AtUpTtDMCoIEUj5QqMvtifkv+hrADAQ1DiromnA4NPa4HAXolEIH
V75ZzsdhGOejGMufCvsi88BqPv2+OEDVFcEo4MKe25JnfU0cGoqEqqCnKeNhqU2YGusWF7o09ZMw
1qOvxzsi0a5ynrMTU53/ffnv52rH/tKrgUzj5SvaaZxJPACSiqaBRTk43yNi6ZSJ1FpFDJ+8KB2I
m2mHU7G8lJHTHIhZ24ASYQNuimHjkQh1crW2PAl0GxU2WCrKAkHvlkF3wnUbwDJakk2i8NAlXLu2
naPlsf9oDVIRo3b3v7+8Aux9RJr7vlp+lfOIDWYh9q4HSI3WnmwAtU9CnKHoh0/R8pJEOb4Z/Wk2
c59GFZzn70cUk/5RcR5uHV3/EoaZn37fod+Pfr+3ZKc98UX//TNyZJeAep8Bnm7JdYb98ARJIT4R
lp6cdHorhue9TYPdsfy1LUbc8T+FS2nLMJ8xgkFo8u9HTVlgoZANQoX2GaFUdB40CJY89VZD+8fr
JWu4ItSpx0hARvYEC9CiyvY6u9sZwnkJdYGkfgwDKzVfdCza8FNqSVdvosgjm0lhjKAViipSZn9f
8mWwKFFUt4THr/Gjsb1Ao854pTw5rNI9wAS6CVTG1lxzS1pCeoFTGITEupzhBSlBE1qSHL5xGz9d
ueSyUN9S/jpe2SPNFRHw3eQncSPn3FXUrL8fJYDb+t5gIB0rXBiR9h4W6LXIMFiGUi4sJIcdEBtD
EiD1JNmYuptcC97I1dzKFE16e2cUx0bJm7nUWraI3PwJcqUhvGC8izahoWWbTIv+4Ie92m0vd6Vb
Bxq6y7XMSpq+vj2bQPQWKK+3SxFlsobRnEe3tZvVULNUUU5/imOCR4u0pby35+8pEhlDjya7WANp
fJ2KjgwgunPLpnphJ7zNXn3M6QmDKPF+otIwDyrS1jhsdu0iPg/jKmPbpTc7S+C6cnkOfxROfUpF
Gj1DJR8vOAR8UHcKXVFZFvwB1IpkNJluW8lpcvL6feq+/UHary68hYvrthZdAglAzoDJ1qnTOMjx
QNFfC3fNgnV4b6Oe/k6rn8kax4ZYLXYOw8Jf5cs5mJM83bvlqly+EhrodrZ7YhojCjbdKcN/sovf
fEd0H2TBQDbFghnPJZltcTbv5ygjG2GMdmhAjIe0ZynsLi4M5LBn0xghR+g6A8q5/GqkwxBqak7M
nQ30aeNHwnKcxN1IHRvUOIGfuKzwe+PNCl9x1RjfSU1VnmBCOngDY1s9tI+ek9PYEvm7yqikzyHV
296TBAwXspFBDp/xQYEwWett3f2x5nfM5a9kkFivMmct3OTvppMpTi2bwsFK90J1zNC8RqK36tNN
r0mKsdbrkQfsiij6VipOGXoQh45nRa6AZpmH4pZk+oyJi+MfyxmPvTbHMDXVl6bTx8c45TjVEeW+
jjw+BXX5pJdYw3QyI5P+ZmIAO5UZRpYmQ5YUDcln9iBcb/hO24oZSZpFrGvn+NaOBougRvh3RE8k
Fy4GFQce9YzFwBkWzQWREoCCNqUjG/ZL3on8ClbWXrXXqkbdWQwgeDOrYd2VeIMrQQZ6Qo7GhdhS
e+2Xefud+cnGJrjjg6DfYssdIA6Ik0qqv5YWuMn+uZ7svp2R0OlonMNgavxu07e8e9MEJqYzyOEN
8XvtotAgKiuftsw5BxxV6JIGcjV5hJQvUo+S01CV7catu/yz68QLmPB74kzZIeq0neXkXHCq+Bri
N28OWzQ/M+hdpqc8EJf/JraHuZX9+/r7WZ4VNZ1u9G5Z4WeoeABl4GuPvy95nVyyyM93OQYpZvmk
LKf/+ej3c13Tv/fx7K27dnxhk+JftJGRAJfxmpC58NIvL7+f//2ot/BLSoLxtjBCWQJYMKV//8An
KPJiJcd0MuWZ5nOdzlMIM3HhCQxedAmtVc3Qmes0xl0nSua1WRxMTqSuU+f5MGn8BnFfdgrt2jrG
FntZ8n1hIxM6UJq2hZEGffAVLVl+zYY24M167HvZ7n4/nS1/ZoMBZdo6osNrR/pW+rbfzyeuy/+z
fEW6fFRUzdvcd7fUrlRAHAdRQcsL+XoosHSAKZzblHSSvrnuNjVWM79s3srC76+2M/XXAcbK/3/k
Ra2zqQRR3F78ntbxXXf1gRrJ7vfKM669Dkm4o2TexjG3RGtou5TgE55gWbSbIYjiqLGpFNhXzq3B
eOSH9Yl1qEV3m6x0h2hCgADAAJ5a0xob0laYRn+n1gpvrT7tujxkLGsO5imxEBO1vYHqwdblzhag
dceeml2mUl7zZSMWWreWoaCFd3YrfTbSxmQNz63AdAlp8K4TZvNUabeqFJ8hW2m/isShY5eMqvgJ
3a0XDLK0AicjT2SYx2uoDfhbms/IUAVAWdoy6gLxnA2NdbcnY2MuRFstltGhjEPvgTgrWlt50xrn
MXdUdSwIWMSuj4iV9FGfcacTB1lqjluCW+Wz7fj4bhySjMnkm3cuuKVN5I3yeRVHfa/WCKaaFYSc
6kQo9Q/tQnOIZm4fP/7rDJV1zMjECTKNVB0evx622jzsXIbh7BK7Ll9HgLw6Q7PeKvTyG0fJ+ZqE
4CKsRrfo0+WWqTI623pk5FCk0zUx0RSlxvRlt0Lc9RhfdS6M82xz/7ZC+/KL8cr37u6dbjIXyY07
tYcXpOjI0BUyxBesu/pW8zZeUzevXeKgAYuArCFV3po9/oVxpduy+qm9EJ0f88cXMgxJXnPd8VKA
jmeVwTbQGu4ZjIEn2SafiZZkaz9KISmoXOzwPXrN1P8joxgjnD2mmOgsSEl5skCayEFnq3vsVV3c
+2pxZFPXH3GpmVAACEpyQt8+Arat333UqSm2wVc4IO1ex9eQzjoMpupEjCnweCttgpKM1ic8oVU3
DoHfiC5ge27cs6YlJM+kkBJsgXZxjGeo7j4mL6ZmncwyiLJ0a5HVhiO41HelYnivxupsEJ14FSY7
zMnvDkPrqofMafFtsV9c5zm49E5zxiDS3LuyhwoTVAMOdu7YQtryafRMucs7DWAMHgcGRqXaeEQk
snUPl4C12bqyBpuu2Rvc78AbjPiE4qHKcKU2ekWbXz2poZsug9Ho10H0zj405s/f/5JpZSI/0b9y
x5iv3fIFvb2EP4m8YY/H51BPGOdlgCWrEfLsVKCSW7ed8NftiDZmQnDcd6/WIrKeUs5wlmKgkCUQ
hqs0XXdNOfBhZwtJzGv6TUgsBCbzid0PP5CVmH8JmGYHDR+Mbh+/lrQ4yrseL4vRAGvJ0B0XDSCp
sb1SA7VXZ3Rbbkx6dweKdFiFByKtp4ckpMyleSLC3SSvupwjwRXdRYdxdN6h7CITHQTelOpEbUjd
nej11TWr+kpcuLF1Yv8lbcDQhKwCotJ5Vgq7ZIc0gKxefihV3MixLJbiyNnpZtlc3blq6ZqYhWI7
OZn5cDLqiu7c1z6SfvznzeyMu9R58weLcBNm0jGMr3No5wzzBvRXMxPFrrQxmOEwpFlOXW6bJXCB
bNegz9Aejug3V1beZFc7XB6Fdi6uqHmAHzsTyWWKLIe+fvtoRie+Zp1RI6ou/FvYDs96wrAAX3az
HWF6wwewufO6od6O7cB8UE/9gyCMYE5S/Y3AhDyp6leMHk6TPshC/4d1f3wbvTrbm9os0CRq26ka
+jfHQwiKFNg60lyTDWPPw6EKp+NUuPOjVuTmIxcNthl7JEYYb0M8dPmxKljUqoRlT6U4/ebW6dac
sWzHcdaeTG0yb3Pnvtpc6dpcFC+RZU0PbVf+xcs1vnIP8s31ndOTD4ri3HurPM9YFcqLLwybcBq7
yjqZMR7ztn3zmYhc9BFNld/p8fPgzFvdjPMtQZNqp0WNfNckE28P8Y0Yxw5OxBg+6cRjgZtfKCye
zdCZ4WabILqSgxRHoefuekiSkITRfCYeIc7eGb1jyGfEmw2WdypZHFz7AT0/9OHsPR3wCXkzuwI/
pvvnIeyh/tQ/pGU2t6IJ7adhNNDtT5vaieqXuOZ518XxCXCxt8ENtKD4VX4yo+qkkpYtgCXlBZNU
POnWayN2v+9NbquV3/OX51YmqPZK+xQ5aJLSsBs2FHv5ymIUthkTlqn52JylxlyfvbzYqbHp73Vd
PU2jnTxPNgMnz+v2bmFoG03x1oRN3p1RC/x4IfaYYnm3/CTMH03XOUd+AdCYx8FZ9crZx1X6mhsk
2ZGkl8K+hhnZLzv7CZ+orJPsrTeeQeT370QW2wgV+1NXq5IWwDffHJdHOb/+AxUD8nc1De/5XK9h
LoUvKiqMnRnLv3j9lt63iN9Zq4iAdifczbNrHq22cdeEtz3ZU5mDT5ycwBNOQVsEHwiWvWdq/OjS
Q6McFoFfpq9OnWmbUejx+9IxrHu8auff7xwbRyP3UC4u6GvfZ8XCe4l213XawOiYxZH7U207UEY7
z+B2ixBQ5c2rlkfZ3VS6s4fi53K5ORcCh62NYMtxMDhQ8MIZ20rr4kD2XfnepTM4d+hPo4a+QMxm
wqw//EircgAm/ycSo/1QW/JdsF2+6KxEVpaqyJ/H57yqCB5ngVmFu8mc6vcqrW56bXlobdttP7PJ
NpX2OVSmeCf9eMApbG8xJ7W7KOmzd5vlqXLbE4Ku6U5HRHygO+T73PU+CUEkF7u/z0b3LysjTFYp
RiZb+H8IQvw/9s6kN26lS9N/pdB7fuAc5KIXlfOgVGq2pA1hy1ZwHoMMMn59P+lbQHUV0Gj0vhdX
sAxfKTNJRsQ5532f9wMEc3jIiux7tvSDYNAAJP32Yif3p9/38kJf5Jb2m2lIBmW9vx1636mdXsue
Z1ChxhaZnB4dGoL9IuZ3+G7WjqiUl6TqUVRVAc4l17sOeec/iWC69DUpjcrNiSrjVffTz5F9e7sQ
vLkfIvtFGnt8BLtxKQSLDlx7ZxU1XUs6iPoK23Z5R4082XDEAr+P91lWW++Zmve+IXjeILbbk7q9
sPMBLmlzb3iH3W6wG2pAAKjkRGcCPjym7xCiXpqYws/POJo67L+M7Xj5eRDAGCTGgsbyfLQFq3g2
kkVVcNO6nfU4icm9EoziX/Qt5qaxWQB0SFZrTyG88TnDHtlFnZ0fNM2engSd9uVHFqXxmeYXxnXj
swpo+ephooYzk093CFeqPUkMNqdR5Lyhtn6QSaTXOkWECb8OFjlTZ6Yy7d0gcrlabq8Oy491bVI3
umPS9oDZ8SmfW+ddot7fc0JBjwx19x157CuLPcoWauSDyRewNuH0ZuVyfu8bL9rlffpAQz1FpLq4
70laPifNnDz+3UIq4hfX6dT8dirMiozi8EWhpFqzObBbTeiZ6Wcz+6k97qU+O9gatT8HBblflEIl
xyZKWVTioeGqBYYxvA3V/rjYGCFzeJLs1/6Gjln3GqgqvEgqylVNa/s94uncYihhR3dNdixdwg2K
lCihLFveHDIPz1MPjKJW3i6kt/I813/8njLESdPPIRBIOm5vZlXfEGfDGNn3VJ89+QMUSHgg/r6c
woa0Ny47u06Duy6jye0Nv1jFaGv4MGnINEV8bTY1MkaObB8LMDMawJj6fflY5f1DUMTdec6jDxM/
ly1+zyCjIGppXmwx2BJdaAdXUdfVQ+ioZ+W7w51RPrKDvnijQaNfrYm+uZys60zQxZErGj7GZjKr
PG5frEyWb/QUoKw0yyd5Pzc1YZ3cLbu4WBADBLgnXLgR77lhfjPn6WGKTHo0SfSwjHI+2VX/lY0S
hDq21nmw/ihQBNugYKebUSk0oTPv1VvEYZ4GrD2jexDTkayHm/it2vTA5d8TK3mmJ9Z/I0xklISi
M8qr5NngviFoW1SvZcw1WUKd3hNevRx7j4fTtJA/CsMxUqcoqzIbYwZk0RKDx5qc1r3K/PilF9Nz
FHriOyo+e3ASHN9U/DyW5XPmZc2u8FmL3Ioefx6WaAqckrlZyXiXwTWTuixCRDSZdTHpdp2JtNuX
Y9uSXMrfKTySj1EUv6Vd+TASdfMdGPoynah/CSuQazsmeaoDpnX0wJxvQ0allyaN4oOgjMSW4u8L
ZcRVy4no7a4/dWLJX1zRPwGTRwYSlM+cgRHKjc1XwwO00pVziRhNPmZtOW4aN1+uI8IK5j8TRjAh
T3T2C5IGKDUHZYWgn13AS3kOUFBOxSfOxQe8Fh79UfLA4blhI3UGDvePrADzh+NZCAPDWT77vRVu
kYiNlxYGyHG00PjSQw9ZB6R/iVqip6WnpqfM97mWMZtHl0SYDInAXbX+UDO0QMRHFW1FDd4a0/6m
0z79CXr7jxt11Y8uAuyPeeHVdJU+LSpL9ujqqpMCanGpbi5YgVXimdmBh3RuSE8lhCmmWzgHlMuc
m//byOH2PsYOyoKV/uwcZnJFXfTsR759tEuAFdoaFJJzEe+D2XFOXcCxEj4ewt2q8Xf9AsCWugbJ
jcemIEzx0wuccq3duYT3kzJ2BLdHGDipXwiZb9/XnS72E6gOzMLkk9kNySr0gfcs93y3iNCseGKz
tScLd1t4eXZPMOBDt8kBcB3rycjD7Ge/ecrjy98v3EfJRWOt3UY43ClXDRNxRRRYly7WpRY1Dpwp
a+hKZGbrEJmaCiUupa/xrC5uLji65UfipfzTwCLMP+s511tNBb7Kt++wv4G5KSLDmolvVznqZqvm
df/zl7nzUtC3vXNcn6wqFIhOW4aXNGa72qS6huxXsrKkVgrwy1TtP++HKX92P1ZldpnGVwAKOAMt
wpJyl07FBKFj5QxgXeooRYiFjqC8d6qckiZECTr1N1xVwa6FRhKFkJyb+79/KjUfzCjVt8/Qdluh
t0ecZRX3//z4258S0IjHJLYvqFCc3dLEOJRTGiiT3fzHlzrjE696NmBlux9Iz+TWGMzbXVu9Dly1
3Zil3cmgJCP3OxAby5SMsED/rIuhRkDVBhzh+/yUNwrJiXKujXHMTlMVnWryaP/5gudzwf+4hGsz
K1on2OycnCMUdSBlZIaOnDaWx2wQ0LukLXP6+8XR3hu8G2ub3f7KX7A1cN/gt40UJlAvgZVtybOb
E5cekJnuj1F3mMtpm5deZ2+jyXqQZcNkMA31KQzqddeK6jjfe53ErAJSYBVE+W+/TnN8KIfqZnHP
bljKJEEI9lcsH0XgELP72VfEHjgVkWxdyMiIdh0DSq+MOcJ2PxgVL6dgCocd4tiXIex2NQN1hszY
X4ZI6Q3HZrCHOnit1Pw7iJZx7We4JHNQQz7UrkV31hr0dX+a2/Z3GdJcRI3eY4zdIzfaui0Oa6xv
7iGneczS1J3iQb4lMiVOue8kxw3bWzn4HAnKgpJW53i1W6sgd1H3Jz4psWm5Ki5QMWmR+ZTS4qv4
MBI3wa3jFoBcZAX4YEAlYztVDW2FPzUL7hx0j7crz5DZT4t4PRL5adWR2UmdP6K87E4RNOLdFEWP
g+5xqKN4x8seHnh+Vyzy1RFlu7qhH3wHzVWc3YIsASBZCP/WDIAxit4u/5BZ7QpIgNn0PnKpOqOj
ZTFcZEVfTnOakZXcz8WajsO57GS+c4V5/Xud9CB2w5QkeyWKB+jtQBCYCu/hGh88D3RY4WY/5wYj
8PS4CCs/kU7cipGK2wfm5XvyLEn+O4E9sBAnYSbOZZUcWDxuRkWBBkOFDu2rYMheZul4ayF0f4Ay
t6wDy3EPTPv8gxxYxbl/yd6KgpBq2PjguACJ2PlJu0QF6dh3oTcw0MxX0cIFWXAz8CCV0dNCF2Nb
RDC88w7yjvAo3BIUem09noJbp/3vnzrLYaA7JftcKLXFrP2HLn298buFmipadVJQWfCTsfCVFrlM
6CD//n8AOoBPzpWzmUOejTLllO9MI6bolmYgIfS9mBE8tDgy0N9O0sUq7pljLcZ/ru8s0a8RHHdL
zelObjC/N75b7vqCjInqFngZjS+aYLCCeHoWAQ1QXir619VcbEW9rWP1alUhRZndv4XzgCpfw8rt
W9xgJKau3CQhV7CEXkvdqNagLMr96FmPNGebO7Cc6PNdJmbMA/u1yPr2EXHauZgbG1cY9IqyzGCC
yoYSJa42JaTx28PN4YWSr4tR7dslkSgDsWxJHQLy6KwXL5+ecXPD3yu8a54dOMRg0Vk4ZpVsvdwn
wUonhbhIS17dcWFjSRMJ6hd4Q+CKiuR2xAsUEcVKa3BPlsVuaHNkZckTZ9suwbSM8hqU7aXGw3Hi
9t7mMQ9rs6l79FlJeWkr2neOxKiIl/MksSZRxwwX6TcIkgAqldNQHm4KCY+alPqLXNAmmM99T3EG
P20h7FLPe8KgXGgf/hObl7NKwResx9GukaSkPtcfk7KugtMSOvFK2z5Irzrzz3N1HidHHULHB/04
348kumyx0mCBCcctqhQS6ID1PVkpSmFTefSGbXHwRPzlQKUpiqn7o41+WeJp3Ai/K05FiXBiyBBF
deAyVkGPKkt7aJoS21WH268IqPOxq4fyGPitXHc5WhOu00evf84oDtju0AAIWT4VCKDwMFxcirr9
ELz2pt8kRbdPPPGVS+gloWpQZIwQgend9QhruIjKfOSjAXZmG6rWZqpP//nFRGxTJiRUkkYUEn6v
fiwHf2/NgT4kzJb9kDhzWTVbVA1YuRuYMmuPpudaTSxHmOIKEpTiv7vwslOiekZcxPMVPDJkXjbB
5LfIfNgTVRmLFbk56MuCpFpTns7ryWs0wpxVoDzrxKE4PSiW1Hbgu/r2pXOiYy77bh/11zgU2Cwj
3hwkXrWJcmCTtj1yCB3yfT/EJLRl1j7JKi7egpe98IlAm9CjLujl8GmLPbMsSVPb/ZoXrbdKEpOH
aNtmWBLxvkYxnZGahzD+zhzByfMK3X799+ehDQZmriF56PxmuqthmVD7qDN8u2zFwppgxOe+qeIe
dZZi8c+WzEV07/+OmxFYXOm+OsvypaBw0fqfPgzH3h2zy8ex8xyYdui0xMyyVuHG+/uTXMSMqBG7
bIu2/AXgHAbDNBvuyrhCEB8rudMFrd0uDh+TEPmmyNVrnEMhr7FjUKoRdubG+ucw0APIA6UJwjTh
YSj0UUQYhYMJ7bFZOAesKHiTc4hJSuduhkHG+oJ3Sc+gX15UjVKuwPmxauL0lTYXU5nbF1nbyS4v
xIvtDfk2CUzPkewlqrLhlDZfCbreHcIeHJc3J3bmLgvkbL4AEuQuURxCVQn7Kcx2mKo/dZW4u6EO
Pho1vTLwqveTLDYsrPaxzvH5VbECrWb38UmjZ8ki5DXI4s+iQbydAwMQdnoLBPXUcbEQrXnFfK7b
GVHnQq7qgBXJL8Bo4FpLAX5ad0ON3zQR8gBVdplK7MSpfCiLk0WwRgSTJ7S76GDZ0FnI7nJ3eibR
lgSkbN07IkAUGG/YesM9Zx59mqk7UgevBu/8B6pktEHMS9caGR03p32FQNEdmyVD3ZUyy6mhM3Ln
IuMcqY+rhuZ2HOIiBe/uwv/k2nK0pD/2XbkFzZmBkGqrobhtnYFMRXoAZyOWdBPGFoBDXb7E7ksh
kHMRWBGgB/H6a1vv80Q+5nnnvJuJeihv/fQtklHBkZVlisxmEI1o8LDGB0g5oF5sUDe5tIDvAMg6
e4PeKg0rTUwHRs5QRZ/h2BdnJw35tArMqAx5Ie/hS846/AJt+WXzge6WeX6G0AB3KIkew1L/Jo7H
2vRWsKoELOS6aX8u2o1Pcp4+vuB+wKCXrQEF5TqYA2p+XQZHVcRnUwbW3qmK35SmbLuwTaeCBHWY
BA/0ZD5AfPYHKf9EHbnApZWn5KQU64AFj1ue24C01myjgTavrLCne05C3bVISeqcww//lhFiMpCz
Wtj1Tk40msvEfYHFmBHKCDNFy+5qym8PesgBfehvg239bnE4irfodkl++baAN++nxYfaaQXLmmWA
ZRy9WrxVnKDWDfU/ukwmFUXJQKWIrkgAmhPNLAvVNC2eNruwAdNvQMKyLaDhnovWRaDDdnbup89a
lqyqy4SwOGxQ/NujQFiFmZrArfhApq/etd2D9t9MY5EFXKMYm0MyXbnyOhD5xp+YmRM/z83A05Yv
PxmK/SJ+FI0soSLHkvTtoYp+J0qQP1xkCGSIwNPbqcZEyuqGswCDUYWhYCspV+ng3NxtYRGsehvb
hNWC3PASQGJzS6k2Zacyw2m9LEAdwqm6SIJMNl4awclagmfPCzpKd64t6a4Ywrw4uUeAYhMd6r6E
YlIvGv7vqi1oTTmp2iPaQX8xEKhbhgjg+uqhmOyvklj0A0hOojqzW6ip+hPTSNkwh+8PAdTHgqWs
EDF2sYptJfF+12k8Mkt23igQLmNuinsKl7Ud4TyXcf8KCGC4+fGbFWnR7rPQxFf0U7gJcI5sF3s+
JTOHCUyFcjcE/e8u8Js93Y6NNecw4WflIQK197JTJadhl5Srqv6SmWuTK7tMa5NPwaaI7HRt6uaC
laC4APGiXcOLS5XxtlGNTCcwMbCPNFpgM5R/Mj8pz6Bpv/zE1NBahjusu/RgCPIcLHMeD8Hg/6El
n6/ckb48I6LG0KAvJGbxIWNrj/iIwbjRUa3KeB3cXBz28DLr1qXF5mCeWab90KGLgdAUYAmBZeEb
XLuZf53kn3me2yufLb8aJ4By8n6vWNCs0XniYaJp5BPDI6hUskVtFvIOVhCivM3cRo86s77KpeEJ
zjGL+0mcrNN8uLf6LFirwXldFFR1l8Y9mgsbWT+H19RqntU0ffuANZE4rbokrdfhBKGiu0UCcdDt
0xgBx+J1jxYRCm7q+JzPoYLBzVjTlkvAKXu/ljwCeNr4JP6GPnXssi/mbFolne9tTAmfIwUHtSEG
ujkpZmY7W6ePHrEpR9LaCbc4T0xHV5M3im0Q949LVHFX5tgWIpkyD5eyXsdJc/FzhUqbh30tEhsk
G8gGLCTB44AH/aDC4Fv41maoMjSOOk7Jw8ArOX20tSc2SGz2GKWj/cjQBfzQhtcJmKPGfBIxHNsv
lf4TR1NyIVDmVXaeBcO1fldNcd8uCmiDh61qwiyYc1tuRkEmFOGfKwbl3rpySBVG6behNETA0rdH
5FdwjZ1u7TWEc1eDNruMsq1X4XcR+Hf5lKH6Dr8JIcmvmQNXI/WKw2jae61C+xANnBXN8sGhBFRe
/4jeCDO3h1igBi5Lo3JONqxLa4FIeT34GuUXtTVhCoq1BIXlkhIP1TBa20YtjcSZHumKoBdngy2i
cVv2SCyYBUiqMbCqi5LZhjWYfFQx28wtzcAzjCWiwNyMdfhHlg0/21YF3HwcmyoDFaGvqxdIHZAV
JcJWYO6VXRu0cIjK0hjffi05o+QErAzT+5JDBIzzJ8bIPdYTAfOwwnI2ixnQce6tmwgmYQurBjJu
P7wFvTxUNJ82yc1/XdhkoTFDu0aUDZHQx4lWLSkkTJ4mTZ5JuDxWcfRZpOZTuDYiUdO4SFVyHj+T
c6dstGwpw/0R8EwXAp7pnuGw2ztaxM06WcaN7tTVdHODJwJJQMfTC1uPIF4xccyyYgjGLqyHEzP4
24Ik0eLjWGqCJDzUltOcekvQGMQ5tSndhpidOCj3lUqD/X82jzB1vacQWnB8cExOKOPXpGLZp74O
/kATp5BusGP49kinwDWP2PGsjZ3Ka22Az/ZY6+jAgDkRaYz81VgTp8DuuWrMJjRxe1Y9cHQFH/pD
uCP7y5j9EWOEBA7vr++70J5n5xRV5R/Haw8eMPRtiTOKyKvyWCzjsPX6AWVnFH2jakruUVGwgGdT
9tl65HSHpwF8w1tcyneCIH6GShz1BGCe7BcWUx60X/bcOZfcXxErQY5A6+OFuy0IS1qCTUqzHmI2
gfGMLtonuVMA5XQbf8Ront9alhk8v4pQa+0/4Xv4onhLoJ176bkdbIfuJvv/iCnpWkXlTydsXryh
g4MzTRHu9z7dNGbc2VOHDSImFW1p/BdGjr/aPn6PKxig+BWp6pI0Ls+zSnKyja0noxXOm5RieQnk
dsHZvLLyeUByDXD7r8ctZs5r0+7dhLksDnycCHLClvM0kBrh66tjUORi1r6Itpf7HBuFwmvcOtUH
4SgPc1XTQLHh/yIvz6MEMVbppfvODar3SCJm5ZhfeLhoMjvEFxY/pI31zaz7EBd+vGpDHmdynB7i
8VY9K1+s6oZ/KB0sXZkbO2srOhqyZPc97uNA80ELbDHQGJD44Ki6FUEx1od+POO4UXs4D2xM/X5p
DUAnbik1x0i3tPeqOCOoPNGryAaC4mTFD0QYJMkpQ6sFQv8s0+RQxhDmuYb0NwaLhOP5xtnB89GI
ksapDBDdaMJGhhj8FeMuwukmwnspqbZD6bHL2El5qIHDOxNnb5uyg0xvecwarz/EZKyPI8cfg7G6
K6oTonSCf67K1S3TERJT2mIitQ3X9r1Xzh+ck/1VhRZtjWDjcZbM7tMq3w+FA+tRY1K63cnFgNMn
a9nn+41A304hCxKFphavk/WzLGIfgDnBk56DhKgz3LznznqqSl0cpTM+So7kqzGPDgvicKxx4tNN
vrqQAmwSQLg8TPypEszWb4ujgzlpZr60BflIvID5PdtA1DsscqlteMyr5nuAJeeUN1gGmna5INgL
MvpCjKwSnDI19R1EwuYW9ZSKB6dv55WJppOHOLxR8bcXMsgNHrPFfwrof2wi8oNnU/+yFc54cUeQ
hCKfY1MhYdn3o0yPKmqeRil42/UQokco6sNfrkQM3MCxEVZZ7RHUwmZMp2kd5oKE+3H63UpscFzL
ezR3AUo/mb9EZY8umYTpTdcM6b2HvnqQsfvDRqu9W2COn8YiDh7IXxd4Enm8LT3U52TED2CaJ28J
/F/GjpCW476/lu1SnNGsxeBCdLt1PYdDYolJp9fJIck4vJkSLVjNr4y9urvWzB6d0SbVXMYbhHv+
jqEylBvvyYZR1KjmGdk408i+fMTqfTfT1/O4wpOPeajJ6ZgiVG7W3OYBgDKIbM8BFsFbyrMd989u
QsOrWiLktzf71k1WnQ/0UxCThf6tiaxfsami57TcnwQjKffVj2fWyQnP5IQfhrH5VqbI4f3yiejd
iGqMVon00esUZuSAPOMdx7VNK7h7M2FEx2UIeCywK1C20ZtOCtIJby9wwha/E9WF4K2HPJgEb8bQ
pAOQuiPBlPGCbz6kGea72CZUUiYOfb5yDI9RUFwKhrLrNswWDpypc9cqwk8qvztIMlxtJ7kTLTXF
LYiATgtR8lkGQT+AVr9q2pw210K7ATIgnY8s8g8RxueVtDQyAJ9Wh4TjpORlLpyPoSXXwGH8GYlX
9LLUdi3eyeyXdHp8NQIFTJn1v5boWTvVpyiDb7qoHHOD5URSAPCOoPhMHCyGJFcWrsN+TjA8cDWK
XZ0Ygh1aJBSZHa+a4VfajqfKeu44YtKxnok9H8Qn2vyzjEvFlZM8cAtrHKp5dN2AXNPWH7e4XdUx
890Pt62ufo+DHlfdlkYFCW8kOeBCyl+jNL2D3HaMxPxUifb0OVqOjeRVz9y6LKiDg4Yt7gZ9ayVo
pBZPnoyZE5puVyBtX0kvufScDrdJgdks8ckcSPv4flBBiF8I6S8dv3QbLBWGGPYM6Z5Dbrp13LYg
oyXEw84/8kS3h8TXewj4DLsD8Vjo303MaQV1HQ2QppfnuV6q3Rjav9kNc7prcb8FAtXv7bJ11zeA
16aC+303OvYvE4YD/dXe2tPvhXWFruiW2yM3WYEfQdfWnS38YmOPfCAMYON9u0R76VBxEe9U7Gwy
vOQSz2fh5XQD/HqXyoSQzBFiT75o5unXyhs+QUxCPuNoeO55rFaDHp4HpjI9csFtkwYVx6Jp109Y
aQYspRDfEK1kCi5Gfc6COzd5TILh3QQ1gUfkx5x9+UEv9BbuZrZNFcuzUMNXpKYt2uL2OC/duFsn
Nnt5JWz1I5mAnUE9a9R8q70B+jodWAdRIKtj7TA12FE7tt0nN/XftK0osmmC+m7/SqaVPtY6O3SN
vvaj/x5VXXNwGidYdyY55I7jb+q4qskL2At/mUmNC+9KCfGu6NGF0gmsqmQ4IgLA2hHkzSHoJ38d
gEvXC1MzVS+XVM0nJmCrrhFHuwCO2Fs7ndHC9mJ/2SiyS9eWrWCMJpiW4CrwyLpHDIr0uSkjbNUG
jw7gDD/YQwcG+FZMzDx08uJiDd7lYrxw/HrX81c/sem2ZWn2UutbXMHOBoWyRoIRosP2zwaFATLG
9hDiHQ9znEcycHHFZzUowU7dz2lscX4oFLUEWEXMV8QZ3ZnCvPjTPmGStUOO94v7ixTJvPju6MiC
sk0eSivEJ4dDlc8wyZmCfo6qaq8QcbOVUw/b/x9RUKtMLf+XiIIArP//OaFg/adW/c/y3/79u8++
ftb/9vSn5VJkX/97aMHtJ/yTiuqKfwGW8Z0oDu1AoAsmEuCfzALH/5ePCIzUzQCRpxsFRKD+R2SB
4/zLtgU2AM/xiALwHBI5B2ad6f/8H+6/XNcOHOKTghivnyvE/0tkgWBv/2/hn47jurwEm8x1uoJo
bf5rJqeew4mxSbkH8X2jCKCnn7KHgswf5ptCb10cnRxq2A8z/UbQnHkcAeNV9DreXCzTmNEA5wJ2
QF+YgDEZLPdN3DAYWPKOCEdAxMn5R4lRti+K6NjcWorB8h4CA9jENNXXANnkmyWVdySn2sbRZn41
cTffVzOzD0b9nB/N72HiB0Ve27ylo1vhRIopOG/fIkdmvulk4/Hvt/btDFgSO7BuQs5yzigeu6Y0
VwMMye3fZiyY91K3xY/PGc3gSgXFVUGwOU5LZdadnf/m/cWrRITHuSVXC97LG7SyG2/ypge02j22
QooEspRfVYiL3Awi2EI/yLctUiV26RZHV46FidbbAMB2Mw4zSpsGgW/MidQWe+GoZeMkO5IiDWw6
oAB/v1gU9rshahH1Fvge51ZfqSLlqcVxs49VF29p+pLB6CTNEaobHnjCpwg3fKry2bzVAkt4DljY
FE842aQz9YyqcZElIK1XUwq+0/g+QUUY2xGdRwDUvWbd4qI9hUmxK3TUn3pK5FVPvCr2efu4ZPRU
Uzoh2O/pX7MdbX2XeBWPKTir2ExUUxSDAkJwQz/cZ54vi2jVMplYq1IjvVwM533hHOlTQCRYwO+p
qNSbwLuVcBU+ghKhz0Z7pX9OJmdbISM9To3/qSZG+X4W66Ot1EfnFT9vOQjJlPm/IIJvBfD/e7vA
+c6OMK/H7z4QOGOBpPR9iw8kaMEFUt/tDBv7yp7VU9VH47kJxq3VEKrGzYqP2Ao2VlrbdB7Dcjta
Nl1Vr2ZcXNMbB7F4bJpEw7NGmd6C3EEWojc0xS3QMbdIMGw7GTOUlXO7GJg3YJ2jHvSQv27bQd7T
36jp+dHBGOLrZaRHlmM7j/kZwnkOfK/a1mMewC6J221cT87aGZDeEd2Kph0ukBaPKJLPBY/AbEXd
g3LjP5HmNmn0sUncN8QUyQrmFZ7g4T3pZh4ll/m4j2WXTKenXENEQSWXx8Hb0qVPRr0zys7vEFIe
l7GmtkK/t4knmEDUklAGY3jZrfuW5tYRoGWDjon8iPBXngUwm6HbzVELJphde1O2wPtqa6LlXzw0
C2PIKgq3vS2vfkMHVPhTeAxD6y2s4uVYzPGxiRsaK3EDnVh6L/3tKNQFDznTkFWYM+ijv+Rzh2WE
Jqz6IudtmA5HBops2tMouSwH1XLoUecNnL/ntGuZoKJGKPvwcayaeDdY1ac7BdfKbV8GqAEi0ajn
hyw7DJC0NzKOYHEZsE4djXSMk2iHYC+O4m62YfGjaRLrpCy/DUC3irkL9JMISk1B63hKlnlXUZ60
XGWGxylTjyP5BuN5it78urKQ1t3gPXFf7rCx7EvmiHyEl3SPCjTfKo1QoF06Ohht+Iocc+91TEyL
KS53HARh5EwpsnA485soHOtz62/CNGcI5nN7Yke5gwRG0iKnjj2NpF8FzyzbPy7aQL97UfRba39f
e80RgfjEYU98oslltJ/REC/j8RkhLuWedtbxpA2H5wIT+djvta0N2ijB6bV4yFnv78iDJAZT1rsw
d+6YLZ4X/iPguNqJHlwgPQlna6zIoFC7HXqz6d2V4n5qgJkRS0MPH8SRp11yWBuCnFyJqDcn3bDC
vwCV0T6W4a3cT1CC2iTLKSzNeUfHGG0U3hT3mzUDXmfcY6/JS8pGs6upJDah34mT7dOTggFP/6/g
r+k5Og+DKV6pft7kXImDb6uCKif7Ycv+oBup6SSIZVejIKDKA+RZAFzAWXek3kWNpIxLu9m9a5yo
JQBy0+txOEdL9JIMLV55t793HcGLsCaeZXJLp2bBAaOWcoezP2FkPT0BHRY7Eff3ZlQ/Zh+fc58T
+VZUHE5lODwghKEKKE6KJtKGzICaI7V4Syf/iVM1ca2lRvsb/SmZGyMy6NdjXgKLUU656fBts2Az
QUcKLjPmim2Ufauw+TTNOKxUCeFb+fFnrejNAP3e3/S+sSl/kwaIcsc62UjQN/Vx8nliUpo3q0WM
LGX44+M8hY2F/ZZAwfbBq1V5SS8yALOoovkHM0Jw3V2KQbC6dk33YtNKK4L8rR1ZSJmM1AU9rHLc
OgnwgxpZPm1BSvTOHd9A4h96a6LTNHAEYIpw1umSISZEnjfTSY5MeCz6jNgRA+l56uxTSsWxtMtb
6qtnuNcPlp+82DY8sQWC0zpjf2HbHa54Ylf5nDTIXDtzjHsaefHgES1qLLwbjAWTsjsmjYsOYDKv
tYhtoisl4PyRJ2QWhAwV1FODPx09XY/ANbK7G5iuHFECGO2n2yJPeRihi8NWTKF+e+6mpBUm5IT6
doEYea5dRJOTxXrXKvuQICYigZFcCVT03dHUxXWMixdlNwynJvchAdd1Nk5MLF5lcAGFZrqDjYMC
giIjq/xdiehzE5OHsBlGZCOlspNjTFsqXrAYMmdYhwRG7idIjAyGaD/PYcLCCjacLXoVsWpAXlHf
s9ft/MFazoMbDtyu7joc/Vv2Eys0LtzuEHX5NR2QOM4U69suAUmlhMWwmlBZKzOc0xh4HDq4KwZo
Xpc54WEZaUjbtnrLevWBMCTe171BiEI3fEgnRonTu5Mt0RFDQsEMnGj07DZ7ZQqjDYQulk6QjNYI
ZjYks73R81vs+vK0YKqL5ofUAZq+/CkSqbD7z8wmHNzkemTaEpvHjq1gU4zqOtfd8ETMjUCwJ4h9
0IZXwQyr0Y2765vxLrPAANg9LHoXwTXdlpfRTM7fEE+MhqzUy/Dop/RKWkZRjejrO76xK4AKLjDU
o+364dbqNBkmzrTOqWjX7L4PkhZsmLPn1x5R0zalnjROihpLw7ksFQOS/8XRmTW1bqxR9BepSkNr
erXlERsMxmB4UcEBNKslteZfn6W8JLdSNzlgS93fsPfafAWF2xys3P1BRTUG+XB0FUvPNk5O+Eqi
nZnaz6Vbga52YqKtMdOSUPbKrsdZgZmMtlWvnmaeLoCcJKuLH7yR5VM0M+M2xC9GMxNAI8GbffrV
YSw/jUwOC2ebe5Nzpobcu7VXrEVaIWc0FYagAXkboLFyZWO6UanZH2NrYOvlyKcydmv4QY8WVcMT
9iNYMl7ybCVGdqaAR1zBOvvSG40JUYbNuxt1D4Xlwu3U1zJXVHY8a3iFkS2QAvoVfRF1P+xdhHzr
zIZrCJkJk2VrHK184W8AntgatupA3FfGtqfgZ1c6BAOI3y1IIYuygwIt4uLvWlSmO1t04kFX05uY
Kcv7ggVIGfY45zXsXePkkZGaGltmyFdNiQasZYUlU5K3Ps+y3ac/3UydHxdOHsTETzEPQDUSxb25
y5V5yJPy5sabGAfuxlEYHaFAnMnibh91hDGE6rKMtSGdYJsylh1D4SG3baL01oAt4SgF12ydvLju
g6aAGJJoFjkOkbgM2iN4gSQE/RRng75PmLqxBxjYTSEIqRJMm5DH9LV4Dqs04ayjntD1s/RG1At2
z3NDOCk7DAUTSbeOcNbIJZ3Ykvh+/dpq7YoM1GtRluEaWwJyAK9fNZV96ByeXwvnDlFwL1mfcELE
LrkYGEbq4neZuHDvkOCTCeN5zr9KU5g7V8U/Jjfiqq/4BeMD+WnZIbaN7yrBC2E6sw2Xmrx0H8Ee
J/DIaEeUqyp5tPEuM68ccc8qLLwWzBO2rgPsbs9bZYOxLWfC1FtFRHpnsz2sJsXqLRHdyaqNeCey
5F43ybyykPvvO8Py9oYfkwAGr3QYjBl9ehbvHCNlHRj22b7Ztr6FxtDLrwWm+KDXsDtURIl1eFJX
gyiyFzJBWcZHO80f95zf41bEZMiqclEnVSTmpn+GikZM3UNLy5bxcSoSn/M+CtnCCvYOCHtoBJ5s
kLSos3x/l9N9aFPIDeiQ8AsOOGB9rxOCkPzMBRNo7A3bWuUeO20h1nVnQa9nYbdiDjuW8cGJnCOj
uOmoVcZDy4+EkFTJbaeIdQXAtAfctU50M0X4GT4rvSqDGO0DX9xL5SA1tDXIoxO2tKqsgVKze7cL
yMW5IV/UMA1rO53sfcUiMJQOoTS68Wlp47dMe8yBLPtHeMcbmdEYJnwoDECdbVM15A3V+L9Z7fu0
TbmHqllyzKy7uhofRJq8sHvTN76xjWtwoCywenhfAB7tPvmNTX2HdwpvbURE3mSVn/Akqd4UUSCa
wTgK/SyWh8miqpFJx+a++yMV18eczLyr9od+7/lk2GPJ0raO7jypLM2hU82ctrp341RYtTW7NBKN
EKCEOC/SmpgArE1UYFX1iCsKs+vsaBvEa3vpu+JAOvaqNCXJnVy0nW/iXKELViCmABgZ6Sm2L+R/
woDwhjcLA/e6eJjJJ6JZ8krySfXnac8emn4Scfs6iqBrV/gCjbS+Il36cgUwuVZM0bOvqMsT0ATQ
VuWJLfszyWDbkgjodccUfl0jqkoznS/FSz0o3RRWfQZgt6IrHvo7gqLiFGNDWtWFb59aYyKgzKNh
ZWuZApkjTkMLHzpynIPZjX+bxFHsq+pdoYMwjripVliH4AwNciNTjK3ziJLMU+k3FPXhmFi4ZsbR
3rNMBNcjKeXcaGT31mv+2oPFB3Zrsdtll2gWF6aMFGksS5ZULUAtRBSImifFDL/Tkl5jtAhrTZk3
rqqOvXldkqQ19vFPo1nPCdo2dB9SbcsQUiQP+XHJR/C8jGC9gZ/VtpNda1gXd342a6St4Vy/1Ayb
m4e0UcNWFeItHJh3cq3g/eMRIK6522laV6IcYu7t5s4p1lmx5ZHgnjHqk8AaOApJkrZUE5lT80ub
wpRpxLsntX96qf2YwynSi3Cdlpa/m4z6mE7O25TRHDjOCA6DoRz1i8Ehg+FNZVG2sZLscyZgezvQ
boNMv2mSz5MJqQxYK7qFoAOUBwRy0TppjCtZithG62jDNAP4qsM/ZpaOGqrio4PR7jCq4YzmZV5q
2jSb92FNV4Fd4XsYM/04uV7ABrI4oWjdhcRRnCDbg5V/TIzbrOdPQym/swolb2vOT1lE5LFirMH9
wzJBgyXcI2fYO9ZTERlkhxmE4VgSYUnktgDmXR4q3aaaa2pzN86080VbYNBogiKKOlZS3u8QhykR
Jva2r7sFL1+0SHrmQ9F/8frWa48g0BPbLNRFCwa+ejcahvqzM4KH31sgaE0KxZ1T6ncQBbe+rMmV
cRIrqEtMxAxCeBbgCQEcO5S6tEh/EW7gM6zyLdEhqgAgU9Wfhs6HVPvgPot+3msi2ZExgWC2U5J1
CHxJVIxiRsXckee5y/3ZoibMmkB6JE541t6TC9YXVUNn32XCCqcl5U2GSjubgwPhOAmxeyhQfGGD
unm4zUZ/mZzkR3LRgv7FPJd7yGF9du4FA5pAT9Udj7bE7FIDweuJTmrDaGX2ZCsYVMe8a93W8z7w
qA4UkK0VLFdR0xVzMJszTp5prI7aEvuS+GKNIMmRxY2JEzc+zOnJmYmBy4ctKy/GWc1Hrxngg5av
seFo6mxUYVXBxlOEVJDoR7/LfrB3WQZUufBgRNcWhilP8zZz9Rlb1owlzX8wFO5YK3UesWPwCv1P
UDYdojfkwJbMIMXDAqJu8kEjw8EsjRM46+bN0EM+cvzprW3410Y3DlmHiH3exls95ngNv1KdTtxo
Ej/wEhAEuiaGNQThflSbql16i2bEVSL5z+u3EjoC5Bj33MIPNVqBQ9N+tt29yvsWbQnjrXlyQoLH
xd7hijhgwEEIne+juBvW0ficAvlfObD2UER2b0mX/nON8K+ckgKxbky/yF/XHAWIRtSzMTXHvM+A
0xE4tx4TABEYgQusbKxmEdKy59nMGWJN2Csr6LgQil7aZPC4E0pjM0B7EZwzLiZtwuHaTVVqxCeQ
SLFjPPqL7DsZEtwvdLqrcR7Jr4KbChHmNbG0304VCFW9inQ8Mw43g5qg9dMXyTn9tjX20vw0OgYq
yNH6vcvDL7MAV1Cpa5/O1PAVfxIfjIuERFYo0uoCYdZYlTwwXf6G7ulPdYhbdcWfTdBsB4fdCsjT
VRs5Q+kvI7sD2gIStx/wkWqw3rRO77YQZ0/cRzT+itWw27DIoaAFvAExyqCHdl1XBB1ufVr5tVb4
Gl8Rqd/+2IE2kQUy8L7dMzhhzhfZ2JDLW4NqKShpb/aewwC6z8p1HuNc1MiQFIbzYmQ24+qU5M5+
Lm4F40nTBRYM2yLo4ZQIlEyd3SDMM0jHMyGD1e1DphV3Gi8KPMlQimx3dpqCwBY+Pqvqt12rYbac
fqxwRgaVesPB+JfVuHuZS4N9LqdrPqEcaBvAZq31RUhbE+Q5yXsyaf4sQB2byoax7xg79Msc2JUJ
GNro7y3/Z0j811KNzKFG43FS1O7NqJ+NCLeO9BURQPuBUyFPJEWfPIxuInGvQWpHsmA1tv/CCCbw
C4OoxE766150KCvQ9I419Ah0YmJkCRvHzmtXRn+Vm74rE+V0aZNbKboEJ5rWD4c4+bEx51DGNFue
IHsHBCJCh8ZAFz45h7MWdhOCrM7cI4/vVtJ8HiqVBUTSEHMH7MHFGseyL9tIRI341hji2xbDbKzZ
qEjmoADkCbBpvOugU1D0jD/gblN+6Sq3yTrtkG4NGeeYRtfnZCVoYMS6PGscdv0ZucJH7CixJV7s
F1kxze8AHTr3MGK31bmfHbkTA4CdnJPRwAm6niKkqVI5iDXSZpuMU7OG6nRgKuEGvBL4bsRyIWNC
iknpEu6loA1d8/P/cR/gFAb6HlQplMN0+tC9YEwxzRVy4gPxRsr+SJ3c1AXtz1pznerFfOjHdwwW
SD8i3d5oirKKq2H9fypPQ/Ys7iOCPxs6RgcxKKf5Y+X3LRdb4qxyF29byDmpsvyv70cLSUIPPG5B
7ANnhtnIPaKB3VsD6GCYiIhlXbES3lj4ltoZeZVR+UvTrL30prsr8kZtEn/miYd8giDxHcCUfjG8
mzVI+te6uya8MW7jIgRoyLDJJpLC5IDLkTfwJXIBcRQZLzSw1+ig6WDSzZmnP5rppCzniPo8OmFf
vMR2d61gZzWGk+4Z7yw47gs8xZMYh1Mh4XMLvWGgl8DzXYB3NZZ3wEchDceHX4z5wbYsoMtqCBga
Din7mQVumW1s/LskRxuB04+LaaA99p1WbFwtAR7ZPAx5/mXP+VUty7py8UGkOgT6UlLbNHmVkROa
U4AO1xQ2IGSjuVpZmb0rvMR/dFqqgSisaJHI8JiMV2GTq5QzuM2IFj2qIYNJkkXvSmmsnEKZMwFC
nOEATt4QFZObOH2mObHgYU7bScUoqhdBL8KctWjqF0jrDPZ9Hs1YmRuZ0/kKiKSxpT3VtUFCMcuP
RHjRLUO22U+e8TEBQom9cF1PjkYeHOMs/hOnCPLPirfmVY0vwmHk6wv/rdan7dhFZ0wf+OUZzuGV
9C7kIzyzRFjyFex5LXi/VzOojhCnhKhrAXaofgjZIe0rjQ9JT51N26BbsTlOtkokT/7VI1mccZBl
8DyHQnuL3YY3dY4fVdTsjK5K9i7hHJ1NgKHjKi6g/ND47ELGclc1zYbMNLrHjqO0SRGAj6nJa9Fs
I7drHxA0XZq+x5qHOEsq/6uKSCPzZ+8+zOHdmkAJ6LUDnSf/lmN+sa2mW/lar0M+Jgcta5ud9FDR
MU/Sm/4q3OxXsvQNnC6+kTmZIaohDoIMGeaIzudYCWJP5yXUhld9LVFYIdsLHzgJUB7wCvJDWnsL
lL6Cn8OkycqJXwh3VcUJPmKZjDNTh26uvufCNKHPuIzx05xmpuUmrjTmIoi6vIjuvqw2vZX8Oo2j
PfsnYi7FOZHZEXYjcVURb5QzUu7Jf2b2PIXFgSUzO7DaNDaZsF7yGP5/63v/xnq4wFchlNhFitbY
S3CLsRr7tNxUnR8Y2G5C03vUULe5EExj/rKuzWpYpQ37R5+R504f7TdjatmCcQq05Wc/mv9My0RN
TrxtHeUAmgrt6SHhnOfI1kzqVQFUQkD+ehhm/FezT7GRQmOi9AfLJN3JYiuLUcWP1SsOTzoMjEgR
7IvIkDcahr0F9h5HAvqNARZ2vQjoxG9NCBMKvBUSOPZ/NSO2hLyklbkelNCWYTwLwTj58/PuPuY6
VC3U+EwbU/dheum8+nPKp5C7AlVNmNQ7JN5voH1PNkbWwNRor1VvBnRGJkaJ4mZI1irQPBqLUXvL
+mXIXASkOceBg0SL0EL+6AGw52Ak7iMTU4v16TYznLvFXhahvNpq9pCs3QrheKZFf3RRn/RX7D24
qxXgYUfOe5+beAeVJtzPQ/bIybkurA4frMcC2BbGqQT56ETMEuO0O5Bf8qY3zi8DTuxmBLIGnYFV
E3dY7pNPh3H9GCfxxxQmxg6F/K6fbcByJhUBuqrDEM1naRZreLWnKYr/koJxOr1vFowkMSJbfcUr
d57weCGEil9yrWXrZV4jAOrAo+5Vfx3E/DsOnr9Nhk8I3D+CgJuTpGx3MQhtEMqHK6ezzG2RuH9h
WFxp5uRBldkXvy2ccTg2oE6g0fkEPoJPJ/yTgF4RdXVgog9wJ95A1XjuFnEbRKvevlUjBn5LZ7NO
lbMkxgwP7dhtZ6g3SJT7C5v0l1JvHyl0QxJmTLUVLbtRI58updNQ7C+SX5ddydyzT8Fu+gwaCJpD
jflIFAwifbM9p46WrFO2o1DFiTJPZjowdrMEVp/i2jTXXqRf65H8IgdpNRPwg5c5v9SOT32p/Wsl
cTVz91uE06n1R56IdrizlHwqGZInmn5hpRYYDvv7uq6faps6B70q50+lXWduIL1ZAZZ/Ncl3YJII
Iz9XAcSjAZmZ/a/oa65Ya8/BSywDX2MzJT6sttfImwJG8R68rf6Bv2MAgwnIp3VrW5uyvjdoU+xx
JRuKaCq5FXkaT8x/vvW4YLhuPrZUTBusTvcC4XwoMuM8uvq5Uq7cFgqsW7dYn4xj78TVzlbm3SWH
nWiet6r3b2gQrpnhvvRpjuaAloKA0U+t67MNhjWCZecPj26CQVIhVr1pAQVIXoAWzbtMv4WM4uu+
XzyrRH/lBvYbjBhtXWyNjq8wZ+UKxoDzw3+1dTtcmR4ZMERO6SzRWRRneD6FOR0bHvOVdWN+14DU
I+zOCV8NO/+OI5pCj4HVnKhdLE6U6S0tVbK1RPnKVoDQ7YhHQ1jXSJqPylAYzAZtp5WvcJ5AqLvz
NTeYD0Vz+I1BEOajohiuyg00pVeTqzls863nW7emCOkNlpW0bVA+DSR8WNlLmo+MZ2kCDNKMueXG
S9fThkeUFQSgCElIZfaTqAlehtogaO02QuMXQYL+Q7EM3duD6HP9v4S3U7gQyj37sgDRB7Rzee7z
WO3kWL33mDwOZUuFZQ3cijNKNlpFUPpLAEUeHqfaeS8LcLwZEkVJczTqzkU4QVyp/ICN0sU6uFyH
G4iZB8IvsYADVY1wkrSbhIp/h3TjEeHPQ+NH7mpamzAt2FYyC2VG2faFvZyAxMgsoGTPOYPB/Z4k
DZ+JQSJuL3GM0Ehm06tQNxKhr4qb7lixejPma0o00qrx5r9r1GD87erkb5jTxzktGWP3hD4sqYHg
ghAM/aIBeStYda8obTYMd/gtm5Ttl8n/6oZTGREAqXL2F7P9plOKElgyPDgKdnWkZWAGtOeaQUPj
8rrVtW1QV7F+1pn21La8TQ0718jbshCzDmPoPjOdukTdQM8Y9Q9tGT36HRj0AsjqOsvfK2RW64Fs
vHUrdBoSX/+bYcd6Tc6CDQ2ogMIYwgRL2f8M0PK1DOBBDfus5gg27YxkKXftmtFjMvwUpvMrHHnr
p8YJ6vQVw9txdijazDy9Sq+/Zzl7p9p/o+y7gvFK11UZfi5zG8agP27PORFfpAt00cMtaszTBUkr
jIdKI9SuutsTc/PoXpTLo8U7GuCy3OdEOYMaC/fY8M6I0/a4PHDumPxrcgtl+o0NBYOFzniD5nmd
J0r3dqjRZvpPtEmU12z9qQJKVZ6TjBvChd9kdd2179TicziTzIRxI50uoRzehqGodv9/TQBx3lgt
L6MADM6neWuz9Vm1ktN4qms0bSNcDPKV2dKoD7co955BwMuKwZAVlHI+RbZCPPFX2xmENd93VkNc
v+P+uYWh/yw7no0JEYLbFLsh89+MUe0bgRi+qJkJcym8W0kVeAOZmnZ/8myLc7dOvgtuzI2eal9t
PtFFMOVCqc8wgV+KwByo8qvUsu+Mhn8nI9zgKAPiTiWUe//wxgSxxrYOL9Sn07MaXr4hrg9dL177
Mn3LgTe45JZIp58YNQMH4C1CSOvUvn/USA4yMv/chfktcc29XYBpqZzqyeJdDTLZE5nNI5Ol2r8M
axnhjfy85boRIPTt4uC37cEtP4iAffAadazc6EdMFV2LPBR+yEk0KfaOjAcsQlnbkONCK++TIx7K
sGA4Nd3HPiNeeTTemVVP5Asz2csStZWR+1t5/BDDT5Mz9WT8O4NNJ6hw3mD5IGepNe8jmW4rZy7Z
u6RPQujLErrmLOGC1fCON5F/q7twqxn1Dh2iu9InuXcbTqiGF6I2tomTXuD9nWDsVWBuHyynJcPQ
5b8zah35jZramkJ9LvNwsNB0Ko5/9qYy0HpChokeknG3YMhFAIo1kCQxTp/yzszlaDY9JdUSNBnF
N+GJmc+PlIsSwFlp4Xn2ofnMEeMUTaqjqVXsAwA/6F3NTpNjrZj6h7pvmJDsCxQjjm6eLXzQKnqR
WyTh/3wb+pRDH4eghLOWuOIApdPXTIjsJu5RxkNeXUmg/3O7UA7M5txigEQXdZVmtsb7c5q5T0s7
e1GxfjJYDSc5pV0fE+2UaL+u73BJuozuuoa3jLQnSAlkM0o/KNynBin7UqF9V8kOWD4yP1EGqS73
uPBOPVcLeeIHwu2WnRAfk8ZB50hj4zG64dwiOkMxykDNnlC8oAy9MO4+U1/kZKKuHHpqlhmgPBMD
jXpJ+aNFVOl63u0d5gqToT2Per0TJaaMgmFgqJGNGArqbuOi4GCt+PY2dpf/IsB969k/oPkZPJ2v
3mQio9vzFa3nRC4aDed0sar8B5Gh4i7LUYVbqKrKCE5a/NLaqLSsBDOfRmsdmlhLB++MMPw+Vf6/
heNMvbXtTfUkx+hWV1wOekiPg97Qbpmw0aCiMq0LbjkHl/xgv8hGf0fg8aFMOa4wMPwvURfk0Ros
ComFltOHrYw3V9ln0THnBcYZZIIM1sF6Huz6iHLmQYbNjvPIAerePRUAfts6/PVxY/FRT6u+Xifj
P1UDIQXmD8wvpyJAt9QzXcaJ8oV89oShFpzYplElHzELKTPWXkZbPg26i75ER7fR3Q0WyEHb40IV
3XVQLeVjJ3a9IV/HQr94mjwItHUoGaFVR+Kjbia8wdwW/ZjcEpW/DNnIPxgfSOWBhyKnK0v9nGuY
KTBD7gd9WseCEmbw5ismgEdfDqxSFnZT5ROpmEbfyaIptinOkFzxSfQk9OUTs3GJFqDmRte68RzH
BvJZ0X5O9vJ9GH88PyyP0B/XWphu6n7aW5G2n+Efws0xCQPWzVs0TvYZ3eFii0QW5R9tqbC/C2vn
Wnn/MBQzTDUsvZoPvUPoqTgkuP1DakZibfDwFsQoMA38o89XJ5PlMsiliwUFxNC86Gmu+DanwfAR
rxBC36aRteaZXDY/+bwh39xhITEhVSPBciie2ARqKuyORJv9a1T3F5IgTimHtT+lz3YZ5KTL2DPv
ppKZ53yvFOOjdFYvnUHMfTIt/TLZnSuj1ZKDlmjT2rL6cSPIuplcgoA9nXq3acanvuUR9o3F/3ot
UdmsFA0UL8yHsi36WRtTWYNn2UWpyKBmCTkb2F3MLpAy0tgHoPrp4O3ofOZ1DuRuFU/ZP1B82grQ
8TsiCPBhfdNvVTqC0jHCN9c9oyW0zmx7VpXrPJELZxHX7Pckzqq94cr4Bc4p3HPgrBG+ssLlcwTk
u+EW3lWS1o+tFrVddZxC1pqzNvrnwaX1R0G+6ZapoA/iQ6f0tKlFh8yJF3ElsVdMGsDcjUeHjSDj
Jn9Xt6Agk05gEJwYYpSR+wUAjjn5jrVickht7/wk2WofgWvuADULdMNiA8lXPuoonLLYtEHd7Ywp
9x7VY2MA/hqWB1By9hcWDE1KamCqcbu1GM4EUQj/OhI2FpXJDYiKKrc9nftK055iq7cCv4NAMYcj
NrJGcujYmEifmjj8CNmbIyj8ziO2V5o1XHKWSZvMv6UGRxeC0buKLK4FxOl9BVyBtYEKIsUCoWo0
tAZ+xt1P2xcVX4bp2kzEnR+wV0TWD+geXPR2OtIS9N/5J5vIl0G6ctdQnq3BOfC5ckGq9ETItL4O
PfwycdydKsfqd5R5xBz2jPoy4PupWz7pBAXPSeczLiaxN7wybYIdhhJwRVrj3kjxcLtJ9sPfCZUn
pFJjvuSEaJYVdp+M7UkQyvg8OI8ajtIgMhFeWeEY4q72yk3MDs9F7LOGV6sX4GJRGQsCU12So8Hz
R0n1NOZsmpALvqC4OcB9/swaNnIsIcGvdUtIxXzPu3lP8ChnCuQKN2c3WDJOJtoEj3bj2v9AJwvQ
yfYGDgGqndBoAoCP29qrp4vsXTR8cA1ym0E9cM8N6tGfhFjqmhINb3IJkLK5lVLk6zj21jiiOKnb
pwlzM4cvTIZ21g+y056NsYWAY5b7pn10OV035sRL9mJ2Hx7KbI5WTwY9Wy1SPL9jPMdHu4u/2igf
2cGDfQJEtULPanPUqg/TwV47NsXDgLC84BjNUfehF+XxmoaC4J5kQZuT/ibf3ZzJHj/8P/SJIXct
7/SEHi6a9A+LuT+FnWavJTm7WVXYJyB8nBOo58BCsD2xTcScAkGcYdq/DHJAr7by4BfsdRrZatvW
bk9Tios/Ve7vPFP31JDDOBIuTuywHGPbtbZKPpmQ+KcuLb/bPOkCOqgv20lbsBPOK4oZfz3paJEm
Vi5W3f8gAICgAfg1dfmHPn9oi7SzjsBl0n0j9e/9M23jN4gdQlaPiqUhbvbyxJZuHQ5Ez1repotp
+pKczVuNBJEeAaRuWM/3zF4GhigRw+Row2wi3iqmDAY7iuQJxmaeIzM3S2yYdL3SZ/IhdBAixNmG
ayD1bozkowlnfe3Pnb2zJvrnCJ5f4xMqwD71qSIUxsNMjMqQU2nyxZOZJHQTFJCorv8GSzv0mYud
XCwbm8x43lgmXt6YATuw0H5V5iYaDZh7to0sJI6tdVuCFuBYIhGj2QPLUEFRg6ufJm0TXmY/RDmU
MnEgaoNAIUz3mNzWRGReOHVuhaPJPaEZcltbVx95/BLS9TPPlX4B78lJ74z6GkVqd3CMhWoAZ4iV
J8pFQMNFCfHSqx5Z2PL5JhZSxQJcoceVlKoPBxUS84RCXzdh8uw0s8fQGNop1eRt0LwOLPQQH7Xx
FDoQdeBKTABCxop6QjQ4qstm58CShXGdHQjdtVdd5b1IfxVv7T5/c3zkqTmVVOHFL/XEHzLxO+aG
pY7IkgWHCM/TTaGiaBjaOqn5MeXRbQ7h0vO7YYfL4BDVMcz+EZj5NPpUq2hvy7zirjHItejvruEh
9TK8Dz+nzoNOcYoy/wMo0WeTVkALtN88Z0zI+OWprxPyYhjOiSjcyKhzSEaGtM79s0n1cCdTJmeV
QdafGf7OUf3TlAwMEuATK7N1mNFY3QMULzBklA3ItTTaJjDT27w3/e0w2zREqP6tGnAl6Tk3jAFO
IFIXbiGF6pQZD3ZtMGjtenubxNa1TxjeEevn8Q05NJ9hxy2kvZsoNAjypAqbl47rhgZliVFlQVZ3
zqOQ/l3HW9pPkbfy5g7RnoH6O2MoRpyN5FyT6qRPAhT4oXC5pKaJymoivoKrndFnjC6zB7gbZiWr
EW4kCfXr0IoBYV3LxEyl/MwD+v2ZF5SYAoKvDNgGc8HKKC91O5jJYNkqEx843/jFbKn+es/+lRMN
dqRYFFKHX1w1D1sosYiJ035jGyMuYo3cYX4JjAhItOZ2K1yMLZFjYxmoIOSjr+hUXJHBJqsVC9tx
fCCV0T65Dkqkqvy1WyqeHgbcxq4bxKNY9Deli6aod1NzA6f8im8ESpZ87rv+lSuHeXlsYDQhJ2zC
uwChplvZif6NO8yC6VMiHJpz52grbwP4g0Hb4PwOmN91dU8VZAo9Vz+xAewkMxEehMtcU2VszTUV
oR1FveSATyhTpAVeY66qlktUq8mg5d9bxfUmxH+8YXX3GQ53Z5EbwzdnB1nePA/nkiXfxQIe8XJ0
BM704IT2L2HiNvkK0bQx/bvbMs+QXQbsYGX5TCuZyglABxGNrL5xexNzguzEOiKJpm0fSJPARoJS
KPeDfCpI2M5pnFlpMJn+9XQyN2XKtEWMU791yLOxES73PH4Cug77YO+j9LyLMHqW/IJrpWEroGTq
BXVcoluCWQmhoj4SfLqNkF7CMWOmUAxFUJrDOXOUvaGPH1dgR5OEuN/ms3IOfR//ASuOA0vLPwlF
BArcfdecwJM5IGbvGcKW00XkukPtQmhehjxypsMi9b55W9DgTsi5AJ4k8BMkHib5bTtPi39sAxFz
3pHKiapMq7RfQfLHBv41KVg44Nihh2XxTcYOuhTBE9ENz/TBiKLfwh6xL5NL00JuUiczoqOMgOwQ
Z75R3mBCYa7niJc1na1Pn2FX+bdXsA3qwLHyYzGYSOR8t1NBUAxyfZGFvzXDTog92oQXbNjNwnyK
M0+8jLi27KPWM/UYRf7pI5xLbBgOtOZwcND+mpz2NL+M6zSnCKg3WU1a9Y7p+l2yyNloYfnpeHdr
jHPmzRairATdQ4xJAe4zH1KBcSgKodoYTAsQLGFX1FZ9dE44oVexCl+SJt+4RvlJGCHY2fQntBvi
4shDZtBhM+R9V4PExim6LZCaZddPB185GE8mPO4hZ1CLq2pVm+mL8N0gicqfsB6CfPGgKLh3qF75
9KX65EXKdl5iBvUknkYV/TVt+t3MpGYX0X2epoMjxzc3ce+iSURAyrNCkMOI19aTY1Sf2sxqrpZL
kIFGJYlUfuO3dOe5cM9FRKhQWXePqOY3RWa+9MmQB9Fooh9T+QatsgmLmNeStyowhP3mpcs7GpbI
sTUEyXAvN1bO/MNhSehxlIGYBw6oWqKwI4RZg1W69C/qveySXQ98gEiIs6Xm/VDjusxK1m4jvotG
6Us4Fg9kQYOYGuFDi00V25TjMttjseCoQxgzVh2XJ8HhcBjhO1kRLP8YDZOipKqKooSHTqgL8Ttn
LwZG2wxPeJtQLkEgXRfJsTe5/7i0PoTVwGpV+sEVxEcXwnlhDPvt+PHe5PuI/38VRPhRNSzEmvwH
IcxLB2orHh/zWk84b3nNO5UwUdSgw+QZpxSxJusoK/9JStUTFTLfgHDXcsJXxKCySvKFQMKEWW+7
HY/61SBtCmwwweUz21GG2x5oMkBXtySW5Tbp2IslJgGtcrJi8n1ZyEfYOGXFfE2JCjIZET7Ulfa6
KBkzNekTuZ8jcyLUpFwnaOYnZjLrScz5GmKE82DVCtSZ3h/qKq2e89L4sqTomWzbiMzFDiwkFDrs
c4TE2eCLomRnm9wvhfL36CIA1Mk80JZJHSrFV2B02tGq3LOiXYiHYti18fTsat7RsktnoYhQYjcJ
dkIelkyzwhMYdtyB/fSt45MpMCIFXsWa2/aZp4CCf0fHTsWInXVL2LIuISNr/3F0HsvNG2sQfSJU
AYM02DKCQSRFZW1QvxJyjoOn94EXdl2Xr22JBGa+0H26A7ZNCwYKsTrhcHBR5rbWtUDgN5nwSiww
OmyQzog9+PsZp07lLY6DnL0pCxR+awAAmiqqDYEYTAHgBSMHAaErOrpl1v4bPWR4WnfmOhqN38mB
Oz0zP2F43fpDG/Ck2OxINQ+ceBpZv4TIE4USyxSxDHxRPF1PJKh2RJ4w/4iAAUq5Z5vw6KUc+arK
za2bsJRMLZtmhJsGLxNtQFnUbEuz+CuyiKENzO9oio7DwBuQTekjwd0RmVXwvDTtEOldsrO06NfJ
EduELleTqZHAWGNgqNBhR3rzFIfhxWi85EmX6s+MzXzdoE/eJGBezCmI+RC9cas4w1a1Rn+hWywx
wSG1VY7DCLvabNkXhTppqu3xYsOEW9Pmaz677FOLLWBtNqUAZckLVk6HwuaiZuL7WKQQZJzUobSO
IQvn4AfLUZK+yfdOcqMW77oSFqA33+thNEnf6ANkwKyyi8bcwaNhUGVc3La0rnZ4StxY3yGUeUvm
hpAzkMCbtFJ+JeYGxB7r1wOwrf6H06wrnswWVdHopS89M88wrY/Mj6uSetlICsESJjS2djY/FtQZ
Bwbtcs+OajcrpogmwBigXweBJDRPEWYEYYJYjKCxNYNVPO1T+mzlEu2CF/MNlyiBxHzoF0Y+c/V1
3aoX4lOZDokuvGLE6VefRSz/VaOCa0zezGCIz9BmPGsanKi2bdIFgLIszXbaku/KSBJvPOy6tgLt
7QUhCwX+f9nykfJlPoA4iTfkTlLyePrd6723TLho94KIxRNUDkaLKZk2zV+ZTtolS2fi2cxkN7v6
k1dm7Pc0UJl5+gXOo755+aElVnyfkdyrihEYaaVHG6MCJVpPj1M7v4bm4tWLcVLwkegLW5Ts3nyr
dVN2ZlDPttN5VApfNaLIJtE+82g5hdzY2YJD+4ITjoA6xlEi9KLb1N2mFzgpXTRV+5Ir0ZSkhQY4
JVq4rijKY4GjafwivZUIQZ2pv4YFkfXVMc69c6P/CwrVnVC2h2uj0YKd2aUcMZHDHHnAXCjwwHqy
QFLGsbouvFBHkkLHZ+R8YmhB9pqFygok857fo1t7do0NFlzKUHdiU5lGu1eJbmDM7cWOxsaCtmac
iDyY94odQ0ymsdlQ3AXod4KBTJRRwJMWX6w0CY2F8Iv5wtpMY+6RiySe+LCJBG5MFO6V8eiB2j0p
13mAorNrwuEcjcNNhCU47N784O181QOzOvTNvAxfqFUdek7wMayDILptmknCVKl03+3VrbZyaw3t
zd5HZOm2RIR7Zi5eEQ5eZCpZpUdW8mD8odfbVrU77fu6Ruc6EGqn2sMokjeyB5kRhHhwJzd78Uaj
22UYnWZRXCfPQhFdUQQtiw22VyUmb5dpDUvfcSC0N5YzAv5elLusZF4NuJYmAz/bEvJISWtPaHL0
Q81A5VSlajNm8rVhkrcfSu7thO1Xhy6hsdgySGAARjkqYI4kkeOhFxui3/DloeLyCm8356Pjl2N3
bzFk8C2WODNEBAze2JcGAXn/B9WjbkJ2FTfBNZqTT3dAJ+oYwZ3hOm5FnUOnzSjw8DMbG831yUC1
T1quv4aJJIeAD3dioTFr75XQPzoTiU7T7P7/x2ziksJ0upvgy4iWVEPJxBim+rYT9c1i8uw3zUc/
CO1YMmewutoXtgsGWPSQ9dr2gThtzkKnAwiuXtqUdHKZQh2XgmJmKPI/JpY8HEzOPQzrKKAosjL9
iUPmMEApT7PgZs6/ehmf3KbTjqNRuHwuRChW/ByA2w+9Du2jSadpJ8QxnIsviOzwJ3p+VqOddCQj
G72RAbkPWg+EiVENQgWum8LmFsp9AQyVtUzMunSQqy5Qzj1s1Ev1TDcKDbShj22tlUhijm45euce
Afb5//8VDxMNaqYf/v8rXeYmkQS6453t5U/c8Nzg1GmhitAeoqr5wCHcAY57pQqCNWBnMBPGHutc
Jj64jB/xy1f3pD6m9VBcYgSPSyfbPyZR88bL3iP9jfOjwDr3PqDTa2T6rk1uelJdgGbPra21mSqJ
F8a+Iz/apcP8JHBS+o0n3bsoxseexuzDdVAkFnYw+YjBBEmuLodpBsI6FbfEaOvnyCsNklCiAOUV
++Mo7Cfc4+1XXamfYbCeq0kYBC735i02yOF2aNWJyprWrmSt7pHW7UZMzG2wxX6bBJTFiCVaBNZn
JP2Jk6pLEtmkP8tib7L1vSb5EoqaEEEaMPgks5DBk0g3bdMmG9cztgDotWMfAL0WGP5Kiz1UmVUb
sA4JRYoyzrVqz1iG3vGQeiu2mvBNo6Bl4ntPVVidh3BEbal+KjTi+M14aVN57NFuniVWXa7mekG8
E2c9pTMT0mhk0Isjg3mmOU20I1ScIWT9QyKSloZ01u4dbBVpsyNA5HeW+Qw92KubDSuqHbOG8GT0
9YvwwFqpznrvtYmLlu5yjV4pvkIODY6VsuKdgtV4HiisaGxYb4RN/OUtukrXRBs8OVQeWNFQ/Lve
E0v+eOW0EsoYUzXVZvMDQ89j53KHZyhCaZax+/SehSDfkxuZee/UMNm+SVmX60sSLA6M5FILIjXa
cuGMQ3NzAdOvIjM8W4EueVjsu9k67TaqgwOjc2fRiiW7glkeC3x2pF1IG2AZO7cwt1Pbt/xy5KyE
WR0dAl2DsDJxdXLXgO0GPo/l36jBXBrNs8G3cBw7eUcJS0Mo1A6XxBkI9sOE9K33vI0daJeuyQmt
GhkozU3uATKJ13RZC/9swPWa2IcmZKQ3UWLuaw+5HkiUrHG7bR7l6DT7nRVPbELISCZ1FdQKEMfU
xP4Mc5DmU2MxStwCS3CV0DKIdi+TzxKpFguC9EYjFrIx4wAHYrSY0zJMlZAARcTtRa5455fQS8L6
QSsFc+mkurFnN9ZNqj5San+C4tBqRjhJRCXNA0vLEc8/Qb6JHn83GYc4eofXYesob957LSYckDzk
nE3IoYlteZRTyoDJNjY9cZdH3XBuxD8KEL5FAnvjfcBA3kkuTqO9g4x1/KTQ/pWqvAt9WuISyr+p
POol5lqqb7GPqolE1OWvGjDj5oBxmFDFivCuNcMHY2FoHvIQBHPCLjwEwreyMu2RobcySn9qrW8N
f/3yQd1lx4Gaj/WFSRJU/85hf95yo0UFCwhBbGOXN9BnzMMAvT0NvI66ot27Xo9OT1BNI80YbUiY
PG9OP7YrIHNbS8bF3gLtRps2pmsx1DsDWamoi2eC13M/aIpt6oynAKR+0duz/48oMqaQerqb8kUu
iFl9m4c4IUP5Wi6rTSx75cZNNSy4I67YHnkFzJdC0nsOnQcOGkZCl7Hz7zz9PW3YPpafNQiLjRoc
tSFg/obKHurASMa0UZYvU54hvNRQXYQL4R29kV1bb4Mpn4BU7/AAPZg97bWo1R/ymRJu8q9FMiZK
sLJZ66P7XQ7IKlIiwxCcf1uShwntEB7ZUr7CG/Xkj24Rcc8t9GCa0aWwDM0P+uC15FTfldZXIrFR
O71OdnbZ/fSTw9sWpUAcQf07Bt1mW/PWAXVfcXBv3KH/ssLW2fdVeIHNLnxDJP9c0POFpXtPKMDB
cDpY/fyKMeHGrt2PKbsEhfjWUrXvkYSvR9N8zHVvoy+fR4K7Ge9+kW6bwN1NcXLo3cTCh1mb5K/J
Y+CpzLcMfCRTbT7wjeEfnBe7WDv6EZz0dZy7Oy03LzpvwL7J1C4Chh1bdNGKySXS0/lHAo9FqUa7
Hz70Mx2osNVf0nWDj/77W7XvocHTsLz7aH0ZBDjVq5qjf4xYntAknoK6M6iujZsSrxwJ/zwmWwDu
qaPq5Cedozcw2RvSD0HwAnVg036UmNWWvzk1wfvgJYfBc8ROSyC0p8180JdIeytgd9wSfsu3pDR8
e8WQH71Z7SsWARvSSDZ46cjQ4r0dBUP3OLBfwxFzo9UJn1Qu7IJMn+xRXtKBu9gbpk+C2ACP2ApP
I+k7YREfowrpQQ5GqP5N9faq1dj9GWnhwS6J4mq4Eqq6u40IPoiAwNM549M3UPozEnjs++EeKUY4
VeT6gK5xILtyif8pee1dJGm29R1X7bByM+8Bp8HJzi5cJoxxYSZvIYOtFxt/bzaIxH6kObyAKsWu
7TIySEnVdbVj0/ViNRj2vymkME7dGm5ocFg+sxT73dapH+alIKVcvkH9xpziNltzWHio+O1C9P4I
E8Um0HMU2UW7TkcgDJNN4LjZ3XG0XUtGm2w38p9agGam5DnjS/kZNUn7OlI3uUP20qLast2swnXj
fdV1de1cYxtRFE5JyAleWEhTw3+WJLZHtfi7dNImzfCRdvGLlMOXITgF1q0K65vZmURvjiNbLV4K
aroEgkiTf4FVjTfDcNYX72uLHtYzurNIg2CFaPvNa2W7rvh5Bf7LFcFAr83sEAWWyX/5GFPlQDXF
dGwO+WfTwECLKR6nnkJ7ehxQERY9ivrS1BJMndGhC2p2qbF+maSLC378QnWR3/WKC0MTH5Chi2sV
oOQz5vmnoSlfDl8cxTlhTJaTE9HeUedULQ6FuV41CMSDIvawGhIWGpYfambo4MALMz3tYqjhkKj0
8f8kI0CnjVFZ+77t3xNtWeHMd+Xl+mbsCdgA/nPrVXLJlHrN3JkJZWRcgspZR70XnV3VH7IiewxN
VL5MF1nD0IdPwTfISMJWyXio3Po+uZZ5sJSYYa78VVi70MtOoW+16tEs4bwPyfge9Zbax3O6d0er
3aQge9p6uLWe+BQi/UpcuCO5AyApQjwxh39WukA1PWTHAWOGo/wm1+MKDP2SY/6uYs+X8M/Womz/
FLR32nAvdT6duMZWBXq+hsmj5Cue6GcJdt9r3BeDQjqMxDvFJaUiKbkcjgDQ+vJIPMw1SfvnsWIt
JOOZHJ/kneTL32bO7iwQjzVM8k2sa9UefA+wOK1+YBpAwzZFmOUy9m5BVny0pvcr0JbYYDMpNew3
Ri9k6zrzxhLeZZrij9aqj1aEAygeMcARiNjni9+XGnQVN/2FLJpVLctxnxMDasQaYzkm+fp9tNKf
vmXKG2dnvX7g34Z9pxvLhV1QrhiMvNRO8ZcNvDKczcwlgkNoNm/8YfMqt+AG4v5eosddRVUkNr0Z
+J3B0Ma2QAsKjdxDx3Y6f+4MACFhgS3I+OpyyMs8LEsPGgwUNGgk2Cr2pcixQPfNyltixNJnKKWf
U89Di1LquSmMJzfWdiWDHhMh8LoVw90OoX8n7Ev0Sf4jqyHcJgTpKCuCGrFsnm3X2xZKwxFjFX9z
gwVodCvG34jVV5AUFxC0YqQeyN+e+CH6QJSoiAAhCadvZfAyBuNbppX3yStecG5d8qz97GMUmYii
qHjyFzcbgqOW2u85QxaWJ6LCTwknTWAiiBkgxFNHjlz2kucE/zktzA0YvzFHmJmwSrOAqcnpnYCR
wa/z+C9cDnae3SpitS7q+iNsWeSmYp63DWNe3Pr7iVUYM2N8I432qdVYAAuFBTzWq3c+LSplvjlS
ozd9gQ+6MiefzPePSK3VOMtn4ZEBtIy+0CZQedZDTMEbEneHMkpRBurAXyTG6kkbNiU6dvIPPzTo
aluyhAubXLthCDdl0bh+yHSbGL2jIZx+52CnVKS1bAqAS0cEMb+zsxFtScQmr4hmLZuuEjUH7UAx
1e0uDvyomQCxq0MeWdgx82ljJog+3JqdXER/QzgLc/fZZGCH7oXcUCLGLLbQplGsWL7HZyc5jy2E
O6KgNpoJVpbfL2B1YdwaVOz8PNWfa3gsjDyzI6hBXGsHhbmucfuDaV6x7+AaMOrfaFfhGR3sCOCy
ZGSSzPEW6y/PU4YyqcBu1vSzgTCHcFtUp1U0v85wVjT51Nh9QjKK9z1huMl7ajoF+avQtFcABydW
Xbc62OkluyEPeffKDYajMEbnGNgFWShRp44AqLnH+rVYWNdTI6N9St4StFB7xXrcj4LuywOBSTuf
PbVaWKxqV57NyHj3in66jHh9bGeoduUMwkYhsVdLKIM+wMWkI0jIcV4ZRFcQ2IQaFavxRi6OtdYm
sY4b2CtQyujnIut4SP/PCs7ZrEYjARW46oaBRZFVZN/EiynAR5ST6PDIB3vKcry/ITY12djPnlVe
SNT7cHimEFpgvS+i2Y8nPI54v59G/CWgWdQdQgIpoKJhAp3E56QXwjdl9xzH5iovWGlwRluLbIoj
y4VL7ATTmuUv1b43hdu0LE9OMpYnj+kyYjpYE8bvndn4czGWP6ogygWC4oMTWuwsQRzaM4ndbcA9
b0LIDGNmolZv/tP19M5ZDBQpeAwRWJB2yXjPeGMVfxyTfGWYIWZe5b5a4eSny7GlRUzI+ZI8myVA
i9OKVN93Qh8HNsAOaLVOACkp4l/pWZ+6pftGf0nGl3YmH9KCspZ46q5HimzKhnSlBkucLa59DrnN
GelkMgNde0Ccn5VW+35Byf3a7vjErM866MmwM+YJULkREmORQoyW+YN0ol9znsmIYxSAoW83lXQn
Xay/zS2MaxzfJG5eZ6ITNgYprCzU//gGKMDGpMFiSX5uApTW+dAYg/HybJk3qF1mIrMXcX9BykyZ
5BHQIZpnt9fCzYiEb214kHyQ1cP1OSYGDrbYTs+eXZ0tzgJ0qjq903Br0vhu4gemy3nWXfvQToyZ
gHOthMcsEZG6D3LpNwyn59moIG84u8hRRwoyrOguvX/p+lhfwnWDRXcfOurPRXQB2Wb8CCoDFZPO
3QkU+4gxY8N7+h4mHFzT/C9xkMsnIapJbVi6sejUyz7fuD39UN+IL2YlvBYDlbQ7fo1a9Nptwely
Fo0J+/H8eWzMn77y7owejqbGb1d2wBVZHvwg2zNJUNTVMG8gZtWshJeAoebkDmxUhXzl8/qZiYEg
tW/FRuMMSvel7OmF6a5Vi6AP4BBAVDrB1hU3q9ePbt7/QL191qPhNWkUv60VHkBO8u2Dc4sGv0/5
cb0mvbCFKNtL0ui7wop4CBb/m87OUy/kmyrklu/6EWw8YXre8OxFDWZqgziywMGdW1nOhVXSU2tI
kIkTjm/de0O6aDDHz6HQptuabDIcRSeiSR5sQC/S9mZfOZjY3NRcuBK+6GAb9DORz+nwa7pk4xj1
RGJMhGmIIxZAwnNJ6cVNGbnnpartFGyNSRUIgJYJnmPvC0mgJ609FvbkK2QvBpxhLnzcAJfACM+I
7d8ha92ShP2rV1lkE7MzXeYEaDZWXT9dgbafbN37Nq3oAU8jx0KU/WUGEuDge6pvEF/vuItQcXaU
O9WYviWCpzUZ/8oG7hJLdb9X3d9s5OfSYXBtsz0ycLSAiMcfbusBaxQiBNIEu1Rm8e8xTIWimchI
2zAqKCfIW3s6xznA2ZPp6a8a230dh3S+6l/EMpOdBWo+z/Gl5FuTZXmMgCfHgXvOm/+tMfNHNDcZ
LAX1GFYFMYZIv8vcfsaqoMyGHVCGVs3qMNKxNHK0+scWjwJ18tlx5adqrLtKOc3gfGEXYJvnhVCs
G18rq++Sohqq2wn/7Vef0WZZ8dtM0CGP6Nocx03EMDbudUIYEF205KuQITtu9QkbMglihf4b6R96
YUNkbcWTQUVOwxJZqz5iklkwLqKfVgH/qaY+2gqHul48hjbipan2I4af66ysDkXB81KE0y0cnTcr
/qfowTANHgpujzpPzzUr2Iif1WTzu7Or7jJytqkarVB+D6neAXDEvJo49SRiExgnZ04+tN3l4r1t
1d0R/DwA8HqCpYNOaBzYQbMmC3pAwTam6Bv//wL6njdNduQ76gRn9DRWmqg4XHMACUPwpjLgDaPB
arwRvb6W0YvnZaRXZXdhZgyr7Q3DJQ3gNW0/IuguB4SHKxhwa8uCFsUxXULhgvtPtUc9jGH4MNvv
aUWBLvSYXguTQgH6AB/LvQ+8Zw40Zz9xdaGZytfzWP06dvdHQAuSMZQSmjALjObwU0D9ooGLNB/t
0EcKGpGp2CEb6NCRzC5ODCTrVN7l9MRxh3CxsL6VxtRxxE/f8KmT51NtHCLjfA0OhxvX8d5Isuep
xanpLUAPpmWs+MZPS5ujLcCpX7x0DC3FfKQuCCp1FqCqmfFBVfMwTdYivSYDEApw4G6F7CIAnNEr
nVrcTZsnR4POGUz6M8oLAEdmj1Vay/iiqxGEFiwSJ3K/hbYgemfrTbORAgaha24HzWJ5t2R/Fjq9
lqdb0GRLkj1KbkAtTL7MPk5PomvuRimZpHXAQlVu68feapst7HvElynE2Bzs3wYKEK21eJx15Q9u
agCl4ifns+zM6t2q2aVUlgYMvM5hGcy4VcvoxbVcfFzLZkYqUBUgJBwNK734TFwv4Fod12YC8ILK
EIZohakKE6kZgkxhVU7DI2F9evgfvfnc6damK4IHownf+oHY6hEJcDvFZwIzUO3SdzWD+dKNyEeY
t17z0QZNA7dcCz8GlTMBKF7yCL0XMXI0qFXebdgwveg64//JhrTmCgD0+IeHqEdPJQ8MpOI1UlZY
5I6G9SriIpG/0pK+4AIicM7aA9ZL9870pCfRqRlYn7Bcm22CzJiQBe18rgNqnEqHnjeOL4iRb4hp
XmfAlkTUam9eRGlNlYgJ0G7Oim+lQL/tCccPQkIw3P7VZSjVdtqhIbDwoqvikDEmImaTPE74gefJ
ZXGgWvMpTRBW6nbx0hv1YwXCZWgSUNi8o6bUnp0Jo/kYovDh4WXrl4pzFNMF6Q/9Bg73lVs2B9o6
FnyZBc+TMHjDK+4eb9Z+Y3s6V3EFOH5+z7Xkjv+yRoUH7FGMB4zruxp+R2VFm8FsPnU3/iQt/IGS
YuV6J6eBJTSAM8ubteZiHs5M69YUyCcsvIeVAbXUDrwvkoUZBDKbtZHoxEnd7pMGZA46buOCvOUO
2+UQG3RAqAna0v7Ag4R0ACsABPCXBsUCPvL4r2Texd2ylHqocWvjW0kusoQHRi5L/yE1sch+xYF+
mqv8wADrboE1yUTkbbNRewbV81NoJNV10AXGhtezbr8qQnk2s+RGCcrntlEoQAztWZb8IDUiXQke
bPDay6xjmEgFx3wnWmqpZHgRZnl16o4ZskVemlC3URe/CUOtYxe8dW1Z72EccEjEuQ/n1tkSDuMT
8IOssApe8fL/NuD8xByxmCD2tCbmXWjPWXlElgyQJSXg0mSmLixPPPQLRNquvurc5R7RukelicOs
2IdG0SFMjYcFcKvlV7ev30WZR1BlubPZrTjw2IFtmGwACiI3I6SvxhRfE2PRL+AgGXrnYdCjexAk
D5hQDLY80Z1WU8Fh0biZStJ6qg4DkwfmaPC8bR7bB9gc9orcTb+ZxtSf3F0+OB8V2UT7QEaHrKyv
aK4gqbjaCZwooGxsEJCM5Wb5T1toUquWW68dwgvV4JUMi1PXef/aLr+VljURq9J8Eo8Lc6NEMG1s
qFkvJJtv3ao8aYOG4DKanvCW30RGALV5LA3cfIWe/I78duSyI7LrcChW7hOe5get+bKaxR2pjSE4
ufRqxu5LHTywcYEFOs8YXIJ/GeLzqTBNnhV19DTkbPXAZDOuIO307q9DkOMa8SGwhLO3KE+FkFfB
RtaQIRE51XyxJ4cBDzrmLtK6fc/gjult6ezyWHttBoBgQ8oIgivZTNx3FlkkLHjV1xjXn0pn1lZk
YKNbM/kDP/dCsBTAoxCHl0hAj2MuDmMMlujQKZFJbSp1Dx4vURgM0UkmbFZVvJMtMzoqPCiUtn6q
p+rAsKje8Z8+6DbqWHusOWmGa6hk4zO87JjV5ASVZtNBQ2ZMis3C9g8vzmgPm5wcatOkw3d0eKEF
jVzempijU4hrAzt2OzXXU2JfXB3mUFJQU8bw1v/3psfwSEcnfWmD6jfBM4z+enyjSoUO5MZvtqO/
KmN6RabxnobFhmwC8BVm4+z6HJmvSPRTW2fHgjTMTklGagvrCy0J7VWHVjQ1iUPKesQCdoIlOvlK
GGHhHGqusWCrSaJuGVWsKqqxXqXV/OjwDm48FwDELLVfqRCtwSF1VPwnK0oNxh9r4YT1iWvhVCYW
xmftX8a+jVxmZyMTgvfiGWuVif7EwIfsOZSrAzd7DMvpGY/7trYltR/T3bSJTqFwD8BsiNMs1mMh
bmGZmhsBHUCvks/AKg55zf2F7Xm0J34hIw23U6hvJ/I3BIO7VRGLqwx6XBmF1rNJDL9BpD8CxkSo
8kWG8qsmGeM1ZTytVPyV1dUP9iE+EDX+eOl4mrtyry0Gkd6OfsY89wGFyLUL6D37k6lmH2QubTJR
556umPgLvO2rgOfFRPLDLUlARAAPl9mR/V4xnt7aI4D3cTqmRj/s4FC4+5ZVZxqyyG/H3ncL9455
K106DlTFk7Mlp5rl+UzeAywCtaMxqljlDSi6CWhs8y0H3BgzJmkriwTdavSHfLSOeQxkyitiP7Pk
rY5T5Jk93URLAlzzf3eA3sVLtIYFlIOIurJB443XLrW/52XDOnXvNTBYiK/M28ySCUihs4ODnMlB
DJCWTYFf2kDuJVQeWAoPHUQ/LmTsPSlcbrh6xwZtfC698+JRakdD7gm7ylN8XMQ6VLZxdZGOBXHa
XFApEaYs96AuH6hHQPdOpzExfxt7vAGNeRW99zxAHI4ETnJi5E8QWvMNBvJ43TUTRgwXNcoC7AH8
u8P4Mq8EAS44qZA1/G/R/A6S+lNDBNZnKK4jLK3QjA56pguCHOLtGOO9BPw7rYeaDSZjiMBpF+Bj
MB+7paib+vmfx4hmI2r3iA76WXOxYMoOafqQ+PhzPKrqowRlflKOnviIuo/xjOZxkAHAZ9u9BVjm
nqKGU8ZMq99GGMNu7sERj5ifpOxOwsF4abCBXD7AUJYMQj76lFSrHou7Ny4mctmf9cXrLCXzAm3b
C6cgSsWBERNXjwSTrSzvxW3wF7cG9v7UTRmZ8ZbzWPUQkBFe3Ly0ui38olUia4/G3mGq1lt/YKPO
VjlW2GcdcFmvemkUxGUyh3KhMEl6/2AZC7DqqHy01ocUGWZV/qKZ+M6sGCy3/EIW625KAucpvsBM
mVIeqkyxySmSG+oDX5jwRRxYQahOsx0xPFAG4CymrU8fpJ+GTJwocOlZ5vohmJMHEt3eGzWfG9e4
GlMFDqytSKpwi5vtMOEo8REMVYq0JLvSi2NykSysYpxPsFBqI8/2E3vp3goItCDwZdGmBD7tM4Ly
lekSLtNbqbqCNtT2nZqZ2o9ii1jW8fPOuySCEDjWSZ6dXwUnTCm5ofUJ1SkiX1/RveZtmW0nO9nb
qXwN2C2RCPLhctyziUPrFMAEJ7ow4wCuXwxR3qqR4CTI4A/E40XnkqQM/mGS7PT6as7JoeYDijsN
aG5M8JIBb9mz+fAbBwwLgKG3JEdhx/NTL8PyeuMuSRBOSbvuqfTVS7PHRNJ0sVA21zWxUDAQ70o3
2welFXeLNGGTttnJIu4rUlhsjDoaTu1dh71pA7o2L7VrIxDOGcUAjZfIbcfiYlJt8jl3A/7+cvLL
0s4wJEaMr4zwid96ZsndP0+efjApy1ifs+vMYVqmQjaox9QZaSZRRg5RUOFMEztBUtqZGulsAYkk
pshewBYtzLPwaeyT/GVkNkyhfQ5U5h2RZfVPoS607VCB2+CqcraViWxQy5MnqBI9uEQu0TxkLcb2
DIzRfBpm8Ous9XesyPGsGVr42heLcboFcxETUquRBoXUIFkwMCNCz2AW1BRdSviADRWB7S//6M7u
83cEbuhNUjAmTPmvc1PdrDKod3WjFb6y2+iTTg0uxo3XBH4Dg4Ma+ehm8OgjPVc3jrytzAs7VPOi
SvcBDKC7Y0/5HYPcoYy17eIv8LsCKuDy0rRep+9cw+5ucXKmqQH/yZYmM+t3ImWQEdXMkdPapXRs
tk5hn5VZdeuo4reuRmefoPh3s51m4Hyro/G1tpynTraPnRmBZUq0t+RCMC+brKWBidL8M0h56Uew
5dgZMKQmNDGhQCkkYSlJ2e/yiRAMo3XwjRNigWLc7vfdHdbKJSf/dNVSHfpLJV948WkK17Ji/IFO
UVCRl7Dx7aLfaPq7MaEBoFto92M/YSdbfEdMFc8W6coKmT9VEbevplvg1AAhTUxokZPg0CUfUZRY
sejT70aMPhSyLpPRMDzh2MpOqNiQKdtLjm3nXZc/hpJ9L20HnGirpYqCali1NOtTMUGvCc0rTNdb
jMH4WDB/Wi37HkSxMeFN9jMzrGkXzGcSyrtr6+rfyEexZTLBOBrUsswRsVMnusWMGMxJOiZw6WM2
vJIjGblJtS/qBn1tTf2tU62aLrutTg57a8aw4hqgQWNI2KMOVH+Cy8X2IDvoc3uNi8WHbHCGxZiD
im6OOaL1x6SeXvJZ5nQxYO+Kr0ikyT5ADLBPh5wPoQWjE7vBuWZ3Hi6y1sWH01fmu6Yn++IvkhyX
Fiv+CvmvhWsFx8FjpktStu2c8FH2uSlWV6/AjWjpv5OuwTKh05uamI8UL26D4XRBNB0Y6qyqXN5o
0GEWAfVHx0f523s1NZFN3IhZpEQ+0ohLErJXIaL4mtlGEJTXmuxsfE0oiVL1hMQo5uFNT2FG0pPi
eKzkeGvJPCVggs2xw4xxYM9cJ4wdKRFvuVsR5uyAPNTy6V7nGPRmqK0aUWlckkG9Fg/wsopdojOb
b6Lyhr7vC0ko9Vbi/NPt7G2Uz6rPbWZXGDCsYvyn8dKr1Vy5qO9zRyKXwjRgpjELdkDnofEfZefR
HDmTXdG/otBaGCHhoZBmwUKhDE0Z2uYGQddwCe/x63WyRyFptFBIEbPhfCSb5TLfu+++cz81CyaT
Z3c6JmU8XWXqLsdVh7zeuJ+0vs/xOBQhijVuPtSZJH0bEagz7z0rUQ1kXJwWkYRLjIdf721eewzL
wcBcnAUiDBz+Ciptfku7i3Coyi3sBHGzoyFiXzO33qcB0Jk9g9KPX1cbUgeFIquvDrNHKM0H3XM+
AFcYByClQwKhrYF7ZFjILIBsbxc9fZuH6jXOavPQYmIqsBkW2jQ/WHywuImSfec1nKbTm9ZSvyWe
uZuaKNskxCsgZLAMw6lvgqM5sYYQoyB8zM2Dm0ef82q/9+REzww9b0TMdzm+GmFkw31az/siiXzQ
Ft2ba032NlujnyQ5shfN+yEFKOz63YsRUy6b1FD49p7dujvKho9P0sj9EjsUTaWu7eqLbifarsid
r0Fc9Zi/h08Q8yUJQHkt3k3YYJm5KPzIVxpaIofnze5ERyxiWPmEZ+Udf5k2Z2oNarrv8MOC2eAr
tIYCMouzEXjssXKDZ2WVK0CEYQc6qr/YiMINzTk348a90SvbDDLAKz4LRUbSY9uHkjUs5amp7ZNh
MENN7FPcDIzF/emRoSrEnQz+L7y9I0c52SPeBOS8x5o0ePHv1MEGgeRxE089byPJtmrcULJ1eXPT
KFSUl1TMo7zxPOfd1xixJGMNb5ZDQzBlSKX+Peu+al98Pns8XKPS3ywCp7e5Nj06iR/CwfvEnzge
kxi7i1g+MzoHzjh9PWRq29zxmE9RcfpddK/b7r0ZkYpWRkbIz3Aiyi+aPQzwUIrMZGZU6wYebKa6
TCFF8o/eOPQqku3bqMDHmNW9CKNR+6xSQwFUSianLuDEgaM5t/nUDgFY59Vmx9WvjjXAY0oC4BkL
QuGybTXGGHl1TYxDxKKmlr51ifOr876gWWW0H27i/J6c+Y5umF1tM3nu/Pc/xatU1CkcqPqsfXHY
hIZjnNq+3HcCDqSe5VeZjo/Nitczmwz4LUV54OFuRnp3ApPu/LjA0anqZNvWfooxOdjF/FyuGsgZ
VLiyd37zyUx2Zi2urvabFWQYxpn4LmC642y6aizrs6Nj4/Y0nNAxJvQY8F2ssFISa36otTg8LTWM
wbXlSKg7aRF0eBtBXLCt1b0g+haMdZ8JEVo18zWuYOxgEGYvtjauFUIurPonTexMXbaqiGQDMyma
42qO92QWIEtavAXTFVKDPZ+G+Eqlbm3prVZc4/FmKSuKFMkqfYqlsl/jLQy5mH3ti4FiAsyz7Hdz
R+I52/cvqyi/Xbgkp8Jb06AeVaTHUGGzsVCFclcmobHWXmDr7a29IMavWv0uXecFktJzO+HEh04B
A3uXZ/5LRoLPGfNJccO6lXMypcwvTd186ivLuOyw1Q8u88Bx4kS1kkwErEI+x3mV//Kzr2j5sixT
f6DfvstGQ7DAR6ex9OZ7UpPirUdlvylXeZIufBnOZOinPooYkylFbvNZw+kecWGOl7JQSI3cGu6d
0vL3ky5QYnpWiBNNglkn1gYlvDrgpWZFhzRjOthkUUCuqyXclGE5RCZt8Zxbbu/bbD62ud6Ea661
D1ltXdocj5/rYSsbkmprQHjYwJ211XVA+87+1m8zYas3p6y/66zp2Gha/6Gbg0uR0hp8QBdrW+qz
SdinG2/HgsijgcTHgCBoZolMJHYaW33bvC3upeRStxkteiw5YkIkZW8Zg8hYht9VNZ5yEoojK3bv
3boFUA6+VLD5trz6XjeQDJROx8GR1lbqpncUtU2qUcRa0JR/tYYGSzMbdIRzfrqrzu70iwris8GU
uRcEnTMC29jlCCkXpxOeG0agiCJjM0+cbGt3I3n/ASq2f3Qmm3Zk0ZNgbo9NAztpcmQFAG/4HHNy
P5HIPfEnw8fKc2bhhcEaUt4FE5OxzuBpSwvTARAg9w7TvitRT5e0GvkpuDiTvzN7jTzVpGBrhaXM
fuSrgaPUyeALTozUAmIqJh+TYQF22UPOn1z2DR1jxGdAZDUo69nW2er22XSoLXOL3nYAcgDl+mxE
BnGRJXAnW8SnlPvyZpm1fWllz02hfUr2Pxjbs7ue9kDdW3bQQ1hf+9kBplNqzKcX0R+qzmBXZ4D0
3AprZ5sl64cLL2ZK2LOIoxN7VNmBf9ZiJ973axJeCDVYIti4gwwNQi+3bMfRWXaQKshWepxNtu4Z
gQ0uu9yJsm2UwInhoVWmee1MtnwB8lVQAOyi/kxXbE/xatH/1M8TSSJWhNLVelubyMhYu6WvOOD0
/sgLqCN+cWXOlk98iNykmIK0EZtlyb+X0b3HzuoGZvQ4wFYIYre9KwBn3RjD4m2LOj24ZCeQ6gBU
1XXloWwgmnMvG+EwA8bXUxwVevlgRJqLl5dtycSDEojzsM64pIAPJztZyNfc1ggj2yR5TXdFvMnG
mNlzWaC34FfAdl4HhML9dtTelLB/LfMCtnOl8pMGIBjLfQV7/tmlhYfnJ/1FHEJecYASHRSQ/mLe
ST8WlF/aR0SIr7ZASpqs8dvpkac0LwukZXQXmC4Xj9jdAfDomZMAUlwOnoF2KSDG4EvoepgbJdYr
Y3yqiDTvkk4P8b3AHZYz2a/6+uoCXKpMBtJitaFbDSb8lEy/mSaLBTrBmTtPt3+iqv/5a/6X+Kc6
V3KJaQD/+q98/VXVS5vGSf8/vvzrU1Xwv39VP/Of3/P3P/HXezYfqq763f+v37X7qR4+ip/uf37T
3/1m/vX/+OuCj/7j775QA8l+uQw/7XL96QbZ//kreBzqO/+v//Effv4vkd4Wsdv/S6Q3j6KtqvK/
R3irn/hbhLdw/iJ8Qwjf9j10JMclqPtvEd7eXyxfd4QuDAPcreNY4r8ivM2/6K6n276AiugawvH+
M8Jb/MWxwWT4vmforu4bhv//ifB2hK8iuv/2Sh++/+0fXVMIA3Oeb9oOVFFPmCri++vjmpZx92//
KP5JT3hDNYsRslB4r9VNWDQgCSDZQ4wx8cNF5exv59Aj7AzhcXiKcohHHQd5xbVgzckGM8OniL1P
0eAcM/qAsFRKmxi6hFUXoCNyyY5kQWnSAopl7/imMa2fooqfBtSFTcXuFExvIgF6TkBYDdqNbgGA
qkf5WLk+giajacz46Q4e6puOTogzGtdLFz8WhqcG/dZmJTr7wTRJbotYztpmeVj38a9mJM5RNaD+
FO+T2joQgHgVDITZMivweRLvolVP/pgxuarcQNcZIaCypGw9Fcc1Xd7rHEuoOvUWHFE4UXScbaRO
ud56U8zcbZ6V7vO1eGuicp9mFROQmr2gscFoxjkUFiYR01oJ6JX8D2iNudz7nBhu7xxl4YejdWiH
fAalKxgdVMCqKrHepe4bviS8JLVlhKnvbueRbNy1weKzVkcJMxbthZFqA2mdsRy370fFDl8Dnhrm
M2kvkG682uu3GbGyoo/tA/ClMDWGU+yQniNsswiMqeDV6x9XtzhbHcuyQ5Vhj3JyNjA9tqTEec7W
n6ms/b2Gt6V9Npvqic4qwXVDROmnD7OfldjsiRrgK52WJ/bc2ansXzRrSXd+vfYQseNdT89vcgS1
6iyaOZQWdTq16pyKgIkFVmzttKzZJYkBYYwzTajTrVfnHGazncvBJ9UJaHAUZhyJljobSaLBRc9p
Oapz0+cApQm4FOpEjeE8uuqMnTls45VTV+P4tTmGC3UeE0du3vFMBVKd1Q0RNhzdvTrDXQ7zgUM9
VRANrQXBzvoB2YbviwmEkujA31pNeCf3wsoFYaqbYlZ3Bsve7O8H5JMbx3kuX5NSpjs58fDR5iG+
Y3/lgjsW2N83w1A/CC6nUd1SQt1Xlbq5PK4w9CUKJPA9W8PIDpFhMc3w8MjQo98Zs4iDrIWRmWD1
53JcuSQzLktYHkBR1P0JGl/jOvXQEsei/Ki5ZieuW0Up4vK1uvpgJROO0vYZN5i1dYhB6p32s+ba
Lri+e67xmuucKS/3+jFV73cordz36uZfTBVL+tjnlrOx08zcRggPRKuEDBfIe8w1mMFs1uXNzLZS
OKr6Yo7I5khl6KrKw1E1SNxRjXSqLqkpUNI/lQoly6JqF4siplPVDAgssalVhYNjnpUIip6K4ofm
FLAYWEDfjh4aVR+ZqlJiEQQJ4Not9YGwl+2oKipMaASTWJGgMHiA/vbIPIRdJI1IZWQ+JBfIIbxe
vO45WTM1dT+VzZ8aTlVzEWWdpeq7RFV6MxtuFH4lBSAEj/LK2so+U7Vhr6rEmXJxVHUjnyDjYFBK
YjWCZKvauZzbOt5lqubUKD7ZmrlNGqAV/Wgect/nQDJ+anMFjKcq10nVsBBKOUB5jJaqb/GE7Qve
naruJaur30+Uwt70y6MwFhTIvaqUO1UzmxTPjSqiVTVdqLp6VBW2pWrtSFXd6+ugavCaYtyjKCer
272XlOnQIU6aqttZLUG+oJL3Kemlqu0LinxJsc90giV/Vf/XqhMAGcY6ruoOkG7jbaU6Blf1DlJ1
EUL1E63qLOB5HaXqNSzVdTAApAMRqhVhVMjkV7UnQjUqHh1Lp1qXnB5GV81Mp9qafD5WdDms7Dm3
s2p8bNUCOfRCumqKKtUezapRMlXLVNA7paqJEqqdmlVj5f5psVSzVam2K5aqAeseZ9WQ+ao181ST
Zqt2DYCIDpxEnoRq5VLV1AnV3sHrf8lVw1fQ+dmqBdQW5nFfiWoMTTpEW7WKk2oaPbpHJm98slVD
2dJZWqrFjFSzKVXbmasGVNKJNjuh2tJONaiCThUQyws7KO+OamEdellTNbVStbeZanQhXfPkqea3
VG0we5jipNMZa3TIi2qVSSWHXa/aZ3e9ZKqdnnGekS7AO6drHOjOzZsJ8IzaEHpZrNOOd5gUTo4H
NHBW7TqowOymnOZ7vHoNbwAQMWgE7a4l8nTwn2KMk6TpXmHgUMsi13EyOq8N7tD2WSq5YEA3GJV+
gI7groxEHSgVJKqTm8O6Myv1HsoDG524w5UY4aJK2KgTkZIp4gzBwkK5INkjtFEywAWpH/htoXDg
j012FZrHkhTXDI/y1lFqCKqIz8CeZVkWuhkxAy1a7ybVzqGksEV+0KRrbhDiyJVCbfEkZ2LDiKlD
hzHRYyx0GYE+A14bbzmKjd5m371Psl7ynOKRCGaUHQ+FJ1dghXivt9/57P1qUYG0HsvmISqaa4dC
5KAU6UoyYlYM/oH9X4xBoEltog8GMJnuXaXkJh/dyVACVK2kKOwqn7kSpzQlUxXoVQAcWNJm4aRR
UpaPptXDyK/AtDDiipmCoXqhfiWoYLgjQryOMhToY6DYHsBUuEo2+xuuMSNv7arm8VEyffZli8yL
3MaY/NNFf5PocGTGcmo7ZIURsJZm47lUkp2OdtcROVZ167FD05vQ9hY0Pgetz1eiX6vkP0ZOGC55
0oWSBhMlEhIDiOyNbDiiH9LaswOtJEVOCyRaVEYCd3h5lPBookAmSors0CQBnm2c1mTzqzzlSrRk
SfG2UTJmXn0IJWsuSuBsUDo1JXnaaJ+NEkGxxq+BQBc1lEA6opT2SjI1lHjaKxm1Rk+NF74ii5oJ
shJb+z+yqxJg4bZ9ZsiQJUri8mih0rIN9O709bOn5FuhhNxRXEt0XSBL2q65AMbXdkwFWCbRC961
eEo8pQmjDY9KJDZRiz1UY1/JxxAV2R1Mjjm6svdHYEZpLjTMBalY9rE33qNwZiS9FjjGXOUpQale
UKxHO/7yqTPsj+qPnK2EbRgKUgndfquGMEr8ZiVtl3UwQttleevRxysllNtKMVfSeYmG3qGlJ0pU
X1DXV1T2FrX9D8TMxiyKg6h4VhuYjmccBAo9zNiDriT7Qon3upLxh/jVQdWfCjwJk3DeFyX4G1W7
K5kAQJYKFvNiMxfgo7k1CtnjRGH1U40OhBoiUC4hV9hpWDBfyNWgIWHiAI+XPL4Y0FXtU8NOPJeh
m5XPueZ/6kwsKjW6mJlh+H+mGTGnMi8G62pMOkiGDqUafcAN8Lb6n3EIcxG4E8xIdDUsWdXYZPae
yEJ51ZimDBhjSQHUPzvmLLkauPhq9OLcdQsgx1gxD3VmM60a0sTlfM3V2IbwdRvajXZmyurepWq4
0zLlGaz6CKVn2vTucm65ZiFwVjeeKfF9OpQUNbERzIxaNTwa3ObkaAW59DFvaglhrMZLU1t4Ny0z
hXnNosuN8CgZLWCQrctydcOsCssL79PyYCZMR3xlAREpjpjY+up5jnBQmD9oRcdZjcBWZmFGV3/W
Iit2/WxepkG8MTumCJ5T7nBxB+pg9XIWgO03yRVI1CK1d9vsseZpd5JBnERPY/TAbC5VUzq9pIhn
PUxN76jdngfGeaSj4bhmwJepSd+SLtEGe88pnosDsYswqg0AtymxWaASu82kl/PWmSAPVhQaLL+E
wLm9oG0h5clWr3eEy3Kr9tW89eHwhBojyVzNJk2GlNitXXAszC1tNcHsGWWOaqapYaL12xkzmvck
oz49mIw/KzUHzdREtGU0KhmRLmpW6q8TagpE72Ym/7MvGOhn8YRDbnLBi7unVE1d036GkFFCF5GM
ZBc1m0V3gSDKuNZUc9v1zwCXQa6a6ILBAkD/Z8rLH7mqua/NAHhlEJyoifCsZsOZmhIbal4cize2
y4aAtax0y3awQevDj7BpsqhpMzaLXk2fSzWHttr6YX4acbDtpi6N2ahnWF2q2fU6jqFMsStkM7Sg
PGHmIeeUzG4vNDqtD3q9eod6oq5qxHsNE8isvSZjds/85+L43iP5EC+roSa4cVqE2kk6Lhc4Y88m
Z+4L6+OusbmDM8O9shjQUqbUN3Pev0WM7e3ZY1mwuxvtfPizkBjiqfACFiKhZXvDPi7iEGvAoZnp
MAw2968Diu1OhY4TbbXuZ7WvlDmQKpoFFmLMCNFraAx6xL4zvyNykvdUK6p97OQtAKqW1e3qlLe8
WBHQlI3vVm/lGq499Mt+rPewd4CZKqcDqdJBiW2BVHUW4djwJzI2iHswrWQs0fN0yYtZlz4rp2Mc
urp50b3bteJRRwVd/1K51OOkyIbUD4+y9HmTlaWDMiDxg0Zg0Nc6Gh6jcfCPQD5JU43uKjmxYJqs
Sldg6025PAa5b1W+lDQcJ2QNPWcA2Q6HlRyOkKz1uw47G4s7xqbVGOhnKqVMdMbBF9MTi+ugs+z0
Ed3ID+KB5cgKI702kkBBDfZuK8+Kg3kF9l+8ZR8guSmK5MxxjSJXBqvdAlLRYgd0thPUbp8casMO
pvGaps21WZP+vpXTdemWFzHPNEUZv66W5WX2ipdmxIBS2hh0MhPfo9auyonDZiZoztdRq+XGNn1S
fUHvVoPg2lhTdesu+zaRBzl3p0W5fWpsP0nq4P9pY7idi0F7Wp19LEJ1z+VUeGTfrll8X+bKN7ZG
v4j1IFktepGJ3FECy62TiHMVZ8leRyEFCo6x0JbvtVGdEuxKWG8wm4CGQQLbd+DyZt3izvciDRPB
uCh7cLIpGZPY2KCUH6pUzqiixpHJvIc1B4yqGoeexfY7dxzOOZ5oRgynCaOVqRxXDtYr3pZnKnS8
WAXOStMyTx02rcxa3oxW3kdtd994NogR27wVEXZxhqD7OetDsC1b0JXhYpHiWSQQSFOeIBxOzCkt
d+tK6R8GlN3jNJq8dfnQNC2LUr32wMLJt2/+dPA2JqLoZrer99EMX1SPjePIsiqrbOxHYOsK57fJ
18AjtXZ927Pol9cucfHxEIyYF/iLuTXnrD3nhTgPyhPXHL0eeCRJfBLTUvatCV5Zq3mBaYu+3V5i
R/2xrGLftkXYqkKZpW045NNdMrKXKd2lx81PtvP8i/3e04TJicsovTHM+aTj0MHzi1WPnRs0rDF0
vZaChgCkZbIxt3UfroxxKgzVu0QooZ3yy03cT6Gdz8OumqgKoG3eihKLADuxn7Cnjx0rGYT6ftdM
MfsRFmeZ6Me8z0PwT1SI9jBzf5Qfxqa39QS6Yn4e5nGfG5zDEa0IgG1IhXXEf9dJXhV+qOOrJdS3
29n+ezvxnh/yvKdXbt/ayLtbQXQTaFY/dwytNobPhpo9Uy7o596l6ZRDIoLIDMa+P4rKdY9yYiFi
MStna9Yq8teKwxixEFMjV+Iy4xXwtHljOwMQJ884GlO8a715PhiOJA3Ar00CEjbgnfZVnLvPctWc
G+E66C+aBAXYF/e5nRqXsTTxelnP6woU2aj6zYDZW1oUNz1pn4VtVg/wOX/qxjiTUWNvEDzt7TB8
mZaTbfESpxvsjPihvZhtsinQ1kq/sNup1jMtxNIFXs1o99QmDbyvDGrqqrGysq7+LRG447NMMwB0
heRQ8U0zZJF93a5Tq95aHD+EUH7UBeZ+XoAItBQFMYIx1v00B/ng7A1yXjZZPVy4O+2ja+jRg5M3
EfinldFnH8wue7uco4fWKMRh7tqPZiC0UxOMzHETcYMaNGT2WrJqv+6SyZLnpSi2EDqqB26vfNdo
2Lsp4ihX8IHLgriQZJkCkenHDHcYe+xom/A5Ph17fZtdmug4x0s2OAUmPfzbrX9vZjDnm8TeyCZ9
84u12EaaVu+NIgLc6ro7VsjhrTQUkqW0+00U/dSjVW2FnW64IvgsDjlk6wjcXEZCFvwtTa1q0JUU
rF+MoApZUeq3HEFXeA+05bGKQ/ZYdxVdiVS6cfEKYT6HvRrP5n4uRRBTr2cFy+hu1kzABG5Jn6Pq
0PEn6RCOK+csyczMDM0NWR49wXPwNlPfQVpA02AdzT1OSTICXlm3yzCDDhhY0Es6drTLCpCWHCG/
lqDEb2Lbe6Q7vI8F3uKcRF5CXiNY2lP64ER4TUW6jdfisPhk7HVTffLK0Dfoa6BtBrZZf7d6uReo
R1mzQgCFSlTOb8TEHZq0oOsfeGkbeDiNS9T9VqOJ0BS/XgMh1hqHXnbYpfx0wPAtXn22DaNGfktq
WRLEQY+ImFdf0o3rAOqz3sX0HTHCiiAPUEcZMZwkAWQJ77XyRgP+xh/dh9CYFYy0uyx441AkZuvS
J6Vy/m0ssySgSFO+9Yi6nX+NPTHWjJGwtJ2/3OkJ+34di0FJ0lxgtuo7rCv3OlA9xmoIXfmkpnk1
nwFW1boqin6B2SdqwaJdK6AWRkNCLjBCxDqm7zjNqzAzp3ur7TCVkg4WIA7sdW+uN/N8B3aBFKM8
DTo9e/bKWNuW0NIv/dTfcsbdUCCO+zRuTnmRT8r99ATKc9lMMV+xWf2y2CoWRTiK08bGqZs8dn33
iZvztwmD8ZDFd64o33iRBvJ5sAqPzq5K44NvYpZ37DN8l5usqZydZqombZg2LabVnNL0UBCJExBl
k0ZY5XEWsj09gzjqmoud0K7F+VVjlLNpdPtWOO0J/gNA2x0XibUnyTEOcii7bFNw9cI9vy2yhc5b
mgFMvjsoRONOF6m9gQvUlt9IU/QIlhsuOZTOugIS64kc9ik9fmJhdI/8AchHUb6nDX+47lJv9Hyk
En8Gpm86VjBq7vuMEyZwEj5Ypj/rG7c35i0ma17yYsS4kRTQwEYsbVP/YKHN4SAc7+24+TUsIC81
dmdKM6Mw7t332kaSaNOGrMl1wV5qLBufDwr1f4SNgnMMT9qxNrT2y4duM2rNtUqyeFeVPdMf36Ji
nLPb1ta+6Y2gwa9QAdgWgHBAykIynjODyl9jtezRTeJN6hAk69Ga9IQfPQ1Y991YfmdTkYU8Zyh9
xnisin02Usjbnj7iT42dR6eQF6uX904iSesutGrjRzIh1htPKyQyjKqLReFis+JgKVSYrr26E3sy
q9HcZnb8HY+fPP/t7cBKNBiHLMA7hnvLYkeKnbb2pRjlg4ahlJgs3oXjjGSg0hZr2+2C0lwwo3bj
ZSBZ4uAt4uJJYo/LlSKC7aVt3QJeg6z+ylsHDb21WbhOezMsKjZdYjN3t3HNtcp67UbbS6I7g4m4
FsKgcMnPJU1rn88/Y8TG2Jzoz/2MZbc4LrXH7r8nUqRgqNKLPz0I93nhaMzd6eKVikI0S7ExGkhc
a46Y2/lxvrVmQMA88WFcNsvOYajn6+54bEf9Ca8GLog2p0Twi8doMOMw4W+jVDChmZR82qravVtI
odc13uOsFDz0S/tggYG5s2327XwMpEy00o3NNiiPjUwHfLqUwxfk6ZrfAdFhADF3y1bZgZdnPFjw
JG98Pu2EXKkrrUcrHRvVI+nfLWtZ4ViPpJVCmHBg/2yWTLujTv0urCXZ2Yb/k3nRLfS/myZqkQOB
tjH7WnF8WUQuzGl7DxVk2LqDQYTcwuR1dAMn44M7+e1hsJshMLCztlCumJwSd1zOFIdOkxGiMJBD
6Hk2W2ICvxGHWb7OzxHBMwDkR/fGyzpIN8vY0WzLdZO/ELeOdYnPH4QG69XxmI+k2QSUkv3s3W9j
0o0tKTWkfvhEwg57I3eRw4Ud1KtzNiFRp6hFpIo0KC+r9Z4OaAhmAv4kBWbhQjDCNIYnV2c7RTfX
7paF7l8E/uFLgavgcZrNlaW/NhwBOrmF+E9vRuTzfat9abYi1CZ5gqWkL/E7OYKHLhwEoxyixeCz
5YpOVRqmG1glTbtupyZGwPqekJIdO4K/ZtiU61rVbA1zFXo9cqTN9zHu/WXOBLEKt5Fho408GFRK
ttzGi2ugNpY1qmsubUyENruSWla9zlENCnhqtqPwqsPgn2fNM9S22G3krg9JKrhGchAJknIE58dU
BmwQOuhlai7nsQHdOGMaJK5GpicHVjmwPD6Hve0Oj65aTi3TV+KpJDE2PCN2XG4na9j2HcW5FEV5
67FvNlbED6II3XuuTwAfId1bV0+1AEvatPWM+bVkqfAgpjYJusq6pB5oVN9LblZXovEySUpIe8t8
wNGgkBrgiT1zS0DZ6fieZDnPBlymoGxEeh+7jR2kRpio9WKMiZyprWIlefM3pIRz3xes7tUmcl3k
3sYzV6TMhl1ja49L4U9sjzF1b3kn7+mGdhKCaOeUOk4+pG4Wk5hiDnDtpRkVN7NPMQBF9bius3dn
P6BRXICUEVoyaneOUww71xkFm3t7o9NbaMJJrNpvVrPHOyqljgBexuVtpL2NloWnmUHlagAQArIn
NyvQJgPjlgoGpnWaB5WU6TyVk3hMiBqFBTDFPMebEtzi3iurZ8RcgkBIV2waMCLeeEh1s2WyB19z
zYsXbhmXf2tgZWBA3GSd5rvyWPYmCOOWQUN+w2NINnXjVIcoPha57fO6WqHX9slWoGetWN5vGKg1
e2zjVLETecPl4BV7rx13Tv8rm0RYGNF4rxUHdyIHoibggvU4eo68v801iHBplyRbHwfqTWTm57Fb
gUrUQAkikRyaSbC8ycYcxXS7w1WL1zEl6LS31qDC6h8QhJMGjM+PjclSsTf5K4S4ce+It85l+XQ0
VMVNzLSdsRHQwfJd/AF8YtjXPKIxhdfUU3cmQ2uT6QbftJU/DqTeUFg1mY5uedRRMye91zm5K7Ye
uarRDt+y4bGoVntPYipTWCBKvC5ock19SOqC+S7jfqmfbRe9y8x7i3Uhu6LoRT6UZHYr+6q301Hm
eGWxpo0GgwbGXr+mWsC4pG4dMg3LSDKdyZvnpUta2gpWKt1HGGR7y04P6XiqBFVKCW6xxuy7tMeh
M44o6QFJDNJlJlfy65dx4j1BqVjUZyd1362WhtYPneLIbM2F1I2hGjOGovJPTD6RfYLE1N7ySLFh
nPXNKL1PmCwHz6mvzJ2xdafTs7Fab4nDuyWmkh5i575ZbO6U4auY1s+Keg0ly3oamjbemjFc7EKG
g2XcKZW1G9wHq/5uIlLXCKk7+j5TF6SeV9TNTWdC4K+I/IsM6J7wIhhUskHksSy3UmnI8W3UiWIa
5UW9MB1nDwEmH1Q1F3wjCte/V2PLlGS6G6tYjkPinxHjIW+w4ZtlXFrSBeOwnE3wWEGULUc+ES9C
XFtcDM4LzoyGQXfFFnCShPp8byfj1Ymr57R378p0upoeuEDQEX7VXSn2tkkyACfx6yvX1u90ghhN
ysMjeK0q9jeJ/hMvTygRxkZPcNR1qfWQN7e2bz94HGKCxGQcejGSUskMlEYgeUKfYT0XvKi+sg0s
R+QJGT2y1NkFMKsBOuCyo7caPmmExrse2CYDgnNZG3CRsk+7MHM6bpt9r+ixWvqdkAjL7sz+Kbi5
i5cTWsk5ptnRgOpOzZMgJMBiaVgpdXw1h3z3zBRd2j22DRMUst7C2HMO8C63awLDoI+ATkJtJbT2
i3WTays10Om2w3FDyxm2QPdTmwPfBM/k8DbLnOJsLslmzYkpjHv/LSnWl9QmQtWY31P2sTqi6Sli
WjsQ5N6hvkjlViXKO/Vg/LTNVm/1A/Usr+Yg3/nF7xWxW3gvqKz7B9Ptz/qCxt1Z8mEBfqYb6adI
bhdzOI3muASGy5aLGMhOmX6jrT3x4WPwRqLT6E+HYYzetEI7z7zHoGlxIqM2Rr+7RAMAOLa37A6d
Eie9GhZPi4pWjgo+EUk+Qh5OKL28/Hdq6YdWXhOLujMeivce64gck1+NJ8lOhjE3OKHQEvL+9GkN
4aVw0VFPE10AiYg9Ra6xDWCKhYEI/y9+ht6kDq5bEgYzJl9xbd8ZfyCz1gSF12qhPlH184xY7tts
yI+uIBqB7eZt65AtEo8wE0asCL1vYprhM6mLghF1cZGc8EzldG4C49uh5ij4fbFj7qIGUgEKgUKD
RqCM6ceosbYGSt5Gb/12q/lcJGJUi/qKeC+TJ1EhgZcGkRGpCfcGKGXJLiIoOjrBzD8LU0JpXYa7
vipegdrsVhtFgvCmM+V4gDfQ5oSxiTbuOZpmAILd+jwi1DF3bTmq6t+t2R84625TFp9Y0GrhZkdn
vNho4zbViIy5Dt2SX699NffkcIYtzEf0F5fpH5+lG6PpJwwaYFoXIbbgve88q343bBJYnNX7juJ+
p+vaxpR4gle3NXlgaHerjUmg+u23/im28oNohhO482qrr+JlKUfSnM0FflHKRI27KCBIA5ROHpG9
i4PUKQkIM5ZD0nHbraRf5l575iVh9FE0FC1KhLBBe1Ar3ScdsX9MO2+dpn3P+D37fmGS0pf+C5eu
g4DyGA8T6mFlztvhoXRSAx4hZUnm0/uPjP+7db6PuEXiKHor3YqLeNI//AkYPayeIMolRQxp7/sa
TzXVoI6BfOjxT8W3bQeb1JWe3Aqxtgwuw8KLnB1agk7IC4smA/7A7r5oRvKMSJzo/p2r81huXImS
6BchAqaAKmxJgp4i5dXaIKRWC96bAvD1c/gmZjMbRb8XbSSSAOrmzTyZq726a+tT84O6Shu0nrlc
wbvbU8RKO0+DQne3nO93TXVDzxqi/6AS910OmKMgkOBG+lrocCHQBq0+SojmO9kxolDG63l2EGNO
aBbKYUZygO7nbz8Eourb5t/Iz4q18uZoG0rvpWhJQMaDhS3M/5xjmyrIAbjgy2inctuWh0bQqYJi
A1nruVyS+ACQ+IJbp9rSFonkqwBWMgX6kPCKyCPjXLpXWbgUL2EbWQmv/3I6jjmx5KW7/11419oG
m2Y3q0sVNd0OTZfNBBIiTCh4y8iZxDsUWUwIqM18cRGK10W/EKXBx4awQ4opRZ0qHiONJ6yLqYtK
DPtvHVc/GXucVPGNmCOXU+WuISd9NZZlMeZkL4lZPY0QJ3Ira19cu94WQ/bZJmT6isX/AjnJ/WNw
tmPn/ua4wg2veTcr89WLwuNUYqVMMCKc8RNwQjOiVz+tnkVp3C1EXP9CpDPbS+dbR9GNZ9yrwyjD
wzbuOR2MGzgLkAwcOWwpB9twZ7+bjiI2Fc5p6DlVtO5NrPH7h9wqbaMDbUIFOJGXO9hG4WpgWOyN
GFBmzF5Y+AavK0vLWAdUJDxqypXINp2jcGi3Vo/+VfAGD7CWB+C1AV44FBQMVw6lyOBJ6A5LyCqZ
5jcbRNz2gmnRMqOTm8RvpQeqrfUgwrksFIChN9als7o9Mc9vC8DWblEaHnS/7C1zSd8kGjfr8nWO
p25SoY+BdniliC3mSTMmxoFLY275PWbb/KHNDJl0qKCrmDzNGZFqQgIbzzWf8jIGROTbPyXcjGPR
z/axNiiaN8v4JzXSHRkxf6eG6F9daIqWiuHXTLwHZ0nkFpQNDsGSNS/1t5y5fNxseQpSreRtBqmm
THVhE0xfmSmqTe2bO88x8n2BcISy3G7onLpFtuKodf9SyYUsWzdjivFeevShCgVlm4uZJ+DcFId0
gETEgnmdNC0Y98Y7xkV0kEb6vkDO2AK0rWAw57t0rGFcj/aHpzprz0oogsByWdTsXKx6MUmpQS1w
W7JJ7ZNsWEkZpO6nda1ze425B56pr/6yWYFPzCFM4eSPDUXPbO1fZqhOF7MtHrsEMJ3lgHrhmQpV
fTKORm8ehprjfU7yezV3DYvj3KJv6x7oyrvfVi3kQ04RgpVs69cGzXpdwE8v29dRZY9AD6C2i/mz
svpi1coRCd3pou2kv+3eAam23Iv1cpLIiezP0n4A5PXhJv4tJE2NPA/+AB5O11+S0tnQQHvCq7Sa
qM2ykuzvEnsfvArnxvS+MRMeHeZuhsNv+n0519n91luoUfK18UtEqdmk2Acp8PbXkV78oLNyAoFQ
YeI62tieRM7lS2y4v75p/RgJjYEZWXU+bPWfLL2jOpT3XftoLZqWwx4isBpCemOoZ/BYcKgKKDoV
xEMwmv0hm+v3iDNPaTMmjTmGp26npvwU43eArp+62yoMPGm8QVJxLiC808cOp3o0WHwLpOfxy3Gk
qMVPk9+tEBi1t6PXvdDM+2ilA8tZjZ5SG5xK8vGlicafxaC30AAYsfZtFDiwxU2ePg8Sq5CHzDyk
BwNxFFSo+5v4+uKqCppbKR9j36dwUD4AFBFW0NKhKiSHecuwA6qZwf23OF/DeMTXoB5aeukheecB
pAqJoZzZ3QmJQYJVs18yjmer1ArvksIHbnosjofFgyJJ09ypcdkQvjXl8hp7d5G1Y31aW/5TLbun
e+RycJIHjJpX2Lk0nzlgWXv7w7yPqfUyWus0zNZJyAY2D2cC5O17pIzL5Pev4LD1va/ORoYKH21v
eI3VMAS0sq28HhYyK/ujNr5DgI2YJclb4gDbU+t16vP2kwqdrWC/OuOgjhJufimHTPrXuHwYIIzG
WuVT+Ox63UeY5HvJAYLyqA8yd0FLtXrhF+eQ4h9ySl6+rjFTJDUUr1zCaWRvIySD/YBBL0jcfmPP
GOsczMjS4kqXufXR0FbLEWto0w8ab9/jisKp4ZFQrLnxTHb8DWvBoj4Uqb4mEEwoeHx0I+MVXco7
TkXykMGJcu6ljQtM+sCt15JQPz8a+meX/FWaRac0+EALDvK5MMq1Ofrhuij9X3osVn3t/2D8Ty/m
CCgoVySqWKXUJfd4b/6JczBNZtztk7Y9OkeqspggOm4meV2wOcvFyhz0q5cteo24+GnCj3Gdo2OH
H6TxfyMcNVgGTpUHhs9m6dTV3gh8vD12MaXVxkyDgBkZf5LuZRjsW++rux99WN8/9yhH6K7mzE2G
+Y1jxz1u3/OsCuh+OZDbgI6KTgisvL3R9EUDlc5O45xfHOnHOzzAD/9hermxlPB5woUzHF0PCSVo
jCZ3uvUo8pMZwmDMCliOcRm7q9isQgKXjr9zBfgmTMuA01iJJ5jtj6XH6Iz1FjgjeyFCY0L574BR
frPwczbteVN6goyDa/668a8NECftR0GqFu9dKLtP8p5MxnVb3t+rK2HSTULS+Vb9pCygzmP70ERD
swvd+cM3ScX7k/g26daC81cR3xBP7lg/+U39XhapOOnCLSELelwUbK3WCOgULCdkjmsp+eAWsA67
Qvgbx0b1C0OHBtScUi6qQrAlIgPwkKFbMIWvoRKQ3womKkc+jGnZsGzDOicvmclb4rj7PG8kjXQI
IboCohXdu0FJg+9k+G4WWAYcKrXwjdDRsoSKvvAcA7MfkZJBljF7vvUhPNpqYCrtYH/KPK3XolgO
Q1VKiEsGwDWAA+u+7M+xZVVBVMCWgbL/4tQYlJwm9Vc+DrIdpQZ38r7JxBrKoAe3uuGq/FSRu/Pc
EKGUsTUqMP4D1iovpZW9tyn/FHUdv2q0aPy0gDHdidr0grlc+6Tclx7Qa4P3cfKjt6UwFQGG5qYL
qK9LjwMN+PKG8Ea/Goe22RUiOZbI/iPjxTrpfM0NJYUkMMonjQ/QZ8cvFNTE0ogNkNBBPEVw7JHH
4nSAujfZ7CJzvekLOmJ83ezz6JH4Q7FbZP8zavAz/WB9RgIecWLDvp17LCw2yh+ii2P037jprxAo
zl7ufGUDtO4JC9DaxOU3JaZ3TAu1ne30Ixrbn8JzPpSsNuVsAajpW8zm7m0e6VaBnrwuYaXbdkly
ankfAU5ua6wXQ6s+ygQpn6Dlh6GzN1eAshJ1+1q6d/wKUZgOhY9QJd2xbQcjo1kCuMp/eH3dlano
gfvvN6YeTtIISpC6x4TapcI7eD91Rqy0NkhZ+8KSHX0hy9FUyxMzuj3C9FEc0s6DsqmMMoErsjrm
dW8PuvXro9GoUyHD4o5//kyzEXufqY5YNFf0SYmgxoe3akt1Su1u2rmvmKQBRLd/ZIZiXE/NVp99
I+vO0EvxxdWtRdiSGQ7ijtpgYiBCKv76/rhzKJMEtMHHojEAiy6x/z6VYUDF2l048S5S9/2utWlr
y9xXMfTR3o0tmoNMmn9RBc62Z3CONphxE5dekbTxmSFxHtL5wI7DNT5JEtcbB21+PTjNKZzSpyxp
k3MVxf8wjnxVlfMx+B4aH11YdnShW/hlysp+i+wNtbJszpNfcs/mA0KMd2vzIGqjQe7GMiQnpDaF
MX7rEoejrOd3UmgEQNywCmpYKZYVE+tJLNZWCamsPKcXUOHuMkeXqVq4dHdZcR00/XhbAI+3FnzH
jgqtFX1Rxrqj83etG0pkiJvUgYOzzSuX6FyVI98s+kPLX5pjItuQX1wxcM2UQtZrbSTLvuUVtCIa
9XqJ3V5jPsF/peV6MNOnoUbC+uNRYgi8hh1+Y/CjC9f+Evb8YSWI2oqCHWq6mDQlayW0P1ZT/t0J
xo0AixIqWArOO+/lapDg0BMBjXxye4BVWceNst8YWapPzgwgWw5ZgOnuH7XlR7uV2cEr/8Sk1x5o
MHwYqCSzW+3u/IJ5k0OAdbB+o8q64Gjn82tq67Eh3YveBgsK3NjW7XiwOwOPP21BEmjh4TGBZOmt
LyUCIA6Mqn5UAxTEqeqflqq6DJ4+co1UOzT//lCy0+8v4Hh37Wi8OZ3zlixNvzYidcd9BzXYiMAD
bbiZloT+y4bDQxe3N1Jp4cYY1aksjCmIcQLmT7i2vXWxVaVR4Pa1mOERZlqiVAkuRC99GZOOZ+NM
Mf30Wgmn3/LceJ9Prix+ZEclN5vycuObYOunkKqzOEo23lDEOOiYKyMvwd4TlivtglcLQ/FEFWpb
1WeYFjhPsK4gz91hoJMDXJPuUEwJ5HvuIeaJPTumLSpJRsGH7I6+iM2GAjqHBt0KUbLm5og5AoGb
KxYv/pWip5lu1fwplUPAw/TTHEB7jiO7vISVWztQjVTpWzGP347rvXnp8Omi0rM0H26jCqBJHQeB
vkoRIe15Uw1Y1AoAjNNQRM0zGLz4W4pmjzlSrh3Tw9w8qg+HrpN6KZ8t0UxkLtRzU+akNDW1f03G
z1TGn+A3om2Riycd59SVVz+lpuTBr0IsW0fDoIxxyLl0ZyxoKeBSz+hPWutp4xtIGhUCm0/3AeYD
Gs279HuM3Ltr0LxPUDXFPZx/DYaLXneHmVQ2c0WZHkc90HBZhCfDm6yDx1Z/FQtxg9Bp8mCSL5nE
INTid6s073iJ9m/6bJHKCmx1SpAEYQbDVzkJnGVf3r2PUtVZsWnyfAORDs5Za/xrLNfb2dLjUyXH
rXCwH+cQ5+w6RE3E5bSOWNMFsVUdlojOsTTkUJn3P96EkEbV8EYV2K6Juri7Yi5eOgc8f9O8stYc
gxF1sewtEupIPOtGEhDidldsRU3HgF4StuC/lqaIwxbLVj8PypW7OVwoTegVFAW8wKMVeyBr0mu/
gACBA9Ok10TrZRf600U7IsiaGdEr1jEcPLnNeqwuubTP2OFdCFf+QTftl1dQ8BuH+KPD9NXm2ij4
LKPPcvCGgY2DyXswHd0BiaDA7P4cDX0eigyNGZ1wgY2htw3/iaEAveEw6AFTX3XGVWM78B3wO344
P6AGkt3EcxyUPkwMOlbJOWZskNjpA4+V24rN8VKE/d5w6yePGHxwX1vB+BPPciQwaSziW3ClA2Qt
HoYWz5K1mJ8zXvMNgDh2XtWJufezZNs/zlTyutZ9hJzEMRmsL4USdalwSWqHagpuARQSoPjgf/GH
RGC7MqcNYKALxjiweUM+r7MZYGR8dy6D2lob9lStJTseFdofVt2/KqtFCWf9vYqWdwJPD/VIk1Tk
0dDldTwAlrrvqRsEvChSdS2s0ed97uqdNePboHAhUvcLoCvzXQltjSkHwQldnVAIbaOKYKNF0syZ
LXiriioijl5YqNleu5jjhV/Wa9yz9s2Ilr9hppxNV1IPnCVzIDr9LXC2sfVFcoi7ap/Wxn1yL2Zg
D6beTaHzQsMtpxjaW+imf8iSuMH4YEHtjOwnCwIY9xGs499lOARDP55jibkcNwamm/g8KqaQUkcc
2Id+t45jrqF5mb5EpT60FapAG4+MuzEis1ZsO3tAVLYIupw1Xz6T7JZRetJsboJ0BOUFp5qa4Izm
VLP6mPVoMsT2l1qR5lo4FK/7/p7IbY8zjkiCWE2DKdp8zpLzAlOTHJzRYWKTKA6Y4tahiv55WXWe
VDuvBEcSKN6frGcf6zK/CdUR7vAcSue6hw7vLmYA5iyquWJ/9oEiQZV2td5q6rDofAjnwHFng5gq
XZkpF5yf+BmDUh64QzNf67VXpUC+pbFuEio+aJIaHij/ubiNWR9MAH8XFdMBXg32v6WhdSMa2aSE
NEVulkbu2aaDzzDNXQMZEpK5wmYrP5zaVSeFx2dtmaG/SUFkrK1o2mg0L7w/DkcDop09mQxie/RA
9HWy6wcbd3H6PpophF1Jwwr7tyJMPjydVeuF5wyq2VNPyLqYEK/hA9DotBDFd9j0MacrdQD792eU
PJbSsDsWvvzqO/nGLO6jS5e/DSEJMtdiXQjR4rUQwFH7X69s0tOgk13pmQd6bUAW1ULsrLbddBOf
kjnTl6YmtEKn0Q1Asht0hmHti5EQiTUM19ILHQRh5mOeJsaG2CzIDp/u6h5GmGE1QcsrgE/2ITVp
ZV40Vw4VTu6q6hRNQ+i/PRZ+mBuMPdHMewm/m1yIHrlSChwXGAXKEYI/BBLuDl6PuhEdxSzOKbu6
NtQ41xHdgjhvCqQlvrh6OoSWGx9k6v4bYxiiC+aq3MASrOMlPjHc8jwpTEn3m/NWZSl7bI+nykK7
FCF+79ylrqbaNnoGBfzrISVjpixeaueP0Jy+psaEuiJY7RdNNx4bi5MhtbNr4UtK1az8J5qhOVv3
TEXf+fTW4KBaJB2EohGQeSOPn3VhMWSGXNmZr1KCbMCs2LzAwZ+nrRnpt0HEfHd2nh0qupQJuXQ4
AXr35o3evB1T/69BKjwwLIwRc5y6uGHz77ol0WbICqEptLaUZYOO1djkhBLmrsPFQR3KEERNamzI
ncOOjevjbzGWPMP5XbLCaoRF67sRVHY1L7Yc/JUpGCCZ7T8zTUVkNCDA5eSsDGbcB28GY29CGlrl
CVhRAYUlGvKfJSZ8X5bWZ1OlG0WdCAIxT92EboEerw79vRdLW1dTPJWYPDegS5dNVNkA7xI3cI8I
XNauMTmFhSL+Uk7znRkqCnSLK33xjoN2rlNELgWDlxvgGQeT5t7TXI73WeZyz4f8VE1NeXTFvLeM
hG6OyB6DTFPA1RcgUAdgM1HvvvmwMAKvaoxAY4RIl5SmvEpTSBKGVz8xjlMceoFchg+VsoPJDCzM
Ne6P996dsBi6Brn9hautk2e/xxFtLRgTvaT48aLuCTUYP0rG+6ZRPyKzxmJ1phwvwKFnn2oje8H1
+jEmEQayNiLHD30atARqicFdcqC6bNMZl1QTGebVZvCGYOE5zbiLHRY0rnQeJpt/Uyf1hznyaJ/y
ent/oXpuNgzfr+40nsoIsAd/iH4C05LrxaWXr47BARMgeGkHmppEx2GbxPRaTWQ4rC5pN1G44oBH
WHMgb10pOtuIeAAaMuthN8HmpYrrBwolW2QHBrWTjBSchU9l6PmM+OFLCb3srBfw1j5ExGh4aqz8
DWcBeqnlHkp76o8pjhKaKoyTtBPAd8V65sk1WMXIjKxOcAcoLWfOauYMZYVSg1R6l9A/WANDazRH
INHgzCvOi2GJjd7Iyk8z8n+6FMdr0Y8DViC8VDCOnpeJirQqLBREg21bR+VxIfe00tlnVGO0zHkK
Zm366oviJBuMODPV3CuqBUj0zy4Hr6knPEjFuc1Qslna4mIy+sA6n6y2PpUwxNmAYI/3cbe0BZqx
6sY1TvKdprYQKucEkD1Z1lNbXBvZ/NgloYaJaBN3smw3S9fc05AO55We7HVq8HlN5qU85rHD8Xyh
1AVFKz8tbN97vIuqcpZtpC+jyjW7z3ovrMndM1492/lIeS0QpxGniaujX88j0tvZvKHF4L2V5sjc
PrU4OQC3rRANswBzNinl2NoOOjVglQIKNOabRwgnM5DsJ++NgyuxMvdNUkPEOIv+OLLrj3GrsFFV
ct1YjXgYGvL33uzsI5rUEbvtbVEu6S4ybX5GQoVUz6C7+hZMdFsfVO29UVf06NIjzientM1zDvaa
tseNVVM2wt0o6lvylhlhjGFqrtLKuF8VZ16zbdvgEjCTFB1wDJiPMdsbQPmt+6YumsfPclz2Zihy
XiIMR3b26uCSxmW206MmH0zL0mrJHW5ThXkdek/ikvZfuXKTZ9FDpY2GhfwZYaRojmsM0dYLyObm
XiH63Vk4eQqAcwRNTOVvdEQKdMzlZfRdusJRQLKNlNOtEPk37ihg7Q2VhTHODkpIrNo/airDwevE
HMOhPFRk4NdTxs22cIhUh1R6NkmCOxo3mIbu6yjX2RdEGHGq672dSIRO3OiY69mLpUQAbNtbC29+
68Pk1y3FGxyas5NWit33UoN+9baLw8lQROPJ6LPNHBMjnvsv5Ax97erF2pcc6E1+gFvMoRMKAHTZ
NlKQYmjslb65d9Qj9ReoUZn5O01y3y7GsjbClvtCqj+azq/3Zt8+ohcoDJDJxZvNfJ84/qZRPVOZ
OZ/7EN5YSJ932bI379RiMJNaO/KKjAA8N1ZWkfsPPC79jVFQa1cV4ipT7oQVgj9FvKfajD+jboT0
PLUHI142aWwl27ZwnI2wlqtqcXR2IOcJYRMMxopBke4KZAYPAvo9WX5P3Dm5z/WErNYC1XofNYiT
dkcfVOV+lwL/C+SH7X9FlV0jgjh022MSBeBS7N08Zde7hFq4nbvLKJ06YdsC21+naBKdd2INI3li
r4TG3RDVUfRMxBjbkGllf2ggQnayLn6aIh5irBTCRtbV9a321VtujRzo48O06GdEPCp8dHfMjDdp
OK8NwLOV/ZvA6e7ug3+ZNzQQkAWoPGDkkqKxJTA6+8Zb/TVnPXo8MJVmhF7T+Dkmf9DrMhbDrvTT
7zkKefGxM3DmYNbzQRgrS6utUU/YqBtJzRmp59UysIS04vHLR7TrDS6BhL/AX2xj43V0l45TDjpv
0qBDJvoABKI7nkrI4jZ9cJRFc6I38IVmYv7xss+mr58nMv1PoIEc5HhIEYXh8YFFe6brvttCPCOU
apofbpvfaCdEo+X0vjWNkcKisEg2wmMQrWII3aS6ksAibLIUmLRZ4K8LH2lJ2lOIUw47Sju9pDEb
98Xd3S++fkroH4enQkQII8F+8aPd3IttNs7HiPM+1/GsekiyDRsqCxCQ7pZbNjNpdhrZhIS0XtlF
x43fGE75EL0uBacK36QVpY2555VgAtedeV9bmWO8DZ61M2Eb5sIAiT1hOu+MtTnziZc1J0pTdJ91
lHw4SC5lZm3pPbzfHcolfgIeH63zQrz7PidCmDU/xD5BR6SkcFLXaWGReBM7JBKbBgbpqENg5dDN
O7WvwowVrjWHcPwganM0MTn1cPaPnwpnxibPx9/SFIp5E62YVKsy5baWh+mxiSFY2oCx4vlvFyY7
QJR6vdj3WPySvURDXON8bT+UJTcEXx+oJ1xPefaaMAvHI/gRUq4LLytmWkAmZKx3fSxe5MQ/M5Kk
n0S/HUICNXWx40FsbGYqdjcQbfaxZv3vOvR8xsmPHKvXVHi/7WT8S++y+sQB+FSZJrfDJu3O1UL7
VTHSdzhVCncuHVzQni/+wBzLHQ3PD1TgpjSu2AS6QLtvBCgOtA09xYPJ26CcHwk/uO08Evmo1ZFE
RLEG+FUxLeF/Sjlvk4Y6WL/a8dm+7zgcY6PGrr6lVu8Fdu5j0PITinSt7tGpl51V25SWuNx2WyM8
R0Z3XayYGXJhAzsw7K+w3yJhUrxhNwFmJRRjHVV7k8nPZWZfud5JiC9b1n+mWuFnNRBvsnHX+PF7
kWJtckzqT1L3bQSNnZicEycfU7ekqKz5TCMroMn7LeVdmBLBgIccSQ/kniu8eUtZHCJCkOAvON/p
iLFcDy4ZCCt+IbYbUAAiOEqPzU46eOWojyCJXVubrHnsBvM4GLSAjQr9wTHi/upj+YxDizsetiGN
JngA5R93lALPPXRGszHjCyW6yWqUg+BYxfBodVRTWQ7CYuLRGZnlLRceQn3P7TV3Sq6crEN0lwIE
JnWBN2pPsAhwAhlRQ9YEuHyMEW6+UY1St6pzbIQs8hqSqV3WDTOj28L8pnehEvLLIdr2D/vilre4
wffKZ3/Opi9FZdrOTqC5OU6zE2NKEP++5ZDsf3a6ycTRLvTTZFHai+N1XlUD0dpwnM95SmPeQkaI
CdG715rhH5fE+b/tOXkSc4M8PYC66xEWubHCZmetmLLj9bPr/VyNqfXfFGMA8XiMWikRM8CfnETL
ezErtnysiv1rEolP10igG+THgsqleE7IxfWSZYtDGJeHLCi7PybrcPbzLCtEfph1iHnAInQyML9w
TMDL37CoQgAOn2ubU3lhRP6h5n3pBC2G3Ge2c1iOx8zDXRGKBR/Q/Re5ht7ORgBQwfQ6tSolysi8
Svr30bwvhHgTqa5Hj6rzeDjWgOdtH+avU3NM8pKoOXYc+qjg2bUzx+OH3JRvpZFUJzBj5frYDxxo
s8wQgZk6175MFiojEtLN4ruRxl8vbPj7KvcNrhc29RRXGWGpwvIU9ehsp4bo2sVzhuu3eQFEwj3N
48f0VYnwnobprprnxwZjwibzKFkQaU8usqJf01tOrY0tua0AwrkVOxfDlb+1YPxTNfn6pXz3Rnjm
SYzEofpxl4zpLQpZqemCNKRwnQcGWVg8eMGwlGJUxnH+UauaGZLOF3b3U4m9BesNz3jsUOkBrihn
2OrXlhxVZ0fx8o/qYi4U/VnE5OErgIqvp9sg/poxg53UYsfGld1R2B/ziiPZaCIENBVQE3blyJju
mF6NGkFQLGcRTs9Zz1ZlKtJzL0QeVNaNUnoynD53VdM13wxl0mXb4VGb9KsfjcFkxDSae+fFccst
qyC8aOmzmmMMlmRYAq/B3pCAgmdnxcMMTZ1u+mGdJhjVjBZhjnrscvVqWjhJyJaY4MWdrztXlJcn
JVnmj2IzaZxw0Ad4FBWtz70ZokoNMqEkWxaEi2XQTYkRZsaQnyw1lTtMAauBJdsS6p1pTnplRSwJ
xTQDc3VDckOl2LukVXaLLR9GzVggKys5EGfVx9YRj8rA9jWEzsXHQvvstsLdIKlOmzppceppepy7
/r7alzVbYy9E4wW2SudGcu29zj012CQTG5OOCKHAOXnRPS5OBTo+SolS9TOnTgiYSCxobLL87rpF
wFuqFaToVD3GlQZHMRm3rp0+Rlp2PiwDXNvAnRIHAVBiVVjneYmx54eYNeIFWRu0C4ob9WDK0+O9
zi9kIZB05U7OLdZb7Lp/Qllha2irDmNT5O1j6XvsmBZyEV1zsEAX3Zt4418djRnRHkycpQBWNdcW
lX6p8zqPOQA1AvKIWs5h6efxPCeluw4TeCD50j041aQem9p5ivU8vFkm5WZeI94dChu9yCsuRup/
GSmJD85ysClbBWDdCzHB6RQUdjWS77WK38TUtKYSjB3mgd0foZrVIiYGbMob012OdjjB7aVg0bRf
3dl6001uTevS6zkVAsN5TiEOHJCZUSr7ve+MUxAZSNte2MeXlM5oWqZjkMJG/ScOeccWJ7qwexB7
CpJvrR4yfhH/MSCFYI7F5my04bls/H6TdV3zXXHs5nBr9aF5FVAhHifPg86hOz2uOI6zbBDZuG1I
Z0AfMXhLrIqzkqTUhe+GWzPZHEZDJLkVgJ3yVmqbG3pRltS5OCd7zrx92odqbWXiVqtKPZki7B6S
VAR2aVPWmSZo7E7ZHesYq7AmSnN08uqrx271WOKFIOHZXDHA/rVyDsmcD5nDld1cE54/ayxU4wbw
GjEpZwnQUKMDQTw6YTAQHNxRfg+GjG4xQMGN2ZQQtXEknoEBBUB+LQQivtydvXObniQhqDVzvP+Q
/fdj5T4L+o4MbgBv0L54o6MCv9ASzClRwQk94DnraNwIp7upGNSYmJ89W//FlI3PtEnewnYwHuqk
AiO5AKJxQ/WgfYJwnl1UDzZ8dNYsT8qDY9SPHDWSZE/ogmRR1UO4bsWDcwcDiaR+N52+2OXhICgE
LPHA9vW71brPfcWxyTG6pyWKoe3Z6JuKQpJdjvfp3e6cx2nuz0aT0miXG8VtoQ2tUFCg48lhQco7
VWsCB7QeyZ2niOS44T+Uh3/9nBmvkzBhoeCUDahlJK4cNssT3r0nzmvzqwCcBL4ptqKjo3z3VCwm
dwcTmwTFKd7RhY2LKoSAIzrVXgu5sMB1k+Q7attrXEYbBw/GexqRUsnmdHlzEy6fMO7S5yQEGoRi
4l/LwXS3o2gflFfok1Qlp1LZtp+m3+9Hfxn+zW67k9Q+NqRBHvpiHF+wybprjx7DvWDq6KLJv4Za
y0cfAQbc9ON//zE4+PDgEV8rv3iJu2x85oY/PncO4TQgngcNNkZV2Yyt8v++WCnnkjQ/ZtmoQX7F
2TXCkbMnlTaxSQJUZI8R5HebXZzJdfffxeeKZOuUQpxwBTsPhg87+H+vlU42h5J7AKFGD47PnEp5
0SartCKZb3ZU0TRKA6YgyBltehYOpO5zfNBBTbwOwN09R1C69ZmWqk0+wfLhYVn4MNj+3y/RkE9p
1Xl8vzXSglr1E9sX31R/FoOZNHUmHoYp52Tp5cPT0NbZqnoeRwOmpbcc8rTAJDqU10hhqC0wyqpE
2Bsj1be0A8tX3DPtcvnrcy61sVZaDBQr6XoN/kz2wwUOeWNB8aNBNlxYGIgyfsFA/5CjdcOV3Til
ejSwWMMc4SFmInxx+CisnZlwbhs1/w+U0V2I6QJ+sp4G06bf18tdgMqgo0YixAAqvzVOSD6ZUFec
iBhVDyIwhto+laAe2Bdwr833Swk/whW41vHR0JLg32cDkrh56r2wNOUGkiV3X9dX7FIzaBunZDRe
B0WY/Y0Yx3ZkyDON/l1GHPqB2vr1g+lDbFFlKJiOfnWYRO9libBZOQEfjWIfdjF26P6uL7Zh8iqm
u98W364t7e7EQxVsXVTs0VO5TsCKqEGzuR3m3X9/QkWkOf+HvTPbbhzJsuyv5A8gGpNh6FUrHziK
FEWJEiXR9YIlyUXM82AAvr63Kao7PSKrIrPe+8XDFa4BpACza/ees48y2RX7748zG+RvKdIbSGvq
AGE35cIyZLCiKSb2OB9QTbmAbiJa6nNaIkLpsOaIFPRiS3qNlXk0OG2HfUMY4+of//D9t9//+Na3
Z8GbAxliN+fQ1eyy7HfwM3X6D6KdKFEjl6hT9Tdj0lg6qoF7E5ftvq9p42ioJEDlq7+yGNE9fMPy
Hx+bPAQyyYRHitjbOhNp1Y6odsPQXwnqsTkSkmRT7Kkkir3J8GSb1OZWjm5/Aw5/VQlmJ3FTv40a
9n6SxJYTJy0EJze91T9lDlXiSIuQNyNdBqnKvMsJaDHrbaNJbZWlmCQY7S40wQgM237dY+GBfxls
0ENtLQVQSHdhODylNoAe9XV0p7e5gi4m1fzDMOW2T5kwEWW9iEOd81OUvUD6UjR6QuQzu9jUw0TK
1WQOyzxHc2CZaEnL6sZtfXq0ZUJXLP9Z9OHTYHhfNsqGNEBMNZdMsMKkjCF3pXcMkIxdmzhvjdOf
srahM8iNXHDQpf0FkAUbp9bj2+Kk+l5k4x4vNzb4p4ANETlvd2vrJH92c3fNx/lONsuaSTbsEyNd
dbOFp7eaFtxraEaC7kGlkxhaNyOaml8mkyovmu2N2VOylgRsTjYFiWOjD7oUyI2lPjLCrR2KL453
bi7evj07DqTHImZd9ogeJxRLzNG9QTdxK1MTTHJ/RKnajwQipmYnNno8bxrzlfavXACRvvNKA92d
/hJZ3RfG+3uZEXTUwTwwI+MNrCxLE9Nd4Q4PUDafDEcZOcNyn2TuJ4zMnRvhDjCsFbIxXLvMXYkE
ASYIdLAUB+vSwLUY2mmNnIXA+hLVczMPP2ptfGS8eRFRg7M3KeheY7ugQg/vChcAtOHFJV1GvmtE
XJzKkJVesjP7B2FAx/KQkS9ylC8YNTgJ7j0ve2RufuL4TLcqFW+2gw8n3OiE2bmKjSMIhZHZ/Mq7
fufmELWWtcrx1h9LNlyUNX3VXly72nIWoW7QgE4X4HY1UK2xTwOgZN4dZg8pPG0D4XQ+cYQIkur2
Mqc0uGUiVJzpBHJRG5YYnQ4Y4LB/JSMgRucL2cGDNnC2j/OdcpsvUXcJQ5UT5cUnSDWbtiDahoU9
oW+x3HXLaKcg+oBFmCkYTGcWOB3tEtmoSynkg10PKkoeekFQfYyO1W0zh0Zlkdy2E+Do2G+slYi1
+yA46FkYkA5LkF8J9IghKzJJXWOyN3CSQTTFfqDX/lVWFZ0bojskPfe4AdpcMg+D5f3TZ8UqJXTY
ltKxLJFxmqF+wK1IFO8750vhesM20PHcaLO/Z8dmSGK2DPd/Dkxv7znVf0xzOWyR/pegvnDUs+pw
wiQY1KrqYyFQ4TrFgMNOkwAJu+YRizo0/WnsOVBZ+H6Snl5UXHHkMjyKFWHdCc0/9vgNmBTTra/r
cg9KUC7C0umXYd9zmkBhQ9ge5gSvYR1+As4HA6YuGSI32S7wToNrvCQxBuqILsDCo/u7ZLNCuW2P
N83QDytZotuP5gdvIFFravABB9EG1aa2ShOgMswT7t0yfoZehbvr5zyj9IoqNkBYXy9h+Vln3qsY
xvEGrUu7sjPP3rRqw9LC7AAVUer+ne6kz1XG9QWg9RYR8ZdcASNO1/sKDB+OQrepe61aIgmkjyZg
6uPXiSXpjiEkdbJ76DerggoUFl2DQvlZ7/lOH5nnvZtGfs8w/+TI/mezA61CJZ3ed1ONXlHeoL0j
7iwQ7xRpLOdBvRPpdLFZUL25X81TzOWAptPT6Uc3kSmmz2sIhGTeV9zlJGzT7dEATtT6j6rhOzpt
Y21rcVuZEbfnKD6r1rsbFIZJ4IUpnAaybvg2DSmdg07uRwtFSpO/1bW3miaFgJicm0EaL8GQ36sl
UJvxkJbmIwndb26iY+n9lq1Xl9yq9rioHxyJaLWl9JGz9q6lt75wzrrvvRpthdTOo+lDFWZMb1FG
JiMosKc+R1ac4kigIz3DYHYN9Eedd2fFHIKc7ivtnLsOqz3cohltQJN0D0bJ8LsohkPoDHdOj4sh
F58dPra2MY4FOlQ9Lwd2E39DVPDWrVOA71b4iP9lO/fxs0or0HsLBM8uhzEj4wPv+YPIqxueikPd
thepWDOJfhiLkPGm/dlT9SlNWiGYVlKFmsuK8FxQcCs9LjmuutBEpql9ssiDtiQFe2+SjPpDDwui
vwpQ+fo67Yj/7DqIBpmDoYQ5zYJD0YN2lmIweXa5Y5C+4PNADl4O1bat3E9T+Oc55gZMPTB5Lf6A
1r9PIuoJI/rpWDMBgSEcAG3oTn6kM7lQXMViNn4mNvMdj2kIy4ll7G09T3cT0oQ4It4mISeoSbyG
IshVuZdWiMbNyY9too3bkr7U2pQZTRrLrPcj0qff/wjVh9E0PDLHeMLAr5r9RbcaNapGvcfQV3to
fboCMu53gTSqQgoZEGv1918FnrORufYmRZnhRuOwCpMO8CJsGOZJflztbfVHHGA2HyycT6GFtLCu
byVDIp5rbAm2wWUVes/xAcHq/vuPzESO0vG7YqxHaZjGAUVLC0Bu8oI9TklUTzaaKUCcS/5S77//
0E10YmnrDwiNxH1eaUeJo4RHKVk3aXlp2sFaKCtFXVsENJV733Q+q3k0bzq9gQ/YCHvVDLTAYS4T
cU2Md2cClum0U6fmXGEQnXvD5rSdcxSM6ounoxmkuAOCLKxPIsl2VJkXK++efIuqgLQJ7ZHJTLqI
U1prwdRH62jwLWBwxDGnPZ4iE8fWhejgrG5DxL1w9E13A5PgFSs8vUVWI3fM7ltaV/Qgo33SzdQy
jnysQHBRzIKDrQ6enF1E5MwCPevZ7OPypHtYowv29gQvvq/N9Ljtl3mmO5iMkiRDN945mf8DAbpm
JtEhKFJcOixgISKdDWoZxLjwNqjuZttvVuw8Kv2QG8zMd45vHcaZdrXNmZml9naU3p1o/XOgXFgt
8ItJJlQPXn+bBNpXG5qEBfw0UBaD599F9oA9n5TR4Lnw4TSXIt5GnX3nyOnTsIwXGro/BdWR20uk
KbW9xbC81bSbJu4xBTf901xYHN2s5GY0o4kOE9BhqLhLm3sd3xmwN5qc0diQZTd2l4nDFb9qVkI2
obWdYYZsxniHFcxfNyauEF4LeUGsj2F9E0XFsx8xL8zbkfFfs4WrzHxq5KYMNFpzrKyrIeDVTJZ+
qErnCNUfkUiPGbYws2trFK8ucWZqS4Hz7bchNxiLC5kv40gp7vQyvQPXdHamR+HyG9GpBnoPOLHR
1gzoXuy5bjFg2FAMdYtvRUHvFtrIkV9+Ohlio9FO0E+77aHyhLcahnKnJVG8x+JQ0EunFNSGG9EL
GjlSIkWGIAW9mHn2qh+bJ9kdEj/On5tx3NaG9QKxFVs7U8H4ToqCWS4/wE7DD9KzOAtgkQfIiCzV
IABwwBDD1o5gTKrQ4vnNpe2EpB3xkIEup6w85oHY1uhDLa0aVUzXDIsqzizUCsNTmdmUmExv5rBx
jumgge+jWhdA/SfcSmh7PFpKTGhRn+lrrWH8dosnXIkq0M4YtL5qDR9GHQOmLvXwUCX2UbQ/DcKg
Z0tH0p517z0Z9yut5kkfdH9tWOIxtK1nkfDj6OKlbo3HuLMPvnCfOtwk267ANNh1P5lBn4kwblem
ySWFjcZ8yPqY7JDWhHMMZoofhNehlzKAsRm42RCY6/ea1tECV/jbmHMuC7IT0N6tMxerVPCJVQ+Q
RYrsZQaNiGXfZHjJnSio1KIJga9thPI4TDY0a6w42VjTnSvLbWFwMMJ2v581rVi5Vc5hXZJC3dqb
IPCn86RlxsbTgrtykk84wx8T4tEAJf/sNCPFjU1BMJPgGvQwF8EbYbfoL8AzEDP45lc/RLQRNeaY
hslvjOlWuzWK9FhYodxrsjwHcfQ6SjdZJ2J4oG3Q3Agwa62ocX9qFjCDkaAX2jNHOyKvMqVOM2u2
y6p4Q1n9RrrxTLudS6hqMIC9KtZVK4uoH2PlmRQgyTy1WEjob7a80eRZk0mRxyDjUt4fy7BwTlLm
NgzzUERo2zInp8MUo0QZrx1joredGXcLiiv71p48bTPExBJoEZu0W9+AoaADW3VAJIQYeJu9Yq2n
jIPtnq4GMgS9fIeFdhmIrFw0hsQ/a2V3LLwEFMQ5FasMrD1Q9WLk0BhRgFg1pqjE4nRqC/uHp7U7
UJ7IjweG3Z5ugjAEz7tKdHKSaLDda/mLHFqffh1H1RRBuOjGE2hiMgfMGJxQzMhN1u5XOcGyQKL1
1TX9LRV7vfz/oWv/TuiaqZOU9t+nrj30X01X/u0x/ix/DV77/qrfk9c0R/xmmiwLhmNagv8I5/9G
r2HL/c23bUc4louZTLcMflZRNl1E5Jn3G58qbM/VHR0/qvdL9pr7m+fZwmBFcXXTsRz3f5K9Zhj2
H6LXhHAY3Li2Y1kGcHyPsfUfo9eKeAiHLGlzJLEgUqdxQS7Maiq1feE5KNMY66TeTpTVU9pjz20M
DEvTPS+TdGqE8nj8C7PeQW25wVG+a8kgo2OYfFFfH+r+MZ+mWzPoVxIlG4f+hYmsIcA9QWNqP5XO
ignPmuUAj/ywDG1YWXW1tRtgbXLTt9Uh0m1ATNEK+OuUlg+25W4iy96WEnioPa3nzt1loripyKdv
62bvzwVhFy2RO9neFIyiHOKuzfTgSOIejfE2mAZ0osr0ZCwmOFMdCkcOi1v8NQ+R6T/YEqJNLPGm
3DnwBka8xTJKzpzw8CE5uyIN1kREs6W3G0OucwZ6tYfBLMsOSTQzUrO3PTRp/+T04tjmwBuTjQ7B
HFkvxK+HJkMhrAFpzK7+XN3IoXxilviuUZRZE5nyLufIMVXdnD2//ENB1p1nyY2vyXtlURpRJObr
QlpAyIe7pBz2fVxtf7l7/zNa8W9Yoh+YsXUk61n6n24GSDYekiWOVr5pG5bNbfdrDp+sbCPGm5DT
19hhUVmYSjROWl0K3GS0nHUAREFAiGn5FD8E5Ym6toWyxZh04NozK93ojE3BOW2ILqFrz2wRcah3
CgwoNCzUQDOVZm6BQQj3Fns/zrGO7vVfvw51mf+IExSCIsXi+h3DFAYYKINn7teXMctI60Afh2um
U+hsPUF1lR1Nt3gbQ+cgqePnFH/WX/9Q9U3/6oeqjMNfMgx7H0+fF2SQ9LsKKdRlxKBWJzUdpNw/
//WPMv759+RZvELdFWotsG31UP/yszpACkXUoekrdATQ9GNXgdz5JsG5GYhPMWKe1JIrkiDH1D7+
+mebKovxT69T+JbhezrLj0ND4Y8/24kqvZyrHIFRoO3n/BBlKNfRPurRJp6hl2foeqtqWYX2Ldig
bcoOKGqyxpr+uWmNde8nMLgAnGv1OTc/yronIf4Ua2SseuPDX1+rIf6raxUAk130XZarq/fxl/cJ
D6rhVwktHnpeGG0Y3zPySxLzNAvvHCF4xAr2xKKULDLvlm7yxZi8z7q77Rr/rI/pv3jr/uvL8dgF
4AzYpun+6a2LxWy1MyjgVa2i02yKtLKOP1SjqFSSDR3TrdZvgsy9D6gCsiy/gjhZd2F+EH1yHZz6
6V+8P7pLJuiff5tEbgqVuWkYuuupf//lHbKKUbNnO4Bf0fG7q18qUR9h67fI28VrZz7bTnLNoQuX
YjPbUHbnOYDy7YhTGNFyYipMkiL3GWndGH9egaGWSfpiW8nVItOiIh6JAh2lqD5759azT1GurxuC
eTnVsQ7b2RcHOnqe9r4zsg98HmcjdE+eKsgqAd1wjSbhUMfiREjpxg8/PM05Nj2CaO1Fb5nZIvLt
hvk0rvKBS5wgv5RR/SGsdkVk2J2pAKBRcewd59C4aBS16JonFeEY9Y+sgocUG8yWK6BkC+vJMI2f
Qu0OpiZXddtcxFwepsBCdZHSQ5njJ2D7OAg5aATO92sBj3fqSzTMvbRPths+985pHLNDiAJj0U6A
s/v2tinEMcqcI8fvRdpnxx55rrp02XG0Uq+sNcJb8Gidz/IP8MbpnZ2emz+xZK+q0TgRML4zCvY5
FL1hWX/MoEic0j26yHezKf8gL4i2Q12o3kPwQ87mnUZfF4qBNdDgFLuOa/NqGPeG6q7ThFsOnrvz
mvrV80YAX0R0xqAP5lScncSHcx59aOibgsgFZkqDil6tv2QSptQT3BUVpu6pyVeWBZm85YGaJPph
M7HvDDInSoMd00B/XGdLUHRbGw0cPX7vTBdhN6b2icCkW7MCST7FPgJRe0uDi8HOfNMNHX7c9CnA
f+4inNA1RT3FUo91gSGn7DsYq+GbXgGJp7eFpgjEsyRttAAkHsxJtUIGroH2XtM6PIL6ztnpnR8q
Ih3wBWwjJUD8vlYPtvdQ1tuOfvhywr+01HW63+6P0Mb1i7ad7gmdHJgl/H5kDZIFlWX4DAaU/Js6
/8CtfhwH71hO+cGqXbQSV+BKuJRMDgu+YaxKrTxpbrRDXnCPCnxcZC03TkwPSFOjPu5gk0cjhX+x
qACPgxzm+BnWvrWYDdoXsEyEA2rf1hxtjS+ARjCh3rp7hJEP2CgfDz4YkFFzR/TP1gn77/dTIeXn
2DQ/+Y60BXle3PZS+SFSOss/D7KnOpke40r9Bkv0AmMo3iTIM8RVN+qZIrjkkHQcl1075c3HmcfA
JL72frDOEtdYdtm0Sgdei2ZFH/346AftZahsDb03r9puyZLkGGdBBaHJqSnPuc2aCqlCrix/7wzp
O0S9H+DjM6J+tK95fEJRk67dliVQrbUTlZwMM3U+vuZkcdG96B8NV0NrJE44t69e7B6ppXdAbD8k
ElRel7JI2dwE7k/GmgjFJwcrzJBBQBog+BcHdY1TwVNmMQoIjeLNLrBaGNMXkKIT28V5iPwj5D3W
Gmo5lg695vtqvBN1AuGahAEKNqtJyKHrLtR93MmQkqQ//ig98km+PxsIyrNNny4sEy6LJS7Krqbl
3Gmu9yiQDlBmolH+vjQaEh/WYCG07W6DEB+pP9Eghp5ymLMeqqtDl4v/OyGYdjvO3W12nG3rVNfZ
VW+yg6p5zcglSJU3fMg0hjON3Ll5uWfis9NC5VGhS6fJE0nd7xbwto4sCzkBEw+0M72b7SDcne64
R08rPjQ/X0319KzPfDdVUgeVQ2oqvzMrdx9qBytqvk9DCVOMpZ7m79V3xru+wU1iDUa3xug2kbzz
GNJh73XeDS+Z6huXh9yo6ZDLT93H7F10Sv3K72NJa/xQhfPAYNk7q18MzabDSBNF7TSV6fPEerwj
bnyqymY/EqC4IqzJaLkgdQMj0CCFDk3goqzWKT2BZUkgwKJ36gsmI7BCdNk1EV8N0T75TXdXSrKh
9PlF7aoWu02SFUe8oKeOjIQRBSoNiwzXe84eFPvmPkkQmMTIN+klL8mBPmFaWbWJcT8E9jGmP4qr
urZgzOSHoss/Yjs4z254ndnTqmZf4DjQ+/oSVHyOertUjK4KDygFxkcEZYsUMmLfnOHNnZEaXVBD
YK1o2jVrLIjwPL0inaISmfnW9LEiBE36u/pbrfvnqh8+q+IuMY4oxulvCNYm0vQ+6/rYd/ZJvXdM
Z9n7kLgP2jnvxUn9ouPA5Gbou7ukv/WiS9WPpPvotwaxQsag3lW1bHjO0TK7S4j3nhzd0Fe0S7Ss
1un7Ck0n/PBD3qLJ5QuIsPgIQO1nATujClfVqgvqHxKZBp4mk9RKEgwTi0RHWZsEiVg/azi/zL+Q
RdL+XUy+vWa0/TS0/UvZEmEtVG9xYjrVO/49Gs7bzIDUpCmROvtxlzQXPYywDhmnkKk8zX1nqV4o
2QoPfoYXJ8i1c5+s8hnJivoHKyyvY2K96c9JFaxaz3hybfecy/Iy9+/45G/V1q3KrVB2KYNpjPOZ
t1MbfZKbJ+6Yo/r8uhNH4YWnCqtdIavH0TFuOZlRVzhPbOlfRhOsk4JZT2Gf0lOt3Evqy+uSa64F
N2jmjw91csyRFWA8ihn52HAK2qM6q4KnI3PAJrkxwnJN7Wc8hlTCuUPzSNYtg04KwZkLsQB/tnhH
6o7sLfqlcZs2a0eC4NC7cOvi3VszWuaQs0DI/2aH/H444q9sqT2JllPAEMqtF8Z7mPcfTFYZzbB1
aCRyCdO4yIxHbaiyD1WdJ4n2lWJVMDGE9Xz299JPB3bKdX45zg+DNjF62HCTD9xQQjfA3iDcq1ob
nZc8ZII5KlBnoCTmaYzsk1+xTWKhs1s04TQEGjf6GKyeQBftlIRKnZwo3h6yDod3AK++tfAiLs7K
7eNM868A8UUfwqDq/N6PtIp1WvPOY+wz/NevPoktWVEgG2W3wSC0xlB6CqpNaYQXylRFuOCmUbsu
ruhTrfEbCXIHVHH4RrO/VZR17TxO6dV1rGMXggBqCOqU+CIWYuBeTyf1Mhugg4X71baSiZKqc8uc
C83HBuEgMKEakCeEXYYFgL/QDLDpNU53GszmqssgXZu22FWVjaynXNb9tKRjCKMijq+Zj75+NDaA
Rl5CirNKWFsvS64MXVl5UcUQTkGUsItIUXAftR7TZt08ZSkVQqM7pHPTtcCDWaJFQDLGZJixYZbZ
2xHKJc/ce4DcfKGjJmcEPaXrtjqhVqQDnEPKyVqi3NtgEktfJZja4t6IjQfC6dk2Q4iiAa3d71vW
6LiQTFMgWcTATkQujUhOJoKvKRnXdSXbVQRrvR3Aylg1n4sL5TH0PFQxbrouvP6n29jayi2wlwgj
NrfEHV5F1bWrZkI4U2nhNmtIRG8D7vH4YKecKCyPAUpXiIsJFjp0qWCzgIQ8BuvCj26avLlEcfLR
gVRtmyOKSxo6uljgN8XXN5vE8pUYv3OwN6hd8QoH4oQPi0WG5EZs9TTuy9liQqQKHL/ZxAm3uz8B
P63CjrcWQ1XjGHu8M94GZuutOZo0fmNMRRpPbGwYhM1oBhCF2d7O+PfgQu8EKcCYXXnEY4O2UYIg
i6y1ZaluuXjISTVtPRDaNrjK2aPB7UKb7pJbO7dO5SRGIpzYDiEOMhl2KLlGgmk1AbB7SLhXzBm8
l9lydwa6tW7q9kiWsI6lp3jUyowH23RmOsgOsnLx7vuIkGwjb1cGaKkhdOnPDJW/ScicyRziujwd
+nSZDfz/sa42I/PAhdlhXmjqKNoamjdujWYT6uSnJDh+Ee+JH/poTDuJZhYJN2caGlt3mfQ/ptYH
miaDdwTfFqLU3lyWLVnRjXPj9lS2Vrb8/hfs5lf8HvQmUgK6W17q9/+mHwrqrdlO+P2QGd4nBs9V
1vLMxUP2TKV5Th3jxKTHJ3RLZWMhioqbx2awT06ADrLpWbvIxdu7ZHSjCujbVTXY7yMSEmgmdPK6
fAUBGMJGqPbYIUA9RA4h3DKwL7xBh0A5BUNwyKbjfYkSVFEegS/BVobiJ/tQx7ea4nHhgKyEWprq
q8GjKrQ40HawBU03uK+G5vJ9eqMHdeJGhqXSIJFiBQkwa3JAuWsZ76LJHq7Mar6XsmlOFkbvX3Ap
HNSPyD1xhOb7USdilzZUIl14sOfu0lL3D4O3D4z20gouQ+0G6o4hdOUVo50rkg9V2mqmuc2ycu+p
g2Yr79XhQrUrJsBVjWQ1n5VgSy0DfRFdxza9DhqvQu2AgOlIOwhGKlkyfkXnUEgWyYc7pi84+lCA
Ds4quqlOOeiCtq5/OhhhregUl/knIbVLmeibKakWbYOuig7tUM00joGtkRziDSYp1sGn3nnnwkQD
MRb70Ecb1tKEK3SWRPnWV+YDtr110vKqA4aOXX2jQxltGmuHcuk2nTSac8hmuVUjjjItFD04kQKp
zTIZMNA2MTstto/Q96muU96jHt88/B6qO81lP3cWjmavulq+5hFNR0evH4derno9e6YnzOI4vcbY
FGq9rzbTiLmEWA/2iKe8CA9QT997w7kRRIiE+Ssb685EtDzYxit9hTPIhL1lHSTLr4oH4xITpni9
/jMa6Lg1yJ5MSaFqT+zPTKL7qvosAJvCA6DISrWzR3IzgD6dn8ej2cvyoUFLlQ08A2mYP7iNuwds
tyIYZeRVcSqqoo84ZJ9Mm/iaAF9gkDlCKO2fql6/+b4HCQEn1MNoLpOTfoRTgFIS7V3WUmMAfDrB
jt41/lc8hS//onP057GBJ9AvUIg4usND67qqS/hr3wgnGhA88t4rmaz1Xpcrx9XOqgFQRwP6FYw5
wt6GYIjiBlcG00KYyzHGLc44Gtr1f3U5/3Q9js4YA/OQ7ul0J//cxxonCHm0Uth23OE+KckiQjcT
7eOh2RAWvL5JQp1sX+3eJ746Tap9mVN50njIeeQM+gzzHu5vA+ZconA2U25Yj/UN2Zqj+LccyiAm
7hObMKVWf5StBm+EhT5v3ddUpo/qpGb24cETyE/Q4sb4o6b6UPT1Rm+2TnJvIDwQKaB0ZvddRsoy
kMIC3JKijEVvXkasjrcwWBFVVSyTHBwdcM9O/9Ti6VhPzRNC6F0fYiFKIG1q4Y57XPrnNmxY3QK8
YyCSUBci/AcEP4p9BGbcrHK6MOjn/HmTmPgr+5LDoHPQ02BjIqXt034ZaHLtq+shOs/K4o8+rFlW
45WUiEMdzgmCVPEekmerilw6B6VHU0ja7m2SX1KbO5etlA0PzcIwtnt39B5mjngpOAyL8g/t+Vky
SzBSeGDK7m/FwbqicyIYtWeshnUUfwyGeKozLKwB4i4t6WmEBHITVv5diyav4RHVczAUnU2oT1ey
AfCC9qElnkKFKHPAP9k8VzAACOCzv3y9ukGvs6ua6W4AfpDUR9K9lgYUK86wN2iCWd1H+zAZ4SGF
FKPj0Oo1c//XN+Q/TSAQPximaaqJmgD/Zf7x8SD+i15L7CHhNGnjDFleUQo5yGp/hCJ5TSrKNLUs
//UPZUL4524uP9alluBHGzyW1p8azGZvFV0dcDcVqsQogwm4Z76OcaFwMvtuOGcT9R58RvTB8P25
hG5EOUDLjkNNT2dQ9SYnxZIFjLcdMNFgubqZiD/93lOE7C7qQN4nw2vNdzFUN/i7RSFpJKinIDeH
O8P5mKwUrg1jOjqczeifc7e5DIW3m7CrpVF7AYB6Sgdqr9zNCSrzd3XFUR3HURChVZRWfeln+6Q6
NaOntjEaUcAIUK3RnrHUaUadQaH+U5oHZM9wEnYaOkSkTKezf69aWtrsHNUJT71GtJ3LmaJaNWp7
v77Yxc+W7hg9FrYO2MMKSgAkNb66wcjGqq+Uihlp5c7FrcXzdS6VIoVug7q3oSCeAGvVKXELcX3p
NP008D2z0ub+c8+S4Zw97x2zupBncDQll686BerLv9eMsAEFHHN2c9UgbTSBBlfh9fvIzS6MNU1P
lqmqi8I8n7aYjZJVt0Z6h2E+oC7WdQIQOAYuEZSdppCdTdPPbH1M4DL/3jfMfFtZ+i7E3r/QOkpY
v+WMFkObIKeVg+LkaK9gKg5oV09BUe5NWBvAN5qXjHCxdMCfSsP7o2GSNw2UbqH2pToiFq9UtS7D
srq4MFdqh4ZdSU+1wHsGGmui3coL9T1SkMuPxG9fIwqS31f5//U5/u/wq3z4fcjU/v0/+PizrKYG
V1j3pw//flbBHfl/qK/5f5/zx6/4+138iQOxvHZ/+Vnbr/L4nn+1f/6kP3xnfvp/Xt3qvXv/wwfr
b/3ACQXA9PiFY7z7vgpeh/rMf/cf//b176gQ1Ob634sQ1l0Ul1X8/qsCQX3F7wIEG5GB5xiubwnD
0x1HzfflV9sx/DV/833fU9IDn4WK5ecf8gP7N8831M7OQmIZts06gzNcKROs3wiCtNX0T4jvAsD+
n8gPhKn/cWzqsuj4rsMK7TuUEqyWfxrRjY0YpB2O0SLqs3ljec91Ez2IGHZeU1oIZOMq3mRhvTWH
utuxJR1BMdNioQhP+3pYJAiitzRELnS93SMhD4mixj0L8RPiYPppAJ50olK71ra+SoFP8nPsa4+h
GnrJ3g+IhsTx8axzcEAIDWxaS9PoFGaA9xIO22tk190GO4hxngcfE2wF45xQTOMcj7V2Z/rV6/dH
XWUNR7yVO5Q/G4wt/gcYLnTgebGJcil2bvCs8u2XjKmiDarv+eiO4keXDB6RzeXKaQRtJul9OVns
PQ+yzO40s89IXuBDq2mHg5VxvlBf8/3Ffp86t3oJZOP7M5qUWRZFWrBBSXgLoUcS2AhqOUADCoVo
NDttIaMYZ44s/IcoHk56hqYflNTWzHMgk+Ab9MxAI2F29+XQu3fCz+/izDQeR9WkcuPidYiDa8HB
ceuVoXzS7WrcaC0TlK4BlDAQnOL3eb4fyu4KEbwDYVFjamkbwEMdx9sujK842zSakG7/5NR9d5PM
BXpNjdjvMu5uGvX/8wKMWhM+/v5J5DOszCI2NiDv925QyaNPFDf9T+zYA27DxvFpHQ/WOvXnLwt+
Bbpm374x6TyvK6HR9J2tbSYT7wjKHgh78OYrXmUsx/g+A6ZPU2ba5E7srA0DAW6CMH1tebjL0NO7
kTXuczAnW/q3T5Uh7iQaxFXrkp9NcwKu/IDgWcsfSy+Lb0wdCJRXaZ859s291KddIm+KmaiGIT7m
3+uqkJdmnsE/JhQxWjI6SyqgVeH7oBQl7rkE2EEo9U83RHYujOgpgEVEQ5Xw0DlG2OLdu57MdqFH
MKvsSVsN3xg93tEZwsH+5YUu3ZrkhYkyGdwqT0czw3ZJCMaBZIp6M882hWWtbckqvCtgqt4AcD0h
05ZLSMCPAig7WncMq5n2ThLJvKiMAshftOuQeC+KESjF9MBACi5IseahHIkUviMuCrIqZqe4IxIR
Lz2jfcIU7AQGiD3gvKFZaPVARbpkHWs+IuOo6zetQEKOuQhdv4ojlUDJIFQwdc1QhNgO+aUGHkI2
h3Xn9iBy6Nwx1NCucEicGmtBMJv3iYPvefb1fdleHZuhOQ110p6y51bIpxEXE0MSdlfy0/Jcn1cx
dg7iXW6MxH0wh+GpnvOV72HmyUpt0er4Vyb3KfEpLABIzlGcbwyHWj+ZEBL+H8LOazdyJdiyX0SA
3ryWdyonrxdCpptk0rtkkl9/F9XAHMxggPtS6JKq5YrMjIzYe22OvOHUHZhhxyvP0h6b9hIUTCjm
KnhWhqeKzlpdV4yRyaAjUuuJtChQhwEpRnaIaAZK7Vi1H2levjfYv+oFLPSn+X8Wk350iww7SbGb
Z47uU1kOAR1a8w/y/FXaMwuyqPc17yVlJBh+owUhJ/u7YkwH7YzsxrrRuAgwENWsM2tfBo9BQqOJ
nIXZ09RqIHAKn9luVaARcXL9udXncgV+WpfpL24EkaYWwIF9tPQT7PpFb+Joa0HVS7BfZVOQMeMw
xQGV7RmVfnGQR8WBt8+zJtkUDlC4kfYPYS9rE9mygZkAmgwTRwHM2ksGa8ltGqzdCJdqKbq1pkd4
SEbcCol8Gzxykg0cLI2M7v3cgg2G6wh4rFPipxIWetTlMEq565N0WzX+n3qygcFVR+hQR6Oot/4Y
fEU6Oi3ahRppg7MxBElxuhSD/53Xyb0pkufOGx9NTR5HFX5LCFQyBqeuwKVx7a2niu/cUQUmjrri
zUZp9tWq6cuNgivFmreIWMYTzZJQ4p8rTa3KiuFePr4MrWy3oYXDy43TjTbUm8KNjpiEHyovPuLV
2+s+CQw2WcGl51I/wq3Idfcjdv5Wk/OE3Ld/HNXwkRj7MgfZ5+l2tC1AUQC57pdu0xGoWEfhxazm
lz1yqQEMwutmzTCSyMGtSBYsoeHZ1G0Cf/xgRMQ9Ylbqjz88KxyZWCblW0C66+SNH5yLSwDtGgJc
FGor6XTrOMchRwIK2RUqgXFL6srsYhXhOIEuQHlqw97E/MbdPIRhhynAKo6Z3VSHihJYn/JjP0Eh
9XMyMmNQSEVFQye06pqgOKNaCFh0aws69QnrFAEZpueTXLkE4kGggwjfqqmBiDTTgZnBL4cJ9Z5w
xVoKMHcIFByg/7mN48Q/kB8FFcdGRh9SPQs/iGm2mvS6kv7VIl1mKbvkNapgjVtxYt47Rk9rodDY
J/U3rAT/XsV3reWDelhDUtW7Za1i9kI71WFRJY/KRVWHtcsv0f2qM1b+Gq0hXHrutepgAhZCEWAz
Sk1r1P7hOqTZsxQFSO+ozPcOOYDLwSWiJ0kQwDUZWp2+Y+4pWgjvg0ErJ0Q7v4tGgjU8RIrnoizO
Vdgka1MANwoqnxY9vRF+MngbANdJHmwoOiICCPYojGeb4w9+n+5Yhfmq8pNxB74X378ZPA/psGxB
py4sLWU/cOmn1Xe31aZz0bvNMU4zlFcA4P1mjeroLfXjmWbD60P8w7Kl/xo0wlykadmz9jZbgp/x
fU5/IfKsRT5ZB4yInIMSzA0MOQQBUT59sdBDLw2q0sEE9MaMP9/rtr5P4S8sTctqXivC2MBAMqdu
HL89FhMRl205/aCLi89ElwXPYdG/Ev5G19RqW7JfKGtM6T1BlncZ8E/Vc0nXldASYDC/T30CMvPK
Owdula8HN/kGuAjDb0zJBmiRUUKgW6h5rl7pE9MO+Mn7IGZpI3RrnbSwt7lptGvWGqTwOACXHT9D
OJmmV757HwXehaEBLZkh0xYl0fZ81fmDro7zUzmSyQrco0tlr9FzhWfTbvoLxJDT2EvuiKT0wMpC
zL0MprNxMq09/T6zS9YBhSssUPW5ws+xrlEi4fNHIO+DlD6iIYmOv//6faiKcdYAEabDVihWQa6F
LJJmfOxjjQfRxcffp07rc+eOtnFrCG7c/HvJ/Nnf1/33tNBGsgP+3//3+/lm/rL/vfLfV/zv+e+/
jM6DdtyhwvnvS/z+69+Pk6VcDBScUa/7lzQDttH5objRvQlWU1R0d0Kz4LsahvXYNbOiPTehtGce
tDnpDS9MHwmW790IEw7RhG4s1LsM4PsUzEQJy4DLn5omxmyNU3bU/Sjoa+WA/E1Bu8+S0IuwJyIv
ojpIGGOfpNcE1PAxZazD7FHR9+9tGwSbDpBxCEsCH1xrP3h1+JMExiUxteJbNsUriBqm7Gb9NwkD
iino+cw5s+Ft0HJMeqaIXufLZBnzqz5TzRLIog3ZU6WQuaLFcO/V6JnkFmXq5sMbW5ehVl4V6v1N
LhJxKVBcb1w/Ch8KxcDODsi3reFi7Nymco6y6jAXoRU42JDgD23joGwZreRYp2m4s4dCnFpvIBqo
mLKHll9im5MJiEpHDhuBPeXiA1le56mrX2kJpKT9yOAWOiw4OmOORxA02jJ2m/Gpt/DPUp1qz0OE
diNKqv4VyzTKN4AvbyB5SBNjDvVB6vw3YHB6cUHwxAjbotqwHzwu9z+ACXZBZSN9maBTu1URkdzY
fYkipz1InuHvn5+eApN0wumlSyRb6jToO5W79Vt7/EOb74GTpv9dTtmTH7TFF5HXX4UR6h8UfcAM
SMV8FxWz2baU46tZQqbvVStempTojKpMrKfUR2AU6Vb9GA/EXYa6iCHABMmaYB37WrS+tQaooi6j
ToU51ml71uwh3w7CLB9GJyNrukO3RvCJt/NG8tk8t7P3qZD5IRCDeZgkjndB6+SocCfuROJZJzbW
cetIKhKTo/XGI0P4bLj4luPJz64Twq11PBTdTSP4doVoxryXLsw4UjnjJ25/SDt13D/XiqVf05SH
Dx/hhqH1zZtrczLE7+m/u4pBnJem8tMfYjZsVjdRNNfJjZyf1skPhnDl37Y2cEYhV1xAqiAlNAYU
njlEMcyXfZLuJQLyBCEm+HpzwErihdlG72mPBFpw0C1H/YBApNav/C+hZe/YCopPx0CVkjfSeOcu
AtTZJtmbj2FuMRWO8RJLdlaNMKFnIK6sBNXgPTpYoFbQcdS9TjJvZfRFebMjS65bJ46uRgVSva4x
Cdl9FmwcW5gPXDHm1rIw5+adN+zgKKjjlMeEyGbGeDCKoT54tK331JgVAZKhtUO8Wp+GAcyJyhDx
CNWL7USD+hyAstlYnWdehhZ4YNKGwTXRQAXJfMrvyAE70qYp/TWrISBEjqhEqrThTFLXL7qcmNNX
jv2qR7AG+6GA2qQoiCcm/B9d035WXSm/mjx7xJkmfvKmO1FZ4fAHfKUcd+TMI0cc+ymi1C65p4FL
y6D8tCYHEJhJ75tVER7DxCEuRhn0d+44eGrM/5ixfnaicPhOPe05GnrvUxnejxia6oOL+hCZOaXz
Y+y4G3dQ+WZgdHQvpAfLHablqi9lsBuQ+y0yGSRXnLMJIUJbDFAuMsQtjXX/Zk6Df2OTo1iiWbP+
fSr12jygT/tiPM9YyW+3jckkHSganRFEQT0wFr/dC2W6N6IkCatpeCNS+73jiKG6wlzj2Ri49Jid
VZl2CnNrAmEF3Uk3GX2WxZYhNAyl2b+F9nVrEJvDHa/eHHtusgrXQPHPCdVJkQOYzqVNv3QtjBnO
9f6eAW+86Oo6ucUjiKFxQiIqhpbSitEj2uQcNRFu8DT8w2l0WSq9PssUNWPsIv8dbJIHJSctFkmo
UqU4RlXZbYc4/BM62j719eKWMG1L8jy5aGVU3saYgNKA1smmpfhy9Y2d8KP7ARuyphrqwALGFsit
P05Q71QCpgs74zl0s+LE5AF22vzgNR3L5WAOO4IuxiP71QvBYiEJoyPpvZxPqRjsFWrGZIfpghrM
MKq70TJVsuvPxJ1aJJ/9pC1ko05KJgu+u30k6w9d0/zgN7OTRLfOI65zuCXNtwZXP63y4EFMA4sP
ujtmshemfvXJCTwQ0+O0LCs/RChm6mcdnAXJYMOm6lISTzhso1eIZ9fmIFY0D7DVBCjJ8qG+pZ7q
V+5e8i6QeudUN8OGmglm1V3VDm/A79NSDdWlphz1YCGtBzFpq9/XxqVNJ2Dshx111g4RRbv1+4Fl
3tPbWz23fZWJ2FDJKsHZU89tkqq9aZGmlnPyM8AwZvnUyrfeH0gs/f2TNNSiB91WP6OpmWdCnlbN
kDYrrZ1vgk4ftnXlYhexKggToqYzDwjipltJs48rIP1GlmU3jYM2PUb/wSCefYc2EDDfDrRvfCtS
bdO4mCwnu+atNx+JSg82XTcR3KeQov8+uC3vouhUvCFgwZCxde1kVdwMy8SISJYmegyekmbRHj1l
PXuBqNZMpxiO9S6c/lg/+VQbGx12Hyrl7FQM3ghx1yWQ0CD8kleIW4x6ALaawr1aqY+a2nXt/J/b
14S9SdwAEkMz9baRbcprENjhwwCNW0V0qIp5NTC01L+NyCNCqLqHZsctHG5LS732ZfPQli6jcrYl
tFRFCVknopuVZvLGIUDeyIH196Y33EvmGrQnZwA8a+RBhRTV9kNjcDMnfXkVdY1S1akQyRVyl0n3
k1niLLvh9M6cG3Zxei5jF0lHdCuzGoZVNCAGw3gfWZ17yliZFp47PDhOVmxcdqx9q+hlScqat5YO
2gK11fQSV16xpFVIMxMS3EnzkdVkgxc/MYz00PzgyVKkvyfVuesxd7ZFUr60A9kwRhrEzzN9a7C9
HEmP5z/yh8H34hTTFWcRqzQ5xAJFkUNvyUmbz8FM5LbLeT/m7uyhixp8F5LI0J4Gk3v1y956DFOQ
D6jQzF0sWYwADJ3gYjyypaKnHSU6a8eMDnFvv8PX/BFNNV08G+oEm1xi2tqrkZtX04rlUnUhZyR5
rXuVEqNnAsy3bGPFCYFa0hSHKa3ZDMB91OR1rWKstG2gqwVHyPYcA5hU/I3ny4PDDEFAWOkLjym0
YW5IQlu7ifgskKwiFdL+pmDMtxbCjypDLp4Q/LOOJ707jy3BwV2AW3rMqI+rySOdNCnsB3d++P1X
AXcC+yon7B5QzmL0CZIv8SEuuVQ/q5wcoIr16iE2YB2bjoDUnmKb97yQeOp8PApViocEbf/CmukT
44D+K63gGsaI9JG+t7cy93/a2vboHZDkFBnPed7u7Bk7Rk37J1UUiKBtOI5DcgCBOaymLH0EBhd4
hnNPw8q5J1H6V2XGqTbwOqNBcpa/H45R0OwY3zPkikL7rs2vRwH+as8/azBndgYD6d/AQguW6Vsk
yE5Q/qzsnfKDouD07VMu+mHrFh1B9YeeSduGFmtyJ3yIvCm71l4TZXHYSLKtVAXOX1V8pJP1kxpe
szFBWiH/K2oit1NGXdKqzixSuLbBSO/TgfFzQDzw/fehc8d9U5qC2b6QK92amotGcxO2vj2TrUvy
Y1CG7LTENO905LZVlQMYspOPuCP6Smuq7uJmZMzm/RSux8k8xTK8RHXDJLOwtrKNdq5NUHTZjIjp
kVyFgOfqMSdtJrYYdXfhrS8qAiE1cqRtAAUoTFFDjTsMb4kL85z0X+DEWQFRNjNWZG9iJEg9cRV0
8BaGk+fvmp5ApAwzEkK977xJo6dBp1IdZk/92Nf0ZTi0MN5PIOrpSOeGyaE5JsWOa7AGnagY1ACP
XpYl1RMuMXI6lDWeSH/OOsaQPacdWRO+RHcMLQHBuUfWKG1tdHZ/kRkGg8w8cq0W7wTX0FgNi78W
vIcDsLfugaMnDLHEYShBs5CzBX/+eYKPliJMNWfXzyy4Mr4ickiWSkt+MMF8diO46bkMauP0Knt4
Q1XN7eRwTsVkflZ5ay+IPpzosXQQVXhrERNWnPNkAyc9Dx+yOjW3Vd6WIDDpryXsrWHlJRvf+6K+
nJbmCNRDmABhfecoWhGRwhRdkUwnwkVh57fDqqkZOfUjvVbZFR+WzF66aS6h6mFRmgaxSnaiL/QA
iVLuk0sFZPUgTGr9aITyC7naZoWjZ5o7pcalPQ5XRfPVak/BZGSX2g78S6zJj7xgHAYO5cZ7tfJJ
XP22QBwyCAanKQGokMfn7CWZH9SIsypjVrVTDANfTXb1hKensTidN+VrGuoaXem43XCYBEWfhzme
rPLDI2duReAhbxkTI1a97yKm8EjmLpsRxVu7hKk31G7CBEsiQQB/sUUc1h2QsDG2kKhIxdRtGzVu
rLgTVIzvgBBB82koplxCdAoBkIqkBxCmzKcmmYMjop1OOOQNCG69Zyuq8Wxt+i5nwuFWMKqzFozG
ZuhB/SGOAL5uE0rSOURSegRyk/HN2CCYHEbUCLgiz1nFsfiBmCKIJau2FUvEUNaEErRete7L02CK
VRFhITA0kmAqWsBQnoPncdMbvkSLwux9CIrnHmr+VGDbkZPKl5w8XZZk9WCmdYh4hTjYFslg6xOO
CzIuSM66NxmXOijHfRpF92DI/V0Sh5vSlqcKXqCe1jvT9/qVHdUoM4cXBbINwWN8GTTY6bbNaSNO
HprMfwucxOQ4zBwFXczB80bjqAKFy0KBAwB3UpIQxDhJWuXOAWRPjnjiqWMi8phd31y0sh8PgRGm
+6pn9qEBkyePmvOSafeHiJPKwWFRn/SKPPOJ/J8co3ZKWtDRr1tzS1+LoAClzrzT7MZC6y/j/JB3
au+gDd6Y3XhJ3WSmjyELYDBUHMlVf/fogHLhgHOoQn+2Dyx9jpjXkWT3fW5Fr6lXJIcm6fZuj/wJ
p1C07/uewOAybNeuLpsbArhVmdjaVoJFAH/D1JAdPi2Q+4+OJJOWOEcnqKprOjSbjOAOGkEAB6u9
19nBQ+VqN81KOD0535YupieSZ8HMkkoyuqO7IcZanZpY33Gx2ii8IfFV48T1gEV9xUQtPOYm2PDM
3BRj5a7cbjhjLd1awHHZ2DPatb51SOd0AdGE9PaS4NGcmdcxWbYXOPkDEZWHiVCWXW552cYVHp4w
eIvE3CU9XHxTo5Po71Q+PsJC7a9p5v5xJ7o3Ist3UyrudjH8dcycl8WECBf0MtY2FSAsC/DG7q/x
LDx3+uRdUhzmlXRfqUfFO93jd8dHR10VmsPtDT23ayUpDGSBQstwC0DAXEmT1xV7jjokrTVFyl7V
Blvh+8Ndq8Hsk5/mUsZTdOhGwaGcxYqNhWxm4N8Gaeq1iD6LhtBnzrT0ekgMlhQBXEoeEYXgKTMd
XsnIrG/F4KWctTGow7ln2mGbanB1J6B4KBcDQp1zT0AfcP2VOU7NlYk38JQ8qN77unFIPI6DvRHo
8bv1ygm/fg96Me2l42irZn4KaerHNjz7GrN+/vvPvx8v3MxBn4jMCLNB/J5+mGUfvOCwf6+rgMTA
Tp1/H/LSVuewE+oMZA+IjQdS5r9P6AwQ9hXZOYgSkqNBeOSVXr58dhv91oaTZCTNM+q+97TtqrPM
pHwWTFwXIbr4h9+nJSGicKuC+JRrnnymrUnDGbLv8fez+L1RxaKKWo+0qYlqLLtzY4cCJLSmX2uD
3JpA+PEjvzD+JmqfZ69AgmOVbvcG1TpbuMKtP81BPMcjM89Ghbt0wm+yMMiZ9RqX3UQQUIY9ns5p
bK8jvzP/WKzujHs3mju2fz1iNRxuWxp5/TmxG4hv/pRxtmb2jEXGZywp4z0h4IwjlI9b2BfhZqga
GyJq1bwIF1uINenE4cyf1RGmoPvm/OEYZvOSW7OflLbY6feziateiyavLuQB1UtZjAMAqxHGbWvk
jP2i+inW3c9+cvPvKK7ftGZCXBU3yJFhH/7vL3A4pz7FrvZJvMb/9ysM87eALPXfC0w7957++xlY
zP79DP/3V/hfX/D7Q4bgJP/7IdEulkfgo6jTe7/b6KpxV6YVtY+xrmd3y3j+ffL74DnYFXVFr+f3
qaNL2KXO8O8VIJraxwFxNXaSFtLd/CW0rNB2hL6nS9iK7eO//wXuN9YayeGEDxmStk7SanJ+bxrk
F6RRI31b/X6131ckCSGDjJyt3e8rmlBDy2r5P7+f/H2YjOAVdhhTmZ5LEwpjf+xcyJNoQGgC9UAn
U533LqHA8pGUPfpTSSbt6E1bd35qTWo89JaiHxO54SO88PAR3ge0KsbnkT8cI2wLS1xAHK+zEsuR
0Ru7UiDZ77O+WQPyZlI2PJElpG0MQd9RS+snmOqPRsS2GWtfugxfhnwiYZbuam//SXNn3JRjB8oU
wJr/bsD/57gxK8cFwz87/9T89oEA3/cu8kgNaAlbqrkTETFWYJEdav5gXDMVv46eHqEurZ9lWC/K
DMUGHqF7WxIAm0cemz7wxmORxCunHnAnarTsJowYO0KJOFqTNTyGdOJ6DUpu0YMPaVHaB0Ww8SOE
FvAHrz0muMZUN2hbFsdi+VlL586gxjoyLjYWfabvE3aZNGFgyQdlnAUMX1S08xtg4n5Wrkk+oQmd
+Qm75RDsJyffKyjxRFIV26rkYEQQ3ROCyHGtenhrKGS6PXfyWWjpH92GQiaNFJKZ2sqJIpWTSbsE
/7kgVAg4W4NzpqwG49zR8D5k2J9/n3m5Xx/9kdrEY2BiddWfiFTuD2nBFA9N7aD5K5IQVg5nPxiR
78oxaCe1vM/aVzxXhg3qBqY1XEJTQbcIJcupbWKsg5O7zEoTSUzDO6vrSLK8jjfIawYobB7J2778
jMtcvxl5SgisCO9TekPaDArjD4U0SpZs4wzJX31KX0KnfK+Sde7WctkO+yGP4iU96ZCqTv2lONzl
Sj47gS6BcDF20Itbk1YQxshQxnidvZkIF+bIhwZBrWntONMEISl6nkbUXLrs/MhcBAEhX2LMPlOR
XrsU9JKFMGOBirnQZ4FnQ9KjmyG89Bss6+HULosAiX449OfKNaiz3ACZqcAOb3kvOgJMOCkmyUiR
yW/u8Kc3V4UXfHPbzC4HCJxa73FiGO19VxPsGLJ/9cFfCpRw3bxnqQ/Iu+6/pnk2nXk4etqhPCYW
L/djjjXdlKCDq6sVEXaw1QJsOHjzl53bAXwOcmODyu5BYz62GGL1rg+qvkkRXWjyMqctCdiuemYt
eUhikaVzHwW4sGxXblAbNGBfYsxxgp44PvodMDJiIakewmI85Im2HQya1BE8STkPMohUWXccGNcM
T4giLsENx6SnWQ3hyVPUg62bngjwhIVIsKBI403pu0xb8mGJOIshU5MsdfBbKyQ6tD1A26E/uDAy
3pLhhrjDEN8VuH3yC1f+1Dwja/HQTsT6wjnAGSGYZMzf0NI7N4NKGvVWwllwqLE2ulIniKHkre4z
9VTq9NvdXkcVHG9NH3N+NNDFqIV+9ywhFzpp4aix6bcM2MIUbfnHKjiDByf/qIi4sXLcPAVwUii1
tDJj72ZTP1hIaQ6WFrZ4qBt/EUhj7QfijqiV9TGssIWDgcNEB+yvE3iwNRw2jR989tL/KFALA73w
XbI5DG1LluHJVeDVLK8TK+RoX6NiuAPeL90WjrNRgulFKzxE8ZIjmuryU2dyGSmzveoGnIa6pT2j
zYpwl55Zjw+XEKtFVou9aMfxJkdx6ECrrYBnahwkiJItuFcx8MyZmxmpIeahzaHcpBF1s15G19rt
H2BFIErA8p+ayJBLUWxtyelM2cG1IViX8LYHT6fvOUaceb2Six9eHFduBgqtzx9bIh+XRk5gr1WY
f+ycbSNWJvBA7jfpFCD+Yj/fdr7cNwOQS023tn0c0MlLG5vKhvWxz75yIoOx/UynsETNQmw0FWmH
aQ1ftGjAXLnAPSccpYIr14tdXkL88ToHx1QCZ5xky6/LMXSVte6VAs7cikm+yurQ+IquAOIGIzkn
U1yvFBaFTQxbF7QkzteRd1s8ymokJUNTH2G0c2SpL1liNSCaBd7bxp7FcLz7g6RRrnmptQT0NZzE
eEptsuE7AuQHK3yJkaMv6yzFdRFfAQ7/uE74Vz/Jnp0un5jFqk0+jRyy4zuwkhjUoPHQdCGrA1gJ
Xznq7Afelf5EciZ8aRmc6dmkR38IIDXhSpU6vq2IjrTXzteD5cNr8lh/s0vUp1hHYsrqTKtf26z5
Sw45ASlsqQnQodww20VjBf2i6bRTq4lXLey0VeWSHp9VbJJDMMG4jW6EOL8nLukVUzZtwfN8UWS+
Tc4eIO7eMAKCTkksNiP5AQ8RQn36JyS3dxnThql+irDZhnn1FWbfIzHE3CSOT94rMGdriBfA4n+s
rFnL/pobkPBYjUY0H0jOpYH71jdXqjQ1WubkZNH2l7umx31UhNi6li5Bcgtz9M19EHnyrqHYurK2
EZyVgjue5c8bI0fW+u+5nk4flUZb5/fF5mTQUfX9078vpUxA+Y3ZSGhYfKnfbzfW6DiiNGVsyYeU
NcgjQ4fvYf5Rfj8UDLaG7hIn97/vYEC/ZQJoXH9f4lXonFGJgnD6/WnbOaTJGekt/X51KzHGG4Gz
bBv+w0gGNj3kPN5ECEpg9SKaFu5P4cmfKgwekyy9CtQ0wbjqq/GnBebK4M6LF5HG7RlZ3iFgSo3r
H+B0qdvB1ksCUkJyk/FdFDnLzivuUZG+hkXyHrlNsVS6i8tDX2J5+hDkjBoG7zgoqC+k46DV8nKF
IjpdoaYWR0HwXkg79dJBDXKK7J0Z/lsSqTtnjFUITc0nvkvo8FlEirNTKpMNc9V56Dd0JjUvlVcd
7SnQnm38iTMS5eZb4NTKHwuddFERL1bq+Rt281siunuVJE9B6j/3IzZZ2MTvqgXM3GSH2HaX0RQY
QJ2bexWM9y7G7uQ0w2fXvpbKoJdG9WXJvZwcZ9Eas14KIhLZA+4+spJ9MAzdMi5CCmbyQcLEDjhl
EZAACGI9/8PrUrEJdGaErsbgoW4Jl2F4EBOXGSGnpaPH383CyUsUHRbJHixd4DEvbEn/ciYo6OAp
/Mq/04z/MFvz1UciQB5yuG6ViQW/r7/tvjn5UfOjRZz2naL5gMlPKFnh0x0ewqeeF28Dms/EsAyj
6b642aariRRoJ3FtJ89+BCNortre5HyfAM5RSb3F6PhcOf6X5lAm8r+8te4SMC6c5tJF6ZemYaBv
g+YzKYZwi+4Q6J1NgI9l9RjSOVU4JIcXDF0bYrBF5nDXSerF0Me1UsIH3NjuSMOOkCqPDGV05aAq
6+m9UtpPOMD2BdRlsbiCsMelTjWj+UzmNW5BJ2ZYSw7gOxpCsB3c0yWgtjV9Cuos4W01qz558zAq
c4xLkxPPM3dH4wglpJfTJGBbppEjF7Wak1GI2RyzgKTcoc9WfV5oCzWlw9Eh5GZRM2FYtrZxnlwy
jaLRGDaWTmRaHSqktBhN5ZhcuJhJ1YXnv5JHi7bgOmENSvK51zt8+AEn5zROn3qDfAHfLJ5smDQo
4dmXs5WbCdrjDcGsuR6+ioYImURzXl2TaWLt42Zjm1p3sXN0Hhx4cU5bkaPWoygSyY1m5RETznNh
btsKzSQ+vtQiamhS2YPeAorqzfYTe0J91QZAiZZTPITkb5AE015DOVZ3KhjhuMnV56OaK5orUdwl
wPjwRGt3Iy3NuxD+mD8i8si4+LttNgYK/oP9V3Ceunk0hPQ0uxQFUQIT3yUmKASW6x/ftbvVOMyW
3j4n5JtVvnWXetNQUdePZiGmYzRhaeCgEbiJtvSw5aNL5/IzCiZ0UUW6lY83IRj9RxmDaEH6HKUV
c3mg1xlHk73d3EhV0Tb4OR0an8HLANFcVOJblGZ5dHysH+0AKATvCpki+EautoE1OHBL4mMECXkp
Y91Nbvr1AzvqvmzTt3IqMARE2iZ3aEUmo7xpSqFXdrInxh4puA9IdAyk2URcL9iqZLSXsoYPnbZA
rXClN2OzS6YaePMDicYwsqwivAlfFcfGCj81jnDbqPKMlWYyxGAlZK9C5bhoBZKmzDWsXUkiXl/4
yaYLnSVrkDX3rAEqpSRwVGCFl8xTUeWCN57SyL+UGAK2JeInjgRhec7Tz6aHxVgPoKlh+2OgHp1P
p8sSRh9Fv6uG/COlJ00WCnd+RkBFQlz4xsMfxikjb84pC0QpWWcaW9d2Q5G1T7MJMkzYd9yRFMaQ
wnOJ6GzijajcXZWOx6TVbYRLCS5T54X5KY0Bkb5XPQT1fw94jTZG39482kbLJlPlymkAd8LIIHGw
5DyFeGw/BJxou9qIdsTWJEuX1PRCwDbhAuEU6hTjMqUzjR55Bn1FNuANyCBKaemyTFKOYU7Nxlbe
g4SBFgJtRdPyrCfZkRgkSH7NIpEMDXzF1mG55fOU0aCU7BkL0wOtRBORy0noS1WkGROadN/BVVrX
QY/oKualaJ3+UgZzAnHQ0Q2S3m8cQAYk1rkQjE9QAlOXivTo1uohNxsA5UR3Ijcu7rWBxNmMONwM
ZnDom7p8GCZyg1tZiM3oEtlTDm6LWmcE7dDYMI/D4GFK8O7WVuAvLTnBmLDIug7JHYTtvO1N4s/o
PBKC68VnHUNL7g6nvmlek9xz1ng+XrvEepii4YAdjxFi5hLM3jIHcUJ1CVrvuWYFWhW5Frwp7EqL
iBiBRQUHAjQe0qA6Dl51pR+HWieOPgzNnQIMc1A55RwHNq7bpDQJDQIrASnNIrH8NaK9vKhDOz6V
QfkxDy6IquuiS9ZhuzLS6uyHqK9gXPtrWRBeHWcjMPmgfapd6xhW7xLtyiuwipFJJmoscFXeKo3I
WSioAHirtWZFKg5C+TAylyII5hzD8ieU3D8FcBJ8nP7afrK0pkQgkzNObaK1XbjdJh2leguHmh5Y
M71wmCU3cs2pHjNpa3nPbVpkWzugJk+G5JpYhbZMrJ61v+Q4zlmwPRqIR0r1OGoEkmAS09Y+Wbzh
zB+aHNxmTRNRXKeRtnSrgpN4Bp6ccdJLGvvmpRAZQ1AjfzHw35MR5n5FqoOyJzgxV3QcZDJ7PKby
DbYgLT9VP6iYm1f5uo7E3ENSKxH+oC38H/bOZLlxpdvOr+LwHH+gyUQz8IQEe1KUqF4TRJVKSvR9
//T3g84fPudeh+3w3BNFSaJUFAlk7tx7rW8JjTGfl6it4fXZRlWOzvkSfoqHY2c3NMMnLYr7IDHG
G5WygeocWkLVNl9ZjPZfVlWwCyVjLhMSL6tGcBzUc9yn46axCIQY1XIR58bEYc0Jd5kVXHtL/26G
pPGJgGiIoEtAO3TjOiyn10ZxBx1dTD2cMgkhNZzu1Ukma9tkjn00R3dYs9GPfpJr2rGY4ycjHyPq
MuOsZzFNIBHs3KjTjlZCgE0Ti2YHzZEJ98DCH6B9Ij06rM4inx8yLdFf8kQyVWyI5QaSu83a9nsw
Q9+Sklxg0F9+R/v8EgjvWWzFElcwU1gems7Bt5LFV7Mq97UGHZGKdD1a9MS1cgpfkCHSggzkbx5I
3Y9cKxt1DRu9EBuNfKTEYfLcoLurh+BCc41+jKWBBCK2bCU5bF1ZxwLss259dDLSfp3sqtMLWRsj
mxa+MYwBQSB9c9Czm87YKRxn/Tik6YEq4znsa502VtivotxYE8jz2x7nB6+lXSTvprx6mEN3PpA5
j+G+rm+Vu7gbNe2UaXN5aSVDKieanmVHYrlJfgG1KrdlmAkHqbx2zxv61RKSeyxytF4hzZuqixEx
ob9cyWLYzTM5wI5LKjED2vNcOY7vaK8hNJkHEv52BaeQhJJMAs1xs7ZnYtT1PqlG8C8sxGUzjHTp
1Nq90XE7pzMCQcB3UAcrfFoc8JVXnOPgoR27bG9kwewT8uazhX5nWU7GiVM/12L8ngbTvli6FfhR
crKCWLx5BbMbLS18mP3ingCS52kqbvMIHaqmsPPGUuwTEZobdya8c6jap8okzstppf3U58ajm41/
nVYyOZe+SghZt1MVv4Z1Sk5hEyJnvdd4F/BQT+ElGQ3+vLRIuWijo1UV74jP5X1qhHe1mfBCzXP7
ThG7TrKepGg536cW7SYGTPZGGTBRmi40zwFF/Coehju3jF4EOuir1Yj5xczcVaOHGboiz3zUS0hO
nSs/Cjf/Rr0RHbOc+RXNglOt9Dule/bb2p6mc2S3kDa9fmdN5DZyrvMxDGUPOhH0dUcXIzRcpuBL
XdpZ7b2lym9hl5c6myhPSxd6P2MmTyCEIQyYgjQc3hqjuhQzEug2YNxquHLB78DEiwsGOGVMQJnC
9+BWRKJLZknSmfCv27m6pXCgENGpaItZ6EoMqo1gcLzpImWAFJngqdsWQqnb1qR8Fy3SCdsNqRRH
lO2D4a1kSfpkRBJWUmt7q640muVevEMeyzHRjP9Ec9luYs29J9+BYY4O4iVJRssHZdGfIr3v/F7H
galGnVyU4Gb09XRqAcWsLePSd7SrTekcyRyJ79CldVu9QpGR1TO08WpibNFoRH4Q6aeg/O6L946X
b8dby7m56aEhDfmrcAZ01xbhFXNX+RYRwqjP+rsoG7SdURnl+qcwnt1M7TKAn+tJIal1LDTkLB+u
TzsScY6q7wRwoLMK2NnJWdV2uHcfZ2n1Z8kFfstKNLSSQOm0yC50iBqycQgqFLheAC6TK93eGitL
z6INQONAojg73kx8n0aNlOdudvrrgxo5JWh24xRLn63aAFDA1lGk+V/fR4LZbOcpfQ1KpJIDA8C1
6ZrzyTHa+WTFWJDGqHfWpNMM6OscYksZnuxsxA7HvqIvKJCa+7rrqrVJKKRfYOLht9i135uZOvcN
FL9MWSwlY18bJHkgjhtoF6Qrt+IAQw+UKhph9UkASdw4C+1n7MFr1TVtNG4CSciRbfqzh+hu6Lr+
iMK2P/78GisB8jXVo7MCy1cx23V284R9UHGPjDVkIQST6FsIJOTOjptbW0d79PnvrUWmYj5PaHwB
OnTVRY59/j7NONqqCwV1dgJU9R7n1hMbrUeFYiB2QKu4Bn4EjC4hg018upE57ciNeCLc8gPP5a6J
iIExIv3TCipBNAxvRH0yQ7Zlo4g+xkC7y6fkIesJ7RFWldFS5h3WR3szQqtR5MF31vTN1UoappT5
GiCtnb1wfNl3Fc/QKT4hThF70Xq/pqp7SHj/cWwO06rSlqRFjz4cdhcRBch+guQ8WOJ7KjTC50Lz
LvasfF9gjEgiYndldyBAg1xDUuG7LP2MnYE5fBhs0CWRnxqGmG0Q+5NAu0F8QvBLH97oE9hENxW0
r7IHkyct6xvCgKfSeiojF3dt2OLJhr4xxO5vDMUPeWHSv8joP3o5+MShqtgzkJ1P/Y6q59MTHvI/
j1HMbKe1ny0uUQc+9lwZj0E3bGwjAJqv6Vcx5b9LGeGVzmgbQYVTsWvR2Vb3RV3fjVbU7mIyUzbQ
LYjts65NgXIXOPw2keioa8yIto5EqI+FsbfM5iHt1RHLrMP5x72L7YcuHYIlZmmiImCGUsXc5K6B
C6b9wGvBSmQWX3WESmmlcOPz/i7TI3PRf3TxdlDjvsRGudEQLgk0XCu6J4Vv1S9wcIreSbYDuu1V
3Ni3RVm0RvGf7JDantyAfKnMIFtc713CBYYXBKc7wzNfJoq9jfCufTJX+4QgsJy5Auq0a5hETw1x
Hj5l/aWeyge9Y6BXWIgYLZ4Y1EgudbN7VMLgdCzmYtVngvQ+Xoo8Da0Ngug3jdrYRVARC2Qowvh0
Z3NXKe0B3/TWcZpDJYJn1/HkpnH7BkOxfY9sKTqGgA3Xmkr8LKcxXxbPiZjOJHG1F/rixm40fsXz
/KTpZNAXzidg4wL2dLKTshK+nTmfhR4PK1uEByswK1/PqHMoD/dJOvxKYwo91mEKMPdOJSm6lw7S
HFkqBtfoCgISf4tgcdaix1RSbvTdpjLFQSjwVBzUIor6mYkX06oiHw5Rw1vBakQAMLOM8ZTQmcZQ
0j9OlEBUGCyEQW4V63FyXgLccolmifWEEq7u6PfPcrxFTvtoY4R2zfQZMigUOnlz5WwvuxxkrCZm
NQ45gkqqr7EW17TkxjAFavWuXxSh5ouWeodIR/rNsrEtGvdtkHDdRAaPwTJ1gIqG/YhE++ga9ms1
CFT2If6D7tTp7INeE2zDVnvRJho1NnR9WekHe6KDXGf3MLneNaG729hpCIgz1+jsX9I8hKPXJjSp
vcRgOiAnPDT1b4N+njYiYPc4nDJNQR9pfYI7qqjmiRa14+EFVETCdBY4WxPWyakP7LuS3M4Aw7DW
3XWJAn6n45ivNSdjZDw/xn1p4OUqyWViHqRx2tQM9JxdNyDaabGl1E1OfFeeLyZ4yqlSx9jUMPPT
vkxk/M0YHJfXmJKLZOAcQd2gBRtc1BzAnfiu16NN4GHhC0ZAFk28DUf1PM9ddEKyDRmYs6szclCm
WU4ilPGexTiRJApv3MXtk3TPnTWcat3GtqHd9T3VdSTXeQKs1AIlU1fxYzMx33YdljRl3Nsu8iPd
oLIHuxUuI9uwmn7TAxmuSVZZW6YCxsYU6T6atOxCst3OM51X9vvDQGvWY8q80iveYeMZU+s78EHw
U+RTBCWJ5ykpxG7Q7MmAtHp0rkKgItQ057N1J96A8QEuVMgon8yKuPr2gvCPqec7GYAwIufCXyI3
y9l7qnTj6tUSDkjzRCDQ/aBpL12NYh2Fhu+P9vw2ERXq19T13CrpH3Z4FPI0ssyziTQZOtMBjoPc
67WG326B/bgXhTCMS/SC65kxzIRDhxTrS+CVhy7SLmkRP6sQWKtoCLUTL53nHovkwiVD2NKMad9j
ErBm4rwFE1Mxmo2xi6Xd0YjGQ9eaK1NgV7INfPwK115UYJdwR0z6Gl7+AQ8ryhDD5FqPyCgM7eRm
JZsO8rtAVBZp1GV1g8Oop+5bjgAVLY0ouHBU+vBKjuP93F71KbpFE5KNHgLobE7r0Ew+gGX8zrT6
rYXYUNrWGzgKnFXWue7rC/5FeqRdetU15G+yNElnglC5QiK0GnFRea3+3KNhygGAYV27a0juNlS6
VnG8D+r+XI/FQSxDlbDf55a2txPj3jObj6z9wOW2b8P6WVbqFpn2F/EfL5MXCj8pWJpZ7G+OgwB3
sOjpA0R/lUy6kKiNIlilguexpKNqU/6dGNqLrBwEDOYzKcwxIKzSWgebIcf4XTxWkrO2Ky5o3z/c
tD0lIHqV7I4tRAE69lejew8Q4BB4w6gl1Gj8kLosIiZKpuB40SV31pQe0KrTO82Z5ttFda3s8T6b
PwsVg/2ojJfKnPI1bBmGevqZvD17vXTQ+jp6Al98Tzg6u5rgSU2JmW0tKvHYK9a9yJ4VDfg18Wee
r6EfHYdFBskVOg0hA6nAT1vvstzGKjbOTjCcYsBrhAxSosV/rKI4TN2i2q24GVQsfVrcvqRK10Px
qlDZQ4rZtg1NIvaVixWSiD6YeDn0YH5tQYLgV4MyyQlrVervcd+cYgP5OvSUvCBYIdKjm607/owM
BJq+sZljdXOUX9JE0WxAiKTpbLA4fffRJdMYD9eJuRRE2rteA8KvsTmtzLk/CM/Yd+zAkFPwIpRe
U5Dteh9OFiO69jbN8gUR8J8+7I6RLXgRtfFh5JIbm+rQmoCEVH5jPSNwVYYI4pTzrpxhhyPHWtO0
zP3J0B7scHxMW/FleIRNDDkakpD2dcywbUi6S0UYr9DnG8NmveG2DmHT4okN77ou+/Z6nPg1ycSU
bGtkmWdNz9fRGC2pc+ZH6li/Gv40GrblDoHkqplkcM92stbKfu8G3W5GLM5YgaygJUm16e0eQz21
VwJCgU0OQ8JMHDwRaXaBx38KHjzS+pDC5L7S0MnMsGx2GQUr5ZFYI7Sh34OPJe24vNPF+ePtnQEI
eDyhYFTGbupmv++bdEt4Elp/BK/Ol8suZJiJfSwLFmtOz2L7jKM6v8Bb27te8qdISoaAqYTncT/R
go1BqGGFuCsy8B5IDoF4e+SjK6SCLBcmMq2aLXdrR0zmXXQ2zYAmkIbbeW77DwuQwVIrGc3I0MVA
GVR34Py4HzrpfpNyGy36RWflVYzl4wKhCPqijYRheu6TRF+XtiIiLybifISwenWd1F1hT/3TauVH
gZiYi3afhiCPGbu+TTNCF3vk/pfG6xgld2g3/ijPiDemiYs050aZMHpqHgs4BSsdS+tXFjgDvn19
PxPsuBJmhVKM+dQ6K/WNO7qWr/4MraBBKYsDqEG2gXs3ab5nDTSMw0okG88f8H4MrUGL28I0D5Kn
iiO4ERl2Nx3zVzYBa2lxPvujVjyNPdN206WCGOKJio/rzO3iU2+6H21aAsPwfPI5voLQeDQ99U03
kUlpfo287Luow+c6UHeY7LAW0kivEKXtJkGSqSpnrtR4NWS6POo4v/VGzQRBIxzsgK1u5ZQPD6TW
zL4jCmPD6CTxtUmbNmWQMgpDYSIGfVNGpe/2nn0oqiHdiD7jwF5FJ5mSkIhG99r3vAAdVx99kRUZ
z6RE91cNZteq9+a3Fukop6GU5qHLTGh6C4phi33nSuLdW2ckx7nRieluYrmzyu84kFfaevUh4BBC
Y2w7hPpz2jHETl5c07mFdEHZyeb7bpxOQyQ28Ot/CUgmnRpPKqLi7oRzlRVmIDNC+1So56k2lxHZ
OQvPk0YzlN7ReWJhSJvxPpzLa9kOPka51071flmgLSbB2om+ayN+6RJLbtKE3qlYLDPeN9v01opY
GSqrnAlKMTToYTE45uo30BEuTE0/ZQzay35ymKaWB6bWl87TGF8gM0zaYB8wyK+Fu9Hb2jilJatI
UNK9RVlHy1+z620RYN/P3Qm0MFgDB6r26OCGLMyMlFG8Wr6cITMmpNm60egeVB7g1Ka7ZEXxubPt
r1DQNXQNAk9udO6q70LieZ4BYw6GhnlF52+XXNuZc6FURYHleGA2YVpk+R9DN2Fn4B+h7TX1xCzb
If0WZT5pcdQcgwmkcmnm8HZc5h4qhMTchwB1suZx6AemfhJQg+iMR8Mjc9I4zHY/I+Lr3vKYIjAe
gEvMUYhnuTqipHxJq3NvZNukTWBJ6Uwk0XbCsQePXUINWRViOTbawSb0sLjXcf8oO/3DYgC4pgfi
lae8mAjJRGst2+notr/slNNdAUMd9WK5S2kA0kBMtwP/HcfClnM0HCMX4RlHaHOV5eGLju95Pacj
mi3zUlXy2apZlV1OSOvYzOD9Fm/KZjYx0EljOirPrWEfOMmUHKXFbRiamf+bKjNNg0/PBCniJc5D
ueaFcQ/F0pKO6vMwzztD0K3FgPPL6swnO7GgsFtEfZbOgzPS2bVB36isoKsZdFuicrZFn+17ZCcH
1eTtTor8txXhXi/dTwM9n+Vh/Or0TuNWRbPYYOzf53kEcU2zHtXk6euFaaKrgZB3BHs4bOxhNzgW
FCZmuzWrXDjH/U6hrzNiAfGg9i5UqVv6Eh8WlhK7mk9tap8N0NMs8xRPo95+jUiUZyf/U7flwTZC
v4UWfdeX8p7T1UXz+m3Ztd5mYcnm/XxWtQHTmDWMwfvBHLS9RgQgxA4HaehbIJNrKCgfrZc8st/m
yJh3vVLNrnI5wonfs72I58IYBW3JSbt99JT1nNPfXQcZcbFmejB1w6UCiZr3RFLmWl4K3LKzo43b
5OQe2RkyLL1+J2w032U27NufxzpKHaYxNp/cJrHPyIqX4Z1lv1XliswD9m+dmXcwa9LPFGlRZOEO
jtrwZ7ylfSXuyrC4a6au+zBHwdB+6KyjbfGzgA7Dk1T6B4jXGOSVWR+HsarXeiG8s4sy5MBFegvJ
mA9r/rC2M6MHt7D/eC6spVxsq+w5z7VbqMiH7qB6R2ngLOPyFQgSctbb19klaZkp3l4oAU0vKfEG
e+EOZgDr5mgy9y1reaocEkyUWIQSffZIVqi3DZvS8kk22JNok7sm2GENyWjg2j7xMqQXFXd2VA8L
YIgFC6msHIedNgXGJoVnrBERdlIywCmqCj/Ap9/U0y6oOQ6XhfU46zZa3typ1lVLumOn2zfbS291
HJ6GtN2jq8i3Iha/kT+RHRBrtEIGlnFkZvRBNefBamiWi+USKq5uGTRY//EHaSMs7YwgFZxDt942
mRGjIoAE1TC1i4h98ZIPjKQZ+2HEniSezIaFh0TpZO22/Vsy3/IQ1n8kdT+Xj4BSHvSIBzC1DOAe
e4T2NBcY//Z+AFBlB+PCBf5Nszzzw1G/2uqSNbQnekqDlCKdpM5oa9FuNJq42HhdzxnV6sW6rTW/
CcCxpvNjbZNe3scUhix+mcGe3juHuc2R58XPrZF/yso+eDFnkUz3BlC1vpdyNE/ya5WFN4dK7hQG
t6B3sr1Zqr2Z1VcrtV+Im4JiNxoODjyWpKbYay2/g0F171eK1qI+HGXPXVwPwh8bjQV8bqbFl8ZU
Hypb69aNj4PyOVKGuZYWUgeiExHdvgdjGWzrPP3w0sEGpaDWTskRTNerY6RDNqQb0633meLYmjHU
x6aZrUfktU1Lz2Y2M3bcxDo0SYf8gCnNphbWwdXppWZA62PMshji8Z+E1cD1kVjPLQjGVWIUCdyH
+A5Vm3k0Mv0NCbq9iZiYTuuuxQFZR8SP5Hb2lsncWyFPo3OcV35qsr5aVgA6gpXx2Gt2dcxgD3Dn
xIPPEmUdp5aI4yAsGW/Engn8ZZqhk8fW4+A1+HYQt2rmRzzWF9A6hO+01XM3WOG37ahfnIqSNwbY
Yg3TB0/9KYjDz6ksP8CZ5AhScBHqbZrubYMORI5MbYxQaPTos23oQlhltS8Z4rzGgXpDik98upQr
pIbcXGhX3uKwUOsQTsSzDs0VC+KXTh3wQMscugRU5CGd7uvMe5vr7puGK4ZUzWmOCGg4wDGpIiYT
FRNzZMJZQiJCfz7YHOO89JSOb9DGqlPB+iEy1I+LuIJhYFJusBo5dAnr0W+4cUF+UQMaVnOctI4P
lWqPP5/+/QFg7J8ay8bm7y/py8N+HssQeN80po7zIJcIYAd5+vkXithkH5ocWrI8AQcyqHDD/PCT
tu98zPS2ySimnemoqnY+QlCaj/lQv/LexNufz6IZkA3QFErNEUgB+YzehEPGYsa0JbyOpIdYBpeu
n4gl74M9rVg6JZG4j4KUQUAUM3ON+j+heRrakXvd9o5WCgjC6R5S2dzGtlcYQw1uxmTa96KDZEyP
bPiiQgz2rRkk20gQUItsAwdnzRGnsH9pxTNuU4uDLIUt/rvglTEMgreq8HYhvWO/jhHGcSKRjvQO
I3URC0h/1L2Q81pUx1tlxSwKyhIoVy961jvPwE43MdqHj0gT/AuH+SEn5+xVxzvCXoPgANFAWu9z
YdibJoMpWvc5TTSnXCDc2mNDw+Y8LWrhIEvCj5gtmS7zMN27uWmTyoDPQ5NYrLx6Cj8CKwAUjwzP
tiEYYO3elPyyg6ApS9PUOXjOuNd0JMKVSr9g+kF/TKoX09EALTV01yuBgSsJ6PAVhvUmqnA6mHn/
p5D4gInv5E2u6nTTEabndDohIQkg2UDpBEwI2q5dNJgfQYoKT8Wqu5fcBXfJ0CDZ18B6wMeoduNy
aE5sN32gG9lfsold8ufHNCv84+QWEqupBFVuT8UG7Znx1zdbu3zrwwJ/jGfD/orgc9qlWd6lcwc3
4Bf9I4SYKehUoFA7hxTvpJlJHEnQfPZJqm/DcBlKQJBgeWi3IgTQb5rNY1qeE4+xAY54Er9SEgTM
MXy1B0FJmiRilQc23sQgxpdNAgiR9Aovz+DHC14zqmHFtcA5VsSdsf2wxYxjNNAEkF9OY107bgnk
JvRenHOP0uRkR3BkxMCZU2+7XyEt8rApQmCJ+ialakA6tbRRMRcGTD2duOxPP//6+4NZdM/4Pcqt
LCWZzXN/1iXIf73exIN1qlz6xyWv6dmqtWsdp62vo8fAMOhYTDxDEgMmpIfC/coCVROfY7O+MJaZ
xTLMMYMI5SSrBLR+PAWoeTnHYggeIspuC8cGvota33DLjAQjmmIHp7G8DnHxOIX9n8RkoTc62sFz
SONhFOghXT8ImEkoTjAszpTWLYqVwTjbc9YfmeMDr8qJH8p0Y8/yykK1oAor8jzZOGGigk2JFBEH
DaW7a/YT76qtv0ptr7ZViIzNRch5pBSr/dRtPAYl5XC0PAWvAaZCvs5ccu0zBlldFt10TwePM3FY
Kv6wS/lJNHZ7q/KMx6EZxXGSROfkqt7qqN8OepdWB6W9MtjYSc+8DxO7pnQF3Kc4kCO23mDw7Dai
8z6rjM7OzGiECwpcpg7uZV6sHHjXCOftfRl/6Jb3Rytnd9vlR7cLL65mOkdjwvCkT/KrDuprE3U7
W+GH66mQ3c5YxaGWbecxkgcMmajD8n4zeOFTnDvjxR7m6Xku6LbElm/aw6OKxnRXdzSEU9ppeToR
i930+i6Lxo8omIMT7ZZq7yVIsqZBHrOQgNl2kXj0Eyt5w+zStMuTEUXrQcK4Jnw6qaZNHTjbKJTv
Rai/DynCuRiNX9EEwZasBh1nCx8g3ggoHZ27bgw2nbleT0F8oJGpfMGYg8QUPE26Nifb3qnu54qF
WevwcaG6ycmgICwynxOGoRm2LSuatqEseBJz+emUXHS05oBHXH4A6f9Gtf9/kHwBpm7B0quoyP+J
hZfA3//3IHlkpgVEiv8Ekl9+4i+QvGbb/3IxFZiO6ehSJ1CZTIu/SPKaa/zLYVfVha3Dul6+9zdK
3vqX5VrC9ZjqOjbb6N9J9pr4l2m6RLV4QtLF9lh//l9Y8uZ/zdwgZ8N1cJG4luRJkEX3nzM3vLgi
HVQDsB6NIHQL+DckUwoQSTLYaWNZ7KKpjN5zRFZuLEmLNZpiFTWmfUC4+m+IQaQbpF40033SVvaj
2WRf04TUqiutAWxQqw6WnrqX8AQ/R1zU4DiXehxHCFRIQLemVgbrGCPS5h/vwr8v1v+Wd/8zlf1/
iY3mpeWvsXnhOT66ursg9P+RtWMjuw7cMcVnMOjH1Gn0B0BVXxOZDjuc2ezAtVHjtdkPceQXSA0a
p6o+i17cCpGjKUH3yVI1m/v/y9NaMkz+ymg4/Pkf/x2POTANW1q6BOEvDGt50//5tLxpKPFvZGrr
0rZdZ6B1Hxur+axs2zvhPefIpLzhqFUSE29UDMCKRqm/W2TdV7UaD//nZ+Na/+VlYgYsLJ18A8uC
/uNiLV/CUf7xMlWDG04NzRH4AYRryjrAQe08BY2FvS9xBRWXvmcgmJ9Nswp8zpyLYaKoDhAzoBra
FPKIgJK7OIrmc018Sh0meCfzESUlnZ/zzzf7WCZ3lOqH2RyGI+b+4DItulIjpEleyya46BPtjsnU
bQJZwU78PGQeO1xgM9PGrrBmSs/2fvEsHH5+4Odhlmz/+pVi+ZV/PeznG41JUpCrcp0AlqWXzr4O
4jEZt7CRzAvSdkTKlC5nj+Er6QNuM/mFiK1LPrfaEVXW9q+HMLyoCUMqURTwzb9+tmjMTRfQjg9U
WaGuXn6hiFS7+KiM7T++CLeUabIszz8/PLQFOxKITNJZUJDjwE22apK0tn8+9/qUDnJZusjKO+8C
Zsu7TOkI57Jvzj+f/XzdwPXz1zfbZiK+zgl+KaV+ZbWSl8SgVtxxlEG9alann6/lk0CVSyDbtDM7
jpROV8nLz3d+PnSqvYOdNh1+vl4AbVgh7TC2P9/8L49leo6JLvwduGYIJ71E2zlPTeTXBW0zEiLO
XWDgRCIUjhmHjVdVDyReq+VD6Kn5ssg5qrbqdj9fzyIDr03VaKCUeETS4dIBAJZsbWbj66wg9Ckc
v+sK7WdB8B+vePwrhpi0bg1Jr8l08xezhtcu546DRg85WqvQRkwzDZ0sjb071WwLs0r9oCm/2Nsl
bVcNuMogPY460P8GaQR+XdKaU3lDkh/yQxpEImNkQdZuhUCU3YLpByM2n3n22fRGEiGF85DlE8iT
OB23jceBqirx5uLTLTYpfrU9Cm9UOgPORSC34PAT485mFafcBro7uWzNk8YQLexwaItWPRDmEmyZ
pr8ZWr0T6XB2bZr+wtPnfaXUMX+0YuctliNhQ5rW+uQr1yhy1JbgBpLUKKdQ5RhfIFHKlRO177XW
JeDaSJuB4YX25D0lviPDadVRPrX3c6C2A0qZjcCSG9QEYk2y2HKvP2YtTeEKQSTa9fpYtogxutYl
YBvvhR1G7QkCCHwT97Gg9b2aVPCZhAMKk+BMV401qgGvmEuupmBaV3LWdnZlGiszA4moZ/nJMJ/j
KN+kuqhWCvVsrDeogtyIPiplTqNtyiTC6JpSuWNyRF9Ip5V3aFW450QVjPK/5moE0sBvX+6cTaYV
W2HJizepb0C9mGAt+akARGxoxIUtdkWCrYYdzd+90RJl2O28vqev46RvhTGcgfcEfibkJs/fWTU+
1CQ+5wD79phqFqO76PLz+rJxvJSjzd9R1LvG0e9HqP2uCG+WEwDNpmaPie+lPGNYuICCrrlZXSy3
XvIEiitsE2czF8y9OgUbqRo98HdjeXUCqu5ZDx7CvAx3Dor8TkcTaaYUtHD5Q41zpFXSm/b4FCtp
efAM5wvEcHrowTRVBi9bMgKz0OmwbDwBM6rtSpR9mr4zRtJDtUrt2wIXnlNm18Sqn2RlQnPI6YO0
aljjw7wrnE3lpBbGZoFUP7P309BBLxnGcceIq4xDd9PMQ3JIoHwnFpgEbSjf64GDf+20zVqIuwTl
66MBh6EyKTwpcmiAljAMtduENvEI8ISpv2tuFWHfu8bWNybJq8dS8DZFIt3iM/0IU22rW1p6NhQk
wcjpdmStJruQ3gtUtfVYOfMH5zyk13PxOngWuSS6XwMg4sAZFz6+dPqzLeqzNHfLjV1OR0fRFDDn
2iBeI8JubB9rgYmLLmT2hOn+yrJfvMNzqitRHJuW5yEMtamoCveOqz3Ubuvt9WHYGYh6gO3yAV4w
rSgUpXjTCApc24umtuca/Pc/wwIZCAo1AsMT+XvIIbusf74WRAbqYqUsua+kvh3zuTn+/QFa+j8/
/fmGKVmHsL4cknI6TGX6YhOuXefBh2am18S0Jma23OZTAo0jRrYu5wWwQBBfFPR7MXXXSMyXuWrf
jBh/9JSVO4NdztRLyEGgGirHeAg0cKKzkSebmCND1VqGLy5QDIgziIlKGOUNoyEjdwf7qyFBNWcW
MEaGj0aGfirC6GeMITNJxSleeMhbIih1E1HedNxXGhHt0w5nBCx2ge6u2NPzYE6WJtGzA+Z6BZZu
H0qSfjsZXwlEf49gPW202r0QmHpN0KkG7AC48VVAFH13TvpoA/ywRlGa73udjk1bjQBiX2G+fmMP
utON+FGmwbeXIry28aOnztZmydkmJVdxTyxBXFq5b3JK5cTXvcZ295DHzWueDAatUVRK4+BoPnIw
RoUk2rSat8002W+yNLhn0+R/7euTzjCyHjros1m2cTSy0TTv3sJptq7RI07/wdJ5LUeqrN32iYjA
m9sylJWq5Fu6yVhSt4DEJTaBp/8H+5ybHXtF+ypIM785x5TDXSV4sco+R+wIIDZNDjHwoqVgpcf2
Ll4ms8T5B0nBhAzq+kT2h9aDstjaf6l/8QN9lyOfasNsgzm5d1bU3/GFRXC39k5jnNK6xufGrVXo
lQa3Abh6dCuaNA3OVfGYVY8+QDeHHdTI/kOguUw9BIte0r7QUo+w5Zr80yzoSxbd0cxQ2tF8otci
86trVBgzQy/+dCdax2JETiuI6FAjiEAmymL8NXwOWMLvBkgPIwvvbUuFrGbB3HOZeBB9eaEHfTsV
1SeCHcnm5DDI6uSG1hPSPwSYrrs0uAg8mjZiKmQwH4R/MmektSiHijJRjxIeUHoakzEQRUtHSNGn
Gl0lzOn4CDMyTymLrlXI5yiY/9Uj4lhYLTc0+ydr7u849zMOB81D0ZI/7NgPQ0SVEcqPOdq7fISA
zmDuj1SIV6uhQHAQtNh+dra575rwt+xW9LI4Ln5TxAUEyU1gzOFWwT7c9RWonUQXO9CEfBs0T+Ma
2wtNdUBiLD92v5aIGtFjiNYcNtQpI6me+ij5oSOFl9Uw6C2oV3RKntwCZO9z6xPOV9x00nzMGWYw
4G4CPvtFLm+lSYIZWQeduvlemrw/AkyjKWQa70JSQOE5bNlE/q65D7HCJSCnyBdXFSULXjLvzKT9
hVTvSM61w/KvWxhbmcz5NjxA6uBN0DSBLVIRiX+iK/DBzOBVxUgHiL+Mf4oZUpKRwGloz2HKOTGD
yUXDi/1spz1mDwfJVLnvaYHLt0cBEn3r47LgKaMhiDL54prJ5eoYeDnddR5vj4azEiB4o161h73L
5nQhdffrtFCQJz6uKr3X8/BvnLCRS7d6TifvKgeYErQi3EDFj4nrbBmksS0Hw1Y16YRRhxwBqfiK
giNYjbQcJfSkJDXzHdot9uPMQDtYsYkLkj7LlV1ROWEyzLMX17suTks/IRxbu8VMa/s8D74HJ3l2
P2oBZGcZkaeiJThaabuqLFij2xT1sWzS69LV5dGrmP1C0UUSHd/07AQHqqqhLQbtGdgUipXlfXqI
6X3CEAlbarRpI7ffMtBd618SGBkm2DI1ZbS69xSmjpoJMAQxTCvkcIMzNxyTJ4n5L0VUWdmnx0mW
p2zgE4uyHlk9+rHygE7Fq2IwvoG3dwvzrDmn9BKQDwsOQ8/ba0Z/SSXfcZf/s0LmPq5nxEh10SVI
vCfHzn8xNOj9JLuLihoAkGbGu+kWuMkoBxLRY1P0vHETPE8ANjTKmz23JTnvs77ibK/exADxIVo0
LsqJpX1wqeklugIzs2MqZwG25/twE8yfqTs+tHSUNA3tG05eYRsfw/EIGyCDTxMMTCidFBgUyS2G
NnWOASiCiKGepNX8neuxOlMnUS5MzJ3qXMo8WNbudtqbpc6X7f/+b1Nwp8N+wU/438/6f7/gf7/W
ASEDz2b9oe5/Pyvy3ws5Pgp2f8tg0kMjk1cFN4GljuAkuXtaWv3W3jTehCMmih5TC6fp7H6FDhfV
NFtvHUb3b7CcDYjXYpNX5ZfVeWh3OR0VDIQ3FY1dxYhaPA2YB1j9mM4vEVBn3HhB88cZnGBjdNZP
FRnXtl49INbUscAW29K4ZCMHKDvsr/hsd35NETX9THtH4Y6RCTz2waTty5JE2r1MkeDFwmP/Givp
xXpDRdoVkKQ3KIOyJj5NmA8yX5rFeoUDtiCpDItkPxnEbTY3UDcMP55S+qmqgNyydghY2WQlFto6
2PNQHvI9nmdG6Qomg4lbsGqal3JZ9kVYzdCurNeRi5uL215QZjRHxmNCJ4mnmd/kofHYqIC2J3r4
UmXE9WpCdOoJvrIDQwfItr0MP+asho2vh7gmMTNzONhGPfwQ23bRBAKWigkK/zyQNKOofCtL/EiZ
qs+EMbAphS6uNRwo+5JvCLyi2s2Qi1ckLiP5pKAAz5w0j77N7HFksLwnl/QCgrGOM8duzt20Kv1m
o3k8phicvBEjvuzw2jHkYELPbY5WVtO0E4ajkGt8vzmO1uQcYEmCqACZWwjnSQXFC0+vNdNzZPcN
I0vJGzLwOtHdd2K0CoMJugiWOnxX3fvQVNXWLMpXntH0gP5zUw0nQnedVnKUcfEiXt1OuPFAHWmT
SpwUOWAuXWDjaw1MDNnw//8HV+vzWCYAXwr9Sgn8QbXM1awi/Rnz9hI5oxEP/mvLLGiHoWbFgozn
vLbNg+tkNSwXsMmcXstz141/1kOYCmkam0s/Nk2kAjVYn25X7wMKgGKQL1TOdszwqAHGq4cBE3Wf
EmE+RbiWtEaAUt3ouh5O61Oi6p42QdNbOAZx7MoGx9oUGtIOI0+801qSuFlg2tcedz9+H9W58aTJ
c7dL/auZfu44xOFYZDoxgpAsOFZtBK0XylvjT1wNtkUy2Ge6p+3zaL4bhomDv5DfNY8BIuUCTImj
W2V+jRB/9oU9fCJTMhNKyOSV0WkM9T1aSRg+ZSXFU9sgdY6FQYDIsx4cawrovVkOE9YOSABsEd3y
gxUmP0wNLpOcz2R+bCVIAn3OKSjZ4JIApFPYb+1AMbQr1InQLPk3X8ASEdHGX5fWFNL4MTOCfQ+m
7rW4D+3MwhuAIBaQTPuxPDQD1WNmMf9neNZh6AycCoPfbem7Ikfj/jaFzyUctxzASdoFZMH5fQye
gHUw6I5toqRaYa2tg/cllF9WdOwKx7x4jhdtlZm9jSoB9NHc0nFywMcYX31EJWBv9r+Jn5ebJqTm
g4DAiyx5HcDhJZvJ+K61endgmkw++q1w/S/Z0ytREpffDFb0w+Hl7DUk23zrXRURjmD2BjmY0JlM
ae3I8PJSNRjCJMGLJKJsoX3JZ3wihL/kFvXT2lDxoStWG+raAZ64p6nARtxLxpKIOhipiZNISjo4
FSd484MdM2ZgaHP6lkNb3HJTTo5F8d7r9kRFVnGtp19XkrOlJtvaeTnxgZrKjJ0dNtHOURCuMKZC
02kmtCTs2ItHYDbbyaQdXtRkEiMNWW2c8dRYmkwS/xAes53KdByIDmd+gHWezOglCJZwm2CG3laO
X25T3513o5ERwDWY95GpoZNR73k7gnMrv4Y+i83Bdzki1KyFjfyWrabvqvdZn7qm5LAmABJlBJmI
FsNaNuoTlxDrosr5ERYzbnDDxFwvKkEmy7w62XNnHhHOYTZXI9QB4wXLr9w303/wccShpEdynRt3
+06E3bazkSMWNiKgDHpDgrk7O7wM0H/22M6cd3OSJ1fCHqISSh4iSBjAFGPbcZpYCR413LakNxG5
uK7vahKi2JNg3PP8DZ75Z8xwBg7fECXmTTla8mAgJ6Dnc8mJpuksQm8+yMahlnLAyzczPuy0eTJz
ym0M7zlyCCmHcEU2LQS9I3NTCksxXMCUwUXFWYqkgbdvZ0vEqzbnGhhs/BmztJdahIaOkg4YzPUE
gvU4H6M+3c0UNMRTm/zlTMY+WXmvkQDKNOCkp92d20XfbAsST3zpzd6smVpOS3ETONfSmjl8yMu3
6QLBodaEebaU+0iRx6HngGePwgzk4A58O0O6Qqw42WFF13uzSdoMt5VVq+vSeuUeeDxV6Vq1hxRK
Z5CH9ET1y1V/T1yuvEKdO3rIN+WAz2Zw/3OSFd6g4n7GVAciho907K1HNK7/OruV+6EtVtux8d0u
9nRmtMpVZ9iYTEw30nEvE7j0HHXoMJrVd9Uu12mh/AtSMM1EkusFfziunR9zFQKrnBXEZFS+Ogky
Jo0VndNDgajp89BFBtS+piG7szL1GOxk9TsdU9wsyTZHE1RrkwYi4lEMkAf539yRzSCgsWlK901R
e7MZaVePkyzogFKFbew3wQGIFDV6nCwPAWQ6ekALUrbZ39rw/KONTBxq0BKuAIc8J2+QwK6YQMEq
5NlFjMaP1b5lqcMd1UIrtcOJvNz83dvzexBoIt3r4UeHJobl/BFn9Y8ZOZozTPgMHCtimDq4G3zp
J5cug5tH+dfivipz7O7SDneNEq9yUu0+KLHtpQnNNzW2H18gT/LE8gqZsPsSN2Dl6NhOUjJ/WHfh
27eksQOLHi1kwY3u9bQL0maDWDMR3mAm0DV/VzAQAf1d4avpock5V1cJ9HgvW6kQABZZ272bcC3k
D/xz0NhwVTgWBwtCnZKjkTOOn6ocQT0l7XtljfI8ROl0UyIhRN/RIggd/tkwmx/LA54EE2SsUcQx
hF1Lu9sHSfVYIiDEqQ9UbUZEabmhtV1w8zvaiGZCHMNa4V4OBycl1QHEZpMXyZOraviFBYbSYb7W
IRk43eWgXxb/YKTeI88sCQIbXBoWEqLMdnfCuPhs2Pt5mfOLGaQKozioEt62vUC92bTsAyQivOkE
KiGCVLuGYotNgX81sqJHv2TqHYawBhSRbZ3XcPzQNBdh5XDJOVW4Rv7s1jPgcCZh1NXsrTL4M1XA
+Mww6fdRY1cAuarpmLOM8tLd3Eh0hG/9nL/6d4oexjtOEDLx0Raa/tufrW7f4tgPXa7cFnNB7lbs
KKtYXXvZPzNS8AWMiOJhUYEdBwjjRcd8Ygkwve4dIAc+u5YrbGZ2P8jWbOeO+VHmeUaffQXWQXNL
gg7Hm8MZXxCBP/QVU4lBvQzTp61WREAUipOvajY+6KQzLXuYkL5C6RTo/FiJRwJRyexQdDUnN4Id
N3ZPgo9uyUDIj/hXgraXNsCFqCz7XegwlhUwA0tFNRRoS7pIWxrs1zxFZQ9g6lFNW+J9HupW43uH
chygFmVE0WcTh7jU5YOdlFeadCngiejSqTmLuQboT9FEB9MpzrI+j1mEhXe4c2gnZ2yPXKCBKHDU
QuRKddxY83idqL/ctEGXrOKJgyB4ZIP8zAVTEznQyTt8sbq0yKYJHPKk+QFfdJMKTufYVBS2Dkkc
pY2H44sJh4HPW/TLY8NxiMvzOG+0tYAeNXuMcCt0sYEw4nZRvKiRWyIu7Tl3obiHwsWGFZ36tCZr
LLg6FPr+v4/Oq9z3SHg/Hk4muL4k5ydsFOB4SAxwX+ox32FSopaiYc8OFvcTyt2E5RKbIu0T6OUD
bjRGpptIJuwNYHB2XBxABFsMeTpKjkPks6gF72XLEPwynR9Q0wirzZl/w4NzGCsQz4RRkRbs6lyR
YAY7mV3qAl2kYhNhos5Qx2+I9qXy6Ad8A7LiUJTzOXcdRq4C11EMBortabaeJ8Oht0YbW2Jjp8AS
9PK2+Px95llBObdspzXnlYHDmWUyZ5WPVuWOcecXN3chogrS6i3gzQC/1730NU1BUEvRGogDdTiG
1yTKgWwmJFlfkM1ru0+l2v8SRVt2KWwiE+YlaHEezQ0n1DAa70Htfg7jni4MgFJOIbCgyqv+cYqE
DEbHRlwwotMKgTdjj6kFXeANf5g2oWf4ICkELNJqfUxzKm1zjpG+MRI/g0i7Ysvs5eiMDABp4iFx
UKH+WNO7z/l+cqsvU4S3apZ6uzS3Gn8wJ76ST4t7OcK/pWgRMszlkjW22sNs+0jzau865Fjboyi7
v1VRPMt2vLQBwKpS0sxKsLWqXUAqeASpDf4wjYOs0UwXiVJo1SD4fLALQD3+gU5qd9y8O5Oekvel
bcuYiu0fx3Z+2dUu1QgowpG/RjcTuMSoO+A9oi+hDQ2XXgN8vKmgPCGB5wWHpM+z53kkP7cgerHQ
7JVyDxLCEnwnqkPYIva61EnMYNIxw3POFJNLZ8WSyIB+58/NZ9ObZ2V9zHBoLuPo3JshVIdeGMbB
KIMznixqMMzwwRT9M6pYuaMwFKAtTz0X8fDiTByyRJ/eE1wfu7m3jgSOcNgrghkTTqxNylkHpasa
71PYl7skUe8FwLFLnXj3zGp+kzz0v7MSL1NobvEiM5uqgPL52c2Q6mh56ak0qUFA63wPAEtMaeYe
sGqPJ+30P6bpWx8+kd+NztWlseq/XustYP2ZF838hZkZIaxNGOJQL49JuvhxbtgPWc8JwLXURwmn
/2rhAogN8M9PSw6+2aNE0GuZjjIQI400y2epk78etU4DB0a35pfKlOW5IdgTUQ+EEF8M9VGHYMac
BoAx0BxeA7bAv6Rx/gvN0f9T/UmS4nGMpn7ru8s/O3O6U5UPl+qTazYqkeZmzYHyxeR+sQ+ilmxe
qK7EyccDpbBDSMerEylwPYZ6FSn6YETaDq8ByubskyTs911qm7ElOPYGK0i1yvJb4BCZCfsQ2qUG
SqFZ5BGLaJCaNlopffSi7qt2EgPLt6uOlBYxrCbw6g35T82atg0lW/Gc/XQThXMyBwo2UU5bNIhX
ifjtHMpz/KSBVlDR8KXzO9P4e6Y9fZK5Q1IpMw9+h6LkrsurW5n3RTPH8pB2yVxbj3XSZY8lgJ14
HvLpWaiIHkyHvXoislgp39+0oj8bfqH3JR3igR9ceyg3sUOkN3YQk+uKbbHnegNIB6hZoPyzcCaf
ndl9Z/vAkKnfFjKfkW+IOMNTQ+GyYH8Iv8AzvZnrpSpHIuDH++XkOMalZvjA2g3+mTjkt8Jsv+nx
FV/cJmMdY8MryjpWeUj1uTduB6e249YkA1HwAkRG+IhEbgY/SlJA57jOr/TxZBOJxbhcLi79qBN5
Dhznfv6O7khhyeB5R8ueqGVgzDH0r7Mv0F8gjt0Ifj0xffKP5b7Rbntu0+YBBBtbzYoQEf4DgyMQ
NQVNrIx/L3PvH0dSXdJvMVfOLrjwpr9UgfdShF/FnHmcCxdauxE1WsZvj33b0AJZMOgPSMt0rXXR
nHjdyaTErHaXaxcZ7HaFOmRt8ty7DsZadHuqP/+6rX5Ku64lEKposSZufQqT8aWuEwvsUvgjxMgA
TLMvgT9COLnzokHHB/W9CQDgIpEzkUtrhz0mlQQnsOvMDG4vwtS/otlOvb55Pb4UIfg92NHNDkbL
BDudKMuzXy4vwRxdlMUYWQ3oUJoSPmd1gKwkLtjKRs/tXAVwZPNl+APZgVvdE+iRb7uYjzlkUC3a
IcZT9ejI5lOivcVCoPR7LkmTJicONzjwIbVzMsLorib1aVfVGntYY6Jh9uA2KIfZ0t21Ea5db+g6
sLG/Q/ts6jw6UjJRweHQeJus9gv/ARObcDpzBquBTczehuTI1qgF/wX2gFKWWMIK3pjr/JxkPnM+
J3oI7Aw1pAN35GXBWWpl8kE4VYxLAZ7wvCjyO9mLLu3kqArbpjUVFjq2Utz11ReTCIyoRvug4FIv
zphcQRxw2oNIJ/hV3VL/G91RMgcnkYLZyuBmzl2lHSjYXKH6CUVIUWlywiLoU9iUuciA8anZX2c7
+Ri6UcScQz7csuHPyatnbExryPMsLKvZdG5zgHMY0WHJf+RI0N0C56TlSFHS8Xzru+FqK55OSxj0
VhYBfGKtr5Wkncpi3rElq0CDmXIwVIl/alhAh+Cr0pIrgN10IHWi7Eh5ERoZg6LYdL1n9sWPog7V
LudF4FRVfVBb+Q/XT3Tg2f4QDglEXHQo86I705njr4nO6OKvlWpVDnLcVh/URZvnHqDAToXRa1lf
WPaD1U1cnFVZN7vOme1TbSa7OQmnJ+EO3On4M2oPR3cOq5F6OG/b2GaBk6x6rZjdbYy2S+6yHB4G
V8Sl7Ucbr/AySj7AwjEMRfnKgm0Am31TGZTQZG+4RcCzsYiuJImbMVpb1+fy4HXMUZKUiYoPwgEf
t31OvKY4GCQ77b7AD7mlTI9VxON6nZV3RrhQj5R6pmnexMPbxfmAMYSi8yPBfcwpwt22ERk1PxOQ
oNke0jr/AoDLGZN1uwnVryJXsH9YUebbUkpnS5f8UzGngGWRVexcs6tnU7BJuXKAdOaGhUzsuD4X
DL2WYA3JLcqsz7XkNVoAvQPF68USj1Em96GsELdDbe+iBToT5hNiSPoD4sNfXavT3FYvsggRJcwe
KE3dbl2aq0tbYPkkmxZUBdNUxfxSUgBQoLGQmIhlgeQ6FisicCmeXXLVrnwkEBERTfHuS0DWwaya
M22VxnaMDl06eFsbt2VcD+WXw3y2k81VBcaTKC1IXX3+0tr0W8i6SaBPkBDXpwGE5j5p10bWsL0T
uECmtLo4LXHY1PXibAlYfINl/8zH/gM8tL31p4wExYcBoemBAP9Dx5AjavIvz6cLylfOA9qkenRA
VRVGyCwNDpAn0o82KA+GIjzuUTZYqXNjaOoaXU3jyOCBCAz8jSzLRxff6rYwQAqBy29xb+Nvwycy
r353zqk4HSmAMVrKVtAmor1rsyaHEQs8quWx0QGXJvp709H7yUCY71xekqOfREd4/TQczC7acj8f
5wLUvdYLpcuZw8jXb+RutDJO/rTh1RmG94yMdNbd/Oyauj1+mWav0yncuAWDH0pl04Nvlj/RoIdj
ptOfyrB/c0XnAV5Jvr7pVnolFK8EKdvirLA2J/xHogRlJ6enwC32Ix1Te1Hygg0YJo3IX2FYc08r
Q0Hko/2xi+kiBl984Znam+O8TTgg75y5ymK7Q9oxvOwhtN8T1d1CKW0CtNWRex8n+i/Y02hYNAgE
SLWh4tuZGkwVNmkfrCly4QpF46BGf7US7jgZ+VfYD529Xc/WTDke+qAfCdxpJhbrB50aM6dJVIo5
BQ3STwwiGMsQ6Gj7rzaRfwm3PVH8scvM/FZaC4mxeqM5xV1zlV6twU/juSCZPcMa5VR5D0FMnd1F
iyef0Voxavc2nS3uE7MEdzMopNbIQTLJiSsvQbcuPp3Jhy/BW68EnqzCNZVASY2s9syG+cFwSwPC
aeJCIVM6iBnbcmSOOkzcHzJaPZw6eO3HHsBQMN2SqAziVuh7K/WhQm95i6xzbxSsGlXUAXBqHyLQ
fOh1+tU3CMm76/PtcmHc5q5zjvLi19Xus/QXIDG+/xNk1lfRCXQ4YfyEhf4LrBcAF3akmdDLbC73
pEtxyIpf2+pJlGr4VaUBBcZf7qmbcwmcFPdR4cS5m8t9HeqQUhd+ZmD2sIr+U9Z8cf2J4Oo888sN
Z9gmUXWow3ULszgAaum/myuQRayMM5Q1Onk2XUmmdOGHDngMNwGayJJOd5jJFfNJ+UINnzxgnTGL
9Xo82rSwg4KSJr1bpaDb3fFSXCcDNPkpeGmdllJAbcX+4D741vgM/SLq1cMUjT0zioGAaoL3IXu1
hO3tM8175nFI9KwOUOsK+O8ZMG59Nu/9zAOkNOA3Luln1VTevrcaZlIZbk9siQdX8KVjRuEjAGwY
05l2j6qg545HN2HFWerYjsZXxWaWOhPnnay3zo3PMMGsb9ZSHzptuLjTTHzRAyD2vkX9aRfOke6X
Z/JZlyNYAYD0L13XbQddTEeTpSHrXfQ9JR+N6T2f0nSPh2zv05G2oQX116drLhbmesrvSeblmP0M
/uFCMEBcnuw5e2LleXYVyUD8A27P2qGcALKM/weLEhzYXFpxMfZvk9B7mRQPyQT0mbnhuW7C4pT4
5duSDq8ehqWaCMHG1RRt44XYFlW7N7iBlDlGl6SxsJI5c/ZNMuxMls8GHmbCYSRaH5CWOrh1GZzM
qtAsW+Gd6GB7BTZXI+iy0ybWsOOQklCk4bT7kCzVtYCXi/9Ll4+1QK7oCjK8dpu808IKSEA6MQ6u
L09RxeAwfXhLO+OKMYDP3LW6Z5eVmQM3k22zEv+obPQJ9GT7vMLC4QYYwjAlubu0ywj7OMs++8pr
17tFISWJI6bHId8XBsd1sSQHNnjjAxvGntaT8pqsRv6sAeaA/+ydnsroEMIuMQMeHIrz+EMX8yfL
Qk5/2rt6Fh2f1uC+TpNFyc+AdNQypj/x7eK07FC97bL3zoKTQKuhE1izWT7pfKx2ynAeBq2j4xQl
MekKzls9xpzFz6i+TR6jfhD/meH0A5kn5TS6PPbdiBarP0NMWHt6fOgsLrnVq+gpgHM0TjM91hGC
FIwq0Ehp8lQYEynLqNnVEd/n0NIhD5g6j3uYmwWD9kcM0DdbOd9WfWTCDQjFg+3L0b+zkhUcNXc3
yQCAv+WDzEqOxZzSD1zjK4yN00nodgMLxbx0ACXAwnJ+Rj3IIO+WaVdthRX9es8MnV3iEbj3qmD+
yM182FWaiVtdgC0pw4/VT+609M2EcmAZGWEMT8iQjvEepiO5AwovB83QK8f7OJbVSzsvmqlEEHLm
n47Z1F5TTN9DX38ZhWYCttzHDvtEFkTpVkB1YZL9bQiLuUVaOsSzyle1hjcDnxbcuce14ZIh3yhL
vUdt6m9U/zt/Vl3xjuL6jNmelPxE4jpHHxV2/TuGsJhbXGtCqRtNmBdrSE6F1LR41/LihA2Kc8s2
Z1PQ0wj1JWaQzkvSQ0WSv7k/nLmDr9wmeHQJ3nPc9ROodNQ5URjsOOj63TK9Boywi5m/pV3bTF96
nqtA2GeCPhR+wSslGau3UjLJTyvv2BMKOiw2bnBhTj9DalwgOeE2A25Qjx6F2zbQywRAzzC7NAox
vXcqULpzar6jXwXEebGg87mkeV8ejUeKKlpIAvYj2PTpyRMOTL3yOdSaQUuvvrKWVHq/LguQuzJO
BCCRSn/tpSFDV8gQlilElapVMQwEvdvHc09NK/IIl035AoUd0bQN8w3lXKi8EwXc+Gf2sKYyzkTd
Jo1aUsYqcs5eBHGkdo+UrGCgTt6swnzQwKQ5kNV8B35/FfZXj4UHADIqu4V6ZHjQnlRu/aF3607m
MKQ8GHkgeGeLswj32bGKuChMBftIV0ePQUlUeDIslgqqlxkuJFvoQ0+QAzhEO2+5ZJzQMDXcUpH1
gd2LOzkgdUbJlFUqtWlrnLAZiL2ckVRepz9Gr929H1bQnvzUIu36VOh/+Okx9Pc5PSmON7KuzHTg
DhE2qurFL3u8/kt9wnRh89qyO/j59Jp1GRdBM90HDvVwA9PUQUowN4DvZk5ERl9Aha86bmOAuOw2
sHetQJ/rG2BVS0STYTAn/JswzNJm5Hki2ZWUWuwyQSbc0XgxTQxgpfxyGbxB94EsmFAR0arkIr3z
SA/gHon/D61a/Gvnn9ECZShUyXAiWk5i5BAmKEPczr3HbQFGIhY1b+a+XiVY6VUYO154H3hXNyEN
CA1IgMNghj/aTj7N4M0rtfs4VayZChsUGRX23smv705JiXWiwkOUo60PqvyXWzyu6WqndTOX98XC
r0zhOqIuJzNXDXFqk3Ni3q+ZL8E6p4QThgIwENzMMOvLjJUw8r5STiN7quFxnSre9KUZcHw2cZdZ
XCLT5XWo8Sp6TFyJ4JlAKK2rE4a7isKEA0H5kBYfilMwBTLCw3x9cdPwlJow+4AxH3ry8zB2PGyh
yDw3bAXJnoqi1yZTr1nmvzbJf0Y6f9qUMO90b3LKs0lAGbGEJ4BVcUVISP6t+YfdzTw4UBaCN5Ea
NEuWIRQQk1vnA4IW7NngYU7nH9uyM1wm8xkRBiYoZjfsptZTGhp/glLd7TE72Ka7t+ljgtv4pzaK
l24KbiEeM2b+45dVpfQnRJzLW8k/Vnrjn6bAUKi673lJHgawbWdjeWtwk0t8NZdCQPCqKXLbAWV4
bgLBVxkcbDn2u8JhXJ3Nj2LCwNk3J3L0f0PthowRh7+275vxR5gtFJkw7FAE9vORHZmw+8VI/HHf
Usq0deZGP/RmdTai8L31rfpl8fU5iEr4CLQ7n6RFAsX2YAuE6T/fwY/lmOXvwkz+3A89fsgcKdN3
iv6EQNPw+izDTSbXCPfWay8Jz/B1gORawE5l0jkOKibKmaApERSwaBFwFVA4b4A6T3rmManSfsd9
lDBTcQotULhhSFBcE6CXNpTlAih/oIz+kA3iEVGkw6hMY2aQ0IFjCxpn0xtO7SvNWHeXm/lWpiki
C2i1JTpAtHlmM204l5SrC33CXVahzVWwvHAyT1nxKoz2iZn/Ycjpop0t5x6QBUiVS02TTT9Bnn3M
afcBtQUrAhkdu2L1JOTMwlCRb1dxOwVX21wIw4vk2pcEO4xEbpusfIG3+he02F4bxEcSz3o1QfZv
hgzpNRFPbW+/MZT9mEc6f2zCM3RooCCqpR4P9AFCWDH+iNLmvDlgpxqdbc2VHifmbF5yOrcTfSwL
c9zPJkhBZDSPV6LBNoonBEBo23AMt39YTQh5LbBP6bGWjnxlTY8OlCfe0jr9DoryE+8xOkGHwETd
41bbyDHu7EJ2sCZ+qzzZQn+KTmUk3sZkgYE8r8M9oFnSKbsjPjAnqS5oH7c8XKHPyy8CYnZIcy4k
aqijfUtFH/WG36A6iqPVaUYCxS3IxnxvNdkJZe+30d+QIPHQNvOb7Ouz5U//qqZtAcOu62jUnUvB
hw+7Bg5N5RBgU9wnqE0tF+Z+tuWuNvPivSwOfj3EqIFHCZJnlzlwjRrr0QWBWFTehyNZ8xrfeqXX
8Eb96nFcTYKuFRtapGcxJdQk+LDXjYhLTvNHM6PHxw8015kCbi8R7RbWm80yROBjm3FaV0n62fsI
rtX4zk5/sgTiiT1GP3lPwsFhapxV8sXqmQ+lbCMD89oyo9CsibiSOuQfyqB4dA0cMgsv+y69Rs0y
b4seNVmY4XudNBcYRTAG3MWKyXdtI7qezmqiGdeAJjSwk0dR9RyF7gkcaU95LWAACwkYZzpgwCVz
5tiv3L9TmJ9hDj3XmBDolYCsHqZ7d1n+WOGgcXFfxlx+gB3Ud3xpm6FcefB1EPcmV8NyZUjS9CNF
+NyW8g/COIo6lg0vMa6OqZnXGu+0l8gNiRQ2PO6XicktabL5obQ3ccEMX//H1pktRa4s2/aLZBYK
9a9k30MCRfMiK6haakNNqNfXnyH2PraOXbsvWCZQFGRKER7uc4452UOwjUJ6aqxUAHKz8SIwRc1q
wBkhPI48XobHxSNZiDw+MhQZzEQ5mv0hJr/JeGSZQGAQGmuYX9MmaqJiVS7DviyztklUPQ8AzWIg
ZZxK553RQCp1svFrpoGHqJd1SPnZjdyUryie9lHBtDYWqUsRxqg111BzBn+snxodveO6ekLSrfaJ
2ZdHlD85xKUwG56G2Kd9Gtu/AA6AEcCTuRSSDJoIc14FZcjmF1gXDU+OrvR4dZKBhadESBJb3r5o
hT5F5VQy6oPOINsjEW6L1Kjg6EXXy3WCT16Bu40qchLTP2P3mtj1+ruGF1W300hmpdzPXnTGFElM
cBp4OyOB7T/MlFwoJUqYVsa5qAPyKGJARVnaVuu+a2eYg2F2Sy3LOlVpt+9sHZ8L9HGdFXlXJbV7
7dAhMTSJvBWF15tL+XnQLLTXnHCuC+9cOuf+TZYe24dNcx/D8md2CnWY3CoHuELdXmuMg4ugzN8L
E2gW7g1JTWqDIymwThFz8mCX3mry8gP2rfEhHf13Zq54TIe91Iw0Gn1LCwKZhvRrrHkLR5UBb1bh
B3Njtj7Z7lHzXRL0j5FIz25QbzJsP+V3k/jTqmdORkIoiXZT+mo1XM2e7H5Z6YCeTh+z/ANqHAtf
0n1WJPyAEEZ+EcCgba3pGLR/xg5AaKz6PyMJ3ThZRljoaOdbxyf/uD9X1Sknr2JNl304kusCoSRH
6h7iNOdYuEl9+UI0HNaWutoYBEpgnRhXrpW+pioihYYW52Rbv5lifsCRGR7w62TBED8TYXZKJBhu
Uj3nRm0AQz6WfVYdxxQkpO3fqYP3bdpzLc02rLy/OFTkyWI0A6m5XI+4F13RswTlNCiyqQaLHpMq
eMQXCt/KwZ+6ArnFsUcyLRGu+0/UBJdIUOQW890fm8e6Nh/7kJslWtEOXA+zxkbhO8i4xuchFO80
xg9ULc2iZMEqRO8MD4BRYsos2mgD/vAE9QmrYvnlmdVfv6/Y2qhj1dJC9hg7miXcb7NDkN+Y5IEP
vlp2ORT7WmAHr2/G4Px182JH0atXtdU9MgRN2NsILjKXNIshvqQqZ93TzZuy6+YUN3rV4lnivUpv
c04EWOyCY6Ni3UvEVYkMXgrlGtu5BWgSYzZYN8E9095vGTzYleJX6CkCW1UTXDvSCR1a6pK+YmsP
I+fQolBSkyrOIHWuHiLRyWGyIEfzw7FAGqWOdWEkeKlz52ynYjpaXvkaS3WXbFnEIv0u8wZFCNkg
yI/1ddRNvbfKkDiAjio37NMvacHdsv749izoJSds/armRohMxDiUaCRThGswgEengmQfZggEaRms
4b6Or9y76zE4oPVJnkBkAdz3onYfBF9xkXa7MppfBsmKmVUVo/DSdy/mCCoxTX53RqjuLVEQnZzF
Q8nfG45uf6CYwlzkdm+dpd5zopxWEdSVKtYX28r/QUeTPuiUZlyGDpqp6irFzrqFRks9MVdry3C8
SztXRPCVAqwlJS9+cus4xdGbsFA0dPEagj/9Rl02NJGaq+0GFvHUbPaD895xrvNTL8adZFlkCohj
nNvDVgoPBF+/nDeK+TQiTAYD+hbB48u82t4h51tA26hxexKUyJauOHBz1oiAuaoOdV5g/iM7NE0A
E3ZIQvUGPdlREJR47luE8Xnf3DyP0ENGydvBl83ZM60T6C+ygKX4RTbIFWdQeQJodRB6Pk5NA7sh
QTJa7cKcNldsdjScHyDVUfb3qN+6vnxBT0UsnV8RDBxx2LdEB0fZA0Rc5o9yZospFWaIMbH2Io47
AkzRMEx0eSgLqngrom3RjfYuf5xt29wZ2afnEHlOmlGzGwvn1ci7RfpcA94I7PdmCTOsC/ttXFto
OZiqpXjpcMJJKXETcon0WUhejjucrOxDGrjxKmeuKY8Zobjocw+2tNcSSwGk878gQ4gmDd2tAcjM
aPWrFTjPuPMawPA+jeSC3pqASpbZyXmu0B0JM4ScZGMT94rhtbKCq4Y3jbGskuuBmmCT49LAjRzw
e8RdsOYexPsa73oJ47Uc3b/MVXZ+MFT7KeFoHGzDJdllITAEbnpU9nB226947vZqUSHmCbkHUPJX
ZjMfhhJ/LKKuT0vnJmjJDkoUcvOHxBwp/FLqU928oCODshb5v+w4gC/UOr+9KrGOapwYJAzFrpgV
pXQHqG1sxxuBtAlJir9xb51kF6i1zIDT6w4baT07tKXyFzfk1/Rw49JGQeMWQN0K8u5CDyDe8tl1
gJZjp+fmDbXRP2jxCOOsAtpBGWJSA98S+XF/LOClD9T6yH1iDEmYZRiE4xPYOSbNNIOld6CHusPS
R+bN3D4b0bQRFV53MVmIPxtoGtqgS0Zbel2agCMCQRIrZ8RncxqPsS5+4x5tiKZyHpll35VXJ4vA
NN2YLAfRjD6VhE4EFU23mYnCWLdMqxYeQoGqiR7RmCnIoF63KWoxfHTD7ya86m5ybs3EHpanDV3k
aEzWhUl4QueY2dYuetzgqH4D6zNCz4YJdXo15+TVNQyAkzXf57kI6NV4t6L8NgoGmE4WFlfkVqsp
si6zgfBLONG7yVK+mSfkEmIegM/YZ+KTySjqn/I03sukHV5aE5uwRxpJbEQ3S0WCsg2nVms29mbJ
PWnbcFeZQb1FugZEBME6Xk1AK1kPDdd8ifllSLuHjR1p8NsxL6vdC+5X4kGY3Kp1X7WC0t9O2EQx
ZysSxljqmP5Igmy4nlie55nZlJwfgRu+ZXJ4ZPKWbpUyN/7ocltCPNh05BxuOBbTAMMDuFSFZ6su
3Ceo4OBgZVpt0ZC6eMD8fBsFrPSe61v0jqeP0o3gdfkRUP5iQMXFzdxbiWJdeOKoOzD4Y3WK52fD
ZA/oY8LhTLLCJtpsnY2Ury3cexdM3ZG/Q6+i3iWE3icMqTWJ9WhnhAfmTFnX+cMvT9LzHBng9QjR
Di0sj7c5yg+FIk+TxfIRRaS99Wfe4Kn5jpCPvyZkvj1NbnOVTuFeUl1cCyDlfVL+kw7mV16U5sG3
k2ekjc2jSX2apFdlvgSwAupxNo5+466lA6CeqMPiBuhEntvGYzOoA5oqpbntvRg+feIGu8pP7NWI
ZQK3Izbz0ecCcUnkKE2cYhRyN2B4fwzHQa9r9MnTLN2HuJAZ7hN32McQHm4zAaHS6btHdjE0L1RV
aVKec+UPp1ImM9ztPFqNahndB/NzIU4jBgQRYSNkhFNv+8o3UFMP8hHOxcKjzl2DBi1dHNPK/mBo
Feu55P2x5IhRzhHLsOpamk20aZ0I5UL1SHJCtIVaevZam2a5AhltJKQluA1YSmyO69YJUbkCe6NQ
N0jmEGX+2pexs+mbqCWavfdPykvp3DT6bCSZfZ05u11/HuUNnWo3QTrvzqaxI3Ex3fmFji9ORzBY
bdj+1mvj+NLXzapvBmfVNH5zmfC1Hzn2mjuFMOQxQPfHBH8O3zX/SVCf4zyb3hXv1A7XtL/5eapn
DmuY2Eyo0UH2vHybizngoQ2FvAMddZlW1na/H+Sz4Tn1mmNtcJuzLrj9PGon4x6hez/+fMqfQ3LI
R6vDucvZqwTjREDb8khV/pWcvmDBTRj7Pu1fgPIal58PYgw80nNMueWvS08/n0sz0BRuSiiUURTO
gYk3ourerJ6mEX6ej0Jz5oCxnR13uNDhGi8McBKwjyBdqwjlFfR42qbWY2Z2703Or+FoY/HVKH0O
Z9d66edp3zAJ/fDSIt2RJxjvSMZUp6yxSM0k3tdcqNCRofq7zTNfRP1eWXYBmyl/Ts3Efg2Vh5el
+TZzpe6WQdhZnWjjyJlNHIGLm6syQ0DRIT0lfT4q531K1l0du8jdnHx0KNa9Yuuglsg2sUWrLRNB
Qx0tHMYZZPvRfcYh5rBhmG5IkxUJ1NXM6hKlJXeIcPob1z0X40DGpTn4zb2uy/beT/nFFoQzAfEQ
h7ywo0cirpYEtGr6xB7r4kh1MH1SOewYVuoeVcQ00hBQ/ctk2GQRoL44LRzFlzCt4o2OfXvbMkB5
US6YR6Q8ryC4qtXPd6Q94bWhY1x+nv18V9JTBUmp75NgFOL5mugzOyJlr6kvNWSYbDM7Lcq0nH2V
NThGbZMzNQp97lXZZhnAS6/9O4S/MSSZ37NY0rnQGd5dod1d3ZCLmkrPuiFXIvY4MZ09nZt8E+Xe
gvZTv5cHwf8+8KVlvNa2vhvK32qvt+C2Tf5xDnJBucZTNwgcRLDN1TT8cdf6ZnkJQjVuqrGzXhgl
cowqVPid2DHGgWpaO4RUnF1UuiRYhsEJi0717HnVix9o6zDFtdpUU+euDZd12tVV/uHAnEnqD5iF
AphQwYu9CC0YfF4yO4i4+HlE8oSxFIRwtQtruHRG/TVVjrtroqnF+DPY2WUOKTMyRCWaoT+cbibt
B3MOHfQeJmnfVmgdO0IA2gP4ueY8OvGwzorWPTuqLa+mqbDBDLX6tppT03rBhYqtzDayJegrm6Pm
VvskqAA0otRenvaAFY/LQKm1jGEXewlh2lU1vYPr/Q56EFJeQmvW9tvPNsnUd+aLj27RPI1xUJQ3
DuyEifUGUIEKlVSuf2kwFPemR0pdFQ41n277m026xcNcAmIQOKXAzDhpgJrJ5coqNb1UVPXGPvTi
/pkqUJ2cEURs6Mfj3baeGUiLc8mbvBaJiL/6gDUutNOPWQYzeYstwOcSt7JvOhXwpM7a2wDL4bcM
XbxDJJFOi/HUW5MxUX0w8nCYVsUCbitmTCI1xDbjMPGfR3iprZ2fsdY4grc/scvmo67kAeGM+6e1
qzvlcGRW2XMXWvG5RWe7Gmj1fDpD+9o5ICmKxDaucZREK+GF4hfCFQOnGY8MAy72z6Ofr/qtOR78
JrDXRR1/+knk/jGKdt9UnfNBqc0gxup2XWCWLMt5S0qClnIPwi99Fz6ci1pOn37B5BcN8cmtp+g5
rmsQ1ga/JvlOkyWDJbLB5k/z3/veSb6WBxhi+pukd1oshqzO7DPwGHoTazrKAOa3AkbPo8zpV6J+
PRMHFz07aencaHaAV6KcXNl8deeIXj9xGAkBNaOr13Sotmg66K6NqnkiAOC/X5hEb59bh1Pqslh5
sXHXCRlWP8+Q+/QXy4ivy6eVPR5KByNpbtTQCFNJZZAk9n623eo62UZ6n+BOnbO2Md1dWpCxuSyN
NbO16/9dJN91GucXt6f0raSsbnaNDKkYm/Ei8bBTatELUKDkd5GJO+Jk6IKODyVY7I5/RsJ6HoDx
yOe+CrDIuSxDqez+QWCBtLXoMjB40noD1nY0QqCI8P7lPpiQiXtlfGsGQufrIH6ORlNvPXeA8yWN
FkmUr6lxI2B2w4Cy3WpUtP/5HJPzeV0LX77GTfbfbykZFJ17BSelGiYi7KNQnxuf3DIfmzbR3q6F
KShFZMxm+EFURXtfgI4rO68zinEY1VZI4dD0ZJHFXcvgTNjkIJc9ssKsJn3IRsqSdAEX89LJ/u0r
ye1gE5rl1QhI57YhqxCN3D1MyO/NGOJ/JcH3GLvL3p8f7QaE49quzXaHkuZIQs53OvbuHweDiU4X
90dldJwBOhcJcBPuhROyTNdN/vTvoxKj7//7uX+/+u+jhflBySZXXR6Kzw4hg9+EyR82Hhobfdvf
3XGc9rEoKGs8BgYEdYDTg5n/s7/b2sfvTudgD/e2/lDkkUZeNtyTzHkFysYrFunpHVxxup5bbzwG
NSeGMuVoxqlbP5HL6pxi0T8DxtNPs5k2T5xJJ46iKSu9AAia5JypOqZNtxZ79QYhqkXaY0Dr1Mbw
Fge2PPqMIO1Eyq9Zyv88MP/3wfKlXrcfZtWcOVqm94rR56U3I4bkNBqZ80ccoJXjrHo/LM96dpxT
aEqE22a/a9TyY0LmcvlQ/OG8t2vC3nol0Md9Wp71tVsxg5gJx6Zv3uzCwY8uaMwiYEQY9fB2Ay5e
ntosiXheLPTJRQm+cEM5XhD0Q0URDaw/rTTd48+tOpDudQsqtGZuxI/Vk+0eiTAY3lrnknbJ9M75
BPFqQjvVX2PiTi/DUp11qcpOJlm5OM/Re3TY/WKFesQW5zo20/2cu/eR1fdM6EaxSXwgXTERyDtD
Ih7xUuO5S+KlxwL0jMPSxvY699SYlxIMEGO1PWRF67UK7XB5MmhNbF84OofMTOJL4dnRZfaz4TQI
dkdO0jVTyddm5OStxo+yfi0TmPaMqXy6xf+fRzbzbBOZyRVJTr6rBJYLj6nDhyf6w0hkHz2DwDzU
M22Yqq7OUTW1D+3yztRO9H+fEvpOKx0c4kqJpt1Q7Lu/ierApfhlR36xaQGfHXNGXARmzOs2mLwL
DXHvBJFxrUkwB2jEnM5sXjGoRuRfDvOqkru+L+TeTapP2lxLCIa5Rx+GiL5p1uxw8W4IEG3PMS3V
vu6HX0iHWQV7H44DB3BbM73AG8GNg+mSkKhXB/GhbQ1/2sm9oOu+tZnahW7LgjCt4QGQBMORT5l7
x8On7USfU+bidm12um6+DIMshzRBqlQU5V8akn5g/MZi2O0JqEHgywW8SWd8nJQktGHCo4wFkL90
JobJT9aNTO7g7/2Lk/xDwviLKAbvOOPWzqCG7Gw/oa1rrilpq61Ro/HS0QEeTbsRGsPIXFF/B6jN
VIbl2ExdiEnrfpGCzYwPXLyxGIwwNrv0QNGGekytIY1StyA9wha3a8rxClTlw1gm/Z7vJ/sc+MSD
G+LNG3r10TrL/w0088HwAFxo2wShF6HromorNyZaQ0KFkpM3mkedkTRbGkit8W5vq8h/kR2IDSFp
m0o6AKB69G9Hmd3OBMmHXpgMFEWEvBf170P+kdaIIuOJ7MQFZ98nRE3phNYEWZPvgFXcbbn8iYoo
Npc19iACdBhWUWyz3uSXSyQkrJjpnSQCYiUs+1eSwToLoWBQ+uf1ljYksYf0KGtBnlq7rS2innKV
cFQx3K9qHrCfVp254eC+GlSRb41k/uIW2Jf+l4NmGmh+U55wkz0Rbsz/ZVkMb50MH84vilqxlRTF
5vx7EONwIGjoCjWGlB2W3X0zuE+lLo19SWjnwwybFdE9A43MdJ+qvv/M4sBY1xN9JIOoIA8Pw4Pn
9J825wUj6mLsxBjXLDBJuRDhmjlOvtUDQ5zWTf4Ufl+uPQIewDMPq6TmO6Xs9rEXjLtxUefTgJh6
OqLkYKxF3NCKtByieQtmHPi0YvOoqshBocmflPrBdzm379b8FGnchuyM8a6aXpvGCjZMdAEBt/q9
sYuXNnRowczIyya32qH73Ji4tveC6JVVFdX3UtnNrgvxFQoSD73q78zduJJNkx3cJZqTSfzVsxYH
nzU8pgIziZN7MGCaLQfVgcvXSk9cNRfh9iiZinKjE86ITihawDv6mhfuiQM3Xi/LlMfpVQ+Bd7cI
8n7o3UYfWuoQLxqIjPKBBVVZuk9CP7lp15/JX8HzXHRkGEiFvUXFZFD3/hNhssRg5N4l6RG5TUhY
lAr/6ZZqxdN6p4WFCDAqsk+d1eM6HAZEOiq6kNWF+YEVWk1UPM9eVv5VdIMffaQbgc7Ss+dck8Cy
tkVcm5sCueKj63ss1A2c37Gj+V10v7FMpDsvd34XiOYPfQumyQDjABFUrTyrfw5GlkCDQJeDx9hL
l8Rr+HOqD6LiYOxyWJuqEMYXM0ZjjoijczvxRCL3Lku4KAfsKU1nXuihkCLjSusJ9R32Ka4RpYtL
gbT+qbMJLcPksKVB8Nbk6cSymh86JBNPmfJOBa0jZOroSuEC+sxMkKsQ5FQeCmohbH8BSXZ6ap+F
IJSC4I6ExHD3Cc0c4BikIt0yTsZnRjaTLj5NcIfo4f8AQmnvPx8U+m9XGuPt5xnBLFBsQBIcfurr
pBcWQXbdV9jBtIsyAddXU4tScjtX6TosOsJhOW/T+NWa039c4D5/YltsyiJ1Px2VfLSlcYI+Z72y
PANmNhZz3LJpCm842k6pQCEE8ZkxbXnpIGGvNTPkV3aNVRKl6lv03cpNJ83v7Z8dR6VvhJp8d5h+
XpSNADJPrSuMrOamyE+50bdPY0GQkqO+CVL+SDmpvPz3FCamX0Ph9Ejs0sLe50aznNRi/GNeWBD9
JL3ukOY4RsM86nc/RwiRTtOG1pG9+mn2ELkKH7FHn2i4VH1un77OVJmLk+O3MHprnyLNWAtraFZw
4p3TT0cFV2ChHxrBT8LyZDB2NR/Q4RcoxNsWeUUoiEnFX9TOo3obCJwig66dnmx27G3SVNUZDdym
ssB5QKvQ50nUzfnn0c8Ht+D3J5m1Am3jHsg3Gl+5R2E4WXW0cZVhntJsZKI1hHRiopYBozOx8Huz
5jna1SXkmixiZLBEUnj2s23SSMZzhKE/nK8DuuRtoTCoczj3SWpg7WyCFuzW0lmCjc1w/G2EjXBr
TW0/xgUaphzPBXntgbH/ecqozH6krhw3pG7BEfqpCBN9REPjDmtzkC92I9q9dtwau8EM36YqL2wQ
nIJ+HqbhVF6ka/4ObVvjjVKcIjgePcRRbJ7T5YMIo5QXaDHdgFY40GGYTj8fkmBEJPrv859HoaSj
jYkN9kFE7n1Wh9efD74U/33kVP3FEJN5/Pl84wfskT+/9WjJu2dbLUDAoKX/hsmLrXxkNLl8QEGh
ALIvFSxtEKgNUfY+jm7wvLA8D65LWjvQz/RzwRXSW8RJpZ3mUSnyXaMqfU2hOkHrGfV+UHHy4pnt
txxpGTE2kGtC1ECWSFvssY3LJVMNnokCpc7t9Tyxp2F1EJr62XWekdnVh3SM0xXHh2xfN1hUY9NR
j148l/u2xd2byKx4hNY3rJSegmNfWztZl+N72Sr0mJbTHwPfNx7t1CAnfaga2tSY/EOCMXLHtr8q
owBpGenq7tCY22ET9w54Y4D9uidjYPT486goJ2s/TZF7Qqti7Q2a0ave0xCilv5TNhXx5ecR/3hB
OK7qgbCbwZIlVoeZKR3y2fqUWYSobJF2Eu0BcHL704X0kzA7kIT44nI9NtJJT8w8K5RJKnaPeD52
Sub5uqEcedOG/YcRhflXe+9FScgzy71xNRrD+2VkA82bkvGBpEv+87r++/TnQOxkih0nmnnLum4P
H8L88K2z2yhysWl/HRzgoRvPmAUWNf0roxN51+i1H0pX1/sp8P/mcrSQ7+XWriazceMCsX6LKIsT
ka47JFnbf5unZql2CMaCq+NSJdWpWZ+iMfzHd1VHVMtoPsLG+ftzULbhQ6wbQroeRss2EaqKHrpb
wNwkKMazn3gcHJPA2AQ98DzEIVZU+0trXb2kCoFkZTgjzTtLvXig4taEyjyIITJu1sAkT0aT+q45
5TJvdj5UHTQwCW0IACWW+IzjA14h3ry0CshsNSr1n4bisj72A0wY3Kds9/tJVnpPE0Lt8fMkz+ZS
F/4cm70h2QakVH34yWSv/YCbWM9P4WjPqyBT9fuUJb9Hgub+ejV+47hj1/LsYOEe6dfRj456CFHN
YSHd4NfpXxJ7NE8Z++CDXJ4ahsEbECqKHGNiqth+lHR5z9S4zIYJOvqcF2P70jc0za5dVR1R5v9+
B0ip8HPkOywC49f/ueFNGfcrSCBvAZjLG6npxi/gIl7f9b/mwZaPhP8+cWDBtuD1aBxyGlzFcJhy
LCjJch5VvsMb5Cxp6z/L08yC9AFu0lxLMECM3xcNuZs2N0q95kY33KG2Wo62zcR5GyUva/vUIc9U
0+xvUjUhWKigcM9DScPMM8Z4x5IerduqCM/m2POmU/E9p8ZIgB0wkM+pcM6hY3PZRxNqT3hbrB5Z
AIl3ufqxLMtXj8y353nqVj9fY19A5pu24TGLFmZAXcqT62YFiiL1Qge3AD+k1Tdw3BVYGcyWMLAf
FqrBvQ1wuReWvM04MddSh3C/AGlgIgXM1ejYQQg99LtQjhjqy85hvIjydcQktBk9gifhY+2HGNdD
I6J/nK6h68ePCKbJ3gMscXTERKJwkgeynSjbm/oYGovfLu+/x956nqbK2+e46HuSubzMeHL6Ce6p
UBgG1D1uUctlA40ym8BtjOL2wZzAwbhcBw+9/RyLrN/OJWuYS6d3Uy+uhrFp8Lo1oKHqGmnrRGLF
YEBXCWkHLzmVmJpBBcvkNipODXHuvTGUbnD7o2RHz188eC9jYOCpbtQ51UO6AXOZ27YE5GRnWP5w
unJfbGyjjHZCCDw0gCcf1BQeIvY4EoM8zqJYUYY4IatK0euKhmSH/L7G5WX+kr7UeJnirT1LcYko
dvNZ+AQYOp+NveBxeRUehL+AyRgHOVHsr6jQ5730nvSMPxcl537MoC7NWX8NAAhfBzN+0lxxB7uz
HfCCHhebZ76LAZM+Kie1tgTi4qDiwDoYxCr7SlyEIRn2u9W85bhWIZOc10y/NqHp3SP2sz+Ii3J/
g3WpjFDZOPfSle4OT1W3qYuuWfvAcOIUhSsRIqB6PAvec4SfeoleALDGRKomrpJQ48NUk3EXFvqW
9SXie7+wDhacedxBEB8mmzOnxqe2RmFGk6dCQNTG5sm0whcAaRdk+u1Bdb9UjdBJA/xK8jPNwvJs
iuIyls4EJbM+6tDqNrGK/hC4RtVciGyPH/7LcOpTmCCMAzYMJnb821scGoQntuHIDDRnUJVX5ndk
RVtSDW4EWYldAck/4xpY69aH2h7be5WhLjH7p4BzIv4p7E/24oV1hLkrYRZsg/Qxqrm6U74dGfwl
YG6zYAN+jRbxYZkh8CObVbgxllqM7muDjuEyEfflgIhJYiwqlU9GRVh82l3p0agQe2hQG2GPNcby
yaLXWe6knL2NHAF65xcrQHVgGFhkotZfRK58NjTCdleP4R6q0stQT3SvnY4EecHXSgBPHCXDIxCL
BxYewmc7gEuQxxo6OTFLhfmXpN63MapbBGWAB2JnnyRgsgBK9CsvPqqJkOxauvUWkS/grTr6Cky1
ypXIz41LDOvc5tehd+sH0BoU4V39hJBtkZdPzg4nHBHyDQmLXeBZ+7hMd46q5NbPGeoPs089Aix+
2y2csPG1qcmF0Bb40VG0RHDZDx6v42acgQ0Vs4CTjtCZrMVAAL7Mma8+VOh5vOx1jE30T3IQoPYF
LXtB2N68cLUjZ7jWSYkDnKQOTxoHU8yfS+yCW7k+Ly7nEJJywrWYBAq6XrgXqqtnx0yGvaeb9OKZ
NcJ+MJPS7mmn9Jw3SqJYMJbEEBXaArys+G7ttcO7WRAA6Wt6IS1z3dA6eJ73iE0gvORIpS+IZt9R
P5U7gSJhcNlqQJHjTRjSA1bKv7kOL/44QYmy/Qvxfu/Q7D5bPz754QQAIV/7lfPdeWhR0CMRWgcB
AJfLuKMoXMLaAkO+U0VNOwsVD/fJc2SF9wGw577S4O9kRFZB6d3BG362MW7voCrfdOHvPAfatp+h
WHErUj2cf7JZgeFS3q5G1UoTqXwaislFMAZGrGq2BV6efRE31lkOPlymX8zRLSJY+r+oBzK09T7C
5pkowTB5IWv4CyQB0Nxk09G6eWhF5m8YItBssmF7Jtyugi1NevmblSV/I1SzsR3wl5MsrQhtB6dq
u2uzN+EX+u+kY1+S+pwv16bTqi+2UahO0BN62ZXbrAgQx1CdPahTVY4vmuDJrajdd4YS27jH62hy
cydlSlg5tQ5zxch+yOfocUjqNUfYG03KY915l9AkHC8rAJckBW+Ef8rsLaXIa460f6udjiySHyJZ
lzHbr05V7sE90727tcNVKd2/vo9vvBM1nXJhPXf195BC2h4azhzIJQ+F9vWdLBG8AlaaUkvJ9Bp9
KTzO+7Jx73DiH2ZREu9roo63ebulTa9OogVZNb44Nyh5csaIkMIhZPGPQOeUK+5lzwMw1c02TBVS
BnqAx6sBtXs5596qR8n3MMG/O6VaM6eL4u0cdB1H5f4RcSyTbckMpwvEQWIRXUNwvupxge36eoRJ
WCEn6IG0tHCz6JUk/B9lliFAOkcpFSQvdL82AvMP0BuL/g8SR/O7I2oLB5GGOR83gEY9RKiLDVK0
4EQEYSlMYGMMHiukog2NDmDhzeANq0iJNyse0X4veDRtHvrMPKaLZyYnN5tLnfuvwi5PMkq8KxLr
WVUh4vsA94KJnJj+LXAr+C8tI9uBeIcdyWGozSvF0c36kwTxi9PWmqFmux45GygP2wcCSuyOBWhY
TVE0a/uoZPY1NkF4DbvwIIOsIWmifm0JEbpNeffk5OKQmPRRZ4NuQGey4MaNV62Y6O5mG3xYn2gY
YN20KVzv2dYQ3cKIAIJuamlmA4mUMoge2fuXPaYAYg76keNKTye+QcrpEB0s6UqbtbNxB9vbM2zH
udHTm62t+s0wq/luTjVwUYCnD+Ns873p9JjGWbpLMxlfY8cnvjHgFdRN+zfFn4socS5f6/w9Hwz3
TIPCVoc6hZA6ztiZtdYYxezpKDoffOFEuCLNngbOJBeu8z+Mndlu41qapV/l4Fx1A80skpvTbtTJ
C4maLVuybFn2DeGQbc7zzKevj1FZVci8aDQykcgIRzgsieT+h7W+1Y4YxBvyGqLgIdfpwTFhKJxz
y7SmZMJpkugiZAaLZCyO653WGgeHOnDV6eOxKbFO5xKNPJb/HZKy0lVqE7uEFa3nQ4+ZOwJifAmu
Ng1fvWAc5RHv7fHvLPNxxPsc36IaPFzmaO9+p/5ygncuTUzgFgwhvZwjBpwp3WR4YnRpnoRvvU7A
jZE2tsG2UjUEmoF1EGX8gi2PSmQi0DyoGqDZaHP62KIul/dgAv45Vsit4uyRZ9sHKknEXvLLh5vo
pUTVNgzGF4Zpe4uCphAbpAKbyYYnl3erqdGuRkGxNdUOtDseKxqLGeFA4A8jRkEY/Jfg4PWUObg6
NNYJpcFrjcEt6CKYUSGc7S6Kn8MeOy8LxYy1jOPgB4rGOnNNdOEJUiJFeYlyLUX1g97GaZTXEW3c
0gn6ZEWKVag3C9+xm4VuUYcO5pL9P+bMockXXpute8BOTJJRhw0k5PE5Fkuy3Gcau9Lj16zzpdAq
/TEIhqvtsxwxKzAqyOLxrPiowTQbF7EVn/taifeqHNMVFslpkfjDOzRVlS1n5OYlY2dEYuq6LcMX
YdS/vESdm+z6Sa39z2R8NCskTlP32dgA3jRWOkuPBxXFFKSdDOE0iUsaMz5kyeYCPhsIdVt5KfA9
942FIM4/ehXyx3YSmKyp9rCWNHenw89TVg4BbVq/tKsX0jvPiZffaCDoPbCPWKl1NMeAHhgHlKLj
ASzhHVWcZrFvcjPywbky7i5EIcPUzgkc7mW46cBZ8ZAzQT1G1qUalJe4tvlcewzM9aCnbq/hG0YS
FFdorWxV4bFjOOQN60B9yVrRFITJGBwhUqbLa+RMILVyP93V81NfEFqb2QqoCMwrPWoklpYL4lyw
NnTazt4NVXkJvLR4iUz1aeByc2RyJGxuCeyOBpqaJGLtm6TbZqyxkpXUnMoDfoTNYGtHctDvZZBi
WyE+eJHp3qtuPCVeR3q9yH23UpWLkMPeUXUeyoY4Dmb0iq9pi+Rh1yvyJWIbvpiT2Iknwb1N1Kuv
MVQIxFpBCb+wCWBvmfNEzaxi7B7z2EImnRsHW3OWEWN7fM0VeUvozQt/B4dOgucrd7BUH3Hk1QAh
kkuLyHIpHetQGjpXGIo8ypNm7eflbjDeLd5Vmc6UkyAhuhmwB2GwQLCdgfe4QWMY1sBE9QrC+ISy
v7UU3LIgjqAQye6bAN47AU+/r7HGKlh/vpraE8kg/CEd2lLTCKIyKEJThQ+Os3HB1BtkqTquHE15
EcyH3SFHvBDi8rL68WABGXS8kB0Nuw/Rz1dsuNUawP5Jq3NTP+gB4MmuK8edP3lbwynuJnVTZ8jZ
Qo99v7HLS5mSgGHKM2fisOmx4zm9fXc07SI8jNqxWl9aJwoQFYxnDDwPphCfgZ9vvJK+1VLqD4TL
K9WpvoyxB7Fj1sUmN350nER62Jo7QnavQnXeeQqjL5Qu4UPLmtWpX5YnvYzaX7THASYR6CpoKoOY
IAePOSwd4LaCXOnHdLROe+oUdvaQBTNepnHSQ9zBWjM+VSp7mrAZT3kgXSpGLncj+x4BWK28ksAc
T0UTE6mcoBOTRJq9IU4+xqa/1jQ/C1Z15pIpO5cFcjS1RSHTspYc34yYVadayTdztD+BVPzYNmAP
vl81JDulCr9ghViLDrUyKXJvmFzJhVOfLNUcluAQtQSPakZWow0KH8/gSxnJT0+acpVUbzG6epdc
gM8oBE1JNsXO8PU76llAEvJBjk26JPmPIOOOpR9dyNAXt4Y5ExMK58XprobdkfPU1Q8NawLFYzgm
FRbgkaCSEEWOR8BCrFFJUFodPSq2B1aSkCPacMuhrNGYs7yRKjFoOd6trr6YFv5GtLn5LElaTz4O
Ph4MLhRJKk+JXNjWNghkske7tt/CYt8b2jkfVIFHoT5QUZ/Aw2Gp9x1APhbZiBLeo0Oh6/hUhgTQ
sZw28PHU1Cz5p3SUnTWw59KgnG3MEN+gCUdu3Vr+OvDHr5oBxmRwM+U8glDPPWR4WYsCl7kvL4mq
nNN6OLV2o62ETwxGW6NsMWvx7TfRQ+V3pxgeomLGhyj1vo2SrOq8ZIadfbUBVTpwqpxBBR3eV+2T
IJn3cGhqb99HfeViMXVBlmNEV80YMj/jbSrgDQnwKC+U5Jhiq5vPVKvNthYu9mmiTuigNnh6eJiN
u3HPqTgqrHixY35kfn0djewpsMxjXCW/YqwFwazuYkfp8xBThxqT5Wys7ZH7glzAIEKVUEmP/Kye
c8AIoJ5j1kAUPC4dnWhyYXyN4WDQM9dyUTeLtGYLa5HKkisc7xQGRysp36uzMhpsbjlZ0ZmWG8iw
z4XOeGfUs5LZzCMLZjKAmrpfAV6+9DZInTT4IXs0xUYI40bXFs5ARefjEpiIhU9Rt2BkTUsUjcBD
oisgTCzhbDIWrR+9q6DN2xRJLfFaECqjp4K526IT2a/mtddXdkDFMbUkDKhevDX6gXPE4x4vKoaz
VXAhvHJYIL65JrJ6cOL2VU1ljjbF/jRFfIMEQvsWavekAGil59YpG3jAd8QVWuENMTjiyghTyqh1
F278c5LVrxWRJhhs6Urm5LyxxYxgdWQPWMlsMlcQlhXvg6JAlI1ysEfk5+gU1YiGYIdFZJ7gXPps
W5azXnuy6hw/EHBrquR1BqOKuSoqeou02xxqogNma6MO5TWywzkFD/M6ZvVdlaXAUbJmPTra2ego
BYc+2zFIBVxjZM5icnbwrT5A2ytTyspJqUmrSOJfhaO7eWN7rhmz/jf1h4lyk2YJdIidgXLK8GMF
JdJ+J+JBNoTpKvHf2qZ7wItyscSsMvDMj3lSSHQ7D7U4RoEqm25hrNH3Rtld1ZRnr1Ng1Pi9hOHi
xsT3AOHvMeojHai7Yi+T5COFCoJBFrPzyBYxA5K9V/KHvmo09PvjaSyzmwrpdVWr02rW2BJP4zJv
O/iWeU+T0m2Fd3Zqjqm6HTpmX/AwJliT3UikE2pbtHzFT4kAp+/gfYRSC9aWEsOpKG5mKlBpCFrw
lGjSxs63tRLtYt15M9gBmUxsozZ+ipv2Go3+c6ypxwmDy3xYdlV1a1F3EhJ2GkqerHaUbgKmWKVn
nTQ8NwdpKyWUq6Ma09dwbq19gwj3gWSNavph+sAM2BtYpsIEKBtSbdPWbFe4LV/TWS5YahU7+yx/
zSrj3KjcXCOHLk/ndB3ihmWbuvMmVMq58VQ3VsTsHDe+A3tlpGeB8fk2SqqGsiKUzVeCbsUcfY8o
XscZMn622i9mQiV3M1ClUPc2U5jcSC5ImZA6x5w8jBoh0kPRRh8FpZ+VWEeb3LqV3kcUx4oAB171
PNWjbu9bIMxzz7WcRuy1ONvCVaiXEaZ08gzhJsFiyiwF7FN4Q7d16wtr44zqrtLte2R5u6grz7wf
D+jmntLCnpYhyDUMrm96mM26eCqoCP+TN0p3VJoHxkJkKbTjITRMCSFFENLnfPcj0ReFBY+jOQwd
xzol32ub6vfCQGtReKj4fQOVLZtFX3lRBTdKxQ2aa3yVqLIXJs/OKA10N6ZDBeTDr1chBvgocPEe
8LwHxTNW3cWDWQP7/SgolGTYqo+KxWWP6A3TAdtwcFCZm1X8+0E4XeKgQ/Zu7rkWvtC7Yz/AVwoL
grEg51+mjT1P8uc+RuMcDizVR0/C360AnvXzfHqyruib2EzpLc9HtCmdppzQvjDy8+zH+XUMA+Gy
wBvbFEpEMXHKYvIRwGuwYpHyFwNLw3eKEH6+L3zGcIH94XvhjzJGxkpwAmVJAU6rSxsuPbKrCiqC
Pg9xd/FwMuhWFAtIrkn6AOlKfphRtuLCxpXxsLQJd4I+4sOXjsuXJCZmnRrqHk7Nsc1ZeNNXLSCj
Q43FKzD5I6x5qgvPkExNuDJYi6PhjbdB9WMEfcczaIYqyala5c7AG+dizAXbLDASjZJKBGoOCAws
0o2TPk1aQ1CAgUVNw5+BcbwUhAdUaPOG9Ikid/YDE7kkzj1PQwZKcl8boIKlStlVZO2dOmUicE4Q
HI6WpNoUkXlTivHgpPU694n/UdmWMhqPCE1PDB8WcRqyqpLVaSoeyqK7E8+xLme5h5OV3UaSLxlN
8bbAJgwhDsEL54oZqDfGEg9mUV6kYe5g6DHJJEoKhfVs8V1ZhQbIoi/hBvrGexmORF2pJxkJPjON
dhS4TNtkr17scasxtF1Y+V5awVOpK59NiUccapde2q/JV1LCGk8Fuhqg5FuMSLnrJBmOy7J/c7Jr
57S3UdfsjTPo5zYw0zVK7xjb4qsSgTtwxLmOiKxF2kiWHvbyXnvz50DWxGgPal7A0keDLJLBZ4lU
PqeNQxRb+Gzkt0zmn2FjhutISR5IBAZrhQB2KdqMzp8xNwMa545fcKlHSrmoFPWb4ATe2FG9Dmjv
POiRy0ypX5n5f/RR8Ew4Dnly+ckfiU0lq5ekMs4rNSS0NdU+fr/mVH3Ju+5Im47jaGC8pDzaE9Nn
a2b+CCv5mriW95IcbhRV5jnBPj56DFRSmZrM9ZsPmQfZCk5GSujcCYXzFecP/k6k+XXXHUqg/ViD
sy0+e0ASsny2ZLvEwUMsF8ejXoOnoTQKSDAA/RTesgoXcc81xzHY8j1j06INL3GYVt1DJYM3mAm3
rIHOFZb2zwiTiYWpNLVjTQJZp8REyzv6Qwdnl7EX0sdsmyrxL3Vi+S3Sra4w/ovNGHEcXuQFZtzX
sg2eWE8S3cYDQfsu0vyjSqsvXwXpZtM6pow+IT8ckbdXi7a2vvsMCUteUflMDeB5a3xCuUcAdoLi
GqWZmgLkGvrumSkNthpYh2PcroFYPMfQ6GKc7xT4Z7yZ/doEh6TjCNFQWRgnNcIPA7Mw2zJaxkOk
sggck+uYnC1Luen6wAjH0I6gXQbm1mzj2VEwNXkkM2VJnGzr+knwLEvngaYcLKWnHYlKvhiOuiZg
wIXAoGxnCWmMbcSNGmZsvhOfME471IbTvCJZ996wtJ1hUaIFcFW9u9X8vuM1v5hFHXp8CDvPVl5T
R93NN25qvuYaOm2SsmjnqHMsAoIl9/qCWHh06J1y7cgxXjg2qyu7zs/EvH/BBFjlBjwsIwcrTsMz
Z0IXSf6E5uVuZu0+U+HYVAXD5zjy15Yfu06nQB7ukQZ2/hUqzoud+F+FBmDQn+bCO6fYl91lLCda
k+g5GxBbokNa+Oqw45izFzlvruQ5pHX6DfPTQ5Y+2BmJHGoSLK1Ucts4zgaVm74ZcarWJsVUPh5n
ft7CFPSXUoRnr4A+QWnpldnFY7pJmeqtgaccE9/c6JC+aqc5Qay6akn4pWIznPTpnhGTtBRm/cp+
7KoY2pUd1aEzybtvaA0kHl+qD9emyqModi66kX0NAo+0w/JmmMM8orC9KBSEo2Ffq4RHkt5X4HY7
I95MLI2Zi207ZGcbEkrUtU+YBJO+pdJP3QcU2gVeaTerNWMl0eQSmziearP41ThXeFfvJqoyYEoM
6JSk3gc8DMnjPnfjRqrxrFjkUBIIF5B8E2Iy1buw8zCahnuNsYcbWOD6iVNYFQ2/PZq3JM+fyFzl
N61zWgSvwUiH3Vv1bg4glihPLRLuJZnteP/iTqwUxgQc/hwWw8Q8LE1JM4A2b7k8p59iW1mpGiEG
js/YktzrwwAyqMjvpFRVkXlFY7YWTVCBHg8OZtNePDyMTjw81hG4xFZOD1mhPBkb4RDSlyajwqyI
nNa6Q6WYlJ+O0lyJDlKf4Bkc4sI2H22vY+STimvyxdqQ11w+8iginFzTr7VfPkUTKFL7hKkLia6d
78ouAAVOMBQ+GSBVSu8SwoqKj2BAq0h3Im92FkJRbzwJSbyKb/JJZx0EJJN1rdOyvoHtXszx09M4
xC4QCgb0IN17al2umHBCjYOlrIvy11D2FvbqfKu08IsLnuIqNh9su4jkujp50wDoxQOgoyHmPE3M
kWQsvM5dOazBXczqi+7S0GlsGm1MtjEPVI4I6NmRPOsUvOs4JZyofSupNauJTXDaWmsRK8pyTJsj
qk3CotnucGxfUhtOjW0iw5ra3ZzqDApkmw1UVXFoPdsac7vcerFinmklzzQsInMaX3Lzwzms0cHL
SxXsor5FLq0/0NQ8CLuodvN+QIGQ6OaCKR8eCwqAhFajSLzlFJFh1fnkTBQ606qUPQ9uzG7k1odk
DLlwOA5KdGP3bW+7PL7URa65nVPRxa88awqQcn/g7GFANyAkagluAaZPJmZSbxRYMapR7P10gyQO
abv6U3XHcso+yj4t1lGfA84RGpFhMQ2U7gDS6MsBJ05/hIsC8xMvP4tSMh9YyVQafzrFOdH18VHY
U/1o8LZUFRJ/2ZGIUzB8bEWxTos5W0X9bn0YGnglbttKlNx4Fne2HTxGnf/VI/M5tmq97+5+A+w1
1lY4dEliMae7P/jNhtH8zWdkF/jpe5fg2LJz9Jh1qR+IDCzXoKMvaprqwByy76SX5awXDd2Klmis
CNBF5N/mc/5ycbf1gK6Un4iZ3jbv2QkCI4IPxOKU5jyMyi+1MpNdWL9pLcVrACjJpfLfdzqwMkoc
6fkwGpQ9iKrXsYzqTWy+WwpFEqNMxBB6AzxZ+R4l5g+q7WjJINg0AzebpicJBZW2GyZj11yaMMN/
T0j8igPEbYGrsc/5kuS7LCgI0c/iUhxzc+9ksyJXv5popLigmHbV+b2tWxAtFtX4nLLtFOIB6iTk
fnO6IP2/Eiv/rQux6RP7ilr+yrk3f2YmwbVILVjRSKyQPQVG58P9zXaw3YJHr+CJCWNDizRqdkg/
Ve58qq+Qiz56oqWQ67Ez8GLUsQlhpDiUFhKl0SI+m+3E4tZOf1CWtQtsgTzpva/cKzXXiwklCvyv
KGReDLWBKL8E/NacVNU3FUd0ku5F8KPHHYJHBZamwf7ML3RtmcJszlE4VqIol2qW45BDqe/YiHNQ
0EeNI7e+YDzaZsgYgSP20CqTX60vsEwH3FypEV1EVX/Fira10Tx7OeFM42CdRYwaDuSHNpg5a/cd
y21uR26fRVJHr2iexpZJqyToiwM6ekS0y3YqpRHRYk+g7Whdr5Zv6VBfhqbiMDQY+sqoec4EtmTm
O7UbFw0iLFm+MO961NOS10Kmhd9/zyOBbAZwRvSbDs5fM6QySUkuWiY1hMeS1LU+IzuG8f+yN6cX
egJj8cO883nCcLFohoFhloWk3apWcQ3gZwQmkU86Ahjyy6OmP6GLBoJOMdJ44AZL/6eM5YHV4aHm
VcI2SE6xX54ZT851yuTTpFfJ9BIcgPLDzJvMc+eU6XbKyaGT66rJUYmMTPYizGLcTEA4zGPm6TDE
8Io07ZqMNQWzRPUdRm/+iO8G4pCLwuFKvDr+ekQLznSZMEUi5nqxSh6iJBqC55pB4rexjq4wD6EC
RSNTlLzaiY5akBViyHAu/CJAZV0pzHccsA0gF1GyNK4B6BwxehYyjdIoOJcFFiWKMVR1WV2S/pme
MxIzQ4cVnlbA3J/SQV1JyPV6Vt+4ibZxqI3UoOS0CfXazji3OvuxeubjpTU9GtNR7ybGESUhGEE0
T9WxZ+217JeaYdgI2fY3Q/c9y9GX+NJX5K16PKxzokYnxIStzVhWUYYb48lkUUP5c5WmYPMI4ZsC
0wJgXxO56DP06TtqYmbetP8F+E6FmBPDKsyVopP1MzIfZkZMgFIKXiKYvipN/l71LwKw5oIRml6y
6ys1vpFUaNm1jS9bucxEsQ/q56JWUxYT1rkgaSUgcoqUTXb2nMxEijc15iL0IvxUMJzSt8FhhN3a
N0K4UVXFxYqSBj1ZUp4G1GK8JJtdnKjX3SCehgL3GrCUs9MwoQYU/K6GsbJNOvPFCdMPeE2AzaZT
YXaQ+UIUK/pw72EkBwgml61kdV2QrsSWpNuFhQmCjrAW+N/QnFR9ZMnHStCxPn//hldkwJRBnnd0
crYPjwiaM2elGpzjefIxaQ8ywAsO0oc1f012cGaZ2xQABQQ6CjdeVCzfvdGsYNEsZcZn20/GXkDI
9abpbMGBXcFzeBXWWk86olQ9s2RpIVm3Z0y3nF3YDB/MOka2pcmHPoyHgdl6F4obF5hkaGWCXfDn
OA288+DzXp3UIvZaRs9EgIMVKp0jwtSB7hcxls82obaiLRuNm9UqSyNmNmwmUGiT/onnpttq05kA
oIVupOiRwWNRHkQl+a5CuvZ4HvCjpzrCr4Ixbl1651JlTgca4H2g9ikDwCS6GB6noRRgNbMYLz56
X81C62+wlsv6qLiCvrGWjICVgybh+gAFP5S6Ld8tae3TiLEByxTIXsrU35yE/laEH0HTNHMCTLRR
ien5aMEkh012sgYNF1MpCk4OZVgJKpArj7611047JXDyV4fAwX3gsbsthiD/0PTkZRRkDiuGWRxG
/BQPfgynStWp2dnV3mRa0B2nnb4Bxakfp4LuV89gHtB3m1hbk+oxC4p6x9yKgmvwPk0KnI+eZDoX
Aa44KF1avrBXwkxrJR+JLPaqbZfLjtNjl1gdQRUv8FLVvaX1jVuFKHtl5+Ge+Olm33XagpvFFvtQ
o9NZ1sTx1QWu8RAvb9wWexGapmuMTfCkTxzTccKe19Ht5yqz02NRlbABw1RhR4jQhw49f+KkWDkj
ZRqqK8Ql8xvJZIzvXGXtw5jl6mV+E0nw80+5MAkWbtQK3gjOfr0NXyuznH1vuAzGnOzTELUt2xRC
VBmbWz0yy7DHHc/yQGreazpVTDrkS+9bwT5pxC8p6N+QrTzjGKPbmhC7QomxsWC2oK5VmDN989F5
HKoZ+gZyjQHTWsGPGcJfQslAuh9mt1TDjCxf/NLexAWb/yjbKVlaPsx7yt7pgWs78YeGp2oFaddb
QAvEVmmBlq+j2RwQb+CPfwG/aFYNc0m9XE+eGqztkjcor0MX2Ry1cReuoLnOvSWjGSGPkZMarp2i
e3cYygWBd1Vs9R2CBnCiLOlWoA5NZ1ewmXNDk9SKcMp/iQnNOkIKxjazoUeYX6HVgFEV+ilVxHup
Cq6I/miRiL0VYZsvohEmKSuRYbReCP/UTj0FZp89FIYfnjvFsojJXAfEly9yG+ki4hGdTFOG32yS
x20GU9vKUeoqA+k/2T4p8tdKA6mc7GlcnWWhiGk9RhrmxrgJ1j1CYMcEnSwhlqqjTj69US3h57Hz
7uMSd0cKzICIpPQJL5LYIJKoyBucDoEwtbUXsoKUGBOIJirWaMIzBr3M5UNzgsYeKEwXknIlhLql
TetCIozDbgCKYyKWVmyii961AXtsL2sEyN1P02YdNwsNLjkjiAMZSgdgdbeWU1HzK2xblCi5KWSj
730A6M3U+RhY/GWWjolr1uiKbcIuV1r0lcOg2mle9FraMlz++ce//f3f/+0+/F//Oz+RduTnWf33
f+fX97wYITKhM//nX/79JU/57++/899/5l/+yDG8V3md/zT/zz+1+c4fP9Pv+l//0PzT/Pd35l//
x0/nfjaf//SLVYbbbzy339X4/F23SfP7p+B1zH/y//eLf3z//i4vY/H915/3vM2a+bv5YZ79+Y8v
7b7++tMwfr9P//k2zd/+H1+bf/6//lzmmZ//8b/c5+X//te/9P1ZN3/9KbS/CVyamqppqmELS4g/
/+i/569o+t901bJ0SY+qaTzO+UqWV03w15/m34RjqVI6miksxzJ1vlTn7fwlRRN/M0zTsqXDNSkF
X/zzv178P32I//Oh/pG16Ym8n6bmH6X/1v/8o/jPj3t+fXQotm5oqE74j24KW1X5+v3zOWSXzF/4
P1xrAxG2TsCmtkLOVxiIOOCou1UaQG+uSgQfwxTuUA/MZ6fYDyHTvjohb4rtyBKiBMxBR7+T0It+
xULwFEEfAKuE9oGhcLbnaUm+rVMbrMnygckLra7ZYBbJFBuFnVSeEggMFGmkdRo2uZJqXCGrk1nt
+tjSMIGzYtLVfq4NvVczccx9m6Ldx+xORxarxf73/4x1Uu4luceoSml+cINTRo7nOBIM8hP/009B
LOU6uZvjWK1Mvy33/fxXLNuEOgvgiZo98bY5sHX8Q8Xazs0f5C96GWaMozAsmP5eFEq5TzX9H/8T
ZhWjcI9mnyqS4W2brepmWtkhQmpzqmHfxbiEtQEDNprdKdvnKWVm0O27KBpcxtTNQin6iiTNNJqD
k61HY35zMHeLInCwNvALGrR8//v/QUl/qqdYYzGv5fsyRbvd2A5AwYYtodJe0OPSIMTNmmHisLeH
9F1Nc+J6iXwgSE4sRWwRwmxdtXzW5Pmf0UhYYqtXJIMgDLGlTRMfoXMVzESZnyoelhT/ra/nbDWH
JWcAqwrXw2oC70dU+S4UWnmCJloOmbLzhuaApt3fKGb75DQsmTQmA1sfmyZzleGUtT9sZGF52Yru
biypn8oYeQsvRWFpY+HgrGSyD0H2AAnkGW+2+LTr5jam9hnxSHxC4VCp9qNMN6oX7ATuLiSUKm6U
CrQOEBJWnBVZlqn2zurD3EgtXqU9x6TGsDUkQ9qbsHBDnOO6uWyBWhlXlvk5W8aBiWedVDNGf1UM
9ZeI9Zm41JsbFtC3rIhPXYOStg1ZL+E5wHhQwgEwfLRwo9tZBixy32wOtpI/Co2WtNOCYFOh2F+y
L1m1dnyxKJDYNDT6qg3UXV025ao0UI/GgeEykB9f4orcnhSdSoEqbxFRlKJprIe3xD6T3dtgMdE+
CxPeP+JdH0ICvXUt1sm0I6t03Em/WAETv1Wdec9SKvsMvYZZo6GkuAUOOm47HgFEAlFn9BHppeNI
FywK1AHlm+UbA7luEA7Gun1UFMjWlol7riuIz0iGgShvNqVmlSbsGw+Ye6ZpGlzYW1fuAkn8ozWt
zYGUrN4USxzDxWpYNhN+rx7jx9IA/RLYtVxWxGbNP4RfATrEJrWwKyCbfmBeGcqKbc9WmaTnaDHG
kC+wGy/gTLJkq+E61IIJAP12t6SLuCRm8zjycTi5r2zVDiZ2DMbfSMyPogrPkf+qqcnsZ2tnq2WM
t3Ni5wVp8lCY6i/q3q8GYfrNqDWomWCWvKLzyXNAuyCTAN104X0UdOmLtIiVoz/r2eoom1gAVQZR
k0G+a0fIbH50lWHwqgPuPGTjPIqzjCdnDhUMS+ex1sZj1iFKRzBTo9Qd4ocy0bxNbOXrFqn/CfwX
LMx+q4myWmJCpnsvqjd11mjVqmNvEujxBbNdRmU8SKsJflTe7ng2XnSHUBGR8OpK8w79gATpAOqz
l5ebJDJwJ3TOlingqzOiMWowULBvVhBOBDMoow5IqZDH2ukCF//zTipsVcIo/658wkbokV16yHjH
Azmh8DUvpszxU1YMRMgFcFMxuJWDqgYY46bptB5AskqzO+wTvyRLgLV9pNmEtUrbOmBwQ/u5z2w9
eRBVoa+EWv+og8nytNNNV4DkUIcCLa4WQtmtYcwk7aor8Gr3RD0LstEIbAHzHCOwXLNzLVakYfDu
OKp9SGr1SU40lWoUWeveWoJVt7YyTY9p69yh16TwiIJ80Xb+yyRMJLWdQeIv/aAaVJh6g/aD5IG7
P22aUEePoelvRu6zbBbZRQpY2GpmtLRWFh8nh08OTNXR0bw5gmwtPt686IIb4JijVA0UbJhGem24
Wiq+4y5sdqDBue/i8TDB30r99CWjH2Zmyuy17BN23rXpqk5Tb8OCdXceGW+cKSCH1WodSfJpSsGg
gVWs62nEGaotz+KwK+lj6dmXmatD/l2S2c6IMJ9+Jdp3m9+nzvnAN6suae5m2mOza5P+EiLAXYFe
UyNmu7FceQb9kAy9SxUq6UItxN0e2nEhdGArlmqEe1ROAGoWnoYfc8xjk5kZaCPD0VCklm+27HlY
dN8oAAq3l6x2cmIIFkjVSLEymBzkIzq/+QRMBSgJWarsEXRX9QlJRKGA1J10LmwCiltYT/zLDqLe
DJuZ4q9LhvEwiHHQJRaDoxDxNW7FIA/HrYlmdBDdvdeUq85wYV23hDzzo/RDfHUyo4Tkd7SYLaIH
KsQitKNdJysTVM7oKqxLlmpCNDBgRdRR3bvd2V8djpBtUZN1H1cnthaMh0ym/VbRjnu9fx5Lnfmq
otBz1TCePQ5Q7NnOEQSPUFXc49o9LQG5UEeFpM+nxlYEHU644j2MRf3Ap89nLNVFoaVAhxik0f2P
yB6GHP1u1N5lkv6KGhtz6xQ2q0NHO4nIEnj3xD0K5YbqRzbPCsA/kpyIBwxb7UZTiFvRIA2HR340
iGpdkNmL0+tXpwC2ZFQOFgexR9s+dFDS2cS2JUo2k524idZdyuJRY7y3dET+1pJIPkNMtnYSY/Es
gyeSGBrIsOjHaAvZxhJCoSsGNzIAOVdWU7lqIu59hPiPeqFhJMiyl7GJnaXPXHdt9IQtZOj0E8iB
KbPcNaMNc9laWQAInbyvItmLkiyUwCFXpK3JaQB8+BPFEDPjTlmPunkeITiuPKXumCdyzZdku4PK
w3acOMbq91U2P+M13o6V5yYT2u7Cq1y1IFEnZAJLpZnv8iK7Qwdz1kQTXLwRAShi0kWecwwT3Ilo
pi5ILnPsn5RgTNQ/gEKLVGuYi0IA9XNtS1RGtORmc3io4JJv17bnIIo0xUs8UrmV+lOZ6v2BZj9H
XMZSGm5b7Ya+7rtWhxoH4Mx3YqNwa8J222f5MVKyF653iAOJvtG9CbC736+xRS+bnPxNRM0WXCXM
MUzm1VhBvTMnBI0YYScbUyTrm5MVar0rzMGkdRX5MZbOG3LQRQB+al2Uzm6sUZEUyTNms/8g6ryW
I1W6bvtERODNbXmrknc3REvqBhISl5iEp/8H2ufEd6NQt0pSqQoyc60155g1jrGOVVUOG/QmcDQq
99PyPByquTzI6MxIme6DvSGTLTuFUS3Q2Q7UqMHRN7KjSk8p79hBOLY4+8VXy9usGCE0cU+VPeJO
ayKuL0K9FKSu9TyRTVG0kKJcdKswM9U7PBW5jgMrIR92XrwdhJFGTrAJqGXOOc2Wlp7Qpm2mcRvG
Xn+wNDeJgZLTGAMyPatCrrF2lWnMQoFL0ELbdaJIr8NnAz5tXEb2lqKZaYbxgEMAI/HIYLLtUNPC
WUC1SQ4CJT5WobUsp3dgxtG2Mkbqx+NA43fjtMYaxEKzEd400TfoY7zrZr4NTA/3MLI72bq0P/Bz
zwyqS9ew9yDbk7Y9O+PwNet5N89USL9MspD216bgNOjQfXEL7u7RSGnQaPwZwERRdg7tN1ey5tk3
wSbN+35LQqc5kNqttQYLgWNCD/4fWK7bxEm7XafqxYxJEJ236vqhf/fNhWDgudfGlTSmarVPfRfT
ZlOaHDLr59QeuPZz3FttQhZekGucRV2c7QLvExLLuTMe8uYFXEmP+8Qo18LuIfswTu+YE46DVyCt
aHeZk5vnTOiLxKt+aBsLCdrcWtAN1KOa0STHHQNNc/wGDCZvVdV/9R1wBBWZ1ktsXofOIGdjyP27
yKJnn842uLEoZ9QZtNiF4pigYZyW9GON7KTyeukZh3RQF2/oSMqA3wyExPXdUftJxd0hLqmPbzvU
AQ3e9N0bB0wMPoq7tMPv6MxKHjPKBw7RxcJCpW/uDo7cT20fAJ5UtGXK/Hsg7Bke74thCf3VReId
aEOLq0n5h6qOkCoK4w3brPeQdPLYhofYcqxDVwI3jXTMmKiOs8dE0lvlHqcCC9e6AXeKCapkxDKo
xyhPPyRdRNHjIkD4sG2kPAelQd6PkVqMYzJ5C4w0PQ+4QBSWHq6s/iexs/bWD8W1JELNiMaG3Oc9
8KT5VmXD39SwvqO8RabfBlgK/H7YBw28SP65oNOopYaBVac0/7ouaQIgGgyMIiTGAmQ6uC4HN9kP
08OEIVl64mksv3qU4y8Myu9Y04eTS0Q84muELSMmk5PM/jZBhRWgi4KtV/v+xSIUgSBkGHoUnpW3
/v3P3w/O8uVphGaLqDdzL+b+f1/777vUNPq0H/PgMsz0CzFrlJvIGaCq/v7n75f/9z2dlURn33y2
paC59fuIOvQazKoNChuQnMSC/++b//vFqFiyszbwTP0+8veHacvm+7OAcV2TDfK/P+N/z/j3s/9+
UGPRIIiD6L+HmL+/9/fL/+/phyUitqB3kM7yh/x+5X9P/L+nCURCH7WYj/89n98v//fdvoCUZoxW
vfv9xv+9Fr//9A1BxqbCQUEccvrUGR8QgGJEnOoNXeI7gLXpzuXreJrZvi07zE6mN11TazxoC/+d
bcThXZQ7YivMlNB4BJ9ZXZjPgaRUTVzmKA2jiEOWEHcmo/SmgSH1fVv8QXxfmPPLDALolkZFeQcO
gP5uUT/I3vxUaddgrEgpW8wmevj9ECMGF4mObkFlRw/OEIdXy7XQk/MAo0cwwUGiYS0MKf0jzHKB
30Hu8CFpjPWjR2cYpemfKLKxrnpV9JQo83PIi68xZJ7vDMJ7iQGabeaQMLbffzJwPoiBXQ9vVrev
kVQ8E6/VH+LpJKkc10oM8jVB+LFXPkGlxKPiyogpohJDWOeyhUA1N878OBZ3NavTQz+S7xQ1s71P
Ug23DG6ccqppSyPXRQ9CPR1F1Y1jxNntVHjvZH6LANYl1DhX5qvXIBvrYLBfnK4UpDEHFblU7h9j
aBkqKuIQq16ilspRLudzKE/L3LSMiYIyB7RO/smug+gWLpBTmnrg1StnP2mQh47LKxJMAkqJPRIY
FxIjqe1+BkUhe7ot8T328uy1RyXVm+n8byzNB1XSr3Zd17gGRvEg9GgzZ+ZQkI7JdnAs4zj7/juF
1SpFXfIn0zChdVEap16gfaAh9M9cHGkq0M1317YQSH0X9pUOdrzUZI3WeBs5gKQbr+/z7245I0XZ
h6zUdnQboCgBJx1zghYnY2HsZ21ZD37C9ubX7ngsAzANELvuhkwMf5mx7R3T/gyp7A61haTCrJkk
E8e7ks0UPpTKrQ+dMvxV5zo2J153eONV2Uy+YX9aTQt0LeKHFlk6vOom3wNjbB7iJPuuZ+yIWUq/
RZSEu+rykleLoMtI5dHuXFa/2q6enLyAL1qh+K/c7AsCx3MNL+eQLvEeHJvvbFIAHtB+HCs3YFxr
I+magyXkK6TruMjwV7rRKH8M9x22MEYM7F8nc8x+ctA7W6lS/GIFBwkMsssJ0CiCaTOaCLeCvvEZ
jZLDGIsxvAuXDzOsjEvGe9ESfQoYweBVLiKgHcrXW2UhDyi9ujyLmMQZPDq0W6biXXDb7UsoA2fC
w6bz72eRIA2TLNRV37DW5y5/N3EOf6VHN8MMnPSO5LX0zuyZfHNexEBcXkySaVxTXC0D2nwaIYsm
vNOMbXNtDBR0qjOx/7NuNF2qHzrANg/ahxWhOv2qZ64qpiqU9T0ndQCz7aVz0re8mN3zpJi0i9S6
64iTYbvH1jJPWANnhSoxZ9gj0RuOtZc8WQtF0cH5gDh6+u5tUZ+136SPTuviGguwaOck/Vzasblv
sWzdiwFYqTGrdwJWMN1oQWcK38wB1YJzb9P13pAXA3kH6sNmzvDlcM0796MLPgXgKMc59NVVN5Z3
s4eXZCVyWd4NQIccSZO2L4W9hd3YYUeK4a83lbEzbLwGOMBOjKQBYRI2vK8mSZiYYQ3w8ay3wUjI
q2SUeKrjHk8YyV7c6pXBsaCMnyhFkZiRR0HGM0GTmtrOUB06DFtN1yp9g+SRnQ3Sps5townqSCgO
i4TAdYRVO1QVZE1MxtMo8mQ/lDwgB/XIUIzUGjuqkLTSgD2XQYib1Z4fITAbJ2P58PsZbmfeZwLA
tl0dGOhRfwY3pUwswmrf0GC74gzAICLo3Q9ymZanhr+3qGtJzvO4/nLKUMe672fC5QlmxQQd2TiW
PoKRMaOF1+EaY5/1XCSyRVhM90G9FcANSH8VzWOes35aJuZTA7vGJh/dlclycFAdsc+i1PrOnJiX
OUK+FGr6F1ZfUaOsa6GqjacXy0veYYqbxrsxXgz+/SBIezaiS+9afCC0+FAyXk9rfz6J5YN0fJ+m
E5D8gU4u2XvBDkxnce7Btp1hdiUn3j+surN9tmdiexGffEgfKvvyidla7nJQ3hc91EHH+Zo8C4W9
LUj3DuRdwMFqSzg7ceSwoa/ivVdeeKojNexsq/zoVXmIGv877OojwaRyHcFuyDJHrwhKSu9j4nPo
dvR4pWDVjiK7tegFt/mL5aUp01Fu5iUe3YhZktUVKi8j1mYAbIDquvXkM8wPdEIBjRvTaz5nYZ4K
6pspsL9njwtrHFDE1HQe6U95B4EzETD9FbnFMS1qsoWih8zElYGIKpPIvcleYmiBYJ3QxhdZ0TGP
o/4M4iwerE8knjNxd/ZiY/O6W0TXnrIi3Tm1dxxDxDkM9/HTMyBRkzyS93qY++qptLdl5P7zAkWa
yCvR5gxEB31f5PO9po88m+h8KW2DDIJvW4NDExGpXz5OxXx8X347oWwbv4KiLnAQGmiZy7ylQs7u
uilaeO/Oxshp+wS9x0IyUREQ0+e5/q/V/mQKjBFUNHSe2J79eMRKTvJwpM4Qzt59R7F/YNde9wvH
tPPtM3COo+3FjFcKTjuTySjFIdXVwoHdzfrmYUFFpvFJmfCUDNZ57vF8JMwdwAF5R9smdMYRzdEO
JyJ1Fa8Tg+V2OVNSkOOfnejzF0P5EPjl1qSzfAfO71wtu27iMrOvPPeV3iKq/ebZ75G7ZGl/IRae
xB5cZllALkAZgCSHV0I/h3IlYWCxanRDt9KLnmm+qW0lnySxtevcsv9lajyRZMXiXB7NGVFMpsWr
5yZy/exbfnQbmhKgLq5LX0+P5GNcHQLcQnivqymk+9TgbUCbejAm51oUDxF5xDpfom5sAya4HO3V
qKu3yMx8UHR4VIJEPuRpNR5GeL9bOiOsyjiO0vnMsXpct5DRNtxvRuLoy1A106VvQpuT06cvQR33
6BMjHJePOIIOhAozcMg9sTf8Eq47dgd+FO4ogYUdNxxnth5KOfibgnGew2qkGq5fx+EEh0Ek1eZ3
wxZts/xcqmG+8GyhCYCSUMTckW1Y7hhI0mGqPJ+ApnxvsCl7Dgn05YANXganJtHbtvReBYFNNHfp
NBSR/UB8sKH1mytkerDortOocb+azn2aKOSMdEvilH8cKc82njVY67weMYoFNDW5r9C+YrykHxN/
L7OorXysHZTQMXtJ7ed0a0LENjlD3xU1+lyCPK2CYmN3ZJ6JwfzAovVkhlCYyVmhTg2K8hjz89Z5
wkAUywtnbwf8aRi9CQ89i15qTSNDD+/I8g3rjrW2LWs4yRBFqXAM9zjX6UHzuE2uZQHqTVqbxk0w
dlS4vK28+TbyrL/n0rGPKnb/MtbDMwdz82DT0nqcTeefkbFLZSaNK2PYxUNtn2sbgQDtcNoOnCnP
ndOKlc306eA39RkOlLUm0yHZDcEwXpOGor8QCDoK3Y53rLvzNSC5ZZ1VoM9qLMh7b2wQrLXXMC64
jixcxdh22dNr0uM5LeDgyAhnY8sIAS9iHlXowtLyrKT1WE3FZzLxQn4U8fjj4qVDMhGc2qT98Ec6
qqiODDSjgP66meiQxKi57XviBXlPVl5mBdxlts30qgFeYuXrwK+zA0zg7m1JXLWao+9G8UOPmN6V
gvhPvzmCLEXpSQZKlMzeJkIqz1vCLFlNDE9DowbuNqH5I6phOHUuiIq2D7mCnMgiWKHLbsm4JBR6
kpQklHmHemlxsmozilwVYdBuOsFtFzb3AFQH0rwsex/OTk9AR0A2mmF4W44vMRP0TRqTcuM33FSC
TWzV0nkHLCZ+urQCWhXat7yBYjq33j80ZX86v1uJSiEMGXglm7p+dsPpaqXyj/Kid9uQl0aEtAAr
QRMMDpTT9KD2BrFri/IxaHoUzzmqSfTLCD8XNS5gwKstsu8qtV+N4ja3zV0OTmfFsAoMXuinuJF1
hEOvgDCHuGVF/BSkKPITZucjogmRmgjECoivZP55qzYYq13XgF8h/qU9dZxKhKfDo014yGXigl83
5lDji0tJu+2N6Fj0kA6I6IWxxkz0ZBrJcfQ8CE1l/VQN3aOgtzjrsDzJrvgjW+xORKtsTXs4Q768
H0fsF31ERF1lUiXgMN5CcMRYTtrJIZ1xU/kDBIyiVjgCMw7auRU9VDk2jsEud92vNhCDy7yALzqE
CO2YpRs/hMyqlXHfmLm5nuk2Ri1Wma75GgMk1L7FaNJSpCBCoWPshNYVsNQGyeV36k3YKRTRhFV+
EsbAk+FgjRsfBlbOkf+oIWNs8btmm17Awm1l/+SUFjibMpMX+NAGeDgyltg1pF1tQZu4B6Ax1AGT
t6OodDA5Zn8SMrcQW+4dOz0CHIX9hMKVurL6sFK8njkqipU5xZtmREypKyl2dBI5S6X/4ky22Hvw
IlkGQ7EsjMoJ1V8LU0fpg2xMNttKTluGt/nd2Prirl0+Y1UzNq7yzHWClgFf8fKfGIy52os4Wf0+
8PfD7xds1NLroBtnbC5zfB4nwwMfh1pSi4iTo4iekMKAUitLxQGWmQ3Dd9g6f7xckLNEb7gj1mWn
4wI/6jR8OeQlcNCGcicV0IDGPRsVDlJNUGNLxxcN7Fs0kcutAxb98eCXsbkBlYiue/yypTettYTR
EcGwBBbhVRsT6wXgArn2077YD5o4Qj9F0FhKdtg43rplXkGgTfilY/NNBYLbB1wh0LYE5wrOyzNE
9lf4RhVpzAk8Jog1KxThppKfBqfJVZZNZPBC+dg6AJlQQLfTHe3K4dT7ziWvTfMubNp9aWUvIjUQ
p7WUD8YEzhZB+h5zlXvolWofaws9XhyxTZK4sFauk94EbWkpFxd0K98l8KhHYI3Xes6ijamcjzHh
xE7+yBrBhXVyY+fJldy6kQDbo6bnskqiXdhzhIaX1vSVurE27RiCx2cMyRdfRF9lZYvdWLsscW11
b/k/ebOMd2pm1cysz14MOAg1Ewc6B7JQ2adnUctvbC9bytN7ZavXsSX7uofUv5nq7IcJywYX4Ivq
mndtcmhv2gKFs0N+iHJOeUMlR8r1faLlJ8rrbe1bULA6euNIKRRNfstfhe2lrar3lCFVWut9XEf1
ujFgvoj3IHZuKJD/SYcOKzyZredzM0KQfzKeMuXHYNURtTqDrTA7qycEz/AR4wJrsfOZC4nPgB3y
oXMIF2mmT0YQdGS8v7gzH5UVEGnt/EgmLkwGtL9pBqx2bnonffIfQ50xEiV1F6jHS1qhBPGHbNdE
1YM/TqA5nEM2zkjWJrwJCAO34ifFfOcK8xLEjbcC8rIPXJvdBy90HnEsoH/SWearH9TVljSzZKXS
8ZAb8WNROH8F99ym99xvH7XtpoWGNPkxg3fEimmLklIR3kGY/Kp25V0ODYa4+i/Vscg2NcAZpsC7
quqIACh0vkUYVu0QfFedP1/GvS6mv21oM/nUVrzlBlwnE8J4hJpUiho4aq2OxTwe7TE5FqO2d/Xy
I3n7bjR63kGUMPu3mRN55ITA1MPIZTmkR4f/GqoFJiz0A6ADryaiE2iTgA7ybY5XZo9D0ld5dMgn
7Ly2dC9Z3MrHiVNsjep6Oa2SzSPnTewCzI1i/62ekAglNQ1Dow6IKZ+sG6beFMtY8OLLJtxJliv7
lJljgMO9Nl6zSXxUZML8nYDPAK5mn5L5dMtUhuubdv7NGk005A5phnlvZohopIE8mGMG4Fn7Yg7x
sKYnQxxgNf/UXfCA8LN8Cw2AhjabIrlfEF9AZKtLZImYvnHQP7sBqjnwu91odc8TSNvd5PjB0QqK
/t5KCXlFtVD/DAjGXfkTOEW1kERpQ7DClMhUt0aB+BuJL7L8zPtDBCSQR1fpK7PUsxd48Y/S7ROy
qupNWIXacvd2l25KvQuq4nU7onpv9aDPfswhNGHC66cTPNuR06rpFeIpKU4iBEMJxmuddG74EAaM
qMfxOKCF+1FD/OPOvvecwoPYGW2yoPmBI8E4l2untuofqk7X1G8MJB5UyBGvypX1OiHWh0skqWMs
N9niK0U1PcGSh3mTrb3Ks9aEJAxwlpyUbOq908svEuOYK7GC3unOKA/txBTFG0CUG8hWV33a9zem
L0QhhoSqFI0eT8pcS+q3xmjru9GBwznMqdoZjA8+Q/z7SZ+Ld6mS4FCSLLkG9XvuW9FsyRc9zCKR
hyRg1gdfSa81MYq4NnhuWd2fEhxip7aBa2XmBDxPhzjuUTM2xp9ZiWM233GiO3fkTJ2w08DfgJ6H
JsjYukN7LRtaALSDVk3YqoOG89WiixzRBS/VJTnvWNrg8bCHeRDDliTeoedkim/Dpt92dYNZXnBb
jls7z7heM/s5z8uPqQuys1WH5yhR7snI0Uvir95DLHju0PkLIlIIbc221TQ6KBKrvfZJIc6a+mA6
zqnwsX5M8bOePDB9wRBdQyU11af9TTKyXDH2fu5nQJ7xPDKPdBLjAhRjOZ8Sx0Q/WF6iOXa3yo0+
q1YVizJqjyXKvTXKXZUqOA6mdz/4818rIcJU13/mGdF/g/PAPUmNnKBHNFMobIi0mxboJ+KBId15
VspfHblPg4MCwqOvv1VLL6enk7pltxzpGKKOtAKylB3tvNNEjdCVdWNAvKnL8WksYbHlJQcQYw4e
0q4M738/hB2hwaBz+1Vf1We3dZuHGaby7KKdz4YRTSmztNmFw5LRbIhH0H2NpA+agMvKdHPnO89j
AXi49cRdNTBMNnqwMXVZ0wOf/xQ2Vt520vE2kD68AO29qcS3L5G7eCiza5xlyAbFQE0Lr/PBiusP
QRd75J3fmDm6mFGBjJqwpLU+qZAMITdujeZbdunP1H1EcdNuLcaT60e/A2RRcRn0iWVdq+Le0QUw
q9zDrzOsUtszcLaML+aCbStyouiLJvOItwmmWxqO7bVC3c+0PTijO9wQqmNuQp/4irx04m2E+WU9
jmg1Ki8MdmgH2o1jg5dHtJCW0aafffpvyDWQAhuHZezStyG+6wzfr7bUKdzXpsSYVsQwMzHUNtUQ
rN3aIpYPKIMT/ExxMz1NPkMwkynvZoi7bdZgu0ZHGD0TvXzhPM1I3vLAXmEzGZGjZcc6Ba2EsGYJ
29RbbxyfCI2vtiG7fm5AD7Jipz16oX8ILfmCBOwtsKpsC9sVsRxDtP4V+BdVn+8jEg6IlcbvtO7d
ZjoQzVtt5hKHPLvFc0UZ0E8Mv/XMUmux0t2Aniqg6eMtLdznHsbOoBDvtYnJaC9Z167Tnxxf3ewy
6U6yBga8qEeiSxPqYf88IAoBLerxCiD5yNVzXDrvog7jS99incCVHK29IdnCUaGEYlZQSexHNN/R
bqGWY3rc7fGd4hPsxm1u6Xhj+87MZ5sorX4MkDcXgD5nOYHAJaLbO8pSgwwNUWc5xUxFN9EuoXN0
cm0EGrbjbSyiX9fhuE9YVFZFb17L3icow9n1basPc4oClN7p2opH+6S6/G+aIOosdT1uRw5zpQx6
5IM+uE2Ge1hh//8HW6t4J11aKK3B2qC9eN7h/U1uvgUJRhKl5Fvzt+gW4Mc8AoXPcV/OI7ZuuNK5
roMNwyQtg3+wTGkclEgxmpqsxdbEMV71JoQmFZymGAy4XZPZNZYoLN3xI6YnBPadI1uQ+6z6Mj6j
Way3doJxglkX5SuvvWDQ50CvA4lVhYdADxv0zAznq+xRZPmPEVrtdhjwhvmxeABhwcjQhIFqJe0t
gLTJSIlLrM/8gy2+fKs41qrMH8ss7bDwEskCu8uNrKtkQ2fGzn0QI1ZtG0KPmxr3/tQ19tbPWnEY
GkyLI53VtjtjZQPGlQnyPcroSdCS28loUism99Kn5W5WnXM249cxNOFlzDZv6cBhr3lcmgGKxv00
m96OIOZi7aXVe8NpZ61N9CYzSt7U7z9ILvQ3hGJswgmoJVLNBJn0EmcDoKIV78SweycCMBFxc40q
hvxXPcbHjH4GjjumKX1HIE+OEDDL/PxAKsreHAmzSuZm0VwhqzI65CDzWBzdLAgvRpB/oRr7MdMU
bAXNUIT57T3HGGBtPRbVPny1wXfjRMwZN6CeI3n6yskdGHr/gGP3mmJA3hd5/IrroV+1U/MamGV5
y9K/OaPO1JScqlUQXemnfdVehplfZRe3FowoLGyXOjEvUUKj2kkNiLHdX1By03oY2wFN8pJK51Qo
09DNtpV8k1Hhrerow5vtAlEY2V9IdB+9uldr6laFTMZKl26Mbeh2O9scNL2SMhdyN/rjLKJ8wb4J
jQQ7Ak47SODHRjgvfjq+5x7NkwZ5juGR1ak944TVedV6Byv2wA90L4ySforUzQ4OrR9EI/WW9juN
T1UxWVEP9ZDDNQX5WITWfZF05zQFXTBCEWaoFZ6wpkLUwFAGx4wBS64bJLcGNBZtvWf50DCFoNCC
zLqq7fqlaWPUPoENicWJXO4OfSOhEf1JwkxGR5BBOfMd9ECFCzFpza6CqQ839ipBGq6LLEcLqnFv
R+HBEGIXiNY7RrnLTINXxG06Ji5OnG6EjQGjddu9JxCuJ8jBdfrIruDgubY+I9SAQRO+esTWYsGy
HzBQtVS97obz8CNJZ5hq7fpYO+DYvuupPiszhhVG4Yq8fT/Eiv6550PFZT9A6MnQi4B7r866PV33
P+xUKBn95p+2gaS3GkpFjv1xk2SPHOf2CLueKHNfg8zZFmED5sBpmZQTipD4tBEc0a9sgiOGUMq9
siJn9eIikUQh8ZeDMGnaD3gRUD/R6QdmQxCW4tSUFvMpMxyKH6kOgJ3wZzA1RqlZxzsoKruQYfYr
0UevhMEMjw7hXv3Sg9L/uE7NnbCZiSLEcZlAe1RWlbka/O41nD0NzWVZABIS49pREX4svyxND1Rr
VkvpNOeqRN4qbZ4RuIMHmM7/LAbwa0y4HLcKNgXbvlUj56ksbRDVA8dzx5BVw63I5sPBgUgNpKI3
obwtBnLEOKlWq9aH6TBQxYEBIk0a6lsdYvGb8fVOzr3h0lIoG5dz/vAzsKSssBl1G1jnSEGM8i7x
swVkEDx5pUrWfWI4zLXmXZtp9vewAkHcoNgISqen3eocwnq8N/yarS0rX4VbLuKVfCtqTHBZMMMK
x6uhRHTl4IKEu0SxkjyS2bAETJeK40COVrKQaiFIvynXxt0EC8Fa8GltBTUjZlRTyXt6V6SwL0MZ
W2xbm7SBBrUbOWoIWoMy8lfphAyeLWANDwQ3pg9r00VPnS+tt4yfmKT+69S03ZYsUEyEJSybzEMB
PTkIDILOv8XavjMFAsfQH+KVFwXsL4G7t5ODGMkmCev26ufVicBsCm3FBKOkb7xywuQzjkc02e1v
GsfWHyJgZX1IrHtYF/u8uFMNayxOPaB+bnL0DPOjyqNvUm/1BufurlUttBxuzDgyafU38o2odcKz
PZNMAlK0uuG9sYJhp8V46J/tmJ6ZsMH1T9P771+XeeDIm4z8I+Je3+tSXWf22VXe0aLqYKLR0yxn
/kbH7OCHzP7OoPu3HSpnZxnTd+mbCFDbEx5YfYnGoxvtS+yzbcyfho0Z8l13ChY0N53C6hAyIYTU
kl0bzmrXDof8upyv7QiKhLuHdMiRcbCLKJGO02PS5o+slrzRHSh82XmHxXdgNGjO4IF3mByAvIDw
Z0Yj52+yWzi/DeKTAoN8zUA/1ApadBNj1rxPgN7ulFFeuhkjs9PjHueOQSh/oBpacG9esiZd8xEB
wB8T9RlMfbKE3OvYoUnC636OivuSuPMN0Au6Ln5GwWMb52rQe01DYGXi2Li5y5mfjBhaA8zSwaLQ
2rEL2Crz8K6jSJ41v6pV9g01Mx4AwwqYY9gHbbjniGQaoKrz/cQobesuKRz1gkEn9noVuaQrz7bz
zn9L1C+xv8vM9kiJ+Q11hM7+LkTiCdpjQYegQlk7pChuGJlsMx8lmJG9Do6Idgmmz5WNTWhVWwRr
QGUYne8MAwECXSAQ43ghofs4Ekq+ydmSUWOQHBevC0JSeHOYOMymBXCyfYI75Ew9YdaJfnJtNe4S
zWrMWcEV8xOprpz86YDPqWMcEun8uO7cYvRBQF6mF1HRD7UFF5MqXSzA7k1G3Svev/uuRR1mVeTj
DEbDpD3V5+X9B7IliDmw6KnWN1v3d2M/vTekeIpG9bsirk8QVInazmNsUs5zQVmC/OyZDPm/Hkgu
FJmwFoZ6PzsNAckdwg+iz9wouIKFZpzUW2dP0i7SDCYJRmkRsOfVuaWoPrSFeRsn60DDAJNFBJ6O
VPFxtu9w6BMZ4L3CBXwdLJZRYJALke3k+unZrUljhsAPuiYWZ9xfFuQFKlbcNPQcWeVj1mVaJ/ZF
EGasPFaK1DT+olr3950PIbX7TtNwpzTi+bZbW50pN4LT0+JPuhvvGYt0BzRgiIwsb+syKSZM7TVG
1dwPHWIgbqijK+GzV/mjGYErGixGAxIb2a6GNZj+JFzolDcp1gjzyXEnH/ksrcREjRvIX39jm93G
Mh3uaT8Cyr2UoVNYrDsC6QA7oD0L3eQ984d95jkNdQqiwjAyD4omGzNwRXmCyE4jkyoXSkNaX4fM
vovIAjwQDNfDFfl9ATzp3Ei2WylqnH3kIG1IBk10KvdPitnaKuHZs3ZBEAoZpYh7BPxYMaP0SA93
QUPz+Jw9wrNcuWoz+34kkQcAVczQEuy/IOQoeJfJ8G6SwXSau5qXlpxoBCd3EUMsYIO429gGgQ7V
7gHM67xH5K9SXpY5wgMyzTMDZ1meAo4H+7qWl0lqCCEcSZg6Z/ymCJUbsY2MeynqCXTlVewY0efu
g6qF3lpF/iSFibjQdvdABFoAUyWL0zgiLECwPnXldx7378pnXc07nEMjaR79Eo3idPIO9QNpA1b+
MeTjn9GtomNNb9Usoj9VMT6w2QaAMWkbWVwhdBPe8pAGcOY7H6QPPwlgwKAunKfYeh87QFOq1bfI
JFV5DjqQFDI6uXg1MJ9RUdgdqv1J8OoJXO1cLW0M8FI90qyJd3k9v8t+KgGqsG2G7LNMPslB6sxv
A6canKL+HweSBehEH0yfRAXfMNF7utbbPACFkmLg3XaFkR/gAWEc7aYO5qTFqKHWxOoYYXJzURo1
AiFlQ81HxXhJjH+l0UMESFBbGtACzsLm6FYHznGWpdjONck5LoJyImH789jbexLIrEvahCeX24R+
xbrqKu/qt+YLbOoIx4ZhsgRHh0boA9FwqGADkHxR3a58Z/o3ieA7KtvPgpCKTWsP18oUrPALTMrI
9FZwoLbBqEY0b1eNVcbHQf/pIldsVGaQ5O3hlIKFQEtRP0FY4NFAiNL4LCt2+W6mVROI8UnPWGUR
jTJiQhVTi8egTl48OLRTwkE7aT4qi/XRI0EHfXV5nKR5P1rVs+7dfcIpB2ZI/9QPhLEVc75RVv/O
zkvx7a+LSN7iKHz03eSL6G1jQ97t1jUOjZVdEIn+Cdj8leSPMIziRQTTe9eQxyL0d9Cv/4+k81qS
FcmW6BdhFsiA19S6ZNaprhesJBoCCOTX38XchzljPWPdXZWJ2OHbfbkFDDMeuNXJ+vwWzIQohA8+
53L6DQGdxh04lPrE2vAJZyIcMuijIZ+E3/LhIts6Ts/y9mpNe7q7sCb3JaPTng4JjE5d+p9qxD/C
nM+aIzSn4h0Nij8dF2GULG9nxBlz2yh+XwdeEPyKB4Di7g7q0TR735ns3rM6vBpWdfC4R1cIZOfW
hYmTCOMpHoNvH4c/ZmaMMmDekQ+Sn5QSl9ngdQUrQojxBfqX4mDGSk9nkJDpUAmrN6fLf2cptg0d
ciyS5keZsqiS+S4sSIjCAVqKZvdMdM9SDGszJyaLVLKKGpq6UpOUgSbNPM083zhQUs5ZbqKKTJfb
P6ac15wwFSv8TrsQn6sPlZNs9dYyqL7GDHKcpYdxK/COXW9cQykuGCkOviz4ylAYl4ewn321asIG
Ix/YNW5QTVk3EqePuazIs0NWDrjrQuX/ylA9TwpiqVsuVX1YXlzEh0B/sKW5ODREsAZ76TjCZhYq
c0qNs+Po9yaEdq9neTNiN9pOwv/0QRA3Jk91FpnxJnTJb3tB+612bQuRqjh7UlxxuFCSDRhJvXeh
PhfGzNqAu3UhjpEuBkeq2pMNMXQRpKDdGcaKfm4WBpHYur7D6jOK72PBNNNg1gxddXI+Jl98DG8h
GTweDg6ExO7kutFPNFTQtIuNF/lXt6OSqq0IzjjtB3YZwi2MfKakiLlxFQ/qBiORUmsZikvt5DSF
Wrs6ct9w4L5ACjgkUkgg8YC9y2BX2jTbOMVDXkuOGURIXId/jj2lD3LGbWRBVJ219T5phv4YbHjR
fBQTt0eP1r6Wvf7R4wNcw98eHMBOhAzxHJLXgLWol6RSchnwwDnfR885Z0b5vvCYnDjbqhw7jMez
vAx42Q1ddYQaccrz8Jt6tBO8RqDh7yNZae1Sb0JIJIQSCPEUu/DilDG+RcGGsIVTDRo0B/ujHnTM
S32iyLkPc4LDwRU+137SIjhxdZmxPvtRf2Z5S2g7JEwzWpuhTN9MUbySnlkvrwXZpw9zXnzoIvSQ
BN1NmPvfvA/rJOI24T3DQ+u3zP33ioQggoe9H+nD0CirA2pZ3AMTT41PKwB7QofFF1RthgK3Z/av
Tw5qNqDEf7T1gI10AFrxSD+MWfBmz+W+tuyt6kKSDmHwVOjkHlnlvzrxPIzuYHea8i922zPbMtym
7OaJa+OU4YF0aFX7n1uAx3GYhmpF1/uosCrC3+SgzMr2XIvp0cDeSs7irbZ46A7LS7+Yp7eYx4I5
JaheIc1NFGI6XfeCceEUQ5dESsyvun2DVX/0fSgVNf3rnIyvdhOV6yoYX8LOfMMgDDlMlG91tSNc
j28ZbM/UUlpRB9eoDw9Z5cdr+jIOuWf0G2Rv3unzPz0lW+Lv77UyaJkLNUrc8Nhm1cOgCWXlt9J2
GbujEOx9/1jTu9JkkAU8viGjDt58IJROp9+tOKZzRsSc0Jey69dhwnnhTMW9pC0tHX58K7pR1Y2N
KPtx8jCgG5RLJjAIl4/tEv164+TN+2Ti7Z8jo9AbwhSYBeKvcwDxUu8broOY3KFvvwE9RH40KfnG
8Hyl4+ls0Gi/NrLxcQrlkxoqG8PKbm6gkdZjcfc9qv1inwa02gWmKnnQeUa3M+zgCXvds9siykZ6
OGMuwBpT2W8zKTOSy9mOi+h/X5NBhStIDr6wKsagz2MNurkHFsj7dQUvB4M5ugv6p7KqdgNFiVaa
/8UNKtpr689/Wd4bq3oYX/QfLjrzFMfDi93ey2x6NXPNqzRpHsPg05t4oYsiQez2Sa2rgxQsTCCf
u/hwsashIK+XpxqNKQk6wHITOWV8m0apuYS2sNEhl6yTjFU8RIQji0se6nu9qCG6yPIjbM5AOI9K
ECAEYdqA4l0ntv/Pso1TlYwb3+TL7+l5xIbHoxYoyEtKpSCRv/JfFrf7ligffn4wY4qfs5Wco+qj
Dlhr85nTack2OtmbaffjEPvBU9t2W64CqgDZnCNUOxWJ7x17uAK92rgazvg40mbGApjvPx9RcOzs
uY1hGdWENAbKT9sCf0sQ2HeKFHY2ta8ZDV/0RJdb4H6M8Ok6nsOvwhyx5ll8ugH7zpkqthz2AA12
eMSdW+XYL5T6PeIvRxOb8ldvwSEpW+MQvkxJu6dehcd1X3yoIv0avPA1kP5bDQBh7dzbmFukysfT
XOpwh5eRvRs57yJm1DHnAN6UNF4j7EfxCNq64/br6mLHzQrFewSqMIPQnCRPT1Z3ubh3jFf7RibP
DcfgAXvPYltkh44X0FJiJy1+xDRNPgrYWkOaD+vclM+uNb/khbwnwb2s8EM6rfXeQdjYp715SiDh
WLL60EAGd2YyX0PLYy3iLevoltfgHG4x8d4Q9p/qJPmiNf5m8LNXPV+QZgAqmdogweN31IrXQgPM
UHNqDCd9tvpomVRHJqCXkhX6NXX5psGbPdDGeAjRfvXofisBz3tM8bqi1tqks1e+TQ4Q15LVgZ4K
XmaPjSV0NN4v8MjI3bG/0PimDYz3ln1seZBFEQcMYgerPJwucTv+uoZx6UrjW9XpQ0YrTUvs3auz
M2ZgMFaSAbYmRW5g64hgwsRpm+wdK7izk6k2pb0cMcJWX/klrzCkAgy10XWdVvrJHngYi5RSCrPh
/Vp4DaYuSISa7XVKDh59k6+wEPrm+MZzwLRkp7LCRLDwfolCW2OPLDIjNjMIbDgb3qvZdFbZYEoq
MzHwFC39vLKqN3mCGl3E+DgoUjunYJz5XVg3UqOyE2b82dKIcrS87CUsnb/JGqxdL0Cr2QmnRv4W
PDyZcRlU/uPFHygtiygy/uJrABL1HpmQILV4YRv+MuChBhUN37FuoEWCtgNuyHyWbVKKW+Ey4INL
cb+EObrxeBV2SfiUr3F2aLiH87jHTyo4mITvoGyHk4uAY84EpwsNojMSm67jmAJA7tebkYQ9Tx8n
quZnvtc8EXBO4QygjmabkW2VGLKbzCldDadW7glcHpw2FDgBqUNI6MGR6iM3oj+0wmWZOaB60jTq
aIo4ctN7n91qxK2zczLHo+wYsDw4umTxB2WZ4qoXNpUXrGIprXHXlNhSG477NM/u0sPjIQZzg0BD
EQWpnk2EQ91M7DclpcJCDqm+7KC7NdXH/Fzidcbcxb035VAIaKR7tyuD3y8bNtHAYB5COeBfje5H
8WmOqtbmWJcg3bFy/yVncaL1YBnY7YtDJY6IAevr4k6+d4UL1t95QKNGqV7rjC8d9d5eAWEtoFny
wBKL7jliO13pFqHOeQW1hv7usaEe4RHsYxU8JND59+by8GDJho3d+jZ1+eHl7FInvSPQ/+bqXO1L
WnT4DSDMgcRRa8ieq6ha3kP+zcqZfDof0hped7YB5spr3LWokYrSrqZ2ZnjsUImK2AxuuWM/O7WF
XtYnuAfC4mhnT5H7JXwNhW0K+OCRdFMcns6YOtfwIhvPeBrs5Nct1bb2OWUnS7InU8aGRoCO6D/R
HcnsWVjWY6bbryQjljXhPiQehC9V+ixabPZWJUgUdPgVv5WN7ozI10IqLzAYnYGZEBIgDOFZdClD
KCVG7n2gNqF/xvXSD2rztXfxXUnhb1yZ/fqFfsE26aEU0itRcCjk/BErnqnBYpiI5hRzU/rlRy5A
CypqK6ZGN/feq4hDWNkGn2KGWwVyZxOY9iM9UPpMXbEWYEHrlOY43RE1y9Kal2LDtlVRRem5UBHw
vhGht8y2PJYcZuIQd3TmqD0mhqs22f4SOX5zTNaxCMdZXryxk0FL0JakUrjpkM9Tb1sbEngwns1D
KavzwFX0aPXh3q6Cp4i8EwAiMa+dBm8XLSZPQC0fa0diT/VBF+Z2iOli3MWdfBuoszzo8VlpMLot
HxaEogtuTs4hBBDXZuyHfKIXtDHzv5YAY4Laf++pNgV6QJA+aY0HhaYUgXHQCoILTTprSljZuTT1
UujSLzMflSFtzPc8wQdI7EvBoLPi5yBlMLAQcEysDxk7egvR2nGDN+RqbgCTovE0AkAbIfom6nUO
fZOHiKO2Uxbcrdrxb6kkQco7emWHYb+J7eGlQsYhwZuxZUIbygQfknQxYAkiwbgb0hdnTj7pkzzD
c7h2HVNFGOqT249ozSMWGs0LSPTpNmkPakg5tz0PaIeebS+HaOD4hsRXiXjk24u8ADaxCTUwNCRQ
y8cgP8juYjjGWc0MlcG05upKUSusS+J2L70H3gCp+Gzn7ikz2pG6NqqSpiwj3CmiI3FGuq7IDvJG
SJ+HntBQPg0cBBr8sz7vHhpcS3jm3UvjxubO7e81GY/HzBz+lQiNCVtNoKP43mbUVrrLjedMZijC
Vav3sn02w6DcTryt1zPn6hW8B0zUJOIBckJ49Xh/lF5JljVq7U3WJH9dHB9ibwKPStsn0OCWIFQD
/cojmuBBVzGb4qGFzkabfWaf3JkAQECxDd2b7raf2MemGQHucCITjrWb0A0voLq+0FThH8DiLU33
bIkyMjRz/58JA1jEhJ8yTXM3jFzeQJ23jlz5OMb2pmWHQzpGAxoqQbqUkqLm9JiO+IhbFdQ7Ysgg
pp0CWTk22PqygR8q+lqYI/acla6gY0kScWmmqg1RMpLfxGudnRlm/2UFLSot9gpkaEnLF8IdPN4x
M9c2cTocjHTFEynZ0fNE6cSPGSn30Hfje2ngfOWu2eD+8M+pix5DXRMkY1/tmlpn21F5eDziLaV0
/LeCaYv5qusDjKYl0GY5qwkjKNTMhDEnxiC1bf7NvnL3Q9E1Oy8CnEPVodEPR7ejVQzGCg45i/hw
LdN/fRn94Up5dUcn40zKjkJXI8BY7l+q9MKuCijqBjncsYV0Gjd4pg7K3mbqMtFbcSirY7GInrTN
/rTBfskhuGbVrAvIGTTQe2vbmm9Vy29teOKl0/bnVFLfMo/O2tWRSwp2//8TvEfpENlbziom97cA
Vdzany19VoSBEQd0MryYGPoZv0KC3J8kw4cjjr55lZrTj9YE25E+wnYBKPFoX0F3SDfQ/Ndk9d9z
o3jHNTJZoXlsBx6l/ZIkc6HBDM4GWDPmV84Axcj13GT3nl3FYRyEua4m5zm1mK4dEydpxVFX1Mlp
Vro/2B5zeEkW0CjsaycpWsj4xQ4ej8gdYbOb28b5Jp1gIcEKYxwP956UDswrlv+ZaTBlOR0UfoCw
CYn9CArNpkWNR3nmYGT018YhujZ2ET6kyO02g8kNPbKC20K23MQ5FVFiWGbozuHwP4x/TUdRzGIY
bopQbpRyyAGYxX9yflIKi8NAg8WqVy2kHn3uKMP08und592yMv+CiKkUPMHXNPHp9e209yyoCXXE
ozn0IrlJQv+XspDXGCfiBl7yzo9R4+MBJZDMbyXkb9TM1b7iLMHbmDvLxJiL1Q+MRnaWU2ySO6C0
uEL7A4DoENmAcj3sTB8zju93F8unEE4TTuWHqUYmnrgIwUfEIKTjJyGZCdVSLTL3Um8bbO7rXsq/
2o2+Pdm8eQX+pWRZTRnDk0GabO35+aEZGjaXfXnsMhsFSISbLBxRG0qlt8HMHfOk5qncqkFtoJ3K
KyPrLq2nezqTSTVIKFMqvi2nhs/75PdInBnpAMKTPmrjTDt40H/6zD4gwHeWax10hAbXNeG0lsH0
NvZDvsu7eVvPrJYp7ntnwQmh0DzHCWJn5uECbWk83bFCobpG8bcRK75ZbUO2qfbP+dDNZ6E+aPUD
2lXb3E2Fb1xy+PVVPxAE6dsvN7RrZkTy771LQYBsxnkVTTU8NwPHU9D8J3GQGgGGdBzs1L9FxJ4A
8jteVdwN3Iw4WiJC6Nk0AogmnrptO24DKyXq32jKinOFw8H/b6SEwPI6jlbsx9Y9pjRqHPvqlPFc
7DGErc20fS9ta6kCQNItOT6kjc1PPbjIcDwTFs0m84Y7EJrmRKPbL9TucGcP3rsKW+Maa4kPMAlW
VvMet9E2syGkWb11oEORpVHWMFXP9qZHqNvzXphARRjY8CqCN221j13yJZHLob8t58Mkur0lQCMK
VX9gcrqFtgMxQLPh1w7PTbEEYgfB9gy/69CJfOeZ/gcranuTlmW2Ar1xT7zxHdC02juTdRmig/DG
L5qHaG0ty3/pkH41OFKEmIeLhtEG+Osz9UZYoEF7SjX/2HBwdtFA5+0cur8hR+91A0cjNpx94Ai2
lsTgTZfEHdFHMDtSjzcixtlhMgXGhcikl9N+YJTXh4jQfK7BULR5nm+yjHtdueMDahdYaZF/CZET
UbkH7c0MxafB7Xsh5bfvU7/gIeIvthdx0q34gonJKiLNZvAfCYcrLIMQEmgMcpDJMyYbVGPhUU3o
E89lnw9CE1bDY9qYL8DMln1jeexbwJmc5uwMdX8uLDrX7lEPyAsWK4V+U/whWjBMXeQbG2oODnLZ
GXEuot4mI7GQTd4bVuETK6dgD+E9BF5yMUvjhyj+d+v861KaUxAhnlXVkmVxKkrXGLRKswaURGFa
IiiKgNh+MeHRAFLpca1Ufrd3hfdARnkBwlRAvgrnLWvYsi9aeHM25vrZZju3F+5Tx1DtcZkID+GI
IIha+3l1jMcyPlVhdIUCzdG74JtqDftp6uOfpiRiXnfLlopuklWACZBnBydFZYVfQPDSbRt0HKrw
67Ea58LvrDc23qh/ySMWdDL/FdEXiERrP+IdmEuBVcqeKrg0zmGSzCU9QRr8O9GXLfk8HSOns3up
z3Z9zMk4fTl+8bPWQtFX7LWAKOJf0BLRpjLCc14bSJGa84nPZmNMloVbP7sXpGF9CjtdXIZEv0MS
gOVpxX8IIqcASuS2FwxVHmeqwiEs3nTCZhiGXpuFpH+S6pLSFBySrmCZMuFtJ9B0GKX4tNL6pU7S
exxhMoO7TjjYZxfB8boST6P0yweRjPQtnJ1EYCzxBxrLEGMS91HYZkpqgkcT4s+mD/DSwZI9VFYF
DT/CNRxI5+j2hJq5AjEyjwWTXnMzA0IKpeTXsUbcMQwxMboWOSAP4dQWPnI+ZC+dUf8tuQTGQRq7
IEChbIKhPwx04ux9fG7bzuv+4ooIfc5rd+1Iv8c83nH14RGmmgSax2yXHzLKIxzsidgnltgTLuKQ
nRKYz5z+kNRRsuYSN/uaHU2aPPe1Gs8FB6GKfQGnuFOIOml/+UPt0BjVHJ0o8HaIdxHZBZz5fpZu
6aiicSbtvx1j/GI6Nz8MKjLq0Tx56eTyppkoMzKrZ15kCXV7ZA1TVUIzn4z3PK0faOJg+dMnz0kK
sxe75Qam/lMqMGeFbEE6c6wOfdu/9nYL7dSm5D6qzXOE5fIkI4/gQBkf0aclp5Gmw+YD+NhZN2gK
q5m0CedkzpRl9JMMxnxwKwoiJtYDlIxjIKy6bRwGwd4zYmsbuw86zW1qNRx6zWnLWcWg6VgM0JIh
Qy4KLIS0Zofpn602upzakxtPCptxOe6ikIUyn0kZN6+jU2TP/Ywgg3nxNoBMJZCTI9X7dLYH9rh3
4d302UGyPMHlnMV7yhNnFj4OB90g3vSm7R8csIuHpknmFRW77wi98Z6QRQfpFtKf1TnjBhQ+yds5
phJr4Pubffq9SiIlDmnZogUrUHsjqZ1yApeS3BaSwWpiTGVHMmzaBZ+Hbdrd5kNNvXE2f9URoEtz
z2k72doO7AO/jX8qi7SDyD9zx6TuUcDvFHQoedZP0mFZVLbvrZdYuqmfZ3TcXdEkJaXWWIcoi6q7
sbiG5MGBbPUvuLKp3xvrV55kW1FJQiyJdWogP26aWOGFEiXXls+UK+or87DEOSPjo/PgNbFYrHlE
eXCSrQOSYAnvZnpUKmD4NinqyblE5i1Pl0dgat1s2BV7+g/7Ta8v0tC7HvPLvo3Se0naaWUN/IL8
r+SIqTpJQN22lKPkutW3DpcX9Xglp0Aj3YLqxEt8jwNxdKySj0Exzpp6xMSdmTliLOb8/hPjnqau
3Eww0qYQJuTY7EQ2vXQYs1l/aH8da9fcCselwVcjZzlWhV9geAv63DnjoLNkofflvLhTi+YdowtJ
ywYvrRjwTS3enITTKwDI28i2d5eyNV5LIzNPqstWPgoWjwsmM2Rsngvvaac+OUHblA7lchPFCGxp
NVMJ5r7Bcj+HVIOQ6sqtrbppBIwjdrWmbLIrHXlPy9zJ1yD8B8u4pu1cH2wcBXnDZyYIAJ5gtb9L
QkVoidgvIyy2hIQZp8vMoZwxig6xU0GOIQJPIRRGJ/uSmh+dn/bH3kPiiNXvMGHZb0VbPjiZ9TPO
qEkl4vfExr9LIjCbNT4Re3rt1XBTvYyR+ZNhT5jnySFBtu9ijAytGMF5nahtgx3cOT9hWx9VNwKR
9o2WQCBBjBlzdijYB1UMkDLFLB1PM2OreoSQxdYPZ9S68buj6Cd657rQOYqgVGtAsVHL9VslYIFt
pOJ8ap8sKUcUruCTigTzzm7D1BRLzA19bfHC20L7upRDZXHpp+yoh3lvdbLeL9kYTsl1S+BcPyiw
q5vReOo7svI1CEXWUWMOEifSJK9+I9JcaeOzq7n7lgNPYBjfDNeiJ6yixQtVgHfpbE70d9zjTPOk
I8ePxd5gf5dM/nGO39u67A5mldE9W49P0N+DfeLX/4m6eUvi0t8nuSaVM9i7JBWHwiQlNzPpsUdM
Ly3w9BXtQlz01lhv804CZ6YutAmN+hAlyuP/nIGvSogWDa7jqrCmszmp3Zg1f7LnVauWisMaOhGb
na3TgFmAtgENX7RACtiqkb9YCJ3zD2pFeGy6pFz5FHNv0B8JFiWFs8ML0OVo6dKb+4tbzNluMgOk
HNXxxu0t1mlpttFB9jqV2YMtRX0EJrT4cHjTFkqLQwdqaVVYHPnzM+wd9wpcfNWXqXNkRRu2EBGI
sVE2XUS3KTOAhFJJiccJxJ1+ga6PjUYMr/bc33Dr8Qis6rMvIV7glXM2XXGHZCy2ysDog3qhVrIw
8bLHcbsN/cBfSSu0rlP45Eh8fUbHBDPq776PjWPa5X//+w9YrZNk1Y+1ubtmDvGjoeLG8Qt7x6sZ
/6gXwoSpg3JN2dVnPKAKwLzxTGIlfuTVd3eR56oUKovUcHDamINzLchMFszYrZ0DCWqvBZRx9Duw
zOS03pkwoH8xzhex/JapdXZs9HssrI+4nNFt8uaJnizOhmoydrgJtvROPdYK9r9HRoxpBbOpaD5g
0etjlbh/3G9U+Oh0WNNcd4VU/1UbJTE063nOCpgPCW/tGNsCSW6bTlfqkqgo97eMCj76I2MxoQ88
2D4mZJX1F8MjFUbimnnALOjw5pGHe8da4yTQNP5WI2Uksq++w0WfrqRH/9zgBjcL6CajCkJKhVtt
TVcQe8mlgMnmdNuVVCsR6ce2VttUpeW2v2cViVUciAIqHQeMCq9mxiN+m+bjo1XEI0NYEBMOpqY1
yDMijQPYUJVVW8L4d6pM3c2yDI8ktXhmvYuWQpsRH1EtQRiIsSBOMvokxUNQeCy8Fl9Hs/FnWhRG
p39KivghY6RhVUwtZfIvweyO4QF7bxBk06449prhsVA3K0b6DQd+Z4zZYM5DYgqUNieHrfbQDKwB
OFias2kxu/ZK48yXRiHj9iVurDw8cF3aPwY9r5Cy5x8u4o42esn6ujP3lg/pFdkE4D7u66BnPZUF
1cgJO32i3SffeDM3xOC6xel/fxROdJYs0ulmqgnM9N0ujrxdVxXQoTs2MNgUKS7gcem6wXer855J
iDWRZYQP6STKfQCQEU2exewgXqE/rJKGMzBPUz/2+h33aInNC6D0MLZ/VJf8mXZ+xagVnpRv36xM
7AmAtxvhVmqdmiTsAdsVnGInUhnIGBuyOmTfDE9v7Mbct2VO/a3uzkVn4CnSiJQ1OV2al9C+YZsn
SXluW7PClia+S1Lhh4LXz3JOwTfjihuzb0HnxxI1lOlmom9yR8qOrpIuf5IFjIkur9Dk1fhTt+Q2
Rckuw2MuWrvREO96M38sWNyQeQTKUnFAK+wcARLQOrVn+dkfsYJAQ+Lxa/yH33XjSQrz8II+VLbM
dgmEp0dZxPuBoW/xOrDAVqQpwc9dcDRTeja4Ty5zPceGakX3B5scVK9d9J8eZ85RTfSvsStWPK7e
Z747UE5rbKs6gn22MKs9v9qO0sNLE72avo1YVql857eDeAxR3daVMVKl6YBiKGAuhTSNgUhj+WrV
5DEy3jnSqg+BrLhCUZ8wBe/r3vhnnHKuoVfXMk7wbdb2qC9RXNM3XIPB8tso2arUm4D3pP2FrcFT
DFuIFBCNHhblY9qZDhNna8HD2DKE2jQGpYoYIjdWODnEE8Z1HrMc72U7URxvCtxmnb9OLfo187AP
sWuTq+8p9tp05Ih4sC+IrLB/IjCbrINZ/mP1hkPDhnSaLfBpHoIt5xwwo7DWeKAt1x0hLgNOFeFG
1nsSYmRhUlEQsvFa4bEqyYwU3xplzsj7F7CoBdT2Cudw7R2tjlrzlK0A8Rh869ac3mpr43q4tFCI
yS6LbaQgztHYKE6tV+8CI1XHgeN1nFrykeJazp0VYCDlPsUSoyT2pih13sykNr5E61wkgEr+EQvB
RBOLUe1kAlSVx84p/prQJ+eZPRBiSA7ao0JkAQTabObP9hyasNVrTih1d5aV+gFTYxC0JYGaRdY3
6pe7SRpKxFn9FGctPJxOiiZLY5nLBNhm/nUk36CuXWdTfboKLBB2AeOz6YwPNQBZmCQLptoXb9Gc
b7HGrdmfDd/CJUdgjMMtYYrCi15sc5n0z5H/nZRevinCJj5EliYbjhkIWkRVPc2fGGu23FckRJbF
2SAcCzeZhfuEtDHnZbRfb/YuAfRTI0v9F6+b61dfi4FlPX43qjpdbrjAZXvHe8ScmZiFj9M2Chhr
qGuoLmML+a/X0zmYh53lhO0xM834YtbPahQ1KY/qYBeY3ZQDdQxVv70iZ3XIvsLYVAF1sNKUBIW8
NX1BE67OiGe+D0nZ7eQ+ShYgow8xzDGUg4I787gX8bXoGcQM8EaW583IYe3BT5vuVAhTXUXqBKdi
srZR1uUPxLrKbcLaM3WLxc/DviuskrdS2t3S6IeqxN3CmScgdQCMBx36qUMm21e8MvaVzaEDlROu
d9ETWtfqdcy6n1Yl2ansh3YPCJ+5iI5LKABsvlgshdFgXiU6LywJNqlNwBTd2ibWAOj77Ew4dKDb
dX9O+BAJM/0lTggd/skhMZ7a6jn3KvkgegxxM08Vhc85UhO3RBsc7Jm467LUt7IJHgRcrMAD5JDk
rnzFT1IgvYwQiOJ+xqwhbionhtO43sfkxEuorezviyTBlLOs7UuOR6UH49sIyByD/UgK9FUGzIdB
RdkH3t4XrCnRMdVQMXzfXHAMnoOk17HEaJD+HRwJaZ6rM5hDRGuwteND3VifTcw9ATNzWAt3sVeS
/KaOTryNICGPXVsk5I9pQuTtS91SgOIJ0GDgkIxmlZUklAg43KvOK/ehiQmkqDxxMq05g6nHGgmt
iGk5qjahDY1Hhs4jSY1876BzLo7IpXj51088kJTDTG/UTCqQOrU8H7uXohRL73y8UZXSr5k3eqvQ
cacNhGWuYzubNymg8mtgYS5WaMw7o5JgJpVNyWFbBZtSNCOe/URCcwz9e+QkEEH8brHZsUv1bR29
QzXa1Y15jR3STp4BsKSO86O5tAyWA0YTPSTtXecU8LXwR9Fp+EvbHIoti9FkH6m+vVMhQaickGwP
Cn2XAjS/E7cat5XPV/u/vxTUSnFSzb39//6S5BzZk/Aez1ly5KnrwmPdWTM/TRfizjJwLqpSrkeL
YctDdH1KzPTWzhy6a09n53lurF0krek4mxyWc1912M8j2DRiKD6J8e/npsv+MNgRXHOpCWzDj3gk
pCdrPe/8YZncmDo29mTXL9xqOWS+AifxSCCM2incoqlsP0XrHxLLPrmgd978yUQwG4kH+HwoGwPn
/jMA41txjKH6vAxdiPnFYPMblcm/VE/q1jEbcDoRyT+botQi6yEiA6JYiE7h0Da75Wh90gMnKZcu
8A02zfhi1K21aXLMkWVu9ye1/EFMy6eeFKv0NJO5MkSHBbFs+r3fNRX6acFGIKem9n9/VGmN4aSw
4J4EbCXw4P9mCIVUBLy0rdM9/u+PLkr7DeCrnCVwDoLSoGZyUpE64v3ZYq4K105ixcxT8NGCWT/N
Qf2nQotmCZobrFy4Z2Qu4UM8iSKNj0pBqnLha0DA846yKHcx+j7NM8kxhYCIxm9nF1FFt6IrnFPj
1YfazqfT//5AsXoJB34Zi2QRjvkqJ/aXTFuehpANKyYpzC/XziaTlBveG49Udk55buDo4SmpgyI6
BCVjiNm3FghHdY0Ax+1L0up7sJavpTLHB4KtzD4uMR7c+CzuOFYT3XPqfddEi6Gh0qc05bNSs32w
KxfaaUGpqx/d2OsMTwRZ763JRmLMWPl3yQNq4kPNY/ZEn62X6Og6u83LDFP9QY35NS3SYScD9B1N
Ce9p9CyW1FH7bIl4ugPrJEzKbAMurbqRCcHeFDrzMZiZGhkRK/qJtiJj+LJxIzC0ryx3IKRvN+0Z
6ZMGUtt7MY3+5NFkEa1svLBMcqBKRjFfcq4nRrAgOpJb+ZdwDF+ng0uDt9v5z3MDW7b9JsDt4Q5e
/qiHfT7hU+w878aCMH112vHA2Tdjv4jNz3HC+DRKXv08gqHXOclZJ9EbPrzhhZuswmr0bHSmOhA2
NB+CPHghMtzxMl3IoAywsF9L5pjyVXgwh4w4/9M5McyIYMqK17ygAzn44jJA6ior2kk0gKh6eHEE
bR6plVsnG2XMtf+PqzPraZyJtvYvKsmucnm4zRwTIEAzNDcWQ+N5nv3rz2NefedI302UIBqaxK7a
tfdazwr7uzak8FWj1AfhyfyStjW6Dt0z3VmGY9RUFmbi2NoSdyhA6XknHBfvpMYFp0l2j/3Q6pM0
zEuZp+NjGtTqNozmu5DsvK2JNmdn5eOI7XyZyZJI6P/Z4DNS9KCNmM9Woc0nRQCnDZ6ugBns50Xw
xyg64wZUw7mecZL0iMuP0FEuBiy2HcSKb+F597Pkg5w1bKqiDlBbzWoPKionlBZwZY1D5IhEIDcA
/Vlhd+sUJvsGHm5hzhCUhfEgTaasU0uUHL/kM8mC7MaMmoglMyD1FO7ZPqwV+GbR6NspQ1fRVQZ/
PDiUxIzuXMb9GvXJTdwxiKLL9E+5nBUxq9fbcuze+kJ+DHIWJwl2jAYLBM0UvzFBWlGl/izgis9O
VK199XQ8maCAN22ACwm6+5HuAx4BDGl2PTooaJCujkvMSD3jzywr+9Wasbv2oHxbdkO/suVzh2ab
9g/9ALtg+lFWHMnLxAYtXQIaJAuMM9uU3UTF1GwnHJGPIKlOc5Or1ZyI/FUI+ojJZED9YgLudoga
muW+CzgbY1gw9x6JJwAhKDXoUgXbWqpdELG+enn0BwNJTikiwr/jbiRWaOspdW4wmh4dO2WxtrKO
mBRxN4SGOoyh915Azts3QMsSnHB/iEW6dTK/HENxG9sjXJupyU5ez2kd/hZz++7ErPsm6Gie5wRl
KFaUXdnJs/P7qRMFsgrlcMwPoLXa9o+O68ZPS+x27SpUjwjk3cclTTG3K1bdeq6gstHFCCgbcZHh
dCtWw3Nk/kW7/ZSKyDk3nksTchoZKZbU30VEV5+7Ja1DcbXdcy5dse0lglrOHtk+jvREVCA9z7i4
F2piaj1nlxBs5x4uRyOKlEl6am/ArO9ia7EIYpMEYyt12+TlE3dTzkjWXfDb2H7sIMfIGo7x1iAc
rN+cjPp+qW56IDUqMI+TyFzSiLASe2F/31TIBSlJ3o1gwKFUhvYeFOeb1J57SHOEyWR2eUZ9aSMg
XboOgR6Z5zmGNVwgH2sGcmvrsXqYLWkTt2z5Vh07jAy9t84w4ciompJs7fgURfak4uJxcBZ/GbCB
zj0eg9bcgWtszpB5opv8hIOm3StAqgh6veuKNLq20nWYBDlAUVWApVQReBREXCZz/wbtIxQODkX7
C9MS7qz50xhSebLGbjOMyiOiAKCNUaG+lOGABpttC2v5CzkMcBzKkJwnXXOOAmpWhQxY7UacmkmS
zpjr42wuKHwqhZvZdT/SGZ6dayKSCh4UB13UjeaeHLibBTdUMmB0WE2Ox2jw3v/zqczeSVjunmCP
cVfHjHFFTW50tJyMuD2bBhFISQ4S2/JApK3R2IbxN7feBvcfwzEKDxMfec5pFzNwYUY4783xcfic
gy67Zd1Gi92Gb22bTXdO6P0kGlU8tQZCTQF8WrVz+SnrAF4D03/EX3e6YDhZL+5rEHpX9m2m50Is
O9VzezeG80nIFb6xdNqPVeUzNmeJ0KSUMj91S6RC4QjpHLfMBsWAYuO87WvD52yF6YwT765LA7KL
V8X6DFqzCPXAkXogChvEiVKmcQgxhQPQi640nw9O59Lt7Qk1hSLytNZiwcQCnI5UwVLG/lhR8U5B
65PogL0xNYKrm8snuLmUxCJ9KHPoem7RWxcGgsSxx813Eg9ibzfqPdDyQSRE1bDEItNIn705OCym
P3od61VTTr7I04+pYXwlI+tfTULVbpz8dNUPS7LSji6knEMDDtogztuG+sKSVnxoMDDbChHYnkp8
i17sr0pn3GhJ4B4XgYkiavM3qhrzp08vMTXRf8J1S7c/UkMdSVitjhWjz32YQTcC1GTuFqxI25AR
bOaZV7o57S4vLULFrPjddkjsqdz6MYmS1VhHNFUFG3pjNHo6dmixxj6ubpIawIWF0CFKSggxXs28
oBlAG0PkRzpVlYe0PZc1Z73IrE/dgglMTNxCy5g+p/VqiO/eqXaP7VKg6G+g6nLuw9+nD8qqn7Qs
BwSqIX6IsD8lmnZFL+vPbkaVz4xpl/QGXkkQ4SBExtvMMKdny8MzVr02bkJQD0IdX/mQIz9YXSny
5uW7zgpQMJznacUP10BxOaPgGxauJDfZdsSCwVds/Nie2Tm69E9twuzLiGqISDgZmp8qq2k3hpjE
bJFBo9HjG+oideshghf1F4hp8th7VLAxHaAR3+KFMK2HpRrOdGph7HQ0YxtT/JPRvjV+SCs/1RTE
E27TraXcjzXWE9IWo4qoqZk5iYm7ZcU2mdPVNhi1YZ2MMA5Wr9xRa/FOzwpIcX4OOg05XrfO3iuO
SxlnhK1aHBjNhpZ2V26DuHnWsayI1MWvS5v6jDmB1qNDpmrWSZyZAyVRIuJlX61BmVVMZC/nO/o4
vFdaSEYKnn0X5ih6p2bk6Di/tPji6M5MR6gTHJYX+5xDghnLLoGCKrmlTG7ahBSx0X5ptNin7cQN
xasNNIF/qovxnwzzxRsqPw9QKeT6DnZA9+jZWApSBcSg6Pqj17ZPZvzXqQGSNJ39kNvFt1nr51Cn
L3F5N3QOHfH83si6alc4zZFc97PjIGCmnzYEBHsB0TlPwqJnDw5EQ7D1zAvd1r/Y0iAngcB9oGfJ
bBth2c5K0EAbmf2S+kEJD4Pi4MFtko/FDr6YZl3N3r6d6Bhzo7LTLWq6tlH0aQR4TrHHtPZLmGCX
bZJnoeNH+G0vcZtB4v67DPmPkXZvYdE+kIODOBWkTESzmVDl9AE+HeAxPT5VXXTGcOtLhEouNg46
qealMbGPCOMqlU0rxdvlYwluVHG4ZxJPwsAd5QFFAlE6BAydmhALzvhlLdGTbhGRiKHotkph1LHi
7ykFmWMaLMPZSByECR8JVy7tGbKLN2F6Y3RoUmITZ50tiHU0GYJKAgE3Tmm013BENRTGDCtdlV1k
goA1bsxwSx/ZZ2yIJMJJz6u8ld2v2tSSX1l2dBBHjtFMC95nVb5XnbL3QfEALPDJDbNvAXI3cZc3
lCcMVsujmIkDzfBV74DpqS4oj+bobfmrb3DyWvRKiPFeisUjOSV7iFT3aaIBskNggSMxCLH9Xpo5
BrNwBWWF8bvBYghQEdG2vvPGECXfvGnxRnjw663GQFDCVpHvKpJCD2RUsBkwH3fb+tZeJWmw3Shm
VbGnTt02Zk7/NhE3SxZcdEAebT17+6X0mx7pMVYptE8Fnz2nNndVTbaZ8dI682WY7NtCsN6r4HtE
9kOa9/2ksIQhwcbU7LBjMde4koV7tcflTAENXjFH64wKEjrSm8I2UdfiCYLih5jTF+IvAexGLBqL
iwd5xKiABzD+GWbjYKwmwhQWQmDXfqbTZ1eZd2Tadfs5mgFb0PNHXHPOPW56bvyHInfzXWGnh8Dj
QMFhic+9oWRGYclOjvsma4OPrkDCGzQKrKC90D9JQ2AerOONgbAiJzxAGZTlxFINzKDUJ4HtyzEd
aGyJCkgXLf07rREWIN93QR2Fj3nv/WGvlZvnKGL07yg0/uFFOO1ODkx1m8R445pl6lYhgYHvPdgO
SPYYQzTFil9BuThokREbiQluII5P14goy5h1ia2JtCTMx2GNxCxR2G4VvcRhROs1xsZL2sMCsvWu
nIkoB7RAt/daqFjvdMawNNfRyziZn326MHxu2nyL1fRqm+s7jdTeQYzBLHGm6AGUuwYHT7Cgw5Kf
lCAgvvWwYmyjvV4UHEK3afjf0GsxyGSncKdeJ1OFbRwpHpO1nY0sAdL9QJqqJfCSAiq7hmBj5hRy
ISDvDBpqK/ekWrMGTQEpo4huqeLdmBh5JOfICtenvw/t2ICpWR/+72v/PQu02hR9GDFWXLPdbc4A
vt39EQqBtYiAxGlc3L5dgedz14dxFOM+L4t/pBxFN26QpGsZhiN5gSRFmhSDCTOJk8M0WRwxpcF5
JQPPVqPS2HQuggg7b+dtWan5pmQWq8dZ70G2vdctqbkqxWsa9+RgROPa0rU5/BM20R5yZch9Rs2/
nS1H3bJ80+4X6nlA1fsX1pS9G6y4OBb9cFe4cGlH14F6sj5Dl2od5zDZl/gG7roUsC0hePnXVDHu
t7Nnl2Tsv6qjMsIjfo9zDIx0kZ4jVXrvzGH1TYPxoEqWD7OZODdEeXwIlMvbnhbFFSsUkfN2Zxx+
X6au9dHNZQO7DoYYWos/dRtc6iWc3hDaNLi6LFNuGNQJwtpcnyuY9g6dBc4/hXECo0ITTGHmoEh4
G6QZvC5D/BqojEZnzsTD4R+ryOWKlQt9Vaf1hUNWTBH2Nxlsi9sJ+SaQBnMfNK215nuhssl1c7fS
yDaZSMDkhrw1qmuvJmk6h0ghvy7i6WbQKRpztsIiTORtKQh2U4svEZ/tcPJBMp97nsUQJWZpnBLH
Ze5eF6fZjU/EivxYK64YPxuGgoikVQS9W41XmTQLbz4iL9yT7vOoik4fRTcdAqtlLJEsxLnoJPhD
UF8Kx5dgrjnbr7V2vLg2UlLqyXBuhh2zoi0xhV8I08aTkq+09paHGjvlU92k/sjmAl6ldg5214SH
EMQf3PiD7abOxqBI3+Wm06DRvDqUwbTGeId6zDybmLatzzYcnu3ExpsQkoVUUjQRU4Vzf81IC/sG
O3iLNq6C3nKrzekkGtfcjQsgsCL8qBYbLdkivwbIl7sioiTQ2q0AjfFAS5OHAm7AWDOcSkOOJr9f
czKJCp/kNLofaW8d6rJ2921m0Vf17up8SDZ1sZCaLek/eSGw/wmG2g4E7csYyfBY9pFJXAjCF/rd
u7qtDjNBQyhvAsgauDs4sXy5USUxorjOO5L449zI4u/AciOVpe/ikvS1IL8DJbDRTrTajgPfrT3P
Lz06pshfaOcEwCK+UkZIO1R4L7nTfauZY3HCWe1QSbxEIQNdg/rlyXT70p8IJ8mi8VPM81WG3aUb
wmIfwRq+FJMFmqkZQTCELjNLEVKbjQI2RCbPkD4uhGFAumpcwuSGvrz5fdn1Z0xtFPul/TgrverM
uOLNFQs4jy89B51j2U3BXYZ74b8Huws/0MCIPbbATTw71aMNyRJ2sLR2mpYIwDY4Jocmn/JrSAeZ
EnrZl6oaDm2ePRYJyRUbzi8Mag1v3ocd97tBEsiGac4MH7bOb3pSTVxVUO0NhW+2rUipR3j9+5BN
Rr5PV46+yR0Sa7rxKsFNhxer9If14ffZ/z38fg2sIGbmIUDYaZRkoE1jAjVKoOyo4SD60OpcHy85
iOyEDPtcRfAm28ip/UgmaJ2cVU9qoVsVqJzPCYEPs6fwtlbrB/r7YGdD4MNrP8+2JY4Jlqhzz6Ue
trT4Nh5Dg0sqawP5M1MKyh96z33NYCL1QZdqXGLYPpJpYtlAbIEHWTd+Z44YDcKy8XEUYrpBXewR
UHezwDMm03rQBeINeQfFG47SLIdtjvNxG2EKQFHMnK3tCgNOskCdUKNUnxkp3UBnrP97gE0tUa9z
Gh4i6wd7frdPtbNKbRca41O6+CY8nyNR4BdtTSlyQvF3nvD9LRp5zii2Nemk2M7eRzYBmqSoThmT
MU9ApG8bHV9qipt5MX8yj3hWlGkZmHeyKBMqG7UCibOZ/wk6XnjONEyQ1d3OUQS02X4wajEe6u6n
AiJ232rzbUC/K5IeIFB0WOSrmTggrhbe1wah0Fa59VO85ChryFFMVXfOUvOgUDDRKth2pfSTHuG8
okDQym9rBGjFhJmhORAcSY/f+zePlDxLWD6PCnJFQx+UoSTY2QB2e3FT13w0eenRAjiNQ49oqgmY
e1LdeyQLpQyE4wT8NzX401RZV4QzxxnVlzMVtM8lOeDWdDZGfe+F+acMonfVkrgzB6gjypOT8L51
HllswlaAUKejVPQWqYCfQeign6MhkjG1CPCthHNEK/gm9yCWVmHwj4iti+t2foq5uXd66HgrenEJ
n5nCYTYel71lGAhNB1+r+Tr9wjCq+5Q42U3UJ89xMv2YJfi1Bt+pXWmBxyw4NYb7ZaQacWrwVZjY
bYx2hE0TeqdwQJ5qXVFBH0NkQY6NndCq7skoXJrsMMnqx3GaAxzi4BR1vIVJdacQOEQDhWBfOQwu
iOCYZuOhDg6jHQ0neAHvowExScbPXCeE0JNBkjr6D5wVdqVaXguHVFT2saMXFJ84WpkvwFDXynyu
UJiCDqgQpVHBwVQINxZKrchJ/KyKHt28YYWbgoPxbRm8dXp9m9f3Kk46Aq6Zt9j8n0Onfh3HO+Hp
R48z6YbN/9TkcQa74EiyEBe0yccA2JBjg3xvgb3FdpcchOP9q6b0MW6Ch1A5JxYD9rGaS3IcOZWH
snwHSfBWz+pdpu/UuTcofWita2zhCSax3RhVSIuBr+pM0STJjCsGFNwX5AJF+fBhxlwc9aBwSSQ/
zC9ebI6p88jVDnb8j25FiFWRs4CK0TcDrqh7m0FuyJG8e6CuuUP779eZeEqEGR7sRNAxreobdBJH
VZhcbZpPlQ8IlyS8PO4j/CFVd5+gHBozcdFc+hvT1LdplZjM5SkyZ9NaOJbiu6bzxAmCvD3ODGVH
UEp+b5fBk/AMtjCjp3EZGMdAVQiec0LoqF2ckJ5GHBkAhHiDctKD+44LUCuABQGWTvqZfBoYgdfu
U3A3GqAtPRPnjkm/VUVIk2vio7HMATQLNqLn9zO7WGm1WG4NQF5P85+0iLvtMzoHmKzeZRDQ+iaA
Nyzw70r2b6Ktj+Rz07zpvI0J7maY3UdUA7vS1hi6RfTpVOLYCnIWpXkAdXGaW2wxtSwl5lX+swSO
HmRT7ZXElJiTD+BY0dVL65OLIQD/CExgl4xFfMVkoDuP3rUGJrklY4dmzfJg58tPWIszZDlUh8jr
tHTBpYHGT4fHzrYiEmCMiwGXSrWS4Obg0izuRwzeYZZfIsd7ZdSfrGo9Yv7gtU7QNk0jTvxqPemj
0/B1yQA6YHBH6OBGaKTHZO6yAAyMoJPlyykBMamzi/51EwbmX1KwXHkpwI6zhYEQXUl7KWP53HH/
2Xn1NgRvc8j3Mi6PdkScrpkbpEq2Jn+rfAaSB1RQoL9M2IA9hULcaCTpN/NpGXBNRA0dGJHs3B7r
czhcWwpzamhuUmHRIrarVVU4RXuFmnmQ/OvJoXEUOE9gZDkO3ZNi/CVDxIOTqpNTntr8EZN1U0Ij
U6Mx+oE1vbslV8tEtU+gnXuw5x4MkIVsuhvu8xXIw4KF2vNnoX+OgiIiDZId0GIlpt/YHXReXabS
/skx6PGGiM2saV9bRfHu4jU6lix+3ux+pY3pgZFh7Ng9uoTkYS4DKZdijaNjiT/ZifilJJSMjEtw
PAf5dolbwmbryN63qf21XnlEOhwjem2ghob3Hhszui6TrYcF207N65jW97HLxLRAUC1nTMnMMzpr
ja7EQr0pjjQ/PkUfXotslUG4M9pnPqS2FIgiSVMA0vlp57yhFtrZWUMhbpbhfdBPAC/fhKLkTFj4
tjD0qLjXn6is4Yr2mm58E57cHrdO0pnd1jVtjlgBp5zpkJyUcGGCrfJijgT3GfAGrx5X/om9CwTx
m2oClN273rHru45Sm+Ux0uojh+zCBm24Wbr67WumAcuTwNYK0LNglYEnpmC+JFYK8MFGsZzdF7d6
8pixSJpitXeJORwmBNDPiopOLrWv+vrYBiUBN5bPcGzXdzjw7Fzj/QTcvG/Na8W4ZtssEhu0Wd7Q
0VjRTmO7o9dSDQ+1+y641OsOLb77Z8ZrJDTMWCIXV6hc6QfMgzfDjDfCHnCDpY9OHT4qTBNx0kPv
prebeS/OUqPzclHS6O5eeh17PGBAKqWHAYhI4Q2QVuyX2CPHNBifGtvYd+H8iqBf7YMI7wvy3Kon
oK+GIkdflTSxktZfkROJGqrPxI2+tWnRFyP5PgGxLVbNHRXkxSMVFS87QyRxDFPrCYiuHbDCeQ74
lcSB8Lc89bRoBSaLLPqsErABKmWyp+WxZnKV2yWOlPJcCOvSFDkQKcDFmz6fLo2dn7yQK2om83Vl
QcywR469cfe7rCyQdbVy/CT+57k0bIrRfGmigdxI+eFm7SGr4fqkofcyLcYDVKwkfUfeTs9NeKdk
Sr4T9ADZhNRIj4JkwOBfRrju+F0FFHq1bbd0dLC/L/JfOEN/KrDDN4QyONkZYkwBYZxDGWAyMfoI
DBoGeZPENDpz63gmkIC0LPw6ldf2aUYuNWoO/fX0Dbif8rYunpfWA1mjAXhJDzrHea2Hq5AZbjeq
U+tVz/GoP6Wo63OtQmwgC6zNMXcfCps2mIaXLRPzb9GAExitAWfUsML4tX2uQvtfFGUz5nOUzo6l
DRptxsRMvD6OBp4u12R7hgSWwEyhv4PgcmcnLux1glb92TT/LZbpHT1zeLCnyT5UVsTUTAZk3c18
TrYCDVZ1/tJDP0Ep8CnS9Ib4DcfPY5cIRuAj5EMjNlewx60WWYPnmreDEufQSsSZ7LNrHHCKso2w
2vPvN3I18Hr3mYYi0kZtSxOUUsAz4Rb39nB2OJGmQ3Lsiik+Vu6SHCjwV2TnPcIEzx+joDgMw/SJ
6RdKuK5B13n6uXeaaNvpSELjHHcmhXAn6D8mDkN50K/RvuJEAhU9R1I2RRU+EhB0BxlO+T6Mgh1D
iuF5CYy/DfSrXd/gpc8TsY1nxtFoIvErca5BMApGUsejc+mygh6BNmg3pLG8Qfhc7Cjm423b5BfC
9mKCTTmv1+B5RIV9ZbCHckvBuHO19VobQUVPTyCQZbty0ycCQlPQAyF1YpTdOhXAhCmkjikBAIXF
8D0OqCJMG0xvAuqKkoypzQA8euI2ZSOLXMQmWYQQFq6muXTbHKUyiPZHa0ifcgMdaru4h7gCfFrn
3Yuqfp3+yQdvPtLXCpFAkTfXzCMifIEqRfLrtphLIlhPsWum8cV2aTpMxbHL9CWJGudYLYgW1nOz
Ww8/+HJTDmfk3qn2Certah/w/tHmi3ayKGh8DFblmw4Tm9+H5X+f/b78/76lzkIYoQ3bcly6+DP4
i8tzz9w/adnR+4qBdCoXAI5o6LrssRFAwh0KBmT5oHat/RDxJmrJ/KE3pukcoadKXA6bDcSv9BgX
DYUp3ZculeYRy7S4AtNOzisGanb+MjrzaGF1Nzq1Dm1EUzyuymsgjH3EsJEoJxYq6dm3bjYVDPO7
YTf1JIM4/XFUEfHXcYHosB8fSldJbLAWEEQSBR32dS4VrCzkhoBx6mPcWRU2+pKyI9YvmCWew0ne
JrV1a8nhiboeBrlJdhEqu6IwqRlCiBkdAAqB8HynjfK+F/VTyxXVQCe3Go8TNa5Auw1uJa3RbSBQ
DmPuN7ZRwfgId1St1MnAh4y7NP2OnWvP1nooOweos9JPIHq/MNr+ySpgAIsc/1XGEIJc876CEnRM
d5axhDw+PYZDYp69sGWIvj40fUAPqAz+LtMB+x8HU2BcW6Tt964Mz1gLfUjJdyIGDFJ1xCQgBKlL
FuEBowL2vQTeSXRrmgWITi/x0VTfDVH3k42jdRTrCNu7D2fklxML2b5cEKp4YrwJ3dnvYfUgUHpE
QMVo0e1Y6IFV4/fBHimBDTGWjDtSGsP4j9HrR+oMxChT8pYR/gnz5zqvCNyWmRLBGCnJ9v0FVcT9
aLT9NVgwNAfl9NdLmQx4y3REo34TpAazpxJwg6pP0pXnsoWZttBUb3R9NtfQkBX7axnFd9/Ylyme
maS192mXvEz9cpK1vpbBnYtzDxhB+QTo4MUOzYH75yftE0ZkCgF5mxuMrxtmHO/QNNBELEO1CxNK
mGGd2cHDNSlmg6T6BE59wNJA2yOH1ix1A02qrDeRF+9cj4lbMckn5vc40UIadETwFrdSOyjdcGvp
dT8dWXw3RpAIn+Z3uau8TzfC5lJ4PRCaYOArHRi2oMRq08TGY5BYH9UcFAS8TuoM7AJEZoytLUiO
duqtyGQUSoHhNb7QJm2d36c6zoDHNj1UsMBzjpmpz/3aSu1EXfi/TdXfZ79f805j6HqwWvBplNKZ
bnSlb6VbxUcbfCz369psiqzpTgv7e2RQSgwzPaj+fxtRk6hBW84NDeb/9/WQtJJjMI5HUgmz8Ua3
c+2bieX3TVocHRNuEbTftrbfcHPBm5E76ZrPFNZIdxE1IdUGIdho4DZgW3ZJUjzqan5TmflHEhzB
estIjpjVFBPE5vdny1Rw/iuIb4Fox44ZR81+0kC3yzLXpBfH1V+XsHUSESrNJ9QRThe6qMBr0KMc
KoFujzZZNB6TlTWfmRp0OpTRhAEfN9OaYd5C++inPQJ79lCLFNaloUNc8PO2Jotji5x+LsWZiOfo
NEWpvWOmdCEHaTSS5aq87tls7Pa8ZtFv7DEhU0nUwOq5w04TqL0ptVZYNe5NvKGcvkJy41H9rZI2
jPkcTZxAHKPYYfI0cFBPUC/QFwHEFoWXBWldLFy4uCBA60lVB11PrE5TOZ3om9wGQegy5CcVfMWh
I2Ex98R0V37RdR2ZIF4cHzuXeS3Fq//7wA+s/ntmrd/nYXTbQrsHore+/H34v+/7fWm0k82HXx4r
lFE+lX24qUWAgXchyKR2nqLcwm39v23amnRhv10ffr/2+/L3GepPUKHzdP59pdgA/vs29dvn7cFq
xblEIpWs3pz1ocZI5pfrw+/LAtM20X7AjEp7dOC5TcDGOrxNZRvhB2ugew0LDYvZHP/7Ida6PXrr
TzJcVR7C3nsaw4pJ19jmps/c2vjvwQnN5xge9NqmWOuEjVnYkCmIL4dfgs8e85EBvWl+FWP7lS2i
PAQuh9tljg/zxBlfkrHVwCxcQoKnxuVpMeEzMXihx4Pd3QZsbkGdITARiCGNzz/RpI7EAqE53MW2
7P2amslk0SV+bHmtkvIB/7Kh6kM0uc4+WnJGTz/ArPli5L55BPWFtnNbt/GV9+bFCDkqN9M+zurb
JSV+SMz8A0fnlzg1loNt/bNmvHZ6WL7S0nR35hJeM3qgVu/Fx34iY9Kt5LEbsxVN5//+HU5XnYey
OzG3/uqq6aoCKH2W1H4SzAchMFeG+jtRXOJKLaSF4bzeKdz09B9nNm9z2HbR29QR40CX4wPBI109
hzKrxjNEmcS4N0MU5mgubbI/DxWBKA+By/1W33mz8MAdkL3QqwcFCo7dQXUdmIPU/Wjylr0I8MZY
Ng+zpE+KcWHh6m0Ioqg/iqZ9oJHf7hI+zE20DEeoAn7QIKs33ehNveB2PNM8GFMwyUbsNPvQ+elB
Ad0BF3b3YpFys0T6aYLjemC2/EJ+SuqLBmdN7GVf7N7ovh9ARX64k/Fa9yAYezm9l1HuYg/r75qp
arF7y+ghypMj/p0v2PoAXJsa23pDDJ6rviMbQgYRRf2xdh/E8iadBhrZsgxbVWY3jX6ipAMyrTnw
WkbuHC3XoembqnNhcBYnWDo6IUU75PDEjsBlsj2JN1vmEaSapBYHyCVuLlX4g4FoZ9qSC0ON78Ua
x5g3z6WHqwHzLaGYiTrl7vI3acRNF+KLL0oKzbFF6BTbPUYBCsTfQXYYQG6MGGuinVyzWVLSMuMV
b2+hLJPeOj7vbhCbEPe9RGdvXi5Mp3tGlEA5vURijyJR2UNG2+KagnFDmWTFA2elivgrhxo0Q7g/
eMRAMMkm+sd66yL6TZ1En9Q4eOVMEahDd1t1Li7DCcLE3L7WQnBoy/E7VLQWZzIrUUWt1TZcoREr
4gbWAI1eE/l9Wlr5zrPKY9H236pu5jObMxMHaGaeZsaroLFNQ4LKavSKQwo/uBoP+OIYO3nZo+V4
1ClCfnY0x80qurP1aVnD2Msw/xsNhnH07PnPVIuMUDlCzLP8NBB3fQSmrjYVeBRqsnneezTsQqM+
MLPnJoOYt8udArhqGZCLDSseIyfupqiq92MIXK9zTqzHtGLiJD6pgZsZA291qhOX2X9B2Jbl0iZ2
U04o+kFY3IDSrG+LIdG7IcJ34HI426AojQGXkAFhxQc5aawuIT/Ibp8V/QwmD/RKTcrYQ6fiQ5bY
4c2SENfal2yCQJTwwmSYR7P+X+2dsnSd4PH3YoAwfKNcwnuVpxCcnWtVc2qbYkTZYSe/YtV8DWTw
AQlgihSnB0OSDwldusPGCfXpwbBGrlgIyVuky2eXhAkoXNHeqM62XGgkEihHRG2deZx6OnoOkYjI
Lh2D/hTEpWILjs/lCgomWkTi3WFWSKQCI6Jcmaim9Loo25Ie2z18d/yw+mfkOOAvIUgTSGr3kUWE
0+xOt5aLl2pyJ28/3JGRRxdGt3un7V8T13yXVctFMdOMaOj6FqP+cVHixJ73OjAQ3o4pfajRU49O
9u1OhFJxIho4yOKym5oHHXsIk2gOKQe8Tl+sXNGR80a0hA9BdosGo9nQsiKjL8B3Fd10LSDnqUfd
zSpMCFlrwIg2FFi+0YGX+dqi/yDxxz5QOz/Qtj2MpnwqvAKftgpfSjNkoG3OKTO5bWSZGCdJ1dqY
qmJFknreT8hqdfua2ER4OOIt9kS2F+P8rTOiv+dlPXUf7XhODnItLwoACSZcWjF6IS6Q6a+JJhpF
A4AztRWOcw2q7EMlYFtJgH6CO3rszfJzUM5r3djEBpV0uwxMk/0fy3KQVLXWi5dXP6OCIzR57W6y
WqBydHk3xInCucl8ZPjUWrJ5HIz0Htjfo0b3gLzSMxj05g7zqvKjINrEmjTdWXA2TCgEuTbjVuck
2gA+QzTZOskhGepdrtP/oe7MdiPH0u38KoW8NutsbnJzME414JgHRYTmlHRDaOQ8z3x6f1TW6e5q
ww37whcGqhLKDCkUooLk3utf61tfwage9C4j49LhL9GKiQ4MXYEm6LcVjlpcFg5lTO2VIew7QJzJ
0YzkTdcUF6s2rV2vN/nalvl1VnZP2FzoIWKCQh6cwXChrxiQcgMHv7NlRX9xM13bZA7p/KqHGZrS
ou1gYlCSMT2hmXjDWndrM3F0DONBtdSbcrqNWsAMJbAPooV7VUcNe58XGhoOyOfeWukMh/BK4D5V
1BoWExetouG8G4Y5+wZDstNp7FOa3qySlz4cBX5KKJdR3xeLduYyThJAp5b118E4Y4Tb7gCYkxof
xWQmH2zeJAfecEXAxrV2jdPoc8mfLJ3Zpl8ywk/xF0WHgeZhD1GY7KzdXSVJ95IZm3STFlmzLhTb
ZwtKYm1O7T5tdETnbCWB5MzPQ9980QC4giG5xGgbO32xBY8bLqce9lXKWHMb5ugr7G4F2hHoRd/U
3jnLtV2sn9vce5RCD1cG+QxOanyRggaoZOhwzK3NhhaxNHHzdYkLCODaNrZA+47pSzZyV9ec8K43
5K6i7ZXbhL3r0wHm6UA8zLeBOZo2XmvKnmDtFuJaC72dUxMqaOJkWMu2Hdk9MgljQPAUBZAnzTjC
WIcJ/JhTZ4G1DbWyqD86lvLHikYvEbJddRLwUF4m7n2zZz/FjIN5Q96spi45NnLGRdjReQhrf5UW
TLuUlj+4NHjus76G4Jqrx4lbI7q6RukN/EG42xevhoKLro+zZMpJIpspSWWZrcxY3AKLHe7MGCJS
MDWPGW6gjWKY3fCMnsYyOCrKlYHvHdIUpZxE7bZeVH5URrNxlD4udAeeDZxbpoDDTZkTjK9pt0ar
cQ9GzRzDiOOIsS+rYnuUBpMDAAtEBuirAObSeuVn1WfPnorfx7jzkfXy+85z/as+eRYO2I8c5xWC
mRss2VN029abnYFQGds83gqGfRsERfLfg5OsGkGdrYagtTBHh24k5ewLPV22GoM9YjEBEYkqv1YB
elPpfgxuNWEA4CZJrc+Klm1W5XCfJ4aTgLHs1ZgH95MI3WNcN1c9PL8NmFO5S/FZT73JCeVjnfMS
+8pG9Ux79WRhytpgQV+ye+32AMZTHHLwu4jRMKQph0NrB9WFxvKeNUI5DsYVjCREQVsyw3Lg2NqO
z4aM3BFhgQ/Cq9O6mru5Mw/FWEdga3SFUVxQjhdhC3fyL9bal8TPbpyeG1qGj4AwLEd34rxZV4YE
xdByB5aSrZH9Ztd5sbXbiiBP7d15/LlofyYpN3O8wj4tOvpwgHDnUzhzNbjpMywNfzvWwxUKwp1j
jpcmpSYe/OzA6eKcR1EoxGVx2zSmu6lZFx1QfbiOJQATKkD7To5qH8ns2JvWrWf6ihICerPz0eBI
2/5xrHnRbqFIEALLAFIHiQgy7USTFlkMjUueaYG7ny+gKfOWXoC8dCXG93hk/+rn9NLfw83wdwZN
5sy5MmwSScGlEyxQOWTElEOfQ8odGxTWuEss5wM+RHTUDHROS+LVSHCfMDJSS4ltEMuVmJeQrL5r
CzZ9N0FlU7WxKWzzoUD6MopRW0qbmYhs1ZtL+SFd2NVeq8UyGxImbgh/i37JeQFlxpWnBA/DhgVA
lbfRqaiKkDwOjAyT4e3GUgPTb7LpEZXB95SaLTPzQ7pG+mTmFNZYMS+jiJ29Ri6zS58tzQQOgRus
FRUAd+26Tp3nKG3cO6lL4uRRdd3ZVXdInSq/9A5jHQRzKriSN5vqzsU010ClzAeQvCCbam6cbsOR
a0QepeWuxYBINbaW3FnasOxH8JpAcvgoA/toJ+FzP/rtNThtOgJ2GEUg3gSEwwJCMmkn7UMzzAJB
IwBpaNCTxVjDdgln2OitQ+BqRg8mHOH4Z6JxV3Dpwt5KdbQxNsOAM8SuuOpjl1hD3TMBwJy6CE2a
Ial8zTZjZ5lYu/obGJqCeoSAOKvtjLscjmGZSChHA9k3X81TGggBqzmuZBUxQXQzTyFNtfRD4yGk
w5rVvgY13I0YT5kES22rH9mPsERXjosni3YVU+uu6pZdpqjhodNSHS9SQtxYTm/5HFYFpvWTvh2q
GUn65dXAKMjj1jlvsD0wVIsimVkEJpxmuJTLnCDrqm4+2cYXoKyjZTrVil7rlGA10HjF22SbpAQZ
bVDXTeBq4NWxJjR9s8m9mraEvF26HFiIRtRSesGpsKID9bmEnUOTboieTGUXH6rSBegJ45SXh9Gi
TmgcsLrO5aqSdDtmzHgh4mQ3VIwyFXvgbKT1TCcBsAhiTdvZoDJdJz37nb5jwSW2WgpqqBTpoSMF
5kz01Jvhkt3HtFdGcNQ0KGrsAeAwe94OBOEVrdg3cI/fCquM6EeCdteUxZFJ0igtta8ZTaaFd4NL
PdzoAqdJ6/Jb82qM0UNS7TKk4Y0XalwO3eShrkW71EML4THuuWXmMznHIOFEHJCk5050Dmqhgh+n
+3QCgCJk/VfhAnZvBoI0q7Dt3nQ3g45rmQYBnXiKt25VPOZl424qu1MLyWDKxUlpy0tqhsilYeXC
h/ff3ap/qhnjdnBnWb14j+1IeMC3xH0nQDu0wzCDMIdxq8Ps0CJEPDlfuunmfByjW8qhGKQiPiAI
4L1zmwuaPjmDRsejNmU3AyLKsdXv/SnIaRzpEeT1B9Ap1Sqcad6ariNhUqQOB8559E3ypM00XFi4
x8uig1/XQyPOxLivNXMXFuVj4A0fFgGFJNAAfhNuH03kzX4AXBTHr12v0ykn6C42REkrmwdtOSFW
EeJjoJCMMHtU2nu7VlhzE4YrGt4/37yZUmbZOXMpF/YIAx0uA4A6Xgbj03NAZ4T+fRQWT27Dkchi
cZHT3N3Jb5E1THGnnJTJJk7+xaD5nxR9Xfq1PspxTwGQu8Gr/FBlerxDHg6gbjibHOPDGvLH2ktx
xQkgv5scZj9hgj1Mh2lDNPal1OMbRsgrO7TV0hk4w/RUEabIneuqo/6Kio2rYmQmOtgjjEwuBDw8
rIpQIyeIW2tN0wvOVfZDEAO5JNgzkgdPkTSYpydfY0WDo2HP+/YOQ2Pnb/IUs3/vUoJWZqy8+SG4
XWRrNAxjSeXYo9aj4WlRChKLAdLQWe3BZLRF7xSUcDXfmcI0JKkWXRNapXVw8G7TMtoPZcq6Fxtx
xfkSNz0Ifz11Z1SyhyHV3LLWLQLGupO/gixYbbHzvmXgD9e5dmXnJnEyf9Qp9MBQmbpnI6JL2xxV
uKoYd3BFMKhIVdoikKm/xuVPqZPPRWKM+82IQNYrEZEUY+adVlW/mwLWfOw/ppYT1YJQjr34iHvv
1KogXrkZM2gDo3QlaeykXPU05Kcy1NqVn3HfsCxQAHU9D/vHc6slHzDqAAVgVze1m0J2LzSha5uO
+yl1SeW3E6cO6QToqE6r/bRcBcXVbDL0uYb2DgQ2K7Z+xpb/5jYYp7zSfsWXCCfcZAQXB7q7qNm/
smtnusd+LIwnSpW5OEysp7W+ucKrNrutiZpH85vVZv9UuBQc6MyPO4Ao+TxXHVXtb7LOPdFm2+y0
ISaxOz3jvYP+A9IPXcAnANn6m9ob0qMfxCdskZScGWW77gr3iYWKtRu8kA5L+eQxcY5YEm5KkzKm
YeDeScHTiHN5EFCgW8U7cMyocdOQ5kLWOkPGLddkB0T6+50YN7FWDcOYywWIvaqHO5z7nzm8T1ni
bwiXgT7w4AeyI4E8mMIWmtX8OJPXplvhdUFO34KQWRFvYRDF6GVR942/qBL/VqVDdInYFQZqhMM/
TE/prI+ZHf0JGR71me7CeU4T/K4prHM59ic4A/pSw8gQOjazc2PGF3j4zOGYMf/W1oRa2QIqhkwG
OUtqjuB7JZANBLXpFWl3MlYxMcd03AaEVcd0PbWUxtRzkVMux4Cy8oKyGKRNoEcOpLbTgON+kbYt
lCoA56saymxhzQyV8j6dgK3IJvmqVPWTZPs+slBLqijQlrCl18kwCIyQ48/e4PrlmMYectBbALTT
DTG/EW9NVA/tk0LGCFnuzLvuoW2tj5po1Aohct0rAOmJniLrOFJfFj13Pjb6vsCbHSn4gYY/sKNO
nBBrA5wn9rsP+P/gV6p5xGO7K1NLk31qvAAfvs5Z7Gz8wnt9ci0FTCYLyquBRFo+A8CLKDwkWJBw
UNzI0nkI4+Ep6DA7krpTi6ro8TAodMVIqVvd6JGetHl0jhZQ5mxrYwSRpZbaGJ565W97hcVRRqXa
0hFzz4nH0paihcLDYBKF6cUwjtZcl6C0Vm4Hf+ISGq+MhNrggTEcLFwHp0Nbb/MpuUE0Jf6DteHb
oY6fj8WHAlGR6BqrcSn94zAOaun3VBHIur8SqWr3KFLeUHabMWChactlB+F6jbR4CmK2Gz0DQztE
KKoQcndB2mAV1YxnVr7TMSle6mRebk5ZtzbjGz9HiYqGGxraHN5uCq+GeCWI/EEI+WcaorawX8ex
NIY/W+CCO9/udtQt+EvPmawDguOiMaqdGPTkTK/bRncGtl9mce37bMN7wrAraLDWOpVpsQq70V7p
yj7yf73zZDvsppKkpRvQkdVlt+MMzDcDTQPFiccEw9HWJ+iyCAwu8bXfvSUZ68OGCq/UJ+ZomJaa
XQMHx8S5B7+VAbJYhZVWbDo1fEjoW2WABEcr3gjMg7X9VOOmpUIu2nfUApG4WFUmCfDE6V3OV1RA
F8e0QXy5Y2a07L9SjV13C17Y4Pxgx+Wu6j7lbakxOqsPNRQR3scUAjiieEyYWnJD6qz1zMDgkjMb
G5MQRuGbwnx978QgLJT5UGd1ujOE+ooF6XhFxn/QCSLSg7enjtzwfSSfwHukdZQZEolzPGb7qK3k
MtLAS+mOPu7RH+lSGvaWyT7Xg1yytkcI7zXgZc1xrV0iXIbVCJWRwE9k1XjftASPXs6ciNCStyEU
8BDY4tlN7fdBOKeqNK71qX+1khikPrE4NoX6py5Z1MEwYMJrEvkpz4MNtLRoIKhpBYmPgjO0i8AU
luQCgSAfam5VGwvMxEJwJ8jiBH0tDr0tkKKnQJi3fg0TTgz+pmM0pFrwHLoH/AjB2FnrNRFL70Kd
LCMQE0N8LaqTH9ovBohuGCzqQgfUB7m2K0qtbwSz4E0xMt1zenlseZcwTpnyxZigkY7sTc2SiL9Z
MbUiak2j8B4yXLjIXVY5mK1skyFwLlnBZXWPfsRi0tUqb0fvEjBj77VyaCKyx+ETG1G5xrO2FF29
lzLOaSNri0UwKF4gYd1t6xfRxQ/0tzHlJFX59BroTCu9pNnrI+NdHSmdfPvYEXDho+8/UtY1B6xA
uOgzrmJ41EUyQITBCGkPW00kBKcZRq06292MaDWnNLygKThbp0Am0wum49SGjcukLIetp42XruCq
SUOJvQsr8aZzW9qKHCJEXVcXTN4RrdrS2Nh9xajQRwy02tSZC8PMnV9YGH47riBBDm+fewG5rDG4
4I2+VtQp432AjVc6ziabyHepYci3uFJfY0sY2xyHqyQzGbQc1bGxtwy8X3UXm1Dk9DQRWMCYVDl+
6G0KtCYzPqIhubAFPWr4Qxd2FQ1HaizKfW+kP7Vq0g/C5PaC++gB86S7RBOG3RlU4Tkm+lI2IEPU
MI632nNuGv5KE6PcDSFH72jCfVw1KbXFYVOcQn5fm7Kc0nXpphBzCFsFaXaOkm1gALl0C7aGujS1
tXLVXjThrau11G7MoSgQEOw2pvwriHi1WT4sM6uL11V2IUt+O0SOtyrkT5WPEAL94uy72CyUAcO0
y+VHmlT6MnBoLDc467TWVauy4dpRyURfxPq4pdzQMQinArgh14JiW5b+i7TNDyaIsHVSltKFFm3L
gOPmzoQA3cB5J6V+LRUdnKm0aNlo3qH1TuuR/FTfYyKQorylY2RgC49lcxy0NxAeIcOdCFZoKaOr
QmEXgmezZtBJCVoitCXHm8UHJXqMr3RG2FYYXIFrw9YN6H2KCGN3LcCPzkKHJicJskD4u7gJz1Vr
39WFN2OHwJI4zH7CKt9kjf7sDCX0XIBWhFacBUO2dOvmAYUFPm+6diyRCNNoV5eBvJAADjtlXeai
A8h01s4wWAnF6X50vCuRZYp3HaefEBH4E8e8KOzMrPOwU+zRn0Bf2hOcegymS7x0t3XL/G7+lcHi
n2jcZquEVQD8YzScCVNOOeI0i8gaCcx0qYZjrNhEK6IYjKm/u1q9n2ml7+KxfIoYekyYZnC5JmtV
wQXpTeb72B8WKPuIyhq7jSFz9jbsaCvHGKX6ft01Yrog18/5irZ4wJj8UoXGPgSPf2uaxqmssie8
UsHSQwzGPEsRZ8meeK0wusnhqZ0aZ0fWDehghEE5H1hu+pQ9S+2WKitxPbJYcZUqNgTo3gwZQw4E
uHGAsGgu8RaRcwj0C+yUr+4sjDpcM7nk1CG+AIZS4HgD8ALsCI4aB42oBmZ+TrRSUUBdWVuVSqxs
TOa5Zd05hknqXV9ZLpFTT08wbE5xtFVVZW8ABOJgynLG9n1pn+Ts+zc6E+pb52W8h8LPHhQBGwCT
srgsHKl+oh2UJDr+dUNDt2Ng3FTuLqeYgZ2btm+sgI7OizW70Dksshm+7dJgclzQHipLDrVvcgNL
h2OV67NrL17qAcwHUTc7eLvDCg4dLRsRiF1pgEF1Suu2A6BWY0/eUfSGt4gKFEL07MhoVqDfjSts
HlZcEIx2M1hGwIbPWOKN+jAsogyMUaqtZVBe1lsvMqzTzQSMZCVL/Yxi5a7DTd8QdKLAHJyXVQBR
xkEMueaqbRil+lT6rQgzPGNM55uNLVW6MzuT67VTptS3DIOBeLQFiwcui/vbTss8FsTNuPP57W4r
Rkz5MG2bIPO2FNbugtbDiWRN5Qrrw44Yxx166sgGDEQ5CQSSAD27B4Ybi75hPMs5e0PrZkrBAIJF
b0WXyonlsqYKGdEBPYweVLXxTYPEQMl90EScJ6n0QgwVJn2avwQYNFk5bXqm6+gRX5YVQvLrrTsh
2s9BsUXOB9xW2i1aJ2y3IniEw8KaNbOfRniFq2kec9pxyVKZtcjGKEjkT4xFt4ImCoqmj+y+sr3b
W1dzBQErGws+mrMWoysPHmHthVHkZ9ZAFKqQAFuKNn2VJdn2yqaKs5f9Qc/6n/IEHqPbgo9myBdj
3TZt4PHucEpIp62BTGikGeg0LRIK7TDjGKCAlxPuTJb/8JamKbsVyvS241KkVrhqBxbPYE7sQz+R
VqNZehOpjwH8BnAN8jHCw+DCnHmZ1v3BrpG9lbJs9EmBtZi0BakEzfCj+yyR9yNxeOrj470We5xC
UrzHo4HReTc04ymiKmGZRbO90EWoSgGUGRYaSUFMoi3goCVi+KSthXYTRgc+SxfkhqmHBSH6ddJy
Wvq6XCTsWLWMXfqkJ9rK1nrMBFxM9JgMqrHpzOg0JZzt2M+50RTTo05PaNbHwLuN/lDFXCpsaT5y
ffOXQS3WduYBy8zuSmarsKwrTNGVCQyT6/joJk89/MtV7J9c3Xp3BXhAMx9XSnUXNvwlrTi8PafO
XqVu/igV/XmOJpgISMT2oIGhV1EraMp65bs46rjw3VaVi1keLlyOUBCHVEoRt2Bz5qhL2/HTFQ2i
VdlUTGCzc++Rv2FLA5wHYFQb0bJs5WuBsIODT1BYsQbvQRUtFJoG10blRxiGHQyUVcjNvZu9thYr
fUP7UKUWgkhvP1gwrsaGbPiIWL+C97+Th/nnTBIJCSd5NGCGLtwZ/54G+JXj6idOSvbWefgucSzp
df5OrmEDW8CnzSW4amtPrSbQLJU+XdVdpfYMnKeePjMKheVI8TsJhX1OeNbALbIJSo4Ikucd8Ep9
HfbwRxy/vgya8W6AJIbtkrzrCcCF0MqeZquqa5qcjbVC9sdWKc0ev0DVUnTmkaZwwU1ufIVAENJ1
DO+ci04QC2vVdLh+ND15yyKmL71na1xQGcv1Ljsk+FPstWyXnH6O/+3Hb//xt//8j/fhv/ufOZjs
0c+z+m//yd/f82KsQj9o/uWvfzuF71hf8q/m+8v+/ml//aK/3ecp//3bT/nfPtH8cv7+vHz7P1/e
6rV5/ctf1lnDFe2m/azG209I8s33a+AHmT/z//TB3z6/n+V+LD7/+PGet1kzP5sf5tmPPx/af/zx
Q9rq+0j9OlDz8//54Pk15evuXqnp+W3d1s1rE7b1//KVn69188cPzZK/uyb0AFvYSncJt8ofv/Wf
vx4yfhcCKia3XUdZpqmMH7/B0m+CP37o9u9KIpsL3RAwpRyHh+q8/fMhEz4Za1ilBIqprv/4r2Pw
l1/mP365v2V0n+e82vqPH47+47fi1+98/hlx01iWSdJSSVwJyrAMm8ffX28hyvDZ+n/TM7egKkTX
VyKyzybqS+QbN0FLRYZPMnpcm+0t5aEZC8efrZeimrZ3k4lENOW7KtIW0ufWRIcNXsxleNNJygep
erBmdbrcy4pNPUYpqOPbkiFNl4X3hWxvW0DFGZ0dCZMZXDNXdpe9jAPzbZviFv/YUmRixMUcmacf
gEZqni7kYxKSt1Nqb9xippv2S+gUGFIYPJHPQgtCzk9YPtMNqtWbuNPuMg/S4gzMh/rroEabRbSq
jHzbGj4jk+JparqTAN8SthqUDX1D/IZ+uukhm6KvKK8xGFsPvmWeu6lFX5wu6HOpETKSx45h1VvT
DtcZmtj/q9Pt/6dzyf13Z9L/yOB5vP7zCcSn/zp9pPk7cVZdp6DFEbzXBY/8Ont0/XfL4qRyuSTO
Z8H8yJ8nj2b+jqKrXCEsxQlmmrr597NH053fQdX/5ev+L04fYDl/OX8c4ZDCF5zAwsQNpQz3X86f
kd1HO0YoD4rbXD2aNfMxDAaJho2R7fiwjkwmr1aB3sRd6SUBK7LOAPlkhTEeEYlGpjoGXo4xSI/1
xOavaBu1L1iCfv/T9x/AhdMj7heWTWj/uGSTmHxpXDS85euYoFENYtMvPwfGuWsHbCFKwEwh8kN4
RHbtwgaw7i0vbMEW/9cf6cwwypiBL8RMPTJpKgEspQowbL8+7mb60a8PwYDCwKhgG0JJhRvdtSMt
JJDyNW5ukWmog+m06hC49om9ybWa6Us9GKaOPB1QJpm0oAyhNHUzrwnkPxbpmeGkA3MKHKhO1sx3
CtdU32rL+tTM7CfcvWTTGRC54IcM9DsbsgmJ+iWr1MsoaFr3AEmNA7CUHBP2wkzMNxnGj40PWpz9
DECqaLh2AvHat+mF4IACbHjC3vhYzSvGOih7bJvpXisISbp6/hIrdiw+ThikKzyS0GmvxEzDSvr8
xY2MHqXwoDEeyUY8vpq9ZG547ky6Zsi1Ubn2ZMycLd/BHudfNbZ9WxdltiCCN0vUbvDAbffWnWld
5sztwgp09maSVzzgeaLTcdoWo8UYqmMczm1qKSyEdwozkcxxZjaQRjXHYL/LJGxZtLRAQdR9S1NI
A5LleRnjh3VMoPKQSgXl9clmosR61enljeeTd228OtqXVr6wmMCLGXoL4/4cBNmDBtQMBY09DJgz
Uo4b+HVftJfTSiaIM+c+Rxr0GvUlTvqIr/E17LHpEMgqVffU+jNl3OW3YwwnSxNYh6PrbhivpTUX
+SYzImymsnV1ckn99OKl8Wc0ZK926Zy8QVwNlvkobMF6hp/ScqcrEjRz2yXst2I4UGbgkm+vPjUq
Z+2hZl6Z5Adq55cwqJgTxvAySkNt2AueOkWPJGiCRZLP6JpqZbHXMIDROci9Hg6XJhKEUII5xnjG
xU1ylgRcCs2u8RpMx2YZQUBwXixhZzdUYhS5XJObfiut5GYkYrCm3BtIHi2RKJHuUcz8vH7OHuY4
+6mM8ScQe1q3jUj/LWJneprQ8uJxDif6T2TueaNnwt5KgvCHOEkDipzn/MtqolDgocN4deKNZ2Ve
DLuIqYqDkXKFnjxxu2R24Qc7beynGy/CU9rVRMJt8xj0gAgzQPPQDm2iyG2GJdLqz46pYFzOnVw+
EvwRph8DItHeeJLCFhgkh4BkGXBVx1yxuX2zomTCLx36e38s7wz3vg2i5itMtEdPCuy0floD9aFJ
2k02+JK5YVfxQsYzG1y0eNRMePDGYOR7X9whd4OTGtt4PToviqzBnUvIhlCXWpmDtxMGdF/EUHK4
nfhpmT5Z8ZLSDkrjqAXvu605RMMBW8JWtQmMAWJwtGezEBgM+hsCt/gpE343nZL5hm0eRda8dirk
IESNfStYC5eMGUV/zExmzK6UJ/Tf5Cx0745oebKXzoV9zp3uQVUjND0unLiqLhAA4qtUkiVA39hJ
fHBNaTZ7H2Nw0dLHTujk4AIQWk52OWwyhASUZyGfMndcuQgB6476JkDZ9GtkkfOM52gXszt7mFQ/
HY2MzJAKmmLb4CtGdEs2IQeBNzIdKU4U7GwpH2xyWE+ByXXEqrCFaPFKjVxwgewExy7XvxjFdgAm
hy8XaZ8jPuEDD8byenI4UcqoOzTtdYBuEWjopoWns2VT3lmA5MM3ljB2PYtmNM7al6bRimBbx7CQ
G+npzFHtwt43XUASKenEhfHx05jk0SZF7Jj5KtU9SjxsnQTboCvvsfGpdxpSKAnzC+2GjSaKsIpv
cfNqS2Rf7luFf99V9nDracc0T+tXt56MdSN4u+tAPa70QFZEPeXVlNXVS20qbRVrcXaogHOy5YNo
p8l2H5WY7tre6rewBnPE/aI+e3jcSHOW1itmA5onEWCmaqCObTBI5JrD84SBcNEFgEkQZ/ZTbmQ3
VdxsQ5inF1vz6yVAkGoXt0105zRBeE5kDHG+pNeZAP+q4yYDhJQ/RvRGQCDeuNZnJ4iP1HvsLVRv
QgknfFeo5nqxkaENFjLAsEsWTD+2sj23iBY7u2i2Ram85ZQqCVEBAzXsJEzA3Dgh9TFT77pWQo4F
wuCrZpV7KBQA/LlzivAlIcMJGHN6xkR0lOMwvoaIt4oXT3K62f7TIuvPrcA/L/3NeWnyj6W/I1xW
VbrBxsNl9aS7NjuTf176471X0JyMC30bROGKwUc0l8/C46XJOsLL5+E9cd6Dur+0fHezIsQRuvXI
9QSs/DoSwHyK7NElrnT0EgzMvay8TSund4eKBDap8G1rVeFp8YBXRo+dZb+7+Ejn6+6n2Ywt2EGs
AEXQrerRH3gPI1iyQIGmgMu49N2VD4jwOizImHZGD0SGGM2+i8B4NfY03vqGNuJ0bJHKbN1ZNETq
tuQx+MXpNJX/+4NlCd356+HShelKzPeWzqFis6b/y0pPQ7XNTKd7c32De8mU7VPfvanzHjO5YInn
tSkrPo41XiUy/AVFkmjU9z6xHU1LXyfMWVjnaV2ZZxVlhblCznYZNGsqcRrq9upV69YlbuXA3ATI
wd0ILbVZ6bYeX/QQl31P1CQtO1pjCAppdmZsUZ7eXQwbhvKx0ydQ53yyussuhLuUyLuuiW5Hptyr
UrxysWGUUFYPcT8TnabwztintokOZPc46ozxPTeqkDlVe+794Hog0bFq2uGNxqakIIdDnSCIBdSN
PtA2FRcLWwZ452RwcnrjPFmlsa+wNwlZbWQDR9fWho8WXxYR1PIhd7xw0ZUDr9+0602Lh67xWHc5
5Q1NKD+LjjWEF/WfcPPQQejhqHxxHXTJlgBxtTbhfnN4A9RpQk56jXyESfo5b7+EQUKVI12uuhjc
lHvrZMmwtDQ66YZ3T6kP1dJQGxX6w9C73qGW6W3UhldBbLzL/Il2nlFhU87c/sisJzznFsm0qHXG
NeK31FeREYXnus/SjV9nagY8I8vWHvOS7z/6FvmSxoO93SXlnw/8+pwCKwxPkVx9PwPBPfbXTQu+
lVKLBlephBQ2DNFIJZPBlXMsBcHP+XmtPMnhF+Vv39/g+0X9ehHzg4mU2SnKLv/0On59aPnJ9WgD
lvj+ql/fjrakbDkCAOKdwI/263s0OpeusqrwjcxP+I+n/v4cFAcBkSTfz6FaAf2RT/n1oYsoWgrL
//XzfH8tpUdy1bkW4AGRwArzysdGt7RdXtrwo/0hP3//+6+/1s1dwigXaDkPfv/792d8/zWV5jWJ
FsGdluf5/qd/fBr9MufR9v3DP/598u2Ic0zX8FDA1utt+Sz1lPhww1S2nlO1AUEfkbonT8MBObSt
wdgk/Kz1DmucToAlUSewh1tx5yvkUn3KNhYFAosGbNFIF8MeBLTObQkPQ9KtBaoDHT/q4LQVzeG+
ues63sCsmP1Cv9Ua+O9OKInoTSPeIUc+pT0FKzL2xcaFxlnHLHJmA0YRFIvECO87ag8R7I7KZKDt
EkzasgLdKcI+nJRMdAt9SLZ511X40KrXWEt3YA/qVa2hl9DchM0i5wkyE1USs54OIWnDZAosexit
MPMkUfegzBT/mZbdTHV5Jcv2i4kQRWI/GwInm8S8xKyl15QA4sAJk4lUnvkIS1Dgx7sGm5BsPaQg
MtGg6xIsyY5GBXoStNc1qi65KMqsdUwe4dC+NRU70sjesj64Dnx5Iyhy4IZJ+BzvaI8VS/uy0tvR
TTu8bow2PCNHEtdJcMgwvRssnCPYsoBk9MOwigOGUBXGm2DuCQq89Mop5stCqi1CLX22KyizRTGZ
SwPdn6x1PF5rZPsjs1pKVTyFQagTjjmkLcgrbqNPKstOTUGOsGYuUmX9g2aHpzalEdgU5lOYsmC3
NUU2iELRhVZ3a42qhJe8NDnEMiF0SDBzJbUcXnlnvOkTraaYFs3epHdgCEj5GG+CCV0XcELRhueY
IMkiq3gr4wKVWhKULaLshhv9nQVr9C4sHzxZp8+MsZ5RgNelHZNsqhVLWQ+7uF219MTaJL0qn6F8
zbJmkbnaLUHD7JmR5LikhyZkAdSZjKrAhcc+TiyVGj7mJMw16amZ5quk1xAloTZm2WGHhc6ipwtu
XMXJCThNzPExrnt+ZW76NckGLmZL068+raXRBrsGIuzR4KpNTQdGXyu/L/4nY+e1G7fWpNEnIsAc
bjsnZSveEJZkM+e0yaefVe0Z+ODgn8FcuNGSuiW5xSb3rqpvLXaiYM/yaPKeDRs4iuZTBi+6/l3l
3j6LtB+exQAedtcYZ60C/23Mv+pOEQoaLbWaF6ATxgJ833Fu6i6D3Tknzp0L4W3NoKV7pEjx3Ixb
am0MBZYorTJjQdDQMANfsdZgHvFxJqi0S6bgbQlNxHdAsZaMeYGSmDyY3U6tRxl5qBrGBBKgxST8
uZboz0kQ7wadQUoAladQcSlNquket/rHaMALx/UGOMT7YDC5bpjV7UwIJGYLmC7Xzk51R7InO1ok
OFas07eZG3abaiwdaDhH2yTiurRTv5o6hNrlxLxx5JsMXKDxYpNJyfqTbRKj6SgU6BzRSl1ayHVZ
jAMiZnMCZ++J+ZBvGoHFVvXk29pi6EluMDpIZ4Erpxq/o4mOAf6uaO2yCl95Y3KaGSxgBB7PZpPW
v+2W10bsmLO6qSckiJHm/wxn82IqezwQaKSFl1c0SoPxAkQwY2gUh3fdhac898uT08JZvd673nSO
aR0152BM3niKE8bkS996yxv33QXsfKbcFBK56TDQZKDpaDdUJ1OqRloFjyBYgE6t4pq7f75+vXv9
0vWR13vXh/955PXjv4/588nr1/8+HBgfP+jv9/jz9Gj6hHWLplIAGdebwQfZukb3W57+3M0EoPGP
L13vWqkfYeaVZ/151P/x2bKY6KP8+wH/v+f+4+cUkZUfhw4IgVGUJz+hdK5zCJ2G3mT5cv24Xkp+
0vXr0/Wz17t/H//n6/9+6N9v9b8//PqV64/793f7jx//46dfv/t/evrfz6nO2ylIkn9YEbEAI5I8
8xaYMPz//nH3D/j3+tmFyCljFgt+JKb2r6wSpcXd6XpvECDJlVbSOQmBwn+BS4zcdo3tv57DQpxH
Xp95/cr1OXTf/+fpf7/xf/zyP77n9et/Pv6PP/j6SbQtLN5sZTjG9u+ve73370/++VZq0dZtsFMY
lYayeAIsBICq8t68GWsyKT5C61n7qNg+bVBgEdUCx5ko8zIQaYYq7ls3+ZhbzK6d87j2UFRBBfAA
kKIB2ba6xb7qCxbRsvaY7F9PBXwJ5sMYkd5WLlU+Y2E7lHozjNTho1iMZw/KkMskyy7qaaPihk8A
OOBo9CDsLingVZbQ+zy6zyrIxpQC3idS0+T3LZP98/LDT+29i8TBtRLi8cQsuF4ydajC/jdE/e40
aPFtrAHs7ZGUt2gfwNJh+GsYr0t8EncGlEYEMth9SXoOEafNUQqSRlh9hF5FEgdvtt6gF3Gu1sOZ
+SDXyrbQyVmhax1FHSm2kN9lzCnqN0RBwMhE02M1MCGZ+l+2Di8t8xokTa1if+79HkfrrcLCKpvC
YzL9JFCeoJRCeVyHXoa2N0ioEpvtmvRHCEqfrQizhNRyD1AZXxcDwrb/VVpIBbJkM0UPduJ8M3vz
kXP5ZlTU4j9vvZQaeJcqaitcwCEhc0xjG78f7gozh7oYUDOYAu00VFyles/4VaEIzEA1xK7+VXVB
gCAi+GUFAxbj8J6QHNSXiIBPxbRNTDhbdwJ3XbA3620mN0A3EiLTdfzKjDylTO5umyQVgvz44QbM
bZuDZ5/8hUsYuTo0VKRd/J50zGB0BEcqA7UhNTHds486w0c9y6Z9UToFu4MO2G/qJycf4ddUmf25
jVp9n7HRMP3AOZeL7pzncjOZurtnRXnLY629l1vsUzrG2ya66ghZw1PkDeGpnSMIIXlrbSnswm7L
JnfdwsuToHu+N0bmGFS8MCNa1Pucl9FsK/PQWZSLCzJRRgA4v74kQ3EpSmJyyG0C+IZJs0VZ7Yuq
nkWpi/LOLUyQQ2b2rTNGtTIT0CuLRymH5eRKUApJ9jqQQ6YyDsMusyA+eXn7I0v6Z1WNUKTzcFfn
HfaNRQGDgojp5XhfC7h/YNndLQGjj9SePpd4YKZRu/cKT11KvMN+zWxI0y3uLunQcqJS4v/eYX41
a6ZZdL649MO4R9wBSzctHuwB4Fyk3+TfmQaoy9IY4DXyEBVgweCC86tuXesQd9Fd5DqPKmOyt+Fq
DgmI8euwoIZtZ/FtjmxyY6DJdpyZpIPe7/XYCyH3tRRRiXpXQLRRHjJwWBN7r7fTLJG82cMiMnIF
KkqiWgQhdWa2rHnZK2+q7s25vxvC1DwYmntHrHS6awANaMWNnyxMNbmZfgDOqcsB8T6a9h5Hzxmt
WrF257TdqLTkYGPJvUI92lEBJTaWBsRVoLQPWwdg28oh3LvpsVavYZFuRhh49K5Kc2Pn/qebLxSL
xuVpVM7RjkIXa89kbHAFvcV5fE6s94HdCeKhAMeSb3BosKVYvJylWDTtFjthBre5CxvYU8YyrycH
VKyvK6aTB7/fd+bChGXOWTXIkfeGPdV8Ev8hb9ExSA/kOpNt34Scd5bwOGMLGk06MWbd2jtNZyWV
sfK1PvGYkY6T71KECwOcMUdup9JjzAmU5h5ZD0zg1PCgtsa6S6/Bfs1bh26e/VCQWLx1FIXirAya
ja5N9LFzkww+f6i+8U9mEaCzZIJ26xJRhp1ORLquST1PkUVcztjkOcnVATHxbp7CHMcThFuWhpvJ
QsrawQuiXkuwj4vqHrsEsnaJavYS2sxIby4S4xwl0Jleo50S8mSsnRPxYqs107j6qB/YyXIBnc6h
BERrzeXEjDdXs6iABBIjNR4HCZWyxh4Bx7KvI2cLDcCl+BYyEnxKyKOGEkxtJKJaaAcuYx9Koqs+
GVYlYdZaYq1qlrAQdwqJvOoZbZfK7ptDKoHYKCQa60UMuZYSl9UlOGs5NW7sJv3sybOAaGEWsIjJ
hmUUup2svg+zhT+kHwVPuum8d/r9kMAYyZyp2Lu9dVrst2WxnwzdPQrSeYPOxFiTj0LjVn2nugKz
M+U/ejN8bFwmyRyJB5dYuKFHxslh7LP0JiiY4ZxqUnNQOvUSV+BqcBUqJokdR73ORYMgciiJZJLJ
zCxKQKeHDTYk9HHN5yUqrF2oumgvvID9mPFbNBwDoRbRCZYANHNnG08i0RHNms0kMemCvHQowWlf
ItSwbzZuo3Uwejqg+xK0RuW6tyV6bUsIO3rWIyLZDPdcQonCKTnhl+S2UXC4B1ei3FHOuD/GbiYj
K5lrlckoiX7XmvmSOFQsVaWdooBrmClB8QWN1yoy7EctKc5ZijABaGmz8eaEgLmNDTPtobpK+FzF
1uOikx0s6S8YElAfJKoOuPxOa42nhQy7cQ2zk2qPJd6+eKtC4u6mBN8LicCPzIVzHeskGk9h5YY2
bM20afipk54f7Tw6jwnEhMgGHBERtPSyIlx3Ab+0o2UPQxzfZc6vWHneZsgmn2iU81pJZF+X8L4w
eEKPAn5ZhF/ZYDK06BSHoaGpWdkkC0qNI6zxS+tSugZJ7SNVuOZOs8fTXI5qXQtEgAJscbYFLKAo
qCZ+7OyKxHobm3gfDs7FGogHazquqIIZ1oow/4GXPNxlZnvhp/nnPPCfCsEalPhsC86FkFwMqm70
YgWBADV1ObtQEVze+ozUVvetZcTbUdAJjSFnWWAKDlSFKOH6RsGQ/b8gF4ApsqUQDMMIjwGAx0ip
ctrR6B33NN+YkBR8Q8ac8mZw3ycBO1Rd82MR1AP05C+Kme+jMCAEBmFBhdBrw6eh7VmksaCpeUwC
M7EORiKHJ0GjuNsjZtO3g3pQgpwwBT4RsIDlet7vNLgUmQAq8JptIEKx5u0ZbB1aqgSCsyhwQhqh
tsuD8SVqY8DOSaieCCY9eku1KYfGhOFLbKDqyN6EbUxoC3ZGIhANb8q11ehBGFy8F8Q64xrMt3vk
aH4eJpOui4Z5jMnO28EE0KFD6sgE2eEJvCMWjIcGzyMQsAfEzQbsHi2nifWV4X37xsJlZURt4wgY
xBFEiOV6QGlMHzYDdwgFzSt8g2rLqpTEzQTMvpnvbepC1MApX8UMY0BGAUqiBE8Sz97BClAyQ3o+
YH19anUsFa7+4Tv8D8ql6faJt0P6XUMqQDXUlHDeLCyMrhNtufqBtoh2zILRCw2TV1279QioH2KY
KrnAVUbBrEiRhF056BVdICyT4FiIN9X7WT3YAmrpBNmiC7zFEoxLCM+F+f0nXfOY6of04jEDsS5a
hjjLnZp2BTyYCpPXBca2YmncbrJTIuAYPG/MA3czDZwoymBMMekuoBlQmz5L+Nhk9sG1z5FdMf0F
maaltERWcr7ndCyxa9GlWUu9GtsZLoLAbYoPDj9wbwK9CQR/YwkIZwkmVrPgn6eMdQ6QCfYXBuCc
ThA6CGUgqH4k1fgEox4L2eKfkoVMMmAhgkjdNoDGA7+fiQi1Z8Qy27kC7Akg91C+3+DpEZBBDCBM
8D6JDGFfgT9X9E/NUkNgQDlUIHtqmM2HE+TzHlRXcJCcQCdYQg5MoewKF4IypAUd0H0cPXaKFAMO
0XAFEuFRpXEKOUdgRcQMnqMo+R1igksiI91lV7CRII7caU3FmkunDvzIEQwSlZOfCVykXABJiIQQ
0wk0KYCe1NoJ/ur2sVP1uB4EsNSgEBPgUlssoJcihkwExsQC8XcNnanyhBn94joj0CbBN7VwnCbL
ew3j4hM7zj4Z6qc2EE8S5KfI9+4HQUGR2acgKW3m90gF0caEGQVR9dYSiBQpw3Q3CleKuN82n26J
rXw3Ju1uBwIVCaCX0OleWY6XV0CVlzO+6wORTeigbWzI9IIkrAVs1QvhSlBXaeQ9LbCvRl970ASG
hcvmV2u80pTwKOiN1oZy/E3SszacBaXV9Fa2MS4pSyCOHcZclGC3tPwG1270kMDjGgXMZXsguqJw
3LkUp8Gm9g8Az0hfpCPosKbivAZ6xmLmkCIe1kfaQTDAAloEpUDBmGpiKh5qTs02CBHJh2VPr57b
bxuC2Kv2vscURhimLDgtLzeGZqp9CoNMFxjZ1Fj1yUc0Bl8JXNlDJvBLZkGp7zuMYFVCv4JsBsBZ
nn2YWt/bJWZ6HOyOLVNZjAdDsAeZBmTEZZRgi1NqJNMPPns+GPWROZFtIHS10M+PasJ2bwh5zQXB
VgqLTfs0hMyWgjkUUhu4L3vbdMMXm9WvSWhuZsbUtoiB0zSnbyDEN9Bvfcx8U2zTxmjyYwUcrlNt
A2KiIAgygk8tFy49MbI6UoE7B6/hbhDOHChhlhNu99xDC6QX5h0VmMop1N+6WNG2E17dxIQIPS6m
r8K+g8NN9d10HuaiURvihsBKAN/NE2hBOqb1wRQqXkRN+BAbDobHwfBYlp6jcGi2ntD0UuHqmULY
K0Ht0XGAucd6GAJJu6sJ7yQN3ghQiAbKZ6oHk0vsyekPQBYpU3QZNvjY+NHbcDaisXovY2B6nnPQ
Ro0wdvLNeNCnI2zAUSsfa6lhAk3f+e6ORHu1M1S9MP3C6mnQA9DDKbRBltXOssxHPHvfcYzdgBwa
ySS9Jvib1oQWiPgr4RcaQjJcQBq6tUfvFMhh46dAQoLhlfI1RzYcxOHGFCpiJ3zEwYSUOAgzce7t
t0ooipQOfhdgFWvhKzJ1Yq8dkItMnrCz7kN20FxZhgUyBq2jU1UDUNCinLQb8EaHTE4qNMcRrGNm
wndk209BqDzOQn6chAGZCA0yFi4khIT6ZIGKTIUZqTqgMRVJnu0gREmpV5QgJuFbWAflEOUW+qRl
goLPyvuyWj5M4VM2gCqb6DeF4PYyC8HSFpalBtQyHjhiodGkUKLpDAv5stJhYDbAMJmaroF1w8fM
HXpa3TSFByv/YYPQHK4sTaFqRvpbVD0yaswoh1A3G9/69pjgYmtPKVEs76ijvhJQnbUwOzlngmjT
hlsWAsTVAHsyW48PHdRnBvIT7w/zabfJXH0t5sBQx+hlLKL1F2Ir2Y4c+FOLkpHGFyTRUZiiEbNJ
PtMjWzz2y46fVoXqaL9gQ3zr0Kpv1EzNE0ZpJrBSV7ClS0NTu/3pGJO5IVEJ2JT9CxMT/UNBH4wV
L8eRRRJ1AHhT1+aT1x1H5T0U0FJVkYdED25Dto4MfkaPTH0A/WIqYnQWpl9grrYCX03AW/AASpJ4
lLiCeOMqHhlndmFhCbzVhuIKlJnFe8o7sHQB1kKb+aaagYZLZ1cIBNbDiK6q5b6Y+q9UHw4aiZvZ
YDonSLxTXOFDgS4zylncIaK6L2DNWkZ457uuv+lz84s+Pqb36vcMrGY3jtUlnHk3TzTvdykM204x
AQ7StoZt23YJsx3eTcyG18dPkzRQfxifQY1KbpVJNJQ27Y69UQM01wOeawrkp6WmM00azA3iF7Dj
ltIkTeX8mGwmLoieUxAFycvMkGhyprUutN6EzCNT3DtW14wZNWbBM3/bQviFvbwqFpi/keq+hmR+
tYQGDNIypzIEIdgUVjABjKKC8JAKRdgHGlMJXPh6ozpWx9d7lO/0UwyE2BAasUXKi+KDwIpTg4WH
0vx1LSDjWpDGFAEOsHOw0MV09lfqSj0W/vH1k7w2VFtdgSCngkwOK0fqlVkJA246+rwpmIgD8LpN
rkV2/LsZpFXm5GmGPzXCbZ7T4JYOYQTeNDZOQwKsK2rcPf+qkyUg6FaHGAx/YaajpzFdmwbSV7l+
yaUzJ7+Sf25DL95XIA2WdWvS2gmllVNo4NCERa2ESh0C7l214Do6BbHalS47pJt613UzvRK41iXo
Sjtto0uDdgmhEyIm2vHJlYZd44Fads6Ym7u4R49DIxPo0WRW2zosoaux2GWV4K61pEkOwPBRFsEY
XsUlBjZdiNz6MDOIPyz37sJ4IcrEucZmk8zxYbajk65MKcJRFAWQrDWMJ5mlNq7bmSqxrXSazZrd
bWPX8rlig9eohBseCEEc2MkAVZ/Qg0sdkcTtcGFpS9NP2OMN4g7wM1xBDcDkkal4WyBwZEZAkOVk
HhoGxBhbqOCZW1eyuSsA9Vxw572eMqmcM7YDCJ2d6I/cH9+SlMuMoNL9Vk83qMzgQM662lCP3ZL+
f14grHulR0fTePMx3WugtHpBsTvKPF2/9/XG54TN5kJ+1vWGFUV70qYJFUrngPKc2tP1JgqblrJd
DQeSMQn3TwcDqTFKPfubHdnt9fPXh3byJFMg425Np9YELx9z5DG8awTb8jBKT43JgPKE7P2/710/
V0Csb5Tp7X27prKRQKegwMlv03TtCSvEf9+7fs6pIeAnteOtEiuB6wQd3weTT5rXOlZCzg9A6Heg
9BXvipURkJIjslZtlqQB3mNDAe6Hz6aKq40feRSbe8NeCchm70/TRI0ONUI9lTfKJxre54wGp53+
5AVUfiOg/2MK/Z9Sxdny4EBnCjOAiSIAI9un3pq/HFXHMC/P1GgZpx2betNn+AWi+IMX8LmL56co
bqUNEVEH8X45EWM1NuDHCFUBtlXtyV5ui9a6n0RlkMYv5lLdEdh86lsXRil0A9QHujgQWAgzZ8ve
o0SPYPgmLcIayRreBNQaTxn0vridmHflqAtEsbDgWhh1rAtpatw1aBjyq48BMQNv52HloWqoo+R2
zGJ2rsyfLcgcBqQOMRlmheRhoTC97cX7YNCLpyWxdcQIQRHzsdPH+9Sh3duNZ2J55rrnZQOJEMbr
+LadzIZAbW2DPm1+G4N163fJSRcTRYCSIhM3RSKWimSOvqcB5uhYltvFaN8SWk1KS096rR0C1dDt
D5gtWVxW7s2Otdh7J06MMMKOcb2JxZhh2cYjbu+7+FC0Ml0aul+VGDZmVBtZjXMjRr4BRvhrspyn
kvmPdZ/i54g9PC/Z90J7bVsj8NCg+62i8s0Qs0cgjg+DCbR1s/g3MQ5NLic+BB6cBkzg9Vrz1NvF
3ZKhZXTIRGdOB1xlGYZdi/vczqE+WH5x55jjkzaZeJHNG8TNz1BDX2b7d0Hf+VCX8b5m5ppCs7Uw
38a2GxIPOiTEJjTQOS3hOuk0jtnJgjinmP3K/RrHFWKULO3AcWbODS8WizDmCDiJ41EhrtuKWMXG
sDJjWglEuVLjXqG6FbaoWNIWKUsnehZWxvTdMbboxQI+b58BaEjwuYwidnEBGrMeR/bSYn2pbI6W
Ag+MZcyXYCwfey9e53hixpo6W9aR5RxxyMyqxi5EnNonzcsPBHVUQfLCTEMmnJurrUY+/PM5Jux0
BI8obBKR2RiNC38PvY3ZPemAlUgqsI70MODYurls8SqcSkaL9mqwLmlT7BsoK0MFeuSiH4oZnY7G
ZANJD1zzfXRCsnNftWjWe5HwNEX6c2kTQWY3L6mIerIOZY+fGye7TZ5ao3ksGBV23I5sdIzyA9tP
HAszAP+PgwcoFiFQluv3iRff1Mj1JkgLvHrjd80cP3OmgI5EKxQ16U2Efs4JWkAddvLkcQEdUREx
l88v59ivPpKiyRVb0cgK2R28TbAwQ7IsUXLABnRxQBGuM4v6y+LbxjlIIYjXFct/pqm8y2A3DLj6
ZMdGndBBUvHOgNyyLiqoHNq4wAwc53eoLuOzFjEvSSF9mxd0seaZYsvfy5Yvoqa+getMM4s5XYuX
bWAPhqCaHtkybkCMmQ+jB58A7f0zhUPkCiKEmjBDMb9U7kKRRaXxHeOe9EuYFcVU0yR7zlN7K8tv
3WIewQoCbGixT4065TsasIAwbjlrBoQpWH06hHdTUVc5OKxikVlNsAgd0VuZ3nIsGbjk/Qg0o6Qh
exk82maL756QjJ0dKvwaa52jkZ3Y9OhHszZh/DYOONg6wFtlNWjtMG5Rvw/2Cw4uKBLDyUvRcjHY
x1XAoTUqyq7AQN6lROPV4PPqROyV9wExmJqVBHrxeZU7/q+69ul8Dvl2ymgQQoYQRKT1TsZwV4k+
LJ4QicWLvW8t1GKWSMbSyfnssY5pvn2gMcSqzYKMNx1Zq11iLGVAdnGbzfWzkbBewJL5rTCaLVy+
+qc2M++Zvzmpmj3hwpve12lGdBjRRp298nRiImTNUp93hnBWsqPrYbxifzPhvoi95VeJZ60lmLxt
RL1mTN/F+B4V4S8XL1tszRT7r2il4jt0omMgCrdwKT4K2Mj6A77Xl0JEbwGdEbv8aRYZ/V9McKEo
4bLkFzFQuJI54hRstWF4O7eVtvdbSHxxCc6CNE6HZW4s1KWxKZCUdKhWbWVdEjHSYTxrMdRVDAWY
tD6KTs/YkaefJS47Tg1APp80DHc0S1ZzIlsf79NmAE7HqpNixAsx4y0Y8tKxoKTTRlQduo0rEr0M
m54dWZ8Vdr1RNHuaCPda+JfNQMRzEBmfhmgCcBK70/m1w9anYe1LsfdVrUuVCZ8jVj8fyDr9mGoz
JNNT5fR3I5MSFu8t8KrBS2BjBgy6HVdUYfo/6GIOHFct9RWKSygFTdyCygNR6oR42uciemzpq0A7
iQLz0vofYaMeOHHlhOBdciUralMk95AY9q2DCjt6mOiibT0RHY6iPGxxH0YFxG5ciDYoIAs34iKS
xAxbYoo10cWeaJvxE60hXtYb1qd3S+6cxyll/Q+kdXRXhVAuIgy9KxsvoyWCRsNH1Th25xJzYyIG
R1E5DgNSx9EPeCJNbUzrTMJGrJVFAVnUTMFJCquBmN/29JppboASyargCAxgl4lMMhCtJG6Ygy+i
Sdse6RCgnnRFQpmhiaLBQNYcf8/b5Dx1+CqbhO8Gi2XliMoSE8Onl+lA76toW+jar9ECkF6JAJOw
0T3J/09YGfIdB1tEmd7KEnGmIwpN2EL0Bqq7OV/uectRd5mo77YOf/mh/8A2xPU0Gva2Obz1mftV
qtLdWs3sbxvRdyoReYLtG3c5bs95ttCG9M3eEe1nIALQKX4sI53rGmLQEENondEgnsg1MCL4kdRM
XsYhe0kgIqsZvyjDqZeIscAdiCy6qVzVaqoXhJIYukE4kmEzRJm7C7CWJlShGuRC+JeC3Sxi00AU
pxquU5sx2hNBv0Ol7HNJ2RTRBWJUSxSpoVJfxAjuwuloht7TDAVrMEXI2hdvPY5VOhTYh8yBBKQI
WDuiaSyz7gNBtEQZODRUrYbmUWs1loPBKjZeap6dci3XMbxmxM4IQT0H0NiE7HuIqLetEqi+G64n
C++690Rv3+SPVIEEX/uYZBVG2ULUsotvXhgLCo13R8SzKdEezXjxbONrokU7JYT62JCpFbEPzMz5
2SrwFBtqQiCFh+F6WmlFddvjvKUKOAB1aj6j0vm1mF8pblyu3T9dXHnEuFcG7lyO6ktc8ObOs/HR
z+9dk+nWOQNb6JlkcNzo5Ebmb915cBTzAK0IesP7YPEeU3q8zMRogMN8jieMviFmX81M74tuvrNN
lL8W7t+J6k5Dl4qeBnUvplhSdIfRwcAY3GMO9mttn3faT89XWA0CmrOD+6hK0JGmv5pFPszg1L4G
LVgt2ccsdmKGWFd+cOlEW/xJPrdfuy+jbDgA6Lq3s0iO2Uiw0Bfxcc7i0xYVcocT2dQOoYEiWYks
WceanIo+ubDpahE4Ig1LLXo3ima5BEZYtiFm6t5aLn4kqzoU9LiZNau2z1mo70n28edpOPF4mJwz
jM69qJ3pPjDAL7pn32CeBD33svFFBp2LFtrED+2KKFphjM4sh4LkXY9HWrY3LvhEu/6hkYhbLx1r
wKmf94pOiRsD+dBqP9olbfwjxVLdZu2t048PRDP2LRbraDJOivdI1JLVCXwrOowYr5eJy7OHA5s6
wsuEE5slz686NjlMbPVz1rztJPrshKWZmyPUNjOaQPC0Gc/gzFDM/JqYTDuWseoczh9z6n4kbvM2
FS1yboTdauYFykTiHYvNG6t3Q5UvTr1fOWzYXU/HnHrVh8VkCYr76ll1bN/HYK/RVd9R9TnELt+d
IYZHNd3GXvMq3LZBJOMp5dPA7095xTMsfWCN952MaMm9oj3XbfrYt/nJBtDrVbSoxohr61DXj43I
zV3LYKtQwmYb222I/9zGg84SD+tSY943A6sn0nY/KvbjjePZ2yTMnietPBhY1XmLjgeSVPOsP2BZ
gYesBV9BQrvMG0i6LLe5xW+MxiE8aBFoG6a5vZhhv3Tn2vVd6begbOu1jS/HxfgejzuCSgdDvMrQ
eWBh44Y3OPl16HBanPGeyOM7ykKm6ORTvPIJfvlcRPOdWd/NRfJJ3+G+yIdTVM5vxBq3VBkpHXnJ
88iJjs72dKtTsJHXKoqtCxMhv8qr5v4cEzjdsG5DrAEcevbx4uF7alXzDPCKQvgw7wcGAjfOkn/D
wKRGp9UHi1iz3QVvVhh/+FHx6RjG3VSz7opJOSuKQgtz6XCm9vJSGu38NEddt8VDc1T1sOltaUTM
0bMdcPFkEVoF4b5t+N9Q6D5bDHFRcXuh2w6DzmIcO6qelwnj28A0Hn+5XUelEz5c39DCBUYRBqTP
rdF7qF3r1FuINQCo1Y0J2m88hqq/QEQb17bfPF3fhePC0W6mVP118xW2W5QN3Rnf97Z3jDeo29pd
y9Bko02c6dyHJY6fuzS40XP6f+0oorywOtu05OAu9xkpbgplXQm0bKHJMDvzb8If5xl4NW3aiO1+
rxjLImiuyoHkePPRdsKlCSZtrTu3i2LMpFPau4sfdu05eAaiTCc05s0U/Jv5xFT0fOpSH2h+afxe
yrZGgxNjuKyt+ny9ScqBqshAFWuYNPSxPe7C2KQR0SsA0KUIevPZFKAzJD+7NW8ZAUWDOnXJ2R2N
5FyPYXJuiopcq9uQIERCyJqLg+d691qBIn21YiFNGgzqybrvUjQWio2t3iPTNRv9EDpJdHF6RztH
LvfGlJWIEdVHFpHa3kFEZ5U656mgCYITC05UpXCCtgvn5CM1dKJOHrMs1ypZz9ub9hc31w/NyKfn
M4XJ1h1Sn9FF1zsRuOEajXt+M3eMyKdOxs0YKqbtFrru8jmzzYWAKnevj7FTy9ukDgs61iBrXZVy
YA3FVpN56OtNXRBXgbzGJPj14wT3ig7vIU8tdfZl0iUGArfuINTNYwBSK065fFzv9kX+yOWZNKDD
FD+zPwzvX6twEUD4vCju05CgkW/6N6wnW2VDFfMAkTlj/RjguNWwkmy9PvpZeEV4e72pexVCLnCa
fThPL3WEQkHpvFQMlBGIth8tLOS8KY9ln1dn3qQsblu/PF8/ZD15ibvcPHb9hEBFizZW5Ke34NzZ
zABG3SLBdi7KcJk/bNqLt0z3dd9/zrTmTX+oTmSX0qe4zneNGZNN6OZqxzRzwqxF+10M+otuMzQY
/GSKs2NUkfYRYIC93uvByZO/LojDH3PCSWLSiYXZ34iZ5Cifd0trlu+pVewZvfE+oM7Cc+79L8tX
8M8Dj6KUXZDjr3YNgqGwJqBV023bqNiM2JN4L4ax6EwJsov3opAyZdw726REeuZ13q3fWOsmyvzt
3Jb2bqj5+5pKema5XgMYC1gLXe+6ji/AjHw76GFx+PsQQx7nMd+zmliQ8+5cvvSgj3ae+ojCghxZ
5xsMrkyHfqiNm6pjhiEeWmt7/TOHS02/p+KkaVVZsPI4+O2kiY6zouObugyH1SGTLPAk8S7X90W0
tFROqBxTC8PLpm21htfAI9qzm7qGyf2klfUTJgMriZ9MeBCkpN+ccZgOdZx9RRG1trkdN0hQOfXY
tmw9oHXNXb6ltTbdGvOdlUMJCNuRaQYvDU4Ry8sEuPa+TZNHMp7bOA9mdFQZaPGyXOcx+TlFkRie
JtspvUx/Lz5GtKQpD5nn3/An1w8lb5y4rpnDMWG1ITqbNgjUlxMpUC+weVFaXgCPcUTyT2dqZYij
DDZ6E26E+7wOWTq64WWKUBCPGFduK+SrzIEU9mY0qakZnMHrcIluEOb1Z69CKN8sHRzC+dKyaT5q
kbmaC7ooy4IVZsyiVy+rwtdprt50k0ZW1M890SZtOdAabxiEIT8ZpVAWJ38f5ZX1lPWMsAEOxYuj
uQePV/vBKZgW0JvmXgvVe52+TkVTnabGCR6IpH0HXY2SkJVMVbPZZKC3HlX1YETUAhq9jfbMbuon
h2qD7lKYLVQdbB2NQh+t2BaUHLLHxOruKBff+IwbcB6HIT+hB/dsnUExMhl7y0xeVVI+ZMr9kJB2
omgCWqli7D03H1mSo7Z0E2enK7h7QKrVCuZ9EqC0LrLPgb35Rrk6scVeUve1A3xVmzkxUgU8LBFd
wrBlK9csyYdVqMcldOyboZ/8o2HzpLkoPNCtRrEZ5m8vtpvXIdGXYweqNM+YXSK61j+zVzHPps+o
CTW4/jngAg2u4cfsmx+tgC8YXuwfi4BH2/byo5Ab5vKOpluFFAtVBcJFT1+YN7tUFaHLyGpuLH/S
TrSatU1ethOROph7lHzuobeEj4F7bzM/flYaqfR8ypOdA8GDkViGnOfe1fa0ZjjVWPNntjCPigHc
3Xc26cqpVm++G5I056hhDr8WdSzNASh35EL1+qtbFKiYfVvExm+7697gjPEMzdXXOUWAC1WErTKB
W2oL85huzcjNxIH7o7DsWyAk/pFN60mYlrVu2V99an3NtHbIGaj7FBnTJRvmpybPAmDIvJFmXoMc
8i37EPwV4Kf2dpDOD+RDXptsBCoyVw7nXpcS1hxlW2ciiGHofvoYsES6Egq4Vr4FBdnUzGWX6HXW
j3DRHqqGTnE0g7IOa5o+YW9f9JhRgACR1A/6id8mo74cJ2Qpk2A3guJ914HLEo/rblRyKubMovCp
teeGae+2+C/mzmM5ci3Lsv/S40YaxIUadA3cHa7p1GSQExjJICEuxIUWX98LfNkWUZFZmVY1arP3
3BgULiCuOGfvte3wNtQM8p4cRom5f2i9cfoxN/7VoHLisKBNj7NXBL4Df2HUq+bGcNgz2LUQgVbA
8oz1Wn8qdTOYlU5KZDazOjWQkrH/oEozo/Rj2ZhcEAOsPNOyzlm5SIji+Aha7A4V12fXpPW59HDH
acUkV/oJczt0WC9PA6+A/KhEU+AGnrT7pJivQ5d7azLiO/bWRFKFApcptOaAubRcdaOXHMRik/Cq
2j3rDbdEKdlkVSXX+dA7H/bkyKsehyWoQfIjsBzfeE3PtqnFlV6Hr5oy5c0cIaYkv6JnK0GJIPbR
g1QUM7Vp8c3nyDzRGtBfL3tA2NZ1PYJ+KEy92vnK39Oll0+m476mNRvlMXGuBnqXvOcF1NYLuS+S
n0RDdjd988FuIwps5IjbOHpOyxryUZvQvMly+VDN6Qm3ORUK1yU0kdOzZ3+o7+h0wC2kD3CR9mH2
SHArHIc5NkL4K0gweCZUaYa2A9QbjSymh04CwU2iOmADDGMVMdhKhNrz1FGhQs9Md8xyKcNmCRZl
ZPoxH2ejOoEsTXXnETFXkZPwBdoJ0yxbqmu/dM7wGUlIMF0Tj9Vonr0aL3/rYV3xYvzyrR2JlapR
3mseDR3bpXXfNnx0TAZQcbKfCVzrk2kL8ryG7icIMLDG7ZhcbAoiMTEgaRVNFxSOztZla7mlLHLM
uc2Rl1su1YCRFgiACrTgbZDODnOKToqFFh0jO/JXyihzAl2JalOALnqt9c4OksVVXwx5oPScoFV6
TugWkn2rUj9wl8pdjX5oLVOWxtaQBkZid0HTD8bNUOw04m433w/1ZF7rehlvdRTXQwlOh8HX++hU
Zzw7UcFGyQMrYncfTTodwe7Nm5Y8jWAqrnBHlIfZIHihd8qrsE7Beg75+fv8mjppvhj1oef7gnrt
QJ3Lhdg1UTHfcJFzK9lPiHoe6+jFdr04INACHmqqPecFMdZEIhHxR0w1GPRk5YZ6v0XGJjesQazA
zcL3qnmIgNTsER3zoeD5bCpDfOnUcY6WWWUbRLjW9KpGa4vR76rp7Rgn+tQEeQeED8XkvpvBl9Ud
ys8mk6wblb+pbBqvaIE1FHzFnqwXqFqKBkpNMYBMQPce+8t9XBhQgeyBGB43TRl48W50Zv9cGKX5
SO6HhT9EDNCINt/TiPAF857QtDW1eVzGo6XuEEChLiTP5ah3aDchz5nBUOnG1o4V8POkjdeJvcBt
weRu52RCiVsMDzLELF5bg/3DT7Pb3E3tbToUVlBWZQWenc5oiuEjtZ03ephdUCfexoFEoSxTI1a5
3U3YcDdQR8lUQKRK+Oe9mWFC6VLHeei4c6nhoyzNjSlIyBO88jsEdKM17zRWBLRwjWsfctpRk8Nu
Wk6fmTZwCDriMbD4DB0kcIglhCfn9wUsr2h+E3RaAKWnLbHVsLGINbyTYTutBJ2GDW5u6yhAuEFx
HpujLDr/xmYwIBevOcV6/zpIaI6t18BzAAtMpKuLvqzEdk7GwrZvBJl+NFm3Vvjcpt2IM40dZjr5
N/oUHuheV6sQKcFehCRoyMGo9x4CWczlaFkBnWB7wZDkhkzEQOF5qgE9/ui5RzqCza7xzFPbgW9G
v3M3D2OKtweZRzgIFN81eYc1dvKUKO67cVaI1dJwjR+VQgfVib2PmZ+MEtaeYRW9hOGCSjZXpj9N
8LUovLstJW238QETpeoQU1djda3vDYqtGxOgB1eNROAEGGpDNky9sZN2PNCz1m6lgNRD9NexMd5L
pasv01QvMqyeEXxr90MlHmKEYp/WQMSmaNtNTjn/Sgzyw4f//SR1jPt2PnWXjLwaCF4UT/GPGzuD
ms5dTOTGCpRDQs7UbVTJ7rOfce4Py5zcNP6d1rBeGaraO+kphGrYybAGRf7FTVuffSsFCFG42MtH
vOJzmcYHWaQ3uMW2Vue6N1brvTgUmRYwtAV3JJI3Nn3hNJtgaLN6OrGEsK9ASg2bHDUAq+NB3FjO
Tcqk9DJUhaTTTIWS1SsNCV+gtGX12Bu+oiOLqDaVhFJx8Lf9wFlgFShubJq+9JEa8PiF+enQ/ANg
i/CCnbO1bhUqHtOYj6UWP88k5hzKuvX3TZv/zKmQw5fQ5k1l5dE6qQhuQksxsojq4FIMof1DN5hv
Ih8yteaW06n21JeUjR2ULjg1j+4fvSjzJvbarY63a9uQuBR8z7pqlIHmGV9O2jL6eEeKFC8oeSRu
8QQVS6sdWcBDDDCL5zxCm6OwlpFlnutBMQ039VS4R8OK3S3NSXLQpvEuxZK0+R6QnVK/9jAvbwmq
RKsHC3GDjJKVUsHQpsrPOau1TQkdK2HA7duxP846jhxVdddhyOCjIiaLeE6f2BD159rHdlVgGoUC
YhGm1T6YCuIfajmqORKRDmUDFK820l9zJNSUagGGVrKKJxxuokhQ3glkWXroGgdbt85sqbyn0H+V
HZsK1rbxAaU+ZTKulaZpU7qiTBOJnyU78DrFVXznwdtG8DfUh9J/bOw8PFBFGDb6XBp3YWwnp2mR
9huGWV61b/kAACNM/bVtW2KFXQJgkD08NLnNwlMryStX8cnTSxcZLJphzRuJYSqM4iZa5xhGkc8z
Kwl/58iBZOJyvtYmWmglapK07rL7ZOo9up/xXeLX7RXoosdi7IFdmt0dvasBbwRSmUhq8w4X2LMn
teKGI0NW7IKKnFoind2Mf5q0J2gnHLrGdoLRO6ABL/HpKWxfLdKiEHfeckSB3jr2xYiMbsOsnZ49
gz5US8wXtQpH3DtDs1i6kl1q4GdQNjGKXRw6R8KuQmgNjnYwqVOu+hG+2tBELxPBJ1iux9MUA7gv
eAaJ6ROhUWwcolI7zGLqAl+ZzUtl34WwiG6TgvZGM9Y/3aGITg1pkjuKA3HFvKxME3WCVytyxYet
meksJDv5Ucs0PIVJTAUnZeFc5MgOG2R/a7hv0Gu6fMATqn9Vqa7fyZZMlCVnTWjeOS8nzgm+XxgS
Oebf8m7uqs+05YrAw5F/FiqiRknyjCMmi4ud4kguZ+TnuoFwHa/jFvnvUbfMcmfqZBO15UVpYroT
8JkCMx33KcVJyJv3BAvCLXfrhOAYRAS2oe48c9GYtzlmfzr12JPpajXyUljGV1fNThBafb+h8YHD
hEh5WFroufp41A92qn9iF+yuRn+4HVCehaRWbK182qduBPPTX0Jm3NHd64iBV05t1Lethx65NKpi
PUezWlcmG8hBx1yPqomUvrFhuZnmMzkBLWeGNUEakhziinulC48gJZSYcw8ORo5Qgttw17QC8ljB
mjak7TjgkYAKpHCPI3jbTB3h8OzsQv6Ien3uJgVDxKrA+3NNmwHPKeJ0NM/JqWROPTjqVlbKINTF
RV1RVtwpc/OZUZTbCMtog1Ce+ygR25KgwaAyxVWZ2oCKohxHCT0zMiA9dKnrWB9wqTPQlm25J1Zn
1VsYXnFmgVjpzA9/HBVKyfnJ0jIE5z5VQrI1jA2uBqjyg7A3tAfRescm5L/iNSsbbrlQOzhlfqPn
jU3dyt0p49DCXbIGVwWRhvS4nM9dPovbvqm3k4zZ+0Nuh80XnyM7vG9Hszr4XUbGAhTTYcb4X7Ze
fKDeguMBh/mqm6rwelbREtKVQPzqkHmxMAMcH3+FYReh8aVxc3EcYWyU1tENk/qZyoEZtJ7hrEQy
HlXfEfla0AGbHM/ckqrirTMlcaBp1EGEZ1AXG/NtXL+ym6kCf9wPxAwNCh9qTpJEViHsZwOQs0w4
jss+jml7aKBGQ1nTgxYFpNE15O251ms1auUpHDmXFkDfgzCKN2GX/RXe7O5KKmLtaXPhadNFf06Q
4JyJ+7hYYz3tv//ll7sC4dspdNnww4zD5URBi/gmv0MDPLbNYSCehbOFJ91vSLVqZVUvfxoGrhMa
UOS7eUO8BBVWP4ZXCrr1nHvJjQmAaiu8mfY7ONSLlUTRJo6meg/27To2vefE97KrzvQv2JXU2QGn
Rk3JEIHpCHZfVXZlxm8DN8ttO4h79DrX4zg9AlxLLyX4srBNl4rJk8pn+VBILb7RijFwzEyeVdzc
z1k23vbLbCrjE0Eri6UwBYnmsL8dJz9oCl/ciX44eTVa7imdD1UBWiCkpbwHjMtGJIbl3zBlSlxY
WlvjSxmq11Lz3ZNTuy0MWlcw+vmkVKQufnWSYlKp+u1sxKCF9WwzW57cSwuNT9dq5NmzOzHJNah1
at94uMirYIJeEySYbzMLjafvTNbJmYwrqY/eyerORWzAAUNKEycYzgnsQ4TmsCnPYvyAfcMuVE7I
zFT9Sf8TZHDZuIHRJw1uS4uuZ2hv/aHEPFqDnaNTqVpFVYv9f1+BplAKw3cyeMYt0We7jLN55fdq
i7cfJGh9l2XDToZEHoO0ya0C4PnEZqpwUQu1BhS/LpvOuUanTg2O2o62umurwdiajh8GHUMxwm39
kPiU3oh0pYiVzpvUy+7ccg7iHuufnYbv8aw3F6vuoBxk/VXasx9Lk+gqscofEdUKXjepg95KB5ir
Jr5UcFaJbQ5bORvNqsWqgZjbTW4IidCvNJe2yKzDlaXVYwPha+NsCwmqIR1tmE7s0omkKQT6pp6u
bkY7M8gK90zfmaBbiV2asB2cUOiUbzMdx+cYDnSTQItBTKSZDKgMvPJbXBk7IlGqk+WwAJO2o22E
z0Ko9CyQWLjlgpae6Kq0WnWi5H6BC6DvDA0rbhw20Sr0sNwTPoQImw3KqZzAsfaVfawHlHvODB10
SlIESA7O+bo71ECxzhX5dURco9qPKdsTvoF62cyd9VR7+ZbJTfxI75K6KwJNsNEiB1oAQGVdWU5s
ZmOqRcil6BgUHPUjCZgrWQ5y0eazj0ZLytoKL2BjYNRsIEyuDaalDTviRyUJhIWg5W+T9HH02ua6
MeqVsiMQwX1H4xx6N8VRCh61fCyI70BLhu8c7fSmHi0k5EXWBLNNwC0xmPpunrInSPsf4PHoxeLQ
8QzaK7lN21rP8zPJW/SZiMY5dAiQUQ4l2S2ZL0+z0b5kFpseuiNemh/H1Dk03hC++IPt0XCokwsR
AStfRca1iRIM0Z0tXp0cn7Fb8gPwKTltoMlaANPXMY2Ia4Gq30vc+tb0QoieeQUoX0ztEmHSzid3
eZAJUa226WH6bl4kk/jem6V+gWE5X1waVGYfES+HSkqRqMVkMM4zA3mixWcnzx97/HsgRcvkbPlW
durtW7qKYHqXB/oh4q+v6IlG6BcWVsWguzD8WTGiggrhHnjd3nOZ8+IefXDuoFWOK7fbJ1l16+cR
n6xVX3rUx5uSEitAiyWGw9bwTDaQUEJbjlcYmzd0bcsHXdFCIeA29+cJsi6JaX2fc5mxfuQGqgBu
wWFFD0XuLzk84Dfq8eDLxrgxXYh4y1OF+Zayb0aCY/TqJNVHPSXhtqoNlqRh6AWkz5madtV3bgI7
1Kp27NY3fag1x3wGzSIbL9rZxvwMIiU653NxySk37ucGM4axPLhInzd0nsp1E9vp6fvB1f2fQxXp
9DbC4UiDft7XHKHI68cjb+NQTAQgChZ1cY5qQKpnlYTgHrVk15CKvFVjQnK9Th9sEGw9iej15/pO
Ttfe6NPjCakxhQ0Ii6jDl4bI+ZQl+M8MQhOcrnxP9fQVVQi1D4p5fWKPm7EMh5U3eJvZofKZ0MOK
i6paO6NNV9zeZK1Vb7UZwAvs6DTBu1lFGrZdlA+rZRHnCPEWg9wcsuxJDcLf6B5qTTFgTK9QOukO
nt2xtanfMfxA0rcwQLbDUG1tEQxz95E2NfalcldF+EVB0zxRfEc1UiIDyOGVE6mOgkqfEepo5zBz
wWCAD1yraKdGMCnsLfamQdKeFznHJmaRryRHp9Q/spDdGXFROi0h9pPd2Y0RgSp8MDPtz1hHIRmO
7mstINjZhGOK5EWTer7rdGdbWV7NGIKoLbGIkh1n86KS/qoJLUjB2ZOwau5rc3ipiK4blMDfjUyF
RWzakJzZvE8eMneZUUfglYZIvFRox1do3tRq9o37Go0MFFfS5CfjhavIDnh7O1t6n0lT0wB1qtew
R7zLOABXWp2Q+KggEx92lDxmqTcG7qF0KJrnPSckdh7EUID1JeKWm8Nh8RHuy9J9DX2BS1nFD5qr
P1B3wiLdQM+IUKJ0lXunwedkFg/x9oyArK9nREZsV8CeLPpPO4ipaSBRuhSLuah1a1gTFXny9cAK
kyEuyQAGic5jE1PQ0NXiY5JgKAMYta4Q5nshKccajIzQo++YR8OpjW9IriQT/XnyMTBF2IhXncOq
c9TuUmjod4J97Zp0k2JNpjPYIPfJnzXAEMkTcvV5JSZxA8jsBgvJDtjND38qTo1EGqtn7WOl3FeQ
9Ouq1by159Kotjz2ZR36W7IxtQb3bppgdAZBQpsOxzHK6jdD6xgG5mEzyGpGBIN/PjFuyfVCyQO8
avR0FId+HKTmT1xkqAETSEB0Is6MT9dZFnJJ6MOaqO967Yh2J4T5WOesMovTbCbkZZYWM/wCcI/q
XTWpW9tGWFHm6qB1KKngEaxmmMEgf1qYYVSezQaFPeuch8LZQ9x4G40Rv05LpdqrXrrSQFWECN7q
yLkqa/Rqupk9tFr47GTq2QyTl7pI70Idmz62PLqSESiAlo5qamebDBgF+xJAB9qPITO/FjWKkX24
Watvh8FdqzS6mgBO7lsk6dZIGlbVRAERSVemI8t9WurHcYg+Mmm9NTnmIBmlZ61NL4S03GOIRZGS
D8+IZvY0jJ/6aLqX8Gk9Qqo9yXrKVS5bqgquhxc/eiMwETIzI3aXvEsHqlD6MrZeumka/Mkj2866
CPXVuDjr2Gw/Ny1RsGlpHCvpPeYlSCgdv4gxN2tWO+46RvC+Hefqhe75XV2OOyl9zIQeorzItQkL
YCErFnm6j+miAYhEAxuNafVVq/Jt8oedQxQxDAD92aXCgrZMn9s9VKlwHzEsZjHakdiI1u0MGymH
zCP8L7dNKeAZoPi7ER3USJsgSZuzVcVb2wZVEwnvBptbtDZymNgt3JQwriM0LfJR1o23rmO6J3PW
nCebXY5vmToS3+siNa/ihMa9TMy9l4I/KyPEdUg0ROBH+EkSjEaICdVr64z7qjHHTZnV1zlAOL9M
6LtQIAvCu8hpp32ukocCthM7f5SEfjVxImApYcezqai7EmSDWw/1TrPRO+TUnYPWLt+In6SStiZ9
QLkufYsUztVss/lzb70crXrWYX3OAZmwo2R3ZqdBoVD+RSajqDZ9DiMxIU63hYTXk2DW5MSt5Zs+
QXbXezStKRKwLvWDsUzdWyy5wdiaxED0MjuLcMHSzeVDkzFLjPFnM2njUTRM/HqMNxBfLVZ6Dkbk
k/xpZNdRWGNb6RmbiSHYIoQNVJ7fm5ZX3TZ6Qi2kbgMvpmmuFW+tfaOX2vBscPFkNvVG7IafHey5
dKBSQfgX64DPvuJOqMDAWlHJCIyOpaEpDPSzYsTdNUZVrfTKQTVpdScrMh8yw7+DFsYJoTQIOs0+
h3rjbQ01kV+ZBiOMYX0sD9/9SsMwntImxkRHD5uGgWmAHHVag7SN0PgE6k4Xmhg4WsIrSq+zx3Zc
Pgw62umh9h6VfeMp8UK5LgxyAnb7yGT1PxNUYJD5ObpYkicNf/xswJxOKSSybW1mrnhZIOTRGWIN
cUHCXHXjuGKm+JAV54l62UUSE8tGvyDGVwW9w4KLesSj7rPAT/PwqSTbA2FlfeuF5h3OGcTdDjwW
e7imHfkiSXaGEw8arIp+9hEFR49oVJ289LzqPmeSnyuITFqjz4FNF5RgCbXWYxTWqs/fkSJxU4zG
bUqIS9mrQzTjcKJcJo7N8vD91YziB0en9pIK1w7cxdGYLnZL1rz1sawkQrbvLwEB8uWvH31/5X27
IL8fWIWNatF1pHBAwwUG+v1VMRh//+r7e3/885/9yq/vff8yGouCmKr/9yx/fI/0Hxg6c2Gs7TnE
07Ao1n49JJH5+z+/f/D9Pfmff/Dr92RSL47h5Wny7y9//ehfP+0fL//Hn/03n/b77f32N7/eeOra
8d/f369X/Oubf7zkr7/59WH/y1/56xm+f/G//J0/Pv+vZ/3+gZfYTZDFzU/saZ+jP4bBZCfBgCR0
X+fk1nY5/HdSQNaEnj57Gcm73TTV69Z0zM2kB9+X2PeDXQMnmJeC/5T/pCY27tu82Q9WORzb7I3b
q8SeCWrFlP54DDu8x5VRBdVoPWXsUI9FE1vbodPuIHJ8Km+Ot03JIqmbqRqN9MPXSYMM0a8LBj8f
jl+iyuOvhyTrh/XsxRgOdLlTaLb2DeUZVrslwlvIJ52f7TIr23okgS/4w5AllnupTXmvjda0tYea
uSYvnF1X12KX/RiFK/Z2rG/i3sx2aPev+qSrjsMgb33c6CA4UNmJxcauF3mxT3JAAaPxgykg3xYp
YZ5+EwGw/B7rnKWYCgKkzmloYMQ8CqxHB+pAbFxxs2vLA+nrHU1KJ6dCG7bHcL6NtNgC5IY+T3/9
vnlm2/77DQqniZqLruFbqoFLsVTA5jgv3keUHYRkfX9pGVAMbFzQXte+JyrEIuzqqAZjn2koNXuy
jLA5TqQV0c5/oh1MsVMiuwDH4hNyvvEUmjIdSv2QA3MZXxKrReIkU6J27XqVUL1SRhBX2tOMMWRN
sf6m62BvtQp3RJ/u4Npw9rp8oTKxlAXOwpTYn3NjOMaMuuwPCF/R5vStQlmz7ELOCXu5wNAkRPSr
oeu6XZ+1Ocaeg9TDfUi00apNZnEeTo5KsIT4Efsj8qgBrh7lsvRzQa5sUAHTNjHYnzEHFzlSVUBh
tE/j8aHNS7SDmjmsiaS4Ml7CPnqz8SEjz/c+3ChbZ4IwPiZ0ul+h7W2UGecoLftrLsae5F+SoOvB
Pguje4rGxeRJnfrgWePXiJuKg/PlIVKmjZgeQztl86DF71kvHo0xfaXk+4qPhU03nQY5tBTjoYmu
Jr1ixIU7Q4NhCWBGMdQYxo1FdonhJHul93eOMT3Pzvgz1svnFKxn2jO5LssSEKFPFZRuM5v3ufAQ
dRb9s8zTcyqLSzlXD9TdrTMQg6uo60kUdtJNbtLd15dcUw1NMQAZICMUrtJDc8qKKA4c3KpkHxrk
5vg0OAv7wxyAc/UeW2N2cCe32KLqmsADjPSm7ME7DlKyx4qmMrA8/xICylxVJVuv1Hx2tJAoVyQh
xNWOaLj7WzYWWFVMddCl+ThoBkqVprix8UVWsfsZUnyUKptWCn8UCaPDfk6hwyK3BN+S2/c1eQ47
ZTKqDFqQOfltPbB27Tu8TrTg97jdcHOGbaDV1psGXI+K252T1tfG0Mf36SdBOs+mluIG7Jt7T4A6
DSVaGkxrkiVA7z3aU0JwfOd/lhaUq+oRMc9R6sZzabL+xXXyBo6VBISqf0l1bm8HwSe4B0TpPmZA
YmAQ40P+ckEkUWW6pCxblv6QEzhgK9a6Fz1NrakHjR7vGhtlLEgiMnXteGs2DU20jDccheJIIecs
2/KnxWojpsJri43JWgTPzLHVbaqUHYMzxtedrTjj2FRnaPPrhLC4sk8AuEU3jmwBzUynSH3kDECk
z03qRHPtmI+o3KNkvBAXudiDQANTx9iIeowpko8JBROL5AUwYdN8lSpW1C6oIjXyTiKLWGZcIFBR
5MvEKVlnyC08Q78Yyj+rOt+WZJ1MPjsUbopoZ2oNmk953TgToenSu/h2oQFRID08RHRHh2ag7dK/
657IDkbvPsspvo3jN/KfrynArBpW0wgkg4GEHyMugOuMh7IThzAxb9MwJmx39q6zgrSBuBbrsVHX
rLaOPv5tttrFYzWNryMcXHTd4igR4UPWIrLQSJ4jLVyLlgKw3jSXtk6JBW8/6pjOScsFwqoPkHRj
ZNBmvPZsTeNzU+XOsfXBmdDjzQAmUnkFX4RlMzff5jks9jnqwJW5uL9FZnzqBdRs1tvzbZn7L/Oy
3O3Zym+IITr7MQqODAir7p1r82co/GcFyu7a1NWVRDyy0mNj55MWxyknlbib9rBQ5WGe4qc2AZg1
qhfPxnU1kMvFzLFkhctXdI0aoJ/pihE771iwYko6db71kszzvAZ12/QvKiKIkGkcCVL00Zkg5thd
PXeJgyBk17fEGggo2iuvmOnqXCaJhBhMH5OiuHHj9q1Z6un1lH/QSnknSflLdxT23aV+GUv3iAFy
HxfOc9VPT35jn51FWa0ajAOlqT7mmQCcGt8AHoW9URbdtieWWtMzY5U5y3BZErhQUDlIo4RwC8fN
8T/MAQIINnlVcTsSqIDO/JTb1rMTItQzREUnv3o2ypaMCb0CaROGJ9t76lLxYE0iBjrY3dk0Y4Fn
Oz99scCCMfD6g2T3YqRv4EXzPR09ev76FXlGm7FCkW3MwsL/yOJARUfkIGfZcDMxbd4mtX/aN70q
bmOPPVY7UjHuZ7o3RUaSyUzoueFFmBnco9VHl9aTu6hLNq2iq1/7YFGd6TrXY8IgKpEg4/mScYzP
i0tuLEIICktQEWWyKg8BIBFBv8is7iK7NYHHsS0x6/hYoRPGWp3t6iYEy9pBdcRcDzOSMG4RuZ9l
TCCEiVVlSupp11QfTcLmiMnyUpJaiwc43sb5+IgBH9xqJpG4hl/dKOw97cl9VScn0XtfUGW9fWf0
hzqMtxP9IPpF39VoK/8fhDaTxcx//7M45t/TmP9j91kukcfNn0/1/2Fms63/Fuv1D5HN3IElOda/
J80uf/BX1KwQf2NYsJH0Cssl+fmvmFlh/c0Ec+74tmvR9Hd+j5klgtZybMP0hat75pLu/FvMrPk3
ARDd0XXD802dpLX/TkqzKf7IajMs8EQ2qWM6gn56Gg6Jtr9ntSE0n5mjGNhZxCaEu2gkpKXPbUZy
wgBHafYvhgmsCRtmv5ZmCpF8lidDp4uDZXgaBJ4k1HyU++Q7EenbTCcVss/8BwwNxJnY0TZSBJAZ
00fnY2PUFML7eCZjL5OS2BW5j+fhhLeioa5v4ZaMecimp8RCW5Eg8MZ5O91Wszgx8L47gu5s1dEI
KyJimwm6sfAWynep45ZPBL9N3fw5ckyCuHgdraOpVLbzfejbV62Qm3hiIfv9XWwjh+Uv+2QrGdpZ
PfG63z9utVPpUw4r0IOX+RK3YjY+tyz18lGOW5MO9gpynsaGhaWfpC2sIIqmLitkc8Sv5uXvbVFf
Gre6HskiWGFH2dL6vpjwg53MBXKfv89ZhRWHb3oGrvrvzzI6jbcR88LBgtL7/YFMS6DEn15m+Pnr
0bNhsNj0IZEz/lye5PvZga1+msLcFJBe1/TzGZ17OG2ElfBWhLoiKfFmjLJ3xwV8VhA6SnURcnlO
wA6TIfHjkFLB4K/1NH73Z/XTd9L7Kk7emfz7NSIuOHR21wadEb+nvTZtDekuPbxrux0DDKrvjsMh
pq1JXaeiUZom2b42wS5AQr6zPH1iN6JjYkSP44QxfZTlU3a2v0479GyI+ciMGMYfakCc19REhKZI
wGPlrmfsYRsr5KRoEexACMMoYGf7VBnedAUdmOtHDS2FMUQB+I3WzrZridIVzYYdoRWI5VpumgwM
I79aDRFhnPpDulwmou3OVL/blUDGzEtqXbKls08Zj0t5GGlOG9L59Hx3lzstmMEsfZ84OBVyRJXv
St865mn4gFyTcFNcgCsDbnKxXCeNXlrLlXGplP2cT80qCTmwuWeTYJG8h8u1uPwUWA1W1RbpScQf
/fWXMxc+zsoJ8w5rAw5Y56urKOJscZN5m4K4Ctqq8qEXF6moB7U9OU9ax4Ynl/2702IEGbrhirT3
o4hZANj9cjkCxbXT9geNT64xetdqnHBW6tCru3b7/cTfh1vU1lc2wNCbz77iaMmcm+T7fcmQa52+
5LUurr/frVZyK88OSV1EcXz/CnVxWvakAhIE/GD3lBx+G0b/SZSk80c0IsOgsOEg6KbreOwj/0iS
dB2Fcjeq7FVvM8iEOZtYW+c8afDIl4P+r1+NZO/fcysZC3k1x2JkJYuRFMs/xkLD1BmDsBVADuDO
xdH/HhFRBJe4VcMWDsCV1rsPy0Xzr1+W0fxfvuzy84+3u6SImv/zv4z/PUryLsyUInbvuQeO+XsS
LrtN7vZ/czSNPzLF//qArmWZjs3/rND/8ysNOVXRhDb7yrQYifrwQdoJN3b4MKFyhTdG4Tqbuft9
boNBiEseAX4UKHQi//CvP/M/hF4uxxo9kG17Jocbuegfb0XRQTYE1Z0Ee3XvtAeRYuHtGbaX92PE
nG6WkGfDiL4yeeiRWKaReF7eXR4meywJjuIi95vxKdfr6t8dKCbrfzglv7+7Pw7UiNcLIirXXS4r
GtHatVQhN+kylVUgKzomuGiZxVI1wQ3BNPZvjo71z96AKzybC3Ex2dp/HB4IFMrS48leeQ2qibph
2yTRDo/NxEy53KbpMrpwMn8mRGeGPcAI3/vZaORHxylDzeQR3DAX1pdVeA82uKpW+S+p0TJEpfe2
Yz7Qu3lIQipbRPeGjP9Av9FYMT0wkeDsbsDjLVogXEnihEP0vVimiWWWTx3syp26HuL5ouUdjsXC
Arg/8O6oju+h+KDBcC6Fm1mrxDVhhvQBnlhOdDTcfE8phl96G325xZapxki9mD9/KZGrsghmEAXQ
xbgT0eruBJIPcGa+H66XUXRYjsHyRSffWlG/JstHTZfJzredixFPC7frTQlSI3lPtfrMDOcOvsAO
X1m4cpfJSo79w2xn14Q/PVTjpxmSj5h1TAwd4qf/S9557biupFn6VRp1zxp6A/Q0MDTyNp2kvBFS
SiVJkaKTaJ9+vlCe6lOnGjNA3w0wWyluOgXD/BEM86+1erBNzPBMZd0MrjeJdfn4JIfwJ6vKBxzR
ZJZ49QxWMoz6gUPo/QnRmDuyeYZ9f8VSDxksHiOM+NmjkkL6LCFcjsheQoVNTrJkSF9DZD1+MG+m
gwADr2FkNCYPmpbf7o3R8A5Vd21lKIgUxrQI5P6zbY9RsHCzu/g1Axe6jrADiV/xDjHL1+d9/3db
VBXRyP6TnK9oNaikNI22hbiQYv5L+2Qfy2HoDDiSnj3BurnBGaOFW3B2Ggv/Yv1Zg74nJEpg6qam
fT1ZrbWNjvm+FG8ukRUMaC/HuzS2WJN6dtlwWtzgUv7a44w1aWI6l+gCYtWi7q/DO9zPSB0DWQ/a
Y92AB3YksB3CES8+sQ5O2/Agpx+gtXV+KolsFz8VHc/21s9lyB7yGCRmrKxgJmi8HOYJN2Om6cY0
g2j0mlt6egwSY7RbPD82lOoDxVyXNc5Ph6XEvgx9cUsqcluEXFuwb+n3YiPTA4KL9e3ZY4TTV7zn
henfMcKwsbe3LN3fGkyZNUjE/VL5BbfXOU0gMlHCuPvODIoo2qODrUXQ1QprtkWzJ4XlJwTXLAHi
ZlBVb09bN4pLq5uQMifRuJXtl2efpHMSOjXmS6pST3oc2YGiO2+9bLzJokhEL6PSsM4UnmooJ1Qc
z8XjHV5elnElpTDu45S00EPxltPqbPysjKoWnkRr0bJe55iPbUtMXO1Gn6OnaKX2XGiMaZ9VvqjI
lrq1P+9l7z0PiitNy63p3jLGvM8zdo/hPxAxLZV5w6Il/JbqSbQ6SkJPS/QoEyf8hrnWjWXpSxv2
UJq+ItB8krkHVXroSSW4b/r7NAMIL+mtg143jBCZKQyfzhgeVzyzgkrPG5wIaUXcmlKJJWHRPDoq
UqNGt38A6IIzj+iC3e5hnwfXrkib8AGB/JEpOF00FHhiCjiw2EDqAj4BBnBR4bq40WFQWD8qZDIl
uEac5xhFjCLuOZ1Du2qCUFZgPZMoGV7Xxd18e9bsWOsWVT5cHlGLBDxcXdkDw60pKicFXFxpr5XF
DDPgR5f1AxvAJ11iDm7tB9ykXy3uwUAvyIfuCBYzWT47tA285+CjgTICNfEqxRqxugvBjbDRZ50X
4+rwkm9+K/f9P/79n0fj/3L4H/8/jvIR70ETwKEB/B/PzCGz/stY/3+d6n9b1vevfx7s//m73yG/
YfxdNkzTsWx6rwZjdPoPv8N+cQVNdN7oFs5PJj7mf/u3DBhS9D//php/tx3HMhwVjQKQMhrd03te
/+OSQX/JZv7gHxH7Syn+War/LMyu6c5f+xUWExCWrMoaI37L0YQq21+7XTfLQElHCYFN+Tf34/Nt
fXfXsfvWuW+nz9MnLOju+rRmw/m7+8lsnXvSg7t7Uty32B3cUyyucx7nAXGv2Hx+yp7l7nMXzRp3
2Xs5/yGYwuG+97Z7kJfuZy72AWlyUtx1c/eO+/FBDMRR4u6/Pz7AUnuOezqt16c3HhO6mf9WenHA
jKr3+emIZxEMTpWuCGf/x28Nd264e0OEcXMhWBb3fPJk8Yzeq4PE/W7db8tdims5wb+hgyPCEkfE
+ebOgYmICIn7RaZAAcGhiNtHu03cueZ+J+x/f3BQe7U7/xZbqFn97cc3lG5j8VyLr8gLpLz+yJQ9
kbBcnEUITIQlIvxhcLvm4qTmwSv+WZ2v3rz1PkTa6Uu4HySFBcE5d8LXQ6sk/odFZfS8Q9x1cxFl
5OkfEvcxdg66OgCbIxmLsl2oMktpI8jTzXfxVsIr5SKUfEGraOOyGA8HnstTWnLQIq3Os+gUvEzG
aKaM9vvamycgtyg8WlUmLpIlUIYSxVbcLfNZBWvtt7pqYXo71bxDd4+DvuzWcNeuWVvQQAfgxFq7
eLRNIeDdPiIoMtzbqlxlB4RoTLSDGm4JICBiIcpcDbiPWjM86q6PV8XZHvtZVs5QwT22SwcgsuTl
nSuDCWdOfKZN2vHd+zytnV+L/Hx7C90L37cxGD+QGviKtjihChPFlv/zb3Dffs9gUVw8rUOsKnZf
hHG9YetXptbV8XEcbrW88qZ4EZMlJ2ZY3PEL3HDuZXBf2FI3rv7TFt1T6YpHv1wuobjEhjktekJz
+AAfbrKFWxG6oV0zffBRqQnCvC1MBvtSPezh+/tn+7H9ngvrI6w3TDHCHkcFoiJmQlEkgemrMkFL
7ikXDyMRoTti7OG+sXtac/RMBP1CcU2kmEts8ANwb51nyLjVusYkHYnEixrEdWGYwkypHJ37cuHC
iWrNBJdHvT5F3sn0Tlx71ojnXSfq+fpEPedI/HhNZKg94tni6Z/cTEbuNuTM2907ES9+QFjr0hOP
FT/nj/9GucdW/GoKyIy0BNqOsrp93r2306mkPi9VT31GUmT8J08TjdGziv4+jVCfaX6j9NkhdFog
Hrg+8e95zPM4eFuPUDrBq+kByGhugbvC8XEHCldkHPXht14SSE+50NCIJ61F23fKRhjd7jZTCl+9
aAk+wK7ypgal2wckXzxwfVqCMigO62Y6+IhWBeb4uJXWxh4qCPdzcNfPvKOKi3AJWPyJh1DOosET
zYzYowfz/Igzv+eJzonGSNjAM/MtEvc2PvpvImM7Ii3sUBgBuSc+f9gDsf7NE/y5ngZPJGl4aCUJ
pQ32PP+0/rVejBUKJX4ozEUkd3AjX1jw5fIyBb67safWzVWhHYcajqlBNJ65QWTbC3dhLS/MMElM
w+GO68afBTXT8AHvGfP7uB3fJjfeDqPTSbwuMFnSIgzpaTcilZ8nco/IsT2NItpxYUzU38vmsHt5
ecYGX8anaYtbnnsjYLjE94+ijTxSyjVMiXI+ERZ/oTC2/ae4iZr6axVvTxsQzye2v4UtXlTlM/9F
CXyKt8jyUxSq+DicEp/v162ono6IvuOun7GmccDI7u5vNf9tRyhYkTz4UUcigSKl68uqcL8Oi82F
9oXW5ZnBz9iSyM8Tdzzj+nLZZe7hsFucL5ujL8JUCP4fZsHvXrB3oirSQeuyWn2tDi9vonj88eVM
AhuXMrw0lMhF8jpsohMxu5AVlKaomiSM35OGzicJBGZ6IqMI+ZLwg7dn/YzdTXBYnMebjShZgt28
bMZMCHsvL7/2ceL54iKlLhJBM3h5OYtaKW5+eXna3t3DQIW5hu54d9hcxhuuXTwsJ1lKL828mRyn
t4B7NxdIQc3vYi6MCUZY93o6P1yMjgdseMLlvNntxsTh1xafidxgbNzJxc6dgrjxSfgLK9juy9P8
RaT+8XmjWaCAIg9DEOd+W/qncWAHI4Bt7tsl9zAb8hXDUVx+QKmKnFcol2dXRqTx+WNhSKJuiDoi
TvCqGZ3Ejngk9WizGW+oMKJ0NpfzTVS6wb2MydzLZrNbrbyrO3uP3NfCnc0i96d1t/z9vL5+fa0i
rnDJ8N5nX1+Fe3Th/fQV71C4q4PirWyXrTd4q6D1g8PgbVJRrlQ+kn4RRd64lJHlsUldLi4O/Fu9
v39BZeP+iGe+vi92B54yWx0yd/d+WC0yN2BvsVnsiJ3bebo7Pu/Ou83Ne9l98UyMcXdYYWZZMLu6
X6r7/vX1vjqsvt63kfs+w/wQ7mVHdle73eJAeLvDLiVEk53NDgMSp3e784IpJg/NMBFrYkWaMpfQ
4aTmszp8Hb5mqrv6OoggRMSJKOFsiBiaH8HBJF6Lw2aDBWzOlx3BCnu8LBqy/ThacOdusxBnN4yf
RJpqfzfe7YgFMTnYnOtHK6oVIRP+YrfYbUjX4iCyarFAJ9oVDya1XP2NU+sTPVLKCdNdrA6HgP82
xIAKKrLscOjp2ZELq8N5jMqItzkc3lfcvhsIbUfOID8X7EiGSNH7gRSTXRW3k6MHLtIcsL/6ouD5
TxW1nnsXxEAU3fOGZ2wDos9JkQabCwRmi8c/40qURPZy7jfn2SGQZwRFMOQQjjCiEQ/d84XFALJp
fH7BzeTZXInqKOqraGaoRtTxDWGTFTtRIFgnRnp52b2/flF/D6tZ4Y65+eVrxsPJ6QUmI8pW5ObL
RjQWZOxuRyvgEZsDd4zHwdfs6H6RWZx4pkbsi7wQf6TxuR/UjXs4uofWF0aCrqInTN8mh8S++Iqz
SM26rQ81rsg5QCsukF5OKZ64UUQ7dKFYc0Gx+hYPLdygRUTpBZ7IbKXCH/ODhziiuj88VAT/+/0t
axGG+MA260HfRjiiZTmLHdGA0qA+29QLZ4gHxV6Iiy/hNHXfbfcLTIv3/tX71FmiJirub7ypt/0z
wvQyPHmkeNQocVVUavFgxQsAP5CK7kOv0WOF6mBcFBsozPToS9+3qLLWY0WdqXv0ImKeTQIQ9fnp
tlZgBdXcnor44YtOdCXP8ZzgLA6vPrIAI4hBZ910Cd+4a48dXrlivJE/07Mj+yoXWwTox5eOD7RK
3ug2xtJ2Z2Fm4oLI0n/sH12qIZXsDFeleybtNDn8wUs4tacdTxRB4Aj124P0RLTO3CsM0SSg3y2h
V0E9EmaY8r6AFshLuPXov2yy+Sb2LA7D8cb2WTAlOOhHSQi2y2zmMwSmOcktxEYDYQrwCowYt4hM
VEeq+5OOcd/iOCNPY7+nmCgWUTYRETiL2OHzF+wql4YQF0lhQtBJiMZLlNr1WWgVv6rddyy28BjJ
9fy2cmkjRDslQqRsqVIpxU1aRC7RJMKMyEfkyHkXuZmHfaUur6+TOLk65945iNxi/Br6GUYi8oJ8
RJbw+cgvLOKZs8iruWQYBCzs4LLC/wUx4zaxe/h6B8LoAQcbA2EjIqn3HO71Hr4goiCFxQm7/I0x
QWUiWU/TTMiLiM/1Gd0D7j/u1/v7bwH/Ya2kQgQgSknEQ0SNBv2L5lEJmAolAl8MXYjLl8ZGfAhD
bMTnN8J/VKrfmJOi39vElneWuBVRZKqWSOH5DEyZGIv8Bxbmi9og6gTvFpmchToIvInHAGfl+IAt
vNBPORP6IgN/xKbnAOyNz8oDtMKRm84KsgaDtl1Xh8qS6nADfetZMxuuoMLND48X7asEKfTmXKpt
NH+MZw+P1w06oyQVFm5PPFgUMHTjFCG+iXxhM3CLGYJsnIPqiquF92tYxENEKPPErWzfs0v2Xizl
XezHnI19uPaf0RVRRx3YPZIcZgQYT4uufM+govNFdTxhJKWXU32RBfFsX1RkUSGgdAhA2MPG4upn
Fkrjbba+L8sxHHfjKxTLonul8Mup6NCI7krmExKkHRxmPiSuz5O/IwUNZl5ggbOo/ajedLgFAkii
PNmj6ysmZkTrQeP2Enmos9M/Z5YCO/qWvZNEcKLvRsT4ikGDmMqhik/kYGCixXEZ3xCQ+DTstYFM
whq/8Tu+kMBzplo09DLboE8mztv1PVtWY3jFRnhC+IgQP7Mz80TxiiL/NV/Z/bkGYDknTGFkE+O7
rcDK+5GECrwPfdHt7g1NkBgIt+DQ66FiXzdoZwcRlCbqHKRWk7AO60OeAuojN8cyqS1HOr0qYj8x
59eZPXlsm3GKzVRuCvnHxvBU3/BCT2bbBV9ob+HwtpJH1pg3yRjN2NHD1caxZ/qg1D1csDwkgz0g
2qOBtgg+HB9nmKD2IfKY4qrIUedVgTKOp/WI3waPIJn2I0AwvAEUkLTIIbjqDhsZhSPLr3zFR8Pd
K/wjtmL5cMB66ZgUEB+cwEbHANIhz/FR/ebIEb8SVjaGESxAUo69mPPtpJ9wfhSPinEUpAFtQkrH
EiEN7xjYFDnkvaM7Y9F9M4L6HT8/vw70WbXINqYHPcioHPP1kmCae6UYZfFvype96ZTtmvHvSJT6
kiHb537f+JSwGJlS1M+pMTa9mLXYp1N9vO9n+lZC5YMxE5Ni+/mc8e5SzJXNP+b7Pb/fz/dMS+05
5JiB1bzw9x+fy72fuK/z/eeS0Z9n7BAvmwhr/h0xMnLpMN9sOuzrQKRHHbczddkztyYqF7R4PohL
uCVYqVnJMK5t7nPpzV5ZU8cXH1iEmKyCe2qcPta6mB9LvW8ULHFzFaTeN0BSHkoGjv9DzonPVlSF
H+o6f0wNbn++v7+339sJEzPi5B//Xl9/etFeimZ29i76jKJffxPTgkw2kri9mFDheEs0l7IngmCK
kMtz/0PMIooBv8hRclbkKUMyiY2YYCrd5R/zk9zNVN43ERNJRZ+H2sKqjYf0xjJ8dabWVMQb/8Tr
O7Jgqe6m7/1OtFfFmIUYQHeTYtmesosEyDz0+p16Uk9du4QHCUE+G8moSXcp19cAdD4tazICDT7O
14iqVJ9A3t2fVzF64CsaTJLJHhhil4EBexx9iMkqUZM1bv0WcwpM1YiUkXFkBen7YKryH0Pp79T7
+a30P88g3/PR+9dq87UbiyFQREb/bL//Jubd/1urFMv4jONd/vP4Vx/Cf17a+D+sZfw/6GaIp8sz
D34Xav7L2sN7+JV9/2Xl4fmD30UHjaUFzYQ7yLZRVZEVA2ea30UH1fk7Xoaq7sBfYzu6of256KD/
XVVA7zq2YNEyTcvBP/CPRQdJ+buOM73uEJpq4qX431p7UDWVp/xlHZl1D5NlDRx5cPlwNEW4Iv6T
n4s1EIX0imd/DSw4Qr9gOgwKy2S3i5SDR77rcQHcEe6zW+2cLQ2InakC/7Ub48McIFV5FOj/FBPQ
zAc1NOZ2b64tzT4NMgqyNev7imRPNZY9BCF07d4c601r0FAtgFD3CnTyt6/2oU96tfBT6baFTPIN
jDDs8latB6Ea0222vyLTSYMM2WJZVn+SgfVGlIzmDbVYKs/pLf4oMv3ms3BresZDWcI9Q/dIK76b
Zpra5UlLbyfcNpl0ukqtyyqPibdAe86EW6WTqxLMpfJLW0VbaNpxMQagkQ7UVOuav6hQ0sXoxnu5
2r1kQJhGqIDqwH/y+zWBPS5dghyySVa4hT9P32uZFNxiz77JRoDTWzEqbLCTtVQFsFmUU6Q3hZK8
NEqNd/zT96UgrkulS8lvXRzuFjAHt+7NTmFZx9nS1wYZGvSmdx0Z7TV8B8dGFaIBFt+nxiPEyyEH
RobmHvR4YcrbUYk+1Xo4K+WwaRvQ7bJp7+CTpoPfPrZ1ArQ7qiq8+B0lcpvH/VvVIROEccdXuszx
zKR5k1h97e4WdA8hoknA0eoO+FNkZxtLT9eQuaNtL1+MTNungvcjlPMgPaavcMFEeOrjpletGvTN
pEx77WMQBYtScaJREwGkcqBFaJtLq2j9qlaVIHbacg1jTEdC+lCj+5gOy+6hF57i3MGAd8VnGToH
FuPUsd03S/0aq+Or6nw+IjAwRgg5cdavTHQVAy2HVkK/hWgExkApUFIBNYTCjWMPzlg1nOmyAVky
i69MP2OUwfFqlCNb0ze2cmsRou/fLBvdMs2hrzvIb013j2aPWjnnqmWhzXBEBciql6X1aBdpHb6q
Q2/O9P/c2McceUf9arrV8IgDfNLuqDOYY61Sd7e7M60S+lJXqYCWGGw2nqxaPzlCZXsUkgHoYyLE
ZajLIpIf3hNF+sST/rn5E1kadwUKfBouiDi7THHWyuEvVYIsvzECPTKBD1Miyrm3CxLffozHzkyB
c98y6RTmg4OgwL1h0UgTQL/nntobI1V/quGAF7zF13r2RA7+wgfL/OoNYFM8q++ieQ+ICHS6BdpY
iJGW6HbOQBmVaBxApRaqJdwPdo9z5BAxtT20LxFEA6Bkn9vCGtSRqctbjF2BvXdYwBd7UqGInXdr
S8BVZQG4ewIppeZY4tWfyECblMS3hq2Rwj9yFFKjNopWwvkV+et8GRcNiK4hXFaAtwdsHXZP6dY8
8AlVAPMp990zps9NZz1Qx3lG+nmsW9CrGEqLw04XMj+LIBFN8heyzw7USS+6lTHDKeC7tigjRwBv
n4d4SRjwTaDFdUXCZ+zk1rqSUNuBdNVwB6HZVxe0b3gCNQherq/1NrWVI75i1/HNviKGKOC0zV+h
uaGCbwvcOow1BvPcWFbo5hF9B1WIdljh0M/qR/ID/dI9eGIdq7B4zJ57g0lf/NiDaK76tztUWZBM
GhaMcWE7k3p4RyxbnThteDmm9QCHw+Mxe26uERRMCpgw9EumkaLd0bplg3/N43fveZjIGr4yOR4c
plze4ZKM7jNZPt4h1AFhODNqerEKUirO9dpDRaVlM6jos9lz72naHcrDM+17SHLNl40tuE/bbW8V
Q9MEwvAhRWnF1MvJlYJ9PPqva4KsQG/Ln0cDIexequ8zKc77qWK+25EFM4mO8NvDfkyHu72AhFIN
8B8ChTRYm1BSbNCvjD2vfZW5xg1wVA7hFr7uBo54cmdBKHW9e9iw7HVCdMPIUcFx4vvkacNPm9Ck
WzeFZ/W1iDroci1Dmz330A3JoCtgUquuK9NTcazGY3dhDkY9rpC2SzSAqe7tue2zpJ1lSDRCV4A6
VSUpdxir77DKwCpkz0LVwdhi3kLkY8GPMpDlEWQ4WojmBsz986SLjFmiTEzUHb2jjhla6QJqdtXV
cHwZwZKsTvF3W8I45spFlPoPOYT9MVTSZSs2VlaDeolCeDuabPUAyonCHapdUNXh3byBAlVfWaY6
NsJamyIxw1pZ2ctTrZfn+qPYpMfEnhYIGuOYTPsZIf3jFSZjvyzPAsXo6AbkteXHKYVn3zN7BLSI
xdXBAJDL7vpmmB92LsEmKI6SJLYnjmotoTm/bgdF+wkzwJzD4zVFNRxmbxhpIagfW4gmj1HcrLwc
CCWk21DWgbOdqFrhfDVayyRBPo/tVuiSIFY8DFMYaOm0R3COSTkFA3o3Phy1m40WgI4IUA0pi3Tv
oE13Iwtl9hZV8XthKytJf7CIzZvxwQw5YrSB0mcdbAvWh4Y0rJ/rJlNmppEifEdPKAm7Dagoad6j
ug4BB8T5tOBe7kifYYUGmKL2iW+Y6yGOu2lqJt/VMX3XuiNjzRI4lK5UWCCUbLyMBCwy71m3kK11
qCe4N0m2unhAdySV8eyRpH6uPBBitLoyiNNoGGUR4hyqYbja0Vc7JViWj9Ie6amK8kdsxOs2sybt
oAHLzY1vGSiTiohI/4AaMhosaaJokr2jh1SlzBQMZf9Wp9fI7Y5hzQDwiObU/M4rCJUa3oqa+tHc
NFgKa6d0E7g9RmHz0ka8V2FvK/C2nehl2U1yjQZIL5G4vyVM+6jA6253iD/h6kM4JZ+rzl6+x1A+
5AAN83vlX+WGbl/Hmrbc5L4F0zH8JXGJQpQi8b4MQr0Bk2ZHy8pIVX8wlLOKLvLyAYcRFJqgjvEs
eeCk0IUNwyM57dwMcsa5dXvAJ3ltEDSrlvGjvL0JTqar9pjemqxc0fR2vgEv6URO6++iYbID/rsp
jFBj+ZriHHGUtVHRPGjoDQuP5dbRPOmGgDATGPfsgQxs1eTT6GEsnOtxZkNd9A7wF27hjjFcjW2C
EFN/EGnXAqg74rlU2viIQ9ByF1R+DdxJUGL1I0fLcear2t5LbNCpZWlGI8Tnrp4GNg8OQAdlRlMD
pnGVeG9nrdfIgM+OfeggbmgqU9z7bl416LgORy/O3b4oR1bBiwjEiWRX5+SYw1E4fFuZAcnfUXrM
JUfp6X/dw7EG9nAW36wJLSAumFo5HcqHOTHKQ+VQxzIdHruMLo4b3/u1fEdQBlYSpogh9R+Ey0Oe
L6+S9l70cRJ0oSUf0s5+T9KweFHbiRMyV5YVNYS+OFz7qgmAPDbhGulg1Jh0x9uPLnUhbJe6RiOX
LmFZWiNN8pFHVTsl+osEBAMmgPSeSjXU1WksVcw/Z9kiiR6TY6N9mK2BAI6ZnK+VNS8sWPkGuvW4
Izf2uNH1cvOobQVw7S0OCLlyy8YCvSHfDsYjXUhOdIFqs2VxvGMGu4wQk9LmjRRVsPQrugflbhnY
NxS46/g1cVAAO0IEomoltKbGdy1Hb2W8JwuMdffIF6Aamc0rHjodunSn32OIpHRd99uMQQiuf/fl
cxPGzR97z0MIkptpa2mLP89rVkanUIULMBUcYcpDOoWGZQWQx/30YVq/3Nq4nQ0Iizxq1MrT+5au
WzzlhbG/NtVb7HT98lgixaxcrcBU7puuM0/tNTpOSsN4URNh/WmNhoHYqEXejWoHMrfododoHW4c
GvQhzHwlTNNyXLVWD8UPztyWKp1te0ALyqiuOFqea7PVdjj2XxqAL+tK1fZ3G9a7pNOWqU1/zjCz
ta3b57TLqol2tZrgWMERA/PW6hYDCtUU6LupgAhHSp4FlpKKFSYoh6hQe5q3OcQWgQJXQ5LHzGfT
SEOmaJ0K7XpSlHyspOmL3B13HfREienlQ+FsLVgD3By4MfVa/SwtRhk9r8JNHTrJqpYAu9rJVf08
3vDU1K7wGMh9RFYPejd7biQLlrtCdn54S8Ohn5jtwri+pbkJIdz9qvlOlpmwxahvnQ5lgFY2321p
b4/Xh4xYOtRg1/dQvmdz4Xxrl9Y6SvpD+6ikCazGKAQUlRnc7iwqSeptnBRiJGYj1WRfodGWwo/c
9OLeFvwRziaykuPyGrJwVtdwIWT6MjKvzfJ2zR4LhZqMENwYukP83YcvOMTvq8RK79M6TF+K8Bj7
uXR8eHCH7J0hsccD729kSKH5y4cj7wl5LKftFjWjUdRE76CGk1FfIW2ZZeml1ZSDpNrXmdFICMP2
nfBGQosBmomUhaLb9b5GaaryHegk8B1vDb+RbdnVGARJoPzcttS6WX7XztdrBEVyfgw6Jz1yTaec
6Wt5qnLXV9crOvAAol6tsBrWqgX5RZyjLVOlctDezfsshtPJA4TuDVUUwwUUB3TWdOCyYJHT+qzm
nTXOGGG6dZqw3tHl70qLYGJaIO1b240H/4QGgVftBLV9HCkqBIH3JJyY0nDC4RP1A/KxvB8XDsTx
I1V0JEw7GT3kRz6vSgnHPDWzIeVvA2gcjElJ8ubIQIyT1CinSmlXi1iz/TiGpjVzKl+uE4C+Q7qA
tBghYvveT9BmV+alHqJzmHtJhIt61waqHUkA5uXjNDnSCtL7rLMBfuB7YnmhU9deL9lLHQZsKBxM
G9k7X47zGbnI6lxZlEgAao1rKJkLfzk+jEg7ou1QSysmVTbVDSCnMSmMa7w07/J0WrVyR9VD+Cd0
7lOoC/LgribYRo3qTd4DTZQ6aFPkoncrc+i8bHCmpRVeWlmahJW+rTVrVBVYlhq+tgX0ybacTaWO
/mGeMdmuomdy16qVGtKCQ54wR1kSHxHUBkb0h1hultUtyhyfsCzYY12HXzPts5EKk2pPB7AvrI6h
ioVzf/8SQjsX2jDX27TsXnLr0XtvjAmISfAWuowT5rVfQpRPm/1AkindZLp698yuxkspV1XExBh0
Q+sxCe935CUiVNu19HE4Mrgl/ZqvFla0cOLJUOfarMmgo8pQ43AtOTw7OrOy8tCP4CcvEIocaA0U
5mOo66i+BrlVgg3pIWCQDDSGQi2eKkO8t9S2/+IHdNuyl66+1R81vKlyGV8y2bEWJVNjBHpcpda5
mCalecSvr0TvSVeF7z44MQ0AyVGyPh5IdLv6FaikocJnWamToRgsP6xkXzKsTyXOTJQvpGkPS7kr
014cUca2OxviCgtK/ermjHTp/i6bRLU0fxAseqybBmI2M6SFS8oH7+1E02ZtJH0oTQIxUGt+pGn4
njM3Mu3oarlHzZa8Sqtv72rR0QFvF5AixouSl4FftSouGgg2lGrZztVEyf1IeKsWRf8Th9nWyNXk
S25l+OZ1s303+1GbF5LHxKaxtdmDRA1hp9QEGZMZZjcb7sA9DWnHWDPy67SQEVRiQaqKj2PlmGyt
IYMqN6RHeNM6Zp5g8rCvLRrQcOZ1ltMzkdDepwlMpPPGppOpVQiG94/90Cf2JJPaClqETgCT+m5S
m/2nYcaw00H8p7R9NKG/x/JLGCo+VNqI7ibxzcvwlDUb1ZkpViaNSRI84oMFX0Or2a7ad19ICgxB
rLPi37XwAN+N+XMTlsofe0YJSQic4AbzgHnrVVA6e0ZfLLL09pMNqEY8GKHL0EJCp3OGVyGex2Hw
SORslltpYLeDMn9urIzWvIhoPhw5AWjK2MQzr8nSMa1ibsOuXIYCuqbJt0mcMxg06vR9SJxZdGVy
JIPLG43VVlpD4wfTqzNovp7l/alzy76KRhIzgnMNCp9Ib1+HPpuYx/w6FzCmbZkYH0Y5GPtjLN1H
97hsx2WXGnvTqRd0bnFibgplfK/6MLBRIAqkBr56IcXYaN26LOJ+nYuNkR33tgK5m9pn00jQyMvN
QdeOxtRqUE2qoG73+4y++BDRf1Zv1ldnHQeIqHKYDmj+AuVRNNN4yEePFjBE0jpKUEGD6x/xvIcE
nJdPm6RK0FsqLmrqo2FRURfG0v04VtrMNg8TlxLH7lCWU2kAXKWwfS3PYCIfAFeX1/C9yGJpldaC
TYPaulca/T5KmUoZF6VU+4wN1Gmk11+W1GebKjbaV/Q+pseoSfeyWdMtxnH6jmiOr8vhBM0PVuYj
GtI2Yv0qScqzdRd9+/KB88Lj26rMYlndznFkSjArdaLPqW1Nq2Ut37AXqvmSQXHSNjC3ynm1HOjt
jIcy/XrUZuFLdfhzyyE6Vnd5Ytd+luisGMJ4kcgzNYuhTIf+hWk8hnPXnFkFa2t0mtcJVd4sDGHm
7atqGqXbx+2GStP1mASQh09bW1DEw8RZ1HBdxoxdkdaUvNbJvhjoF7O22ZnIK/Kib0fHozSpHPuO
P+63LaGOxlzi0euP8nWpANhblvf4u+vAw8O5DXHrrfQVy35zkocWZFZy2zXXchtDEb5vE3MxmCXO
7a1fFzlSJk2WrvUy38T0ieEPN776XN/a4UW1bGepaJNbKH3cpAcMUxl+JZUzBENbvKAMNJdak9k6
Vr5v0muXx0v7rlB5r2ukss66cwT5dQ/0At2Q2pH6RZOHrlYBW+9iY9M7zWOT1FBvo8eq90f4D4y9
Hta4uJs0zo54NSKE66M4IfvWEXJMx6mmV6MO8lvd+7Z2Vpzw/X+Td2a7kStZlv2V/gEmSBone3V3
0umTJNcsvRCKUASN8zx+fS2PvNXIzK4qIIF+aKCBi7gRUCjk7iTNjp2z9152pcfBCkNhsb3qqgDi
6XZV7zCRCPz60Qd8wWfipMY99shT29Jhq+rcYb9PD/0k1V6SYM+RGUhoSYbx0RLSg9jprC9MFQYC
rV9n2xRBk0H7mlaXA+DavxGDP2z7FJ4XWA32pJh2gePRvZ2qMQRdOu9qy21J+e7sN0Jzadd43jUx
NftR74grdNVTbZv2heTubuPiZvHtkSzD+taQ/fO7P7/gX4Ux0oZWl9H2LQQpD9F83+Xso/MEusIr
7AMA6Pyhmmx2f/4pLGlEpTCu2q8Au9JmfW0bJDGMKA6p3h2NtYTdxnRgdN50l6NZWYDzyPJjPxrY
+jBSJtGLSEPbBJ1WZLcqvXDugPVUezd1X5Pio9bbPJTjGhPN1l9xxaw+PMzL0hiMkeVc0KgvuNya
KTfxKndEKWzzRht3UFkImWDnoW15nxJ16tFWIeybM+La1/vWvERJMT3S4XoCquUnS9ETE8AF7NPp
4krseObYpKdpSr3HSXAzOUaV+B3nHE9SY9ZeOMM1PHQNyQjeoB6L1Kh8a5qeumlmq4lsPNgrqtQo
OcyiQ3xhg+GB/goo1luGc9rdjIcVm7gLWjkrC223rB1vHwDlEzmV37FxR6T9CnF2dLcT9j0dUAg9
Mzd7QKjgdnRfCxchwsI8RVvglmRayBOOfGF1wriUO6eZ41077zIW/l0cYTGLhYaRLi+XrU6162eO
AsQqG50mCn/TTgByQoKUsmgvpAUu93XmWf48JUgdLMXj7fQvRMVqB7pSjs0rMkHDH8r8oY8N48Ka
+mr3FGJXvWeXxmnasul/5L36FjVddKFizgqshsFMMnlnrWc2LYQ1MSVPosZXPao/NKM1rpxuOrqd
SU2QFc82fPT2FgNSzPYbqU/YB6sWasKtDk/yL6PPvO06x9wBA80FDux3FeUux4NnWxTNXS9d305V
tzM9Tqu1gTdlNPbzItjOmmy610Tm8xzw+XTNtTDKE+DUgYpNs6FreO7Dn1/ahSJm1alPHEff9XNd
b2amhSdHo+8vjmTpv9cdW36eCDqHZE8THK4Lv02t/GR16einfY5yxzKfjNWsH1QXB2A1bmspw5Eo
74yNg215n5OpRix9WvSfmnsQaffF6zymq/lr0O2HonOZ3dz4OqZ1L+txX7Zdfm4t+enBovQJkC7O
FaXmdkq7kTzwWDvLdYIpvpKCpErzuTSgha3SZH8i9WFyR0Cbi81xe4meaye56nBtGqMJZTOht1XN
vl4mEjJolwihQDrLDKzN8BzZmrFfNYvID91ifiRPc+8mJ9LuPlSCFz3jPtCcdvJ5UgtOqFN8cfLm
oRtpUHQGsrKFIBnC4IGSIAecbWR4UeLR6aI2bYu72mu70GEsUjQtuKqxvVQZqeel1U9kFFMBDkl2
NLhVF3lXOtlharQvGXFgSjEfK6O4anoaVlrbHRuHiTHdqG3u3CrkGVCk5gzRccErFPLsY9FOGz8y
11Nxgw7nuNRDrc/Sd5cmbJS24+ewqi4YgVGGtdbWd/lonNKFyBuSNEnkcLeVVjiENqbDfWqiU8kt
a3kvh9z0pS2IohRWf0d0P6IWN/2B6VfKRe100joCg0QgkjtJpa3IsAhSV8VQWiisssXJn5puBH6m
Rfpr19ORYjhzbZpyfvtwtbz+duq1IBB9Hh5aTdiHfrC0ACqF/ewJwmSqtP021HjoSgZhduddM3CZ
JZgvH9WqbtnJE3ylAYBwIr5jXnOiMwIdCRg9jcZ6axoCWCX86MxCRfCaYALN8Kx687r6qSds+rsx
xCmxkvnCqQPd3Gh+tR5j8xRu4WmdpAkUllhLe2amNqpqK+q6+EYcnPDCa3coEPI4/UPSLO4h8WwZ
zMRUPHvD1rotcFkK0MLupKTz67TnXMcaPRQGagJprH6RF+Wb0dp41a3lu83nBz3GL963wjjbatGI
9Ek0Iha65LAIML120nkkVmrePWbkaWt09nw/lBF7NjqBCe/4L7JgPqLci14Tt3W3xCodh3PTpl4w
ORbcDUeR9rfeI0mgd2toRQicQ9tEkfOmWfi6+xsOKq55bCWj2HXEgxa1xSMm63NnAvSgle+FWcXF
WuoFu56FSq5JmpyRrmDn6ppDO8NVH7zfdBHJPqNv6zhWvhc3i3ETYa6zK/Vu4YZu6hIfj9WYlHAa
u854iMmJPTAsm5kYfE+0mekMkiBRjZE/2jNysX78xQLRO+u54Aq2UxVQcWPA56py2hyC+vZPZjUo
TUubfqSp/Kqs4q40YCUwxT3DLXlwSaHcWqtJc46xuQE4y0zNn2MBz52+xS/a1o+6MRApzbtJVFb5
ql1eu+oTXCwGeJfiWmP8xHiEEzgpJVW/nGNB6tyXpZKSfZQPTE3rL07l4YJV2vGKq8MBxXCpR92E
c+lCeeRxEaJuzAK4sRdHJWTSzw4JSQIZVi2+e8M9r0X+6BXi1+yKi7DHTzYmoru96EoYFHrz1vjk
tQSVzThorron6+bn1xTbO5gcFH3EuxpPBH4Su5gRpyOmamPW629AvfcifW8172OIbRR/8bTP6a8Q
hfHeJeeRkFatkVd96E+T3QWVYwSiYxOKs0/6bxQbzJL04Vg7DmN614uP+WLRNeubd3I3GEzmLP7J
dx+VC08fXarW7F7j0nzICeMv9fQnw5jjYnA4BZrZQZmkLo0tebIyB8ycZ+RB3X5HaVw9xKPYru6Y
BnYqyZGS59boo5M+rEE9VN098Ysbd4AC1NlewLjXS01ALMXMvhWJJ61djeNYI+BeYhSuUv/oY0mT
MRWXYczWxylKCUBIvF8jZ/2MrfyeK0Pjrq03sgBHSChw+6jlhRW2orYg3sn7ukmWS5kLEa59/KIn
zd5zav2Oe+ccNd5wlA6AXTej5p872NOE2bZb16jsTeelny3iQOkU0NOB6JLhUMH+Eq+Tk6iTyf5D
zGFEyWiwwrgupX4cd+TkZ1CcGkLHZXyfEHG7bYc03SaqzPeFzQHeW9qNqevVrp4sZHf9xNZiQP4a
SMmCjsY/ECHklFOY1j38eUxOrfc2tAnjt6ETzFE3y9pYp0I9rBFv2dRoOEXL+GOKcuLCVZcFxjLR
30wzf5XLV4xwhlhHvyi5fdeoH8Iscp4kvQEmeUwfLSbEG9OuoxOzhZVMdxr8TG7Suz88rT+/eDWz
fILCbDAwty90ecws0qb+sOtO4375z7/958tzGS++WUy8Z0LNQneqXxZghKihLZM6xWgdiilaqEOh
fq/MCqeqSINmYMLrLWguPWRCupqoEIfig0i3kumyy+zQVId0WPaaqe9dmXx5Hn2wHuEHtQCqUaJW
6AwSKkfIGEiT3WoyaXfLpDibMHa3Au6XSeNkV4Ci3EldNjQ6DjQkAF9bVE9qJcVq8I0qI+SKRl1s
k+JrGT/TtYt3LgvIBuWbjxn/AK+23MQj8Mmob354rcXEVV5rPdNZ0eVDwhlz10xQPTu3J2VFobu2
yu/6JowazBLhsQCKuZLjn1gxjXb43IvheVuj4QAWDYy3CJ2mj5YjFNPh9PayRyw9eW0w6cODlwwn
a9F2A6RxUh/yL3hgRKmbyL+79tFOyqcJ8cYeHQkRsH1zVHnVYP+tGUjHQh4KLWKDnVhk59STzD+n
/AzIBkNGM0ItIyIeHhu0v7apgqKBF6UYEe7ywni/oQyHzPiQRvm9zvJSJOgRlCAKtuSPt/QNtmkU
ZH5HzDewk+Yuyu9LZb4aafJT2Fl9WXSWyDJJnkQ2zKTJDITt5eXjdMOdtUt3IRk56FbIt0snrG3R
UEnaDGJV8SVIZavr+tkeGdWCMkPhy4q8OukXg5TfUCesLcMM815p+aNJ6kdpcc1ExL1GeFNQoHxb
GwZmWSWZSyqZnwY3/13PZRnUqj0mKpI7mMK7MtbXYFx71OAypr+oyq9V0pungaXo/prkZzgyOxKu
Vxe99PXRLfYtifJ0KdntOhFtHXt+jN3+MTWTF1cs7wZnzK0soKk6JabWKBX5HYm4VvRUTQTpgj7U
yzUAl4sGBZ4t8x46RMosXm7YEN00P0aP8JdkSB7JvyO0qJaVv/ZMZZBpHmc9+VgttObtEPlifdbL
pH/MXLHpDC15KKvGzwp7J6ZYQXCh4dq73LL/vkT2/8cgDwSm/5OO9ukrKfv/dR5+Jv8spr1919/F
tJqj/81zSeIgCk4Kz4LZ9Z9qWs0x/qa7LEC6QT+AgE6dcK6/MjwM62+GwbUl8YPAz1tg0v+W0xri
b6R56oY06V9LUkbcfyfKw/hnMa1NSojwPNPkNViWcIzba/hHMe1k9vQD0w5SIUM0PYOymb5X46P2
Lrcty19v2yTE0Cte9b/fUn9XHP8VKvKPISL/HMn3f/7gf0kQ4fRllqq//WB5b6Vvae9w7nhxRm/7
D1fkv/o5JrEr/6AX/vOTJIEot3dISir//fNbTDnnGc7tLQ4LMAHbe9Tg56V0umrPPPYmBHOqxrnT
nqhMHxzaKZ4zHGakCWNeHmq7PNdGf6CthcVQX/bZnP+OiOgn/oSoYprEtbMZXfmc1NBOlr0+jHcI
bH2bYZAB+K9EAuW0C7vRQNplvC+1/GzO6bGL7A1Tx904aa/NqN5L4IzopfbO+InCpmDmWDbx3jPj
t7pc95OZfrRucnTIibPHZjPd8tK6EVFqcabUvUx9cR6HAjiJzXiuO1Wu9poxlphNosRNcTQrG9Ga
FepZcZ6iZdcWyqf/7JeTfHSm7kzec6Bkf0oFYJEqvwrbPS85hi/6fg0yMU7Ew53dwVyzo3NKKELf
kFw+xU8EJFN8y10bF4hYKW/Mm6gw+/GLZPn1SDMsMLwwJWgrdtKr3hVn7vnHjDVYm/JdZJCkRfZR
XbnXd0KXc0hHnb4bsgwALsRLLFypQ/gUmesWY1OFCymFfNkFtTb7N81NU6tj6XnPQzxsV6TfqTP6
HvxKhhgjxSrbGWfva6wuvWEFtATC5DaicswL6VohE8WPieTYvZVhdxmnYKYzG7lPCxlXaaV8FM73
8kbnqaqzkxQ7ayIUbPXOoxdzdTMyyJ6aPqeXwM5I43eNMBDRfuyzLwacvzOhPrTy1Gc1Ar32yxwm
v+LSx252bRKISEo7l4SAlmS9JzH6OT47x0KdOfDBpdtOS68W5c3tk6rIkSD4/DiBJUfKJJp8x/l1
W+lMnSCMFq69HcyB42b1EFnybHozPVFiPJLJd6IxQFd02KvUuU41Efwxs+SYdoB5mgmBKoXYjnGI
+gmJ93CCx3vUiaqyi/lOr4hBTRHkaLG/0izoI0rdnPJYFVf+v2PDoiW03I1uHujrQasXxIlZGNcu
3LNdlToolJa723dygNje7lsmeKdKcPjg8GozAi3K6Ly6PFkLphRD7NSMp0/PzkiUNrfy1IA3ebvl
0qb9mqQTdkWxy7LZN+l8Nj3tn5wD6fw0RMo38LUIR11tMl8GqFyMzNGmF+FtyKmYWk3TGMjICr3+
uV/nd9cgLmtJPkZRnoUOH2ooPm9/tR80f+CSLiUfqTxXKwCeTj2PdEJznYdPg12AWMl2B15w8qgN
djhl9tHUNR9KYFis7lNraWeXjiu80f2KzjAr7pzaeCD03xtPtyfPbpQf29wIOQWsd739KEJ3nzpD
nrO43TKl2c4WiiaDJtaahxWvw1U5GBXevMlEuaa+W3biRtgGZOAqbnpwqQ1Shz/X1pN+kK5DwBR1
30Iu0fM4GG7G4JljYId0IQWaHmfXVstDzRh3eS12YzzdVUu8nx07vL0nzn4HLenu0SEchBP7zZCH
dqbvU8LT86g7iNv4E/UYtNUzyBSagYzzvZcJCazXPCAdcfqdUON9L5ZdXrG8VtEZ8um+ytIj4Y0f
LnrVOA7QYqiNwWEt5W5OpqsWOXTQ04/C5MluI/el67S3vmIWFI2+Y6cYJeJ93VdfnVveJ0g0y1Zc
LOl+M0E/NnX8WBfuS1aQAFpwNAX6dhN0lCY3E/Rmgs3v4L1tgcMyTbSb9CyGfN+YPfR0fRc3Hzat
Uq9lqpwBUyl45AYD0Qj/b2O0RPLRZskXk8cRBdAonRj121PpNTbVb6XDecOG3o4/2htYuGQixbEU
FhvdI1Z1TAYfVnenWEKS/OaEmHgmuf3r9quPmvvE7RGMEMoeM/mPnbDhHI3UlqRc/INjT2S8eSx5
VDJjOKkeuXqXYpeEk50Z31alvTnDTL6qdlaszFBj0X/x6Xj4Xg3ezdjIpz7tDkZanPOcO1ANJ4NM
eD3Jzno2/ejBels0BZvGCvgwnujwh/akn5uAXnsYk5VXA6XwWu3qxNaR6H4+usg3GpYX17xIbDDg
6x/qZLrTSiKpuCuTe8I4r7HHm9Ky0IyGu2HCiVH+coUMLaU+GAjvWhdTC/7KwqyfRpljGuFzqNPr
YmpXTXpPna3OK6Rgs02vKevakNoXu19+4MIv2v1Ydz80bbnLJu+lanXsvb8MOTw5Jbcu12TIP5vW
ujTxnYfenTbqQWHhGWV9byz2ZZ0dTukl3V/0IpJ5eH3wxvypNrydYfc/Ypl+6ghduWoT28vMbtbA
j+jmuxyoDJv4ae7yMJrX/QKqzWOZSphmyAfsH19Jbl0IBnyYZ8gBES0PrvSiQyK8kUVc5ZuJ8j3Q
sm30y1mdbyqAb2knzKmbvVEWVBLGR2nvygE/U0uLhyPfgJmg4iA89odG2Me0E+GtNmmAhFSt+4j6
khDbrYKp0ovnucSAz5yj97RdQ/jwEMd7S7PCoVLHgSpH5smRqcBuydb9HK37fB2DKaloSOG3W5NP
hYm2pTUYVfXXcJvU1UrQGPXqD0qafIkD6z5GkA464XEsRj9Jul3283YdlBbfmws36xdzFzYISbH8
7/rz/q8dPv5bo9//iy4+/X908T1WxVf5LyeP23f8/eSBWc/VXVMggaOlj+CHsvcvG5/+NxDckkrL
lsLWbY/S/K9zh+XxJdt2XJc62TJ0gy/9ZeMDNOCYrokr0PAE3+j+WzY+wyaq8J/qcpc8+RsvgF4u
Ec68RuNfjh54DCYzGnUTrZXR7brBS8NexPejjl6jaYpzkRk01m5FGbcuZS2Y9sa5RGuGlXQZae7F
5k1YTmS6l9HFXtUJ1JTGOLf4MFOb4zbpn/iUmi5oIwssNkxj5OHrG5gNprtkKB4YbHQNphADtK9/
E41biPJoZQjXUNuyxMC2xj8X06abNgOmb838KHO92a6VRHmNiNTBrrZpMtxnBJFe0OPkW+mOGMwW
+WxO8rAWNpPIyCTq2LLvCzN/LNzGumhImPAE6jRnUuqkuSUkdhr9nvJ15NqcCnKKkxGNWnZTVLdd
TzOpoilYJcdIpwdWjubTooTYTcq1/CHuUOl3YT13TuC2ROqPnf4Yi5QqE6dF41A1Dm7mglJ8krPx
lrMFsf61eOFm6gWRjcZWtPBEY1ciU1+1jbOKCZTOMO9Eau/dgr+AJQZPn0eU+TT311qrwvImQ1Fu
+miUuNnpc/iTY9CgRyYvBDlMymkBUw3lZQ0SrHqR22VnI4GazFBXD7ToaNfjTQXlvdW6w1jOIaOx
QIwQOZGzVdFy1r0sOUIKM63hvFT5g4GC3R+peTdOeTer9oeRcPPktosRvrOehtaCibK4mW8v40cP
wbWSqOLFcM2qEdKttYSJfTIB+dALp0tE/ity25k8BHdZg675MWc99mcjX30pfwHAIfd+qhvUdx8z
kbVb18zFTtg3iXzDnN8jyW2p9fdmln2YgEopF3yA7Rh1QW961UmfxSF2Jms76bHamayYxqyJg+4Q
7deD1gmq4pBalgqTjA7RrHvY0+uv2PKA3DddFvYVWYdd9rXQaQ4zh2yYolKo0N2M5v63CbR6l1oo
VEBIwnNb1jOzKK02JFPr2zZZRkEvUECBS6LmaFLrFGf9xxRFXbiOqAqK/BL/UbTno7vrev19SFxc
jwmaSQ0EyU7aaG0UNjm4e5Tl4DA9a0IPbd/AQTmfE9Mcsq+b7TKCiBxNLPWdJO4W/PhYU1YR1b0n
7LjypwU15dhT66k5j3aGyoK1QcorOrDimDR2S9onG33xMLtGgAtyOMk0zEwfa9o74rtlGzG93k7N
D0OLy32qU2BGdv41lrTOtbn3ZYeg2hysvTcbTiCz9d0bOoPuxcjK0Io3vROsI5SGqzIPU9W/1Hyy
6L9if65H14/y5GGewEnX7xqEO9KReaCq+zJasq2xMNLOS207JA3nszwxdtdyFoR4POdppW3z98a0
tRNaYVqmtRXGbp6EcXFtJFLmUrxG+VwRQ47YXHJjL3Na+5ac6AzCFL65YsdKw7jsfXXIG/YFngTo
I8OhGzmadVP+QhvwRHb6bkSOecgGI9AMEQVVbn7WXcoF38wO3rzVxKA1l+kpITIzTb3tCONjt/LB
zWVFfEkrnietVoyiwTHZjfVu2NY9Z/eHhZU5TNHSBjUBGGlB/xChIVDbBiEG8vWgGYnrEyO8bMQk
rkAg07n2z3j1uNC0HTG0Ttdp1G4mFxWgv6u38YzAIxrx6sr+xhwW46ORrWOYU2dt+lx/TUyeHYPJ
4lYkjQu9ZbnofUPUejKHE6bWItNRaPcVLWe1YFowkpMNqfG6tMxjbUDUWFOgiA8DI5WIiItFK4LJ
66FgKEIHEuTvo8VIQnJLWW7CTFX/WTKCPxYcpjZFQv83studndtZWBTP6zqKB6bm77nILvOw0tHx
1LfT1rAMJRrhKKaMkrnDXWsYvskAzgfWTRJ9Ue96MxmuXW2Yd4qCC0Nnv/OmQsJIp+VQLYJ8jmlJ
sPjS0YDFUvkpykIF/xaXFOPHRbkouv5o5/kAAcUne5xky25x9SeVuG9pVOvnro71M6iyq+6C4pTm
fAPGdz/sloz4DEPKth6H93WlYRBHzrSlPU0Qy2q8iz6z9q6q3iIjJmZleI7zHp3TCtAR890uG6xm
Oya8pt4W6caYFJkc44D2wcHgjvC2u2QaLLGxrBssp+XwEKOkttiA9TZ+UYyLn5sSgBotsX2ETX0z
py3gviwednFhWgfJXd0XbD0izrwz5oBn3RPVxVjB/bVQtnWARXeiad8yscSX1Z4nnsv1ybXVGEpr
ArTbvemcio85/F/hzuoOsiT05vwKUDpijrasoYWjYpc46Qd2SXx1hMI/MH9bNU9cktGxArVaH1MS
f+rVUh/TRMk9sG6nEHB/s+4Fdj3nnzm5G2yds/1dQ9v+yxLP1YIDs19MI1A2q31XryjnGuboArN9
mK6B2dwsbWIsXiwUJoTapKO4JQ5nQ24hR0JcNjs/IzUzlqdECZeexprWzv1hanVmEnWqHnue81Br
TR9Fy3Lo15SsdrcpH3UT0UJlOvOnS/E9zLEfN+v4FbszepeGGF1ziJAyMT7aY67Cq9aq4b1ClDBl
nn2qdMvwqUvwssfpW6n8xQMmxhSmPNP4TS9KLOgj5zeZG+uXlx3beG3eO8QBybBGYa00MneYrz00
urrUTlPez3WP1LS38/DPH7sCUWKuudq2q/Tq0jM4upgsN7THsKFPdWFuHBgIPhNXeYILJ1Gv0VNg
1/+Q0M/PSke6/Od3ViV83abXudNbzthDxGcFPtnal2WcXZT7A6i7/ZT1en1DxBHnY2EmMlusAZrS
g94Ru0qkzYhfi51CChlIiBOEnOH/99vG+zJjdawmZNObVePWiKrJCnKVcDYrtnpi4qNg/kXVVXxQ
V0ZXjtfoNrDR1N392vXWgeiEJdPiu9GqqtAuWkT0Q4Eka8W4URFcIwYJxRaPAOxKVAb5ABJHQ0mv
U+Ydmpt7X+bwSYV8a1rFFuruUys6xLBDMZ7TkIyqpx6dRIHbmWbwCxxyln26V7uGNv3W5JhpGYRj
pXLCB2u/eya+u5gBvm2NH43zTgb/g9lUsDNIHuL0F2VRtLO6Fkmq7dAJnZ19l/c4BT3YE+m9tD9n
rTl7TYNMqzwXI+Mv2qJi3WWYA9eWYhZhnsFq7lKa1WaG+65i4cv8Kuo5HI6GziCXHG5RmRtNVHzc
/SDwpDVvCm3PJrcBHnaZHiC/DGVh9gHsWrVxEmbT7vNUfimPua8XXwaDsCrLHM9jkx0XGhQUcucI
t1UNl6CoM0TRU1g03r5putBmbe9HN2y8aN9q74Oi/SdlgJR9P2da0NX2ttAaIplmuvSqv7haP3LV
HMKzUt6ZMz7wKI5bAFkzI/SVFI+qlPuBYnhVP6HZY9fMEJYgwq6M7ULLz0iIosLaVQAbUM2PpoB9
6mBOlw/T0kNcgAmA6dCBX6x7I2d+sVuPyFFCA9G2aXv+beG0StOHHs6H01u7WMptn1Q7y5lDjXdo
0PVED0UY9bJzpwHCKUnTLQFgt7jmwaMXst6EZFkeJJJEKrMXYTV2P+35J7QVRE2YPKnaVyoNXdKO
H0YaSQ9O8ZWnhIVRj7Upd+BEYNhMfNvMG0bXRjcAgMGI9WHcVMa8qekgq7L4nM1rITlvRF5KfaaT
I+gAJ0B5tO+qFxcdH4VtFurVy1KeO4UkhpyVSJjoe5BdaQRcLSgCiRc7xzbgBzQQCp9sOy2hZcYb
vZVBWrt3TTliDYEy48pXQKmfWSquoNc1/2aQ3VArduS37POiqHZFk1GfN/22s+WRi2gEI05dixpQ
/9nwI+jx3FmI3wfzuxc6D8L7jUCb4Ye1aXxPs8EajQib9qwGvDZmyD9UWKR5MKGrbNyY1DFqGyyD
aWPs1VDtHWKdutlU/mgy3uo9EsYxaVtpFAr6hYQRdGHMRsmRcUbvZ2NU7fGTDNhNC8zJdoqTJKqU
TusE4LRcZj/zqK2abDm7PSkq6q0d5JNprVe3NYab/Ghb9FQSjXdJnptU3dtup28aByUi6yvUIuMF
FSzwUAg0m6YznxQHRViVyF7t5TFf6x8yUsYOozvOBfyqeLuKlBZoYNQtITIrLEh2y2nbO/VVn5bP
qcROVFv5VeuLR63T6Hip5tVZKLgGquOR9Jcxpm8kQQGjhqXpGd87sTf6LkOqXEcCkTunZTC/Uru9
uPP6nuIhZT/Zilwof2jM93beeO+Dg8tMUKoJ/B47Yxlnjg75Z93o76ZWdAE5CzGKrb7PeCotdGe9
l/sWCJXbT74v0NqUtYmLOKZ+t1K4o0Oy+E3lrmDDfnPY42bjMUzn3tznkfgZIe7eV2X83XbO3rnd
Zm5Lu9WTbF89H4/sgVjEbfQSJ3LF/Fj/6IuuP8yq+K0Qaq6LgbS0hiKizwTTGOByLc12ti5amm3h
VGezL6jQlvKVUaA4yhr1slGHuKq164KeKzQ1jQE7A9+QI/qKDVq1m3mxzTChzntwWOHN8WEe8L/l
8F+tFsdDg6p8hwT05vSzg9ntIKgTa5l7COBmx91QQtL9cLJHh76d2wOvqyLrmiXZtXBZZhoX7Vzp
etC2AT6nOaO2WqLVdu8sRsrbEkERppJqFzkWiGO6gIVdaEGaTv02KnLAJGpm8DgjVFzsZkf+wnGu
ynvFQ9mn715Tb6FOdxpmmImceKJgeLYy8SYLOi5WfPEiQUA3ruWDmUKtx2WS8DQYX6q/G7B/TIir
/JWvy/pp5kw+SRI6VbKtrfssfqrqx9k9tk4ZaKQsRsmvrvmal+94vkrrvh0elhko7/tYHpqXar5G
3tmQQVewFDpPXUKxGX+262/TRbOEbAj1OUIT1DkcIqV2ijmt1E67NWPmDmyXyfSRMrhq77X+K1/u
xw4hNB2ZqnpGRcQpmA7olreoske7+MREC7gu9LS7wIzfx/UNU0oPlzh/15Jn2hOc+QnZlD0AxIW9
+nFhzc4s2g2cyre6y0H+F5124oXIlOV5KqvnOHsroqfBsHathmBx6r5iHNDexa5CL3nNot+R9jMm
MGiCw0TvxnUGqK8Z7lvSXeJDi9Np9aHP50Csu/lHxI8t+byr5s2ej9p0rcmgJCIHCxniES+c0GWW
b7n7eJnjE0roxCKF4yAijNPlLQjGYPD1eitTFLK88+CgVguVG7rMVGyCnabobll9Oz4V6E306THP
mGml74mpb0ZY7Qncnx5GnRHQy4az1A3s6Uj7Tyumkuw1Za42TNYm0GtEtpPie74KoOlap7Zy+j3q
53aeIN4eZufRAHVIYNZGRl/IqwcR/AdL57HcOHaF4SdCFXLYEgTAHEWJ0gYlqiXknPH0/jDlhcvl
9ky3mgTuPeePXO8g3b22w+m7MpHPCWXk1KUXSK5Wk7qqEZ3eXQw37cBfPFneddNX0H0DSXN5QT5K
V+rFk+qdgl7Ql4ahYh9ER3X8NrtDQ3+ZfG4zzY7h9jLZtWpbp9uGIybf9126gmtaK6XpzsN3ixxu
sF49SRuylKCrbx1QnPgxAiotL/NnKN0aU0KshbyMus5oumrqJmcyAhexp/RdSz7T4OCnLz+6ZMxI
5MohlH4Zo5Pnnq8czHk/y0/YqFWvn6Zym5t7Cb05TY8QF2JGOTKSvVMJvECmDO0cEj/yrG4nTKcQ
YR1v0VqhWqjRtgiBSQWzR3knaHuRwouBg2tVypg892P/hITm/IRtK/CRH33O28zr2B1m46knXzFj
r+oVwa9GcIEo/AnThK7p0in7MnfTYG+p/yT1XyxQB9/TLmF5lAEtTGfvRqRAUojZ/8uSk1x226Az
rxV8fV3fk25y5pkC6/DMUTEIt3L4001/5w9QJt25Ce6s5hWu9JoycRZXk0HFV4Wt2iCaqr56ZSu3
Z0HfKQ2XBZxcljEAat+wqyOyq0DAnzvS5mx5ZryFZVjNCLyDSOdgvPgGFGBXuUEheWr/4J/JgrM0
XrRuB2/LzW7hyumK9y7acmX7A1AkN5mG/kLh72hV6EYZrHrxNARvVvYQjBt/hmidDGObCl9GCeXC
mCcBIZj5j1zdpdiLsmvByD6aF6O4NcpDaZH2MW6bAb9fssmTflOVH5a14yULSLYyXINoD/+9Ef7C
8Rc9hSCvhQbBMQgACsaLH34Iyi1Xb/+tgd1aT/8QEk7MmdFF6691eRihnY2zJbyLE7P6b2VcJfXS
dttpQi1oW50tmqhHr2nDmOo/0uqYEzkEbr039EcynRNY3cYZMgc+XfNRxsLYBozz+q6cn9C+s3zy
s9MQ70BQyaaR2f9Kkr6qjCPsIA6fesA1txFjfovvXi73ExF0pJDIUOhUuJICKnkcgOR04bI6mhrj
9litFBPLn3qQ/KNV8+9iAzt1+V5IXEO91bLgmqOj0zZaRt9ddcn0fcnHp0qUo3swse3RClFCHGkq
zcpLgmumo+YPcfMtJWll8bpv9OmRI28ZLkL02UJxxD9IAhhhrqpymcrrhwY2FHAOS6SK2Ln8XQYw
VlcOmik7p+apR0cc7efpVqkfTXkQiu3QuhLVOfM2Dh9kKxRcYj3QVPZrBLfJunPGZNkukykG37f+
VS2/Cw2dBDFVy/EaQMjzOMXATvt5vpdCcM/5tJvqXxXg36Yjfh0WrITih9m9JJ3s/xK6b5vyUkc5
bql7mlPwhvj2lBXsPp4krsE2EnXnF3sIbjAKm6JVboYpPsnJK5e+Abz46a36DhWvndTkkmXvE7p0
PikcTX53zkZzNVJakumkpEy/Q/DRBRQe3jOJcuIANL9j8fKALY0SqnXNx5iFAeqmAUnn0rIsUbj7
aZISyOngiZDkhVdGNyU6SMrNQrKuCF9R/6gZmgUIwHT86JJdhrWm+qnGx9y8pZGXJ+cmZushH7Tj
eCUEKCAWIBuUTTn9S0gQWCTTb1H20eIACXhwWmKl/OrEOwIMXwQbv1lPo2uNZ0wXq3hMyIU5cilT
xsvzswbmHYIWwHHPp66hEam3ZfTAFIH05rtrbzNJgiUBBztjvnF/8ckgFTWzO9/KTJ6NLEE978z+
KPn7vCTu8GeQmHnA7azp1RI2WHA/c29O1cMcr1izTKZx/kp8BXPhTP09zch/bpdLMQt26rTz0+00
vDKuHJ7f4sndFyPbnHUPIRD88CR8aMqvFHiWsBsXI4Bj4GOTXKP909hYpfbUJm+j0hJU8IQPbu6d
9a4aTkFjezngyZ88Xzrz0mEWUsyNL26L6bs3N6mM2wRG1u3ml8+cKfyk5tmwjqq+5w8Vas8SkY4e
tOlHYvFv93Pj+bkTCueg5BrTV7HAb3pPfQ9EjYldTgmXAodHg+WOoCFTahcSAqAHx2lqvebkEWuH
pVUzJ+VC91rtODCYpB2/0LsjKYzk4EYjBnnKP/I784YivoYR0Zc38ECIiNf4YUM0zVmL++RROlNA
NTUZSNOG/ymXAY8Sqz9rZADsb54Cg1edmDq4FJ4GBmuVmsP+WKvbAbsAPdM6kGyNSEyaVMRmsEth
bVcloUckr5g2/xzflyETcN9fiNfir2vL/RbRCjezaH7rtQCddTeI27DsJPZmBmd8c8ZXgj/d4MeS
CXjPfnrhQRIGzu1rFrq55CLJWg0NKrTshrmylg4qKI/kDeKxwl6lCx/T8N3ztRBNQ6got1/cXzqC
0sgscckabHWnadxheGCS1ZsfESlPu+1Eh5AoSBDgtGlCmeWKItdO9KsZx3QQbE33IAd5ihWf2JcN
9j72W8SEUc0cwoUo0AXe/M2hG4xeywMlsxiGnGuFo4WkXTtK8+zjB0dxkjsTXGLtH4lA45WVh7Uq
eSAjebAugm3nE1HA/AaI1h1FRrpwHdFkNW/9+WiaJ7hFo9nUPOLiraE80eiR26HP8xbAOaM6gN8r
r5CBQC3qzyon/fQYCl5Knmp6DYZtE2zw6iMdXPnVQ8iP3XgcE3SMBmrzjdhvGmoPmYij+BIrj9hN
q3VN5+bO9BApTSkH/b3UXln0ode3oriIFHyGTkGcpLkrxi0/iF6gwtgb2m1mUpCBtO8lS2GxK7p0
bfZvnbBptBP0A5o8uhQAq+L4c0gucXMvZJc/ks1sJQj7XiDhaK10nsp7gHIzuCnGd5PtpYx8JzeC
l5SzLYmRebeNiZDHvpMijFHY6If5PI4fWXqXu29N+QnLL3RarAsEMhNPXsLLXWr90DQHwsLkP2W+
x/q7WMBWkVXRxH+VaFM66atvenUZo1uaPvzyhCO/qAmeJuA5VA46Y018MNtbNJ979TeOSGAAbtmh
mdOluyr9i+N71B3Nbb3xY0+izgNbNvHQrBfrCd3jAVVionyWwm6OD754TCMH6Uc9XObhrxlE+CZO
6pi6cJG+X3vMnJG5q9gX0bcjQ+IqrN7vEu4lIhqJDx/fWd1kcU/AZIk6Po9ApgV+24DwfjF8H/kv
PMqzFtksTbYqPkMC7DVO2RWXSLPV4y1lv5F1KljPImkXQMdaH218ILwmMuxYO5tElkCOrPEhWOV2
sJ5jdmhGJh6Cwa6ZKvEq/xickPg82+KpkHtrWF+V4vGci/m+zs9V/EQL1c7sKcmfYh1L8TJObt/t
wCqIKhitjaKfgwWdD2hKGEj3Jq9X4+8VkKXDPrVJR5c4Hbk7+ODC81dn8BlxeubWQxEvpnQk11Mo
t8v81SieauxZVcD153NHNDxGpnXfVmsfhw9R9oQO6q7euqT6Mbpr9wkuhKbWsZdXNYuUTA9o5dRE
2sXdRye8RxKWGTFZF4utwv/N2ATq+I0PPBveZMIe2n0prGXqL1QS47CQqOXvSFi7nnCISRdZfpPD
Y6FSu+oFhququ0DdJzt/fNO448lg4pVs0tNiCw/0k5i9WzoNZdEube8mQQ8QPHmMOWj4nACP4+GS
aKeOuIuM8NBWTu2R8MMuBj8qbklIrUJ6TvIddHuwB9ql1BTHy2cb+vaXFj3QqAWyRypcVTikvFXm
IcXas7hFFO6OOgGTZyLOCRafn5z/INjeiywBLlqHWP5keUy4su0Ouln95+uiHafUFcq7uToKHEfB
JSRJVcEvvpmn9Ry+CTlEK9lm2W8nUA5hq4AF53DNeo1KyUHwS/y+XaTMxKnD+TvZrwZAtKessIk/
SmOj+Dt9mWibTWo9sqbgQYT25D9+9atn78wjRXErtaMY7VvhuQIXh3Q/LsA1/oybgQ8bLHrNnMOi
ak/zNRsYwcM/kUtgLGonHfKD1YPb6pfCPHCLjubn3F7m5pSLD0vZCo5lZ1CqYnKpDD7JeTUxn7qi
I1Y/ARgTxIatErWa9N89Fnc9BYwH4mzHj9w/auNdK0kkckKsNsv2FV+y7jPoJycT/jURPSVyvDam
A0Te8uig1ByMfYqZP5UvywaEGzsMqSmxnmWMphhFWdK6ibW2qp0Sf4rpxSQvanhp/isiX8tXctIk
JsIrBa/X4T7im5F/ydWpX79kaCzNYUMen0gENTqa9cM0HqTiIQOsNJ/TtDUfonAQ5V3oe4zQTKKl
up3Nt1lyiuK7Juyw+I5REuoUNNLJIlGPvomCa8CMUdYlxjVX860dz5VQ8fluWn0n99ey/YubP8W4
i0DKPXIZE3bVILGVZNI5/Ciid2n4N/FVNNzAuOhDjM41Cu1tCbMw8lFsJOndnD9nADCmCESAIMa4
0SgGqK5B+lHyHCyB2xZxjz0muGWAhh4ECrNyQoSeCy6G9xpVLi7USXLreXaC6Y23Q/K9lqzZWeGt
5xVZmKh/KXi05e+kEh2yy8tDxJ9sXFKd/r3wPhkfgrWlHtHHyzRtTONNi96j9Jjou0I9cr6lynvY
XI3sq6zZ9veavjErdh4CKT8X0ToxPzXnJxlGZDZ8h/LdFFi+xauoubm1meXXlNLoyJmngt7Io805
yhDpn5dCwdbYcGTl3KMRCV45kd6jeIHZlbkDJJu9oZQfhvqlTUiSo3eReLpypzFx9ISErHipIklY
5eZGaR09/QBcm7Q3aT7UhHwIey3SncVM3lfLzKXLLogk76v0A3YyuvgyGhRRnTMUu0BMbfIm49TV
IfEZKznptTelPi7KaRx0zGhrDggFg+afGO9qVO/Q8pVnpK9e+J0GKlHwZSVIk+EElJgqjf4REyCn
ksLEpVKelMCryw3jK1BQvKQM1F7dAEFD1Bnljs2hks++7Bnab6N8itk9r49p/CgmgoG4H0ne/KmT
V+unThSe2R91XoXa1uT1eAAgFB9xtWEsJdqzma65f0WB3oTPdNoHuhvG3wQnoKn0pME9m+PRT0+W
/xZpEE0rWX4u770F6chRdWTRbv50nTgX29KdwN93eEVJmxzpGFHsOPBSmVBGCB2YaznGm9btpN4D
lxPBIH0C9MgSIEnZLTrEnFdTfxTInr1GXQu3Cqq9+SIFcR2mqkv8/EqgoUnnGbSIgtpX4VELxE1m
0J2mfObpQyQWYJ2pWBHfFqkUDekrnMFktAKco+M1d+JwBHCCItrnnCNJ/sGD3VS0GrHntdamTx/h
fLeSL6PDCbhvlPPfu2h+xlwtGOVXQ3tRR2esNzWLclYBzQN9JatWfa8mxRVSYtlxzUfzV2q8NAPz
JxEd1qWtABn7O8Jb1OLhlqezsQ7j+B7G8AuZTFjsVQ1+O0RgQ7DSFIUfmT+EF3VIoCOUs8HHSYth
qDFUE3DLFUjHql2bt3G+02G7VqsfenVtI3F1ukQGaz3QrGGpAiiqupYNA+MiVzi0iiyRfwITNir/
CgUAYpuh0FcPle6iSjTLR8oU5ldkIRkk9ge6M1Jv1UAqRI5J4wi+4xgJC8NaoniUzRC3RQ3LiOHh
asj/YhsBT3tMqX+ZeVHm/i1dXm6ohRY/jKAfuomhyG2lSzndAwILnVclbnysnFYJst/VyODY/WVX
MVZSvBkUbEpUmNX5pWPvF1/CQITucUmczvUUMdwbETJlyHNqwxUjCje5cFAjLwl/eNnps49G9IYk
8OXxh2U3NOqcl79OwgbSkrzHJaifpCaxQRDXorFvpGOzXOhkA8j+h2adK7Uhuys+FNmu+e7rY9k9
+aj0Hhxf3ckzRZrmLS2fmJTgxFZ9x9thR23rKt1v20HFTU813CPaEliD+ON7kbV6pQ/7Qf03C/eu
Ppvat4ape/oNQhNw55/qEgHQ3TLrlQnfBvbusmbXsJfEmm3Vbdq9utV7WqH5RC3wa7ZtbD3bwZHI
HQK2xmXVqn/SeE+GRwB8a5lbZqxJvvIxVKljSTZuL2pOMYHbgvQt8EjkaWVTLqFAxCQOWWneNK/K
LRkbbCD1Zh7dKLaL5tDFW74yI7oF1amRj2LwhAQYIiKITiT+56Rz1PuA3aCv9wTQZHa7qthWKcRk
YmRh52IUuU2CZDvGvl30SBdU5FTTfQxegQ9RjYF3Ek5qn/L5PUIMtMR3k3PX2Q2QdJVdesRneH+T
jNlCoLsKkDkKBEqrrZXePypH9bp4F3rFRi12pYc5Hf+ZdVWmN8wWK62m/Fm6iYAXafRPzoD/Bi9p
DqB7pXxCFrtYocgOUKJP9ZvIbdnjvid2aMZYu8YZC0ENZxrvVcxN8cYXDqb2tDpKvav3+E0loGb6
WE6fPnnIxV71yC7K6G94ppziY2KuzJ7wNxS4df02uqDh1ZUYCdAqz1hzR4HY0olE/LzuU94qcocY
n/p4VgyvbxjLNcJCmFFRqxF1y56+insbWrs+kx2SE5GYgLHfivFNFf4IKPD9d2U6KPpO75BK/k3t
USp+9OhLkSjuG4BRPtLFCQhlePqlGM26ADkAwFnakZ2SGSMYwag+o/yV4xpW+l9koCsyFZADe9AZ
/OSFI3tRfLVAWMJMdkqCwPKQ0p38D+SIWV9Qz4OI5m5FYs68wxC1iqIjUemoJcgfOQKOtuJJABbS
KrsD18kxfNkBJOjIqpz7P0HzK46PSjxPynXMBKfhUSFQkdWSBAv/oukvEjjhDPcAHPYwHGr4zYaF
F3XLGngU6I7eoKDcZJ+FcJymDzV1U1I/a+w6cflXlyrUrdvlzzq/aeNzrs9+6xJZz8DwT0bsJFQb
IOGcgz1u8cC9VcQ3h8VVRCYYQvtIgrwXjNrjZFwTbT7ZIZpSgICDWly4kddoF1fj2WRE3oZeOWR2
J6o2seWr3mKkz49Rsen8/Vgc00Wg0aCdCExWtbvZvZMo6wWVg9/GHf5ZvyO9WlLLeQkES+NF0z3z
xXtIpJsn5pde+REFus5aZR3lFzlzOEW7b5MrrAf6r8kgSerCKRp53QCQzcJL6p6tcWPiJSyoDh1x
XsgTEI2bQBuchN/xXWerV3pGKc1T+ALb8pBQrWGL8Noy5aO8IJK+rZqnX76luVdcdAYVEcipyJkw
FsCY7PCh2Qj+b6Qdg2iLMJ4nQkJ22u3R/K4y42KhYuZJ7e8ctSNXFukXpOWSrQw1A9J+ifNbN1o2
1v+UfCZ6xPjjcbnAwjeQceonFBDSmzE4cI4V6soocJvx721L/KIIOjCgEWR+zJWtLnjh2rID2RVa
eWVSgwU973OWMDaMQsyzdh/XxHCjzEVz5oXbjHjWderRttY1exJnW+VHrV+L0kxEtdR13EYSYOjY
8UW2K5NjJ/jQSYRZfnAJ9GRYsF84v5B0pnKZn7NubdQKBsRkFXDVCOgKY7QlSl3vqnx2ZJEM+uAt
k76aRHJBGtFhbCTjlaq//nBLygPhIGrxVRqiq44nKnp8YkWJnxrQBN0WwETMrG1LBJocE7tWPers
meULgOPWtduzLGUfnfGvI0O1f4kybfRHVI52IeyatcmNveZTBMVZC45hc0zHaxP/Kq0xiDd0HgEe
2+hHDd+z7nojkPCq4khIPGlN58q4nlny9GSXkmKTaeJqYJRuwWDNe6tQSWxsWHqyK7eCCbyXc9u1
9AYoi1cZwiITfhJYXtRZHLhW6/R8CVrHtx3CevKLRosD1FHJ9vOIx5PW0EbIETh/OztaviGDhjz6
+gj4aZ0JOkWC5y6lex6Bre+IZDMI4pOOQXaC7wCs7lkW+ENti3kJsk4G4FEZ+Y32Gd0Mk7pG4I/G
wS85EZkB6Dg7SXQ1GC78fljLGBgipj0x8qzWlbkK0UEMh4yk+Dq9BICds0fGGwrdvjgRMQkJcpA/
K2ZEMjxtAx19+upih4+XEEiuA6INP0EKIM7f/PRHHCMKeZBF5DehvYB82VGwbbHx0pgmLNekeR3J
YUFLalNgaEvSP719jz1O3/ZU07qDFJ0NwQIwckvCKwPtVQU3/mGmLf9VES3VniXrPc/YmagAmsW9
r7KdlndcWOAqXPOVHYI+iMTieCnCkHhgIImcXiTqqK1XhfJMjV+jAQ0ULy1beKS52bAGMc5eS6No
/EWyLeILonKMVU3e+UBA2LlBsE1HhVcgrK/nkK2IJ4IfquY/Ojj6ROhUQKYMQl5LeRT+nxooqO83
g3XspoUV42DJOo3nYG2aXvg3GA4KAJxfql6hxiHt2QNaW3Ce8Pf/F4z8jiaIUgwvHe7/XaiQjfnG
En5KnrNi/FFKdRVIOzPfl9Y24CHu/kKV7nSojjMreh4DCPNDV8dsdbaQSdXBt2Q8kEKiWcPuGfAF
F5uAxsl4mO2sy+2aPV4WvrR4Z1hkTq/YwPo7CYDYJLkAolsUHpP5rFAbSe9Ulv6CY68F5Brw5ND6
VFCqZ6W/Yq5ljgD9Qp9ooSIJFC+LiSjhUw2KP7bYEaJhuVAI4jBtotyRNPA2pEuMOfbG4McQde7X
bbZJEbj6iG4coULj9msGG5hRj4lLm3D9XZeniRanmKGLQJA1RfDTf1wdypoErnYda9sZpExIW0cg
XT3FC9S+DGhwsryw+u4WiWaKMGs04NzckbKebU/vaP9O6Ow5SqxVYcnERH0P5QfqFjILCdRG5co1
qK07h14r+oXKARe8sNZLUFNcNojT14LB+gsaOVM5Hjw7+RpNX1XxT8a+0o1fuvhWY1MC0TfWen1i
avPzWwRP2iMKWMA3XYEMYLMT8+9A2LQNyuPooI9um/310ueE4jgjzBWhGaD1X8MjQGu53VVfmB/X
wFmy+FT562nzHgUr8kSFTxgBP6CdsqL8E9fuACaT9h/av6n6kAnearLtYJfTaSjfdQWZWmPC4fzD
olRbnhbC7B8H1Cd81xV1wCLqkLVKEKd5ijx1bRhv48bc+updyJ9yRC2LjqSXqC6KNgoNidRt5Fxm
FSrwwADD22S2pN21GM8LIixHyFW5c7TgXe5jyI6fPvs2ICDGgLhbvO1p8cYnxYm8IG7Tp2HsyJOS
tbfZfynlOZ3uy29Nk4oJwpAjBxpNgko5+ITwRmbnemKpk7ZIqlapfmNLUAn9I81I2aOO1KWnCr0O
RZoEf2P0+YKp1beSizSPZSOTd1wA2xYJiAZClBJV1WxGcY1EuFbIfOGIQmFQtF/YokGpuH7CO/b+
WSYC2LYWvGOCDh4TNwfBEtQIJ9bDyN/ZBVZZ7JAqN24SL0s8RO3wUozExFnYFZYUJM3IVj1xl28H
6Hhrt/xVQsPNIDny8LtD1fjVwFDPFH2lyr8OhZgRfuEShpijF9r/mJ+Qh03yIfH9YjRCoJ2GLDh7
QSjg5F0MAnObkQhQnIu2sWkI6MfXxDo9ect+pPCTOlyG9KmsR2SgMFE5nCXUwjQ5QESZvOff6sef
HsnJsgilpQCSC76sX5arW+tPX8jjVBhyzMxJ/U4oWSOeWb7V5F9IeZ8Yv4fzjV1fCj/H+p4iWVrg
iy67wUkKuI2wAa1aYlunyXJTtPYbwxlg63bscHDZQugmXOINRwJ3a9WLqFx/tLqnhJcpTPiHfk0C
tuzOy1xfLaitsHBCXXAsEPOWSHDV5hbI1wZKU+Jk7h8wbDXBeNwtjSVsXsCVGhMBb+KgdqDvNatk
DogKKiuiOXPoylNMBK+e0JykkhP9qpqkEo2I4dtvc93bRLnzM3q8iRLgc6g94OJFcz+VDJrZqRbe
qEoifPjTH3eEfc3KsZ3OPrNi8xTFiyicc5a/XN0Z6a6jVVa1zr1NCnV5lbuNPyt2UW0p7qJegDzp
2sP868B/LFgTLb8RLGmG2wh304h6XP6Ts3stuv5nJdxQRhl8zuN0S1qKi403Uvx15MtQDsAdkbmv
qpMublVop0LN10juZYMjQ2QOme/9dF/OR5VMbHa70KLSFMtOtC9jGv3W6eQZpGRgBQV7o8pmWxHD
S4Vwc2QQqspbQm55jtqC907C4619GPo50u4GktUkkW0/elfI1YsUgv6G1SUwHdIqvCkgAJGLhlxZ
eTeSo4dKZT26VbRNlxfrKUWnYG06FfESOMvsiGRO1zIPgfQSwn+tfI8M1ptLHBOeytvckjvGsWbm
JI6CHMQB0F71SUWXzRERUHpOmyuuOiheYigLr6OUHE17fja0PSmwYNwLh4FdYnnK0GKBeThpyVuy
LUBKyj0xInXvGZm7NGIk9T+2QJ742OJxj35wiYUhTSpnSUMER84Fo0lxM2lpWUXrhEDrlciYTfsd
gNauzTcTXYeD+jFAMJlvYfwWj4d2vBX6JtMPIEfwTCNyM6Qu1hYzTnQjxkqXrzG/PmcFyvXIjpJN
orKxx4e22XSURbo0tXQwZl7j8G3zeZI6Zm2FVwmUPRK+/M4Uj+JmpVF5zCCc9CDonB3WlIIBM8BP
sk0io52wri4HLnysQJ0vYa/c2w4VJStzeepzFqCe0aWlqpeG5nrf0JHAAaLhmvrGV4YRd0cnAqFC
wBomhWU1+sSlYw/Ryx/Ng3D/kXWreb3qlpg6RrC4vA/RiR8xdnu6HH+bqyRpDOk06QTHpPiLrUXP
sSSQyO5kTECIvMzVboZdYRuDYkJndZ9JCQYTNYD0pezIxIDV0Ityg6cBESsEFwHBnQMXEx8k4cuv
XpP+OZU6qw7JLz694w1gGyKa94SJrwwbbBlQwQZb5Aw6hAlzJUp76qGI/x4puVJXfU8ABtamA4cr
1hte3H6jbwnwq5hPVro3OeV4tyY2gPykk08K+yp9psxn0NYKm8fMlNgBsArnUFa4Bt0wI4PzoMiP
hGVovin9v5gTRqMOc0GK0/0IEDGgwVQipO00WsYNEDPfPyK7MPmqFVA36zgpIMg6STX4tcb+I5C8
monwHoyL22xVRD8NjQpqJbosl44e76mtcaDolr2inJl/GEho6m57+GzxU2p2RHpY9XMZuMp/HHFt
9BkbLNkmu1/OK7/A8MTe2BG0xjjQ41KyjsCUBzHCsgojBK8e6x1qIrH5IjjcDg3vFSUkWMOZM75o
WyQ8LT63kWCm0JYYZmv/snSv9isq0rHwvFT/F4HEEugLjXlCCb5c4Atkbb8MWBKRvoD/ELTmUOuv
OkXIL38qCeT4Frpr6G88BiSOTF95d2+yk4g0dShuMdqrFA1/w8EJMUV4IXgPJe9heJDtBqj1thBH
pomjAbG5cimIRzRZP4wW9dVLnmx632R9UeJkFAx2lddQAbOMZlTgIn8REUJYvoJuCaR7OeaaRyVD
q4FyLv7nNS8znXWW+S+iOSi/+u3XBNueI+Rf3hPLRBnEikTcVPozRTHkL3LjO8Wg7sT36IJWTCv0
A9SKBaWjEUVHo/gwrwf5QY+VTGgt4nFoWxCgtlmEIWzsU/sVwXiMdjTvFsK78N9LHghhQj1Vwqvy
d+e1QUXnjKA+cAhhR/DRX1XwVa3FcKsalxF1j8bPNLx16Eesd17YJv9m96mUW1S+gVJhA6JPjrxu
rKiXfHyTOfrC9mGq398TUHVoq+o7dmyKVP6WFvYoLjBgnYLVT8WS2oQQ0QPBmAAjhGxe03DRIosS
6B8xmu0j6L5apCQkvfwnPrf466TES5f+DzT+3F/q7NiWTtr85fm/zlcZbpHbdy/yJGWmW+Y3qVHt
9jvnDN4qvBUfEZJ7zKG/EiRU6QeOYYKu8DrweAlPzpyKZpxuEyunuCCX9DcedkNxYqlUDswK3K3/
FB0K9Fovt9++r86jeF/Y/2hD4SYsA6jhcIXAJAjT1okwFfTMGWpEhktp435S+f8dHireoUWsAchE
C86m059a8J1BDA68wBa1ORbuXygUW0iWQqu1ooPYKI5AZ6h+V/WTSaRKW58XbcNI0OU4vFOdEZkO
q3gPkcetMveYkvjzeSPczDPQCrkRywRYaVS5QrQYKgAZFfCcDcMpoI9U7zXa/VT/y5T+5px9zEPD
saI9FRUaiEtm/7SqR275Zph27XxI8FoP6akPlwEkj1BFPkkzSQQv4UjS1xjFWfurO9UYI0ndi0Qm
B+A0kWzB+3ygCqjKU4VHsOq/Adw0Y9tEHwBqQ8y+qbqIqXibTcIdAeuXQz4mNGuR3SsdRZcA5fmW
PF0hv+TztiU7ku9Q/k1bn1+aoEnIBcsvkbhPUWvpnzDRlBnvmdqia11IVBwn7FTQ80j4g9RkVb3y
oY3xoXK4TaneBbXxu3cxRKEhLYSJi1iBYHklxM4EmUB2WozCiVsoMA5ER44sDNFHgkR3uOsT3N6a
NaDpWZ58dIsQdovT78SlPCPjEuq3FPSEVcxnL1v306ZGSiNfFcnTO2RTTB9MXcvsh7p8cITgAB26
nProXevMRAj1jPpbOe+N5EDjE1AyCPypL4/oV0jeOoiwu8BNQvoiYQLX1gcNbJ1JbjgpmoQbj3e0
wwD/MjahtHvqf3LOnrxtTU+Eb5zXOtcARSq4xql4QAJu4HEWx9xW2lvtULhUUsHhNbEz8ohx9WFu
0oy/xSUh0BnFz8+20cCD5yTdTCGUnXlJ5VdoXnkkR3lLZoNnQo2pZHyoKxMU48NwiOwYDuRKo5pf
xcl1OU+5uHrECsNfWG5ljikWvX5N7jdQ21GCHG7gZgiFFqxvs363SDoaITpWfb5p6QPT2u8eiT3w
ccjGqxW/RFE75GUnQIdAH6j0fWBEbAG9b3K8Uyow/eC/9GAXWU8mh3utOyy6uC4johsEPKqPTfGj
IIugrYrET1n5WiD7LqbVYQRyQz1+4+gnVwThLD09xgD2iVFhYSDEW1inbiYvzayoZoMFfJkNGwQu
PxEQv0rA17R8q2lnJSyWopwVTWYAo//gGDmDDW1Lc8RqaTESR9pnSL8LjIeFmItQOwb1dB9Hv4F1
laVp9U06hXLprI3+P5LOYzdyJIuiX0SA3mzTe2+U2hBKGXrv+fV9ohqYxQy6p0rKJCPeu3bcuuS+
UpBybL49eRtljL02fwdg3shZh53ejUhiB90HI2bWRbdZMuQxMdKqPBNRC5j2ALn/wX5gKexadbNh
hZsQSCCW1QolqZPfqux3eJTqiSzcDvKSZ0GZm8FMGfe0fcnVR4lqU31YU3a8+AKKUbrojr6S/ZB9
pTN/YWgQ+tEMa2YfnQ0E5O63Qz8exaITODFcHpzav7a0ZlRW+ZpCuoxwnLMdQ4hKrPXMZ9E2RN7O
wMxcYP8bqwz5hFjtWPKESdJGRd7b8lTcba082fV+OEVLVJ36ulpmS2AUrn2sLntmBlfBGu9Tnblq
Cypr5Ac5CIRJfPK7ye3eJb3PXhjghRkRFizb/pffvGvl8x867dxrRGuki1CXOrEwi/BwF8HJXzhT
tXN25Fpwfp1p+sMUfFCkfU+u+aXPjwWCV2YmhgQjPlKtAzqK0jG+cRdFQEMJqeU+CDDhOZNSiwXg
LWFzE5KuDtWJYuyTz4AelBm+CwAMpDMEUczQk9YLc5l7cwwc7N8rloGFXW1JZaPyGzfBj5N/Bc5r
CGkbPsfBpVNWhXQQgBL/zSnbiRg56x2UctYA/enTECCn3DPdYFbeDfWlTl9Zus1WMiKHpf9LEB1e
5Zn1ZWur1kVxE34HDQlldzCOwlgMX0PwYTCmFq+sv1MOBHI9MMKIwOQvpBocNxriNMD84qno7tTb
NYR52m0x1We28/Nv9weRj6S/YE5kigmFxcOHQp2hCuy7mo+LFg4FGzlExX3g5ZfOkXyWSEaOVgx4
JgK1g9u+JONTTXqo9WHi0ys8eD+h8Skl2dXpfrIGinBBrmApOOZO+hOTYRL8yPWx+mXYhVJr2MHT
8N4CREndteGeHo0LmmGdIBVz4wYHTT3K7ZYaG+JNUNP0S90/qCZl75AqpDmawQn2gHsgrgn4OHba
S5AnVcoZwdhtWjNSNRiMkjUmZQor94G8/EMlXb+8hYFWH1mGvo+43AqoHY/Xr0Q01Di8AoCkCSue
ENiN9lcl39hmLIMojmUH4oQmMCffdO7hGNLax+D/qIrQhOOveRb6wUnXYvjp07MQgSE3atvN4J9N
1Mk1bRvDNi7kSZ3cA4MII8xp93Z8SIz3ejXMdLCawtpV7bOSNmZ4ceJDPBpAo7x53QV4EYcAlPCK
1gpxBDAyOrA2ZbHs31mEhWtT9UASFOf9Sd2pr54a6j79WEQnb+TmW+XEkWaMJbt4mMMNJQ5ygnaY
pgjiGiikOXWEgHdKtQs65DbuwqspcGDC3VFX0JjXwP8LwkcHldAg7wK+5BEpDVgwVlydfw9u+ZDo
mCznvEL84l7x09ZzGHsOjK8KgSIp6pOoOI303tJEHZ5N7STJdx1qz0IcLxS3cXU1mc59/yA4ObEM
ORExilQ/amdPWdX2yhoWdMkuCZIerxHECht1neM6MEn/v9YDQ0T0DtqfqEFdTq7fEq0Ta1uP+c0o
FdjhP1NatdVWQfQMzltM1WjtZC+xpsvVhfDUnw9SJGd05MwC47MMgJubX7RsAzqLMzbGni4drvdQ
+or6r+wAyx9ojNvTd25+CwrJAsMZob2sFHlAKRqMhomwLTaEHQTOljphiQO9g35bWeU2jT/K/Nlg
sszuLV+NptxPuf+yMnvegbGrzNrNX2NY4jlXSJfylxZ7p9ielhWzTL0DYioX4TpArI2mlcPJ83i6
7bnj/RI8sYDeLtFFo0zGUIi5pf6ja2KiM4DUzp3dqfcZwd+4ZqwGSFtBaCGM8vmnQ5iAHdN0gsV2
UA9ScHYKmHvOAgE2dwjCN3V1yqN9RUp8tvEXTKdcAP0SbMOkJw37XM7VIjASvVvhdRAEObpNgaxo
fCFKhJ8fZVLdbVzAAiHTmPJ5VVdZjWZj+SXTDFPNYKP1U5GiLL/HIbNNjMs9AQTfeP1tyDjyMOoI
6qcpGOjABtWZGDGgClEkl2jFmNn0bCX5K/Ajo/y0y55R4kdhubXeLcHHvfWt1ZDUEy1fg+GFUFGe
xAmPI2z0D9xeDhizj5IG5C3QUMWsCvM9WG8NsECN8qkqHUltRVL5AHblckROW0yZfYu7WK5buJE+
/fQ6DW4un0j8C6bJ1wgrXOo7mN1q0vYnAigNnL7hxNIXOp2ooTNtMUhQiUo8yB8bAlKUiUKIL0Gp
fDL0mrAJV2TTlk9bb0lv2Y5vfn8BOzhcKOzactDxHHCElqwVE+OoOiciTJrmJ5PvbfmRSpu8Xvkk
VwBjIu+DHzVJZlg4jTnRmL/7dG96N+iDqQLN03A0lDkvFSQOVWJIbVgfcClK8mNwT2b665WMO9HO
kDZNgXUFSQ3ewoVssoxMBXzhXT3uiZabsmqXA5dFOCOApT8n4Y/YgS1OQZu0DQVi2OV3pj28BzaK
lFnbfdLxOoVxVrQ1gm1PWxDzaC8xhYOsu8d/CovxFDCWEjRjg08jRpK1VwW+496gUlMyogYWfHlu
ZZQUcERT+kvDDsQMEWEd4nTLBjgh32y0jU1Mf09B75KpKhzLH23dLNgpZ2TilPzGFRFw/8YAUWfn
LhuIY8+8hvJOSApp74XFJFuzOrraxR+OXvJpONNw3NC9xLDM4TSFrEZGOiWzmiS8CeYIcrsRLgmS
Y2bK3eT3uzRRrFSkkMiEJE/BFhuqhXAsROd6uICMZSCqvkWb7DWY/LZM/7iokQ2BGy2Klb/u9VOc
3wt3GzkHlJp89OThYPyNaN0AaBBS7tGVJn78Yfm3QP+u1duIbI86gmwe1CszXqjfMZvdDCELHdbu
zCQAhJpvyOgcZWh3oVlba5d+FKMTN2YFMV6ltkPtj0Ye+05tQZdx3WrBMmZpCgBeKyS1WE4gjFKv
XqoKrUwtmleOcbJuH3wVvsOtzflS9lQoIIsdgHP6B7HcHl809MMcookBhlUQyL8D6FOai8Mt2pXH
bobgxJ9FFmTfrIPGw5vFLgU5sPKWbftLjUfA+mGb0zy5hbSQBMYZcTLe31nIxuuJ84mpupQnesau
PGfNJm0CEAukDZEhg3sHL6t99vpHBHHUUsjYFTd7eJoEO8oBiSy/ib9NmbTmRBlnP0NdIMzjaaUF
Q2LEliPggcmTsJVCpYrTL1fi+aIFbR7k2Zry7zXPGg2bBzU7Q4lA+DNore0XygpxoLkFn+y1Y21S
x2NOyAdZ3vXCz3ET5x9RexTnq4vyjzjH6a/IftfjL1f5jULOJB/lR7Xn0wPlRcW3M8uVASPk+0dE
UPW013Ko4Ba1PZnVljVplYtW4ufsL1a21uwzxoQSq4Onk7V4SXt4P0gQ64oEl3Qxjv5wQ2QSkWwf
9MWW/FEEMDskPQr835n/++RS8pARk9hM2OIYtMsDPkDYZ64+YA74AoEL6ty6xZ5w24U1nKSFjKNr
nlgvNf6DnTfDJ3ECHnJ9WT/bLUWtOylGQdVMHMcDLZy7XB95QotpVSz8gRkBOWUu3133x6cbucVD
iLhSl3505y/I7h6RCNz8fK5auCD4bTJomwjNjdJwZnbXiA0VM/GoPMTUqAWf8ZSRpTr9oC3LSlaQ
YBr1lxImWwi64v4AeNEgEKl/SIZGnSO+iLrAqaerhOiQDlM48wTg8FsiIF8cYQ56rnY/4LyOCLgl
cgp8kpJHTNPjNuMM9DlZ4FrLOdEvYgZLCY8/csJganLHx8uf6Oi9Jl8+yjUu0VnO7U0CGGC/TVo+
06vtzFop4QSIp+teWLvLqVeIFPaXgmo36kkFFPXEbDTqTXfpUppIXzxtPsO50//E4C4OgJcPkGvn
1bc7AmtXxAvx1vvkLAnbCKFaJXsIktGXFHHGx6s+P4wgAS2lP173RMEtTbmMoB6FYQXKuFsJ4qAO
yGcWDlM7eVSeyCdygDKwxvCqV6OQzUMdIozDDrk03XTZWmc9Jd0Qf5rlTr8JekNtIwhL89xHH70g
SzhrBXxb4o+JdwPfYtZ/8azz6gJ2mFuYGhNWr+QKj31xuWoF3MVX+vYsML36j8uKhyiYV+HAaK9O
NVQqFOvAKYN1MKGq1YdJ6PvSW1fqU5oHy9HYCyCjiJfuklsXfk+IhBQyfRoUGRFXoiMhbOHqsu1r
IH4I7vqUKDgwU3fhlp+qBMuiobkkcafEuHVqPHQu9l9UE9Cg/XlAjtHDCk98aTMC/VwuC4Qf9uRe
uod2SttD86Ubb2D7iQr2CLk2Q7Ks8ik4zkyh2S3oRJkPJzXcBrEg4tDwkZZCZDFs1DR7VSs8d3jB
4D01a2MH2546HLMDFVM/B+2USM0qsywUDxUlDQXSuG3lI885ARvO2Iunis1R6qNOnEVTc4zXWo5y
noejtdOJyeStF3f9qzW/hbPaDJ4pZj8+GRlOPxYnBa/nI3e42TNEQqxmYBykuPKTOgC91blFT5Rl
W3ESlBZJSHOinKf28FY7Pgkq7DzrMy0lbmAUS/pbik6OcQr1g5TscvnPym6aiDOC7vQ+ouKnLz0y
ZXh2/W2VnCr2epZPEkoKuoJuaYL7dzlkO0ZmAOpAZh3lc0zQoke8wkA5vO/3It8Xxbkxvm3+4MM4
rkcUBLEiQK+SXaRGuMAEPHGmjcaQxe3IXyFcUwpHS4wleEvX8dKLr6N/IcgnRKhcb932HGsCXCVP
1h/JJ4A9pA/dRdbjrceN1WAI4gaofI21XYU+imYd/FgBJxAeJKpiZSw9XhXPLavgoByWNtXyIu/L
QJFvclzwK7gSeQmdw17BbE/KVQ/HXzPMywxX2fTbFig5d1tAgph4f2DBBrS2CLooF22gELnxptRN
Iq+DaGlelpuRHYhoL7bmQsk1OukcWW3pguYFCrvIg1Q4o/xwlVejEeV9gqjX8wuOGct5RbHF3y8t
hpDFo/Unmjx14D7rhcd26abUoDcDrVGo07onbkKAYxC5TzZZ0qxAGJkYj/iHC2zO/Mwe5uYAGlhV
b4Yp/dN4GyOQ3KFEcZtB0tGGNnEIw6fNjI2FNcgstmITckesQps8Ru05JbrU2JtI2+B4KnWVh7tI
XtOSRtKv/BiNFXm9ps32izSUZ1IfPwk7Z4FN17g51B3Bg2I5wmQ8EJWCuLP2F1Zbr53gQkHpxK5h
0lcxP2LHxYlrFq573omfRebIZ7ijJQztmjJt8xhz76y1X6x7wnqQ8S2LeVj1WRQlCsRWUeIzNt+o
ciF+qnvY7gGHZhcQkTlQMY3e2wknDrV+qZrPtbiZod2dWyBBQPyuwfiF5WEme2u9+Gqkvzy8AYen
2alFy+EBlBtIBRWYWCCDeVfvXQth+aGLv1SbiZP4zwrMBrumUFVZDLbl8MtsytfIvguxa37lKQuX
tpcMfomKq70NgFgK3H4Xl+8j/vRDlDIgse2isXZx+5cXVxW1B/lYPFtkfVLuduLyJqQJ9TrBjoxa
sLDmLEPyIS0dvJCofPj28QYxpxFeQvx+Pk349omg0G36fTMco189fsHJu0v/ML2DJPyU/ElDe6fO
RHwdpfnogn0ODxMtnXKpq9jMNumwiwB9NaE/hWs0ZXsq2vDoH0dFz4WYPUuSkyTuKIyRyAHTYKE9
yZsQx6lCmaBzcMhxITobHPmRGvhADo0L0+nhiSfXusAsl6/JNM2Vd6AxVjhbSf4q2+9GA31MqYJM
SeytLG7TfJpbSEhRRHr+t02eGNck0pRrLK7jeqsWF1fdF+nVRUjgEvglKFmPq7Zjr0jnhASitTPM
X4BWL78AZOjc9PFco88VMFHk5MnQ4fL3YH+xSU65chIXwO/bHD5C9cuQ65lRPjWYAwJygCWHXesE
JBUABCFeFbCnl/+J7zSQnmRPTntsHgQPYaJeczzzRdT9Rgb+xFGRsMwbKz1YJPTAxh+29JE7f6a+
5VSg1MFFV2Hl8mSgdjRfS3WNCQeEoj1lIX0ifPM1G01EJskymoeLkCAGKBkN7TzKHOpANGttGe+s
/tKZXXL/MkoADsThzAC4wMUlRIkN6arjRWHT0AbAzRDtY3iz0x3/iYCBQvSILRODrT3VUOO9TSfa
jEQpyweHmVn2SqEDhP0XXMYaD1mrscREKOV/ggTlOIoO5ofY3scIzuJ6C8tA8k8K6BhKLYKRcFrT
2cGXMVfbq5AxccAHOgfaXqtvlvEXwDhQuA3J4nrEgiEltE9Bt/Pds1fdsaIBeM9d1hwzl/h72ezc
F5l3QpECsggxwVUQZV9uu/fNvdacSoCg5Cci03RYVSVjZW3PtCqYJsovhZNz2/1BoElfBUNjkKPM
IeQnFJAAcmfjiF5SbLxtpWKjwtyXIs2sETyfVKKzCulTq7RJaX30xmscyzWVukgqqRi00YfENyK8
MQTMgMyTAv86Sj42CjThqXGpfBXDQbWLS7Bq8u1zInJ8XoZodCDXfvPgzzFuanmT3bvzNyyGGRwL
Q2Q9gVnqBPznuFtm9RIHGcfG5NISCfsG4Cg2VHMCSNJ9Yu9FDEaApwFiTcSHGT+tOjO1DS6JkF16
ops7iGrJ/RDqdat9aONFNZ7Cz0c9H5/sN9YssbCzD4fJp+S//eHRDVi1thKibV4OHkoVdXBlp0wE
OMmw3jvXoMKZtO/7szWEVMR30ztsXfBXoRGtHnFwpi+G3IwvPSHsaZIzYl+JC0cMgqlvRby1+4ea
kXRS4hVNSLPhltZXufwEWGAOW4waYNiyQ2KfyR8Bl/NwN7a1fS64ojVUe3gQUa5zMUvH+qLKT7/6
saOdn87R6O66bhm0Ajn05uZMKq++c+ZPkYm2KPQJYpOJigAAX6MRnMnentk4S9wO2rzkalor6qYj
sRyNLqlY2DW4z2j4siZfZGz7B7k7uGSkWDCBEOEIJBZ291Hh2eSiEvcyaAESrYWc0sNC7i7nGQGf
3o9q9YDnGPN4N3rzTJCgNznpCGClrfYkKah0MXu9Zfcg54c8590BWJe+rfpjdO6gpzVci80G1o+H
EozFBfl/xBQ0ASR2JbaO8T4UFCytWvWWYGYLqZmhsKCajSS8XpiZZtULnReBm4R5ZUtnLlQeo3IZ
MFUCs6s1zZFqO3Mg+ylXKdO9rW4xN+vRd66+LZaJAukjf2tK9hg2f5UIm3BOBKEc7hLq6VH+5dtQ
OhCOPSkx0yqrLEarzmlpUMeAGFB871rgTDV9QRGKm76qxpkMjreyQLGE4Jc6WaF+44MTY1dG5IDw
miNmkJ4Cs8LtMLGhHnT3ID4JT30l1jYbCZiE9R/2WVDOqu5VmeRvMnpZztY1d3y9g3/C+4BWuUSp
FqL1ruElbIkIu2iuIbeQ8oMUzZv+YaFuIaN9ErmvO9R1eh5m+VSJ1kV+TFWWraP4BcLgqckI0mYQ
vcodSozwYJgNjgyELVb/3a8C4COWeaSxJ+DkaURSYyGdKjwbqONFjdyYz30bfmGSarNoPMewOScw
OM3jznZ4QJIvySA4sZrKySvRLwmZsQbpUZ7+nVYHLb+O+qePhE1FE9fcGajQgkgfxL0F3YxBKKgX
Oi94sa9n8lQaAUgoStCI1nSIbzZ40WUkuqPym2uXGl9/OE9Bk12MSFF8UwBwq3xjNyeYqztRuxPD
eFfyPsVPXO9ETTK7w1A8VLSO4q5VeRhTDYWtgXQdqLqFW0ebgDKOw7RA6h3mays7GmjC6bpD8iBx
WI3EAsLe+NswmdXxNZHBaqdfjh0STsRJPlAqgwqrcj+dcC/x5gLborWbEXfgFxtdvwrhihx8iM/W
6TAflbc6+HIS/IFAdiWxMzMSXbnZP4f8rVibhuCb+F2qq35YB8F96J5J9SGlv2H9Tg1uIfiGoVxb
3E6hi9zhiJoK99G2Lp4Z+DR9DP+2RUUlsXvfFeQWMx9zt2fFieRDr/yx8bSm9W0ES2J5H3TKhtq3
pxyzYmvolM0qn5H+atE2yc1bzrYADlzgafAqTXffIhXxN9SFTUN9x8mNZvW3sOdjgIl0YRGOqK58
sf2fquwodXfbmGc2gQPZOU5W9oRlJT9G+l8jm1MbK+G3ibzvbs0N+sigGRwSQX+6/ozYcxQfqbVp
nVuBsYXGB9AV+oO/igJJsrV0A/ZGPoZqI8AhA50EjR0sWZq/QE8xiKdddK0+Q5TlQ3yoUpoJBePd
Dk/xImL9GMAxMTDTj45WjJQZaJR3yAMhKY8CprXVf/hmRvnQoKjxbFR7NNfbC6UQN9hWzfZasgzH
o6w9cumq4W2ImI+RY8AuLRTCEY15sjOMjyx9xePe0vYYCsvoI+EIy+0zqhuyV5dMDLq6NC0ERqe2
pivulFsoF5xFlN+pQEhRQrCWV2Ru/2/FgiDhsE/ijcD/a44n3ViIxpeI9hF64T5tutmIixIySJSk
jblALNVRXEKkk3TEezBgdWZicnahci07godeVcljJ3Sigovk+JqPBusKa0QV1is1++nNd462OQJ8
m2fzpDn1GRUp295cCSdf+KnhPsbtS5SuuxTi5Mjf9y11UEunhWgkRQNlce6daiRQTD/f1ke09bSt
cPTTWCn+4rpa2/LKU1edPknLpSa/qcdw6lNAEjaqHQJ2F7JNA8k9g1dBWD4p0b8AlYfq6pdZv8ak
JA5peDyr/c28K7n7QG6BDIPD3RBkV9tCkApbUS2qh1WtQyA2b5GqF8s44tSI3xkRJDKIOABU4f1D
Nim9+6c7AIeUj2TcotN8DOrSUBlS2BkWTfmZIL8llrs/QNS26oYGAhiONQJdpAzwTtOc0fRO489U
L1aaxiCy7ZtfRjiEpCC7/LBBeolDZL8dgAUVu1w03FWmFyzAmsjIOATJN9eDn9wskn+kf5krUbeD
bUVTFYL3KtSGzf2bJ+9zHmITctjqcWm+BtAMi4xrpTwjnkrkVSqLOFUp2jkLlpja2ltENIatzSo+
TnXvr2wPQhxAIgRybT6nf9fTUWBgYfqy6F4QnqaRcF4D21vyMjqQKCzXWD7HfVJf0vzmGgRcfdel
CLA6UOnO8oXmVSd7523nJw1ptbShurj1D4CaSbTGYeMHpIsda33HrJRUHEIYk3Dx5kv5S6YgCPmG
IxIfCP+hFgIE8EYaQNz/UAtuM4lTyFCCIslcOzWkT0+uB+w0k12KSmVfBiQSCUyE1x+tIj5aPs/F
aB574oVQnubmOmtpLCTo7e4wFZAykDPFOSpXAWS/dsh4sF1EKBsA/hz9XgM2pgOciXUm7vVlkF2a
KMMdSTFs9SRKzE3e4oEuaPSINYCtOWmJdnxqKlLifPrgMacb+NyA00QWazlgEql2XgEMcdLMD6d6
89JPfcxKcN0ckDXiUE35LBtMAcum+fMwWTMsObOxRrGM0gHXrWBTU++q8en4zqlX1sNCXzgedvkM
7VA996zH77fMv89mGHc/utBqlPa87H5cODBUkrMW5VwnbztnQ/p0SJNTgqja+emsP/EzmGRauIU3
rapzlQEzzl1GxFsxQ/OYfYu9syE0rL2FYJWS+kWOspzv8KeTRaQOZOU4vHLactDPvXQfCXO2tMcQ
bzzvjEbRlveaJpzUQCLeNhAtF0vd24Db9cq9bh6x86wcxKfXTD547joP9hbg4ZSaenuNgm1SZz8R
1/dYXQp9rmu/VvqXasQz0NmzqOvPsLg78Vt1bvKEGsvmTGPDdFhoNG6/ZFgFoXM00TVYfcq0RQk4
7Hyz1wivCbZWyFq6wF3npvcWbIBy+H+PkcajQeTC1LNOmoERY935hGrOEC3PCH7hlMXKMnrzBkwK
zN+vNzozgVYvjW8oVzJr0BiSBiQM4+acF8H6BgICzUWVQ1+AubfsW5Vc4u47GE6Z+tMF6rquLnWp
QSkTB0QJj259xd1uTA8VTG3MrTdCEeTKTb6a6B+S9b+rE2bMu4rkq8R8GugN+xVB0jzSB0LOtPJq
Z7uW9aF08gWBN4RkASOLPUVtvnUMG8NTZL/U3bKiFTM+ywSBZTsZCBQwy54ZWD9CD0yPs9JNRfiy
wfDFS5ksua/D9tAOu7FCbxuTcMwrBW4mE4N14AgwmcEQVgQX3/jjUCAzxaLl1P9xvV9OAwR1vyMi
jR5Ql0HFxQ6p/7bMzCPoYQfxGKkv0gYMaMiqYrLrtlG0acY15oJp8BdXiIierQul9d1XawWyDh98
N8+R5+nPmD9YPw3BW0q2KodFR8Rgf21BUAqZaZaoBR3ZrZP+SO4pNxbViBwJ8msnvK4qpp1i3Urc
1xZn9uGfjEq6gR5Rekz25qKJt6q3tqWHatATs8SqsY5wfRmoORpeoPhMyJ/WoJgXobTnMThmQMAs
CSLDA5+pcAJ0MmF9O3q00l0wECq6RB45J3EibZ8dVvcq3VrKjqi4Mt9b+bmZkEmIFoF4mPymVhdY
/xzLuYXefBYmC+5QdFJ1d+jD48D9IjcU5DA7QlSTdvfRMDFmxa2qPgbm+epilReHS1RTV2QHJoB0
ERodAVQV0sVQ7/QDWc0h8Mtp0r9anQNr/IbmF6HdNWoZ5Pl2W+GE25Debq6Bv7v2RcPCFJdCCtQH
MIE7kJVQK87O1R3wF6xCBMJ9e7bcP1vfj+ij845LlhNL9vuJnx9VOpM1xAnMXSs93DrNyel3ZGsO
EO/kt4NmRu0z8jjvqoPNIq/SMdEGRxO0Pk9r5ENPTVtL2SbRD8KBPZZLdZ7MsT0LzYJ3kNA6hEJU
wH4RLZJ0STq68M1o/dMCZo2IoJgiiclAnck67rajuXLMlZmelGIfItWSTiYbHP3a0cMwPpXhkkjr
1Nka5HdVAKRKtZD8gjQom4ANNH9YAusDI+E0NT8VTgHLfQm+jLhe1KlW+hF0R0I6JlqyH4tNhKkk
RrvD6j3vtLP99e8DHK5Yauf0/4XuXnaudFeS9MIVI7l7pNWpgrwPKXO6FCuTHl2FnznkxZGxclbu
U3G+AqQuFbHIvBKcjN3CMvDobT3/RyTOlSQDZJsUD6SjfXiVvETP7WyqGmUU2eeONc3nTXL0q0te
CbeQuWmwcgzqU3e/K/sX2QwlnkiCkXuLU0Wvj9AgdshaO2NGJr2KGFutB03HsawQiEgLk4vieNNr
EOWXmhfG3CX2I3/2MempFo4h9guZiD2+bZ8sHZ8+kgYBi8tj2eukZWA4Sfmf1s7uN37/09kF6DQO
GnZWLGaQKiWZnMJCnWwr+zD2yMNnTKURT5W7RPuDK4m/W2NCgN0I1KunbHUWbts4mZRbCT0fQhnS
cfl5M59YA4qdpq25UcxNAuCQAo814GZ5Rz8ZcYTmwkvWGW43eyeO0cqZKwvomY96eIbN2mY96m9k
RcYSkfYGtJIGDTAOHI975pcE/A2tf1wSWX+GaJhyvsjWLqftYYbyuLVerljUSYCCfprTFy3J5Mpu
tYsaPFL8QRa2O1jG4ERq3xAc8mZR2Q80NMjueR2xtDrDRQlupEs74Kaq7x5y9UuUtXACNYwqZAk0
gKWEPyX9WWoOcvRArzrzwZmJmYq2yEoD81RN/QWWcQODuTEd3JVXz0Dq/EW9svWDz9q90u15GB2Z
2RMiNxrExjJKGHFLtKRrOnjouCL0hvBEHK6Iow3bRyJM7OML0kwLiHRgGrOfyNC5o5r4pBvPOONV
spADR8c4viGkINNXJQLUJZTA2vmCuIig4UmlYkgmTPifXsjnlY4OTb0AsWLLS2LMBAvPffQaobyH
oVkRAxWhaOrKlbXXs701u7Mf2pNxnhHACFeCWYb6nGUbgQVvCNXQGNazTevfbCTvkjPrXFqVPhEZ
hlMAyeAsdnk0ZSrArHooDaDyR430wVtB2uX9Tkz5OFEl3jbeeB7Osd1Iw5aYWh5GjUw98tMMa/X4
pCqQXEe5Q5x9ittlJhK2SCVy7nGyEO6//NJlcEVrbo33L5/E6NxAhnh1iMwm1/ZfYB9yXUJtISIt
5DOZTKT23O9P5C1gZfUMe5pi8c8ItpdtfW5yMxpaTZXBhDl6wiq5IDeP5ZlnsnWonVu10RnK5KmR
D87yjIiRvAjPeGa8If74HYUU6wmfAymfuOHcWdbvB38Tl2zPApIlSak9Vhbih6XWE4xEdghVNUTP
463HXa001JKvSKTpkucQ7u14iwTdJebAXtkIncwLzpFpVcO47Tw08iSCJ9omIIDYoKTyAJEBHi+r
h7AC6YUTyYj0SHOSlPkFQIhjVP4dw/0wq5HDCHgSiUoXLcfkIyXwzqm2wbARBmSlmAszs2pv8+oc
aBsOmdxB3EmEDY9rea/w5+rbhCFdpr6yYF3YOBZ7GuqBgc0Kap+jSm3PdHHkwyVrwunowUWKYArI
CMngvEA0/780WmEk4tvrSRglSD2fSw9cym25HG8kRXqoTNOeOnbiSrx9UL97Z9kKxyz8o/dOk4WS
H81kQzkMFkn8pkjUb2M+E8CLm8wkZnx1H8XPDlKToAJVWSr0ZrLssSsaRFEJMf+g3BrjQ3ixws8M
1bc9nsU2ZwUHaRZOlXbvIbPyKAV5eMV6VFa2e+8fKaCrdJTca1lsLWcnG8swxOZMOGY9ILi4xELN
7YPBhM8HwQIw/732HTgnE6I5sl7h0l+SdDgGP4XE0ZaZ0176i8n0y1ZFQ5wjwuAqx73nXFJ5q3d0
B7LFEbd7kIe1Qxs8oRCD0Pop+6Z+7/kYaubSqjwRe5gN54Iun14/hvFeRmKrnxC/xEU9AQkQ12+o
rXl5i+KTfhq+asrnwTgrpiEn8Hlau7nwVWbVV0LtoMrQz6lJHFqGwAC0t2Aw9LJlzQIr9JPSsULo
IV3FL9iQJJDIy8F+elSZBlgvVcqwYURwdSNAb0q0jQMF9AtJfehAAZSgCOCl2FlIyViELHyO/po+
uUnNEojyrA24y9qn7pMI7x7DbKmR49o7WCCw7SnI3QgYBE9sY24o+2jOSMrLnlIUTW0OUYBJEVwg
kCTu8wQ7ZTAsoca4SkFwlk2wojdYK8/Ym3s2ert8k8MnlPD2dRSzSgtNalyEjrl3vsWK3a0L8juq
T73p5il2zTdviXtum22b7BXtLmzDILZetDX7jaoT/zyjd2Wsf/XiozHfHmqHDLGtUpHADPRhFItB
nxvmxwCZSvSdry7F2hYYF+Fe0ouZ5O1L5wC9vaxQHkPrEFMg5mTFPnfKB+C9hTbAI40PEpgjtHhk
xqJLf4vuzkAUX5l0w5rcU6HrDYK/WrkE7iP5HcPjmybiboFuMx1/s5a1RshZtyHlDek65POSqaMC
dtOaTZ5MKwcXmAxZvSGYikRIkIjMPo1c2tCAVG22D7ZjMDszOZI1EhGgiWZHTo90lCxiHtK+usju
nnQ/oekiY405mv9bgHhlAQJLFwePGl+FGOU0lVdsL9KhgKFzzDIGinYo5WcqvWrnhoPZAHhQr6n/
qghtNW/oDBpxAwc4y9FHb3Sbloe7HK0bAQ2YqGnrc1xsUqQzxBbrTNXDO6sQoToz+CXvt6NvxSLK
ET2PkIYTEcfQY/GPqBntQ44cOGpStODHydPygoOYN+ToDeH/H0fntds4skXRLyLAYiy+WhKVgxWc
XgjZbTPnzK+fxQFu3wlAj9WSWHXC3mvD/kC12m8Z8q/IeBiZabWHVF+XTJg1is6fOtgZBVJZtF3J
hu2PYx6BS7405W72K7K9nifatPjWawWCQ0RAi/U3vdo27cxNNhO3S3lBZIz8VUsJfVbbJv7TmvEj
/pFinf9BbDdb8iO3BWDOnq3sIxMzVpNFgH1vNKC6d9vX2KGxjOM+9hkiR3m+0OjILRjCvTMDuFBx
ufGWVsFDtUhDH15U/aQ1PG4ZlM+DBALB6CIwj7NhOq6/5q95vOK3l/2K5gc2spazxAC5yPy4OoNx
n4ebengloIAuttEvDhDcnCpAR+AAyWreLET6r9Zc055GhxU2oqVguywOYXYy7TPGRaJiHz5bOeqZ
RVfScil4fm2aFejXVfim6KfGQ5vYs1b/MpJ15rOcCjFCEXgNokExkCIxkROH0WLnwtCrzP51cJC0
AyM5PXwE5jWPN5a2K5VbnaOt2JkoXSBHyp1MEfroK+bKuBU5M+poX3S/I/VvGp2SDiV4RjtqP6uY
Q7rcDsQEkVY2d1i6eFZpBkbmM+HqswnR6liYQtsywhF7ifdWWeVTE+w6icPeogdj7dLjjIz2lQVS
qqh4E5d5798rU55qJfprq/KL5BLuKj8zlqYiLtM0u46oFdNM/dMN5xKk01uqAqCqBJAG5vlahH4s
UPYNF3FVbIl7Pgl7Mxr5dz999aRJSj5cfSCXy1dOFiz5Kbfe6xQ8WtCtJfOcoPT3OYz7KE2PFZVk
qLasVMUDvfiixcUPJqa/SpSkYFeRFuJ/y2JyNzBZltAvvOnQBxqXKTaQ0tg4LFPaji9cFXNoji6t
tYv+f6GF+vEYDO2pU9uT7Yi1X8hrr6UqC5eW83dVoA3UAwXdDIbQLr4Gw7RWhAFu1FmrMeWmMpw1
dpFIMmTuQCay3a6x3IE+a2Zt9pw1ldr8k0bEqsF+tZ15t0MvkZB/jvDNQTc2pvnWDvGLAvlDZh4w
dbKKa6lBih1h0VkD8MVhFeXQZOxxnU/oXMie9STSK9CSnl+ti4kNMKuoRvvmMFa6fiNSMgf1cder
yjEJskPRhQSHTZsEmWCL8EH43JtsEca0J3vN4aFC+qOlblvo65aeswTwGhr0xnl8mVL56BysHp1l
XoqpPwZRsTZ9wL7oke1ELIdyjs0paOgmtIYJwkflaIU7I+UbQYWV4nujBXPSjwT3yeAPJx9TELTN
gwlDQI3LVWPDFIX7OK8x8ki81g4YNjLKiCd2Yx6jMCgPPV8NChMAehqZluU6ym2MZ2CJQNvDLXY7
CUiL9cUkSK6fRUAVWTSCm1Lg+ZbdQRhPRf2eAKoU89nzT9gAbGwiCGp4WjVLTyamHhWFwQUYUymx
tAXp+On9m8uSBNmKyV5/uEQB03JWSxFqw8CkTUIZGEsW5SZrP6iN7C0M5sZGdHKSj4K+anTonAna
GE5Kg/6BYMjJgk4DWqvB6GwyULVYE48TOrEG5nMaL6OWDmcA78pavUiNhUY2hQQXNnJna5QbztNB
u1SSDiaQEvYIFOafY9BhFc6nR7HfFu0qiMWLieGKE9hX6Y3pNMPJ9ab9mHyWU+3yQlfEbK4SE3nd
RKHb/TMaZkqMSaKztA9euM9wfTBMpVJeIk3Sa3brnB82foVh7kaDe2BubEEGGJtLYuupCL+66UrR
ncZvBR7flgyy0EZkx2wCGVqo9Es/SNc16Q6SdyTB65GQAfDiMSjzVBnhsbMRIoxbA4Cbn65qtJ0G
gxAlVR9MFFuOxfntnWauDVEICgx8G3W1bfC2oZ2fX1xIQ5vknA/6e0eGUT/LL/kPFhalSkQfOkta
EtIGWYyRaDL6SN6xe4zUVC28vRH7Ndd1ly/9XllpIXpbb3AzJHgTXgE72xQB68ea8RpNJcLsAolC
OFKVgAbS0LNnAmAqJsoUCFQ3V2p8lSrkWugFIAigeeh4z41sowP1Krz4YFRilVYj3QYNHIPBVWnd
qoI9WPibAz62mGFofMNnupfZpMuJdW4+R0A69NE1byCHO/jCaryGDZ0xnYiwGbshM81JznCQOhRo
120odjYE44B6Gf1V82ekT4mVeKZT1BrzYJaVc8XK/l4k71UHclbfw/C6Q66v6YQBAlEiZj9KyKSY
EbnoucSYaBc1paGNDmwY65UPbq95NuneBoA2MO+q2c2p3No5r1UHRKKr9qbv1BcZNSgrogVmLFxN
OU9KU6Gi/erEd+DDEk15m197SYoprWS90gZsIRPhAL22T6qPxsIVxhqhb757770bTk7wSJxzob/l
2rEOP0T5CbRCVg8lOfLl12kvxUCVYtKwMOZHmlBo1IM1mAH6j4aWYOCf88Fta4MrAwnF4O2czmM9
9c/owQD3vy2itXmCOs9E1Ogt4Z4pbL5A+ClfMz6UNL4MJRt97ZlJZg+JeBQReFeYI1gtlhEkBS/D
bJATSoBsI4ciPqg/M9WCZaZpHQVEqdEGdjxyiz6yAlFfyGf3PfUX2/pKUUMnk7eazR+OEaIr+TYh
qvwF2r1tBWQLZm4Bw1iISQ0uxzB8hjVTeyKhiDbI/voW8aSF2kF81hgNCsAh4lfEf5KpVPGVIQON
aObuavqNS4ErgHTIVyU+iwqm12eIqno24WnXMAK7jnlPVPky1gCzpS/bCUdo+eyMhzXceSd6vCCs
jEHLxQqBXOEiM3eD+uoX95QgXeBH0Z4IWGGRI8QTyNabxKN8OzIeUoN1ymY2voj43EHUemm1D1XQ
/ituwEIw4TMCfmHTx+k41Mp6baJnG/VFGnoLySagoQoNSvjRKiEiSgFHDAOpynuBo7JhW2DKD/4V
Qj+sT9Yz5ZQZcqoWudb50v8vxU7Q+mEy17mxWxm4um/tM/pd0y6WAaM4D5JtnNTslSBGDl9eN6MB
k5eGPbDGUIGmEMEwoYgstPnljyQRePlmyMtNXC3n/BAaEZuNO7KKM6MqJSZM5WQQw0abkW7Ie4Ma
DWL5xU7pH/ojOTcjEsrezXf4HKfUhc08V+zag9+p5KtyvFjRwQ+vCng9NO3tXsW9iKvHyLe5A7fv
kVT/JnCvCtjPljGFKe7zlzwtvipsKT4vOXcGfikk60IQYR9OhGzI1Cmhy43SaROhDkJXodE9JSoo
/RCFuvHQo3KpdxfDy11dXBXjoZAuqWvfwrtb6bfwP1mVT1b2/9FTBzjBLcp2pFAFuqdmeBbmZ1ad
WtuHf2QStEF7+KtzguSvYUbU258WnAwSSefHMkt/Vfuh2d/1sNe8cwF8xt5nCGGEznTxN6kKd9Te
4vigRNuS97f2V3ooXUtHEyH+Oobf3jusM6CwlbfnvQzlgWkCazuWMc1edQ5E8eC7r+W+wm6Z3sr5
mg2fBn3fqN9F8ZmmiGz/+DM74yE3bjwh4/SRc81m40+PkC8tvwD9JvENheEEF1M9GbImoJu0ZG1r
D4+aOiAl/bDWjaNkkcLMvxGciJ8q10+Es71yLmrLjOrolVer/cnKTTlIDL70LSEmPkLjs4lrn81U
WTy0wOaJeWT5+ziCg+pvZnOdKwShosV1c+yb4pLF6dIKDpq4duatYYaSwC2+dhbpZjvpav4p6q4a
xfu4j0p6uRMJ6fzeUm570BbTJWA+4mk3XX5WhViY3KlJfMbQxj7RUdkFnitOr+o2Bj9p+hTphp1m
a1xT9N006+Z01potDjxd26ukhYho76kjptp12b6HKmLHQxJfZL6zvWvA4A2qXe/tK1aV3akoXaMG
vrBrzaveIrJUH5N179EviOwEBb2iZZSC4U19zjHs8MZ74r3JdnVxTMRnOJ3U4WZwELThg6+M4BjA
/1w6v5pjHsSEmI0bc/7j6PSidfbdsda14ztDEzDsof+ndG+M5cV4DCMWpy8FWARKMl8/WCzrMC+y
RPExHDK77PN7Ie7ECyGAPVsRFiR8h9NFAQs5Ly3ultw2DIOMQ4LXN3ILh3WFeWC3PbYfKRv5HscP
ne2sd6VujNeeeeZvqviiOneLUaw0GVFmnOhIE5KLWT1s6xRUMIdeg3KfBqj4t8OEJHIDXE8GlwD5
IpERjn6OTLn0VKrwNZcca3Eb1e8ALb/vX63kG7BDwieat+jyyHIZCmotTs/uRhB2kf0m8DXLfzHX
X3oM/HDVoliQgb0U3ptnbLoKDYpbYllynkr1PfrPKXq3JN5U5eCkF7qD5ZoKJIBtXHGW5vq/grtG
4sEaUNPUOVqePlqFbLdy/2kO5ENT6pGGg7YzT05jQE49HWjM+iEQzzh4y7t3y3oUIwuYVZWtMAN5
477pDlryZbCdz85+cDX5b5CyzUBBa49Gd1e5V6IfDsfaXGo+noRFyFoKjF5zLowjA5aaSTEGQmSm
CBKeKQpK6V0dFmi1d40E9RPcDe2mef9UPoD8wTeiTK9Gywf6VzArQ8TIR68j0gVz2+4MhOU+39qL
HPa+9zTqXSGYj+Vfo//TqGuzZ/xdHPvhFBEX022j6AzPmAZe9hsy6jBXc8DHv/PT1F7q9uhrB636
oMdWIXpG0bsCf5MyytB/uvYtUtclqknWGs4+ydkQb0Ptje9qUvzU1RZZ3iDJHE1fciRIBEvgJCHV
mOHJW4jZRoC1E68lzsmUs7iDDQnOFlL7woLznEIPYxS6pCwspL+IpGRW9Ts/YPPwoGiYFR4jc5+J
NUdba7wVZACgXzTTv4o1fkjGJB3gAiUKaB1eWSF2hCH7yla1mHahSOU0kf2u7j7xQTQTM66dJw4M
Dx1c1ZH/oTHjpgJ+qXuswvyaBmPZRumCjppM1a1sCRzVf405UIGapkfbF8OvVeWssudEte1XmV1N
BgvFLojuc5vGi+2qb7pUH567ZAw7F0YdilG7Ii/DQ311yJJfHUdSx/g3xFhohvd+/KC9yyl/okuU
vhLUlnluWc6mh9Rnq32Q8c1IflvBel/9HIyfwvwp878SQX+2ED2pgrug/2fFwwKD69wftsq/OfMw
pQ/rqpuhvcMFq6lCFIb5wRXDKmP0L11FuImXlCypZOvJXdpsvRqU2VoQ6GMDr1oPE9nw1ya+Scmw
+yNwTslbRe4CVEUVxh0SOyr57C9xbi1K3+KHW5Q/fO9fczg4gGpmxiwk40vBVCRkmXjg5VqWC9SA
EEqLJ47C7oWHJijfeQYS/axgzMrfRuZ6yUYzN2NGOOo99A82TGhqlGpX8TclWbqrh4E1tj5yHVN/
VODGEeGSjQ6ZjE+nxJHAhoZ91AsbPOgbGilB4Zq/iex7xICIc2K0Ua5sTfIlUac1BbAPZauPuCg4
GBO/YI1ScyHwyIxI4UP7Y2MU48oYI/QgzleXTu+Opb0VasWQiWWlNj2l182sw1fJJaChcG7T7DTy
Kzk1bzFTt9A2jp2ObbSXYIOiXa3rPLI5Yo4frzKpIMatGcOIc4Z0m8pybw3UBkV+8FDRp5ItsQSm
pyD6RgowgKrMk+pi2d7lULTpoTXt2Y21CtTMRL9jXSLbQDlHvhW/BP1eBCmgCTVtk8QbPa33Q68f
eiXGQ/cySc+dxsJVGFI6dgTCEBVlACEk+Bg8WhQbMyDaAhyta9Ns1mlHCEVVEF9timXRXSGQbSY7
OAnPf61l+9oMEDickZb70KQ3H6h092yc6dRRHDUBIIFYXbWUpm0x7MrwS0UxkI7UtfCdWm2dhckx
JZK9zNCmmAiHCXWzurPHWS9o1tXuhkGgsM+jP2xSRntNAEQEqdXIUkeHARQ1TzV/neW7IS6YmNS4
LNZeSpaIinaPqxEO2PgeRxnOnenQouEQA6bJ5uBMjzDxl1NGNFJOIg95XrExLtSiQZU8buv4u8MV
xsgmJlMCq9+Gj9LNE4wq3myNy398YMi0owX2lfjPZBhCJihUKw15nb+O+UFpTkgtje4IRB0j8dLQ
EHYBrle60XXIL7OI/DJpDU2KsQKho63hWkZWUZM305VA+e0V2cycR3zQzGI16kZvAD3hlRM7XAKI
mr67qQr2vzbh3Kmt/orJrUuvSjWt85CkstY/6GLcybq94U+c8uGAPPOgJiMPlDhnWfNKA7w2SKnD
WYNrFFLEQE49/IQ8uqpk+5VSeU/G/qY0v4MMN71tPsDrmnK8an6y7wp/Y5Cj1WDsbRL9UBrVXSmj
XyUh7sqa5b11f3Ae9lA8y56YXqv/jursVgi+O9Sl2Px72V56ZTj1QpwyazoFMRJjTskmIGaPTZhj
zTZhffyp4Tu1JBvNGnx1hfAhIwUpKZNnXRUcIqwtBiIZKGjkzYEMNtCiI5nrnKuAJlaaLMlhLdtZ
+NGUrI6OgM6eTAhWQkm/SHrF3L/sw/g+BupfouuAv+LuVDt/g+hvnTRec8OERNstLWPa9CR/Z2a/
dNThjMMMVYQKbUw3EOJRXnS86LQz2Smggs6RgJphvPT4TveWAn7W/kTxgJMnfereAbgM2y1zlsAY
kDFrh+gmAa9EedfC8kaoDUxo/ZD65a11MJ+lhvaRj3G3185Q97lNy/zD76cKG/XPoIz/hp5gFASK
2xLs3IEr02Eq7zA+TNr2pSrncgORTpITzlbGMjx43vSww5TshjF8JQARYZNivOSk+gYNjrieEzQr
CdjV2bcKbDlE0qzh0NyMahNRvSymglWNYVa7IvrQCalyENYDHiCvJdxILdgYk7fTZbWtRsi90FaQ
fDZFtNdoadsE1Rf6k1SybpfpbgpM0o16aH3GxoJO4ajHjrQpT8d9B4OkYD2Cuop3aC3rcJv30XIq
cNo31as6YhyPAsAn/gJnydbW+4Plw8pXlaUXWJ8hUK7ESxdhz3NG9q3a1+vKaonMxCFcd3Rh0SGk
YRvDfAdW5yoIcOfLv5psLMmGQIZ6L412M7ZYn1p1J6L3oePLLSpxndrhUw1qcj5otaPgrArxUyLS
zfbS81AWAhEuh1WZtNtZCsBYvuVNY+5I9hoA+SF+Wj7LdYN9R1Rd/KLadeH0M5GQwDN+cQxrO7Tc
lTOCzeKGNopl1nXYlfDGo4YR6XSsFT5vczoYgbo3fW3f2tA9Quj6FAg2230j+uqhXSUwllJkKsFI
jW1B+ukPbRGdyijc9SAnB4HkFjQC1kGvGI8Dw8bAbDb62LqKD63JzNcRhIC0cU50Nfiztr5SnuZ/
7ACldkVEinDPiiM8ma13btjJV8O0SqTCkG/Y1lGNRqjZTawAJVPPEhQ+kfEuUCWiSIW1aEDtJ764
aBVgnXOQ75LA9fQT8cn8f2Bs4T907UXLaaOZszQnskArsEdh+FMM6PPAnY/Ov1p/r+Y2Mn3mytr2
Pgr1YZuveGtEcB9CwRAYoIV3qJh/V+V3yDjKjzuG7Ay2rM+mspYJw4PxEnCOBbAmS6EsbEgdTiDg
rLLAhJSFDVgVOCicC/7Z1tn1HOx++NXqlxleb3rMUNSdgcury97myabvXB36BR20xlBfumZ+QQaT
0ZLk1boCf2Y/fQ7bhtk5G3Ya7KAl5xCWiR6+NrjHqIqaEX37kfQsPPnUQYeA4AkfcLZRgiCO3Vr5
4oeQvRC8yexecPEU+G1tYnabhcMladQOYvJDOr7a5apVNxPtLJVvQ8K2Ub3FYsPHUSc7xTsL/1kZ
f5qOvPxuG8/SuFk6vSv0XhXlrn7Twn9831Mf4vVXCtbSt99huuE7mmo0Ywc3nElyxxwoYRmESxD9
7cC0jNm85SIbxwSjsiKO49OAyssMoI8zKMgwMCg2aSxtQe4fD7ijvFgtXEL8KA0UjsaGto41uydV
d0o+IosJ0h9/EEZAjsI4dqc9OtCRGteYPCrJPWd2LDsMISG+uB5kcz37oz9qwkY1CiQu63KetTEV
NqdvHRBmwUSNyB6DGB9FftkxYjT2RamPxMmrFt9RMHAsx8sgt1YJQTwV6zlLSciodlbeZdBZyMXO
JhxbzHhownlz0ZWSuMBTxD5naLK16SVu1MzO2cq1mF/Ljn5h3CL9IBGNBTHZHDEOXt37ALVM6gNI
2AxIsb8DmzwwYfciHS1Ss/AtAjSwvTvXXv4GKZeiyjYM8o7BKNn0B5ZOD97+yA0Rt7XEZ+Ubkbwq
2sOLUnYUzzT6VbUP0dJQXLxhS7au40YcFdI6RfKrMIED+T/GeJHpGd8JK0QK+amAShx+z2g3DUtb
exzaS8YOZmR99X+/TScn008/fOnFWwbsb6Jb6uAgJOVb5uP6/qCMSuU/X323NHgij5ijWtzaji1M
g6ffSmmRkJr3b5Z9sPkYAq/eW8q/pCFO+C2IXyfaZoIyJv3B0yHlPlBew+nuN1QB9VeiPWOWDv70
4efYX+FUs9XnpFlElrngQmVmzuZZ+SAMCjH6LUhxNylQQj4GlrISYR+Po/Nsc9WdYoGH616hk6mS
34F0lk5w6IZ/Zmqy+GP1PSoYOReKQVAVM9IiuaODb1C8mNZXlPDSJh+IJnlWDGXb39iGcI+0g3Um
dhfE9MuwSZbs8Nzccq5jk6znr1IblKuZQdaIlU+tMY/eallsTB8N4wDhS3TkwUJCjVGfIozVVpMW
rJgqYZYJsPFg/9OylVNoW0chdRA972BxpYp2OZreLmDa5PXGfoiLlcU+tVAAmpGDajmMJI3ejbiC
e4i4RjSQBMK/q2cb/k6U6rH3+9eBbVxi8rBgfk5J8ByCeEvPTHoRWU6dZGV98yPOy8k4hUaxEcg3
FA/VPCWGLQJXqqnLqyZzPHPzilq5L9dZZK0mmSB8EZ9FCOukHAgOh3wn12NvnvwKr1YesAGZBRCs
ZPyHD9VCxgj1GPv2qD8oD5aFH62a8mYGMamMpNoFaG5CN5jY8mFX9kwUdgh8ExpoVVWgDcauxh8h
GnjCdW9fZudQZgcs0CBHSsW1JueN39pD9yRUFM+ptZhUVAEaXBANIlYZw74m5gpSiGlAhQOEkAJk
mjT0wAMHMPLIhIVR3rNqw4JTJCu4RYsaLpg5j56bcplT4lCbBc1hIAEmyvpTE06rFJVHFkG+89n+
d2LZN+Oq772dwgQIba4ALlXx84be3oQgPM2kXcvRBurJil1Xzy2ztMlLV86iIr/E8IyVIsfV6JCv
TpdtAamkwVmZRb8Ze2wvKDIaJ3Q70JEqUtfQ1hAvTbhwjpaFcp3ddw7qzW/kumQSxMhilI9IRLu0
lBv6klbNl3ZL9Jtif9S1s1QZTFKn84ugCr4m0WaY6l0gyf9cTMrBoqGzKKtilo8jMxAH8I9KLekT
nP7bMwkyUJz0s0X5T4nf1YKpUzwse3yxsc1+CKOiE2KH675LmDTFGTKtZAenW4t8XlHHLcJi9rtE
tAXxh10SUPwVstwfcYra7dlo3y22RLm3ra1rbP4YyldHzx+rVDPitYpvEd5dzPl7U8Su/hr4Rz+P
2RJOHa+pPhWmcg+jast8Jl/FJFFndXicW8OimJYOfp2BkJT8qgOU6dwkOncgFZLwUxvulfi2k6Pe
/ZrZZgjfVcWN9LskwTNbx+qlqn5SuZ3H7mPeb1U6OV05RP0ShLkn3jyIweWr2carlGQVUf7E7MzC
BsGdfLbiMJuOfHDpKEBV+Z31KMKvDhsNE5WhZ8ySE3/RtPnKsQld/wx0c9EzyovZzfXmjzp7MzEw
uUba7kIF31xIQfnmqI9aEQv+AvAeVoS5Nhw0S9gSzNcyw4OY7i1B9gLqONpAC/okJYklcAiqNeFF
JIVXRBizBZt/TJpinrBH1pMODcY88d6EIfpzvSNn/aY7lzGCsU9x2QD7xoHIBgIplmql/1p240Kv
tw1HqBKbrOZDN2Eb2eE1Uk61QOPXNzu/IoUlgm3g+wxw4e7DiswhY1Ras6zw7xkD6zDrkXEf1k7L
/r1ei2xaD46+6gcVbergFkV9U/Qvj2PaZvAKpjx0+oXuRKi/6rVT6m5neUvdC13RGMsulm5XlGiy
v/SRtgQujuOc6vDhacHL5FyS3Eaqb0P5HNwK74EqPQ5VHd9D8tO0GN5iXj6rvKGmDgStbvSE+RBL
nZzz2LgwGlbHhDd8LjWwe5Cx1zsEp6AiLpGRsskFNwmrnmwSGusMnUsajOvUY2jvf2bInSJkFb7x
rqEVRmVVkn42lflmbBzwKOZqiOEzobYIJ/Idx4HAdsT3mF2LkmwzEjXI6U01RFsZhnU2VzlreIfj
sVOZTDeoUP4GKtCe1KP5PIngVg/sfvG/zWv2qhu5hd8aNkSZZM1iTqt69BZDURP7h5GSF9dgtmjJ
mEzYOocoWrS9lvAoU14ri0DjX3DV0Yqu4/CtiFC/YeSgvGuUfdeBE/pXsCHLNYw36Z/WUHqLz6lt
CU/ylyjN5oFq4XaV/WLQgU8D0XVKuCnsacWdRS7QoYHbbZE0WvjtoerlXtZYLLR2HRKcMaagQ41C
sNxgD5McujggCartuASmM8i5T6QgKVNnc9R2uciOml2fQ144HXEV0evZZn1JDOM5puWxAAo2ibMh
YMPYPBovWokvYr7ozURxp5ZrpmZUUg2npG/XRUuuUiJOvhPcyk68zc4jPUTkqEXhXiY8FGqBLYSI
eu00PwEi0jbdqP4jv/vo5T44M7mp1JEHrYHxZYFZC0+WgHqXl7t+si6TcfSc4HuK85vHYCpV6nfm
dUyec0j8DUgJr/0HsjFo6luSGygoAM7xUxUx/syDwbZpT7EDXymaeQHVySe+Onk4LZAtB91y8kid
aGVji4qj4a3NazAnVCv9RwK0pVaMbTKyI0cRhawKc2E8urlfn7WgQKSe1HseoEMnLHQmBmcakmRT
fAqEGLPNQKk+VZvdldlDup32ooi3DFJRYCFad6pLaNFrmtxgY1UdKxrRMCLLzko+OqNCnOHr/2pZ
uqbvvxu++eaJ/uqxi3PUOwEA14Q3aVRAbTnM017CtWZxrkiaRwJef3o0DY3BlCyx9uaIDyyK12rF
q86rkynm7wFlZybuuYMYRowPRyHOZdBom4owebenaC0NKmPL+Ov9fKsmpSv60K167zrk9hs/9hYb
/klHEeWXiAV7tJtKAqsupdi3rP7sONj0Wkp5Nl6vVVhz6qD69TEcVgXkRaTcgf4T1CSHVeQG2cqh
SKQri1cY/ktJHkTMwxax56zL+mBDxaJTn7dmxdVHPT6yRdPbEi/xVZ+GyxRhFcPOp1SoyGe8aUCY
PAIihvFRAuyEFWXHDSe08Jh30wdSOOrz8cg3H23ih4rdOWG8ydpyNZIi35o0c5N9ixFQqFoEzjU+
4qN2JUBFK7ulfrrGWa7440eDSCEKDBeNK4tecuW96j4xxm99oi817TDGztFsmMS1TInzvTcRGN7D
MIWuaIEVtQaEPzrHYql/TzRzAnOW16t/lZqsRG9uok7fj7H+SHzVNVtzWxRsPcloBfSP8sBNQ/8u
muaEDuLPz42lHjTbBm683bsdX7eOCHUY7UkTbEuUIgHarIh0sVhL3MlsvoNGur19ReK37MrkVFHb
hPlhdDIWRCw8mMrCLN/aWLlG02ccml7yjmyC0nuMQ6YsKUjOvXUQjiAyPgT8I2jamF6pVkvJTJY0
umh9SE8yql+HfEOMLBzJwVNOaQYkVEeQ8i3lsNF5fqcUpyHwjZCtsSQaN+ayzyYkLpM4lD22uFZF
yGvu8WG/m639N/zZBJtqknmUcWQzKqBfMOFbGPJc9dZ1nO2bjfk7T9e02Ntr7BfKoLyUk31QPfWU
qyNWzHHdDIC4LJKx8+4yiwdKuqpemWBCZxeZQdfLQFIZUnF1q96Ior74PVAGzNnCSRqXZuSlBhgg
fA9IoQ2VUXcb0ARi7PbghFt7WnaGfM8rrKAe+5s8rhfMJFC+TSt5yjJk15J61cecgG8lNtBFNcXN
QakWpqgN0BbqH2ZXuQOZB9xWrPsiaxHLdtexg4ZhL8YYbI1D6DkujthhI95617aki4jaflmm42Fg
JUTi+7NsyImr9zJLN6ZTH/Sh2yY6dGZmlp0ZHaoAaWZLmLs8lgMevYMI0Cdl7K96k4CcYtsoUH25
dJQQ1Y/FHL/RFuSpp/j6ci5BMg8K1gVN25y8twTBYjT+tEXqFqOzACWnD80mnXI3Rjs1hgZRVxK2
gA5mQlt0leWqaucW4Ndzkw8+Zdfl1WvVQPySD8sUAn86rGkmtzWpuw0zfouY75qOHB/moSSYSqUr
KzEs5PGnDTqxxgAExlR+lRKK+4cS5XRSaCMEimQ/WPIRu2FiMf1Ll95snETxV9YNuIXPgWwGb0n0
vINfr4FSO4IZn6vugsEmyVE9jajJVMGciQu46kLmJPosWUOEXT6bClUW8q2QplYnnTULcWwUsB0n
xmBs5kMMtoLmKCW/egpwUHeR+27rcHVULuzGgXlTYh1EvopIkpqByJSfrjpkLLpl8DVG3/X00c0j
ohSMoYXRB54ff8xnprTLnCKXqwuXXs6+MXeljq3T2qusocJKMp9h4K6aqLPvWhhsFPGqWST1VWED
TZsCMdAFKTutRu5zOocNEtGQtxM+BIcOTBiwvgql6LZZjaPPCZEBmS0QawvW/pB/2JUMloZOvR68
p5P1rUfNZwISZinUcGlPGH4breTnR/6XrkWUXpk4hxUZP7aMUZRK+Ce9wqsFfKTFiDlqQ3u1SiBn
qWRYkwOaK/kj5LFJGWgjyM7UGBJNWpxE2VxqSJB+GSLabTPbbZqD4nGFacYgF/9xdm7LcSNZlv2V
ND0PqgF3AO4Y66wHMSIYvIl3idILjCIp3K8OwAF8/Syoa3oyNSVlW5qVpZVEKoJEAO5+ztl7bVWh
8nQIVJ3WbapScpOlPryUNdPtoSZ+RJaeOGbgTqKuZVXzEH3rAh1m7tc582KOnXPgpceQzYc0VA6T
EH7jpCBuEWnVHFpFa7vYGRWbywZzoVA+yZ1YmR3lf+2sAtU6E+QYlw+eIrPCKcYXoH27qQwPhSf2
WmBWpsF0oikQ6gzZQPgaThscJMsueZI2CnII0LaNjyKFx8X5F2szmfQ6QgybfRlUfV20zkPhB4B2
Emr+5jK1w2UedMfStpyiQ4QEZl0uNf6ttJzOuLDeIa848/jzjR7UfV7HEDpEPIGiy++jNL1VXrUv
Krz6aygp1QeXcQniADz/gCYRAloHOYOnCYubN/QowQNZCD8kydRZgqdZeDg2ukFfVQU4rAGUvUvg
hhW0rUWQogrc/lPXOSNTBaAgmdlDXES9Qa7P+5Gxatreizn4JsNbEjmAMzoB0T/JzerCHc/DTxMx
tiKE7s9Pnt8PooLHND/PFZEJTJKb09qHjCZTbpKke5B5iw0lmE/9kodLGnvhqEmeRvVFNuTVRTXG
p1rRRq4UNVZSuvY4V8ll14JeybIY2fhOs2+ezAmcz9wFil+XBIKtZXnwlhTQRyYBv8fTfujxKWo6
1Sdy8cfTnqeo2xKPgv5rMqpin6TrpkGvjkWw0WugP85iXXfLikcz3FRO5HJ5Y2YPQ+3Me93Or7ar
XgZBJEfoGUp0uviCNr2bP/akfp+VqyaQq5RvMVjKLmRYPcbMbKWpzt0OkZiif9jp7sorOobqIzTc
rADQVagBWhhOCs1A4ER+5Aj9mgwNDpZiRd7gPdcWibZtd3lN761PghfTtnbfg4R0Ay7TCF/LQirx
VjIXK+IpTFUKuDcF2tGI+XuYf8ad/LCqUWBUr6ifCEJzV8bcixd/DhACNGvy0lcoWgtJUl2OeDuq
qqd2ysOjzOLLumGQFgLP6hbAi70KjzEjlt1UU9BJ3793Icwx6zv1yBZtFWB92mjrsR3cN5Qba/nQ
rQiHlgT84pytkvPw+kFbejpmsrhrPc5CRApV2XNQwmi18cMkYOamjDe9BpHl5CX7OSXUw+G594fw
ay6mi7wniaBeA6IUMU6I7puN42+LRz9g5lyQtYjnuoKyFOVAnWSwktUHQ6m1Uy5y/Mj9EtPtmWck
PbkQO3/Z1NQC43Imo/NOgjv3HPU5gps3QaQx/n2hKSZkEL+x1lRsWDQqzF2A18SblldPdg5oE+IF
oWYJBSqCDayM3ZWJSMmZJHq0hiejnr/kITbjfCUX1vPVVdM+FLSnwnzykHzzcfiK9p9z2nAqfq9V
eCKbBBC/S7Sw0xOy5jl1fJlgU5MQ5fTGYlubipFPaZ+mqNsHwKziyqFgQzs9JoKTTTPgvZ1aNBWm
47RwFxXNhfIBXRtiuPMiA2UzoZ6NG4UWyR7m2megueSAJ1Z5OWvoFqJNrwP/cybBAcQxyNF403Vr
YiMgJOSgqD2fq9FBwFBqvhtkeyl94e66lTBTpltGQbERjIA1RX9Zdp8Y015XugEKHDtnAqR2NPoX
DVeclZOekynj+4mbB+YnVFZH4uAITLdb1W6OOcGHDvOzOrsSjr8SqXLbfb8SnZ/vRS/Pi5G+kekJ
SxsHRB6Bc9Mhqys5dtE/xbMwVti7ZmobpYMRPehdR4+hRDyDhW0k6CXAe2g7vO/bSagYgo+RQdwZ
TWde0uI7Rf7eJ3S9vH64Kz3MPkZwWKn6FSYTuB5EV57ffPbThCnanGCqKzLKqB7qF6FDyzqcyczI
Xe2wsne46oIlJhGb1otTI72x+ktuECnObs2oPvA7NCBX00ogiNARbXkH4hwS5GTChehC696uIyH0
uxAVmAn7O4PeB84SkyU/ap7quGcKJmnQpTe9ct8YDtzrvidgMToQ7Yt4P7IVelBcdGHI6q48lIOx
So4Zk5zGkENWVEQ7ZP14znOJWTHFkGY2os4soGDABVzyGnXzFOkdCoDH0h0uvSEAW0QkCGv1uY/4
l2LtqeYxZTpWnKQZWR+tcfu96xIzPGSvwURqwSI6aj5wvEzfupOefnHnBEeeOCZlM7d6PIMhn5j7
l3nC2AFDk2icfVMovu57aPjQvXULcUZR/4Ksls6qgeNYQMpNm+LjJOjSOiEew4D6SSUxkl56QxOP
Dz2aO7+sy92E+ZUDeHNiLcaiKB8TphHePRjRRmXuSdBHJQHF9BVrsmlRLKKkzmnUd6Il3tKLAEis
0x6P4RJX7m4YX4M65hDoT08Bq1Rn4NiMzHmC3r+vEflPsgZUvkzhfhkaWAj6NpnVFjC+QhuYmFaX
SDZS4z7lkpOR79kCITTKvBFFLefudS/q4QnjXOHnUB/C5Fa2xmchQ75UpOoiHJn+xozGxrXoT7hJ
MWVPH3KXlrYIAnzbIgCzVZ4Tw4DZkIHW5JirWQSv8cr8YQrenMW4zFtnuv8lbTI/DI5teVZZCPKD
eWkdBCprtDH2qVRG9wnx68ocMIjKUyfUnzgwQI3LuBP9irBcJ3v0iiWiuYecaWmjD1l/W7rdlgEC
GCod8Q3ZaX5oYQ/4BZNuXOTEDol8Pblbh6LE8xljI/SR0QZZ+hhomRxDSc8ym6LwNDclQ60JD0TU
+WcxW+qlAzWurPLPsg5ult4l7rp7TQ1bplMIXmP4mjVtwJ22Qh3JHtvaWy77+iZpYj4Nlz7NOMNW
UxqiFCXrlDSYq0RCRCY2CTdjILLWGf1AUJhzkxDrC1fAWzqWA2Iz9UqDrTAXVviPJq4A8fh4e7Pa
rbezIvcNE/h8NC3+xRlP+tJ8UfkWwlgxZxB4KCDu0k53kzsp2k/MXZaQ45yTw+GZ+oCGYnxbahnj
GvAeREy/syvmD+mkiZWJpb+fbHFV9ANtK51di2LGi8W5K8mYO5S9AZ4xjgTB0J9u3S9kUWQnTSha
nssZV5XtXzEvoo5dsRq5sdwXKh3O4zK8bYfhuZkKOm2o904NsoZpDKnK5vBGKSTEtmmwRVGGRKX2
TuORE5xLt61lUfcbMnyHPNl6Gw7hq4PetlHAd3OUfQzG9FXJYTm4/eVaYBEaOSi/DxkwU+EAmhoC
nkiaAdVIMdkPV87aXs+Owt0qC70TOYFsMXQRQ4WYxxU9IoupSRo6DEWEBnc5D+VAYo8X0W/R7nXh
coCXCbzVmgK6L1FHYg6Ms5rRXjIeScPZFdKB5OJR946CWGWbn7TItE+8WX6d5ciYFKNBtFJmOrnc
t2Y6B9f+LNIIo3XPCKqoI/rDbChYh3xJ+TlsUrie7AE/aV3ggeFD7KPvzlL9XhuNJbBdq51w9rVa
nqb0q9NVn2un+zzkNAviCCdLk5knnSaY2wY+/sT4j17wkNfQvaG9EheoWI/ssPcK8W3l6MpjzI6Q
O/1JStrpMMMwLAYZIaWpTsusOVbGQDrEZYD1s3HwwLmRd1jIksby+N6k0Dfiq9b2cFthc25ftw3H
RGSGhHZc2i0Yb/DplBcI83agpeMImq9pnbN8U1qkmzY5jXHrBNv5eqWr3G4G99GYL0Suvyg0TO6q
L7yp3Nkx6NGrcRihvbIbJyIsdcMJebHe/ZwwICfFnd7Bix9oD7gWP10VfQ2rmVjChVDKNEMCREMS
LgbRttl25KWPyJCJ3AHlXRstv6Ck/Nqu3X3ojoec/tJJaW8dOW3qSAMasPlUzyAMUuZaJlmRDZRb
HThjkJYeed0DzJRsOB0BN6AuMRbcZJXjJAntIUpgeSyZQ2z4yABWgVoaxSVJbhZEZZdT+qUTJbRI
GRebfIC25iE18c9E3iqcKHW1rx0ur8rxNRfaP3oOu4i1YiZ9NjnqUSO4diU+Ka0Pa4szDtHX01zV
X9OGftPaMyRBMvlJNwbLmX/qzDlhnzpi5EHPMavj4/fvG7JkT8zzXVO5DzIRD0wwXjCoX4wBJ2sh
KQur+nuVdEzTmsvMLHLa8t0FjEo3/5aM4bXp7nMaBQBquMmWdXrqnPWtlqhiXCyKcfE4W2ofvx8e
G4mju+ZYZlZmQcWt6HzSAcsvDcmOumt20QoToKZDMFYBmpIoOB0gyla8+vtwe2fpQIdy2U0WpiGE
Y6w0izbSSlHsWs+hvhX2VDvEDEiJBS+P0By4LqsV/4p+1VeT+i8VatYsS5/SKoJcex9YfJx+WIa7
KEB212S4J1tkhmxcDH8ZdrIU9KNOdl1qvoTYy+oU/3AnkWWm4fRiW+fRRHl62nwa43wme+0SL8Bz
mK6UmAZIS8fYIG1oQSWphakYFW+keIhNNSMyah966B+pWY8FAkgkToXP8e9kHLF2AtC48Kcp2QN4
BQukfALi3Ybk3kvshG/TkN5mvns+FCPmbg4wTQCtQIzGx4mMaKiYo2RfhWwt6X4ISb1UmBHaODp2
EYVLa3W1DwI2brXdUkPwgG/3WsTW7KqJzyzSw6OcEJCt6sV1AsF0C+I4a1WwfBkSvKQBdr2TZOAt
2X1KUFDVB1lQXC6jV110dniqoscq8c+Luj4p0aktYc5uN5e0ATGFN8xAy7pZ9mtHJV7O7bexV09e
cuxjecNPdFEkGBTnEGEbhGL619mhWWaOHiMtGlt4b5I00nhgvrdGzXkWLVsXEhyaM6mjVIijCgs1
feUwOMpk3qmYQ7KcOGynScw8at51cE19FT711oemKv1mx440M94XzDHZupjrseaaaTmR/Ej0h5Nk
TxT9Q+DSxGTW+ZhA8yEKZWHOsSn5gvJp0DRH+rmxzKf76KSaMu74YXF2HTX72nox8gX7KhzWuj6h
GJrX5Ri2IB97xd02tlT+fsiIc0wvgpKzx5zp7n3ili2//XYC8w5t6nx0I86BddpSynjyOAR2o3Sg
6oiJp2E0k5/QWca57DXf1h4xR1V5FPOBeQgL5EQIBo7NLK8iFnUck1yZLubKhbLE6lftV+JbQIha
CJ2tpnFegvGp6Ih2XaZPWxiYc4tzqgwOMzQHmbo3tY9QvI0deEkzYZXjACelhSXbusxehmDZzz1p
sZwFvazeq7SNERZ+Kc3jGnDsLwqJY04APZBYVnGD8qwFzFDrCqi+gaJR9w2CBZ7p1m/OvZmQ5yFB
e+QYdUZpvUsqbsfSpxdic3hFaULHyA5Mi2jF4YnYkG+JRsBYL/ajFkqdtxT7Kqc/TYs8X1G6hljp
zVjnV2Zy7gbWsdNi7p5lx7jNU7xuEI7Nxcw43+SSz8ttOLF6y32imuYsmtVFNzabwPq6blx1njHA
PAka72JJWavaNOmPnA+PTk8mdFLT5HVjh1KBFKgygU4bLL46rIblS5bz58hF2xqqLn0fNVrTwMeG
hvB3H+Q8HpmAdtyMsDssdyYjL/ca3kG+m2sMZ31EhEVjX9eWo94Qdzejg6mpYKzZaLIeG+Jm6gI9
XjYO5twfg1u9TM19jRiNIf7ICOsDtQ5kfRcccpzi8hhOWfGXvVsTKra2n+ltccySmp4NR/Rlxebp
lvgZ2fCJLuzfo7jhE23vaUNp6ln9OYi9D8HCv0oDj0K5VycNIoUT7DNHWpI4Wg9TSmjG7HYjshKa
RWs7o+MKSLUsKNDnND2KIATQ57mfTSodlAXj+Rr3b/WmXcjPVE6lWZegflW2gTotpyT5Pm4Ep5kl
hkrQTvuYp1IWZ0XIn7WAJQ6To9+j52f9Iku0K/xPHkrN0eExc7NgYV47fqOfs6LhAvvIUlsjio6q
y4FsXW29Q9U2x6GSr2uzEgtYscJHzj4p1J1bkeLizxuqMXVf7AAoqbHyynrIfb36LU5aezLP8JEl
pkMB6DHwMgY/C2LYlIq485qSrNv2tA000tjCMPSss4sSDAgYZRw1rVIPQdB0p4U/7+CUJEfDCRnB
SPSt4Enbr8lnmff1MZmK7UemTKbUum0TyWjU+vlpM0jywQl4QNrliJ1JK3JqpVMdZYjYrRvm8qQF
wKZpG5Psy1F50S8Yq+rJg5qjyxfuKhBh68TaX68nS+IDnw8wwSVUe561KO5NxUNvWFx6g4KfJ5so
oAm/x0zB7AQzSluKFRjWaNziCnRHQTflve45w8h6IRAgLQy27/YQF8MXd6Q2yqb045pO/TEjliug
d2IUTdosbq8qfHRph0w2WZEVLMtiT2xHYk7hPJQz3RttOnlk72Ee6NX7hOjwvsrXq8z3cM0n6zm8
lz1uCnJR6+gl1x/nDgJ16KLdaJPiJsmmh2rRUKwawfgFNW+tWJfWepNnltVz6/VXU8ZExqu4bTqR
g0Opb9MSTbuINit9Kh+HMD+d5fJxrMOXyqNeigsUmf7MzB4W00hYjc25MZmBVCvYuoBhbopkAPXT
NzeGlF5JElgUko4omjer3ZjtcgZ1p0n0mSVzOPEovbDS0Jwa6+Ik0v3nYGb/lgFLvfHCp3RwvYtO
occTBsV8Jp7Zqw6zD8Az8GEIFGmLlgrJXOmkn7uEk1cxHaQ2za6JdjZAPhlSxjY9B23CcTU7WWSJ
v0mhbyXAFZ2eeUGqgbdvewuOmIPPGJ8k1IusHJfjShV2wnefBTUizIr1BLZH8A0ZYjkBYrE1SvB5
QL+8PHZhPJ7mPKvv9didFUFMLzCi+sUteVOr8NErw2EfrAUzx9TfpwncmNEhfFUhXB+SNd9H8Dnm
NAb/GPpM95LxrihRoWLBmJsFKqZ6nSUtWBM1hz7AtLEk8cOcBiQtlWw0/pi+tcIE9Cudc5vExNDn
GGSINUz7mN16oflRzERvCk7W0Oop5fqRtmN0JyrK0ngoufopSp8pXLrTbr6MI2XZ0V0Q+L4miK3S
+7Hbpnh9GZ8uK42zpcZToYuqO8bufmqWqyXC09fU/lkoRnsG6OR6cj8Oa00K+lQjxG/YQDBj0QJQ
zQFUUNDyRPUEdRrCqUAevMwAbLuy+8aAMd/LxDkGVsAAjuitUg/5R2oHnNk0i7MsuFUG8kKLCQB/
PXrK5Tr1u/AcFeV0ti79W47qA5Zp6ewWS22Xeo90YHsUlgMrAmfhaQjIMnR38ZKReBGm+9YO6NfJ
IZaOivme8mZthumQoexWgJuGiOuJeIxIC1vvZep9qtK23jN1dFQYEeRn7mYi1gyEGVIxSMZWqFDX
cnjLOPWce2q6dUjp2PVl9FTE8dfE9PmlHMiKSFQan2VOCwEFoVzpE4iGnw4VX8MKnwp6n6GXHNay
oTU0UaCb8gXtAnhSIcA3+HN3DHX0WtjwLOdxZF0y15asmtEtwXk66OgZcajdGF1UPu8hdHCRaqgm
wZJJJowK6JHjgn9be2efVsWDXgSw+gUkdZO+9BOyvrqYwI7xtJduEAERn8/C/iL1bXIzr7izV06z
CPFK9ilygpKCeXOCE6Zq6mvfutVuTmlcxvgBzvt5wD/IDiboZGHlW4AmoF6zMBJO1QTUe2j9o9JT
tQtQcJU+/AchYqBDNU1qehOhgtIatj2mUgaiOKKKz6HHIcIfhd2FyswHWTVP/Uu2RqeJxMNicOlO
U7uvlrs1yrK9Rli+E1xNXcBUSDLy4pI6260t8iU25Gee+2eCwwpO1fPb4vvkNzn4g1bmy5HntJep
wyHVgQhRMAAqxPqh7tVueOnLQB6C0Dz4eX254u9cR0br2JmYD5Is5n/1sInutSmgcjvz3bJeaUO9
2HQr8LsSMdOM3toDwNgknryPqOr9lFCHIA8ui5ECM/Pt1eBAxJWbJHsJkFFTVg5kPHNWHJG00cJU
4mTjhjjitdo62xj1wOyUX3Pc4IgdwNGx8W/KY5SiKdrMaKALU+fIr0wowyOVRhrh7opMt56zyh9z
xUiV/igdsaC+NUJedavk+GlRYmw1TIkCE4scpXzTiXWXwlL1vfkG79VnP1ANa2CKtzxoId/1aAYt
bPeIC9OY6ayKvYVn+qYckbyvDgaaIfbhpsbI1AdgpptMzM37GFjgfOiKcEBAmp6jcQXnHDc01D2N
a8D24N5RcEcJYT0+kvcx5rpVXlHjlO9hhuYe6EVIgkXA8oBijjCarDGHvGf5sKuhM6ErlouY+Sc+
u4Ps0U91HR3PIeUgCpsW4SdldDtb8gNRiSmvT06XdngsOghN2D2nXdXz/6wRjz1zk9SYej+p+oMD
MG7X5/sOidoOWXWG2ILtKIsqc+mmB/KHk8sJujQrV4+icYSS1tPacbLTNmH1icLKHvN0uPYnxTJV
hygnQ/0QJxUi9oHWyNiBbVn6+bIQaj2GLsNdnMjO+3e//cc///M/Xub/nbw1N03JoLE2//xP/vyC
mbDPEmSHf/7jPx+aiv99/zf//T0/fMtV9tI3pvk2/PK7Tt+aD8/Vm/nxm7af5r9fmXf/10+3ex6e
//SHPTvJsNyOb+Cr3sxYDt9/Cn6P7Tv/p1/87e37qzws7dvv71626mJ7tSRr6nf/+tLZ6+/vCCP8
fqH+6zptr/+vL26/wO/vLp5X8BMGH/v/94/ens3w+zut/iG9QEBjloHLETfy3/1m37av+OE//EgE
UvuBYBzoS/3uN7a8If39XRD8w/epASIlRRiGrhe++8004/Yl3/3H9vdBJGl5RSH/7t3//eX/9CH+
vw/1t3pE5pbVg+Ffv/ut/a+PevvdHN5X+VpK3+XvX57vsjrhm7z/1TNwxdaQjgflCSSHDBM6ZJNT
Wz/84WL86/3+B68voz+/flfHKJvdCRx/bJPNKT8AOI6FGIuTv/cGXLs//gKVTWPiadAgNKtn4QPL
7EJGfrX/9atvr/JvLs92C/zx1WnvyXEuefVeVwTt6YwMpspQJs4hacDum1VZd+qOCP9//X7BT96P
j/uP7zcNhRyyhbiruOs9vFVy2BUGCWTIFnr767fYXurf/UrbW//hE68EqM4lwFJVzQNSVhAuyeRH
O6TQ15SOf/NT2W63P7wJQgM/z1E1gsUrXzOvx7IS0ZTv/+IybZf/3/0O8s8v38pKdX7rrgceDfO1
6grvQxfEzoUrx/xURH1yHmkaYr++YD/7TMSf3yzK9SKlASPcW1SA1UKqmPGbJ8zB3vXfewfvz+9g
TLjEoeAdFFxqQMcSEfyebCvmRyLQdfMXV+0nz7r84Vm3a+eHqIU46ZtlfFFNSN8nQahR/b3XFz88
63ER50NRT/WhdWIGt1os152jff0XL/+Tz0H88KQ7Zdmw++nqIIq6OTbtkAK178OTMWjk4W99EOKH
xz22CleeAKc2B+Owa/kEiMJEO7+Yor779Vv8ZEURPzzhwdxNjrfm88Ebi+stJxzPlCrktdZSMd42
H8Lp5u+90w8Pep85cxhH03xA2DRcpCjSDkPodg/Ec9KaKFf3LkVOtgkkGSj++i1/coeJHx57NCs1
fPN0PgxT7DLii2Fe57Nxv/z65X92B/zw2PO5I8+vc3vQYYQce9iIl0qsmMunv3sPiz8/inNGlRVJ
vCoWCAfnQcQC12IqnL+4wX726f/wpEc6dqokKavTmmhL2s2+5Vn8Ituq7u5MIpZvpUgxKkfWtvDW
66KBCvbra/eTZV/88PAHESpMp1bjQa+xwQPKjNheJbKfk33DDJShS8l47+LXb/aTD8r7YSWIAsvH
n4xY3xWsURUVC57xOmJQ2rc6vfz1m/zkZvN+WA8GaxJjFrTaGqHKFwY3nP6zYEr8v7hiP9lkvB8W
A10i6bMzLsSoZCjxee5SRi/ogPEUTHU8veUuHKhFzl3wF9vAT26O7az3x01zDWQkbV8V2PSdKXjv
Vn6v7qY8Rv3fIotPjlWFH+x8LSM93dMKJd3u11fyZx/X9vd/2K29yaPIJ3fvMOh50ggTOXOSF9mh
J/SKPkn+3gLu/bA6FKgjAFu7xQGLcwXr35le+2oqvo2zpYv361/lZzfFD0vEPCrbCj/hUJYlyPy6
sqcStLnzV5sQB2wuyr85e3g/rBAJl33tKumTHSiBQ9t6TMnLyQr6AcHoYKGOvYpHq7YNEkYHrPSI
N91nsDr1M0wNz40QyOMuiold7jjF3JrJ4A2Ne3+jKcxWeMPVEGmUkSp2Aah0UYAMLSltumLwJq7i
Km0jJIc1XtEe51jcNZ9UWzjYxmZTFd2Xenaq7pn8FKJr97aKl+g1C0TYgLJNyg6GDV2hhqwzJarX
OIrR3fYmsc3tTA0fHhmTZHh7CrC+N2VcZtHpGuJuuBW+ydbzAEsAzcOsFfsgmlhD8Fk0cvpamBVP
U79aKG3aWYrtdMlk+Q0LVxzfrQq1qrgd47nZQDHTZOm1Da1nKoSrDHC/5kXn6XvZzgkhyWlFUt5c
jom5UjVg0Ksm79CpMd1baZmji53mK3eqzXBf6+9ETH5K8ZxPRttdassF+WbpZ56CptzpBWvDEhYZ
AgeDRa1P6Z8lfT5JbEQoD1p3X9Inrt7PLeBopthF1xRfK+KjXAAqlaufGasH+gXPuze/DnWAv7cc
GKGUJ4xT8UoVkAxDDD/acRKygeY+ayAphtPkPakBl155wqWt7L5qTfbmlXFL54852QKWPhZPTjhn
4ML81eW6AAGAtvXeS7Xv3YdmlZhD8K2u/bPuMoPr1/WC4bHXge/e1pUHaR7nAiLmLMKT8LA2puwZ
50cJqmzmZe2Wm2mmRE+kedXJGu0mo2ikpwo00fkkIxdVRSoUcRhlTDxoCZaBF5v9TIE4b8Mh6wBF
VMjdv6o2G5vXSIy9d1ATVqvH2o1a+QpJfyE+zRYlMtLFciteVU7UzBeMplMkrC5WI07N6GSBJKyq
t+LGH/u0IYDDq8Xj5HRheO/Uok0gPmcFvUWizwtDY10lfRVfR1WiMHh7RLb4ynzvV6L5ObSdm633
g6M9RDiYM/OwYiQcxsshz5DqMr6Je2LjW1VpevhVY/BN07JLbMh2Hkg8yCvo8PEtypJWkeI2OCsc
shARkEtbMesGLpxKTIrqVJdzt7JjwtO+jPyymZIDPXprJ0AE+Ea/1NoX6mPsdtNwrrKJU0gbrtBM
k6jr7ZNrgraGSGG66BOPZJ7dgLoFjuhJW8zlYc5UWp0RhBDlMNMH39f3pq2XBVfiVOp77TeTeQtl
H8XfAJJFyMttqDlic3eTI5mdhKNAcv+eSVaafdVh6mI6X9q0Dt9n3UKI6UhPk8F+ZKzHuBKMS3YE
dOajknVbhYoEvVC6ec2V6MKvWRGVJE05SVgcBlfSCihLv2XoBekBSIhdom7eDb03dldjguIFpkGi
chqUwzDQkOxIJrhA1eQBTEpdi7wsLZV75rNXDXsNbx1FPcMiJ2UMGGTeJ6I6ipzMPZQjDyHE++qQ
h/GExhBLQkRT3vVraDPuYNN9o0LQSdXg9v5NysCZdPFqyUfI8WATu/o4NLhcU7Gg2oqzBmoiHeXg
Sc0TzXhNony/A62q6+tlGgmCVwDASNVLNWxSG6ZJtOsBGhT7qWrYxzMbLyGqEbfsjzbt4vTgyGy2
j3pack3T3MWYSwK75GFBqTjG5irz/Lw7a5OBOdv7xSeIHO3smJdQ9nzqOnk/rMhv74aJmT92BIVc
kwZ33/jwt1s3achVl4N31oaR/5Emvv6q0N+gMfFQXJON1JXEXChTr9mblaJiyjJklU//XkUWfafn
G0hF8TquYEUTX+tjGlaKQXBYygrFFbJRsKHWjdQj094Kb1TodBpjdaY9PmHdzwGtQ1TUlwPQdp5Y
s2Dnc+MFd1xVaZGQpBAtYQdOwfFS0JsXtjLcLxfLvJQSBViUryujM09Y+xAlJlb6Q964qSiPq2Vf
S09r5PJEjC2xN0JvSWS2nrSe55pXQMuV/GhFlBHr1TF84Q7IrPOlznJamVMTDHSkReatcEgWM0dv
NRN3EgR9r8zpVCgLv4tRaBqLcxAt6XNaLoIQNCD5cjrEiVMhfAsjz6ZndopEsrGsxHoGoq8nmz5y
lb2Yc07g+zFpA/WctTOwVpW4znA1Igiyh3ieFxSjNF65120bsEO3Ko4/6rysvYM7+ykiECfz8TKu
c0nAhO1XOuCw1RiqiSwS8an0ZC7IFa9j/bnugE8id0d+7e1LFJgZKqiuRVgqOqcDF5+yGOfXjUXz
ul9a4WUHlZWuT3RbMDRX6NWmp2ibvV6gM5/Dkvj02EeVhDwmBGuIag9RFLh/s4EBknZL8urWT5OW
i0Tn5cfFE0YSt7rUA4S6m8WPwIjmrHyon1c/7y/TnlnK+3mZw6AG1OKKcYf+t5nP5RANSKd68HwQ
IPIEgxmG8Ty8EFPYuSAtlEPmfdyvAreaG7of+2gQCzbfsZpXUvqCNYYtOqzhYzm0aP9YrgmNzCZ3
0l8ST/jNDc4tpEBAPmVyOtlReTu65sTSiyLo7BtzDsSgUwGQ4VaXq42uA9l3TBMZjCNKD5yu/pZB
NEHi74ERhBPg5s5V1mD+OlbUcigIxkKY7nFM+0a8jTXGkY+DtyK8mmKQXS1i9CVrH4DGde2ljWpc
CyAnWIWweVX/h7pz2W5bybLtr9QPoEYEAoFHsyS+KVISJdmSOhjykY33Gwg8vr4meaoys+q27hi3
c7PBFEnbxyaBiNh7rzVXVw4H33f95S/GzkqyFRQTkIMqax0GgGOZm/elHxIN9R9LLRrFxIkGokrH
yDrMZcvoCj+fLTYmm5dLp4ZiBmo6M0bBNhvh1UgGTLGc9yOoLbls8SW2rgrHb3do0LcSddG2I9od
iJLsyX28RK/WQCLStsuVX35f1xExf7Pexu62y2KzPEZeD44tqPMCm6mlW0yB85BM6XZx+oxWTMQi
4pwnV+agkKdeO3hfkiJ99jLTGvwyVeGtKwsp/y9LVHb+nBVcvr9Hk9CzXWsn9bxtKAY/2M1FEJ3G
Trj+G8rm1CVyVrY1HGJ9nSVqp8ZLbjuakIxBIe4cRhtX70oMxk0PTN4Q5DJmXKaLXqJi/LGYhRwf
zL1hCHPF78tqHUOTNAeUArb3Xo8hWD30Zg1BWAtye845VZFvdQIjZR97MX5yQ3jf8JnhRWl/etM8
ik1UYyY5qljNyTr1DYqtUll+TAiUcNuXsOa6Bv5coYUwHuIJuKCjnWO5JV8BvzWZI0j8chiGMWwq
NyGFgImRc6QEK4gepzOwKsPAbi7Owha5Uzn2mVcRpV17qeY6p31Uktv6aVh96p99Yun4rcsGu3+r
LXwX73Uz+pA3ur6b+dOuX/G+M4SfPJZRk40/sz70/7idmapzqlH67hI+5ZAW5BRORKSX/fzZdMhm
cGAtlT4mtSSITgMcnXY+ovR831q226Ac4cS9EJWKeOeo0SSb7YL5p19bS6vZdEVdEPnikK1y5ZUT
Fp0KSwH1jusmcFZFWLn+Om8JHQY/tuSzRNI/Xq+HCs33K4F5Xbsbagk0RC20ZsjBFoxczwY0BUua
49T9sC3YowZsNXNeePd+02bixYuk1UVbMRbedKhq39efXjMj9sTc0gIIZ8CrkdMGgDLlQyw5tE1r
o5p8QoFZTRnRWhEt2ZcxChT5y9PoFERD+LbZiyaR3It+UUmG2W1bktrpB11/11oLeZCFtoYQOAT6
hBQ7dO5Mv0ZIMsnBDdIy3404LcddxEa4rHGBarOjRCjmvzgfTPlZlQzQTyrWbfYIHNhzNrkBqIsV
OcRLkqpJ2M8jR4Pwj5V4mLYGmlSaiNN4af8ax8UpdokPEjdjdWUQuq7qUbjfyHhSjCyJ5+cAM7os
nIptTWNekIQ4Ag2oxOCVb7ZacNtj2NLsSMsARXMQps25j7h3N/b1zPmnrUpL9sgoyqkjWS/yrWYH
7WVk0Y4bvrV1VenCPTt4u9D1DCoHcRJIMu9xFIrEmU9oINBVQcbQ046pEzd0WC5195kBQ6nh5zUa
FGxecNdgulUmmX+zoNSs3I5HnUQrq0kwRRt0UPIHinPLpbccAgooi6sCUgo3j55DgL2guKYphTjt
lix12w5qUr6fW6ucHiQCJeeu8MQynRHhpuoh6TUprZJ7QnPyxmL0nGLXh2eDKoxk5yTwkGU1GEJX
hO5k8dbqZ3uhbPQWG2+UBjAO2xl7wmaxPAnHqhNz+4xnF/of61Q9Y8tor4L5bMZB9FIES+QeLBt1
x+eUl0C1cbrOARJAsfRfgc1qt/c9X0lc1V4wrbJQJOPK8svErMy4LKStzWVJgniIIFTuCQBJ0z+I
HNzuZFeudJgUscs+17kIhw+fcT5+hbAtvxOW1eaAdK4IN53j4MSGgxCrHoV1URoScMI0HzHC4eIZ
UdRFA2QFx9jOcNBOaxISsju/G/9aEqNxkdlp7ApSLoi6GnEbuRUS/nlpOQiLoLKq5ywa0xpETcZY
K4zm2dpHsw095A7YvoU1OAYxBzi1Mn78LtMEWBxiprEsEFgguIkfK6Mw8FCagR27c+3EhEen7Dpr
k8dqjGFBtab/CVavza6wCQ8BC7WyPff2bgqqupYrkeVZ9JcwVokKwHNGpB4nYdEfdLgmVFi+B3Gj
vAc9YrtFGWaMdQ3O4BBPWL1MXP9hslTRg7yoGj94M2VQO6Suj4kFimXOPROci0gIdNQcah1171Pf
hv1HtcBGOMgq7eLXNrHj5HF2CRvctZBjxp1oOKJ8SROHZl876grO0qy15PLAsELhScfA1E9W38BG
C2pokkdf+o4FpCbX/VUgqnJBhYBpr/ss3MZn52y0F28CqjgYpT5l3Kpq0zomTU8CJTu1iejo+nc1
S1zQtX579LRv6b2TU+md0HXV/ocspiy4Txq3xs+TLI6bASDK0SpTy2coSyJPN4gI6Og237OUihuT
vwANXSchsLWcl2r+WMTARVjiuw1fsNr1JUbb1NcYksJk5kK2aSZuYR6E/lcQRFi07KbJwZ8trgE2
g1ownWdUBzLAjt5Xs3GgfBhB+RnnS5Y9D5wVEePabRg9Gnfwif5sGtm+MQH3ET96eYzrmgW5V/Fa
06aPdrKpbRw84dTnR4UF1JwwOcn0Ca6t6Hccox25rbtZXnPKRNifEu4I+7lVJVpg1SYgGlWXJ+oU
Iku/ujvSEOGyh2cGPVGmg2PnzDb5PSPZNdlp1jVvhEGVT3DVG+0kqxyzFTJcrHqGQy5exrghTk5m
IgTH1qZi4ssMF9v+TZ/h6mruUp+9LApEmv1IE79akB0P9r1P84ksu0Eub9QUE0xTZdkNBClGtb/8
YMhpEVG5SvEdjZyOUX8TEfSq0zxs/pqGyNUX1OeBQbvjYGZJPIQlKOPdkvblSgPZrDgz6tJrcacJ
N6RJM3Copv80lVTEHT5VqIkt7gVS1D0Cg3TulECUYzbbj8bxZoA1Q2xLaIFLFpjXlKNLQyeMe3/J
4bt3gb22M892IOnHxaCA0IZ5aF0clLzuF80w7rwVrefCeg0Clw7Znd/LhA4KZBvhdwddFG79ESmO
a2RBqKi0k+dyaKY8P/KXn9t+10k9a+81zydvKN9YlkdoGQlfur3BcaKxruZpVq7TVuhmmyRpgZnA
m6di8PxdFvoT338ZW3U0HgSiBCKLY9KhYZUMi2Y1vMvnGYXQ3TL6bvacZwmebD8PBv1l9TEi0hA1
4RX37hGuEi3I8YkenFyilkbRYZy9s+o+n8/27MsaiJ+oOVQh6IRaTCEazH9s3HaKWLcojL5zjLTN
m4XKACJcMyzJASl3GHf3rkbd3uGlAENN08nn5j7MnrUMv12PYJ+PECFcsgMXYjvPdj4v3ZEdNpa/
qobT/c7JqroqNw6Rk/2hzoqhOyQYM1nfXeO5yqagaKT7WHG3WeQ3Gx3/tIc6wEfiRYuSuwmpJpAS
7NQtYsjmGhbI6KoiPCV3Ux/cgM9V+jIGpC8CtI9IcERxFeGgEWdd1LWy94jxs3b6zDFCW6ta82mH
Gy+vymk9sLySMDgOwxhGG7cA5HK0uhB9GKbyIZ+JdEqp6omE6yA2TdumcVOxt2rH967RXhMguK2b
OEshDz1o0BLRc2a8hwUxiN/steMM9VNYtnh9WCBQH9Bo9JqgOLFwTtOl9IMZeoozi6uZUhccYi22
vMeERXm8dMKrQxDgXTQ0P28zg//Xyqb/jzRLcPT/ZWzyf2iWXq5Kon/7jz9t8tfXv6qWbr/tb9WS
8v9dCKWU5yM+Ep5jM+74W7UkUS1praXv2WiXnOv47b9ES+hL/10iVxIkWNi2cz20/UO1ZCF2Cnwv
0J4QAlHT9Q/8v5Atecr/n0MrX7JIKQTdQqFQklq5/2t45dAa97Wxmf3JaaBeHLdlHoYvPXyxzRy0
L1WU9Y9V1OsHjSmUHFbHj8vXaWyr45LmAIgae/4ceN0dm2knQzYnYQ0ScsvUHqLM/bw9G+M03Dmc
+PES5tauqbPfQ+yG27Er7EN3JbJKwxEtWuLonv4stoK2EC+970aHOaf9Pd7ebrCshqSmdZH0Pgyn
ratyfDkjD+akBkYYC2GpiCW0N8hLgSOq+hXfW/xCcw4ch6Hwl8Tm4ZSX1mMDzDlqw/feGnNzzioY
YOALw72PY5QojD7c0vyy7uvZt14GmwRkG9HtA1MCkruHrPkC8497P7u/Gs5dqE4XalcNMF2jw18g
27hMUp4WPG1PPqbxhxwMTEo379Can4XKpqPbzuPRTDTSEja+Q2jDDB3gWsHkyB5KPTebYIQdtVic
NFc2hfTxOsfinKhf27j/2fRWfF7YI17TBC+xiWyPmrV1X/1++mNC4skD4RZv5ZKBSxThxW/L8g3A
2UPYaH1u2/euAQeoYrt7FOCUOYd1IELZd1dygICXUMpdvLnG+EcCbFvmsNnxxVMcX51UMzUnkMWu
fAL79O42aXkYmkrvDIOkYJqbIw2E5ji6UV2TGuE1xziG2+lK8xIL51QMU/hye/Bt+QjoYDq3XoSb
2elIQDH50/UQcwmHPnkcO4CZyzehiS0n1Ja9Y+HUkPNPXreRk+zC3gA94PD1MeSUH6ZY5zQh1ybK
9EImGvJiDqrjVlnKOw1V8GilcfboJVCBwhqwpj2V04+6Em/+RCq5ocsym0vruPEL1FdEwPGpEp05
LzUkMPhQ6XsnwLfWODiKyG5+JHIONt4knHV2fVoo/vuuxJDEf/gkaTLQneTjO9DG8Q4dCZ87CwIK
NTUsxWfQFR2fgktsQTT/ZFpXHO1I4fBVw9fIRG4b050/3h7meimPMxlTR9HaJB6ziWDWtZ11ADf5
zkgLPog34t4ZRjTZ//K8uz5nWtIe9Di8LP3UPt0emLkDSR6zs98U7VNu1lGXu6cWxsKul+NlDu3x
KP7xAHtxPNZZNB1vP93e+OdrRCwMB8v/PZgi2TNl3SXhEh6z60Pd0POcPX/ZYNog6T13u22eAvBM
S51cD07OE9XDyFiJo6Ypk68BZMgpzXGkMb15rpLGeiquDzqfiqc2PNxeMU4YPqWgc58QD+zh9Yk1
C3IJlDdrHrpOvcnYYU9d3Prh9tLtoRF98/dTrsJ8CzHtY/HTubvz5yDeAMUncCWaOKje7kFdqwp+
gBV/JjPYL2ZV6coebfA+nVOcwxTyf+ql//UTx5h4PU0SOmPHAZNik7f968Pg8mczSCae4Po0p7W4
btMFSrajahA1GtZUMKWc4ixahitljDo5zUuFS1Q75fis1RDzrXEGg6rmrACkFhX+lZSi77/fnf7x
7lxZ/qEqqm+3ZgaWlVZwspP9mATPueW/B9rF/0KFei7qMCJUN7f50cPxP1iiXAuv5em0vIJI8459
Wj00ZKaeG3yGnHNL1nVv3KY69n9xFDqaJZYfVR1cA1XJL+fTgi5Gy+MwiDk6D0np3Tfyc7wKb/GR
+vkmlkLcWwwDty5DuV3fZ/OarlS6kpIMXOJ1/QKWTnoXN6l79pOYtCIvTFdxqEJYIIwjj3m4oKbw
x4XiJrK2zPzWk9eZV6KQzKsObLI66uzp9lJtY8WKlEMp7TGzCwo+/wWXwmm4+jcJr8YrEXRMH65P
//kG/ha5g+p1Dic3PqYT5FpZYN8kS/AfPxaIZO81Rlvyq+vuMWVKux9876cf5gHkeKnOcoDIWfXl
UwZf4o3xMmmyGUmBzizBp4jpno9V0z2sug86E6uxWMJfcNyLeyDR/aNhUk24kHZXfVf3Xz5+3nkt
/QRyZCLl/BCTJMTsgKdjb8tdazOMbWiu0HZyoBflJjz0BjzcnUmd8OA0udT3tx+lpS7eCMmyptQ4
ufh+iGOPEjDA9iGuejrLt9dIb7AB+zhmzarJhPT6624PWQmTzQvYlNLRKoi9jUFWWhJGT2zZ9SnT
MbklZXLnsG0/KjCELO/9xYi8vyRKCIRzbbnq41xeO1zxn5HO//H2bhcIc8WEjYTYtJ8eXq5XgUX3
MgH/Yz/Vr7eXqC65RKGP5Q0oqdvOpa87lwPbe6MUBIXba/4w9Ozpg7chM4yikLEeJ3hgn26QMSlW
SfHsWDGemW45ZRBmT9Jr8menoIaJc3g5t6e3h2LCqzLYzby9PU2W4hD3hXgwRfujnnL9Xkigd0ld
wz6+Pl2i8oT4IHuJXIwWVpSfC8f5hpeXv0cOm0RZ4om2YkO+R4aKq7OxISRDR8Ob8LLb65Ip66Ep
sxobDb8rMC04yNLpYfzAr81Qq5xBq9xNad38mEOVcpXhFY88k7wHAe6HMR+mbQAF/72X5mOxveGJ
juv0guNxJ3Q7H2BMgWPxVbOqRWETLyjzg2vFFXCg3r/4o0XWiuuZ78E+BLY7HCJ/maBJdcF5sMU+
m2vWHjkuwP8i29rejlUz+S3nkXeBjcYvunElvH98c4muQ1xGlToWUVU8UfDSXwJfiB7AzY+0AhJi
weJhDwaQXNukfwqdVHy5QjCdgF1zbjHGnZNsJnrj+kZWDwxHAQLHpVjOUNKiNa3+eMtwJnhtaSh4
tvrUpVBvOR/KWuoJ3LBx7bciMxZWwpYc9uu58J9P7evT2y++vYtdSF9YJzZlY1WwcWz95PicVxsv
INY7bKOLEPwT8IkboLor+Dv5zuCW2doeY5UItd4x7VV0oe6DopHI+mvOB1yBPamtVtiqvV2mD5Ba
81XiL/rdCt0nOknZn0nhQ3OT/FfHiOU+weJ1aeOx2TJq7AiH3rWFGx5GVxP8GipAEFnYHdQgp31E
XMrR7Suxm9pofLDH2tm6TbCcFqZNm6zO9dmmrbGpCPNDtng9ANnJYxhiHUqA2n3VY3pZpqhaScgi
+86aixUCue45QZizmURqn6YxEruZtu4BCuHE6KO0txUnXmzD1YEmviETTc8b7RfJhRN8NtsKOnAH
RY/K/4cA0YbUoXjPAc6pTiloWs78LlxJ9zKfxF4xxXsvFu8+0r7zVtHrSQrU9CxF+sOvf2g6J1+i
x7LZd/u2bNRzL9zlTraz+gt58RpLY/SJIxcLYjG1D0yfsjPduOiaRgKSyq6WXeUuYEnCEsQFvtYT
h0WoH8yrxyaLfpaoq/bFsPyqa7CUUzhUbzVJGri8Iuu3Bf7K2M2nGatPiY87FeaFP8i8EONJ4FAf
z7vb01m29jEuiBiZrr8kIYow90m+Gz132cRknA38BzJ7SFdK594p84lC9InbzYSmPVx25pkrwqwz
VXmPmcNFqgKvPgconbaDl3sPZZYbRhCFOZZ2SHg06i/yX7xHmbbD+fawXH8SGbcTFyJROS5SWGHq
30YA3FcSpUQ0grQE0PzNMvh7tlLrZ9QDqkiGFLwg4qg1ldR88miH7n2Y/kR2aJizPTGj3P7eEZTS
sjXh4NHqSZf1VC3FBS0PWFBAhm9BRG+BNmD0aStWRMzR34qcM0cbsr9BX+i0I2hczRsXzu13Yqmf
uTvU+06xOrBbE4cRzOIMGzM9KnpAGzpa9Y9Aih9d5k7fXRifTJpU78hiinUBz+rB+JJQVEN+is8a
RlLAuG+dZvrGYP0Lc3P3ZgRJCPECQcnOlWGVaMwVRz3cpY6pPseRFSUFNXOCyzw+AxX+BuZbfQJY
0RSdFYGUxh1fZKueM3RYn8Z2xUq02j6wQhMnESFXu75OqNyyjoPxe7yahNM+xBPsFYcKu/aXDup6
ZfwEU2gkm0suo++/X+9wzSfwzs5O6sSPoAg83IN5/mUL6/eMbv4yeuUu7hS1X5h+OsSf/eirIjnO
NbkwZeFK4kkJv+2rtlnf3i1DqhiHnv3u9m6HZ+7Ox7h/vD2NhX4NQQM83p650FZ6QOfPzMgfDAau
HQcrdWyxCXOZFh5sJXaf2NW0ytLYP3BV5PtG287RoyO6E6KxH7ABym1ja3mqgHNuTMAm0v2ASgEC
UQAiGIeJw5JpWhJLkHisW5NWFxoZYh83ERbULuwfBvL/YPJ51CPhIDbTLMu3llTfsfPGbxVme21P
zQduXQekR1mcwinoH2bkdesMKuE7YehYoUnVbJn3PUwBgIIo6qgRot4+RhG5FiCMcm7qxzEgE83J
GrUO56g8cN0Gl6lWv2/vI97gtO/OycWNJYdWyDpOQJxHnIrhGJepfbQq6W0QG0nCfWHLZa4O3zXV
dOhXxFS3DwVaHv5/SX662bK8xwpabmx0+0z+Q7wlDXk4JqazjxVfKGKI6GfLYPbMODbd4iAZgeR2
atuLXj44VtTtPNN4R8Lu4r014b8K2k7tQ89pDknFAhw7atmTM0TcXkUSV2bq6MGZi2qH0dncFWqB
55P1BNe2sbOdUKj9/fT2Wjfbq3hxOrJ3df7ie/G44cTFNv1V6oCBhlcu5yEYn1rVl69oGotXOafM
qzL/aWho8yiGPoS03NuuDB/LNmy2II4koRTGPvQjvlMUMPo8dKzdrbDnF5o+5FOASPiQ2nxkfBK/
ixFEAUENgIQMiqs2dL9BnPyKyka+J/h17sFCFC8Y/My6gSkL02r0tiVTn61Aj3vUdaUhzszNTswG
0CpN9TWWG/c5HNsIozvUv0ZSAdKj7lY+5TXW7YlwYw+1PMYQOPRLzZqGTSRg2Y9/5ZOyQKTG4ysA
t/Xt5SGL9CGcmAdN7Npun5tPRicfunPaC0Q2MtRHDu49cTyf3aVOquLgENAo7bBLt3Fimx113nMw
MShHKju8MqhctrBQ4nzV8bE+3B7QO6KXQ7zIlxvvQHw2DBgz89grPVwNEubRtZmWuQoI5u21f77B
eppv/BlFz/96o2mhsja9x3KsGFmDNH9S+MIv5dxWqENscA3Xp7eHmcRvN2dJraqovNhMaM4oh7ed
rljRry9lkhPVWB/5xtkfuma6QKuYLghTiPUOQutwe620+uFcWGp/ezYkyXxRNpuYAaK3vv2G20MF
Zdkanex8e2bZ1zFLoI/C88OHazJQG5DSg7Dp9sAIam5Xda6sdY98/9h1epdhVmJiJ7wVmEs816rf
52X6Ww6uXAeMNw7WiExm6lFw87fsD3oSwQpXVoHgPpgOWWxZd6ylqBkD0cOls7iRw9dMBAV8Umwv
JsI8IubBHG4PNh3E/O/ndt/7qx5o852Zl/JguoShZ4QpYuGTId+HQbMhyCQ2tr8LAlvtERIwv4vx
/cN+2OgFmpTrZgWcGkcegn4i1Cz6EUPEO1b8LQl3A8KRhMRHeSP6z879Dqux3GHGIBoOkmPgVvil
QA1eoQCAGjWMmSR5ZXfqNgNcazfSNJlm5iZAl+4sMb7bAjQItH+hwNPqJmQRRpVxoD2X3HO+h19V
2tReoKlYYtCj0m4TPhqsJfzR0vE4ocskHAtG75fPVdlbDrMTH9QBsYZgBlH8zRvH9U6OGZ57hEV7
HOR3LcCLY1N19Ar0s65KvWsysw2DguTeOkTDjh3roStMde8IoNc0gSVAm7ZhI0dIsHeQe3D+MhxQ
S/e4UEKvEpqUd9NJLYs6Iq23GOe/dE0TH9K4BGtQh0fQQb+CqE83ntWtuFW93dRN8Vbl7mMzBenR
SeEbjApFg/Z0vqWeOsuMpt7izvBkpuEZJhWwYK4W7iU7v/PL9GeVlvEmX2LaP6hsKT8MYzQG9/rg
dfwzfdqwMLDLJ6vp2sPfDyJoD6XpyT2boxWIL+CPDIsnNWf7iXS93iaCXEfXvklXt5uU/mjcblQD
FprsgWC1WEyqpgZxdCGmZnU1dWzArL1rMcwHBkC/6NMD4yZvyc8JmM5cEBDyC04AWL0JR4ZtgX+J
IpLgwy3dinzv+vQAwYaYZwV5SCVQA+fhJGmOr2dnfBtTuj1x6+1hjZIWDZ9n7eT+M23IaBcX0wNy
kxg4M/N62cF/cCvUElm7sbiM/Zku0+0BGane6CL4i9bO2oo3dP9IDHegCNf0s2iBxy4IhNVI02m3
GF/AnD7rxA7u8VJwV+Oawq79CJqcIsqk6gWGk1qr0vO5AACmUGwwyPLFrhdDt2LI/N5q+n+SI+IQ
evg8UifbZD2cwgmu8DGweziHc7zJvLR+RmjRrpJwNo/1EHMelPiN6CkhMgCmCveHXSV5YFTGRuOQ
0Fm57KHWQABG0TBglivXRCXVR2DuM4IghUteaLnhKhM4+3e2hK3Dv44c1pwu+zKTX9nY1YOVkZgt
o2YTIsx4FFPykFfdn0B3L1lW+2u/sT8cn/liKK8ZeJNXrUSTvxOCTq8RodjOAjidCsiVEzteWREU
WFWEfNZsagTFqq1LKxgCJ8F56AtODEVPoz9m9JqGF1UM6cErcWPgt4hTBYDMRxwBTXPXMLvdg8oL
jqV6KgkmPfjJe+irnJOeXrEZmx0rLGz860NBNx8iR7/pk4wyw2RHOJt84wvY5dnajA6UN/SE431R
XgOaxvGg/Hh8iNDf+knzio65Z+DAZjE7i7tpa4Al0fSzifkHT9SYq46QzKaj+6DdnDCpYNkwQLEf
pez/lH65l3VuIHRm8U6loFKJABZbN+V4WBb+nWTtQ4QY3CGIuMgRoSe9WXUk4vFD9XTfB8e3X8hU
hpLpzdulKvyfMZ4C4a7idDqm3ZQ9+Vj071AlvkLoZfCffAUZ4OxwaLw3t/M3fYeEA02Rut80eeT/
SDhH3dle8weSAGkCRQ7FP3XbteqhnpTqB+qEaZV0+NdRYkMyQw2HuhUCtu+jLCcBB/knnFRBcwew
SIm05pSnlyYemhWm4WWDwSha+4KQmSnc00Es6OPVp2XwnmRjbwovb7dMiXcZ4ttdnqt3x4CCrJS7
b0cyCrwuvCbTTneQM5wvIF7ZyvOiiZiGBTS1E1LCWVQ6VWKD8ee4NDUe4BvVPsKQWdcltutBcZZK
bSLgqAxWUd8dB7fX95UgTt6K1DNp2fMqL2x/lTT+z7HBqufQg74fRHrQdBICzLBrT/Wnmjh5RLXf
rUZsOzrLS9BBRkcciuIMu3UxmY80Y68y6VMWp/52KDtuksi8Ns64xeOzY18MIc9TCClSZ2e3Z3ie
02zMJXmjJkTyVG4Dqvp1ndrDvppa504Gc8qQD+WSoCgYNAEF9Pt9SuVVVxYXjQph3XieDSQvj65L
F9Cp0f1wwmTtZFP3A0KIe0hq/w2QAlawoG2Iy81/u8jsDRf7aS4zBmCJmDbeMqxoBOG5TI/arYcX
drS7+PqnVssMSAt7GpDYdVCP+Qd7NHH1NrraLpTrku6OmV6ajoEUE89f49U7EtepfK7ZEETulasc
2vNWpR0YtwVN5YAKJvXwi3gpw54gBCrr91/omsWdNSzVqg8KWPRZ+UQHZy17hl+VYLxA3FC9h/vF
sukgKJnGyttUtbCpq2HGy8VpHnMf/p+X/QAT/Dnwv40U05aKPdxE9BVCbhOO4+hOJLi8MfLXuIFT
kHcw5CYa81nu5M8y0icBxGglxlauSIt7sQfZbkehD8iXnUOaTCffaYcdfS/7mMQ/RzXQArbpPWfa
ddG0hBBcwLnegTKVd6EPe75pnOK+vgqZmAERao47huypD0Wrc1sH1j1nHurD8q5vPrIgCCDUg7Sy
emCiVtJ+uEHw6MFbWTVN9GbIZjhUvcXZIvyDS5sSKBfvKosf0OsxCkIodU+IN9UDHw7LA0Eq7rWf
nBwgzY/euOyVNe+5+g+ygTBTBT+QWLFDDETrIcYDuhZ7ydW38MPO4SR56GpW4zlAA793EXg4VWbv
2xaajxyYNTgCRpPqHurae6ds7XZ6N02afhWLzIpEdRDz7QLh10ciS8QDFXxSCM5kOS6YYoH6Z4J2
hZJn26He2VY1Q+euWLVXpagKlrWXjBHfWhmvojparuj8izd5AFFDAhk46TRinO46kOz3KZZGcuDU
C+DyXzQ6IKWFsDgxI+4R3QC2SjhL5U16n2Z5iFOw3uSZKXaTQd4zk7+r0nm6KzV5jhxJ7hewvfgT
u3VPAh1sBfEY2Va6q66ZMMtgHz0cbqJticXCHHVHDR8QyFe9ioY5NU2YlMDXX5myGdvgyFr1CnBS
5JGL7JOUI3R+lh4DITjzgYnQ7Y2PQI71XnKHhrSNt1lXvTXMvs9h4pPHLOD8Iuc/Wjhe7934GpSL
g+OhDrxmg/nrCSjwxtD0uh/kPFH4uYewr//A76+fExk89HXxs8SGd87bNt2S2nZaQJgz3AW1j2Hv
vU7I7PRcKEUQpR4TxeUzyPih5/M9ZVP0Ogx8PGQLriNxQIRLwm4qgzWBnKxDne0fq45Jh9OFmzgi
AF0QwL1ob0UtmW4TkluRA6KnmkI7uzcmfAr7eUvjOtg3ID1keMUlfVhFhegZedU9V730ZfkxIRTZ
84TuYYSMTftbkhxqLl/5MVYzR6lr9StSdHexyzRBDfso0MVLXmTlEa8WqMbK9R7TFAkXiJxLT9OA
GKpMreqrtBAPE9QSy4lWIeWql9mHJG8K6Hw8dOVfA+SJA1LYOyZsZK0mSXEaE/etScGQCkri0ibe
fGjKtZXa7/1/EnVeu9Fi6xZ9IiRyuAUql+0KzjfI6Scu8iI9/Rm0jrSlLWu72+1QBawvzDkmaWph
jldti1r1vdLcBf6T0+3HXEkf2Zk7m7SN3/WWp3rSoyNWRJcEi7SxGI2ZfgSucwCQOp8ITNi4fZY8
1oM849d0qZZKYonq+qQ0pCoOFdTtjKWyrNhRmX0lN/BwyMKSFM/N42DVm7oZ4Hc7NnklZzw56Ukw
3MfrNnPmoxnd2zx6FMVWT+n8rLPUIkBR7AXezWC4a5qphgU23nDR7fLCBVLP0M6WprRBmetrLIF9
ImsyDzonl2wWjINs1ljkzATQY7s/k/Kte6PclPVwS9PYRRSHNHZBoWzF2tEcXHmdZldyn6ufqLvO
aFzSEwaHT+kNDdXvqjxfA897TF8kP3Ofy8K4jlOmPUYmyjVjwt9rtA9GI5JtXUK2Fen8U0827fnU
mMeR9DWKwOnaet10xbZSQ3XNe3/uzelageuqvS7eqqjoCAZcBj9ySrihT22cbFkzuVcGv+416zqk
bkkO1U3D1yqROKZ1uivqtg2E50WhbbmSoKSqORnG8qp8U3Jk3IOsqQj39arQ4E0NOY95HUiaAdeG
vFsZkSfmtbP3JoNqkAIhhe2ONue/3ymjzmBmnNZe/6BBKFlKRNusDAuUbyQhOMlKQxT7qklRpozP
oveUg+1wzDigE6GzNwMMP11ZbimD0st/HyA/0LwyVOD72Otc0vmUNGRhH0PZLCr7C8GFe9BsiLBz
tc5Vl51j9U/xSD6cKHcsZPD/9bg8q647l8tt1jJ5g7BGuCSTh6JwcD108UWPR6LE+zXfEl+lnL9k
lo/odbMbpidzE41KHAy6hYS5KY8oaKH5psuW1etnMxrlNgFPx7u0h4N4QWjlAVjkGGNIYtJ6U3Yk
EFjTK26ya0m9fWbl8p1kzXAge2sr8ursSIfvnKA11c29UElmnHQH3n1RhgzZ4EWbvNV6VJLIwiAW
U1R2sN/lTJJ8WziPBArQLMXeQeEAi10EG1Z/9Sx44uRRkFvsFoiI8BuMIzpeMWSPTHnID3fGzZAp
v5OCOaKKbmmGZbsv2qdewF2biCDBnL2C/+tip8YJ8RJ6aYArJ/UJa6bio6N47ZvsgEkUy3sbyQ0X
x3ks3PHEbgJorTIecy0RVMpUY93YOBuyAww8WIkeUX9GXkDpwJQZS8QmL9EvWWRH5JnBFZ4vfiMV
nDceh6UOLdYaOu7Yhuy4SAajVoitEGB7416FWj2oAZGFAf5ZSn5mmIHafTgzsehuQy1it6RLMnJu
w9adX+250iBv+hobuCXaA/4iKhpduwE+FiNgTfwRV309IGdBCLjDxziEwGPOBrB92iqWnaxotmAj
dWY1Ct8Heb3iQCcum82Sd3cP6KGqtqzWGY9zkLNscLV4F3Vk/S7dOxPH6Oh4Jymr9FRCU11UTJl1
E10xpGi+VMBemynxlnON1j9Kd/nwAcCAqCyyW33THb+MTGobXQ7nuE62mVs/Kl7Tn4qCR4Faw4CP
MqjA1niqcOES8pI869nM4DXhLkIJfojaNWGen3NGxY7aTkI51GAWVusshO0MaEGyreaqzoPJq7ON
WtPsW5Ne0HAgmUaw8Ro7hM6ilBr8rFheVGfFW4qxxwvOC/3fB/AZhIWlrJV0U6zT3UupMX+nsaR1
Q7WKKA0N4hgFypj/qkO/ApqdQJ36U4Vzilm/fWSJvMu110oijXDtmoEa6HU/jXapZePNYHloLjV0
SKca/cntaHldpSKgbfotIzylC7/UnGSw3B3nRUS2CKKB5XIThTz+pocyP7L9TQ8KGwEqW+JSS0N3
EckRScVy0W3Q07T1PXJVAi94eKhMDjzb+WiVeBdnMwEE2WyGxZuLXc93lb7dNy9up/6LFHOnp/rs
L8LgwmjTx6onebmNqovhdJdKxruSSbzZujtCQ7FujOqr4pAUyLsKnFKFVwgGbydp2RhaEegsiTtE
Sp1smMElW0N9SLO4eusxeAIb6AMGJx91tuy8tH8dNSrU3ooAZ8Xudr6z54BdYG/a2XqH4ZP5Kci/
/TKzCVfoh0qHscFmZkYQoo/h9bW8fZFH3KRF/plUgOBLTyNz2vor3IHgDlym/NoqrOPjTB+4Rbuu
+rrQ7LBQhjvDX6pRtx02thqd7NxySPeID+5kdWHJGvhcQwcZneiqIm0KhoRH8zi/4TFLN5EChJIc
8CLgeosvq3awSV8wLXFwWWpzsu3qswXC6plY9R2w2zW6pkAaU78Gyre4RutdxuRgqAzniL37pivi
oZCGukd29YkZSsiT8MYmnM2X0cXWO9rwUzELqrWK0sVI4i1I6eoindnyLR7gbkOw8gwR85AoBVKV
mbHIQIjI2fWoS/OCWbCpir/Bqb5H1Rh3k8r0GFc68AyTGMx2/Ezi5NNbSve+1BVMDO83ylwyShEd
saycQy8jGKFnyMgIWw+dkWGR1KOUR319sBqGSK0mnjLsDAemH4/VQoKVt2a5dnHdBbFDUYsDCZ+e
CmeUyLZik8Ufepx9Ferkbdnu28esBdM5qkdDJ781J9qQqEfVo5gbQq2o/zryqQJGIhhyWAEyYeVR
n4S2p8obpHzfsbT5YlZPHZqjAJUHNZ6tjCG2QSiofXvvR7KzJ5zl2ANXPkGnl/vCrQheBZZN+Kl2
dodl8unWCVoAx7H7L2Si69+TVJEbq51fBqmcIA0Ma7ytx/Si5sEfg2HDesfmxkNo1TOpuiGjORCg
5JN0p4Uw9vMd8hUI03N2w2uCo7t3q62aoPtUtfxx6etwySHe618u3NdQKGgNRCHfJTSRrJz3uDx/
xPjYa8Z3r2DKL1T51uMEPjSpbAnnkkCaadYtZuvHZJmfF2E7WPKIHWtz6zjEg3eFS/GMxPYkNO1M
UQCoppWvKKD3c0PblRrPqdC/S93xjkaKqT1S2h05ZwenZSiYDV8ZJyOccdoTVWfIb1kJ5iXzMEjW
HqPTv5eazXOQc30TDZHnA9bxKd7SYCCWZtd4Mt62hJiymGh+eOnNbQwUMezc9jnObPNxllfTo7TW
VWtvpSCzrOPCh1K0G8VV36v2weE9NzsSAR21cTeoD3+ieNoz5bZCMav7ej3RiuUnm4aHNJefbGKw
FpnVra1mlCB9etYZr4SWkZ5blTEjT/cXt3LApRjqu0ZowUPclbtIH7IAGRDVNwe/O58Q63Ikywe1
Q1vRYAcN07x/V1e1sk4RNs5S3zQKQWljNO2R8taEqOWMYtSIjLtlfsta9z5O6se0aORgqSMNWZwe
9Pwzj00c8FiogtiI2fS0BLkYUoVInjOEr00Kp3R6ny15RZ5P79L+dlP62jUkYVTvtlIThmuQU9dw
fHR1dTSX7KFGcYduwybG0fQOCFZTcBfdG+Bhdt9Z/Tl2draRFuvR3FE/KCQPZgsUAYnCFX4Fu8zl
oTTct2nk6dxAC1ftkXFUh/ShtlCYe6U49BKPtcsQPegU9S0xUI3PqWyOOcGSrSnjDUb6mh+PoLJu
vE1rPRtThV+Elb6vjERsLsNHbOU7PHhfrs2uB6L54ntJTTSc8oZxx9pXZvVjKU9LMW27FhDQrCg/
LmZTmtTVriL4ThFfWyIQ2E4upUnWoCPJv2JAI0o1OLs08x4I130a1O7etPF1kEetFlA4s/4X9hKN
/Lxa7pqtaqLQax0Ph2DlXBIsd/66jQ/tdvn0dO7mkVAXo/odum7Ya8sAIhlGdHPI0HmBkjf+Rp5l
dOtaeiwgv3iz/kIi/Y8x8J+qVn/vkGBxSbIxwZvnhFoXf5ExZbLpT77UJGoD7Ic/EaFTSXIu4+Fz
tEkwVeQavT38er24Swd5AQnLXyV/rd+06qu05LyO3zC62/JdM8UuLfRnlNtf0L8IGWLmpCj9h+JZ
PzmQCFTpBCMv6m9fWe9lLL+dfr6lOt34aMqwGRy6N8ixDCyCNF6e2k45IdNYvjqLZ6AOkyAg++HJ
7DVa6z6EC08olpVjAQCUAJh4y+72vR5UhNfAsUGGS/tTGPo70oKnKYXruBQ16/IGwaojn8omSf3E
iS+u0HdOYq1nqTps1MWQPqwk5rDaF5ZmMnQGUrbSBMG7WpUXoyYMOLK6YUcM9LQfVOo8wzSdzdzE
2IfrZ6K99uADCVZJmRVlSXowMvG2Hlp5FjpeSv270i+Yw7uxsQfmAj9rSZ6FMaZICVjDzPY9awpx
trOXdEYi2CiCUVEZXXlWPWS4SdhPGA9WOvmVl5A9k3GoC+sXCM7Fk0RAj316NOb5gxYGlUha3mrH
fjUb5hGa7K6Zwi0ztwcI9c4jPov94L7zI08z4euz/axKZc2x68Ka/nOb1Qz029kkinxJUIJ7RhvC
DvhU0oGTj8mj66pHFknfY9GnrMPWfAe3ZARRxm/YE42gtbJvIlLOaeOt8Ij0I2NwIDWP50qfv1cr
mtQbz8BXiVgjMW4z6m2HboXTeB2g6QV5y13dWX5kNAGpPEg6EV8korjERkkB7mxLxWx20N7uiYtS
AWk1CYdm/Zi7jOuXimkEOaQsC6B0a1qNcjlutSBLsns1qsQfISSmpWX1u8AF84nVwI6mkZzBzCny
Gfh9ZpbZ+aKLnvE7UGh4+YOaO1/d3OIz6wb+lELdkRabHVppPArdvjRi0jaqZpzWZ2tpaoDWLQKv
sPjIEBF+5A85/0ypcUsic5z4mfwag8Pj03angKETHtXh2GR4V3JzuOr1pxMTgd7mNUpxd/6HJipI
1ivXS9bU6OWeDyxmIm+6k3X0VA4MFyxF3RhRMnFSc20pgkX4JEHYDwip9DWMoS/vGc1uaNYf+Hn2
NFZNMOvTaY57Nh/m3jargoZdBAr8b44bBMZMXpRAFgOA95Znm4mPo9PSF4lggh0spmRRv2CN1rdd
d+3iGMKQ49F8tH9NS1gSeFK/NPIXHMCUHBw0QCpQymfldkpSHhEEl5NK4hn7uHkmzqk8KsP4OatG
tueSOaHqwnCrw6VynXJH4Hl7U+e+3gsBrauV3anXd8LS1R/qRQYzufQtpMlcDfXU86GvNkXukcWV
yR0T+MFW+R3y9gUHNSH3RM+0HUGUbYp9eU00mmV9QrcVklqUnBtCNctq1RAt9tHpwTlhwTmmDTAA
cvcEiqg2P9Xa/MbGb7eyGMJx/fmRMBqHQVRv7FGT/Ksn1G3l3kknYmWZSQPcqAKIO9pj2jnqo9nB
3wCZRA4fRhCzpwit7XHTZ85j6VR/uZqT/InKn7AX49h6E8PNFN0Qkyafgpo2vjFCxdD+leW404ls
uNY5WxxdsPnSrJFlWxYx6C/JoBIsRSewD6oNi8cTcPtqGFc1DJfk7CDFC919phTZkU0Ab3sMu6FW
yFuth2k/Y2I2yu7c9ATtJVJ/brNq2HnmOoNrC2BDDZQ2QkSCiBCAZMW3oUtS9innht849Z3i9bp0
yGX7GT1PA0fnnkSVd9EzK9BU5LqB1c0v+PevWmFq+wJ3HmdaXxKYkKnXcdhZ6ppiEC/QOVz3GHsV
6gHZ/Y191rDeRJwz1UX2COMPZQEay6QpANu9Q2LKtoZev1UacvN8GbSHPqG5zcu/WNjlA3FqFY9S
PuBZYvpXr1vMZYLYoDr0llIGam/tyJ7vnnr603g00NZVw8UiYpeEKrcjFKh+T2KiAGYss1t7cIhm
jAUmKGMKrKTFD4445wXWjb6bZph5/32KiCFFaaStcitWB+g9CWa3DnKW5Fujgw0SZj6n3u6j15qi
XYHcQDQZSee5Wuy48Xq0BBjJUrQa73BbekktzJbF2ylLRPiqCu7BcaoT6fLnzOCT2QDppMRr30kQ
ETyvJ0z/42Ned7XvNMKG/2LXuxQwSiAaltjcluhDUDjMtMNw24iTmccWxnvb7SALlKeoam3fHMEH
LPZz1k6YAawTLDksgnl6KwacRV59oZ0j4LhXudCS4dil83kc9M4vIxsnS+P8kRMBf6VT1bMzyVf8
xKtB7rIYsRlC4KLcbwLYW6iKuKsIrni1AMoyUkzKUKE4bDUHNYSnXwrsgPPE3h1PPlfVlHKlcmQt
JakgSXScCvUrlqC37KX5qGNST8tCvAskc5vFWC8Floqqd7WHuPXn2GX0uOo/J4cQ6Ar+w1pgJJ36
BXnk0nYTGbPCIjO8Xe0YveFs2cl98hT/IyOJRN8c00Au2uE4de6z3Rah0MHsVfENzTb/1eR9S04U
5DgJi0kg9plS2ttJtzoWRemjMY28vqhoqgYLv0nap++NuuCAm9m15km+lSkJX7xqnoNCfaz7ezb1
fDl5S7AJ2329fAurvCoJJ7pWYqtLWWQTJ+2O5KrEiYh2LYv1feJhRmfE1CyudnDiJAQ+ugBnuOqq
qG4mWbZHS/cqP/q1vKnf1Atf0ndBNuS/o47jifeZqZJDR8X8g4FhOGk00pi5uwWKRpISEYFm47Vi
7WVo/W10nR00xbUD4Tdv+vPQNTfbTnBMioNgPm5mzCzqicZfVTI2ouxywixiD+5F2kUxFftz0b67
Pv1OyvdSRe7QRN63O3gEIClETVvq2UD0tCLF0CVF74Omh1GDI3LMvEeEkrGvOvPfbF3wru1yL3mI
JzcsEgTHVIq/uiaYsOVv/PibMskbfIGgGfUytBb1nDBxDSxDMMZPsj05DDPFQQ7KL72h2wSMAZ7J
l5F7wJtf+FUvIfcpHWP+DNdAYtK5UypojcJn8wEEEyUT2ZsnyDYcQvl2RYHr1VMji+Tc9t5bNwC/
cxoJqgTAbN3ED5xOQIzGl2hMnGCcjU/TIkoOGTA5zXMeIIbHRCLWvnygGYgwz3bQM9nLxF4w9Oe2
aJ6oqREi3ZS43MzYUoK6YSS7iPrHHViq2sN7BssZ/2b7iAMewAUTGxLW7BiMwMQC3bLsd6XAz0qx
2KYjzXYlWBPMqS/IN4mm+bM1rUsca/+KaUUsuL8xSaaBpWl3Vy+ees+GD88SwYVdF3St84bHVPOn
lZHhxafJ9r4h8wQTfnGcsWO10ZiNZPT/WUe22FAqq19CyMfRUP/xcgVMxrBkegaDZnaH3uwR40fn
OaboFQaYp9nvmBblXmjOnWJgDLTy6IzULQlLXBhlSDQIa4pB2Ggm4b82DXgH3iGO/yHypzzTdZRH
E0nBPCcA2Qkf0EW6TdtL1hgXRJHxZnlHAvmvlto9J2usW7PwSOyitIxPI5p0tPx+orI0r3oYDpZ+
anAs0PHz3LPQmxmZ8g2hY2ZhAp5DJ0Mts5XvGcQN3mk2eG55zVmR7Gd7msK5iLqw6azHpZzKI7Au
t8MB4NkIO5MfaNGlLxLUYBHHbSvExZXzb+PG9OdWfNMRf7T6tTQYXOCp3o4ROwFLKy5TDCkjvjtV
fSncptsg2iWiajn2rf1brQVixEo0LFVeXYprIkpIX01s/Izlg96hEy9r57usn2bMU91EYmNPyhS5
peyqdK7U4ZZUqhd4Qtuhvd/KxXrBq8sArIxCQ8GrmJaHRI//zaixqXXRWiBYQNNDuKHWObu6veeW
iWLZ2eTYs7D5IITpcXi5DgKuRPkDLlduIQj0QFlZ6E5dfhx6eamw1IRDXdNyTQREwpHSWDU9F856
kpXFQmlJWcCg+A9p2UMvp/Pi6J+QBsKM/5B6H7/h0CHH0fGARkcv0c6ohNJDTTpoy3zCjwUe+rjW
BuJoCWA3qcBik2lRTymILI1oJMa6Dbq/Hfr/19lF9L8uO0yNiwpGnB0yw7SATwCDxDA14Yn2K400
vsX5mMZl064RovQHH62XPCsjxkELj9CMMWrnrZ8lDN97XX4J03ttpmjYFEoF663hYbneJo3LZHnW
JihfQ4xvpHbP1VCI48i8G4cMVFUFuQ30Q/oW1/yNauIhEQsE1CzNPmbdpijGmY6P5sgiIaRsUJhM
+GXraqEBW8CimNfY5DdiTpUGQAcZbWrLPWlR+Uf5HwBm5rwFbCWIThsWpYcI9CapDYwNYxn96e0L
LuK7mNRnMaZvKXMEm0cmaLFXvMvs883PLJ+7p1nJORvEyDoy+gFMcKvQC4Rd3ur8OvwV/Svff96h
7LsiyOtmFNtU8zW63p2SuTiye+xIS4OIEopZoTQzTNVKoBJOBQoH/Uh0BMlGtH77BmM52jH1bsdS
O5LbCMnuzbBNB1UU5MvUsJjvky7NpJD2fOH2ToY7eZQ3E8MEo9iMabbIngTXGhPSjsAAFW6XYBTp
1oAzSaHHK/NqjCBZ23EDtg9sbhp9c3h52HfnGOml+8dGeFe7S7vLG7UO67rdDQlyYnvA1m7TdcFL
/5ho7XUSx3emM0Vb20h46+sBq1cG961S3swnYbd/tK6ow1t9BwfsktgQwWB6bVNgRZTCGbFmzJEI
T+wC1t2So8IxMB/nW6t98er40xg3HE8pIbPFC1rJRx0UQBDzYuyShjmLhROrJ5N2rKZdsmS/UmOm
h+4l33QExoPIJPWYIirOJyPoMb6Eui7FwSytF0ibPEVbpME8MQfLw1addOjepl2G21uFUM6NhNZj
Jj0ziLkikY6If06yL00eMOaLpiK67tJD3ow/ZtP1wK/qwDZReM6wP7nxp1vSq/RitNJhZNKM9uZd
sVhuMKzXm/i3dIobBZamI7Axpc16gpixdCGTVBNZOHJc+mCEzmKdiuW2+VyY2cdkog2aWDTrZTqf
bIzJaI4GP5djfix7ybYMxCUgJOQIyMxZrwcmmxhGbLqzbQyxt7lw6IcM7u8RZiAK/NEo3G0+5e+u
a6Jkmk9lDuG7ipSnWkVoRJ37rkICoY4QCsOksdwyF44QX/5MUUlz6hQRFzk7D8SLow/WeAhdlcOr
UmPgWjlYaO05m7Ozhxigzm0irVUm7eA8KAYpluaOe23o73KRJn+u9+6GZsv9Ydh4S6J2s5jtwlbp
ec5K86gJ97keqZFMSyNkdNPXuKj0Ro4P8wASOOeFAgn31pVmuRUGIBGBcIFEY12Nb1pmUoghRCxn
M3qwiEzFWv8hlYWBcv8zVtTNArchc0uqlDoR26pjVL0i1H2pKg+5nLoN/bmvWeIoilEnc7SiOaVo
IvxZ2xB5lyLyH4AF4d2TWYm8RcjNREAjQyLp4/I8VMzbiK5+g/v0iNwTtWWGXjnjPax0LCAQjcKh
EuStlr2zBUeN1xGa1HbQkylIWnpjVDSoRBAAZLjIUitkxWUHajluymJ9klQD8nNySm2FBhQIP+Gv
POP4Gnk0IPAyqQxtoT0gI+kQkWlR6ElnM7GJJLU+ddD6zbush7VktiTay7zfNEZyTDruwWyqt1DT
mgClHmPu/CuPlXtield8HT0pxfTh/PlI8otzhpmRiq+wib62qABOdMOsfXTruUynMNG5ZqqUKHOH
eBtGZ4DGlSXUGTrvyhaIMRTmB9tmY93D0CgYoiQd+bDrjyoWNxQ2hbOlEiLTiI5jwKWfmtplCeKo
sXfzTKYpxo8olK0CNlNjzVsACmTQd3aiqgaK1aZhN4DjSsRfuXosZmeKQ/ZWQ5jB6QoGzQCVJvKD
07RTCLOEzHagi6HeIPQqNLoOpfSyrVXGX7MwwQOUiBIkpUDspR1X5YS0I4nPWXWfEZ36Ong/pqnc
spKwLo+pYafUV54saFxjZ1N3qgs8GXV5Z7fWpit5RiWMEmjrz7nI3stOtfCJaOdeZRhgfTmNqqIF
jbmnreckqV+5v+mtWg5awYIxQ0/VpvN0n+za9DPlMrDW2HC2NSGg6RzuAImD18LJGXp5Hp6DAhVq
ZIR0TZ9wCNiWEIzqgx93TzFjfx/B7ROw1qJjOliROy8SvT+qC7M2xSxI9L7ZuEnZy4o/LVW/jRlF
rzYrsCvE3YnqExOQb3DZ/6KFTMyKC3ljbcD4akdsIHngTrq3Q5aAf2r4caQqj0gw37zem3xhDWgR
ymK9so1wMSekfsh13PSVPf4labR/SdLiuibFpWcIItl8vMM03keS/McceYCcJskoP31w53enUJxL
p/1LPdk8ujYGDTMieMIYFdPvWpJT+1IHGmqmdwXE3lNio941YFwH5qqgLto774wMe0xBrnmxuJWv
Y+S11zbL5dHM8ltnjeh7s8a3pcMLP3zVFqC/+Ylx0K6cJVGuCNsNvHSnhs0Ow+3sC985wht35YQP
ihroOoPKXIteVTBklGMYEpLS+ZwSfY8z6TOj8NqKDAeMFjXqHs7cWyNGileU7VwI/b/Bu0+xku80
N/7sWoUgAcakKjo67EQUbwP/DM78uQKvi9fa7kPd1X69+jcVCxznEel0V3GglBD/uJSB/dqt9wrD
GuaM0vwoLQYL2wrGuOKa1KeLQXuagH9il21ChYtR/SWIksJh7EzO82g/OYp50B3nWBvt7qakGdtZ
vfzPyrMv55hOWK9/tBydS+LtJdSmHSz+cVOopOiqaQZbnHBIS4KioT3AB5uEGCnDJh0zH/ltsVX1
d1MH2Tir7I7mOP5yJu1Bz8Sxn6PxITNagbUdF2Pfa89Y7ohBsHiHW8H+ctG8bU0PBc/24ji0TkaJ
Z222mfox2UXha/80jbz1fa0Gk/rLodltUqoa9G7ATpXFY4xoawyp+41qOvijdQ3IaQ71eXIdH2fX
tsN6x/6FUW5q/UvM5d9o6vZxKr0N1fJyEnrGFqxI3DAjc4G5s82c0snP/6UhKJdWTxExFPLbLYD3
S2ybAYsrNnCD11xZl6OdUMaIQ3554Adp6xL0FqnYbwH89duCviaoWyOgs1yY/Oq7OGdSqcGtWUHY
bKQVgSAeoT6o7/6cWukTGA07nBr3QW3Uv4gFVEu6xBibVtAyT2OrmW/hjd6n2mpPmflKwHyglMPw
5IxuvqUX1n1zOaIj+Jo9+Ah5+yyjxQ6SkvN/XomEzUOZeVyNFX4HNGayWpJw8URI/uq8ZUkAGAnX
UDaLf5pa4RnQuI+Ghoc4UCFESzRundY/KzBOyUkJ9cV5ZaG/7CplTY1e+i1odoQ6U3FQqR7UPP01
SCqeRHFgJfDW6y7DZ9veoCZ/kGQo+L2DfgkvtbsBxQl5u0sedBT5uyKaP+FTzkENaaxQOTIaG/tQ
YiCYGtcOU2gMpyOfX6Q/kBzMTB9oDtkD/ggu6aBO1d/Ui6tqqSkJ0QsxCvDLUrRjDSBDX9TzW+Xi
dI3TOnTcEsPmUP8TsoFeX6G0tsjPKYb4AdaD4ycifSYBd00MKXCS3tL2ChMf7w3+GWpj6we5FuIt
6zEbd5a1ItiYwI7anpRVzkNLPqL9xY6d5xtAjARpA9oJ5uql7UUoFjRhGo92DuCBQlioBhvF1EIq
0F1Egk+WpJqX0ir2ntKwG+piE+4+o0QvXpaNwaU2o9UGg8c4b2Dr0msbBpTuacEVQHxsNaxIoDG6
lj180EqT52rRL14hkI+P0+9sKP8sJeE2WYZ1sGLuIbXTkRjunSXNsJVOOHDABUvrfVaN8yH13PZ1
zdDvLWZmwktI+q6H9Mwqrt32MoGBzI5ISz96R33DEH5yWdbh3QqcsgAUXGYQMicnzEU1bdo+XSco
PfOSdUvAI35sQMLm8426fe9mKdjV6tFgnwDkNUbJ1DwP6sxECqIbJ2GEyYt3v3Cjv8FzSOAbCI8n
YQVOFH89jJXFkvsyTiaSgLs3U5Js7y3FvqPxDDEM/yqPbYNjb+aVq2btWKMEO4zTA4TJx2jOtD0b
ZPaXYmk3c8lTZXQ9v54bnOTRXi5YGBQkK4KgAWrCeQhnayTXWC2ZVs7uvqusS9EmH7YxPI7ua6Sl
7Dt4+vomWwasuPqnXU23PP2j2kGeqk+rrBPgRlNa17Q1GWUa1l+sxQaUvqOLkQ35U8ocUQErthhh
307vKbF6vnbWgSNiYp9eO4Mm2Y3DGIp/bixPZZ8+UDi9qEKwY0f4GJOzUGbNY67reLl4STLJILBI
NoadUEA7bDtaqSAiRDpOFtC/Lmm55ZnNJ6CaCo2xwDzpf+NoPzNtg8RXbMehU4JiRCuej+VP0eZn
1K5Y3JmIzMA2tM7lWrRClLM2yr/yrA8kAXQ83UPdpkNDMseLUmKgMs1iS+4YTB6e+1n3kiGgD5Ny
aVlcUqsx4rd3U08fposGG6SiNj4SwOToVuR2TPFXoRsyRLwxAimKQS5Z8lQMw7wbWWfzNPY2xNoi
XzbnJ9kgIBV5tCW44rhu0JzqZ/2fAY91dr3PgnB1g1yaQJumVfAuJFI69a0w5TfKwxq6Tw/qgop+
jgDKOBi7Sm3ZFIOaBGRfZ+SHuOtuDLaU1ZqITfSVHmIx4Z2jrZvyjnWjinhBs27F2DWHiQZxqo8p
QtrL3KrahkUbmrlxXwyYFGwAZL7DVeha2b9Fcm1JXriN6LSbLthPqynanQR3/FIbFuFdVcpChrsg
J48C9A2m69GiL5q65mwSbbHt4b0exRS9JoIh2n//LgGtie1k/bL/Pnh/KeHYRxxlPNgKHT0MmHIA
gJpYv2NcbLkX7pC8yyNlSHnM1v/3v0+dprnBib+hEZbB/36L/760GU5gsTHbVDbk1IyQjCyet+36
K5ltXx3zwiWDff20iwpCtEzB71U9FB3TIv+/71BBNYAeHFUhExgc5F3x/x/i/yPsvJYj584s+yoK
XTeiARwAB5iY7ov0nkkmTZE3CLqCdwceTz8L/KWR9Ldi5iajkqbITMJ8Zu+1YUAIYxb6lv1sJNcc
PqGbmIpNrjw/3/vzbvw8/OPX+tPH/njN/+5rfl7lP776333Jz8cUyn+cqPMb/6ev+fkd/vST/+mr
//jRf/r8z3/xjx/9T1/+737Cv/sYewV+H8donG1FiPifvwSPcbb7+SCKCmR1//i8Gbt4pH6e//xS
FlvEicvo31/Yz7+yrPf+9mrxzsY1CM6/H3b/9P1/fOufXtrPU/3nh/zx//fDRDTB/P1/vMxRrCGN
LNLAAaTR9Tvmand6D/s/b2jfszh6CmBfbTMTQbrdoH43o6QDdXcl963d4lp4ZnOe0me6REO4GhCm
txYT1VKhGGJFjYrC+J0wAaWBR3U0KT89xPRWk+XWy5ABZmhE2MonNpkonG3RzeZeF884Jls2LEep
2zagQolcUUcaQ6+4E3pB1TIH37fuNrEaa1cQyjdLlZEJDAMSOv6nevZHVcl7P0S/BSwYRvvyO2yG
5MIO4YWC+mKoiBKrD9Wi6YOV6pOXpKZqyJr+KzE14yR7Z0/qTINqPTY2wVc9NmLDtKZekQflrk18
zVvLc9deLuQL5Cnaf10duMuI8yj930PdN4f3YEbNpKSXQgP/pE1tu/4D9R+DubG4U55V78Muj7ce
hkMsDsVnxz5YtGO4AyjJCqbrqott9BsEMPY64ISFNHbFUV3CA2UXlbh9sMG5Ra3S1B+O4qRtMO0u
hWh7iCzNWZUA51y1bx20kF0+yy66oEX/bu+MelZFhD2eYFta60biYDRsnGH89IVynHJTxehpu9oZ
ZuM+PkZJ3ZUo9Nv95L0wVRsBbZgfQZKCNC3YMMA8W3gm43dniPtlkL55JQuq1mSzwZqGySh19dLA
mwhpHE4vEDQFjnXjpuJ7mKxV1MjiNrXpJQ373+wDoqcUecpqBJtG8Wd8+gJVf9MD/q70ZzXegV5v
lmGIFdQ3+qUnymtFuuDeSBjHsh6Nl350baGKLeNCdqdo0JfUOSESGVbHkWSbTNTGojPoVHMSsvAM
67r3hofxq7K03+DOzRWQuWMlUYTacmBFIHp7JXxja+HQ4o3oNGT45qZCHq63hIQaFeVwA39o1TqF
YAbEkWWYOgKXIfrU2Tkeyhj4bZKsNIna0rYZyPcJm2QE7QYyjGERBQzxOK4ug1Z2mButD7Bx+0n3
PyDeduvSQsFN9ptR2OZOxZq3NKKSby9b+nqmrlPLCNdzb1rouqseheXaZyppS1rBiPCTZTWB7sS/
4i7HKpn1r5W5qhpa7iJW2g6WLv1l6plHLeF/bWIy4exp3ry0tIlastP77JkG+IVYp5CsyhfWmeCK
UGYsgMJf6lKmBOQAONE1cR+FFC7WlOO9GzTcyTjJjna2zUIW/cUA96JsYu+kldmD1zfhBoIb7h0Y
E4F6wzM2YBprt0XbGne2E31Ztd3ssDgCy3VgmpDKhZ1kZKET8uZCC/oMHK69spePgQFbnAg/iKCi
WFhZ7i0HO8Xgd5ocup+KKdM6K9SzHBh1Dbr5jCeId1594oIFxRGhE9F2YAPQEPqkO0g17sow1A6d
Zx0mapVlOvokuaCr1+CQvZj7JGP5QFSKvY7QgTUtQgD2Su2OjcEiSjhlh8D6bbjNDlVCu8BMkx/5
c/J+aHJDLK+/TCG0H9hXxNL41VpTvZJ07Sv6jfMYtBOCS6wdKV60eELyZlr9vvYYomgqe2QP/cLt
u1wYA1c3hLB8b8TmN/ryGM4RDIq9VkwnVevNSmGMXI7MemzSb7BDBiWjvZ6xr1XsM6RMS4MOWdeH
Y1C8moX+1CKKa6rZLouwmTAqtU8ibQsU+S5pw68OCC70Wl2tk3Y8jR1BeBVDdd2xn1CSrxlPV4i6
SL5QbntXmeqlrj2W7iMgAp3N9xZmeLGMESllpr4VQ7enARzO9jByMV9zjfDJmgA37AGu6TeAZu3t
1Gbv0OCLEw3pk+PYD21f0iIwhF4Ea0QwKbwFTng7QOLk1gm3nMS+75wSRc2wE2HCekXH/8F2yDsi
n1wr5sZb27bUonzXA/9gl4znZ2CpKEhI7LXoUZX9BhaIvS6HAiQ+Hl6yPaclo/tb56XPpt+ECwfE
3bZKkK5kDepQXT51jDiQdKGG69vuParMYDcQjpGn6cmxUL7a7ETJL3q35DV2zAkxKPuYCRyjk2Xp
otNsfFYts6N0no+lylgbBPcs4jL21qGukAb0xJewxq91Jt45mgU7GzaVyoZDhcCGQx2Vtq2tE8PC
d5P335JEARTiwUh4jhuxxOYP8Vwa4Jas2I2XHOYO8m02uvUeG2OGubSsj/Qf975nXTkeIKNZ2k3p
7Y7wqDGoh0vkVAVG64aMD9Y7o6FvEi2bNcG0ypWLV76uEm6blrbWNFcuk/xZC6IXYA39NpTNIl/J
0XrOzd5mTkNrAPCEub8W3w+Obe98ZW+IaBvBxOEEY5C1Iia2WzwoU8+PWtAcs1z7zQ7LRsTFr1FI
8fYatnh6nKydc3nKael21rQmxG9jGskefXZ1YaF7Zdm4sFX52qrUPch25lhTsTTmrOEenjzJDQxL
O6yP/Bezii/+LVfuwI00QxxCz+gzpMcnwvJW7ssxuMsZbVeFydIjhXCQ5hoCHLYRptNCQWxWAatU
1pfe0sVk3AV7H0r9wiekk2tfi5q8D517FmTCFk+96bEuiCd7HzWVu3VLJh1OwBa3xJTC7I85bKpL
+y5PEa7q2g6JFqGWDVkjpu3sy6hnUTWY/ArpA4zET0dwnXfCr4GF/s7qsyekkcMinipyGqL6cTTM
cN3s1Oi6R9n1sHI1cBCWj0jGyr5lWJ3U6DxgTZwjhEZFPXhSmFzP1ojRWK/JYgkEugO4SYt6KksW
JYtqsFHBTfY6RmpjB+hZSrDCoqsXHFuUVsI82DkOiF5nfPGZsdUO8vHGtoXFQuR8TBEjITUxBbaE
Ea4qfbxPovSUWo+hg3TG1TaaI0hdZmVO8BabCgirGEfcd61o7zggb7AR5psMXb4TYWcUzTYasIxr
Q3MaZJruW5uMjKgwXjAv2ipiP0QiIxYfVqyalhxau79DqiDIgGEJPCho+cIBncI8JeerfK7uifcb
ahDxZoYPodQQAUcat88uZVZXdvSf4DxcNguIMilHEqIQqbHWMfmJm5H7Lwc066W6jHaFY6EPYd8a
2K2588zwl2k9k4/3bDY3ZNiM0vriSoYnAD+bpT6ZZq++Ck9mgK49GJkA2QOl+tSuA+8DOiHpXF7U
H2OPQjpA60Nk12voTSetFfCyR9IpGy4eIitWto84qYoYOA45CQG9tpx6+daY5mtVdK/6hA2JcBN0
0JG2Y/uN+qqiwuQA3yQVgymrxIZLZgpboJUpRmpIstTQEqBF8gv8mLn2MptlnYG7sJ6OoLG9dANA
sNlKc7hn2GTTVadAzNPkOZ2wSXI9ZGzK4luQnLouE0GUQZmfnRRNsVnbmKWA2EfRlC+8+44c6zZ1
l5NPwiaAYO6vH3mAKEYFzj5LR+vgOB1jq8Gt7hJYRux9W+txAviJ6aa2D23ohWv0IN+hUTvIF1y1
7ghQhto05EfTz7ALBiyKe0q8DQf+ISHYFZ0sMwWO3cY+KAIGN3mLQA/ZUMiFJ/DvW+W5x67QkYt5
Sf2eavWWoCztObP7bdnYApVL391q1iR31CD70nS7G8bV6OqK6Gxwuy3IYmIW1fXoM/T6u4TJyHa2
eg1mBloGdWZLKqW1Ik/UPf48MALRd8BKDrpjMQOPUT4TRGE+WRGeIGk1GpeCWDwRMfO3p4SUd0fQ
fQzbsb9iOov1s+ZY3UvlcqA47ks5DME5dwY6v4QdfaDr0x4ZcHnvhh4r5U5qWIx5yrCtvAeQVGJA
iYD+zB8r5wekCuaSI0PQ7PL056FB/bdCtcTQ/P9+DJTliF3NGNn2/f3rVFaROFXoV4MTbtPB573V
Sayjcek+DCYamLfscT+oaryztMa+CeIYV2YUviuy6xeo5npkc3p/9/Mvb8hf+VPp+z99vC2dAwkL
CGZtuZnA6D1DXbDWI3uPjQ/G+Fm1hrXKUU/ujPmzddS7y9LWmTcGslrh9qAzJsn8QpxqcGxnh9v8
bCgkuytfezKZAXI3p5PE6y7vy7R6K4k/f+2RoQOTFe6ByjJ4zvsG/7zmg8cwatJAh2T382VDsiYz
rXqdWBHvvKByMAxG3oaf5dNnV8nJLy3ATJRxIx6OvWdU8hwwvlxrYD1uraVTdpFL8DbHIiimBM/A
oB9tiVlcm/8otu+RQzA/RE1mrcVEAd/i7Oh6Wd8I/wlufv3HE0fPm1uJ2Av/S5Jhl5xVReQdHnvf
T489+ZrbNin1q9DCeJWH9b1tRNaukqQkBZX1XAOWu9TzsyjBm0YQkXH6+SQgYoAHiuEZ9yBr12RB
BAdoYKE+6O4xVUO3zXU3uas6rVrLznIeVIoaOarZBIILonOM2CYmkXmVnkNMEPY1ulvp4OEvHVp+
F1VKNX0pnDbVMP0eHHksG5x+gs4T+m71xqS/QdAqKvw9OGlJkOq5A1JwTFXp3TcxQ2UMjB2DykQi
HsvRmgun2XElzI7CqVA5GLLa+9qQnKaEXlGraB/9vpf3WE3kPXCElWVzF+xyTvlKye65iGDGRK18
BYcuN9I1R3KIeUqmOW1LkR4yDDxooMz6oU1YQ5BqEB9+nqJ79bbt2H0VoXoJ0gT4tBCsRgqN3iEd
jMc0TEu6DgSetc92IeF4MXKdK0h2ZzK3f9SRmvIL17/xzfrHKbDG7SjFA9hc/xiptl0FDTZrLlfq
IueHzAnVZXJ7WO8Sl8vPJ5yeeyOaGT4DieJohexq+27YdnY5rhIwG2s/EMOpI//1lA5rosCHU2ZM
lC1dfm+mLjbMMqsskD38M+rDO1XiyiVGgZDoqrwPw+67sKGSgil3KS2FdgQhOTdgbgHM13xqxbwc
rio04FRfZ2ZU9r5Q8TWFqremty+PRVGOF4/QnRVZcazgIy9nHRX566qw8nXQRhgXuE8itoOEskgj
7t+ZoYcPRUZWu997RLU54t2MjOZqEoIWjeSKbcIKgoSbJeLqeveZKpKHn4dBxPbed1nK1qSN2cQ3
Hn4e2CCUB8KCyoPLMoCxx4bG25mzh8JLPYqcwXDUnX1N0NywHTvFJPjIJPD3I8jAU80LAozrLhxQ
n2cS3X3ENNkmgtc14pLLae4YD6w0DJZPPvt31mD0E+GaQPHobkgJqKgEm0qn+XQQ+T4bKaFCVFOs
HShrdODOW8MLxJPd5QZHp22gfLVoD4Zm2mpFCuMqHsyTNZS/kp9MD692n90BWX2BI/GacWynDpA5
yCBIBKKR8h6o0nnSvHDHaMo89pauM2JR/t6BJ3f0LTHvWXAltfW0NQKug7lEnswfsvgwEgtdeul/
8+JveQQeW7EdF/4U3v08QKV75Yyny2wd7R45i73o/Mz56l/KcRhwUiLOrADG3I8FbgQK/SWTZrm3
PLs54+mjO1KDc9OhDS7EkBgA6ZrqWM4PfPuxGcwXtyqDp9JzvY2tjQjiwl57xPZ5kdSmi26+KHth
tCmFnj4rUiUPoTKOasw/606LLzipI7L5wDNRLFC2BKSUanrZ33OBNHdJ1QisrkH/mqXV/QC9fMWC
DShYpNVHl4HohMX+jBFd38BY7g9TZwaXxotvem4Ej3Wdbtm6t3dQh/IF1YL9PEbFnhbTP5ohTApz
wsTFfpkm3pFoBzKWtLCptUNWOKR3p2WxAX6iPVAF4ZKPkF/UXfIaj2V7yyK2NySRpsR0Rj0xNA4c
WE1pjwTG2jv8eZDFdEt7LFGopHVwMwbe56DHZiw5UrUsmKdfkPnt+qA8B4bOpNtHGKa08BknVYPy
9gIi0SLfwOhX9U0V1nAJ4wa95/yg92K8YLG/5WY+7L2SqF5nlaHZIksWbCjU313dOx5MMk4vtCxo
VDl0H3g/GRh0LV4iopUElpAFikP3oiw9u0fT9tUXkbbEsRngC85owQJ5SPIEi938UCAacnU9vh/7
DBQCQ9SaAPs7MQbRHfP04lgILC7zh34eMFjD2c8SA6l275x+HtKJa19kONP65yk5e94mQy+OcjLR
D4FfPv0ESDEMz68/DyJEokHs5LBTkKaPtm5P65vPSX43KeZ7TADibYHufOvglFqOcboPVEhBjqWG
aBenOQvwMvBO4gEvCQYki5SctUuYE0oRkgR+/sVUh4qXWEG3d4PzUHECO57wNmCNaSkdnEVrkSbu
2hDO9CBZR44azaI5ZfpDVpXtvh2A2f18ckxQSTgD4aRzkt7RNCdG8j//nOarUdHGDZR6C9S2pTuX
XlrJvh4qsXOUg+kLkV8N/tSDORx2q8SNy7UBJ+CaTnNodgBkzBZlzxg7d4E9nKgeOXUT3zgC2fdf
DHLRfcgPT7JLfEbuJjFhgVK3GAoAUYBFv4/8MjmOqOoXaSUJBmxZk3PzGH4NjV2ukPECQhS/uJDD
hmxfhtjUoPCmBOFaRHCO+S7ufXGec7CXSUWmCjgI61xPxd8eEuKwKazMkeZgys9akwETwLq0z33a
AY1GIkIhs1NIj1YjHq0jxRB9cUuBP3X1k+e58bc2jeuW4T8ydTa5Fg0gqtniNCSRvB9IrNxEIsI2
3jl30DhKsKoAkgVg8WtfwX8xS8sChzL2xlZ2mPW6eWhBzcpIUhUbbkfw3bgejUjRoBfoI025sNiP
58newlLJ21V6B2Sy2pbYYfcSJOaOMumjD7IKFmnFFPM/ItWMgU0OESxD5ux9SHGLYsamAwyOHMdf
mTDQF03xju3xO2eVWsB2N1eq8ZmdYNzkbrqVo6P28YhRvq/JEwP/R6OPrawV7XnS671wM7XpvZFg
0A59KrWkgWLywniXjUbusMxot67BmVlM9UkNdKcCeTzLsVWtuORagU3snBevsA+A9hTEaRstR6hw
xifSzeMT/etnzhJ+Y6XWYRiLYu/qozyNJh6RHPrzdub81g4BVpSpt8HQhiX55NWyKajq6oJ/sEwS
Qe4cDLv85MB8y4rxJdEmsPJZHZ+KduUkH0mp/JvlWt6xYAhL26s2bj/PioWpHwaGk21cPsZ4H9PI
Y+puoVqbyL+JvH1uN+4iDN1TkGXxmv0Naubc+wxbCrx0tD/bvAXqQHxAF1fWsTC7SyjcpzoquYQd
6/48CakdOWHTdQfQU2AobPwYX4veEHsXVjctCQ+pjqQFZBIbcDKY2qTbJRIYP5rPjVH5Yku2y1fS
78JRPFRpiJIYEfCyCRzwITUTrWlKtHUsZXhupOluhgE9VGyIl0lmCBDbBnSxA+gjNKl+lXtv5ta2
CSAMNZnLFqKJv/Kmf4+8Ez5RwMgJu628UuvKdrbKRFOKDfaKZUuG8pdyDImyzeMKYyEKY5R9cu2A
gZWkASosGv4kgCCUGcnSKsuLhe57i4P1i+3QQ+Ig9dFA2RXK28uGvxzIIXJ0xa7vy0cnqPeUQ0Ag
EubuwVFz2ifXdpmJ1tmizZr3yCanfrQdyHIRjgZslYyp0BZNurWvSPzCunjXn5MADhySMrVkhNld
q2UNl/bOrYpiTdPXiBELs8PIeHBcDh8rHPdxPgz7nN//RBj1qap1bsIUraHG2KSwsLmgFxkEcgfJ
knHhxe0RYPaG2ju/ugWFUYwOsJHAokvGM7aRjY+WTEuy1vOPUKtOTU+yKgIIxmxa8hj1KeHMDrqu
OpLFogoAqfTepG1Fq528WC833pD1a2LWp3NsIe1mzFWuY3AZVmGeNc88gJQooOkEdyKFzRHoEGAk
ecEhWKdM874rYjkXwLcxycQ22UimQeYWUFXpGltEZtZ1CNOPDtH61DkQd9H/obLY5GMR7M0u+OXp
D7jS+4ziImjUjavMReZoARuTqUFyFxn1CO5eey2K5hPfJGrryCKUDY5/JebvAVzk1PIJdUaxNFv9
bA2xA1GgPRTY7oHqTHqy7YbxdzfE515lby7i172rmlf0QyFbiuhz+EXHzfLD7KZtINhK+Q7vUYLG
jkk2azaDvVOmf8gIYmJlJxjOlfYyoJ1ZBDWIwSx8M63xEfMEo10DDjR8uNj9KDULhIjFyKpoGO/K
wby12m30E7nwPMX9ukR5H4eohae6XqTlsEWzlBvmrqdk6onPWtvNeLUiM9qQgYELNg6ejExJtg28
S31XLaqK9ZOhT1epgza3mhm6k3NHg+wU6lWzYST4SvkWcM5zbZ8XM7LBNuCxzN+QphdjT8Eq03Vw
lGoM7p2fIOPCRazp1843LpkdvsUzd7omCGDFrmvFzpNSZPwq63HO8J7uc1Lb8o7btuZb0XrwHlJZ
BOvML9BTl+RoO3p6MSOcUw5V2U8bzOhDvmektHnpyUrq1wlxMOlpwxtFxqHFHUPuxtqEChmV33lb
J7jZgdpxQz92M/QtC/o338iMndMB0IhQlznkp13Q1ZjLrPjQu/ELefJnPBpcZ930PdyMcQmwxOU8
Kkb3OBCcfOzD9iuOsOsxto5WNhHNlymyFqGV//Z0Mqa4anwiuHtuzNTAKE11zNZTQuU08mTBLQ0d
TUJEc6PUOlVYcCp2SroHMzzT6WAr7YVoyd+mjiOraK5xT9/YzIkbRl6+BUVxTxH/YvY4gkUMIqL2
T4Fensx5+mjg/a8q+zvEuww5vj37/mWwYjTI5W7q6eOIxl2NoV6v2YQhvmeha1es38fks8/sd9Nl
EqHV+pLwMBx8Mer0Sqt+NZF2ZWx0lq6iT3MPoYxJR7iPWw+xtzIfqEfsnRqqDSy3A8K5kFKweay9
+OQy5KGON8LgHFb2I8nVhyaE4Bt7WEdIQzhkKkMS2gA2hsPO62HfUkf3kXQ5TsBVy03GnYzjP8br
Ndb9IhwzpGDdhZ4Iygbp6aH8rYVcPiov91bulivUPpIoliMcsMj3bQcTMFqyfOYlnEkVeDDQOrYu
UnlpcysKB21cR2bwHqi+25X9YwIbBUK/Bfeow7nIrCQX1jEm+6aKQVgliJJRcT5ZHcvaQhaz+BnL
KmDKHdvKi8tpxgoUT6L+4KHQJWKmP8jMe0O/VC0dH2Sxy/qajR3+qb44CUBnIIKhjZvFV9qYCSnA
/im3AsbqQ8uZGIp0Z8XVvVV7r2lb3aoYB3XWsHPJMUl2OXpbQNGLSS939ZS+t5HguhdlaOoC5y5Q
y9qfb7UqYt0nYZ9Jr0VOTHBe4LL8o+O06eC2tjI4nEFs6ODPVGv9xrZtrDVuSkTYrjsjXQcutnrR
gEwnUnCZo/LZI8MuA6dDb25QaZEHpqYQgYhMv4gwXoaSIHcfFp1q9rZA0sqOd6vC7BXXLiIOVe3T
6K0t/fe07MV6DLr3QhvjZW5qSOxSOyc0gOCOttrj4gB5VXlfdUH+M7Vk24yPo5O+lXbSrlSJTjGO
/aNhPGsJuhXbpebTdZBNDWfpCKyae4w1JMQZ9igXJl19W6Pur2qTyMTI6vBgxyeGAEc9gJqrsfXN
yEPkYqoVWMEIIypEtjcFsEr0fDq3rn0wkYfcMwvhtqqD+1Vs+AjdKdal4X4jpCwBMJhAqAvKlMYk
E8Y1nwl4BEkZTDaaym4t80ycUPklDmFFMlRrs2LxlHx0wuo3CdtmbHFoLoaS7HIRv9RoxX3oWRra
gVmvXWtYPGqtuE6lsMgMeCx6/GKm0d8wWcDqBjEYRhgGokq7maPJCmEsfunezSu0EhGQuxRDiw8H
duXG5udmznSLpgoQZOOC8gzSNeiKFs6IzS5wYORpGHSKukXCDkPzMP3sSvjWIdHMCzIfgotfVQDl
6gTvwpObaefSqQ0WcnBOORyCIP0ZPqq52ILsH5aXlMNX+1WZclEUuQfp+zjlBjhIz4auU3vvquLy
GDr4ab3SfFX4RVZFSKCfFn9GCGgOmqsFjMhGtu8q/xgpEXqYArynH15IO20nH1QI3R2KXm7P/RpY
ACJr5tdaw2yw2CMqzgixbdptNybnrHaKDRKKemGa4kHXwprQEHijUy++0rNTkbJhE+OzzC1kqn0d
XbhZLJyEP3JD0QiQp1u7YRrtBJPdJZi17FdBhFJVdndG697LrvvWuZ6x05zruwbzM3Ilq2mfnQFV
kh/LrW7TjZUgbyIX8GkWspFravzmUBausowVVaKrsc0Zd4rx1UrgwFgFbbeqCfO+1sK7srGC281s
kduG/oUcZEOJTb5AM60a3x1WQRhi4Y6Y/Lpxe28WxnByLdAPMnA/8FvMqt9kX2D3w+eV7cQUFSuV
GC+9O9xjOULIMzBcmlLoEFKehrlwb0qr2eKOQzZlZss6JveAXBaAAMmgb6Gc4q23AGSRV7yyXe/b
oWfjElcdpsk6EmF3pGw51YH26cfNEVvk2iYTzC+6LzQN5d5yojcEPPqBwAsOkiRcYuAN96TnMtbu
qt2kYw93+3RrsyFDKkyhibjsTPDTCwIeJMVkeJVTuYjpZQgpYArdwIpSXsApO/FXJioYBQTUjNze
DPYtSLJnB+9Dqt9KBA/bKs5etYhuqbLcHWD/QwMkfDeQYlPnL0GGcNzwFcEKAvxiGwoc5gqknDWW
W2jMNXEYWJYV+QRZ85mTJ0YjgKBIduYT0zS1JGuTJA3wpW2OESCBPpuqkZgCGx59LS+9UREwMj7i
8LoZokehScXGiDgNyBp8xhsow+YgUzM8aJrxliZyn9Yz09CUSHrcjgxKNgLLqJmeR8adWT89VCaT
w2RCfmwDycpnYmffzCmmbr5onQmluzkrHFIjXpNj/mRUrIYNvfmawMWy2N/rUXM3qslZ6TLYga0c
jzjRX7kcbmrQtYk2TlyvWBm4sXv2rBaL2Ih3ukiKjeONLCJqUJVm0W3EJB6LxH51Gg6kLhroO33P
W1WudwgM1O6DD1x0YNCwFKO+hABqbM2RzUpIpk8OkSAlVISwOw2KmuLE1epLHkBodCQ4vmmq6duM
4NOrmAeEvs/fFRaXY1LBKAAAcdnTKCuWMMBYaL7135IMagRk/r7snN8i0VCYIhBwUxwDBdM9Mlcu
cBBfel8RXUJolh5ZCW/riAvEYQnadyg3es7+ZM5zicxmjZT/mJP+s3SEy8Y4qrGFAC6YfHGtiOvj
fw1pEie9AfXe8iuQT9VkmNR1oJUhQQUQRdxT7zfHmVZe+4UOf9DzgVgZzJw/pVGEZyTMnOjPA2mR
5Jl+NKXnwZxCLDn41rtVcsNnIo14ZrY88Uc24kumbP/QomPoklYdzREwqtlgH4uAZuOua1cAzJyV
XdvrxEuR0euxzgadqT62tqHgetDrbLll6yN6hRA59jdKSxNqDgsGf206HzYZtBsiUYOlGsjWQrdS
7BBZLvDD9au4chFg2MWTw2pzX+szlpfzeg8QY502izAJy62iOcXuRU/n8RdfB+YqKvKX0GjanXLh
24RhCkTaYkU4vvi2BssSuQpr0ZWAOdpl3r3nJ9kpATeaGc51UIyGato8u2+T+wRzLWu+PZv9h47o
nLImB0/411ErZviQ+giDKTg4JD6bpWxPdZeS/YNluiOmayN4iaRKFWJh2GTW5vobexowbSZhmm2H
kNAo5xrBFPUqLEs6Mxmxdp72Y+mzZujUQ0baRApnknELilwjRNJJbVuRsGdy7OshzI7WI6GX5QUW
LGdT5366w3F5C4VHYlwqlrrGTzdz76BFEdkG0EGX8pU9AsEdOfpEs9kHLqMnDmcmS/WEQ7EBPITe
oOaOoEFRiPqFpUnBOaLnmzKXkh5grJaVbZ3LANI4tk4Xp1f7YniQ3lSy7+IBPHQ5DyEK1kStE98p
rSN6Xpinnx/cZxS0yrHoTxGAsOgp9/QtnIm4cF1EDyUwOSAJXHxhiT+MZaxtcp2iRQjr3ayIpWyp
irgg+EQb7kM7fmUsfAWFAYbRbIiA1yO1iKQJIWCCeorEiy+PGaP99S//+d//+3P4X8F3cZ3DwYr8
L3mbXYsob+r/+qtp//Uv5R8f3n/9119dwxW67pq00bqFd8mUDp//fIc6FfDVxn+gmOgTiZ5imYRV
dfQAclxigKSezeifFe9wDgEq+sC41mFnn3yNwZs5GQx1BbFqQjHM9AD+Rj0ayF7Bjka6K/ak4T3I
cTe0sbrrEldeG8fiRaocj72YZRKdf/f/eR3yX1+Hxa9vCGlYtjB0Gya/+6fX4Y59XGY5qHfgLRu9
7Oodtu5uYYZZd4VdGwOjtYqVyRb+voqTFwgSyIyz+uyZUrtUru/tBlF+VMmgXUJ3Y6siOKVOdItd
dzwQZ5CDidCrNcY3rCcYQF2j127Syf2LMeYwEMNGrv7fL8n2/udLMj1PmMKk95LCsf71JfXcD7CC
eNEasFnMG8umPaPDYIcTHQM/1V/0wNr2lK/EAYViBftzouOq72FIpt9RX22NTnJpyJILXYEYDOvu
Hw+k/jIWiOKnSqY3J22808/DBIbixLi+xqWXDlZ3B/KQITBK+8e5dVpWRWlD5gfW1HUkEPUZHrOh
HupdUdZLVWfNVeljsLCo4OezKX1CpkqbJeV0YJWXPpeS44cBBNvoaNg3Zlsyao6jS2tQO6UhWVM/
T2XORX+yU4QgaXZnZ8LdZ4H1+PMstdtg//NO/+e/nAX1/2HsvHYjx7Jt+ysX/c7G5uamA26fh/Be
CpmUlC9EGiW99/z6OxhZp9NUoeoCiUCGIkSFIbdZa84xb1fFl5x3H/pB89vd/3nKU/793/l3/vuc
X3/jf87hlyqv82/N3z5r+55fPqXv9e9P+uXI/PU/Xt3qU/PplzvQ6Zg8r+17NT6813RD/vdqnp/5
//vg/3m/HeVpLN7/868vgNOb+Wg+E8a//nhovvqlpf90Ss7H/+PB+Q38519v78AE/vT89091859/
merfqCoMhg7HMW0ldU5eNpw8ouS/dSJcBeesY5iuYTPiZOTuBQwn7r+F4HR2QAlZjrDmM7qGAz8/
xG9JV5iu7eqmpVyl/+t/3/cfo9j3L+yvRzVd/HLp2AaDmstc5Mh5SBCu+9uoRkGajr4FiMKiYrvQ
crKZ7clCw6zp4dlnUA9mZfWAHpRUM5Z8JrE7P31UfzGw6vOf+DGwfn8JFkZBQ7iObhrC+PXq9Wq4
YreXQPNp15WatdL9oF2XnR0/GHpFUBbhoRN2dwJxspY9SXEZ7BSZqdfkW5lldAMgoLnED9Bosnd/
/+rm0fDvXtxvQ0s5ZwF2UUflNAORMmFbO7h2FW/yWT9ZRB0efJtZYHL7fxin9flt//qXOeuQyEpd
Kl13xTzo/TTf+NJDW+/iJg87NrZyruxboE62VgjeQTX9vYp9l2oPzejSLc+h83VEX/2SpXjcmNm9
5d9/EL/Nf/PXJC1DKgZaR0ipq99ej1fWDjNE79IvZv7LiuiB9lM1U8mDpdJYzeIYHxHm+Me4nKpz
mcrqEKMzG0vxDV5k+ULO1aIWokfNatKu4kvGLdRuJ6mCdWCiM65sZsTUBgFs5BFheryme/pkp79/
IzqX7p8+WEcAsOLjdY0/TYC6XThdMiYuviDx1JM6ikIz7PbVVKYbEoj8natTMMQX1O4jh/DZIVv6
KcCsf3gZ8q9ehgXcQ7clY4D525Wn8QEQbIoW0WUBj0rEuJeeAOnd2LvEMC9kCy/tgaa6h6VhU6cb
r4Jnnfl6/A+zp/4XL4RRBuijRXEEQ9c8RPx0oiVWNa/QdEQUhfVIAHR8nrxoxqVQ1NAI90XTq5/a
ZHyBYcsytY4ww0Y+e2I9dx///kORfx6OZs2OzbhmmcpE9/bra2m1RtS9TlwoDrXFVE7kHWBYXSDm
LO8y1IYzgOclC6tZlKm1mx4N3iar9PcY3Af4x9m7NeigcSo/3fZUzdcExzgLG43156kgTyX6h6vC
/HVVOF8VyrKkQqwmGUqlO1/FP314aDCzqG8w6uIywd7DMHdUhnnXT0XE5N4Pp7LsXgujKY7KlMWx
u3ebaXiaSm0PolS74p/BGB8O6X0RWu7WlE2zGue8w051D2YggZIhuab1Ae8paWgvRggHol4PaQUm
Do3K+sL6m4QVVNVryrLFeZgMGtIUY9e5W9rHoSGwXTTjCeAESbJ9qtO667KNmPp3JJ82ocD6acDt
s4hUm5DoA7iilzCgTXmvcAHvaIwenbJ/n4BBHfgwIzJwEarkflIvtRawYoBq4x8+VfWnT1WfJwOb
k9FRipnu99MgQYvrWFCz3IivXI8NijOF3GQxVju9V92ySguKEN1Y85F32mlModNW0j51ke/AmQZy
QPdQqNTcOBaKSqcWGg1y2NfS64brOF7K1tWA4082IAmWYa04orzAfGE8eXonKJWR1ReM2ofGrd7a
TjMZKKKjkOlLqgVEdJG/B9NqOkgzrfeTnq7Cr2bl5M8mrKKNDx92RXnPP6i+PBVR/eHvrxJ9nnR+
mRp0Q5eOpaTD0oFm5nxF/3TSaUEje7rpMwPXvAu6pr7UVBmoDukFXTXHeKL28sWtJbu4PORDpFGF
gkY1R1Xa17yAPAp6wfi+NvxlafjzBsn401QJqoG9BfsKSwrXsn6bIArZ2lXXU2PuVBXc2YDZACa3
67bIvJPu6nI9pBgspuINA4T4VHVNBuuKkPdR988Uv94ceyTfW+eENuOL5pByH4uU2gH/XYZ2Dxwf
LjJ44co52WRLU3kQx74ejk4x2ne0tchSGIkYgPJ/cT2CYRH0gAAD3LLW2D2iWJ2uZV+x58fGEVqQ
yqvj338v86Lw5+9FMUWyoxIg4HQLPIz6bSSN6ijv4bYzKRqyPQmZbI1YRbuIftHs1cdxLL52Wuse
E/Jo6sYIEQP0L6EdHAOyQyaouUaEOQu0NP21KAJfrKDV3eejDNDK6NRLbePclKQP5lagKLXTw9WN
Rm5MvbiA173z0FyepgBl5Px7o8o+6qlyDlEtPlpZeN9EoX6Uvf6esjPd9q0M9pEdsKwR9QezdUkG
oXJwwpwXr7DheYcKAY+TGfWx6wgPjuasy5ZAo75EYDVF/kOZqu6QcCosCjUO92XStosaWdYxpYhX
kgyxo1VLycUEQJd22uvff9x/nsg54QgZ0W2gkbpjub9dBqLOqrIdQPvgF6AP5eYHD2Q6sk6nIsbS
s3Zp6Kq70MrktieGa9v0TbxLY2f6hzXiX1yPTAGMVSyKWBrZ8rdFIl6fKOzNhDM/OIpBxUfXG19D
k54ZCQpINxKHiNmMqJG2BDyYiHhnBca3yRzNJ9OoxN4O5D+MoL+v1uZT0aVDZOqWwdno/n4qhiiW
lKbjlhhoni27XH5KmUCwDFfDfddCOU5Q2G+VIrZS0WrF7RYmNONZ7lS6qY6h616qvAq3FLKMfccC
ZmH1EFeagvhQOoIhQqVMUYSr7S1A0CvcJn81xldAU32w+PvvWSo1j/e/DnhIedikcHFJPuHbfPHT
gIcmpxP0d0grAed7haOJHKYe90Yop8NgUH8drQmaW2Jj/S0Sf4sxAaB421B+rA0A1k3PCWh3ryDR
kdERRkpXD4TECXg8SESttR/YPmw6qKZ3jTbZV4Xj5ARseGW1Bb3vpL0kE8j/qCs2RaBd4YlTgHTb
K80uorfyuHhAsEOUCkX7us1pF2p58DxBoB9pL5+AQMkVnqBmpZMrhRTwqwEyZEmMIuGubY4wzYk6
ZNRdfSHgfhvNOCcr6K3XqVcPo2qjb9iHi+DTWCvni1UTzcRZo0Fl0s5tGWRPo6QZ0mbeIdbis2IY
OXCaIdyKkJGlAr2d66QuPmlzr7kkHd3ebwuXRxl7JdAFBrHyFmE64sTtcmtZVkZ9rmziQTt/45do
x2MvufRR1e1Lt4AwOLpU0ZQPihGg5E1vWpaixfIsqQsbdXTsjbuySN7bICVte0qZhnTxgaGRftTw
0Dhu9xrAWqA6c/GHAgKTFSf7uhg/UHEHiuXn8b6M9UdShKl7rhR8EvCAQNZcifu6Krx0EeeqOGAq
BC4ZZU8AWci21Z90T0X3kOerXUYMDehXSjR2HYDcDOHGGRiLl0NH0cWoza/OzDmYxxU0uShmvEFB
lV8ZHTzjhnbjfaTD0QZMM+ytvFk1vHaU/Hx2OgGa+bDLu+xL7gz1tiIPVSVUG9uozDf5mIXXxB3D
qxNBc4DaujWwBO4co8g/CBezOW5GEptdY0+zLb1ntoT5NIh+n8/BZGSa6uRptsEmFIguOst/x6au
7dxm4NQnrO0hDYv2Iapbd6EHSbPNAwmmSesw7ajqErHyUeH5dmNPJkoyx/2au5E2c6pzXJo1bOYm
ua9ojb2XmXe2uRKXSV5ndxqO+96W9Vuq7A+IPhYG3oIPcaaHc6OhWQqdNi3E+7dEI40uz6KnVEPM
pMTeNXq1ZW9BcjVMC4IcgEgUhpkd49R5c1JaM4Lf+4yBdtU3J7J46ET3HQksnfqC7j9Hea2qE1jy
NYbL8FRKODx0sYdVQ8Zk1Kh9JPA7i55Uv8lyq6U7cH06jEK0LOcQqtrEb0KX2Zs0EKJBf6TEArlL
VMRWVRBFbTldNXacx6AaDqaoKJo3pv7k4+amd685J+zFa78ryiOcw26DWx+8MmyrQ8emAb1c/9Tg
vb4g82DrrUgQYZSo1/BKkJe6U7gZB6SRTomJvqfAPwCsOBUGZEHXhNR7e2VGTMjmFAPiHZtSHiqr
f6jJCF2lGq0o6TvRRQ3JLiTU8uDKkbZgkYBsa7GYFO5X2XCVJgaqJ1sQjRZO8x+i7EpGs3uUbdtv
3HxmHE7Ox15hb2RrYF8wDutre5hzI+ePRg3I2qVPHXOg5rwUvUkcUEb30yWOLyv78EpslXwIyusU
Wi+EZ44nzhBMHfNZo1e7qnQws9KneUKF3ByjMDsT1fUsgmL6Ypvlm+W7/nOM21snHrFncK4bbaAE
i+hSj9Nh62e+cYaVwQ1bWBEQTItFf+b/ONq5YpV9TkonOJRxcq9QgW5bZDYEmE7TpoqRYrAgl5fb
jYAfvwDRT5ss6HB31UVCXlYD4LWdJkxmhhpOA7SIAqQDiWGMkaESwWNsg/6qIrZXtlpOOerWtIsO
sWrDi2m8F2aE8IrCxjqtp/QtJLMtbgzns9RUtoS2X5wiu9qBHpQ72VbEfZQIIeOo7ve9RHDUBqfS
S5pNZyNCG+MA5Qe+usDMZqdfu3PcRwdSzLfI2alEm4XhnbfFSJ5uG52/a1XBfRI17qOFpv8ImPNU
xNXnqs2NK73MYuLSGLLCJd4RttlYF+fETVjhyfe0a719bswwzdQfH7qy+kyPLTr1gkmv9cUnQjvx
rnmah6UVDGqNZhL8oZOcJmSb6yIzp2M0tC5OpPG+aOLwYiuaOdj3cL6qNjuG0uzXpELhc66T/Oyp
sd5J3/qapO50JEY0pvmGaRQiq41QUSQPkvo78ywUSzz15xzn5Hn0vDPBP8NZ16A9l1wGGafcwku0
ZqNVas3WzzySgoaAgctxj4r3YyKC/FHQJYav6AxrUw4OPE+s0lMWgNjQrA3CHmdTF/p9UefTOp8v
v2yMkcmgvhshZE5JR2oUiF+bMjYhDrmD+Q8nxDCPI32nbxw/f3QGmn4YCnfkJsIBDD9ZZTjtZYbe
Osqcq2NEI6i2STzG0x3JpeTHF/TwwHCU61Y4atNkgITzPomekJjsHAJ/W5ote7CxRNSaVkq0UFxv
Ugkjv53tCD62pGXWEX/C5MLYOOgDNN6p3SCMqB/Iq94VyaayjOxrYkYfU/AykpPgocZAvBLSeUGW
4B51pX9hyHrHlRhuB6+Mt045vVA19uDnhM7GgwJQDlXEvjzxnhoN3Ln3CBrXfmwtBM+NOzvFAcYC
Ci3w7aE5tUoCIB2zzZEzCwI9JknSZ+2TE0T+wDBT8Yus9oguITtI8830W9sS89LpBB07Xb7DoOPS
7iVpQNMLeBcWGaCmOgGLecKSZ7EcjsGJKFbdzDEDwkxvQqTVYGR2ddQrGrbtHAYmxNuofLED9yNa
l2pRTXZxMQU2bfJe2fB1vk1iAuLYcOzV2gxAJeH29JaT22D77rKD3/AFKaMLQemWW0acYtPkugLL
+M4pbqLtgzek7KjayKCOVwn68TIwxtcKuzxd56w8V2a9gfVZPaTC3fs9pEeFVQxmK5cP3kyERJH/
FMW5g0hP1ts4BhAyNWj3fMuW9769Cjvbf/K7OWAoCR/CeKcKv7gDb4RQJiY5LrXIPSioBr7RzXUR
U5AuztqNzhvjkwa+DddjP5caIZnHtScebjd2l6174VhLREOIITUTiVeszGBpaxWKEvDiZ8Q3+Kg1
9aFPODFkjV4et16+r4yvVocNHb3C8Jhr/fDoBAH89Mq/R/hPHlXosKiqnbMNma+MAfOzk7TluY/p
unu+jeaOuohu9g5pROkZCo0xewJZBkk86GVSnwXj19WJ3WveohUzbOZmuv7TgzvQ+m9IJ181BcJn
0wBBPuXJtMHiVZFcOjrEUYC76GR6Z8UAlAQ5WG8JJM5I9DWgaMPcKK0Nn9GQI4EodFIrBj9ZSmif
1xHEXW+AfvJdTH42G33no+8X3WMbjPY6wIm27SaTyD++hcbrHtrZVqMH0zW05Lg2Z2APxRPtEZpX
DiN1lPvRyp81TXmHCIa1yTgE67wCJKpsc6ty60xi3bBPpCnO+tCprdWqr7pm2GdjvulpCmwLYb/G
0Q7Rkzhqpn9UbiIPw8QCZ6GzPFnXJpkcGa32pKuQI4mi1O5ETdK4Fgod7yWZ0EXQ3cX/vUkbb1yB
ogaCFR10TKp3P90kXruNsHsuSoEQe2iEtxnbqj5njV6fA3jXBl+LpVm4uVrM9YjCjqNXfhzrRN7P
/3FGBDRZEbcL18iCJy3z8F5r8x5xmpvSDllNwAnHo4MfdZXZQJZCztZVWcXqNFtFA2FcrbEQqyzG
lzWUpnulqvRBMYOupyjOQID0RBrhRweRFlBK82wrXYsEIQlzH1N1HFofS1hrLGpsaDDRa9eMaLMi
iRk11Lepgwk5nzWzOaSfyAs+eKux2WDuwBM8tqcuIZ6PDxJsG4AF1lz1pTXQu3QiaR7gclI4Cx/4
8J2F7ghny0lU3KtGLpmo8ZHP9wZhYgXvep+vzNJ3Yc6GoiEX2iolJsMVY0iHJncnHONTVAxIfQ0/
2pJZXpIVMizwtKRE6STmYz1JRhsHQ47lEY6a2ixOhM/HY+r+o+V58akZsm+OaQ6HsB7Hq2jTtd2a
6tI2xXRNtJYIJ1UMlAvddeZOsy2HrdHSanxa1E53h+YpvdNqk3156/T7wLK3RAKYd9UgtEVlCOte
6zUKuBlgZOKi7jzO4BZe5Vkzo+5c4Hc9onoChpijc8eit8MRB++k1M+TRM9TdZV+JpaxMoAQDYbY
+C2zqN0MLKkIqF1SyoyObhZ7W3TqH1Kgl5Ckm7XvjzW7mAh+MusN0rypxeNkbSkIhJ/m2EYcjWqN
5b68Z5F3MKvJvGOhnF975dE1c7+w1BPPbKhInjE9KKkCu3DigFfSKTIM42SurEmxpahMd6W0PENF
N6L91ItgxfLRP4HIBaBfgiWuQpZ/qc3KrZm69MQg4UAEiwCyMzltDFmVjxkuVWw4Zv5ZY3Ev9dbe
GHluHHOk8ewKjC+S0wLblgezP39HshDCjrP9k0ew+j1LNVAXbhQcKJki5FVZstHFiNAVnf5jInXt
LlDFFrax6BzsN0jvEEo24x61CpkccWJdE8J1kQaJu8Fp5M4pqRuUKo+vkMDH/eRMuCMGVgFdUznz
2+4fY8IW7I4jw51Z64OyLrcNT0Dp+aCBQEfs9lG3/WZv4Pdi4mTvp0pjY7uNibPZNI6FHr06msh3
aU69Z2orNvkVJEurySbsuimXiEX2mFsWkDS0FoB+mKYPiJG9e214F3lrPY3zjduQhKm7j7c74Fce
BM3Vi64H1lNNERTFjzUebnftRuLLFGO0vd1t9XGeX4gOuh3MEhBUSUAgIGY+bGFbzp2DBYMmkPV0
+wXcvBVtwe93EFpeCECk73F7JTaNiQmr4fH7y2hzfcUg3W5vd2//I71OX90O9v1582/4ZQ8XNEFO
pmRlnRiQgr1VyVOfSbkEZJ1SDSbKY6RxQ1AvxWNs1x9Hk4RU6kPGonUdY+kUWP8T7ckoRu0J190G
2U9/vf1o8LRPRdxN59s96iiITQsiqm53bS0xWSupanu764GgRsI7UomZjxY6usXoYWRLkAPaUyuz
+MzF9O32oEAGjaQv3t0eu/3IFXPVY3q63RnIKqFdUt5/f3ZBTXa0x/H767QD2iLShu5xezSF8UQC
PBr728FKl0m/DoBR3x4tMCvMM6m1uD0KcQEnSzq+3N6sDsPhITGbVac3jEcK1aFnldXj7Te9TNxH
FADubvfAllDx9bzpeDuOh+GDgPJs2N0eRZLub8KwQQs9v9k+N3hAgj+7PSpR5cFjEwRmzo+yCcru
QNB9f3Nm2tWwYVEHzo99f/7Yr1D6RA+3H4WafBFgKi63xwKh8VZsS4d0xvOJp+5IhknV9+/AhoYL
sRvTzO1R4Lf1nu8PD9n8lSSqm076HGhze9SHBndPjfz7t5mWnniC64UyH8gD2MN1jlT//OMGO7lx
nr0SrFqb028/v90Fs4CHJvFeg3kbfHv+b0+rsW8uHc9kj1JaaHJ/e46nZaey7az97ee3o/w4wDCE
+sGr5fbHj5x5p/3jbj2SvOawNV92t6P/OMDteJWkkFdAovl+hJ+eA62oOmPKuh3qx2uK+9YZF9Qn
gu2kHOCK//1AfjzHcptyT5DEuSW/dddbw8UFnHnSsp6oQa9t0pNzu0kizBO3h9DN8XhoqWVEG3r5
4zm3/91ubk+5PfnH3dv/kNRcrMCkkDkf5Paj3/+cdftLBsjJfdXCN/7tJfw49E8vMbKINg3ThIjY
2+v+qz/947XfDqnGAPhGqG1+ens/jn17yo8/3aEsPE7u/e0nP5710yv46V30ZcLuKmWj8NOhf3pc
dwa4WXEEgLTOv7JY68+esNLnumCNGYbU4wKvSZ/TQelLLRfICuZHc1ZLSJ/janu722h9tcF5oda3
J8cTO5RyXpS7VZY9W7Hh7bM8yJe3J0MLJTyU3L7F7VHZ6N0lb8SH269G/RhdtbDZ3R4b88R77Lrn
2+/dbgbYV12cd4+3e32cHIK+I0F6/jty6t5U10SX25EaF22iXkfq+P1QBvOW4XbijzdQmyOce0qQ
qKjSZ8OA/F4lLRlk812mYLFNWwvg5HzgUh+7Pf4vIuvmR7vQRa8yl+vTrjwPVl8/eTlilnrSxmsw
GNlOTrWzgzgOG2iAFsriK/88o1816pbv5qi9J8j0nvteZy0vK4KVjKQiaKHzVhQ1rBevMK63p2LF
PES9Mb1Z1B5WPaTICxdlc9CnhCBFLzUfO38A0RIRMxBiH23N9CsRPzb41CZ+cFnIby36Cnv4W/G9
q4JpWeBR+aSPFhw4XoreeZ8KP/E/2H6n1oks/BOKXudEXhfV6bZKX0IIOrfDU4zcZZObf3R7KrJk
pSV38MFRNMdNtiVbJH3MWRAubof1vkTzWm0qmiveVMJKUzNeghqIc4KK6ztWKepMPJv/GCaus/Mc
L1hS0kDGiEniHsI2dZ9C8x+7UIfQTi1ocXsyHYXg0fGyh0wfy3Paef1DJc42RFi4ugkJmxq6YsDe
mGNcI30ttfY6KpZSFaG8Vzt3r7cfW/hxd7rby/XtLqmKmB7J8btgUNOecURR7+e3pdESU0ImCU2G
zGQtjOP/SdUfQcKpvT3W3tVlllsAlMy+NFpxtK2kfxm8qN04OJ72yP/VFXMPPk5RZF9USYnWd+XL
4FjlJrNS/5D4w3T1YyzIt2PI0NpLPXNfRGEinyZ2/pCEZnMN8XrQ+OMYCd2N2hfEhrsI5uPadOA/
DKm3ib36m60n0n+sBeVeibuC7o2Z07nS7HyX29m9GRXN8ccNE0tzlBgKCcWc/6uxnfnjv1QO833O
ChpURnIgwgnFmOxPHmi4FoNYOd9adX8CeUoWIVmRu7apLrfn3G7YbPen2/9uT5MpnWGU1saHdIqm
GZRKoXX+/e+H+nH/9isEeeUYvUj1+fnv/ThkU2fFzki7rwEkcKHZI8wYv3gsMlwhbE1egImHZy/L
oTbZUfBiipZzNgFz14C7eYnCeli5hkFUgbSPcNfsSaNgMBF7NxVXj0hxx2j6cznfG/oo3ouMdPUG
6ocNUCzAbC/d+9RrCRdw5TeTtMlw6+ak0Rs0CXysQ4twrhDcbjJszpbWFQ9N01Hlh0cIZb4oD6Pd
kL1QBX06I6q7bdooQHQ21caRYvGiDyaT0EoaZlHZQlkIavdYEW3AVNyftF6h8Joj3/TEEm9RZZCO
jml0FSUz12Ysn4rRIghQ9t5K56JaSjR3KtV2svNeErLoVm7UeR8Q4JxSp7E+91a0y9PsEoRe/Zky
x66jl3lALkv6X1ciWhzYo66Ah78Iq9tA3RX7QsxpxXm/bOp2K6vhqQDUkMFOWRcisje6dyScNNxY
o2oWk4mvVXZJS6syNJadRXB3U9PQEI8gXgmMqxXmbRN0Whx8yGDYHpMAw5RuUZ/uBi48O9deSU0T
hHIa/p4RDOEd+/O5kLUYeii97FHMvZ3NeaQtFaFWHOKhgI1pi2bZZiXWDT1PFw7g9FRT5VNvxmJH
2FW+Jd6n7vT0rHkcLmwh51QjsbJj+wpjt7oabJrWDHyglebltzk746ZhxD0NZkRGArg74GhfY7wS
+bz1f0tmhIoxkjwSl4m9l0XzjpGWaknb7Yf8QLp2vE0HLClTSW/YzDDGovytiD7EAY+Ec0PvEVSj
bL72YCWDropefazOQad/bMO2fzSG4n0kv7uWhEv6IllPqRrvvSl8dk2yRd0UIzcBiCnvcwf4KCPE
SparZxEOGnRCthnU/p4NULUJOkoyLNNnMvsgDBPUXFPPxnWPA7k5EB0Cc8JYUbwIXw0TQ606u4Hm
ke9gUCfvxcbsGY7KPL6LYsamaHxUfO0xNVlN5U9UCATWHCNfUa1CfmQwVIgt+MZH3YT+AbLhIEzk
VxZQqiUu/XSFxH5HpebStxFOVZBvMtCTjQphA0SNsy4kOwufIqHA5LbVnQs1bjJpJuiQM5da1tHA
UF6iLsk5zQKAepK1OwGNzdo0cy4nCKALt/CoW0HdXJoWnNR4ijaFZX8DWloQkbpwCiTKE5fcTmkf
E6WuI2AhJnya19G4wvhcnwq7eZMV/H5miZGMmYXN+zQUthgn916kX77FnGnraES+r+mACwvQVU1n
vXdKp3r+3xv6h89BYSXryNfwopO7WBPlVoNwnpok2o6FSalPJtWaXN50GdF3ohNvrdHfjauoRYQX
MuLERU4xrQbTYrgBKR8sqan0egs2WjsK+iSOKoCliRFv0dcBRVKWxpZRrAqcvIeqp1zlo8Vb+iZ+
Yr//oN8NZHJ5iamxnCZdBXerYhvL4SDtahhfUa3omKsxzOJZow+jAzErQTNt7Rq0lCGInMP4qKcX
oGjuLiHTQ8Ys+cLq0mU0W1NBWFbpPwyO8zmDrLYdUH+uC8c6VZmzIbrrydT0q0du9XIfhRZAW6Ge
WEA/NgGNK3MqSKAUwO4kwfOuEpccVdYUkGkNBXhYtC3bgLYk+svI7Z0ghYaAOGq/I6FwkXUtmW0X
LH2LtafkOu6ri9nbMyzVCchnyd19PRavpVDvbvramdVWpNYlUTNfBXstnS9CICMTp11SH8wUdrrB
+ohrg2A7jEkloXArj/oT+rhtQKjbqa76t97OjrKS7a6w1auXFd0hFc23pEvOAwUMwGACRzPRVFKz
vlQGJyV6m3TtyK9hR/Rim/tfrZCn2Zp7NhW5V2nprJWnkRclOe2lMWIybbfVnCobF22+myqQ9rVN
6luRifdsGJ+5Evu9ZsNZ1/3M3jc9dXoircQmLAHVmt5kAvjOyX/xItJes/5bJyE/JwbxD/xX+Oc6
mfaRTxBQO9mvHcglQwwEdI71ZejiT4jWv6S+fAuTCEOxkb2n2RidbVLe160zvEtnF5bhJ1/THsDU
HhI60ixOIczpzfCUgtkEugnPkZ64qQ3RngH9qa4goidRUJKulNgLO53I9DXkV7LX+qN08vq5qliW
WZH1efKFgy23OMaZzamZ9ZKRk56j99kwjijl5DkaIYmnaS1pF5ctpNogetLodGDcCy8e6Zo6qd3U
rec+YWuOTArf7HpjJBcUouFR5gVZbobP+rMnE7xDwW2l8uIQJn3OzdpjxpAegYt0c0JFDbuYzgXB
9cQBRP16TgLGxn3yWUaAkpTJ0pTWuWiw6zeJN6yddiB8ucaPj5G3IZPMeQUA4zzmrvrmeMW2TGID
r6Upj06gGJOb/G50mV4RX59LP4cx5ScuezDDPJKjWLIgfVkbERtTAW/TqvTqGrvDx4DEPsDlobHT
IoFs1R6RK9TaY0Gop5YlRIYoSoaTtF96l9iGtmkueZw0j12Lx0pa412nZHMP1Iu9SMIyXSd6fGoE
OY0UR075LNfraZJcaFCqIE8+ZGFLtJEbv1UKJX4gdXMZdYQAlalO0IhmMmJGxqnuk/dJh77KaFyQ
zTjHM3tgiUIAjQiWPrZ+k7BFhKMgRYOBv4vGe7MaokUZOurgEIdMu77deqWzFy67rAbgK5bzUO0V
/Al6v+ERPCoxSWzjlIdnVNlptdCYQA41gUftpPf3loOELeuD9wg27Ur4JWvbTNy1IULlKrAAM8f+
sxHIb7KPnkwJ+xP+u7cYVHFnx05+NzUk7w3hQEKHcDDAJXJd5Z13FJgw1mUJ59DgI99rSTuunaYp
WdeRgyK0cqul2RfxYrAEuuT4MTBCNDpqCBc6P/XufRDSq5ZgqM+4UIma6It1mjlyS+ueaIZZb4FE
OTlXapWQVmRLd7wbSG6hcV57Wychebhz7qjtFi9xyvZiqt10OWHuXFQjAYJ2jefUmBhE1TDRtmYs
cbGJ4jFLTwX149UwSG3ZIAs4hqF4K+J3YN/Duou/1GKYviiVHl3IRRrczDeniQ9jrJ96p9SfereE
JNUhmTaOqnSDRxhDuChj/5irzoAj5zPLm4mLx18+YOyMH1DvBJJiA6Qlc8ju8CiNtOf74AipRGQA
Uhp66YbzlLcNxJJ0OkzKxhreZyc/KsBjG/OSoo6+JG3nXOBQ3SvQHhHeywXjAWDibqBF0ninyqbp
UHdjT0SH4b/EinVlgdyDp00sTiZFJosHhbQ14U5UqjoSEe1SmPxSVWl81Lte8SmD5iP8Id3q5Tiu
yIAR+ykLo5Wp+SX95STfjn1Pq2UU+3DUTr3CI+7bZ1XXBfHfpJFVGOB9skwwtur4QXLrPihG1qR0
MPaxr3eLFGzitiaVZdm7ocvfAcejg8g6kM+7K0bnYkRD+hTP2w/Sy+96hNM4mUnKxVxZrW1IeRhn
m35DMT460tVHuAbhfNmietlUfdT9P/bObDluo+uyr9IvAAeQQGK4Rc0DxyIpkjcIirIwz1MCT98L
8td/S5R+KRzdNx3RN4ywbAtEFZB58py9174dBN1ss0Z0JNtLQ+XyyoDSXrtysNatOzzMQxQduqa8
8wg4vMYUxaKEhm8fGfD9g8S+GVR34xp9eyEWBX7gUF2Zhvak5aV5nJVSjLUQL8azaM4QRm9KPJBF
6HnHUniJ74ZFfAafMR6U8NTGsVzzaLFvxylzyyQl/k25CshGx/Q9r3hlkNO910qP9+HQL435xl0h
j4s3mh0cR3c+BoMt960pSWAUat95enuPjBC/zZCvLJjUu9Y+zE2qXTpAehvpEVkPQQ8cB4qE2c6W
qNyZQBRTZzLK8CV3wIs1cdtfcnzElxBkYmH1QDP5YdsVCQ3byvCSDUTx9oh7c6XZGr7ktroeSkvs
K3MXIN7y2340MT9Etx0abj+10xuUR4KWMjry3rLq228/bEIB/G40ESDwb1b9tByszZ78z9xM13lv
NNtsaobNVBnFatTKaoOQm8/LNO+ShKGQP2lwndSqzB2559zRMYbfxikAYqU1AF35McFrIt7TDTcN
dP672r5RIo3XxK2BRiRh5DGQdQHtOoo2Es1iUpvho6VbMKKzUn9snPK+S/LNFM/GE0DdU90kBJzC
XPkHp/7tH0MkgdQhqVrZmhW+UAktCcOPHDrkVWdq9m2RkMwLihmhDpOXIh3KB02D4TtIj+BlBfG7
Cb8AJ0mIL6lLIDpl2z7jxVgNndfuB708qcXSbTTGbQcP+QYYRSIZpce0R6/HqY2g2YB71RLzadC6
93Ye413H0Cimx3mU8eduDPj4FFKcMUM6QS7HqUMP4KCa4XBpO1dKgSGgK6atTTGYm6Kc1L5VIP2j
lpEP5pqdrrHxt04sdjOiFj8MPbQC/eRcq/YmwKO5bJ/AJuzqc5JFJjkPSttpBeco1jLiIbPAOHgz
9qfZCk6epEKioXKxExdE79CLg+1V+bloEDvBLgVVmaWlb3LYvvVirdzWBikEjqKC6aoGrZLSDgtG
EwdPSoCu2UMwyDKCWubyT6pvzJ8/CKWRfdsOJw7h6BhnLMP+oEQvwtosoB0ShLKIHNOig9mP0i6z
vPBK5IRdp+z/m2+35U7ZaTJBxyLXMa6F9Qy6JCdAuyO1ZMZuLDxSkZkLXn37Eeeb2pmh+zNtPE8k
kQYEpt10LhiTb5dqgtrbo8O1d/OANoyi17kycroC8FQ1IJhedz/gGIJZygFpUp8HlLjs2yEyr8mE
bFyBPS+kfodaaTtW8m3UQvXMKWbJXAjaKLnBClIgUoCpvKZvO96GBH17uvnqzSI4eD21YRyT1pKF
ol9VPNz+pDyi0e1qOHxTP2XL+2wlrclmlqfrAPcFqsnZY8IO2tECr9rWTXuTfyXSIhyt55K8OCQS
fbyTJslpeun8o4UfO5hgLGvldV+rh2ayksMwWPFWAJ/aOlmnbsOKmiNM9deyHKy3kpm74VbCXKmk
Fc9VsKiOZ1/vms4XrlW9tIAgVGPF9zQQYI9Oyl60X84RGvu6bPMYPThCdQReh57+g99DhPF7mXSv
gCVwXHLYaL/QWyZBIs9Ptc221HUjPN4J2TV4gU3igfwdO0+gYew+VzInZ7Itdz0dMWJIjFNqGiTT
CZgdyOl9V1Fw9XMmt2mIkSXC/oHy4HUgH9dYrACZuUSuB/ACS2BVCSNp38H55OOPMOlrzreF5X3m
Bqu1NdVLSs0gNzWsN+qvPMDYaD5R5P1NU6k5VqKYtnVb2Zuq1t9JAsvXVpvqWwgYCGmQiVLcZc+8
xOo+Ls3doOcPkyPH57ZpDixRCWPeKFje2pUI+Z00ftFqI4psOhFoXDVEFrULCpukqEs4eFEFb0e2
sNbp5Dcp6KnlN87R7Z9dgIQNz9LSkgjudDkk51iTF09L0Y2aEijZUOc7O1JfvtXNddZBktTQZgyP
ir9t+80oEVE2m16vk3s2ky0+Gy+lrkiHXdwApQYzrEULGtZnBihUuzrtyib61GTD9DokPC+Bmg6N
sq1jr4v4WdREmPQEiEVNf9uCr7qKhLZhCPKAnCq6OEohmrMWOKyGYZCgSkCNSXWX7TITvwnh4uYj
6/G7Dr1z5AIj+7u5mDbSpq1eJqZsp2Ly4muFDD8uzHtXMwscVzKik5Npm9jwspPigJkGC647096I
WRj+cXX8f5TAw+9RAjY8jv/ijvxEEtiEU9V9TxJY/vN/QAKm/ZeLpQccAJ0mTxgu/rt/QALC+gsb
lMW6wUzDhOrxv0ECpvGX7RgO1lTLkDq0AZw1/wEJCOMvmBkSODzaPBc8wb8CCSzmvu8cOgJ8CycW
HRAu/Q/L/UhHkVlQ6U3JYZlotFv4XD6Zl6vpU7f77tO4/ecv/N5k+MFjKKB7CAx2mJscz3Fwh/Jr
fGcEigfp5mEvGENV02eZmObZSKPHWFd3zL8e4RV79zTj0j84kP501cWu+t1VGRaO0Thz1ZGm2xkv
O0kGQ39Hpdql6Beqwvqi5Ugffn+vH0ywP93rBxOsXeM4ccHWr3A+ubjvItIINZC0veB48PtLLR/b
D9/e8rFiJKUrQQEPW+LHG1S4qWZdX04H89KR6XISCPPSDe5/f5lf3ZFj8MhhD9WBV3z4HCUntiC2
xpQgu9z5HAkT8SS7+n7O+/7t95f61VfmCExjPJSu4MH/8Y5cOZpSL4i1G+eG1GMg1O1KiSL6VHCc
2OD3UWfbtrOrik7T6+8v/asPE++nbgrHAfghlhrtu6dljtNOojYh4yAA/a0i1zmWzeQdf3+V5Sv5
8JXx/DsGnRhA3iT7/XgV2wmtjD9OVvMEVftBs5+RyN5N5uPvL/OLrwzsPUsKhAJ6/d8Kzu9uJuxG
QPJLMzaIrigW5vpJ1Jf/s0uIH+8k1wwzbLHBELIe+2jnfZPWOJq1P7zEf7qTDx9Y1VcMJBgorqbm
miwTH6Gp7yHv/P3NfPzyIQKYhumS0ahbNs6mD89dMjW5QCiR4jMRzzjltvXU/uHz+mCGFMsleE1t
wxa663jfzJLffSXIIY2idQnbC5GWGT1DCOi9kAYLAg4TTLC/v6GPC/u3q0l2HssAzaLL5UX77moi
TfsUJy/vLFkgZwY2I+f8MPg6ki5xnnMG8MmQLe5lk4Nz1Ifx3b+/Pi53w8bmK/nx4QPNK/JZJnDM
HNxzVIblmwFG+5CPyB9IcbrL4RDsbSdp17+/7Mf1Y7ltuaxVvMKeJT8+951eIZ2OodZXDQZn3+w4
3PsZB+Y3hNkopqxEyUONiDAiyDj+w8U/PqrLxVkgoZezk9L3+vCZOxlsZk46KX7MbFMT3uXHNcG5
EH5/f5O/epKg/9D0ci14KN7yMH/33RrePHip4mEVDrLRFfFwVXkEdDe8t45BzR4mKfExv7/mLz5Y
eEgGCyT8Vwv/9o/X7FLNTpNaw3FcClIo6SKSgYxJeZGfWBohilT1tecret80N9OwHza//wU+Lpx8
uMBWcDbi1beoIj58uFjocyezqmIF0YdOMEJ8RvFZR6blCjIGnps+j2e/1GsOUb+/8i/WBtdFQG9A
DTGolD7cOpZSBMhQvVcIUrSbsJ9K/K1Ve/j3V0GgKqQtreWl/XB/dhLhz64FgELc+Hr8FkVff3+B
XzydrscK5y3ucowPH24D/xP8ht5kvc5sb2vE9BszW8W+QyjJHz6xXzygnr6Yvpky25CyPtQl2mj0
FQHLNL7DUVuaU/DUxqhv34CcKA49tOH/UKL8+oosqiZFCj2U5ea/eyXmtAzMvIiohErSo5H+O6sM
WDsyG5PKNm/6P7wOv3gmePuY/bDBwuWkCP/heqlwGjPQuMNEVEw0ydWGbN7+60ceH7dhOw5PnQcU
4MMaaoAQsuYeTDY92VVTbGco4sK7DyCodoX8w8V+viMLawTnFB6+hVDy4fFwtMIwJG45imV5MS37
no7vHz60n78kLgEoSFq8TJ78uG7NDdiPvl5wBEzMc5HSwcaNR4Yuff9/vZ+zBQgbuA/LMW37D09g
bbgaHrmQTFZrLouVSIzy3Ujr0PrDLf20LFItmFAsKMAldbj34a3V1VA7ZQxrrZwRtANiFZ9T8gTI
H08PYzoCcAYm42jvv3+VP+LfhGMBfrKIfaGk8OyfdoA0ZUOfNJDpWnEzdHdRYR5LbMbGAMd+CM40
tXau/Zrhof7DhZfn+vvy9duFJa+0pEqmYvrwSEYhswJVcGGneonamwynRWRXpyB8rMNr1POrtL0j
1Rjn+n8aD/8tp2YB7v10aRcQPTwzitqfnh5yqTsowsiNqnVymDEiibX9NTjG+9i/Uf7fEH2x0bw3
/hGYzh/W5p/2Hj7uZWnm9aC75Dkf3vYhwHrE1g/f2e5WrjIXk8axYv4gJBfz2t3vP+WfXsUPlxM/
Li5VHrkRunSgsZU4RSLZcfz6wwoNBvXDTZkCUARHERNe0wJh+Vgh0qO3lASL4SsjXwQssGUwleiA
1hNLH5wbpfOJw+1JdG+Lu2jWN1llQ7kxxIhz3dUNNtoGGg7S8NmocacNIQofREd2Ot/LWvvc19YR
tkxNjEcXfinN1CbT1mHkR37llR2YDox9hzSnIqmxFGNq6Cw7PZlur/shPshcm2gu29NbYVWPvVKX
tNTXXPbFHtxdZX0JsFcgkpqAvkPMucomYtgs1uEKGVAl7lIke9qu8T7bLQ6wsEfxFp6Ulm5gxMa4
fHTU8ztJilctUXaU/cZZNGBYQ83HmrBSms27QdabyClPLazVotEec+tiDMUeUPQySyNHB9CmsxHZ
QaLlMPTiWJjGXdQ0axguW7dDxmPrV6nmrFuRr20biUYMa0KZFvbZjvYk1AOrtq9LN9oHzlNfzGeU
ymcmLatqBD1PTuYqw9roOz3JmrD78Q2ZmLji5AFNOE1Z/rCiVsA/1tqkvAhrF+JMmggpRsyCr/so
sRPb77EWbYHAYJd0iEBv1bun5Ltk57dUfJe7aqdJ8MdM1eQcMhNvmrMTpRiNnV1iJ5c07j4ZuLwF
ygELKr4YXkxBHEUcb8hH8i1PrZ2xxoqGx5RhnK0PBALCOSMExdaDY0Acl7LGs1l9TaDrx15FQYwh
y/Lyu9HsNhPWAR0FioWIsiZaEuR5zSgAwwjR1dOVQQ48YeIqO0CRRs9bMevo4s0icPQeI7QR8f3Y
+vm4kvWVZx97c49Mw08mUAMwrqlEAwZ96W6Cj40is36LULq54yaaztGIMXlXeqi5/EzbG6CeNWvT
WvUa+wsk8V2AdZGh56YLPxXxF5XdaglDEpBJTEdHvzeShwluvZVXK72At+Qg+ZIwmeJPWjp8cnJS
HDDJIilau4jTXe/cBCvI+CjNkBbi43OsgwqPc/vQYK1P7AA/rV8U59l6CLXsVNkQK9rnUr9T+Ev4
XA3r6xjQbyYEWmuPFs8CcdhMApBrmkkEhhZOrSQQ89by9l11H0TRWth38Pd92dw6/X02kyeLchNK
M+lhqyiMSJ0bKuZ1V6Ytj8LWDqZ4TNTX2e5xH9cQzUHvHbJgXk/Q2aNuTXTJKh+fKnlJB8aGW2lv
sC9uVPyYDM7WSq8s8Thbj8ifWqUemB+qGWfo1obf7TAHfmiIL4r0dG2Lqzw8jJx6veYT8njUxswh
gv4IWBEdBcK4zm4PbogUIykOQ74dcTLl0yGLXwKAp0seNKT65Oh2t8Tx+k3wiCEpcj874jKabzi8
S/57FzC5W1gn1mrOn633qeyRdTO5Ye59gxLG75szPOp1xD4l+Sf9HFVy2/PN4BUfHCzFB/SaSb/L
ky3te6P25UMmkAS/DeC8vKu8u1YCA8/KBChQK+qyfK3k2UJ6qBECMfZY+gMnWxle8G54/U0tp78L
DDIMAJ8SlOuAI23Ge+O8RU2xolWzkW473E60oDY0+wuMHQrKv9kxbavnjckLrZr+ekq6XWvajIHb
dTanXwYXmZPDmwsK2mc0pxD+2LvRifZ9Kp/62VrhkTzKCJ2cC+7JA5RELOiNyHjjSt2+QzywrSPv
eggYFIA0gGrDL2xHZBF0zhHHw9GcLZDr9qPdEzKuB/t2EsZKgA73VLjTO57IUtviSX3DEhuwXB1Z
UA4xRIME8ayQG85nh3bJ/Wivy0C/yfpDhpqARAHBN1/Ox7gnAgdnhk8zjAZB6Jk83w+Nce+4uHHO
YwQujVwdCJBkggB7yrzHJadmPAXRNs+28i2V2+YOOxUQ+00R7YvgTuQs06kfdu8GsWxdeiLDvUg3
7BOxvHObp6Zfad0+fYMMQbpQi0aX3imdiskmt0kcZ4GYlb0qQwSq9hYkO4Iewut5PPGoueVea9ea
c2IMDSfJV4UJHJVw3HCX5NMuNLut677YcfY5DLuLHEkuGv7u+DUq/PBDOAGEre+Mabwi4n1HYOEN
eYEVUTpAmUbsmK2SWwwkE+2J+BnKP2wr/dJZ03qywcvVuARqnk2EXsNjn55FN20g6u3dnCFZfVWO
pME8pelLYNy11pWtvlTlLrV33rBnqEY4XOndkmUQszhqw80wPjK7koDXCivdBOyJo/uJ9APy0rzs
C/luuRettPRLj1F8eAeTzUbz0ERH5W1iWLHxK0y6rJhIXsJ2Er+E7rMpVszse2QDaD15PL9ieJnc
r3aK4WzDjubXoH5rPPXhJ04Bfhrd6/PWMq+19lKJwJcBgp1tCWdkkZ58pdIKbNzkTX3rhZ8qpW+j
WSf18Wk0ri2vWYcCSwA44RTDTFEaG89ik9Ta4aEoyJ6vJI88JOLP2Om37VigNZG+SEyaYALjBueN
GrfdInAxhqcwjtd93ALEuZf89mHvEH2VHZQW79z6xUqgMCLq79I7kUx7rJrLcwsWa5eVN2YJU+YY
kjWIeI/pPRlA5YVZra/Trmbs8xhU2pOQ4TV803t7yR19040b07qawKl3SiKgxjZfPdagSPuCJG0k
gN4YHds6eYSAfZsI75R4OamDd13HOn4x4olv5dFzOkBvzq6ajIulOzX70euYV+u4mzcTMGivsQ8Q
l1hp7ZVbv+Vib5JPpILrYrooy1s5oL6MFvFwvhlK0MhsBBz9mML7PaCHPPsySLWeNZzxtenrxVUb
viAWdzRfZtsq2JIShm6Gqii/WCja9DHeOvVrO18b1eNoXtnFW5APKwQs61ggXgWRoWusIwkucyMm
is3wJ/nZwUYyatgKArISx1OXPwf950YOZ6rfXVafZ3ebaJeRSBMGNxNowl4167Kc/Ykh8qRbN/ks
sGmrEIe8cZjSEsDBdEwMtcV4s4rykTk8i9BMAkx0laJ31ImeaM32pszUng7V0aiqPegp1nNvNaXp
LraQkbvy0rcBEhLyiTgTr4GwjhRFwSsAqHqtgUZzq3Q95sahJ91lXGoVPrGSEqG1jh1gCqLoOn2d
jm/mqHwXMc8UyF20ZFVVLBAT8dBWfYym9AIN5WTSJ2vy7IBK4oXoSaby+XAWUt5H1pNbX7SZEMs+
3RpkFOl9fI6d8L5xx91oW2DanjOew+rE1J98XaTuubUlGhqV7LjrI5Kr+ncwogeJblaNBFRFa9W2
r0l5F47Opyw69XN9yTh999OyCXQbctT72lhRTvijfDajjECudGVCQUehjymndTeGE7OuPEbDvC21
9nEKza3Q9bcCzmw2r9yM3NB+o4s3YW4jp74n+GITU47KtDvRiCFC9NqqHjKHtOE+OqSK1Csd0Yqf
s4rC3FkTCgV+NxteXRe5YDgY99P4Bgzh0FtnPdiQtrLSJrKACwnhXE9nRU3DgWLW+M1E5W2rIZg2
XYfXvR/Z1aU9B9umnYttapUeXzMRMRj23AtdKcId4qa4QnS6hA4mJCYHmXdDnkB5NNJgwhrknIol
bq+MxWb2yBicU9BsjszXsm5YmigrvEZc9Fm/cpPOXlsRCpfJQrWV5ztODVvRhE8VCISEVFWRF0+L
OMyJ9JvSGQ4F1Lg81W7bLruGGdsB/bXdJ2Ljxz0Jj7QAW1/H51OIszJ4QBzIIx0gDr1DLK7cq6ES
u4RskEiD3mkRyOISagZ8Kywewv4LHjl6wpYPtbWLn0YiddQV6eoccuDTVetuPuRsjxXmEsEZyaAN
UzCDIhPNUgCcK+tTYEQP7lRinkvBTNwChjnNApoNbMRS8g306xgxy1w5nOfKeyMrLk37JuXfZbUP
suEMHBmQxL5t6dWSxhcZC+erXw0OsotsXaUV2TUtvIxxDTTa19xbV3OR8pt+hdvIDBEoTxw/vAmJ
Zgs5cm/aA1sOp8VKPIdlslNkuYKAeeCV/ZRnzTZK9AyzCfkwWNEz3aJ2wYIWlp+baNjYQJn1Qq2a
YNcnmV8GyPs1VHooint4HNggfc1+LeS4bQFfGcOSHLmaaPZqKUzN/uyOrznt5nKJg9RuTXgSjldd
JfIpYRVFQeRngCBtzCxQAHyiTgBPIFA+BlV3zm17XwFYzGv7aBTnKWXbu1Fpi2zo1syJXU7SGw7g
PmqRlda8N0TueW1/WAJgxi7cRMjaiEY6WFboQ+DdJSHsJGKN4IFf0PMWqyqptw5BNn2cNm9q1j5D
673VatSvnLxXuVXvSv52hb6JxXxDlCGTzXKbqfmWuNKchM35oSmmr6GerKxHj5jeFL3/LRREX2eP
lPJcQHGu2y8VdSxc3JEnwrWjGyOUxOx6R6/alCwVadpsK+dqCjlDxLtlm5/CS5HdQ6ba8z2Mqekn
fYNmDBmluya7rQTVk93Y4bMlIGXu7fB2CO8ErU1yHndzH74HGUlrlH85HMwsJCq0JvrtSklqZQ7D
Nfm9VbwuCpL5dkSMEmAO80VcWRxRCrdekcmy6nDOyPFKlfEqD6/T5oCDQq/vOItZ+T7ucBUgUF46
OZ/gJezq6AySMCU8kRza2C/aszQOInsYUQ16B4MC1axXE0We7A9DMGw6A9fUvMsc9ZYD7cUNplWc
FttNqgnE5s+cGkqNlNAj3KGWYGrQQe2qLq4m54viyfI9ZGzN3RCRquTyMX2tmnllEOBt2hUft7UJ
K7lqwglk4rC2o2PU3yZkJWiHATuNwbEVxx9HP3sLual3TgFjENY6d1zP4SqYHufA2ETRF/Iwa4Nh
xXUQPM/aF2O4EZOP99+ZtmN23eSen5dvDgtwi14z/oKq1YmvSUAjtwp506rl/OlQ2iq8HvHBi45u
c6sH110CN2KiHh/uu/6T9k2LmZ30LD8xCbz/FpwKOYsTa0GHp1sohU+jrR811a9Ap661+G8tv6AW
9oFtHtNu3/RviLIrTMCBtjLFQ6OzfsKtCBjwBK+Tre0xB6MWXU45dBrbZX9EucjyJSc8XH6I0LTC
cNrZ8yqeH2mkIA0kmY6zvTatGFFckcN27AAKEn421w/twiUhbY9BYHTp0d6lb5LDe5gv3Bd4qcm6
CJCPLjYATkgL9M4CuGyv4YbL8Q5XxMh7MronZRPSqzYdEIyM6ge1JLW7PKpc0KCnnk9GXDDmNdKa
U0HWRFXel5BFUc/rFIV0BSAJ548jlBC05A+zXhNfDeYqZnHF5FWbDxXB9aWOXdv1ZdFtHKtb0sPX
2FNodFhbwkX9LIac06yUsQsFqTI81WD+twQzbiYokjQOrfKmIW/NhIRrvBMHYCJFt7E+RlhiSaQn
13DoD5WyNmkRvFda91V5xqGc84OmFywhKESr+UU5Lja9+ARacMNUaUkdW9NwQnVGw0LvV6lC52lM
NDBsvAQc9b3C99zDoL+lY7wK2uu+yY9D/akTd0SWkCUdHjLcT0n8t4XVqWkBtipucdqgW1ubaXhp
YMLOdn2C30B7K6u2KLSDRq5aN3M2KkH9LBuNk1zg9mjtqf+JRkaMHeG86F07QWZuSm46njc56nJy
wHVI1hZG31044kzxlRnIz71H7bURkw19veWgdpfZk/kiK+YiKzi9BOiVePMfDHdw9kko6tWI2vx1
FDTSNP5wOw5vI17Jz12Tz/EKRhiJw1Md6vcVTkf8jGBuVnOLsJgFe9Zem6LLm9WYLvsS91zcTmE8
snurWEPyPfI0ZiZkhNaM0lPsktzNRq6RAJbVVrMNWgfNtezMtaMAATY20hvfaYys3LcxWR2W3SSv
0kvmk5s6zgmdmer8GH/NHtp59qjFyi4OLZr7S06E/C3dWdw8I1kMN21g97iOpbjXkbcde9JH4HG5
pISXdTvutLCpN3UvpidLpBPdLGE+tnkvHkZMCe957hR/Ewhs9Jd4ZDlZBaExuTttLtLPbhhXR0B0
0T3TvoAAS63J3gx8yNl+jnrqmlo241bvNfzGZW7supjvFawb1ep6UKmxMWu+xTVCMibKGTmkL7YT
t7u5pe84Tsyg27Irnu1h0K9byT2FeM6BgrnupRnQSuMoivAGpUiQw0YatPckQbyFKbu7UqKVhVQA
j8MxY/sloYl6jmxB87GLMWNLr23AUoV4hfUpYutiumljciAsAqaNZGnSyeFdm5Y1vhcNjmN/7E2C
W3IIOrFPZHn5FA/Ybzb6NGI88xJAXthDYyq2zLzDJF5f11OubnNTlK9uIFS7BkTG+pV55t+5NL0l
lnX0+quhnSVO2XnEcdsWaduulWAbRc4DLyTXSiojERoqX/VJMVxPpcvC5nSdcQ+B2bzqCUtZrKgw
CoTiyF8R+HxnUzsde1vTfEB46Q1RbQ6vPlnEADENBN3taK5sh1101kT7GnaGftHFWL+5bRCdodk5
9PlLwilWpGeOTy1hMbuIgPNwNShX3830sGizWizN+aj3D4GjMiCITfPqjGiqsASwYoypq+6x537b
BKPmWqtS64uSce17JW4msyi8RTACehJSxj4xlW+QoD4ToE7ga5bTttUNcw3NlYNEXeDZ2iU1GHTG
FmjKdpaIOOj3HcHmWx1WW3HossxAHBsnsAwHGQ7BJksH8jiHJnJIs8NbS2rHYnUZ5ma5ppN4yZFi
Lq9ecmMo24scMI8d03xMOTlTsIsLaFvwMgFIRwcsGo53UBpunn4t6mSoH8pogq4yyqZtr1Q0u+oZ
PYJn+nXf98HGZibpnuwxw61t2DkEUltPkbX75ZSkC++qm0nUy6ZEvcSmgFSboo6sNgDqOKrDirPU
LrIsB35/IaYzUY1UEvVcsAvpsS66Y5hSvZ/TsJjtrVVlbrdPaA1l10YyRzhOVcGaGQi2CALPMrvc
mfiR6KnoCpH3aSZWzL0hgSwaN6hSQeZpY6p77NJdk9yOoWaQPyF7yykgxzDMELRE07jcwxDQvZOX
WffJuFQ3Vog+BJtBOY71xqVOEadas1SzH+rQG/yEpsdzKPFU+B72QyA3KKZA0fYKU2aNpgAmZRhx
DIxLGz+wkGlWn8wq6pnvNcMEeFH2sj7GUTTTx+oaM77GmeyVt/nkBCQVpYMV1AAAC6fYdAOSVFp6
A5nAiZgSee01UaAfpjyQzY1hYYI8yFCH4Mf7lGVXaWIrel5qyLvnHLo3wxUhszR4FfzPAc52U87U
jyru6UNqXcW+PymOyRwDQHHQASoB0fqYtPBFYIuw2+Ep6kqvqmhsmY6g+44Rn8GR0VSqZCCFJK17
t4matw9GCXUGOoNRhMn7mMbsaaVIiZmgtIGITOppND5msV1czaSKH6bMhVdBH8XtVkbvYJdHYaqm
U6MVdWRgncWITWKjOcG1D8UlKTBvMN5JW3Mjl8UDBgQE+0cjqLUspFfsaGdL8+ZnCzU/58MQEUxz
FwqdJLqSjEj1Pva1XV05SYkRQo6eQ9HExpS/9dU4U3wKUzH/w++P4EzjzezmlZbzYaJ/NVt7+HtM
VRODu8g5aBupks7dXAKN2Qk5wByHCzuTNlzNbi/fMoXt9rUSKk9v+5rfc4Wjs1mQY3nvHQLM+d5J
cSLOnyOMlPaTDURQcYhyQLqQIdECfOjqqB2uRD1V3rGuvT5+dyZFLHPuEc2rcHuQjPlYqgKqQeBm
mk40fVG5A7ZEnnuyyyMbDAKk1SQ6J55LN20IgkYfcLzmnXwP+pruwxz0af9iTD1Pnc9v5UGAxSJA
rlHEYq59KhD3cZgKG11eT8EAinLM7M44mnph5btMg+hyjSQaN3nX2VrQIBTWhk8lIpJqi4UsLE5e
HEycEhnjRhVHx6Ice2Dq4ayETbwSo2G9e3HLPpT5e8ekPwKZLJiy1ZoLu1Ft7DhlXAusJNVy6awS
IxSJZu4E9YOZ61usMPIfyeH/bWvA/0v5gYse/r9X/V8Y00b/49J/efsxRXD5v/4j/pd/IeZ1ELs4
yAbQiiBq+C/xvyEXkSKMQx1lgYem4H+lCIq/hDDRbrooDVDw2sz//yP+N/+yENBQdAD4wh6A+v/f
pAgSFPijpgLtIKkg2AnQaSF8JcznR6VBGBVsNFP/pIQemJfZhHd3U2F6A7+hnA4S/oSjlJAHsCuc
sEAEz+anOW4z3Y/HeMieYgCYL8kQYVcn2Giy31u58MQnluoWkyamzK0RpU10BXw+zQCJKGgoE1Ef
AH2ZXUmNAAtN1t3XFpq69lLgpwopzUCBMej2NER31aazCqeTr7M2htYGcVKp0rWIZmpUhihOUeMK
GmgCkyZDKeyn7lQVp6IwmUkHSzrtLk8b6xwjR+J4mQoa+t0AJGrvAK7QITpHI1b2GjchFntLH+9K
6mmkcTXI2TEiAXmU+k4TU0xEbdgF0JH1yLF3EiSG9tl0rULuOmUaB7YgaF8EVOYHi3MCORnkhEVv
CtAN9UYJ1PI6lcGIRBH4WKnHHHjdKr63Gml3ANon2P5VAo17oyOIajctqCe51afGC6+zVowdKSn/
k7vzWHIdy67oFyEC3kzhCLpkJtPnBJEW3gMX5uu1WK1BayKFBppo2v2q6pEE7j1m77VHhBIu+hij
OpR2K6qOEHtd+ulJ3pB2iimchSneGKsvUmnL06kxpmE7TY09MZrB6+WAQGi17gormNR0ei2GN63g
VLpgwMPgXrAX+ELbo1tUnHOSXhWzXSEIwzmTv4phW51gscm2iCwcJSOjfyNLLw7GreacZiaVq0NK
euuJ1XoqTHb0alIhgErUZn1e1cmp2NwiSD9gWc8rX8Q4wj0CSopnnHZE2g9pn+akVqqCyI+C9BQ2
D2YzsphKtzEsuyGrfAtK00wCd21tYWaP2qMQSbu5uS3p05nUNqe9BwVULZdRBcBxUpWURf0g5X0T
jPXcSRS6qEOChAbhCUJP1vupHY+EvycFF/YIJwiDqVNBfTJtPIB30CJq0OBSRi+M9643z1Ni6+Kx
yZSWeY2N77m5OjlAtHs7zlftSyokNAV9LIoaLEQt5Hu7N43yoYhNHfz5Rgg6wJbp5pM1YrudVXR8
44xbP25si4FWk1JNedDOa+XkVKpTMbabUyUTMD17K3tQblkgTJPx2+dh1RdOne+gHFdXELpy9UX3
2She1gzdOkbkgkr4G7kGbswWS7MYYum38AL35sSR/vpqIYbHreetG0tmuyKGNmtLuUIUuGKuaYnG
YZZm9bmh0mF6Cnp97k9UBmPieJDfayUs8DulpyFJ1QwEUa8LIj6LtOIzKtBDIRDXUFNSKDhKJ7NK
I7qoXHzs1crdXI2sDutbMmWg17Ex71tjsyTNpXZ1pNM4YQF3U+RhuRmtmjy1wbBgP5W8lD+lZ6cx
LiukUcuW3ezsJn3Ej6RxujB8KBKTZy03keXBpZ+z6kEBLyi+hYi75kEe65S5V1zg5pOqwmQXGEsT
+GmzgyMjaxK8d1Sfs2AOFuOwHvsb06clr6FEFcdQhlfZH7R5lv2mGLNhn4xTzEgPBRKNJZv9KyPc
pAyMJpUavxvs2UAD4gzrHa2NufqUdnaLqXBdPidRCKa8JLN8K5WpXamtDVLB9VRwxpZFrr4hO56V
S1prqXGE7lJJuxHl7Pg+4DFCObmsesv/NFOZcyoNthYlklq2R9sUgxyZuljMl3pYev4KpOtADpcN
qf2IzSUfP3sl6cyAmZSDY7RdxiqctN5S7uVpYSOLSBnsAXT/njMolme3b2cDTwR58pD0yt7+RQsp
KbtCa+LtOUn4mfxk7RvWkDEMqEhtVQs+wTBXxg7oca/8rJM6OHeFyOLlLsYZ/kHqPXMJO4cDhzag
q5V9KupF8WPW35XHE87Ct4pJMgnk2Gpt6A+6mQdD1tnqR7IuKI/amo8YQmsgImyhGL0pGjgnQhmA
Au3SuMy3TIIpz4hFqB3IaWyrCEjUZ9ZySXlbqgtWaTl5Tpz1ft8520yKRyITKG22WO1p2zEWd7kj
yNbVejUPhTma5kVK2ljCZ2nWgJecBczFJK1aC4zJYgyR4OpUkLRMek/8c6l3e2dgMQfjR1bIzctS
IgOqTTAQt/o3a9ZJmYw1ZhRw48jZgEdCf5DNZVcF5ZYwrq/Mgr+jVtRdFy3UbkUAOahhDytUeQjj
cil+ytgYlUtrdbx4OaTQ0Z+UG93HNqUJvIG9yUbAf14VX6bJs6BI3dco5mH6sTgBdH+zahpthzD7
gi1pkWdPBZ+WfYMEGzpo2kkfwLF3uh7Ocq5cnazJirMKlu2VQp7iGNd8y/qVaoXxX5wWdWRnTdqh
z6yZt/Utc6G9LEBJgyoutJblrA67e9YskyAkGtQuIGqhwl9uE2qHlIBj3+drYvkuyGUazz07cfWI
jpdGrF9AK30CD7OS/WI15khbv8SkQZRdD5ncmAjVW2dpawOzr6f5QiMed0E/zJtDk2EBQ2ysrilD
kqsq425y1mq7ZKVe4T0HzdDv+7LaerpmUnpAKYDjQFIiTTIjPrtaDnNTAIAcE6uZo3XjdvGSVBlT
H7vPSI7uMAxEiS+OqeOOJ1rOJTddi3+7ZHQsv95W1t3IOh3taFq8lpGS6N0Po09r2RmbqMtgWgrw
CyvXv75bU26YUCTJ/6jz/qem+zcJr4Yrxla5AHFh6qQZ3arLf5fKS2MmVru2vpyY9619zQmXuZHK
Vk6fhyw2mvLRIBt5RHkV0/MKaxsorrR/Ki0JkWgc76plZv67Y7im1/83PcT/u6RyVnP/Xadx35Sf
9c+/G4z/+Qf+1WTgI1YI3bVs89YZGP9I9//VZCj8P6pKH4GnBC+UfMvw/s8mg3xzvBlUvQiAbbzG
N1vyfzYZ+j8p5pjg6FiY9uIW+d80GbQs2n/tMmR6llu7Ysg8eYRs2rcu5N/MGZYCr8S0EVlk8XiR
lvEInSfMbfnYK48keAGQkbQbXM2vZyuMVYAvNjJjkGaWhlMOEf/U/7B58jWt2Bc4ZAhUgUpfgzdf
InPSEUm95+Y5WR7KbE9d6OYs8hiwenIve0UFdJIt4fZhKZ+6dBcD01SguaxokejX3KkEJwYesRs/
GTKxqnRcZSV18U1BgbAOklsMtjvr3x2ou7yKA6EJV6wvN1ZmUgynQuwH/gta5ksjk9CJQ6j6WEY4
QBoJPe217XCu5tePKgEPCip4OavOY1bvyOPSAI1YDoQBxfJa+6Ee7qqZuC6gYcNOGoAnqUx4VKIa
+rPUPhhNZDkJyjMfcTzNw0ddsr9f+UuATxnZWwEgb6y3ln8pOE5hXh29cOFgt5+NwgIEsvIUjTFo
CmM4oF9Qa1ZujuzZcuNOKWfsrrMPGpPQjm5Pfi+sIx4yX+mvLfu0mwBTQM9R9YNQ/qwhGsmQbNvl
V/ROSKDKFbEhiugz0udgRdbHBnVa0OaafsE2RGx1ACXUJah4lxCRuOieofCjGYonj5zgOp8xJxSp
0l5rJoe9+q4mAwKlfZxwlse+ZiNjGI6qdRYAFwr9Nau+HQ0pmDgYVglVpGAuvUWVNF+IZ87InmbY
BgqNWT1l27g4+43AolvCjsquMQGzWGcx1icSdwCNUvWeVfWhQufX2kiZB7+X2ViTkJdpt8z00i1B
47G98wWV6OOMXMss7X2PBaIfyrO+miRYIWhERyfHZ9t8ZAzpcYv4jODOziS5uErdWQXKE1+dyWRn
xQa1q1AYnmrKNrZ9+V5xEKTbT0joF+2Z8/tepETTaxeHqiLF8UZF48nTZSFvD67UBgIzhaZNaRts
3aXV2P/qxanaMO+DAGvsbd/2zY9IQ4vb5Ba6+5LHDzd1ShKC4JDGnWZ/sOHESHug5HLRALiw73zE
cNBanSvsz2CR63BV7d2Qszwon+2Ch6aY0UOSBsWaeULqGc+sQB3pCAMY3TJWR5ZTac6FqTk435O9
lEV9m95rqC0J8gkm4phk1vcyBtgi+bRQik/+sGM0dkYt1aGKRWimtyjnpiWNIDNuzctmWgHkjZbU
inc7ie9S2EIq9kIVMHDHAHVxqmNJ9kypfvbbH/Jl8o12K0taMvvioQihwu0qQVRZX+0M3TMVyc0G
ao9UG8Kt7zx7I8AlyjT7OLQEO83z0zz+MK+kC1kikb3aNjmYC3oD5PCN1b9KkMsqIbtCPqStEkjL
Jas/dZJC5e5pGnY2W9+MYMiN/TnblI+8OIztd7ohdIN1QqKIEfPoOV9sgra1vIpec1d99mIeqZbv
m0AjNhVuX65eByJqzlbYm9aBnahhb4gDkVkoJQl1alTWAwtqnSg96bIqyI8Km5+gP5AYs8uqP8FJ
ZGHO1Hqin4qgrtRQaw2WCV8DjoJUlCFjC3/R0RwrLIjFM1Uo6NfRl9WHnLhjR7tUZhouG9KGaQuo
Cw46xwXrQEKaSE0YLJoCNujoKjKW2pt0JIzAvFEucwB9QxT321deTf5kvW2p2Zwov2wSj5BOa4EJ
0AvncX1beSVqwFKj9moFnaAYiylU4Ta5xEHoyPSQrsyxzryfVCeNrs7HUnzYFOtsOHN1x5DsaV7a
dqcQBuQazXrfE4NXt0rm6YS6eNv2o5Mk4rLjXfAjSP0Zh6yEcJlZNTuZDG4NG3BDssPEWSzmI9mL
ylgDkY307aTm0QK/dFgk9TiY8TP89H5HjH3tm31pRLWB4lGgyZQeV8plr4RxGNga/Cl6BFWw1Sxb
GFf6oK1MYTnIF4Q6sj39Kiz13AYaPPLUYtmTyp7BbswewZA/dDT5ckXsZjwI861ZQVSpyHrpB96t
jlRUTWadaTTZX0LPFnG0V7Y3sR9CbdHd61skocnzWLCAoo6Xad8RHlDmrFVu8REVKqCWRZrYWFxI
rbm4+gN4mJ5ylGye5pDWjNSsEdML1hw/7bK/ofMmR28DCAOlv4Ao23dm/juQhMk32LWM8tdpcqUb
crdbWd+NyNKN1zF+X8h+duEUMjsgFTKG89noRRw5S/+zBlYvpeBj8/ttRTFfkke7pxHZo99C79x1
34wRHuZV/0r1RH9gL00SVSFNu6knOne2lumAq/R3Ubj1OiRBbQw1T87CcRwshHXJjmU5BNMWwJP1
x+HWMXfo7b2dbZxv6Xwts866Tn155ygc9hhRXLUcpwu9hNhpw7mUy3XHRETh9LZF0KwxJGRy0PvF
eS6WGvGitX7kYv5SWeAG7Cr4YYUJq1vh81ZPA32fe3sy8F+LmDd6rIhxxBEhk2FodPY17d/GBQGy
6eChyUgpWCAq+aOVroxqlotBRp6Z6+lrV41+RSCaL7Zt3Ilc2M/AH5G6JLwfTj/vLdB0aSqTzpOV
Qzjb6ktiWbcJqxVH2M85AMdv8h2mgwoFfeDLcSulZvOL3C4hZFAp+hejacpz2imvEIZsX0L1o6Kl
2JdD30VzAPogceME9XaqCjBFJrFONkkzXIZ3sZ6kF8KajLtcuetHW3G7igLJWapPozOFZ9vNj9FN
cjDrDJdQ2LDXkzwyoRI6qeakaSLxzXJlN1doM3Aw/XFNCiOil+YG0bheshw4Kc/U3inNR52Mi13e
y/ZO7vQ7hou9Ks83KghE5XGQDaQ4qXEwVhxV04jpX2/niFFAsofM33n8sdWX+0yc4jx5MS3WyOPJ
7m+KltocQ8iW2IlydNT8YW5UdB35iFuYT0cN2LFGsjEF5dYPqLJHfZZNInWAGZpiPMEJGcPBmU9O
3oizaAhNUWGAZ+tTkTuf/WTDZRM7Ce1kOQ6+Nt7G4Kqbq5E+kKQn/JlSsIUwNXMZqcgyuaMY/eSA
HLW9rSa7JbeBiS0eYWOstHwiFTusJlMSlgTZJtW2V8ZPetxZOZrThU28p7GPqzgxjRlrftNd9PJQ
ph+p8m02KEJ+NefiEGdE0VDyCdLh0a4epcwK6Sgu/aDyIS9YcpL65Mjw9Io/M78rxvaugu2YUS9h
C4lb1Z/Me6EcRkB7bZsi4zm0CdJC+zGeb4KSOpIT0GyK/rkavYtG88BqL1K12UdfFNHVupVzBKD5
gRjmE86Ki79mtouQcwZyJuxNYVNT0Igrr332vpYFTHUU2xMznOOABNDi9xUNzoPuSgltzf1rQ+06
OluIfrPtliA27zplOCCM6O+HtnhiMeh1PP1yBYXTDCbxPoj+CpJuQRE0xJEJGpE6h/iODZ2l5I/8
7IKSSiAhmdL7aZJDU1/8YU5P1owmZiD349rUjC4sNQB5cNTlo6k0T7oyIg10HFQ9TZDqMokSdwbD
8qF7Bzfoo1jwcrx7jrHbJOcg96srxHqXI3jMlNNAQABBYiq1T7NDs7HKxhsKBW+hnKjqsFcoJxzl
SFrmnlp7sSO9xfa0NJ7CO0T6nN/H5xShHXMMEh4jYWxBAgE//UoXHIF8sh4KMH3Fgj1P5qESjIXk
B7m4IS5TxlSq35vfaRFqE/M6fqtyYZ5anW1n9bflh5gLjDE0XJsOI+R3gmq9ItfO+zJYuMVMa/YZ
dhROkPekjqHUDpf4Xm4NlvonqzwLLDRgNjBTYEN5ZYqk9JQ2D1t6ZbLsTtOzxE4cpDmn3EsMKJ04
NxiGY1By1cEp5IVRcH3lvq2ifM0uXTwyeBZ3Q1/crXADK/Qrlh0RJUNfVaLAtZJLWvH1tvqOLUbv
ont4mYTjci/7OTLp296qiU1vIcHDavbdmt5ns87mlb+FalCmmsGILZLSJVNQW+La0+4S415p7lv2
EZJ0LydXW78XWFUbS96jge1mBvXZO8tqT876UNZ2pCV4spkf5kXH3orS4iYjnsGKnwhUBBLwYFc0
AOiG8/ijIH9W5ftsb1uNbqDqLQjFrkOQ5iBHscPI7VUU66MJ9VRfDppCb5haJNu0Qa6xYbDTQCJU
A9kajvrz1EyvtoSqYzlq0tFKc0T92HHHN24vXB2bl5v3RU2HNt6l9p5FG5HMJpJ87SCr55vZjQ1f
IXq/qzaPRX2UVW9rTXLchmNr31gP2QT7tmHWnXyYCQXBbBzb+HPKkUGbV2FetJ5BOARzVsuYwVOY
xl2Y0X11aoomi6fWJn+mfDN68azr3A2WFjbrRVVuKgryKNT0QmDDHkG2V2gHIsDDST4n2J2gBvAA
7iYE9zF4cyGeVOtpofLRUKo46C81M9KmPJKkW9PgDHTr+2k8sAZ8ginmA/GHE0k3iggcKGGw9O3j
KOlPcazssu2LJMw7lQ5+CR2ch0z1wno5WvxVNeUl5pTQU9Izx4GHyBpRQEYFI4mllcA2Hyu03Ym4
rmCihfS9DTN8YOqabIj9lA4WQPPNs0fgZhXFWdQq7S6HktmbmCuNMr0kWuXVdnW/oO+O08FNm0td
vc/2bY3Y7iXegS5RL9WcfzUEjYKTt4I1sU5dXR2XvcbhpeQXtB2dvUVWOu2s4bRtiDNS5NXyc4u3
S+qT/YqMW933KB0ckhctSzqiH/GcSvJKenjSqGkhm0eOhVDqBmIXUbPGil8NVUiLAvMR+bnZP7Rc
zJrdnSo8GknxsjJRWJojqQt+h1zfuBrWk4GeGn6niwElwaxTvDl5AvW1v+BegXOHoBiNdDEFDgLm
tlEfLPmk4AW+2c0JSMfcZukfWAePln7pwb1bnI0MSMNaYq4vr+tZZI2PdyNAdr8jFS+wZC8zjGfE
YzysKKAwSlMiWS6yqh9irl1r4iceXtSSiybpSNGSflZbChb0qQ1J0Zm1PSCeQKXbBBIrbPkhIXjP
aH4WchK3tz7XDrldUP8+m/FfmbXMHXROe4dzA3d2LkKtQ4HfTM0Do96jsv51wgjVhKEFXUJiLN9t
rgd4KPYt2w+ukz4kBpTiE8k38kx4JKhP+3NacuUorCEJnR6M5XW1cdkt4ZxAVshqwul6JhLizV6r
C1hHfGGkD208yTnJARdcZRgiLaC2JoLEa1ZF8ix75u1x3+4kGqbxZjnUStIXDmUt+y+Kvj4Uah0q
9XvusEq7xTVnJEoPv4vzupZIbGBpCv0PaLFbk4JMwCgcam9Y9uZySFiJjbp6KIuVryoNe+3EOMXv
5DNmmcKmXCXFM6u+5BqRXZ+eoBK/KzhL42T2Cit5SG832QLUWLvKXZK7g363GZGBYMxAvWOolWeV
NKaJdRtNEch9lv/YzniZOrHzr8OkKiNmZl3zzBrxkLMw7tGwGH3UpHwLBfonKB+ayVusdgcrnnGb
LKfGcriJdM8Z0Cs/mByAOuKD37LW3oipUnLEbY2za9L2JDe6n9ONtfERFS6fPn2I13sthZA9cLhq
F/irx6ZWH5uZXvFe25rHVjqO+aEhzZO3glfumjEtX2Sun/7LSacnHdmwNq/+2GqUin9TGrE3QiK0
fomGnWAa+zHKgCxBAYEASVLVx6x75h7t89fY+Zrg7BFj4DxVKs6jdfWqmmjDae9gLmK8Zna+Ir2R
8/aaMbXpwaoLefO1bgFf0ITrVvoC82it+Z2CizeJ8ozszEfbDBNkdEqIjhU2r+fEJ/3exA8HHrse
x5vLNSYnqFHFoV8foR5X7s06ac/mbuUzKlYRtbg9m3SO2J4QDs9bNkc3575AA6uJ/JxVBo4b9aCF
OkwBnMJMJsaCwwO1YJtmL4JhVRbfoyJ2UYDh8stGBolPBNyf8xbn/XZjNSI7JYNhCpP8zbnlPGzq
Hs53iJxkb2XTmbfB1dafxKFkQ53f8nJuCPVJZY1UW2YdtW/AilXkn8tJHM7TrfKCyv+wqDoDZWpC
bBSiYCe/hCqlSi0738Wk+cYAxIV4nNUowk1+VTAllvP63aV/t+BxVTvQVgZjf8xJrZkGBIBI+2eB
E2Bz1eVpyH5vcnheN5CwPd26id2scRckp5UKkUu9X7CGNyzE5HrjitCRub5bhOClyGVMjlW2X7f0
bdrpS5GQdgP6Vanx+DCTWMnku25lus8QhiS4cPSWHggsEHh/rxfToSqZcxIKpDXegs1Vmcjk5nUj
8u9hHfurOfCP0JJWVYwbOfe+xxEsQiVbR6keQmcOGYPQm8OZ4DgqsNCQqMvRx7U0rAbZ7MSvs2cT
w56MlJDVoodSriVSK6FXdpgATCXDUqM/DOUum4vAEDsT5eSAtySuLwDE3Q1ZerZPqvRcEzRjT5d5
jQ9DgY2XP0xacBIKh2lex1hFH4Oe8Q+IbIaa57VAiFOIKOcDD/PRmQvfafpI2DU68Dvi0FyWdl5j
/9gkea4Tkzkwd+vU7XS82Ch63bX9K5fXId3weU4+2eXhxIQ3J65IcjLSGHzop2ArgHNKxEmME+Xi
Ox4rohu+C4TgZjtEQv1MkN/WycZkqoqsLlJN3+KuBuZAiFNJeEP3Khk7bQJsxZKg5WtAFTxvKE9l
xNIzboEai814XvJLtn5amfC6hhQxhr4Ozglhc95wqpMnSPVd0LUfan0L7TJSjPPcN26yHubxtMEi
tq03YynQNuBsTSKnvIwmeRcKk+DGq5cumEkjm16Q4XqZ4OnHgUaJ0TXAJM5qufLVcQXbF3ntODkP
NpV0O8ZRqyMSuLBCjtRFQo/y1BofrXC8kr+bnN2VEiOmpGc/QiBDdTa3iwwa+sYJoXWaym89e9nm
ldgqVqIwKNKJl2CY3jXnIUFehTgFGcCOYmZXoijI2Xur1iknVxABN5x9FjqbvEYLjq+JkSJhMsHq
SPvqvK7UdxbsCfNRGIeW8WyylNw2aImJUWg8ndO/PbCOh/bwDT4KG3jyo42/pfM00EZN1bWd112p
fKbd49Z/IanfzQWFkKIFEDuYc2uRvLwRcI1QIIs6iPvpQU7MMBswdGs3AUvt5pJ0WmM1GCDfqzhD
YMXcvE+jxaTGfhxvHpw+JeVeZDx3lZ9shsdcPDWIaQBB0pjHcvslK9HT9NVblU+r32s6JzAS4WnG
YYu0ShW7bImfx0aEtdUGRBp+NNSit3GvpIcV089tewQ9RbZPyYbnu+YY1wg/llTGAPK624r6zCr7
9uOjlC8eM8vA/9ztBWszkx0DdVeCKQ9ajCfm0Ek/q7k54zCPt4BdfKgqLWsKfLszC3fST5ZgShYX
2ZtLXKBf5T9GvgaOXR9H6dx2TwuVjIb5c0kyvp8PCalSOcHraUMGQyslqljvkcaAruh32+jcRirc
Gd2rIH5SNAMapgWUTnte296rHLY31WW112cy+cKYsCANK6aV5BEDxsnxdKc9GEWLmUgituk9TRfq
tMe0ONtKAjI9exl5lizMJWX90Cr3dfukL1+ia/YD+hrCsPxOmtnkmTjpjuQaQnz4a9tg7fDdMOQ5
sfuEQEbyVcWPmAdmghF1cAJlfdvEK6ZVw4oU7OjfqLYcgZjWqMmDeW4a/bF827DOcGbBR3I3XTwX
9NSFLN+34PuVDj32sh1m/dUcraAvJn+b7Guyfc5IecfGPjb9cBJMMAup9HtlDBjjrkLmGxf4X6un
DRa6smU4Ldf+fZG3lzJlOmZypxurN0MB6RgGoclksP2+NRPWKA45rtpWJT9xNoJm+cKrfafnL+uM
OA92i+mvZJB3xH7FIHSc7lXL2UKZ5fvMYA4fpydrOO4hU5C19lgaypEq/WB3YDNbUw5VXLpqeWcj
3EtkK6yLbD8aJ2k8AuJ6EdT8BueiHr/2tATY83d4nLi3cr79nks7CRZkbYUjPRm03rl0WHMR1EjF
6Sr9usqfdTZxTZvTDOrYGgk2VOddXd/nxZPdNsHgMKqbB7KyVq9AgLnEMcWO/ZTWhuvg803lirgY
zJNOEY3mm76kFJBpNFv2eVaKkwHfZKQDbhhf0vzJfRymiYRJ9Ml0Yoz+72X3OuXm89ov31O1uc5d
reieBrplMI9aAyE1o44SByI6t8piTI0UXX22yFsrxmfnOLbpZUrbUO3uVXmBHnIU3QwjhfV2/Nio
qCpTgbHrOd4wSxsi5a2koGMYLP4Ka7gMRb1LCfjIhXiN+a8bg/mAkQqOAj7vaYQjoPkCmH7b/QxD
jmF5OPb0PlufH3Gbwwc5WXV+THXWybfj/5Jzn3TG4jHjx3Z9gpW2N4zRnW92cp1ZNpYmBt0MN/f8
DtsaCngqqi0OOtP8RHnnIozENyeBOVyT6SRvu0xcFucp0x/TUOHCVcQPN7GUXorsxSIMiYSMrUM9
8mDn9+taeeN91WD1MN352o5RQrSNEw7Pir4vBDrdiBwUEssG/D1dhc6Q+Yf52ZXbd1Ep4SJR2aV6
OJC2AL51QNRDT2Rm/joxCyfoT2pBDK+/laIfzKyLlGYI1yl/zTvyU6id2Nwx0rUeZvt+ZMBRmY9b
NR2ludolXThzvo9bfsZYAU9tvWYICLoh/3RWcmK6JhzZyeiV6luKEghJZf54h9k9uC0+mq0Il7kO
cjbxnWj3BcUGe8ODzMKBtGBPNSijsDlBFKh5MBISvPTkkOksdbng636BYjH45jJEAwArLX6Xtj8T
H3S54RKhcR7U9A0rfrANlk+C3SduGEau2FDNU0aaYspMbm5u2R5ERFv3iy19Jtaj5NRXXX3Qx5MO
VoPMMXdomHyaKtPcV3tgclASobiFpqZerUnyi3XdGdaXqkQT0/oRosUQ/8rrG9V8UOXWq9Z0XqJ8
wDkgTedTncWZs0BnmYz5zCsKLL8XHAsMdjAE8+BtceNateKRa0XPThvbzh9t8WlmZKaV005pOeud
0Udgt7O+RjWlCRZ82HeBrLi2b3oMlV/lIbMJscZsiTwgEBtytobsmpV3Vz1mH1bcXLKGgkX28pKA
tOqrMd7r2XHHKv2VOi7LKsZaAWBk/jKkgzORoam+pJZ8Hpt4N/JsS+rv7Nylm/JK9Y28hAQTKfsh
Zy+wRRflLGmlnJHmwvY75VZHMqeklBME0HChs0/18hTtpPWcVH81ivU+vlSMwwptveQK7BJuSb0Q
AdppN62InTOucOr8WJ7cbSAOIvWUisBGIhlkqBib/m23w509OzszTp8aYz3YurNHlB+h0rbF85on
jA6YpVDbzc6rWf0ZNd/Bwc4AoDADHsowrjfP4HbtGKvpJQvN2O011B3U2qhVAj2VnlBicAJwRPKz
0M4haDbM6dxMNLWW4k+lGeH7ttpm5VzPo7SEDzYte0ufD0kpoklKH4cGgsd8L0bpWx3JVLOmw0bg
hYxOb2zLw9Y2riIz7WPRip81SIhGHK2QVLsnElN/0WkzuLiRuqrQ2H5LAfPkPbcW+mpxkQe85O2v
2g+uTW9gszIa9eWCsppS6sWw2XLDxS5jt0V0gdTxjBP9dVUf0AqGmdKQ6TgcW9LGR5tP8TptT7eG
gZX8+2jy3ZGmYhF7w/MlGHphvUrp6v8oo6JKbZ8rRwsRzsfXicQ6N9bbveH8KNvoYQza9eOAEukw
wAmb2+G5qJlWIT7IJyJ75V3RSL+okgfwbY8NVI0JVIKt6JcMkhUawIZyAzIVkMRBvQVd4gQQOD+r
E4P3o2JIV0xn+6Fv9gkmsUSldGQmgPx510870Bd3jTXt5/Si/TQMfWe5/LRYefC1mA3OcSpwVXnU
kumIIuDUTf3fUhOTg/BiM3etre/TYQtbY94ldnpsTKY9JJCl7TkVR5XjLAGB0CoWg3/2ksZs7oms
Q85ybFbdhREdojg/OOhtZYuTxnCEn02Wq+A5TKtN8hpOKaUfH+1l+tbi0T8WZg/PlN8nv249F0xZ
M8nrHiyutVVjJD9/xTr2clYVMwNCdgtXh0hHb61jbHuug/BjqqYrepGgV6udTCmhaWjGDUJzGFID
WH4bt/lAQPJekbYnC6BBU6DWkeRPFgJ+FVuwppWbW50GefDK+GGe8ahn7f2ogCu00GXJAHnEQEfx
bs+I8ysT8F4PGkDCHV+uTQQpCUVSjPqfhrtsAqMwH8Q0hZa6QPZDn3PfwUBbKZiRKInHInXeezuh
7p3dbn5WSv2WleeaYJ2y5AcXczDw8DcKwAJax04/VuwVayBH0Fw+kGojQHnuKTazXNsnbscRMEWS
wZYZGyjbuW39Xbaf/+DqzJYaV8Iu+0SKSM3SrecBYxsooLhRUEWhOZWSUuPT9xKnu/+OvvEB6lAF
tqXM3N/ea3eGcWTHtJmKaDdLzD6WQ4Kll/+cZNG99Ula7bFlS2ZA6wFR07SvcrnyqJGbIIXM/neA
fUlWIwbdGWtrtJa5XHkNHGzMQYXvr+feesXkhzE32IB54fIM/ZvZ9xtJz2q+p094HVX6Q+fVIcnM
jacZtWZ71Q6HDFjOIOkcZG1qEKPj2Dj0FGR11W5EsyjZCTAoGXhzSOBC1CxO7R30ziWfRuIM/cpx
mPtyuCZqTaYUrx5FWnG5VQFYALM+GMsQLjZeuWnipL955jJ3HnZ58+g689nFdYbzAvip82hGvLmn
TZ4bMA+6awyDzux3oADPVhpvXSuGoYW/q6W8CYkePWQVU9nmaLVzTBZPAE1N5S2tRdeojDfNn4A3
ZIczcBkVobRjC6reZfVK1OFa6GVxR1ZIh7tKyS/j34JE/iQ5m0c5SjMnQ1KDm+peNzHz0J6o0nw0
XIPnXT1nHQSwSiIg/Hac3+nMRpSK3lRs/IG31AIKsMjJlq8+m9+m99HmLrnvrgAAvigtT40b/bUc
ruJqVIcUwoaR27+tlq2SLb19iwZDm++2oSja1vm+7ozHcVo8xkSb8/lAAhgGIZ8MsaBxyNo4MAt7
i1M4+kVNUauakTXq4TENppU92kcjRswJkh10tjzbyQXJXOVoCNFXGnW7kkMZXZK/jCUS48+4X9Tm
VodyrwhKAWc6ZfNXjoFtbPu1ruz3iDot5luT8+YY/xRCCuZ/SO1UgcG8yph011/0hdkWp4Pkqlk/
o6ndKAzrjfVijOZhUtTnuSl1MA7JrGxF7Cb11mEVHeu4g8jICRwfnS4vZk9KPcmOTk5/IN44J362
CYfJYwkcsO74L+Cxpv2jwmfyjgfluutIJkz2H2fxFKsna/wcJKIQzZV4/DtnaTpjl2xi+LLbezcH
//wSIYWVga2sHrlI5GeV2Jzy3WeQYufEIC/UZpcKdsNgK1zrM3qYXtvkvqeeJncx/DZLqF2DuXKM
igGMdzAYlJjsBP1wbxhQaYbFvb9quJmpWd/Hjr2Lx13fd1yUHuo9U/BFQ0yeIQj/wXL83SCtV5Cq
cEh0l4abXzf1nBPGD2qeurr9U5VQK6EEXBhQ491/5Ibqus/CwNbemtZ6HjUelT56pzZsnXBplo+Y
Q3k3xNBMi+nWwQGrq+TijjbEEQt/gDgvdsYA1Ak1VT0lX+i1jTrNc/HZjgADVERanqw5ejcgPgOY
q1hXZvnQY+Snpc513hB3b57bpec8ETHYVA6v3iheh9D5omLtQSfJ776Nq7cgHrfV7L9KGG9rRRTw
IJIE9VY3TK+9aR81E9qobFeLkQo8nxH6NA+z8eUiXmg1VWOoZzEwGVXJ1vaHNTEbhh7a/egGh1Iv
p+wvJi92ObcgCT14oSAI8FYFxW8ZFNQXZzfyHemO8Dtjem5zs4LNKqEdQ1ah7xujRlFwN4hyvRlB
FnPE0l+0uEZsGgNQ7CnWpDDExAqGYVeXzh8iAskpI+2/CTpzoTv43yzD3sEFsYACysmHOhZfLNqq
pOBmnpt4nxfqLeH6zVt0QHeihRcrQgik1GM7OSf5VpjzSUevxgNhSox/X6H1qEm0mMl7XNzHajyz
89ku9gsrV0cPBlrRoiQzOy2XHToeHv5CnJCQdrNrwHoZxgfLJ4sfC4AzZDyohBNldmyjNz2OOy9R
R8F+VnlHKXjHoPwxyWcab5/NeHqO+iE6l/FQvDggxzprEK9lymGxfJ0cFpsmyx7rUVMkBzNjr/2/
veYW5o3O8FZ4rdwy2FohQYSbwZDYWpLbYCnOhqCVgGGosNIgQYtDHmp735MyY6A5djsjAc8z4kQk
wseQq8qbTZ+10Awg5K/JM0NMmTgFjy3yIx5Um+0lM3UPOFhsP9dYkmuzw96INj7ifCTwOZq3RGTN
yazHPxmC1GGg62c/jz0tn05uvJhUxVYghOeUIJpl5oLDniQ8711bE++CSuTLiPNlih9TRrcQCza6
/zujuZWZYN6P21miBLH+hehr0TxtA9gEYrwsGyvEwrVjnkCkrz2FoEFZCDm1TcRGiHw6dxqWb0ds
fZeVLEYVwsFgWxuz/y44hzb05vXOLzvWB0KhVUNCY35q0brC+A/tEZuAVytzP42yQOTJoJPhjwCb
7WxywvgVZyDQq4bH3jB21xNQhT4GiIaZnRZqLNTjoU1Po/tRSr2rqu4YuX97PNmGiy8n/GVmOOwJ
27g+47twVcUs/JRiOgeLOzwVktmwQ/pcj5Ax5bwzbQ7fqdoUxBxn5nwGgnngvEv3M3OYPelHFthG
vZTqLUA06kV7XHysc3WqIofx3b1KSCVRYr1Q/yrKml3cLmnPQTJal8BtLH4d0UJEfOC+rRjalXa2
ob1xoDK9N98qRFs7h5RK/bIRvcCVYGLz3kukXRbH1kM1mDkuEfeTTgG/BTIP0/OU+nj1zRHCYHNA
lHNCEIk4Njfe1We5sP382CRM9GewDB4+95PChjMBbHOHYU1wxrtPnIH1g0jPSBhudPXQ6kU+AQWI
9qOzHzjp++4HYEMFTmXMKP2biGiCOSUbZMMJiXqOnxSkwwYrrXUYEF9uQ3jmlBwiPSdfyKLrUj/g
d+CG36zRZvP0K8kqRDowBUQB8o9yQTRU16h+XAZIBgMO7Md1/VmVBA+YXpSM3ESxtbt2bcKycdmg
QWDZjTw1UN4ilFMSoIb/HiLhdlBoeWpGl/+HV6XC/Ay9qevTTYDJdnFiwhPrgrcZUdo1H1WbnStb
AaZIsW2jIKr3rD3WZb7W0Skj6IEIpcwzSFwruqlbxNy2Z7EbrMso2EcyQprGtUGkwj0PJAU0Z3Q1
Pxka73ZSkDA9+9GLhVnE534vc3xyxUuZ9aecI3qingH8Og39xNjorVudfNXpqcXkhM8oHy5T+C/q
0VZjtSodyTRpG7DC2oO7Yk6xc3HZTgcP86TEaPwvbJtlBnwsuIgbTuaGq3de+O0V3F3A3pB7W7ve
P5FwMBy2GuZ6zxG+lqfMgWjk/BIjVenTukvaU5RtE5q9F5jruHI5hubWLlXfOEFJv3JsOlQOxpoC
wWhH3JrmXtCG3LrNU4XkRk3m7OJQdiii5VbSibtRb8m/Yhy72hxZ2mA/YUxr3s3YOw/F35jdbAd2
Pqpex+EMIS6Y9iJtt8tbZ2bKnnEEErXYeOpzJAnS7OxxkeNORJhBopkr/H2T3JXWe5N/s9ACP+mh
xljsYSuOJ7wbMsLDNVs72Obl0c5fZu9fS+Sx+HAxfNZfBAM3FShVoCb0uhrRL1thJAGXCTkWoNHa
n2kORS5o01HdgurJn0R7MIn+szHt/04DJeOVZQJDmdzi6AepuamY1da+5LDFSWjnRkVCNCYjrbm4
5wxd3XMGfYgs/2zhwE+F+eZOKdUQnRs9h+6VkCN22dR5NdJwowa0dquGEjLU01filsFr23OSiuL6
vekYU6ZVxUCgE0g1TM2rAAXZL/fjGDwy2nZ/dfrDkpm/lQWMkAFqXhEY99qT8ZNT/A2jvmCAtgBK
HU1SybPgNMv+u1TTm1ewemIP4xW8U/fM0+k9t1ET7JPO23lx+5tSgfZPWSfVgk5aOYyzOFgqNLeO
G76REBxNrCHelWLdDbhmrrFZX6ful+Cyd/hBbJ8Sn+huplwM2CdC/h3GFQi38FvWAZEo8WfMxUHK
J5k/kHnE7smAKfgOsr0vblOVQ9JUG0/Op8b6jjSaJi3P8/Ct/UMzvNTGQ1B8OUZ2X5B6eKJ9NvOv
+YDV1SP41G07GyEOK83g9Ru/0yvPeWoxksTElJKixm98keNrSJw+DD8IacOe/hksLoujXQzoyBDo
kuGhgQ/oJOUJDAFG98IfbpXo5cbiIKtT8btorMe5ZH6uG87MJOkpNqsV1lganHPivkHrrT2PSmAj
ML+QW/eOCyG779dZlMy3mqR2YrDlgSjB+uiVyS6uXPdcjJnas/K/aZKbRU1glIKkVTDz4sStd8hy
I9yzU47JLT1AsHhMe+53+IhY/MyBiVXuPRearZdfu5vKgOBvKTUeQyi6+L85r1i1i38BeO+QCf9W
GNlDxJhTTdycuRaARqM17mp7Anjdjrtiil8BO1QXq2uSbZ8HRPDn4iGwO6QLRuNPkfPIAOspLbRP
Lo7SbHtxbM0lnlKqgJ2Vob0r8BjUj3qo1mnq4SsEPWqNm2FIrPViO27HSV2KGfs59uhDUud/QguD
AhtiQIJDcQx9KM4kkbrKeEnwCgf5tYnLau1yKgNCCal2LD/MieR6m/2ZXDEiv+Ybo3XnfZvXjLPz
4h8SzuLHwZbJZctAhR+IZ4OQj/lape7Ae+jGL5ey2wtGBP9010Ss702DecbrMPBRxn2i2sNZ1Tyd
HLonlx2juY9ACq9aiSCRJgcVSjB3dRKsw8aX67k1wnWcxYgcvYfkhJy8JL9AFyynE3aKsRgBO+Z2
u/XzBAdGUjwTxDjgl2AfgfFzrrEmVCVLf2NWv6XOjiQDT7HDyhcn/W0aPfvB9wqeSLU14iw8dLLE
R09XeIqyIX080nPMZHqBMqXYHcaahHofpeefz51aOMgR+fM05kwHl4e8MMDC/3z488Wfh8L1IVhb
g2YsuXz480VdG4xS7P4a0rJy4vAxuOufDyfsNnIVm0QYqfBu1hzY2clUzDRbKimoJOZh9KP5v4ef
r/3Ppz9/+v997edPtR7+329Tcl7on6fK5i249nj6T1MfYWYx2yzbGAa6hm/rW2jGpBWgwjCLHO3q
bNQ0G//3oSh9vN2haPQxqKN1N8fqjPOwOv/3Bya3V0FaISimE8wVsnGu6KbTfw99Fq2yoccbbBHT
aSbPP/18pP7vR/99mrrqaOPIM7K+PCf5/3mAsEVLXhAbnC2d/OxiuUKYdc9M1OY91uhITvpswQP8
78HNmPXZy8P/97WFkwUvokdLz3yWWuDQPx9xjkeGyic0CfQMh3PNatLStnZsEap9k3W/B9L9eiUT
rR86ktZ4HyO5g6mVHRBAb0nnOufgB7hT2qnL7HVwzkZmp/Rc/t/PkzGez8nb//OF5bt+/tdOcpVE
pie3M31rD2i4//uhm1Vz/tf5DJoikZ1/HgDRcRL6n89tngPmox3CgUN+AYiC+NRWY51dVxKrgYuA
obVwn+c+eFNQqs6cviiZuRuS4vkoQf8ArfLYL+0eEBfujq3TE2PbD4tcEC4xHOoYW4L9oDmAuM1Y
XOKB0GpnhadZmziUyehshxFHlmNC2vIy6xODjrtrHdGuCFggtKJgnn8eCHi2qEAG1odO1ecxLQM+
pOvD6mSot8Y68hv7HM/tnzyP6U63McvglWgpp9iqOP4VR07NEC7vzz4DLgQr9vEyGC5R0xjbBIUR
+DAZP6H6c9NhjKkN8TT3njiUPrRsOWArACx29Hz2aCFGU+VNJJFz5DgzaXeVtPewxjGMCYgBYwyp
NEOpBBlXHdPhxUsC4zXG7y17ThXW7CZ7y+LEhtc8OvphitE3M/Y98+WtPdPMZ4ybysZh7ciUs5nN
2Uob1jXOSfcJAYwD1Fdysjj1QkZkuBBMeqcXwEqj0ycZIpu1sy4eqrhmN1a2t+oy+9pg0z4kFGCg
0qcmnsagQCarAVwkIPSXf9ptI8IPNF2dpSKLAKnoBWqce5wiJlOu7l88gzgL1pSf/3GqkdGhz4Ey
t3C72JWGiVSgtfYhis5EKCngPLPt67RmyFfp3ehEmF2akBZFtKb7gHGL3Xz5uxFZtzW7st4lJVvQ
zDa8Q+lJcQOlRx1HPZd78j/zjcKDmJRtj0Sv599Q44e7RxLSx9OWW+10sPCmJXP2XRUxtmrTzG+V
Epd+VvYbr4W1rUrlQ49hNOmYKqbdCPOE5WksY0X+kldji5Vz8ZpG8bcUk3u2sApH5RFxCP0/r9pL
Zk/QWuPx1QW8s2sLGuBT8jG+ks0t1vnTFJTBk4lCpFLDZ5bQ+U/asvu9hXCkeLITuG13J6y9u4/z
lrOhXe7+52t1tqjSlouTqhu7a9cKjJBC09fB/J7ce7WnIlbffh5aUFtYEPInyxYAfFw/uXqz9QBN
lNRoxYm1lTxNrRmLfanC5mFMbRoEdIOs7ej4XJpGfEYiL/eV3Y4M41FsfBZCnTxQ8BU/sMMW9qXP
PYfBdEql5zIuxbIS7116Ii44Z9SlBhh7qZQKt13RoKqw0d61erRWPiSPx1oHkgSU2+y9RVJrm7q6
RFGNm9fvMMS4xFdixPKN6rrxgQ1/SoVRcdHLuzGf8T7PPeYPswvwKmpb12uvi//YObpZDPHvTGyS
IOpoMZ+VxqXXZvtgEAwfHUp8Ou3wYHWCMWGHNBNcPJaUc2Gm/i0xmZpGmP0OLRb1kEDhHQqyWKvG
JJe7/F11aQUb13FuuqY3qZZOA5dc+zfpkk6i7nToHHHUADvefc5OTFJ9LpdfbhtgSm1pwnPYAHpZ
5998z22fcj96KzCiM5li3MO/IQKdrl0jMc5pnREV6gILJXWOL1mXmtiKGfPW2eNIdcO5b5/apkAn
KsPgMSb5ehbab8/5OM307VXRdhKif4Sk3D+OZgzalTw3L7WzKackerTzOtha7Ag3gdmbGwPnziGw
kjURRe8e2+Gr0lPI2sexzuo961c7DGCYAigt3Jvxog9HZiRPdkfQNBTepQq1dRiHgWqxOivwF00v
PVb8h8JF/AA6vU3mcv5UgXoZLELgUSbqs5GW2Qu0zVuKZMLLnv9ir1RuI3YRR0vk/ca0caLURnlR
DFBvS3OLH78EYWoRzRobIqmgg7oa99zPTQosyUDALcPKkFhPXt06Bw27Z1hh++vIEpI19JtpONcl
r3Y3+sPZddL8WAh/G5k4h9yGIKEzAVKFc8ubK0jyGTmYGVgfa+eUY0gws/S/95dPisewho7apBEH
5jAmF208tG5c8S0pPsAxqtXvYc7E1Xaxbcr+WURLUZ5m6O/V/rVOJuPy84YKc+QwUWXjxk3j9MD2
/DhQ3Xtm+Wq3tfK99xQv/WKcUoeWG9e1MU1jLwMIzeNgFtc8SeKr9xxXJr2z3Kx2ZkrpnqlqPl2+
FrC3OFgW0YcwQi42PZbP3rb9R708JG6BQTad4dctV/TUOxfKe+ej7jDRj9XjzwU3D4wxs5K/Nug1
QRCjfVAGG7u4DxMsBCFSj5NY7dWk8eTQ8OZcMQgjDyT61yjLrSsHGOsKoIDdgKQwLam9vVc46aOO
dIq/NM3++6jV1GYlHWZIZP9tPEZMS10eNqGRv9lTa+IUs+xN4HrWMQcVECeNtR61IAXYE1Ifx/59
hHN3GVLMbAEqWm6DBCE9ky4Tlvxx1H29iVWwtzMrR3B1x5ume6hN/GzvBUV0BmXRiyzaTWr6FyZm
vDFbexdFwgf3BVoOPjzCj587W2Gkuxov8oER2FLTwCB8EqTbIdrCtgVT3w1E7MeKsBQEx3PtIq7Y
XveeqV3vy+RbWPRCFiq1f/VlwIKCojuRg3N1lB3Ia2enwsWs3OYuYS2W/rDFkBBhz937C82qHK4j
TKZQtkfMu2x0JvdGJOqp7uZDm0TrwbTMnSU49SkdPs1p/FLAdBj3A1bpUxp9OG4ZPrumhxWpKbJ1
VW/DFJ/mAvfauGUSnbyoWycTGTTppIK7ynydm2bXU32OWEZDWtG795IijzmQnPzwbg3OQbqyZgs7
QaNihFXaSy5gNN7KUV84f3YXsZhJ6oCgjsGe3xuiq+SZ9u3FLNI/TGNgbdLMqWBcBFdHcSanilif
hn4iQHed7JwVrhbHcsy5Dzc3xGDAJpocOnABD58fXObi2kFI4qT/F/xMfFYzzQ55JxmVla9ALxDh
Chqm4icvkAJvcEspdhN/WuC9qSDAR+DJ6Bz2lnUwgmXZmf8AZD0KgSIpjLl+6OzhDT6qvVbmfDHr
4SPwOW3plsrByMG/HnT4boWip08D9KoFo0EHy20+En7LXPdJwj9kxDQY69L3L4KrZmumnnWaKpjJ
TJQQG/KHMAyeDSvehOP8z0qR3tEaMHvRvb7OjCrdGcXb5EEqwaxAuY1onXM82WdB+ABOcXa3q+Gx
ddoWBJ/5GMuweR2KHutGya8+qXsYzP6K+517jTVy3iwrVHicY6cCoymrtcabVtLWlgIH8FJr10IF
QGdMjolDOTJjjsVN6yWbzg1/JxbYlilvHkI3qR8jFHSMGdZWmh2CS0S1Zdzcm6wwfos23VuBfi4S
66oaCFxF2Z4gzmPfVda8AS7HjztkV7ZrzYF0uUFn0nCSpoB8UoKVGNz5ZSwG+eyTZXxg1/ba2cn9
Z/v3s+mLTJ2fjMD6E9hqqdP12MBWcs8AYsQlZO+7JWgg/KjYT+aU4hbAk+6mHY7UimUvyBhgldVl
xDbImIqCBDFtLVoPdoxbW2qw/whdv3oJ4IHIp5aMA+p27O9RRhFfENrb1FLVoYNHzOsTEqrhFNoL
D97LNH2KhP45X4x/sAiQ+/eAWfYKOuiQ1ItYTTpNARga+Lnx1Xbs4InYQHa16c/7a06NBmlUPvGE
d+j6TKuoPw3oniRS72T4wokR7p3W/+NXjnsW49ccQBlV00nbltoT3P5titja5JVyL6JziaNP5y4b
fmtpxBtRZxjMJms/jRXPt+UQjB2afwYsBrpSjHQdtJgek/tM2TMVQYwhzK6mUATRCgxP/zz6+bw3
OqTlrLsRFLZWhQlrebK+TYcOjiJT9qa0ELdKgfE+wxIeSZz5M7O5DndxwB13E2oTHzlvvzMUEJsR
MyjZt5ZDxFZndb2RKO9f4XSTbfG3sopD55PnkiYvKqjibF26ZrNtMgZdFHcv7XzQM6xGbOZA2VRy
ja8JPCJvrOXa9/IPy59oE81+hwxV90NH6ZDT1ZewhLaHQIwHoePw3xovlIIwpMuK987tXhOqYJIJ
tdZxred2hr/ntVvUUlEV+l001j+zHIoHTdgbwiVPIBtPuCIFa5Yq9m5td+cJcEJnggZxom2SF81W
1+7O7SmUs3GnaF/e507+TlyG6L2LoXCIGVwHaPLkKLkBQt9Yp3l6mnT2RPdd1FTfsW9AzMxqOOMm
mIEw/mfn5Xs6AaIIEsJRqPiHpHPiLXBCSt6C+NsZrJG+ImLwjmH+qzz6CMUwfpq+8UsOgOMqCKSr
iZ2MB6bTboA4hYPzCGWBbUFVfTntu+MNI9by+k8dsnmHN81GzGw+Jlo/C7P1tl5X4QrDV6RsdsR9
L3BnIIJFBf1NVvCgGRFXUyK3WLzJItO2NZqUz5Ygl+pV9WJ4nNA7wfxFtu8ceIjqUNLb+fYTiI1o
c3dl9tlQcrFbiJmt5AYfecN7nCyhw87/F1OVu48LlKaM9JngFAkPxHwy078wPl+07+2dfn6daPXG
kVHSekDs0zVrhinO0fHzfKO93jjRp/WLqgPGljpjB1N9ul2CM7/C9jYG7nWJFpmRtXOdUaxk1Nwz
y0Wqy+p9mrbcXAJU1nBBR7RyYoJiil2jCNIP3fJzpc7RV8RtggL3wZjYr86MMOa54yaniTov/VO4
jH1nxVyW434AzKAQzdZp69eM3egWGsa+kvE5GsdNk0ebIeXOkNo4CQHOpDZsW8kA2FV2sWNPxZzZ
Q871J2J4Fhl9Myfe2FJKh3n0ORv9c4xxsA8o8WDzhfbWhw+ozgR7J7HLjemXqgnJN0nBejPwDwbe
DO9hyrClcG4pouavs7g5rU9t9kDQa/8jtzH1wNF3x9pHp0XMUPxolFG/j71+mVg6Ab94hyAR9ZbS
xH3FbYtqpQkPA14kRtuOLG+5518qLLGSQ7/Ibh3s5XVQ8VpnklNbqeIveKKKBIAiuiEealIA4DmK
U0r94dKheojMJ7g0Yg2/dV+0uKgcBAMln4cGx4Yh153pi4OZfMXJ+LdEdVo5KdZ2Tp9rKbGcc5vD
w2rWn2GL5cxUxX0up5MUYp9Jmb6keEYHDmE8k/U6lUOxtqOS1YVVCVRP/6rB5B0T1CUuY4azosTD
AVssoXca3An4lDPal73O62wz5sUvRzYHjKofQjwNWj0rKcEk2I2zDjqbdkxveWJwJjYUFfYV9x8Q
iwdRJz3Vs1XFlKC5O1nyO8hDsXJZpFZtK89FM5S02XxOMve2NjXWPL/jXaQkFqyox90MaI39aLP3
s+LArgodmPW7aUW90yNPUu07ezHqrYDhDeyFdJ+fP8vUIbZUwrztqOyAHF4cy9AhCug9KYV7JMja
fwDoV92SJiQyhkdRoRVmxE1d2/Swyd0HLoGIFhRc4vXfIpu8XeN00CGiZ6YsZMPGC5zidtN1TFLq
ob4gOd0zIg8HWKqMN6i12JjA/lcJpRsiJM5qei9J4D7k2sDnMHbfddlEG8/sYabIv/mS+rMdn4Yv
AsR0MThvlqXtlZxkAtHB+up0ccM6pxEWYdtNCcVfNsJeNWdXW4mSymO6VWPvjR9yZkKYvRdTUoJM
wnMzOfMFsB96WWCiGnIB7GdlbmjZWeekfs9+yBwUNtfQpLg/4WYDP/A2nKJpdmKHB8SnxsECeyo1
J3PdgY2YPMhetsPeAeCov6oqgTaCJUEZBc6YAa9nTvYUishbH6pxy+iAN3JT+0cW9WOh7OZMizRv
73k/y+JB8XYKbI9ywLF7CLlJWRjiHOm/m1F35tZ87uLwe/IYyIFExOUGPWqynGeUNkCHic3KnX/M
c9fsY3qLi8Z/y/0KdIvcZ9Wf2FAXrtUP6LEgetAmJSkbAk2UYLtKnIPYuhRZ9zDFw01GFoXo7PeY
bMIUjgjz8JuTPfYZorg4qEjLdCB/amhgbe6tZ38ADaRYXQEofBCDQx7pTXk1bO/v0KpPOKQrCkqm
HfXGFtry1c/i4VSWx8oNCME0bxPjVV5A7zPzecmt2aEGpxPryWB/TU2wlOwJCvtxgCYzD+CIkSY4
BLbxmt8cQcQbSTo5/cvcql94fMqNbNn+J9CoV+Ec6FPLqs7G7APvGdCO2AF6gGx0Dmi7X/EEvOBS
D8ssvJV2sqkGUmxDoGAaWv4ThmGMJDgt4NVObyFRZ5cbfaGvg2W/ejG/v8nWODIYzM0dwMGcK5xz
yoSL2cBuhQWDcdrT1NqkJgzKkoUSX/6DOzfcgYtObrLc5wKCo7OZQQif2SS9NSPDeHgw28pXvyRn
RZUl6kA7SrgaAK/4RYqQaxM6y9szDT5/ZgJj2okpkkypHOwhbZNWi7lRL7vep9JouBf4BRMTq8aM
LT1znY0UVnkBdbeAWBJcd/nCwF0gdbDDwIYd5iF8MhMSBZ7hz+uhdRP+MRTdSrcwzGqcoi3GuAbV
Okc7XVse39z24aG2I4AtBke6LrNAgQRvpXkf/Ig9IgiSlQhzvLvNW7BQfKw+em3b7qOrsRh4GvW1
qHa5rQ9mYT+39jjfuyIn72Ty3ZMuMcfTijO2GuA+teWe9dik+TmKRlzGeko2zGGuEIgpRx8EZpKm
+GsONndTujiHoHhjzeCNTH0vxsyRN2PjnZEo660Teler7i52++rmtglZr9+E2YAvPih3cZ9+EPVi
229WTxGCwzbK/Eu3uH2rdGx20E6fNbTpTVjYWD0jVPGpFQ8tAMUIE8w+jC28aaX5kc2M5G3fOpY9
N/MOijIXIbeVjJ61xPtSSwOkC2uFXQg3a93G+5ien61CsSoCwsuR15AwiwyeYbcn4eA2io0aa3Uw
F0/M7YgBhUSjjKJ66aqIE4GNHjkraFd2/LdEFmRPCemE+cdLPVrXykauFgSVQS2buxkdHZVP7QML
jVhkNJHLpm/23GF3oRGGOwMHougI8UPfh3g9DvmlleWlDZl8em2prtnI3sptMWEHqXIPGQpVEbOy
Jw3Q6AZolJmS/JnshI43KQ5RjSzfMVGdne4zg66+Lu6UKvVr9i6ErG0SjFSYnMt03HH2o4I3/pQC
ZrVZJavKQn6tZjB21QDaIYysTQF4fC9z1BmzZPwxljAqoplulfi1wK2QL9P1SHb3kkU6ppa0xAMH
b4wB+7mkWGnb9nhQzaR4kYDVWwyp2JSIdQNq9Of+nFDqvop8OIzCkzedG1+iVAa5EX9cx4G6z0b1
oAfah5HR1lWU0pBHOefPZ5ACq40s4JHGzBQoNcBv3oL8PsTcMiNb6BVdABInLmHHmHYeqmZ5oqNh
Z9HYuVYFI3FbZN+6HUDQwrVrcdTXafINehKrmxXMC/nxgN+m/9VZ6sTmTh68EMNP5hJvsxSepiR1
up3wcM4KeetS7EyxwK82ZdluJo65tnyogL0ZHONluUoFr1wXk5GSzrCrev1IIwEtueLYG/l4S6fx
u+Zkyr7AXvuWz5pJvRRKO+5s5Y/nKScy5tJqtrGh02KKxBKUsjAtbw/YLQqszcLZqdju2YX+SDtN
gTN0gMYZzbXO++90lm995JRb29hqTghcpsO86YjDKYt9/eAAqnT+F3fnsSM7s2bXVxF6zitGMIKm
0epBelMmy2S5CVGW3ns+vRavILVaAwGaCrj/xW/OOVWVmQzz7b3XTjF7QKH3Pf8WqQj5wY0WjzYJ
CJbFvv01zeAlg/h0Awz+Iy0ptGNBeqB6KTmDCr+h3w+rHcRBulSzW1Sy12op4NVhCEHIWPkWo1TO
Lzh0amveK5tXI86MV46a003uJogaM7dQNzRQU3jkCpqX0sGOLxwqqcAjozv6gtNYPu5L+Pgco89G
C/HBmE1zPdswxPnDLMx9pEP1oRXhoWAc1MCI4dkHyTRH4z6O+IO1NW9iyyF3m3cbSmCJAGWKkmaP
j1nYZhTbGkc+InQumg6jmZBu2g5Oh4ZSTxzMXNUd0EGfNFbmDAov34Q1vrIafCbmd8lzGZpGyLLL
z2Hm9ZPfUtdu5AVXJAx+IYz0i5mSTKHVAWYbfIUmiVhViQ5kQ+2yzY272QiG4xTBGZrHvwnFczV2
jbuz0R/OpjAuaayDW3y2QHLi18GLrF0SWTTOKvLjVQAtiHxH1VCUUCvO2BW0QMQ1nGN9tO+IezQk
YzaRwoPuheF4Uwo+/Py3x3DAeQSLI4F1y7c+YJvMOVZZmD4o22LBwK2TlBm/PyZsWAUXroTRQdnV
s10IC00s3KuRpbmbnLs0Cy5ZiqFFIfeB8eCqWoHZ6oKYGjEiX3X1UcYfZtVqOJ7jxps9F3uB/JoK
/aV8fo4mh+gyhAsxUSdbS4mPUSePDb2oqyzvrrVNonzOocSWQCzwD7FyMxFJUuxznvfpuj4uQ3ln
J8k3/vsXw7d3fRF/UDFB3ad07we/gCgykgyd6LlZOybuhaYaTpOEnUhddGfl3XPalWt6bBAKMavv
pmburqNqwDkX05HMzC2WfQz9HQ0rCXVx6zbH3svkeZXQCbbywQ3upA+7hM/9OqZDXmOaHxxm7FFA
rL6hK95aLlc9oYWlqADHetfvU6TBNaU/dAvrpbb1n7/CJWOZBI+iN9lacYI6y8jWrc/IVeOK4CCr
eoJtUrbQnlpBGW6EzzX1P7IovJkrMgYAOL+JK2Ashd9qdu9oEBtsCtCOzU5sh8T+mtLxCUMP2chq
VzVYWuX0lKLjbxzjwTNOjcWINPUZ9uYpvUN2QQmqHQnQdymsvKbvj5Du9TngnJ77kTqFLCg4s1pS
A1ix54z7sqjz9UT9ELoebEiUGS/K3zOToWk/tQZLUH+aB5fDvqGHrdxHQxmufcr+DhWGfDOmpsUz
4w/mxSUkCDi2re5/nBKshk2ozxyabA8F3F/1EDTGDA4bBX/WuSJShJ2cH4lJPv73Kir+6C7zYHhT
P+wMyUuFCXnIajbqHHASfpxt1IdYq4EKDa7HoLe9JAWRwVmjDNoFQxbqoVd2SbKRznHMbeIwCBeG
G5Y43jBp8pYkNk0hMy09yNH1Z0RchDvoJQ0dZk61ujdz+drXmDmrSvJSOLgNsVoHTJDnbd0Im7xU
Ts8408/NhLOSc5coOEEm64i59Mr2NUe9kiBhr5kP+aSFQ3qjli5LFDR3icWH4idNi2sFSyyXRnzu
JGgBkj68C1mDQ2Q827gZV0qN72mekINRyZutqvqomuDTjEhWGtyEu2ZbmLBw6rbsD1KblI44h6Ku
n4VkJI10CEAhuO247hIyyn/KOhgBYrnvVuZ9FokGbVvem2783IW4oBMq7UAopWvOkPvGAr01QOtA
VkKV12yrPP88GpRJCcKVCJ7Drrdr0kNuQiqmjDEwMA0yscOUCYVXNcBe1wGJCAr5qOgm9vrB4NTH
FdtDJSao1rPe1RbchPF+tmlcR157MBKSWAlOYaHUS93SDjtrernD9Mvwf9OENsfaEQQImFICCST9
W5sOCMeexEqIJyvoizMN8n+R3X+39AKymI/d2inKHYoirmhv30DctA31gQL4GZi9z8cO0jkw48zB
FhsQj8l9jqJN9WVE3cmwCu+In4ce77o8Ty3HttzqH4yeGF9rMKYNfjGBnOMRypwXRF9EmF5mGRnk
kAzs7M47bjJumlN1zFg5mK0qrLmoLDWpEApFaYeM+hfvvR/Ur21L9qXe5XTFQCQd7U+fI/y6x9+T
zKB4SVdY+Bf9fULV77rMkYYGbNPEvsadanhwy7pnRuWoVRuO/1y3rlm2ENiPKQ+BT8nIZraCWzw9
O94Ivcd8QOSOAteNReLhD2oG3EK6Oe7GzHqKfYSkjNG+4zJYF9olS1p/jCl5+UGbYiMgs9j8CI0o
yD7GwNw8BeZM/9FAY21aX6x1051Tro/7efKfO9cV57Y7jPAOT40sd6CgwqNux++gtmNENZpDJi5p
nhP2T7jqcYUNyQ2dumBy4npfUQ+UdB4RvBJ3JuVpqJnJcDJAl7XtU1e3DcsJpedKe8gkayjgqxgD
EU6WC7OkI6UQgPQqyN+d2Sz5UJh1UTpcvZrsYGsMLynTH3hs3r2yzYdEwd2pffeLVZlZsDVjjJnY
vBqjw7AUjMbGLzdtw8dm9qEMlIyRODoSoLsHkDp9WnD1N3FXsRI0cO1zo/PX6PbtgWMHcwGpwqU8
+isv+QPC9KVCL0XQxKIV0bbYGS3IHL86QE9MQJcnp6gn5JkwC7OiCuNEX/22DImHQfwO9DqtclZR
fgR064b9pJlw3Miaz/g4Q5sgYmLPXMp0ZG+rmpF8TVRyQEVfhnuiAsY3MrEqxmnnpmAym54jBWz1
LSrdTemywnb2rcHPuLJqj8hcQIFLVhTbIRv1RnLSinqM83nUgt8bzA96MIH1g8BQmMZyJjsD8xQA
cJW7iUd3X8/gdAouGNs8Nl6GiUVrtuFgEL+B/MDMzcVqUbQgvoY5e53pvE+K33ZwTjLgq6Xa2k+g
rPhCjF8DhfAnkLKMGaWs9Y+54Z1FRPgrxZztBaZ9pOr5IR/hjQhMOysHcCl9c6+cPUza3Ugg4ejI
sNq3/RyizbtIihr1vbm2UfVUYycCXgHIqZ2YkHXWE/erfWcJIPBVtvAjaK00WVdaS28Nbj+MNUhC
jZiuYKzc+PP8zErTrJKJ7oCYFb2J6GdNqYkjyEUSQdrpbjJYBXStjz2H8LXyXfi1cHBWShYP6XB2
JrDadnRvxoQ5+vmtCN9HQx5Vj0tOmtyS87zj6VPWbcTUlAMWCP+cOIumesGwkGCoPMItTyLUQ+vh
uUnc7fLhKMnKoGRlOCnG8TYs3k12yLVCcWLfr94k053SJidYxNNLlHbteuxYWQZVwOlfRyEo/Xj8
4bu4SSPnfgkBD2NzA4T7SmcWbKd6m0Ref5gpaNsAHD+kCmDzHAzvTu1NKyxv09LoZjCsLX2nAGtr
Xmrvvg89oEFR8xK6cEW9pzwcvhLo+rvybY45rZQtQF6npCU3Dd84dJbrQtZi26k3VlCBJ3K4zK1x
MUCHYnZh7Fzd8RCenVEfsLB3GAFtQjYeyvyQxz+lIO2MzyJYxghGNe4onuM8b2E5Eh5zJCmhpzqA
/IRpfSKZbYwwQhGN8oO1sFmTr5GZ677JC85ZAwm4PmRimnvLiGk4RF1lAdfac2mCkiVtd19pDc63
BVE8y3ze2IvS2BovIi090jNMgoKmCI9GeU3TETQ51F7JkYlDFJQRC1EGFWdv1jCe45mVxHQUM0DR
ngX64tSTnbKGIKWUfbzxgvQxyPRfNp9LMikeH/KIyeS6Dj0XGBBkdXtgQhsy3uGETbavsptDmnk3
jWi7M9HS5aIOcJEp/plOpVdz5hGnj6vfxva3oUD5ebq6G4QgoRF0z6HFvKDs8xcM8ESbfNaYmWnr
qs78jWkzM3EYRyIADGhQDirNAJsaPtqnStCX8B98uQHHJu2Oz9SWy0049DHsAibyWjDV55iVbDoH
ri1vdl1dECUwErjqJ7PFjTt67o4ZDxmLmsRzA3QhnCn4qvSnHZBNJIIrCbByWUKEmhKGEhZRqCgH
jjRWCch/l1rxcObfGyzZq+FgGNNvaNWvcaj3XGweR5pDSumTjVUXnuwebxUT0tAF3hZqxuDEB12/
2yDo9BhXefKEPASaB8lhWJIDNQ+izF6luW/sqStxYZ9amzHrL1Yiq4vRkXNUYX3M0DjtrOn2adDf
iYoqyargIjwM/tHV5feIRGBMSFZx6GAK7gg9pv19QTCLy/sIPiA3Npxf+ElFIo6mYt4DmebI6XEj
PSbOTiO/cdPZvEisB1QYbJsZNR2YIg26efwdjsZDXqRPsepfZx/bADPh78KTlEhyMCtbfcB38R3X
XnLEyr5NydpJq243hImaA83YWzkC8SrDT1qBHHgz+Y0Go0qGznexQpJcF8QcoeZPq6wlvdJUgKY9
rPwIWbeBORunThlXTDlfIbTKbTD0b1M0ogGEVxPw7brLSGeIp3liUKAxedCODgK6ZSQwMG6bR4cR
X5oC+8M+m1Ac7Ccc0WvMtbQviXdZU+Bn5h/s747zk4/11ao5qhs+lSVxcymN7tQmXEBoR/6IXXiL
mXh3xzjhkUTgp8nV2lY6euytV8r2DnMVJTeY8teUmwsi0OuEQFfbgM43hs/eEhS6tvcqUS+N4CDZ
R9YJqzWk0GIzEkHl3v5JZPpJ1Lh9ml6CEdXx1irwzAq0BMfuuEgK8w6ZoN9IZi7biBfW7FSBsSK/
r9lyjTF/mVpdnpyBv2E2dBL2cB9V+L+7AC7+rP1LrImPBwCViPJByBRj8tSZLloqo82xvfoeo1Pb
wXvspclbVdBdEZcVB7GdR+4vJP9d7roaNg7xFpJl08KUgAzcp9GNHeFgJwPEAlmPUCHgkOz0vZv3
KO1LKENWEtikKt48xeBjml4DDYpTFuEZIAxVlYz2t7K72A4NRx0igiZmvYlpMIXRKrjJTwGx3G7Z
QRl+DSHJ9kZuvcl+oTUFbi6F1rRgY3msdr3JV2Iqgnsd5yjPj7L5z3Yz/uVTcudltLPKbLrrsYBt
ojpmiCu+MDRmZ+kRdKkZu/PxhNVh6V2YEHv3c/vejNIX54mZoHcAawoBOca8SHWUWwz35dhe5tQu
dy5Hcov9juPlTPTf0EcrQ9at4vuhXg43U/DcW8m+7XvrTsNpsiUhbLdjjzdDfHI6qo+iiv9EkRya
5iVNyg8nbEMoW92l8PmWsmGjPOe9tFhuKNJTmzSk+lFEJW+w5R18Kf78AQlIVvVGDHQ9+hkUpACv
OMa6nd3pJwD0L2UHhwlM9Ca3uVzllbHto+7DTjIGKsN407ZpvsvpDtzMLYZkZytiEBiuq92NJ6y3
UhibjqPaBpPhNTaZ0krqnzYG9aSrrp8gwA24t7B/ErtxctLV2U+MSr+JXEfuFA6mZLHiiWz6oQqF
g0c7PnfRzGvHEGGFhfOcSj0vQFcSywsazAEpNpmlWEGbt8U1cvHBMdo2N5bD9FlOCJZgE5buIOPY
wkHHhrAlWPcVUCUV+c67VtAUe5dZQu++mIzq96WN9FhAzzqRe84Lu1zjaKjhojQvZeFlOFpBRgRd
tHEWukOKw5lULO7kyYPQalRXXUEtIcrZKRgoXeyfspB924wNdiVbOyuXw4hv4Vr1I5TftukOsSW/
gmFismXBHawI3QLicMCeMzcYH6JoOAwxtbPlQvGaIlWREC8/qtLhDckrSjES/RsM9sfs0pVT2BHy
HtfnUGRsETq5uS0Q5NdpyyZQWPp78t5jsBeSWMwGrNYSIJPP4Hrj9YhDaGPh4d+M1LzzIV0CWxJy
XEbjUYsiOIJH21DoQOgvJI7lhuFrpxzaTO3syK43bazAOM6192hYzHgJYHi12sOZMFZBnNyUS68Z
2gZR+tS9MtPH49jOfDSFwRR8qCgo4azQdCkgRICmCHYcJyvndwQJT18PXT2CaB2SODrVdUxzjjAx
3P8GaCeTwFY/tNaPLro/zRux6zPb3Yjku3QZ6NNatE5xUkQ+Xkcuht3a62F2UbilehqCAYMSPyso
o3csn3MtnkpXjFyWlO2SckNQaHKqnwLcEviwrV2LD2xtBLmxmyzES0uae7NoBJQJ5zL3ldyLALpC
MVvrthvXysouOnhzhuYWNMrZBqgXV1fD/2OweLFk9sQFNoI5wWzZTvU21vG102h8dRn9kil5k9Qm
wUvsqFsQQoNUAYDg9fNuCtGDoqiUB9OwrlSTFXZ2dgpyLGVYsr7Kks4GPs5Ju/BOq4+8Y9We8Gf1
Nu45RwC3wpE+B59VgIWymewcwS285l1z6JYFxc3ORt39BHKCf82LXsTwaPDurPSPWxqforScXR/F
fzqW5b6XJsYxlYDHmLlzs3XcZnVn3zHkPGpygSeMo4SQfZPzv2L4XNkEWhmR3CKcsUjTYtykPvDs
8F1p423kBrGz++IFu+dT45ktCbFHTzT1bpbdnxzJglYJrRwqx4pS8mFLFzAHfhDsP/bRdZz2iIAy
8z7xxcfHEedPJugTgNeIcBVY45EZzA/Wpm0efLF8gRFfMDhLevJzXrr+BmfZmB+XtEsYT6+zSDHy
vLdqQBSFlGWWxwhyksrsfRhg6iq9M8YIzItBeeKcz7dTnDrCluRawJACJVZrOgTmLrl4LCQdPsYM
prS1LPDEPmf/UHfJofey94pTQTQG52lO3sXMkmSMu8J9ryXX8sGHgmGFX4nBPvRd5fa5jB6qd10G
FyFeA+uDJ+40sAumMIDgM6IMeicsNXccjDZxWX/ZwCQamh2HVwKzFPh1/dXrx1tk+k3pLoYKvkW4
yd2Qv1UVr0LHdUA39RmUQ6LSdYbrgE2G06m5H1vcw2Jr5d7Ou0cb2WoNUiIVDxw8PupebV3/4jPK
9AL1oCGV5BYHhsWVYI9IEJ1/9lNwxlH2RIJ7dLq/wEIG7T1rouk22gyeONpxfOhk+KpLMA4cVDte
GW6k7wWua47xK6uT+9AZn4MmOeUJPs7q0sn+R4qroO6I1WSVR8k2Tng8oY4q+3EyA+4o0yo03Lsu
v5smrkD/LBn9r9/jvwa/BaWiVNLkzb//G//8XdA/GQVh+3/8478/Fxn/+7fl9/yvX/Off8e////X
xmqa/7c2VpSm/PfzP7WxLr/h97Np/9u/GM4/bCW4ybku4RgXj4P+l//yP+pYDaH/YWJldj0Fj9AW
Sv5HH6uQ/yA9KIXnKVO4WivnX/5nH6vzD+FZGsuBZZnSFtL6f6ljVbanqFv9jwJg7WibL6IpjFX4
BixTLHWt/1sdazdULgkCexub+FoinrxEoQVadCatKzO1ljsmz3HN3SQxLgVsALhvE0B3nwtl2lsP
xtI617L9YRPgWuZLrtcuJtUBjx0CCecr9ExRuNgi/4IRy0E5yicRFm9FP3HILDA+kyFYVNx1ZdUb
4q9Xw6uvrmE8Fz05IouCrKo5jvksOVjT1QbDZGvZNahaM7xpqbbrir9eBo8BfkHAfNRvdOYZj6iB
5ACcsHPRB0agKDvAt8XemeAjMdWmdY3OhQkg5GQywdLNfTmMzHBt5oI2qh3FPIikjH/gjgRPtlvd
p3VpHAfdvqT48iC9W5epjUgQRUGwXzLpc/AUTR4BimTiquC/yDy9hNWzoTHzWuWpikSwz4icb9KZ
lGVoyaeUtjgriBbX6JfN6gGKfsxuQ3x5DXZJbg7Nh6rFh25PKuCHnoPQRUYL+JGtnWsM4TEQksJW
39+VWDNWsGBnHNntOcjkC+EsAgqxn17EUJBcB4rsU0Ogeheo/Kg+leb0UBab2KmvtCOwPeifMeR4
rWy46ChK5EovuUuDRFbf1tZ4C+3mHlQQDElS2xBn3JNuiWEw9SWFPVm4o4gMbasg/UknBoN5xl2A
g2EPR0jdYiPXDyFckDDUmPRKPQHwDJBfMGqqjLfLj8o30R9V5ca4KnDNDylpjT5GjMKaAfwizoKl
dm6B5NF/2hrux2za6q7sFPc6boRGG4cbiPmIsi1Wq7DfUFT4whz3gwOc3rsTgB4TL1VhOgencAyE
GkajhrkA1oDSeK6kA83CoURrz740k70YEbuMXLx54KwYCKXMtgtAvlSY0HezpDGLLr0moa2O5kTw
gMThn+XFWB3AzNyy/zj8gLVVyXUM+N8xAOxGjXsa5VCdypHheF645r6lnASlgtj+ZB5x9zAyS6ha
cEMZPreJfiGZji9Y35mDoCiAFDaeBhMIREtq2KXcoiHusBElzLE8HNP1HIIAKJlNbjgA9Rs1VhWu
l/GnMlue8EtQkD6xx3I+cADBE5VevI5BW5GU3imLBswbe+Lj8rsipLue4u9oyDJ+fYsa12lyY354
IiQFVcb/UTl/yhiL5DCzNXom6uVQm/IoPXzNCe/jaTCL91AwgMi1XW+HWQwXgLGbVszzcbT5FkWX
nM2ZS6YukfegDXDexQmi2n7TmFhHnT5gfjOW2DMZlKo4O4pE7zgXUVkkq6eQe+y2UHR18FhEBkGA
uSYC6CzcJoYoPGrPcVDOqD6I3wOHCimfpVdWmFjpVYkmsqvlUz+FkpcuQE7qjS3+1GJO6WNxMV0J
UKdHEcp9h813EygCA45b4c5LNXBFIiORk32XuNp3US/0uggTeJqFaa7cmO+Dxss3uxh7nMTueysZ
phItYUAVmO9Ow2yP9jFYLOEtIV9C7cvTgyC3krbzNMBEcrq7srSumRk/1ukJ/13LhRUCWOKg95be
jdPRztZ6FkuYOVwdQ96avbEheUlayvTH4zATmIvHwKbJ47tpgdilVRqcDFufhCYSl+YonQ5h4j6Y
mWk45Q/M+wsDfeMY1B8J/MNSlRUcXgqR7B4HNCMKLoUZYZHOwVNkNc5vRjHbvg4MY6sDOiYS+Rm5
yEuCnWHNOn2RTYrp1eHC20Xh1s0tUP5CA4qFfa9r3v/cngkLO9WpGMZ3v8ArGsHImTqAlxkg7VVy
5sol7phOPEOj/5Vt8cKC42/4LoOHkqm7MQfexqvGH+b6gPmcfvslMYPRGMY3m5TxjYBQMivjfhyY
mwRFQ3URZQXEFUgPkl+1cA3Y6tlrucuiOFPwicVa+DtquEWm+sVYdavs+S72wuNMSXUuIyZSKcbm
wj+ZyNgMyD3ohAwjOl7LbojuKh181DZbzJjuh6X9tLc9/HvmdI93iuOtRTNzdcm4IEG9vQPPtOvM
6D52O3QQ6V3SDoj+AHuUM38VZaxxxiVc+A+m/1Bhp+DTme+TycONG5bpzqwW2Dr0J/+DuxMEHf4m
pnfVqxyy6PKlkfh2GyZSTVBdgzaDyNNcjaEjB8vtCeP1Q2kDZ9A4j2kUS89GU4e7Li5IGpjzhWMz
6ZA1//cjS+N3BPa5LHyHKJzR8ezkoNqGgl5L/tJxfMTgfjvkbYDg0HBUHYh2+N4rhgNr35jRo++U
+wGuS5JyJQjMhPOrV7Z7N2mfRp71FsNAkJvHQhSfY1/sYSzdiBjAsi/ml7IBV1NScRP1FxHihsvh
JkHXpR1Cms/Ksm+yrtk5vRNuBzDRGOaA02RIDVMChsEZnE+MkldllUC9En0xmTV3HEvujE4ULGYs
I5yuY5OUSqqY4mDU9mhDOmAyhKFDlaaa7sXM+BGUOU6BBByYKhjT4yqHoec7jBP7F6qcGlxw1RuA
a1D4pbwWVv4xFEDUJKECv6a/sZEYDILUINWhaYhuffOxFAlCQamWhRwZwb+hMdSY9R8MaK6T7QTK
x07f0Bt5AZz0Syj7O50ID8Ac+W3c5puYMCgn6M4CogNXLDhEDXWHhdxNqcTVqtx7bpNYKqBlLXNE
zBz/HAZvC0HZeuhmL1Hd3lQV/7XW+WvMYXRTkw6oTNrVZofegpGysLkpnnxjsg6O5b4klJl6SITr
WXRE4ZNObIayPhbjMn9vq4fWTq92lZqkxd1rM3ufThDtew8NftZD+SC8eq8MpHdMKsbe7e6VmG6b
hOKIfIxo4haJf0IjpFKGrrikww5Ca3EzwmAqwxudk8HIfzBFce5JzT8zcZYxP0tq3/IbgseGCxc2
8Tt22E2CwEvjl/1d+R8pe8h2nqEeuIomQmeAhR/W6qb9qoxq3cqKQd/s7/0x2CuwWTBU3nyd498z
XPzXQGAhhSUbd87SfUHR0YKEzSsHFqLyLqpMaLZ0ZouvSAlaMqsTJfC4y0bKBhz3hFdEMOhKCES6
QQcSWRHFyM19yHyzDd34sqh9cxtHvFUTDyHDSCVuPRDjL25Ar4Uvc2Ameh3ZtLc4BrAzRGmeQPy4
nMB7ccD2Jrl58u8tE7B5zSYQC3qSUgsaT2kVwJiLd1pPmasHknIcndFKVzCUwoJxOzOCVar+K23v
15syvv/24mqr32FOx9wHFLypHFqIKNZWrToME34Gx4MlV4bxtpUUumGvAADY/BpyAjjWP4CErzct
IYST8gIc2A7ASVSkgnnlahS8c9koHoJfFC5JOwMFWvbsweVlfbSrQGw8m8yQZw2/HZPStasMYGDU
UTFSHo5zOnyERDuQajF9APHxqC5DdG6Vcw8Vn3MRh7ZOJY9mhwUoIkmSDeAWRfpLc2a+Ahl6RwiF
aIozYDqQDrkqP9nhHsL96PlwezTOxs6o/pIk/pHwUtepRbNqrG81Qtg6rIWHm809+W2uD2ohHhvB
zZS+9AgYcejum9gnh1MtXuF53FNQC4liMtkKBkhouvxN6oZgeQNjkq5giC12wbvRXlUz32DO/hqF
/eA0xlPANGT4NjAsdOq9HOcjFkIXnZIbmlvxgpn+L1yvBgs2bg8y0U9s93+OoFvU1zvLx4vRodqn
XstLMyYfbqLHG8sxzG1ehG+6qBfpqS0OgdFwPtF8NTk0PwTUmL4yvHeyyuSyIdmvi8w/tWJ4QIfn
ZejVTTp658j19akwOg7pjrFlLn5Pv/vF6o35nrPWyrMxLTiKIWoXGFcNia2pEtZa+6cigD4vW7Ho
nWDLlfhToUZFTfNde8M+rLAfRG17GB30WB7qwcZZ4sfdFwAnC/cdPzgG3LuO9syce181xMHeZhAJ
yHZxoBkJP7H5jRJ8M8PIn7T/Vrjk/5raO0j4GWRw+WPr6X5o65mtISAW08J/Y8/dlSDLt4G+Q/Dm
EM7MmkfdIPHBKxWXvQm11AKRocF4M5ZPs+GxFvld65Tv1HcHqsThFFJc6t8Vcrj4HCZL/ScxFVXx
XJLupMujHD5j/1l4fUDFCOwNDsM+USI+nidR2SdN6O0YSPujhS0+zmjhlUNTsPbz50HFr51VPDLs
u3jlYNGDUR0Lr+Z1oiBW4S5ZZ75sqOBV28Ex76m7dFeTkx6jDNdeRkMvp4Z243Uzuoo3EAA5cOCR
m2r0n2efCWttv4x5ex5DGkvgF+xUOtxkZf876pepQMbngU1G+070NmDMmX4KwM1KwsAGVs6uYdNv
QsHnmOEnDvsAiw2t2VNbUaKKUoGj4Qb7GhZC6JhZ+cWVV66zdD4XPvqkz8nLsSHBTtuxsn7bRN0O
iSOI2mG9wTS3dOMdAvvbCUgBLSt7aLzUvUUxSNH9+OJ51NxHg7i8Snp1vdCbMJGlB2oQvmyztbhg
dGfdhtHOswD2E1cOJdxNEw63rTRvdDrjCUWN8JLnCCOjQa1G01Wb0KwSPuzBp3JtfID+Awy4p7wd
7semvsqii1kwsrdO0YaBwe4FTsrtIINj7/XvZpil3xx1PvFoY4JMYVbyEd/lhBj4+o7FC4OFV8b2
3egET0MOEjscs6X/skfzGZ0/OVj9ViZHMojtAXZzseYvtWgl3hGYy7dV9VhwLVYeQXtEMEqUAeMe
DsaZp0beJalmyt143OmoaEfvgE41Dgp6L3tF5DXbUgUSjzC2qbzEA1dPgi0qRuDE8Y6nYgiAGqX8
Cu68Wx/ZiaabdO+W+HVcv14cWN66TaUJUxkKWc0LiIiTr20SmYhiAOFDB/HI1QRO87K3TkAWSV7z
jjZgLqkaJdrEtJLpP/ZsY/yInPJgOwhDpofoiP9wgzgTbQDKrTFMPQSmOQFoo4vSykj8lHpLvwxh
P4pzhrzCz8Q8nhtG4yGgU0iue26w+MBsk8o/TvpHlSKccAormL+x22KyCcNFj3pw8/axMmvNrhse
S9+6mp7QGzNdYkqmd9tX1bftlTOrC9QqxYh9ZU9sQYBfaYqI+1eEw5WnytsaOb937PQYut2u8mz8
zGLw9gIkalpVcPkkD1ghFZGLyHmMMjDMldXziJmEHUYYdST4SDnD8DTyQyey/CGtYZx6OvkheMDu
PnCxSSCh0lfuPgTQTZtG3NfSuMmL6Yn9ADr3lOwtbC7rWvpLWV0EC1mTvao4JGUL1rWatrb57o3c
JN15l3Y8RtrpSZowjE6zzr8R2ibAGSGJBg3Si6oAfNfZe8fp+JjnD6YpnLs61gzCqPzgupXcIzoT
HytqvR9zDFPvbkDJfE/xjL20AJb+h6M4oppugOdDh8h1CCsjvIi3BOMMN4Lwzg2/ZXcE60l8j+Us
YwfGtGM+j90MmqLD2OqCA9sFHZslFhcVU/cHMxx3UDTCXK0MvQ1jiO4z6qATpjFWjeiTPGaBtEJM
e1NWdXHJHJPbf1tzNgIbiIjLZbk6dllI01mKnxLzv9yRxjF2VTVgMa2GrwxRWhnDhN1oLjeu/9dR
5MIOo/CimsZjlfeHsSMPWCZiIwnos5MTvUwpj2HPzesivvpT/hzxuVnLf1JJGpMoZUh9Bn3FUUku
T37PId1VXcEqRxlvSNWGYeWvor5tmvIyree5WmzJjEeT6TpX/l814sNs+/AlR30caLhjPLtHH92n
oYh3Dj/vmrvDTWJZh3w24l2h1IPTW28ZVx9j6l2gUs6bU0qq7P87R+fV3DiORtFfxCoGML0qB0uW
Y9v9whq3beYEAiTIX79H++LaqdrpHksk8IV7zwUKLdgVbxzJx9+rtxFt6ipuyRNAfWi51qOSY4k+
zYlWdYHULkBmKkvmpI521gFjz41voMRIlg9+3+yrCEEaFkdUyKp9nQcd70Udo5kL/XGjQocIW5cq
a25+Eld9DRI4vuyyTzoeUjbIgJ4H9lNBwYli8/YzZ0SSQatmBtyeDqVV5xF6MJEEJurpKnoSOn1i
thzbndbhzPsasgrfFfiJtiFL9Mxpf8nL2rPDLe7yoh/Xoy9IN42Cvo++n3fYgoV9D1apCvFYm9h7
TDTa0EZcUo8lFmbfTTKmMajk5W7CGO29V5OmPYxfwzKQQleD9kOgpOJDJt7DOcFjIyChSoJrA6gK
JbHiZiKElbBYvSGQIWRD7uPwwfa2iBsD6Q7dYvPs2/pYYkiBbocsyTBzBOOAQpsrp5zhq01X4yPL
TdyXzMKUQh4gnu/y08LejFyYqEvRpE/Cf4mHLjqUNqYOsOiZwwPtRcQ7aPMRVfp5KsRajjZnc5b/
W8SCCt1iCtayd6bAuO+hwe2Nc1vv6oZ4Fl+d+1jxogPmu6tGbxKlolvKb7eJn0cfu19ZVMQaYeym
pRp+pCww+ZagO+/REbxDmxjp9K5wBrDs5S21gewFHgKBcWCglSB8Scg4lu646cOIlXHpb5MczoPp
2um8KM7LdiD0r570aq7uCgfRkwoyDKfYJaFkZE+673O7P5RB8V2qb2iYC6903FL6ocdV5rlIINYt
Xn1cgpFxa9DEiOXC3yod+tsUWbztDB7WGeNzKp6wR4FQnlNFNoJ2CpAP/ge+L4ePcYJRDCVWoykM
zMjpXRYzn2EaghssxyNES3SCtD4NhfsAoqqYoisH04ycEXCuLgdBM8sPzw/VJvGJAHX7EiMy14m7
U1GPMlzaN1XHZwrs+A7IJTMjdeWqsEDHlIkHmJfaDhUi/EWb/Sp19dGVKuTT5tb2CrEbKwQkWufJ
Q18woljUzfTBrr+rYKK6vCQlXM9qvCETuMXBqz9hRCW2nXwH2ke5qLdqzC+pdk5ziYQggfO5X1xv
r6yEnJISVPI2i71PK0I1XOqQALTKu0A2eHbZLO5NSnDeGAyv2pmJwGa+GQtqNe3gHbEqa2/yL/Jq
ya8NmXDbbvRkLd/ciacZd/Ha+OTaaNfiY6ZosPLHsfLznReTDayQMMmoB2JYHqCy/615WZiFPU49
mnI7RkGI7+RPm76JiXZFivm80PrIxrsbF7s7bYexxvJVOwaefb1xGwvVBmXR1nf9DWE+x9R0v/iR
Wf+GbGAFZ1EbpzEvpJez8AnrDd0BxZ6r54ei3pnO3orJSHgqWjxMav5MEqJXk5gp4lhsdGL/lnH7
H9RhHmgPEjbmxFiTnyepknWu/vRpzuAcXb+fN5wICAIYTK5sFV/ihIvEEL7bVyXmKQfdUwnga1fO
uNICpxePkUNHzrm29oqc5VfQXEgsTNe9wT5Hh0x8RvUsbPkU5O/VAnVj1Dhaq4lrCaUTZ0S/sI+C
X+J0ySOiXLhNT6Nyu0NF4J5kPO6N3SW28wDARPtf6PWvCd6eUyTdfVCkKJuFnWE0x7pgqMxGQ9ac
+tHTWZbR8tCPzdZUoCGcCDGhO18dxFrgnclayMM3bGbUROMxM/ix22HItyWZtF4FEDicOUXDP6Sn
KWCq5ZiiDWiezEiQYJtCFdFYltTicFti6EpiWjFQcDX0Ii7tBUtwzJfaWxu/XtCxBs51cfY69IGs
Vy8xekv0T5hxOnX18hxRk0luWQR0UWKUGgP1U4cdq7Nu0tuhXnatoq7W4SsTr32o1KMTAV/BYaws
JoOpTZpNm0NVDn31XwfRpNpmCkilr6EIAKhFRzyER43eXo6a/V9HnSfkQWHzOiDc+3D98CLm4tqz
1XNm78F3CYG02ThweZmOVwHnIDZ2BTmXUquQyzs6To7dx0gEL5Y3/VbJ8K/VXn5Rjv+37Wn7jD8f
RKLwJCOeZvG6BY2L/8jC8M3a4arYyO56spcD553k9n950S9H6EKfJuRMGWg+tkjAsQ4D/KYj3qYL
Yd8VBjrPR/AfBempLqMfGzfkdg7wt/ipfpw59+MKke4Qy2dbvDcAGl0p4N92VBxVR8B8Euf1mZEY
8oe5epUhbK14+cOGlF2HyV7SoGBRM/XO2uBE9LPkIelFwZNd01pWf13SJkQTX201/4qUGV9s1HNE
Dn3o+T+oinBC85oyYtUx8TsuzOR1B3ntFMG6xLRW8pS4NvvTXILRjDDp+HfnKG0VaMGmOHlelN+T
+FJw4gToEiLeT98IvbdxArWwcPjo3Ra6fchWweO134x9024gJiim4JjEy+RSRQ1RzTJ6GHPIStkS
1PAmPxP0OMg/MogxovzxcVeirstf0KbNx1E25bkmn9XoHtymZb202E17B2/sRB7JPayusWC3TM0I
EvLidvNXXjMiCFwsTu2A+Lg03t96xAxX5voA8o9S5YXsifzApRQg4I6/Wz85gZP7B0huQtYqI+oN
D1KZ+7eximHfZ+kNwEGZgT3JmoyULRaPTr+cjRcwzBixzxRNfc2lfc4UITneFS7OeSTBHcWk+zio
4VbZbNCYq9o2BGdmMkplbyNHmCKogW4754RtkPh0W+WbdxkyZAIlupnqiTaynI5TF2/Y0ghZHgIn
b6+ysr+6qQ2ZVaSvymr4kvzqPUnVH8K+cItgugJ1aM0Pvg9agOAByOE86ksZXvygfwbQ+TbV7N18
dzrB235mBk7KT196pDdOAJYT74tjvZ/MT6X1V2WjABeE7y5f4RzdCgeqYqnsjYX0G7XQRwqwEgdQ
v4+S6bli+QxrCE8DNh639vvtIMe9QRW2tO2lyFgHhVofx4LUxMDe9COrK5WNNJPYDcI0oPZPAsBl
c4FA6P9aX4o6RlIoJuvsZqzAZdM2Mnkqx6+Ac7zQzLv8iVq0i6+Y7FGlFyMz9Cn9uwTy5T6FV9PU
XfuxuDYmOltJAjGmQCMlBBAegYQOcgPnP5eDSrj/JSnW2nVpbH9zcKu0n3wxvmG+GMRk08hwRb/k
76qAhVgCtKCyuudiyOSGJugF9xRAsJB1ts7YAgVBf6zq+RzZ7bimn450wu0FzWicyFt3cX8McvZh
N4LGjyFTeBHIHpDxe0x8mIGgW4LAvJUF8k1cngfVf2vYZqAtX1Ve3Sh2MAqUwV8nMCgrpTwlIsK4
5vNUj+mnqJ2T3bZ/IL1VtFjl3UztlDsrKd+8hVxGnTKdkuy6g2jEOhjTOstfu0ltYj67ZydWu8rx
MazoGE9Mewin4rOOg1Wy2PQYYfPPbQlzFqaN4V9Y//ALYR7rs/ouTHmPYxaBi2t/Y90P8d86J1Zu
JDJQsNra8tCgphgsopxGmvJtloH7UDbNZ9BjotTCcKbayb64tw9FRJy7sUGdBj4mRw8rfpg9MJKy
+U54T8lATA2aeaqlNpwHTEQNfs62JwHSa3a0O+nonPrAsyBhLdHW5+aeSeQ4cKS8jVNG56bK724J
rV0C6PMcRtV/DMIRADDuFMC4A6meLcv+lxTY5buS5yLPEPOMnUYSAcAla3/6xHoxFRHik44fTEcD
VLnjcWYf4/OhbUIne+IVbzb55MDH4zUMtOQ+JTueYSlcKuxB7jDjyeoYnqDzgTMfZ9ZPQUDRFhd0
27DeC/BoraxlOWGnzKkn8EfekXm4GTcQcZloxMTPVGQuloxNRlsDTqge/Km6sED+gvdK+00y9thx
/GZAB0gl9a8DUJTDgqxjcOnM+3lnuaLbhmK5Ik06c3Tdw3TkF6PrYTUX9Vtgy+9EjG8Rcib8zG6+
G/z5t4NdM2beRZmUTn35tXGD3yEXp7y3LrUJ4DxA0Szb6DhVU7uV9iVafJKxcxgtvZPmW4zbp6lq
H5p3pwDwi2iKC8aFzeGPjb1b6kSu+Btxfhgc2C5uXTNAaM04cxI3hlfU0uCEwTS852pg1w6x0CrM
Ryqs5Z8fnIrJjp9gAZlVJrMjS/R9HRpnF4Y8ZZNjspMg42ElNPdJXZwntIvKh30yFwoJBvwUJpkD
MbcsFvekKflrlTKKTzsnBS9NU+8DdWzzwafD6cgScvnVU0XQVoovNa2+8JCy6KchRxDAgln2aue5
xLbmI3cGGltbi+4BFq7AGw2Xpa5/FIXUavRqZ80exyPi5m67CotXxsfZirSs7ey178KnZKNa/m7K
6S3qGfnIgP6Tuy4Mr4Nb0Vq2lFczdlj2ryI6yEFt8zrZ2bGCFXjfdPQrjHEF64iQvLRbPLGL7XL/
zSnNf21+V6YFK6DqM1uo8cW5c4gqYqURIU2CAOSJzHRjp5BhFInXnGCYuElRYbJm6wDjF4d1EeAn
HkVxTpt6G+UeNii8Sdt2zqHdYp9ocHuT78PAO/QRvsYfKonDq6XwKqsl7vYNMEJjxYxjMjTL0WAb
qMT8yKey3jNJeFxIWd6hngC5YYEwJy48QAjBYIsBIQHxf/3yt5mH4Fx6rmS6TIGoadZGG8x6Eumn
eWr/ThW6MkBA6QZS7HaYp/oy47fH8NasZo2pJewY33Vtqx7kpNCUFs2B3+SpjpanLLA5z+uUHY5E
l+zMykVC0n1rpoHE7ei7slfkR6CKuKW96bm9+LbPOhPIBDvN4gPh1BEwLMqy5Zb6wUuoCHqqNYIj
snMAn6MsPTUJ933iF+d7EJYv02HvMgHpONhW3cBkPnTlI2GB+aolRrTAeKszUjczxFxL4pwLEXJ6
p8wyebDbBb43SHpn66bZQbiIgG1Pvjbgcp0h+2gLTfQwjtlTqDzE9qq4eX30KxeqVXbetQXim0U0
tpupfCOR860r7HTnuPm3MUDRat9+zRB/bROrxkBU2ONLNwvMykUYrQzNbJeydyLc9QsqgXWxEeWa
LuL99/qb8uJLhbBpTaYFw+60uGJa3fToa6ISOTwriwfDnO0QMpRGQ9Lf2jQi1QHQulxoeRnrSFf6
j3My7B0NqjlM1IM/lhkSArhNU+p9L9XItTWDZRRD/G4NxSnkUqYFg/1TLmp440g9VFx0JI0WJf9f
K1hOQ5qe0lyXWKUspqYE4ckRG+5oHtJgcI5kPtbbJtEow9r0uJTMkBhOS2AjWwVYkcOG9FfU+q/i
rmR3HBvevqxeSdNAZr5ku2HApqtqhy4tZLAJBhie9GDY2FH2MBrC8fOdMGYC+v5GZ+cgWS8I9+SQ
inssUaLnntX3nCkS6idj72ymOdRhI2/E+AEWhE97IqOgafATVbXXHeak2dtL8mZX9s2EHra4UBL7
23fE1omPgESNxmAAdmx/P2NGRBJCAHXD3HDRGHKJFj3EI4ikblAPwmW9YkX2R+vp5ZG0bLxy7bYf
73sEwR2bO4l9urtjkmCGno8+PKTt2XQkcuQFUndhewHhXh9GODEpIu5rNxVnM1Ib0P5Q0gNnXhyz
4YT4nPzy1Q6jf5kt3ywbqlOu5bZy87cZLd4eei3FisuQZrDSU1vllyJOOiD6zyBWmM8RJEOCVdVJ
fD8g0jYx/oitf2frDPcdQgbefdlR4XO9drzyMd/emoSxzZLXrESx3YY5yyAA00zu0LNyzdhwSLq5
e9X+t8VObD0qgnfm2rirTLuADa07zJqwh+iejjhMeJEqb2fNzOjTZHieEaCtq6y/NZAF08I8RiFG
9TAtiGFQFN9ZnDxUMUPmzM72XY+5SXecQnOjD35j7jIic+hT/0337Sm4A2vHkV1pXiMOg8XAxIj9
sZzslG1UsmWKugnm/ureL2iGUEwhshx6OwI8rzMr0XXyHKFuwgoGokzdrbgQtfWZqvlDDLZYZRQu
rMWJcUfRBtybHw18bJz8Y9WeSSds8ViSfMSZBeeI//n/H2U6Yu0XY3axg0f4usXJd6x3azFyb6es
FsPSoZgdDKB6T14ma/yWXlIi4FWs9IruaET3m6kUGFeafnLbE8CMX4V9QfYvxhpE6nf/NZGw8ZwZ
6CuBOAAGALhg4Zlv6hT5vpA7f6JOravafZy4SLf14EYr26V+ziTzdsfQWjgfOOOZmi1ZsvOoAl0U
iWCGyz8ZAhe7iBGz2snHEr0UdgRJNEmflnLZEqywtlpsHFbpfye6/9QzXDwQtiSYolFCvPXH+PpP
4gOSMnWAdENW/6SNWdJCmJ1Fc3EIbf/FcHgfSDtAZ1wwxpKopHDszoAoyD8Udf7Gqg2yg+/AU8OT
aDLxmQ7273jfScEf46hBdFQXijDC6Rn94gcYv20q1J3bcc4V7wMTVbJAtb084D7CJI1mYgIVHKcQ
D5P0D2sveu3J/hoLpJauvhQhTPyJSEc+yzm14MiI+YgirBMYzzB08PhL8z4a89gBKMX+j89sCNOf
acA2tdyRSGJGfstmYcWdH26ylDjYog0BGEPkGJFqNAuZd06dseD127PWKJ9RrK9HPmXNnntjTPqh
CQzlIjNnOBXMWw2/AcljRZRx1Fo+88SYm4S/6JwV5ZUolYBROJxPNJkryLcsQl2yScpHe+J9K1qL
yT+8xodFeSeTkDncMY3GSx3ijPR+CRpcu8vwUst7Ga0RMIbtku4yMSEEr7zNAOA8xGYGOWKMyMsE
2+KP13b8zntdX5cwJnTSCx+cViObiC1Iujsvqv3rbEeHKGjLNbM9+NpzXhBQxr7Mph/csg1eiABC
0JIswx9P1suepqO5WGm3q5Z4OaYhkP9E5xqFMlZxvhZkE0H34ilqUuNZ5baykpMXSX0IxtA6RSj4
+4LYvWIoIJHSyMlOxNeKzeAqdaO/LQSmdZX2Oeq29qt2xQlQ1Qu4EsA2MmD4ReROLfJTXgQP4VT/
8ab6i4Ljj8WMMSGeY5VP+qin9MpijFyOiZmBRAcpG5gVVfTpWs6OkImHNEZEa4X6kRP5kMnkVdYt
WasFAuZ2+efVYovNls9pSP7O1fh30Po0GGz7zCKkl6UgVGOcfHC0heIclg4vCzMLXELzN/jGl7T/
7jnSNomzbzrqn+LNhdSRmQjlvN8911KSzUgRnFn14xjwL6ewbV3fR5qo5WPVOr8O7RmkUs5H47uP
MuxaIiEW1LGI+9ivfKOHLw/e3LzAJ9CbSZNSwQD3ebGbQ1YtcqsJpZOzffOL/DCzVfEtOzlh+doN
wZht7ByIdwMW1CzOfOvNWcT5U6W9aMdvCEY+SX9wT/1tg8In/YIRgMFa5jUMHidv6fduJru7mORk
yyg7UR48L7KZHzQM/ymkipCYNitsBTGcDafMxIa+NV2zcdqrmEViSZc8yeCQRc6P1dXPiPfqvWjD
dN9NMeSUjBhukaIqz/BgQOlyPiC/XZxav4Yi694bm2TyZYjQJXg2cuAlsE9OxzSX97R4rkGg2uky
HViDTCxp7OQG6OJiNdGuXzAFu/naxrBvT2G9GxZN9gBgnpUae+DwHCGeU1vnEQYN/vsrcIAaGjJv
jqsurGrCU83+CGYq+6PACTZyiXbdPW8yIb8ePDXjSRPhNyzzKN3NqcK+ngwnwo26rwhBTjlq/zNd
2mLHm+0f6zlsX5QM3zrrGsTZ9MoC0iVpQ29KSF4QJlgymqH1nt2ixcrsFM7u//+Y5xt7rqwHg84E
2FhYvQMw0eds4ukq2tQ/CQHyXvEEHXJ75DPoUPf4ZiH3W7nkguSJ/84UC8RA10Oqr4lLZgji+cxi
l4SvrSfMDYUQks00eveIqblgg0d5NnI5xDNMd2Q9MP93o8vrppru5qLePNqQHE8IxJk1AwZbxaSd
0fC727BnieUUKIRSv1FPLIArWKtW8zI3nBxd3KfcSQXz1tn7D7zpGh3kb1NawU0tMPcajLQoYNvn
CYJTlTxoDUbNV457Z6EjyarcFz+HpZ6SufGaJnA/bVG+Sa9KXg2TlntwEDznHGmliYt9aucZYr7J
f5oihe44Vu9yEftWtmdvlOYcjuSAyQqbtaXtHxKt2hcUENzlCQP/tvXLTdgOtxKd47W34OxnbfY6
OQkDeAlvuApbVJa2Bl6q0S10hkGMD2J09Px9U+fj20htLm1slGlyqYNqvKQNBHUD32hlm/FmNz3k
N5TsTnnPcb7LX8fRDY5sL59iPc2oKCsCLicr3ElYnluv69NtMUzfGfveM1zQXedelqUKb91UsRUu
BAiWuzWSd+BAhFi9GfRCXZd7Zht3eXCw+HfYZhS2v9YxngVkvuLoiNg72mqg8PFJ7KYhJ8YE5lTu
16t8rt7iNu/IRAtY5M7krmjhfjedm+IVED8NWIu9uzD/6lH2rBdi2J6k+mAGFZzGoDmqZSiOPCL2
phE168uQCpRMGGT5PWq3EFM0f+HsHmSCVTVT03huMTYhF1dqh4kk3hRBJi92fwJ43b4w5Qx70Gu2
ItFWe+wIaxLuSB67L32yEJRtY6MjqkaWSjxsxyL/LmTzesdilOyJsV6/5Pc9mR3gvCgAeXqjzeAE
ffJHql1iWHBTpcn9Hq5FsmJr0156Ynke3Jwazytzuv2weetaHBCV1W/Y60pipgfm531GY7ksnAax
EddpALYDnNHjlAekdi+H0n5kDoTobZN71nfEH4Q8jTCEohmXNQhyikMSxrvYPfgOwrlG+85RGQ82
DS/O1GI3SmJ2/Y2MrFuhbDRM+YAJlHJmY2fT/OJG2ZPCuPG3byZwdCAGOltDJbgXHugIIJ875cKM
D+Z+0w/vbd6aR6BuyyNm14+ZuU0LKfuPLXuYUi2ndem6Eu6IZzEZXRB+lQwrubZRGLn6WoQOcXmA
uJvWv6MQBwEN1pitpcuLhjW4pVJ9nVld7QnNDR/4+wlI51nHE19bp1TCiO1R+3Ak50wEREbeoRPB
lgyK8oWx0XLImZmsiyT69t1QkWhs/WNpKf5NXIwoxOJ3XTOdY8mEfHhK/tSFe8tTO/62z+j0boU3
Jc9W2rJ0tXA0eCHlmZqfUrDmdJVi61SRsxd5/56FLuXlZD3l6TBsnHvLGKVefoLZN3ITUfKiMH3O
OpYttCPlsSDrfJ2x9VsDID1VowGEnlBB1xmJQZbfPwb9o+4JQSRYD5HU0L/2CJoR+Hn5I8Dw716P
PZHWBj5gUQ23YUAn7FnEW8xCnZYQanTEcAm1Gy8mWUV9NkSHoIMoyRPNvHkK/VUddGSg9dRyxXLX
ZtldT9OboippBmAMIsRsHrTLgSaP9gsNgMwdg2E+OuOkMye5gFHwByZavm1uKnAuIL2iNShvUuNn
Ue2VS7upIjN/aMv6mAM2YHSkxa3Od7kss/csy6591GAYzwvvrZzwYjKlbRY/3hasS3ZT4VavU3xb
8G6cOWLQBceQmfpJJVvgIGrX6Sm8hNP0ZNIGwSkWw+28pPzClR88kCHwSTRpvxnySDx4hgmQ1uqW
TmW804ClWJal3tmtJY1BRkYmS/pQtMMlwJcB94nVtUWAnhZecmri0j2hIbP8dODsB3cyWj1pj51H
p9fsrcZ+8Or2Le1GVhK6RBBrgKUomwC41jt6hJs8Dj4DXvZbgHACRUCf/PVMhwhgKX+Y8l38lDIF
1BbzfIDwTV5XqGKQsNltCqmYK8WFheLBn5ITdzsjGNgVaf5uZbK9aOezwFnox/NM1L17JfjuBeel
2Nh2FaxGS6wHDElYGf03ogb+teQvoLhAXhYz3g0mXk0bq8Wp6d+SpRVvUNqRs8JtFK3hobgH20QK
mqyYUaEuafgkUgPtfvS2OOgcQsWcvwKynt1BSJDLSObJIv6iWgIxLdE+p4n6itQCgSMnRtkR0aWY
QZIw4GadVAqxaRNZsIfmtF6W6Jh4+TZqfbGaAIGvlajUpjbTjvj1/yzZTnvaippgSvyCUgzWgQNk
Nbd2++SK8cwu7yHT1Uxfu2gUpAyzx1lewwjE4iK6QxMZNrnhUxOkL4lXhjDagNUQRLSN6j2WlIu4
h6vQW4JdLcM9k831NC8xdU/4TOhUsKmguCXyb4iddFPMklWzd4HQiVaMZGih2WX5ic3+LXMflgW1
fcA+ohFrlnvrjsHx6N+zhOCtrjG2PsEmwbWAmUuJfm3HDXEOtfdRTfmvZfdfReF8j3WrVv5d3dbE
ZB9q+WkRwL3J7ibpsCmRgNlQ1cmFWMF/eElhOWxc7BVegjGNSUtEzA02yZ5XHsIHb8y4C0LqyZIw
GO29m3H+ECL+KHrzoonV5IrqjwtCQgxJVIaZJQ8EN6R4A6IL1mt9l1VG3T1a7kPPwdts5eoxGygS
oJrEG7cMPsoFikCrfXgzEbKkRV2j3gYo4qKt7mEbjRvkeD7D1flLdTC+OowHanhtg+iR2HdmP91D
40eXPMkusUc/77m0lUiCSROwSO6MRvaS5MnCLwyJXbNcZPHRta2RryRKbUoNTctE/+L8zsXMy7/I
Ur4YIt9h99HjbOqXqndv0nhPo3Z3rLVveZE8uA2s6a4dHr0BMavmzxEeqvmoE3/u1LQsCI+KKNnQ
HrcTpH0YuOjtStrJxBYoXUMfbLF1iH0579Q87tou5Lmf0vNghr8uEt+SDJD7H2857QMO+dFlipUy
Gyrm0lkJxzs4LHdXGmuBG1cb3y9iFG7t41BwNGLW3hLdvE7nI6RFTguS7TajU1xDYeFymiF5ujXC
5grHxOI0z57rfKNiIOopWC6iQC/Ylc9sH2/TJPkTrE/gMJcMGdQi0+dYHujiDdYMh4dFfTc6MbtS
o6up3J1UgG4Rk67QHWP0tUbvLNNtws5kZllyYSc2CA+7CgLjjReUhBMs9fX/PxbHNrjScN84pM/4
pGRJL7r+/8eQIagrMOTSd2Eq0tM2mxj6crivcqd+FU22bKSjp/NUAM6RscPn25BhE47AJWG9sbqw
pmlb0cIj6EPdPCw7P0YWiW16P8bBDZx0vmEd9Zu3dHM6mw8RqG96LaDlMH/lBi2ccxsCA9ut9c8Y
UpwbV5c5JJQy5N65/8Hy5/Zbuq0JcwFC0tnHc9LvQafbq8Tql0vK1oZXuAHA4Y5EkgNIWtAccD2y
MnIkg9f//yOypeZEgplaOahRzMQOnue1PxlkWVEpBVIjA73eJBPtHT9i6fHRDDwvnet4JzGnLsQ8
zRUTtNauntKnKFCvYTuzVR+8P4MiUF3ff2QTKZMWXFre4H/LrMfT0HnjSQw/PoXosRc4cL2OMT27
EHDNq5BYuaXr4wMb4/nk5TGWkfuG1sqGU2D3w2nep43zgpiRXJpkIOZn4eN2xMq1+CZ832q3OFhL
nrA5gKeW5UBI9CFlL7b23JLhdGud2ZuUEOEd61gCHumb8h8brf4SLKEg07g6vMyTumKX7l4DpLmM
FrqSZWyY339twYQHU0CcI2wPQYvxlY40Ud130wNbQXO/QtrbPWtpQ/Ky7oHSBJwUQ7kDHjcgW58n
qi7d743AxJWiVjB2eSlx4G16vMbrAl6t3zDr9W2XdUR4nyaZ4IxVmIiKf1kCBGDqY1A4Tu88mEtX
Z9mW7CCCgeNdr/RysdNyWbvoiRvhui/oyZz+nYIgO+pm5itDrOdxlV8tQEki68muYM3kK/HBf/oj
XrnB7xgjVjtSpcQu8nvO/Dw95An2wmg6ufP80nK2Z8KLtnFUfA8x7l8BKpzLDIZ7by9EXRS/EUul
g5f++BNL3Cid/uvvwHyBsx3/Y/sdhOUxRAEDiHYiqrf8tfukWSmNOOxePxAmDOGg7pA4mgp16kAJ
Wtuob3OV/k46v+AtR23Swm7OHK4wu95Yy3xRWXqiUSdT2qiTJDpxoyVWj6R2P4whouF+hewjr+7W
bE0SE10U/vwVV/mI+0CU2wg5/L5Hex4tJHMXY7TJhnsSg/vUGz1wpaP4hJnaHiB+14ZoZ99OI0K4
Cagqk3kXdMMrKuMnEiOcLcZIHSKXRrDDurT4TBa0J53t42BQ9kddyXg7lkxTWThbRQll10zXZriF
MHyppNWnDC16mA4OUCRwWhlm+2j6qvMk4fXRga+tGGdRVfPDnwuCdnqa9D6IxKVLk3OZDd0WJ/WT
28fUt3NibZqC3agdhtjJ400O0mDNfssPJufZa8YTxtV9gRJhY3JgF56b/OekjyCC9DYJimeMti9V
N69Ud15S5h9hQLCKmtpmK5AMkxRoI7utn6McskKn2remBfLZKm4NAHCvw5hSaSbgjNjCNRAL4m5L
tAjZcaTI+PNcIgOZ8r3TOh8OWCYG4mpbDTZjD0RNIyzjFeXYRxC1R8vC2UKntqyY07IXNFxx1rIG
0Uur3XjpPuxdcwhmBFy2gaZK3JSCYDZeE54uEfUPUiUgFtzwMilwkQ64q3U6/LGUSMDe8qibDjBc
i3htU5P+6gHXO2Zp1JG20K+jYPiUHWQGkhZWdu2VDwql9jKxiIaIib9s7SY9cvz6y0d2U+SonxKY
LF4vMbPNM6iG8EvOEjBdjbEcX9JbOKVIeOGXBFQ0rr4HWeSGXSpbLQI9FaI8FKdWHW0zNCVIVBBU
O9ZPsw0YxuxyUTxz7SBcZq3yl767W0F1nE4y7d5UVh3m2P2AIv3lD+p9/B9759EcuZVt67+i0Bx6
wIEf9OAxDdIhM+nNBEEWWfA48O7X3w/VerdL6g717bjTFwqVxKLJJNzZZ++1vpWw4ioLmmCchshj
9kVEmPluhDMutXq+Alt5ZCx3UfH5y3Z4FAOJW1rriYbc0SL5KO3yAIkNUhTZTY6VnJOKg4ITEqc8
ohY8Fyjsou9GQRoY9CpTX3galfk96KNjQvDY6PYvmOjiXsHIVKG1qkts2bjQbyqlv5iRpXuKSWDT
ELdM4kmL0tFT1xOpkGPMb06b52Tj6rvaLJVKJuxTQt5fILkdB2MZScj8jiso4Io6D9RiN6pVuzci
KALAfcb90EV3ZMxCN+vYTMJzp1glcWxVI8ZfhfP03K3SinH1kls9gQc6LIy/bRabDn5HA2Fu7Keh
qXpCji+A7vuVQ2qLOqUfJiazCTt4h2niJk5JveuAw771pE4ZafTWtEtfeC7sbbjo1exwwhIQFb1n
mf09bV5wZRqxRUHeI7RrUBJnwGOQxEUaDja1zOFzKcMz2y+XrvwAHZtE58LCZOQ2DpnQmrruRwjX
vUJfCEkXUmuiIerQ9NPc5FiqEErASAZeDwZVCIwugEPNtR5M30uEs5nLATPzCSd/8IQaAss/8Tx+
ogyXzLZsCqT6eepo3FmCkN0p5cmlosxWkEmu9YEss57unWyGs97GmDq0cqdHlg8twrxRzeLCZeSL
Bt2VaK64uq+MRm7soa52GrxiK0eXOg7FMer0ZBVWwbRHbrdvOi5nO2fg5rbDfqTpmUzTpiqmnKxQ
HuuZk31OVXzWM2asppgvXYusnG4YlbXCBN5qIXFIh3lXN35K2B8ZZS4dRp3awITJUg32PsCGqWrT
vFGM7BLY48mYaTNgfqOD2dFeDlz5JuvkNtENh7YOn4PP8hY62S0h9kiLQEXOQz7vhS2fCN4j2aCl
w6iI8au07uCwftrICZj/UQpYCYxpICoMA8h9Tsu1RAJxcKLs2dYSP2LQjcQaybNNwUb6SOMH+HKF
4As1yz303BXbke3ZKrV02Jg4aFZ58gJccGMVZKtGOmbLyR02C/aPTtV3QydYvmsCkjIAQOguUzjU
vRGamj4l/zqZqDkwn60aKe76EPKSWepXeibXAT/Xlxlr35K+2c8I23DmQ3IFZoibopCHeZ5fHNRt
ehNCMpiCTye/z3EE40BBVkr88qZo4NR8qbSZ4PrGR8dIUFeXpArOdXmQqSiYSMVHow3NlTFZUP9U
Nl+50EhW0Jk8to55RywH+2yYCqHRXRICEufK/ogsEgKxpQmUxtQuTsHZ7vR53zTIzlJh7k27g9qE
M8JWRbluGtVXaGKu3CaB1AAIidkMug92WqsR6eY67xhlhVPiT2Ik3dwh59lmNwqM/atIwqfZRk0c
VvUlGhqak+k2mB36PHZJ6IL8FvdTw6NTPqGAfw4yHRaWLl9olRcI4hY5XXtqp/GjzYFK68XMVBoT
vEWbcVu7yhXWY+mhKyl3cV1fjFnquyRSs6Nedfeo3VheSvAWhrtTbNwmqkYfrZdLr80iVm/Ajo39
7xT0CvAKNVzbirxFrkvTHSPNGB5Emir7upZPGEahB6Qt/ev4TZ97L5zdV03hQZe3NFoW62c7sq+I
+tsAI7Wpat+0WD3VSOlqRvqNvC3zcZ+MCiwkWyNVywS9pVuqfbMpQ3D1tqSvFdK1kJVICOhqGiyP
l75ErIh676iTgwJNSmXGI9maj9s8pc1O0Q4Gx7jSfBbMvS19Y34VMdYGa5rv+tkr6CdyMFuWRjjw
CRMNonUCto40VVJzRwTpNhqTRysOXps2xVKDHV/hrgtitfTsiIJkLI9tZD+YbvSpceqDpbOgaCr2
r9Fad7htNwJpIwTF59gMuEgVNFfG/NRI59y3l5kRDZ3/7kp0E/2RSqeOkMNOVZhE9knpL/82PX5E
QGpgZCpSUuF8Eo6apTzMjai96RsUFFrTvEK9v7cA2kQDSB5lKStCui2SpZd4G+2DHecRyE9BW5CA
Vo6rNwd4WVoi/MgDnLauAP8Fkp5xN2uN0K6d6c9p8gSQ2EG8ViIpHkdKGc5lSBDjzglST/EMg7rd
0nB+zCcNFS/Cl+Faqm60pjl7tAdrVw8Tp4GiZ1/q/lRmFWLsuoHvoX+NUXbLDrUDoFUdirjnDFkz
lBpd7uB4BIe6vmo5tNMUcta6k+7RivMrAItTQ26ya6sAO2NWY7jjaPv1yn2MYmIqAX5tyWAD00re
NuvSc9tyMZslsVaEujzDefsYZeQlbCX3k6yGa4aSVNVqe5W62kdlgTtz86DYoBWgSFmsN9OToGGx
7lgsoCl181XGU3LI2hJcVnvto+x7EeSXuoHXrwLyxqkz7SajytadMLiZbZbaweFCCGtqfweU8axo
yU66Hdl2kibOSGvEMrLHOOBkt7O9qtz2YJldvsNk66UBZfFC8dNthzaVtu4yLdwp07PV4l6MIuMA
weEpMelkjUnzgCHmOjviW6MPXkhCcz5wo0CI/6oTdKHd9FJUpj/NiHnazrwzaequmia4Q9oHD2le
uhLI2Ni5b39UbkkinlgjBPgvmpx2kqyZeT9rkAWZYJHPWCEJz+1C8WPgH+ZktjvGvk8O8CFgAG6a
vAsUSnv5SngpS1XQHxEc2Ot8arYAPhom1t0L/ZnuILWYkkHMiOxGsBamoPE1g8cCbUqPtsUqmLbf
0swyNlNWetD6j6VzHaAUe+PSjIbJd6mIdpoC6m8a00yaEMcwALzmZn1KY/ue4ALVqAbPaHeqJj51
SDn/H975ReZzOz1M5dfffsUQVbT1dPcVxrL4mcUp/grd+X/5CWH3/st78fnLzXv90X3+gePJ9/5O
8bS03yzTsoXl6LZmAsSEkvk7xdMSv+kAPHULIKcOtMvRfv2lkHUb/e1Xzf4NqiapV6qlgfm0DOe/
KZ6a9RttUEeDC4oDUecr/hOMp/sniKfpWEixLMs0eWcqncc/Qzxhz+RWUKHK8nDjHJLTdMhOxcm+
lCf3olzSc3TNz/lZ8g9L+2E+hcdxHx/tXb4j/uZgHju/WmXrxs8ulV/50UX6yjn3U789xj60vKOx
L3fBln924R65wz4/zQd5os95ak4gWU7dqTgPJ30V3Ewn5YAJaI+Nw4PosysOxjE7tL44ppfSL/34
UvjhJTh3R0o939xXR30vj5P303n8HVX7S9HlPMyKtvnbr//igGgqj3dT6K5uCwd+6s9U02xUOngm
YlzPhEOmItkOpIr8716Ck/vzS2j6OJHYyUvYJFwN4K0i1CB//RIacNif4azLedV+/BJgWh2c7X96
jUAXBa42Ih0w4hC2hvU5PwjNMFcR+QvW4JO+8J4T+QBzCE3GcOWJRfs835vtt8gtuNj/zw947z/w
v395TJnwGI5pm4JbgCsayO3Pv7CcwMxgkZkx1lp+m6V7czaPf/0S//T78hKWBiDA1DCrmzp34M8v
oXSENtTYStcAYFZzCz4/ofYTzvavX0b7p8vD4Sjp3NDcuCp+seV9/AS9FUBhSM6AoSiTgllrdcHI
+4ySc5dp6Vc9GYSStcj90HnkJmkS4Rkv4z0Z6o9k077+m/ci3D+fZB4DumMapuoYLjTgP5/kymEf
k3Lz6jMhHFZz77TVPcbCKzuw1ayeQ5qUCMSNc4qQ03JbIp5YVCTZ67ORX1vbfcrsGDtL67WFfjAD
/YCNyRixWSlhTRNl4g8oB4xNwo9qaLJtBEg9yxP2LQqbFSZrGwJD5/XiqUxVpD40xFCoL2Jf94le
cbNKEzbJbN1QFo1vvJ0bqc4vY8zP1armfrKGPbfiuTJIQ3Nusa3QmRilbwl0I4h9SVhKjS1RoSsp
SLdVav174NjQkZT5jUb/R2stOSwR7zcxRs6AyTZo2KdQb63wVcma+4jaETQkbbwgvdDur6HS3NA6
ue868RmmHAjUU4eKII0cs7UgzOhmZL6l1K+zpAsRTinyCfr2KPMZQumfgof4JsBQ5hg1+t4FwmL2
E7ZAsJvahGK2QiRbdAaeEC3eJgl/MwS8ytiRFoWM/S5hbJjNIMTYk6CvHfV87axcpQHS57DVtlms
UGSoGFN69VurdmuJMxqFuXFbaRvVQQubVkR89dxnmPlMjIU9UZl14TUDds+ou3fR1cqeyFmbmCEj
d875DFFFzN2/eUz+8/0mNI1bGWGP0Fk8/nTpkU2zAPXlCMeMEfuUbiOZbemY/JtrXCz37U+QafAA
f3yd5Rb46X6rw7QInWZ5nSLek6L+DkUDeoZ1ldC8OgYxoLaOcHN3RBSdGhhsPY8ZF0FaWoLcMF9N
5Lh9eUcIyHXKSbmaUuDS2QGF2v6v70aQ2//8Rm0ecGiIMZX8+YDIrCcYRE1HFNWxN4cNWh71cXRB
3Nvq6a9f6l89g0zHdjWKBigW+vJWfjomoxo5pHIbA90Ed9W0FRHB4t+9hPavfh8TwDgli7Bc0/5T
YYBKOIkbYkh/LCBIcS8tdu6YET3SxvtRbY+9hrwRA8pYUpsuv/BAazceqo2dVnchQg47LL5mjjnF
zOMYLIlYtnlt+jc6DNs2C+6Xdx9U9sYaQXVFyt2cv1lB9m6O2okDnN4EyDPXPd1Rd2AKas5yZXTz
pm/B38WgUdlZPABtveRVDQx4PuVaSchDc7Eg0bQ1PZZOe7RJDhPD82jwjtzkANdnHQXZV0lzAAYn
isT0faEHLrRy7E10zukw1y7hL81RcpOOTbhXewOGMcTUMFpxY7JLIfB1RPVYdMdU3js6/t8C78/y
tYA+3ks98oop4Kn3PC+YTw30RSpfGX3TJlHWjBi/BfG8FihJUxp4aQtx2FLLVVxHdzL0kVLvYyvx
liOuwkNLSu1xbnFYhUN5E1UhpibFC5UNCaV37qBC4iEICVqtWNAWqOuMa51a15EhjE4q6+zivDKj
XWu5PoE2nhmUd+mQH+IJS5WGS7nIXU+0zaUKwy3Re2sSRV5iebHjbdmP696pXmcFkraBJaFbolR7
jCdA3Jndmvnb4n3Kwd/1ynIZqqd4Eo8Yd94y4oiV4jCoJrtMp3idp3CPCQ9DkEdb6wKQfY2/e8cj
8tty9TZkvJN+RLzbydI5l6kLXkBcJaGiSTU8N0TghI14tMLiUAjt29DMiAUomkqAMckTdGNUk8q9
QBKA1gJbwlgdB4eMsMrxmTEds7G8y9RsWw7RHcN+RVVPDhs7Vwv3aYr/I+O8Q8Tt4opzED6wTr8v
zzS1YyNWRX5zW/KE7txLg4tNKZsjyPpXp24ujuR4wPhbP2pDvC/mGr1vs4Xjvaqm6dSb6ikCkqDq
7ZG0pF2uxciE8VDHkdcn2TaJJJhu9n8K57YPH5qCnyaL7FCU4RkYl4eB46YX+sHqe5MOe4UJvnvG
tr0f3tsp2jOx6W60WkHzYSbrvgsJAo/xRtlXEFKPmTGfCs6kUr5N7XxiFX1MGC7DGfmEq2GuG3dU
10vODsKaVamZNeOY8IGB/4YGe38zaYAs8KrGqHONSDE5OCYYNWs9q2jsp5qKfxieNYUmxQxROHO4
BuBM9OH98oxVG/sNcu2X09cbGbc/ns4pKz5q+Xs2/bcqHP8bplVHCwlm6bj3y3a3J+12Ofu0MrZh
kB1yLJpAq9OvuOS5P+J46NXHROsPQ7Wvhp40mRNqMyK6p+4GX8PBQM5Hj/FYawniu/wb0slPu0Hq
kr2nAd7mfjE8ci9N1T2SGuTBSERHiCQpffSG1YPrsOS90kV5rtvuWUKzZNiGlDrcMwwsKJmj/UCe
I56NA8F8bQjLZ9YQQRvXeWyOaNJOyR2BjnQ0yld0jQpwL0Ry2lTehYx8nOC9Mh7bkoGe4aNCIb4v
gyidUJW7QF8sCtdeyQ5d35OajbF1jPA7ZuSeGGmxXb7CrlXs4OmBomhti+4atIscLTtYw3QC4XRV
wvxAktlh4s248XyKeWQBtz6aHFMRLsDQYofdwbN160OryW/NKEmV+mJj3SHyhyHoRynzHXaCHyvr
GMPLiOmq2oHfF+2zEhIJS6x8E9O/s7wgon2iaCcriDBkZeCCeIuGHT6EVAFgyzwjiXa1UV1IRPrq
ZXOEvU4virusSTxSOy/Ya/2Bg0tgPHOuOmCukG1blnCT+6GcqovLxZOFv5fM/1EQifclz+/5V/OX
UST/m7SSP0ScEIPy+7tbv7fvf/hg86MLcduxLbj7Iryp/X87quUr/6ef/OXrf9TL0Knf/nvHtvz8
379vORJ/+/Whq9Ov6Q/Nj+Ub/t7CMIzfHJ3thW3hWHRUx6QE+3sHQ5hkjeg2ECWLbQhpCNQQvzcw
DPEbHkpTtw32lObfexuN7Jbehm7+BofIILjEsc3/pHdh/rFEoc7SaZCw61FVwxTOP/Uuyrrtaf8z
B6wRaHkdmCR7alHVBpaEHxqrmMHLtHxvzJ4mXeaW9rrtDXSvSCvBb+DsnRcLL5Km8gIJY0/0lozP
pLbXJ9wBGLHNMgZTqo3ioKYJVCQ1/RCMTrZ5TmePedqxUqLP2sENRKN6KAjEQq/Wk9Bwr+bwgpwJ
JQV8XVzO7XitGVb6UQc+Ss011P49ppWoNW9/fBK7H8IDHDilrL4PritvY2gTN1ULvVLirZpS0TN+
Jia6x8LqhuAFCH0TbHIDHdeu+lEMqf/TFfAv+iBCNZZt+T9q7+X4OnSeXJU6n9QYQmj+WGemXSNa
uqqojwqE7tYS7cfwITjXQgRn3SmrDdonWIHd8AELOFtAr+Ix6ocPbJartrKye4HObF0PcXQtHZ6C
osodXG08ehvm2lhH04x2kDj9+EbI18ZDFfoCNtfjKJ6cMqeHNNKxBjGjPxvReGWRrW7LCY7MuAgc
OVhi/+N7f3yYY+Tdy2bbGM54O88FmZpoWfk/YD8ICM1jlsYHegjVQ1o+DVYOSSDrkp1mhPG9AYkb
zwSVhyTQhQXPwuaKyeIZFX/qR2GAPiEAft0ITe6RweITbqmNxViMT/oEKBaJk741ps56lDmrShqx
+vO403X7bJmNc47Mpie/xLCWmX1qbWG/rpywTl7aJNeZLy4/tnXjF7TUB9EhkzGteB+kCc9Xycn1
JC3zfAuWYELThHSrHPpnkwBuXPciRlfPhzIYL3U3jLcsSvaNodOx70tVodUzJyvCE+a33sVn5UC+
zHLWvIhol/1M3B7iL+/HL0sGqDgnVrrHZXMMOzvivAKwMZsmOhQ9S+xNUvUI+Kd4M4Rd9IoLtdrx
YLM2ZhpGr4ra7Yooiae1OS3ruOhV3YchO5hTc4zzcpvTIqXkIXeuoU99NmpiNdWKsPXOMPy8c8ln
HPsTbip9o0GZoDKdzWbLJkhb4VaCJmLb6uHHqZwNmOQ25bgrQ+VrmFICFRHGV8j6Yru1fTTxtj9q
I6YGGzpZYJrHH3/MKvvlHE74WrPHs4HDct/WlfTdKDRPQ7c1q9I4s5EbTm2TMf0hrIMRT7uRQaP4
gVrjaZSVIXddE1IlTieWcmcfxa7ttwqC/bhFfAQSxbijH7YdB7tCgspHStZH+9ExHDiyTeNha4BN
MmBZJb0YIIY7lsjUh8Wakkc++JdzqLivsyPr8w8Z+djZ9/2kZOdexeLRx3JAXvgN+FRzkSRS1qXO
gIVMsgQ1AMLwJt+54DTxPs4MtRaXMFhV4xRG5mev1vqRmfAzE3fV17tuJ4KkPOFkvs/J1L5nnd73
GfBGgmG8WEOBk9Uz2IGwunMIF0Y2Z18VhzcxWlP/ho/z3sTlhTKt8stKtneCvjUgRewv0xcBxS8m
xcC9MbdYMVhgTn3vPvawJ54ShkpbU+rxsR5E5OWJez9UesSesHzUyuEuQEMelL30neWPkPToI1D2
Fd4feSbFA/DQ1Kfs/ftsrzsDgJ9SUvmOs30dTXJVGhjySNzGncBWdrCwCfpCwZk6zBZc0XYMzmVS
a2fGjOXyQVypW9jEvV8jarl22iTW2liiClp+YFKn6ToJFwMVDxCM7RG+tUILH0qTA12YsbWapdqd
Rjm+OWroXqGlYqaHwuQpteZcWWjcaysR3E8A2df/+Lsw690d6C5o1suX6EVMrPhggaAK4B4IvdA9
dygKyvKqAusMPClN7fyBgad9NdJ0++OTxMFGnmwACcqYjRo+h4xRKbOmH//3978jsxI6rK6eTXI/
OxrC31sYcVlq268KaBN8rpW++/sT2W1IqFVqMW7GQXSveUYcveUMnluLCVAkhg0zzTVcUUy7lAzP
Q0J+1B3tRYkLoMu9dhHwSGyYCPzzYhVaznMEdWCj2MR/mPRI0GYadAmtgAH+jz8I1Xt1ghanbcwU
u1OER3Pxjvr6jElxM7jGo9K6xVo41WNPaWsBcjHK+YU5821ixH6OMpd9BMPS9jBl0bHRxSYyJggT
TxXiaK1XPNdIVrPNXzUW2VTNdpKEXRXqrq8ZpDoM4NlRw4A/VNkbcfX+qGbP0kWrVpCCveA6IdTg
hBOQbooVzRgSr+uDwgw/d99FUm8xu22XHyU0vFXswbXB3vRquDH7cYPkBfW8tUGyv1JFtEYwAv1X
21NOI1kSW5ExwgCrg77Ak3I6DCwD6pDv6zi/Daxm0+O1ycHoygJNW6u4OCEhfCO8RxzRDuaFx+lW
rzEtkHdid8FeNQ2fOmfBk22zYED2LfHYbWdUcagrt2Vss15OvkZyg4DWM4b45KQCTAWLuYGOyd7U
UeS1MtwFXQOVq8GgjTM1RJAfDac+c4/LQVwOBCgp4rZxGzPN7QIsfba1WcasBBNLG+/Ea+fy640v
5jyvwE2qurIvFOWGymEVA8hBDeBFWonISCDgCohYrPwsd7ZZqm3rajsHTPC14WQokaeP2qZNDC/G
8jfMPfZNPqcjjKCbTCNnY+shOwZ92ynjOncNfx6NS6CUe0bbWFzSJyvUgFJKv5lRL6rjiV3GagiK
fRgkWCLBoVfDKegIp7HHo0IiQ70oGBIQBDMKfTKp46bHeldsUPvABJfbpsKHcRUxCv0Rpf4IAAys
oB4dnVHuu+Azk8G+53LJi/jkSnY2pXVjobsn7fQ21usNTEGeeWtjzLd0jFeN4kDrnj0pBBa2atNm
CGbx26h01FpUoOhVIzrozlvEq6lcW2QDs24Y9NeG7Eb01qpCMh8xccgdpjfxGewiISEkLYGAZVVf
h5jWR5VA3Gg46mF/EU6xyQCDQ8UgeM25q+p9hJIj4xd7j8SCLHF8y8mJFZ6gtZUfeUhhHZEvu7ym
C7Sl0+0dzNH1GKC9LpFwIL8fwu9t1rwR8LAHznzCFYQyyN0EBOBGO9VWvlXkDzgLK1nU696sMQ6V
CBSVTcxvFTGmyRUFA575lIQNMK9gHz9A5fH6oKM5c6eFVDxcOZm9PPXC246ddQfpc6hHduLE4yQI
nRQiK1IFjEe/ThOxJUzhvi8/KwxwUV8j5h1o6xnruom95XqOm8kv2vapUfUj/bhrJhKgAcg7iPNM
m03IxjzGu1WzjAZDQyCHRQRfs3Fr24d4AD9X7HOrXXVS9SO3PiRdvmXGiptluDHQTuvWdDFwbwtk
08t/G9U5xSN+e3vZqPg5zlLdiPygHg8ACEjXSKFIIWTmVC7nuDHPqBWhvMWbzJkOWnNaTnIQZ/s+
L1kAm5UYohN41B1KtksVmz/e3ADdYuzHQwlSfCjzp+VZmLvTWbKxaF4iTax1KlWMyJAL89s073ad
UF+nAZ/Ztggl52E6DzZ1qbaZpm47ad+W51l2ZHW7NQZrU8/uvseIZToJTzGIIJCXQIQ8ULTh2Rq4
Q9KrlvZrMNjbUS+3g9Cv2CSwVbkvujkf9DE5ziWl5kvthptqTv3lLLSKeavByROW6c2VBH8w+S5Q
yawuXnqGlcu/5sC3SeOKNh1QSKl8Y6H1hmJ8bcLgjC9+1WTWY1DJTa6pOwdZeIuTnIcE2WfCq3HY
KzM3TtgcRkffImffChuRLA/MsHjXSRQhy/puNJ14XejBOQrq9dAHfpcQJEliPZHlZXwq0J1IVj3I
BnvYmisiyQ+QBjdTN/nJONyVtoNfV18HUmzKmri/ETWUqfb7VNOOuhh2YtZ3YcFEorf8XLQr0a4F
rGgnFyE+P0zozH2ekxTJWlbFbzNchGlebGWDQzbV9Ojqj02a3gZoTTJwO7it4LjZrWePMG9QVqJP
FGcnRhHUdhwr6yVhgEY/tzvF4fjacv3SZX4pUPDEECHLUjnYjXPfdPFpKMA6hG96cxuE7nOLbcZx
ootVVH5dWcdMkwfE0tvJLY4BUDceBeFrrhSPqoJ5ALbyjQr5EjsH3228Sy18MXrDT4kxurFS1SAX
UiUl6EER0cIL32XAvkJ7N5kp0MEJzuDs2I9llG2KicCiFF0qKHd7LUKHi1TcwqxaV5FK5HboflHr
0wMbPl2LIUIX03PsyVymrGsEdyEzQSz7uspRhpPD4U9vv9DqnyrVIuA3JJk0KL+xMzophr4tmXki
/r81Yj1CXQfzpzL2DoFVWXZLThfkT5057mBbH8MY3DfjeTTKW1BbD0bXXINau+sGHMbWQ+hEjy44
srQEf0/D66ZXe4DgS15RVd7R19LyZaZpo5uAZl8W4k3OL6iUntSyRVRb12/EHZ3qSH2P5SJ8G55Q
Q1U3SYCMIrUfWgu4RpRs07jcsc32MD9tNFPdTVJ/l3b4rnP6MH94OubMMG68uVAO5D7aXFTkKuvH
3q5eVC5COqkVt+M5qur7MXZfLSuByEOPPiZaJzouGvyiXIKPgUexzZb6U4oFozbcOzEk+Fqg7Tk0
zzO/xa6G9+KTKduhq4PvaopiTWFxlcnVzBh0DhAReR5KyrPGNQkl6yhStMOoPphqc5to00cx5owb
3DuT599gI/tF2cTdGTMuo8YFm0WQk7aA2tlK5dqTW8K2V1oHnvm5KcUzmR1mS/GQkWWPkS6U5qvM
VoCg9yIZn+OkfKmc/o5r5qmlE6sp1OPYjSqZfc5jeTYUguK7ttlZ3PgFK3xfsJsmRvnCNmIX06RU
kqMI3rTJeutcC7ez/BwahWjwYD6n2mSuKqjyNZEC8LXOOLfiEuz2HEBEqJTPlvrhxvhsdYJQuhSq
zuQo6zpTv8kaV2/QEhE+SBc4ceNl+vwASuZmIpsMIweRf6HfhbpH4Thqh3SiRQ4e5RInrm90iHRj
V9lhBQHjrK7DVP+I7ewQE6xtWDUXa48gvm0QyxOMmQnlMAuDXKpOXsrc4EnLBszDcLDSXbIfW0Ml
EW6MMVZpJJu1yFIpCW5UJWXHtIOexe3vPs8JbjEeMQhpd2VbMO9Sx49ctbZtSekp502bOq+TToam
0Flc5SHV7HcG2VdJPqzZhuuKcqu2nX2jbVyVYLu+O8JNZ3I9bTTi+5JkBPzfok3WTrjgn62wv8VU
PWU62siWtfcNDQGo2oxa2kfbThBKLlm4pFB44PgxVqMqdMhu0UigoP236xQXAC+q1Z75+zKowFSt
ZuOmyhGs2/Eieuav7Iqhgc78RfDs3Fphdc/KXqyqJtdXw2h9S10nIjmqyG9SCpNBCE/BXU++3CrI
S5i3o8WNFvXgukILHX/Ye3Oqg2O2b5nByym5zvV4C+SJsj3t3sbi3uhNz3W0iwSYpOcYb4IB+cDc
fQO0dZSRBG9h3rY2QHM2714BdYrgm0csOh9Ozo0QIM1NmEXUNtNGJ2aVuRNTeQhD5TwDuUr8vsTy
ZnOy0FBsNCX53pjMnIO0eAuYzers9lEH4l2k8cOzolXSVaLYtyKvSEJyj2YR3nVxf9Gw/tZNfYxC
QXRKvIUOQEWg7nPAN7J76gk3mYP05A42Vhv7uYIHySZ8GyGpluQVEgLbkvBiks2gZR8Ki5A6odfK
yAs1zACGgrYPBqpSyuIboaiM4ojY0R/rkKg75ioz6U4DltIUSmqyIIbsTR713kRBD01w1VjjfQYg
bhQ8fuievnQEqikt2yq1ORIaylCjxKOUyo6yLi/23RxsWheMLc/2TTEYl55mDMZk7ZVN7L3T5f2p
dTmFYC42gwJzZ7LvQJ/daGbDfiQ5WRgSAsgNYmy84YTGI1pVkfnojIQR9TU3W352ZxSoailYau7o
rLHMkpukEGEFwgVRzn2oyAvN3S3Iay/KXd8mC2nUsT8F3w3W/Xz6RKmzwlp64NYlsgvgiqoZmxHP
u1sMuxIECar+WyYqeIvrTUIBSOLW96IMtnUqfepOtX6XivM0auq2IWqtks3XoCUbtYclSQqpm4es
Y9ahqG0MikmwjZN6mYWz+1KVU+JIz+hSKHTWWorkwY6QhWdL6pCvwL7RI/1UlvE3xZL7EF13ThgU
RhaQnaTmxXF4calNGWweyi7ygkwF9gzbIcieytsm/hhKEne+7Lo/REiwWlPfmS58e3uJgRXOqxE2
u0EVm84016jXsbcE+8Gx2BmWG6AhNUkLrIuul7jWXSwAFGCWYdpMq2+www8rj/KbFoypbNrvpE3f
TTmAAd15JgKFj8s9roiNbmpXJUWV0MvSkxCFBX2H1UR9mTa4FZEbjKrruZA/09K3ltUIoy5mH/j4
TynwQbd0jmrAnTIwMg2ii9GWm1S/KzvLE/H0FWvmWZ/7Yz2r9IMllk91nWjmNbGUY4CNupft1bTT
RznJEx3Jq4OZZoaEvZAuZpwGlSg9tkIvbf8t7uI9kQcAFqKVShx63yU0c5wV6QMffYPQwMg3Peik
2rE3MxjyrMz8Rqs3FpHHWcFTWwP1mEvxrADFwSfkwZT9L8LOZLlxJMuiXwQzTA7AtwTnSdQsxQam
GIQZcMAxf30fhvWiKrutakOLqErLpCgC8HffveeekyIY9tZS/4Skt4HcSP9Ru9VRsY2ycf2lOxaG
nnePF+KSKdBDCkGEPjYtDN7RErplRGUFyAQtT1ka0NPTqwdncEPKP1aF86O3i19TwL3T88kAWW+C
yNkYm7uYe9ksfgPRC5N4BmICfaEeaDGbuPd73/wW+ZBhRA1Lcaja6ucovvzpU8E7a333d2CwJ6b7
qxkAnYpoS3PqxzBmz1omiKI0f9uFu50XJPuYjgCyWPjNIWAKIhXde63lmgpPPBikvBzKkCXta0YM
dGPxtrlTvhiuf2xYzk+thYgFIpMv2Yaey87CMJWk7Uo54qLgjsk2X0v23fBUbyP/Vh9xmSuVujpU
b6jNNXXttOZBFOgl40DxEnlflY0t4dg0/nqK3X28WHE4iuFNZOWudgCwj/LojPtqBvhUJofZdPdL
nu7mDFCh4U5r19LHTCyP9M6t20TuU2M5sp0+dcV4AV61QS/80QwksLRTfUempFhjHk7uQqGIsbwt
E34DEHEY+IZjMSUqJMoe1JJN8v0ofYdzFwy2TXY/ioRzE8OWPucFiRLOuBGFhYSZSCeoA/eH566j
mjoQx4BrqAYM6M7JUZvxPpULRTc4CX1r5w8UGIvi0a1Jcqgq3w7UE1B3TFsTOPoq2qjMoU1Mr0VL
iseu5TVNKnz627nNNtCpYAlM9i1HDfAtfbVIp7UjzTogUGb754QbKJexDcL+pbwf23w5fzX9BOXB
eVqC5ISM/TIufxpGZTbMnyM4kzmKqOLxGfL1oaSKDsoYUOkh29suCHGxGxu96+3z3E4wm+RLjEuC
s/xXNUZnkRhXliO7Yf7pHjSDRFhAHOuN5Ykyo61U6mrC58/yP/04hnEUb/yMedwgOqUYdFF73CF4
FTAhV5GzpzORxp1xa4V1lscsaMw/mXbOpD+wKGZeGBn8qAHf9gWe+0DiYTC+3IHZz22Bmycl4F35
I72nUYqD1Vl4k4yrMaahQzgB2iQquymbi24fNLwUIstUR2NLcILnHDmQLlI+Xadc6ZKyYdJriUmj
oRkfspkfCIdxmtU7Lzi55gGySygte5ugCFD5F6gWAP7KSwk9TemJwYL4LrCiUW1xhe0XRUdWDxiT
9My26OTN4NKywIyjNNHD661mCqyYdveuLsN+BCxlc0itWJ4JdSHQh6MRhhv8AIPaj0ABAdBrz+1A
XlF01T+ZLdi7s870L0kZl75X66YdFRT67HfYiMCaE65i7VYvl5IGcP9XTtAdhGAPBXF8ZIAPlxKB
14wwsRyC4FAG8d6sPg3rxcxezfxr4Ef3fwNQvy1Ed7CRcI43ycQaG6DnYWaB9jh47XzkVryYHVKj
T8EAO6mC87D/NS7+c+ZgUKONgE03Uly9mhMFNRQyxU7Fz1libUY4qwyBXnrS0VuZEUOu/AtUy61t
DWh/d/LuvjzzXATFj5TUH4n8G0mzZkpadSWJpSrfJP4H68oTWIGVQw+2lyCUdvYtrn50xrvbHGAJ
Zq57bQdqJ7s/I7EheAbd3pr9q+kfpGWxf/tOMwAwrv4gTZOL0wQ5wBfOwTU9BK0f9J+tF5CBqLm2
7x3trvsoymmT0OPR4jZFQQIm0trHwN9bqT7gtcKmWoOafG9d58wsxgmgBPFtGj8Dtdzo80F669v3
akasgplnOuKaLxkLd3NXsFHMqojWWYugpYeBXu8CM3/IC+ORyN0hIOvvl6h/JeklmLx295SVDHk5
v34ap8MRyW62OLvQ7lgkc2hrumZVcJf83J0Xz2fgb/i8J8SlujvS0zJEd8rSICTQysXisWCqbTwa
fLdz51Y7G1i81jmJE+w6Wu5ZRHdh1tvRY3J/adG9bdE/esAJQipVqCBRsj23nBk4mLZxwVdx9h9g
luMiKtpjr/CdlgtYsBw5s2bNcp7AWp3sgCC2ByJGWqN3yVmsHED9dbSltuLZtJIcOCgTrXaNq6yk
CfMqtlmLzBwDnerQQAv5o0fnjNT5Lo143htp7l5NN7F2hq+/WVvOJ8OaZ2b1eD79/WvrmHS/l2AJ
/v7170sjxY+0F+9ea7WP2SjKm2+8xUPzky2eoFue9lasHg9/X9Ix8UMnBzZY4QgCyhevZBFb7zjZ
1Vow4T/0+Znrm5hcmlpn6douPqacvf0cU2GX6ch8spoU3U/lzSYYZkrJW++pmudmT5cSj4TGnn9o
ykxX5F2hEcOvJMC/3E2OPDQEseKtq6hqLVVbXGUXieeeFhyqCuNPf3idZvQ5qGIwrphx29CDpeQB
Bj1PUccsr+90HXyTBm7ynzL/7QpjRE+cCoTFwNtgE49hsfAn8PgJiTF6SVqfXQA4LnbchjoHmV2+
qE56IbR6yqXGYaS8PLBflTr1di9eQIqgYbVVe0oXua3MKf0w6ED8bzaL/8dkIT2HUIQgzBOIfwQX
mspPfGiDfWhE/RRS3sQzV8jizc/o5nLdhLuEnr5jFZk/EYUq1eZnR3nxedn5hOjuvubItItbOSwc
ivKo3GQdxRGzldgv92jR9r+83Xv85d89IdKRJJokWQ721f/0HufG0jmxCYW2ceI7qWUJMaYuNBqY
nA/mGPDrXN0E5IBr3t9X216rHnKH1XgRLdHJWzqm9Rn0y90ykYETpAAqpsbIbX639cA/EJDIx5yw
Hl2/jLAOc3OsMvnw92XJ6OOyXv/zT/QPo/Pd5SJd0zbJQfkSl5N9d1v/i5s6ruwgrYuEjpk4DbCQ
tw2RR95mXRtg3dkmOLXB+d+v0Vo9lR4NAaiWtMlrXuI4NX1PPPGLDWt3nm5Op+R/Mdpbd6P1Pz5x
1xY+4Rkpibj8ff//8v7olRSDAQKUwHSEh0VOw6Zy+LSdbMTLlC/oH4BrACa5RnBOhpfFpKOo4NO7
/n2Jh2jznz8xm1zav78jPirTcV2iNiIQON7//ROzqPPr5V0fFdoaN70FA7avaqIQ9oDtVO1Z7PUv
5Olj5rxj7Rl06CVQK8uYrqomA1BUuUdoq9fYy2Hgsdxte0QMIRvzTTT0brfZ6D/95/dMDeg/3zUp
Nx/HmO3aju8H/9eg31T3Fj8WciO+3HcEaoq5rOUMzxQuXsOK2rIKIsCQYqEi+u7edgJi8ao/4G1a
27RDHerJwaMILfTOltwGVsQ6RLdHifqVRL2PulLeREPBa2UWaRi0ochEBmOmrfYx3pKs4eGmY9aP
uViui2v9qhM5rAOrftcVAPqhhA6MkkNhDad05LhCReqIcfOxXpyIsAzZ+8mu115PVtnL9AWETr/q
4C6tlqKK130KWoU5aT3OkgSPGD6HGBt4Bscp8iBXTHPzO1XxjyJeuk3utWyrNK500Fkpuz2er6QB
nmyHjtWiCDOPGj8rora4HZ2PtqTi0K2oUzJrY9c5tBkpLMd+Gwi63eZjOSO9y8ygp7XH+4yZ1uvE
H126e9rIipACBYP6Yx6t3ZCH44CpSVXun8iSz6lRWUf05ydy/D8MUH0qAGjr+uazawh77wcjxo9g
mw3TH9tqNS0oLk5xizHbpgwdS8lsdlRjmNTOlezRGU7Lav4cBwoREmrIbSveTRReNC7kUyOYnTBf
hg8/dhCyluitMJ7qpfLeh16eJzzCNLBgcmtNqjwBRjKHIUxE9VAdmUHXTY00AXDCoWqMsbXhB18Z
A6gntIJXWpoc3feHOJ9Pvhwvtu0+usURmPUFOCzmWWv+7CQLs4j5Y3AhHZQUH9x9+oTUgTZQxBfS
8/o8tMUfSxE3YuxWIYB9ZjbgXZXRAl2KHEZceANJlrzGzFvdwPq3q8SZNYZ1rsfmpWwwgXTloKnD
MotNkSzA/8dTPuBnQKNIAKuwSWXmK0Fo8MYFfQme/cMVaIxxbO3vl2gUMa+ONIvx+IaMIvtX3iZE
IS5ZWBF0CCoO0iFQ+aDymSpSybLDgNFV56AXinMR03bUqBYjnuNFIVFHxNRa7kq0EqZbCf09T/az
AZCikPtWRcUhr+03DjPfKgCYwI4JeK2Tms/Uxm2DrHxpwRrtFKmnOo8/B0wT1i4L+FLYceUfXTzX
yd0mgZtx25tsE8Advs6MWFhtZoRe+1TX0Z+m916dmTpVGh53aXNrrDRa9a1XvIHLos2w/4ozeUtV
t44FdrPAiL58BZtzOhDqOMdOcfB18ppTchRaPiR6FL1NG3i3VsdkkExWkJmfldcWlXkzmhZdFe4N
Y6n1OAVl8CRaGr5Fly/7x2qqAuZbXsZ0DmgnNoDhpdciAyhFbA9cf6FkCHLDPwUpfW9NB+ACiELw
rIior5vGPXNaD8LRNb5Y8hobZSVU0NCZBz3qabAm1uMJHBnIIj8xOdJuLB6NoISzXrTXgal3pE/t
mvgG3P2uBuM6mbelSj/vPYk7M+t3niV+uaQ491is3luTIy++p20U0cNX4ys0YvFUxk4J4ZHrLYgF
LUR0glf6j1aUJLL4/u5zSXmXBwmpMd0v5Xif2kG8lbG3XyzOVIIoSZhXAG91I26uWz9CjrF3+M+j
I5uYIOMUiImz30JDouCV4NGVf+Coc54tMljmPWLyzpz85pimetsmQ3wB9gPinvrZ7RCI/GwCxYRS
eW+P8hak6m3Xk8coy3zd0ZXOZsQary22zbXJaqU34SQ52tYXx0mSm5O0kB7oGbOmGT9RnhBimVAf
bbyCPqZXWBm0/8DnfQEOZZ677N4kblT3kD54/6hRHCjfKJPMOPADGZkmwGwIVVjcQFYXbb2tZ5ui
GkOfa1/kR5pXNwJ8znNTEWNyDphF5ZmCYO/maMx8edOcJrsbcMa4OehL44ddxv6Jrp9nI8jtB+N5
ZGG6rQd2/FSpNKEezGyXmS00dQ5NKPkM78rENZQTVek4WU1+eTUcbe5AA9nc4odXRKRNPL22dcLD
TFg9Bq4xuFWZDpVR58+ulz7LItCnsRqby0w3AfVu9cqkwOqsrcfYsbmTJP63qmjq9e1JHBDH0Ddq
ipwKbvUtdoShCYCgTrQ4izHuTkzS27QZ8n1kmlddNMk14lfQ4PKDNGnv6L+5TsFIhsdB6akGdkB+
sa6aKN760tOXLGdkJ8r6YkoHmd+oz3WTnZQZLDeP6TvxcGgJA+GxmfInKoyowuCoVAeRxHxRXpM2
+Nk5ACLGkTu2zRWFJ+iaKuXfaOdEhbWnlxrLI8A+mxYp6rVCx4XvJw1/HUzxdCgM17hXVLzoMq+e
TAxBGYy2tYVuEDqLe6cbtuLiZDEuo6q7Tm2fHEQlt7qlehhuM73QLs6PCWG3q/rj5FX0LlJmSzft
YGwxNVlHWMKQTpZGh8Nod8esFRDPomgXNeOeTx8S+f0lkfjCsVxcS4tbjsU+ZqMpS7smRpQekDw+
FwBBDzx+qfGra5zoPa5Jf8k/wK78jIYc6b7DjhANGbbahTOYkZlrWkGrjaWBnBZzEl2NwBu2pCvh
zQJ4BXH69+UBUutM+ulQ2NgsWNOwzabPFeMB82CJSOSnw1Upq9u71J9upJ94rA5meVZBle7jwfxo
7y5yqvSg5mms+lbB9gX2zlGVGZTvOkUiyVR/6hee8a4nTionM+KgJYx9FlDy2ZXroahOCN2sZ4M4
Hk+Vvbh4LwSLOX8RABbL5zzNPnWpCTinr4vCCuRVxWtmDzXhEhdPF5CNsMtta+vU5pvS3r3QlNYP
L2eD18iJNhtidMdhWtrXTrlPPlwJpFNxx9m61im15a+sF/0Z0XnNAMqT2XGOXXyfVh0voW87rh/w
rF/Q8/tVWoNIsX0VbMxSI3PLhEfY2EJ4T9R0lYDzpwD0n9U35Ilwq6LKtPnFttSTTRHlo47mo7CL
4gZ+JPQDL4LAThCP6k9xSCBG2q0d36hFK1f0autTwgzFsnSdy/5QJ85CHUdPeMzFfkb1cbGCD5qu
CUGO29FlGndTjFlVSqYnWQQBS8W+LhblwF7nRlQ5XZHwp00ry5xDYOj2sWQ6GxNKSGptQeeyi5Pt
F+JhzBF3eqehHj07Dy6ivtW0T1yLVwuw45FF/1cvr35eV8cucG2ETe9XV5jRtpZ6n2JU3cTFgm0K
YPjKNfP24lanYXY4SHWq21dkBQgqPFhJWq3GzLgEsdVvLHjrVYLJX+Q+WzlJb/CQ98Bo7IiEX/Gi
hemeUoOzTO9DX2xmmWyNujHpLa3d/ZjgAvAQcS9Nv228RxZexVkrhEefc9TasZBpVMk5zaUg98rp
z7gsnjh3fTnusZEnAy1qyu57hEBKlZvuCl+/fZptTkwcHD9mn73HaP7qZ1xg8WCvDRBFHEq4Z3I6
2Bttdl1anhWyx1QN3pyEui9cHi8Hhxbh41gyNbH+ymvcUz7Q15JNYxrb9RGi5f++/P1rzZ5jK+f2
vfCT/Pz3hZgC7cGcebezpuA4S+EZuQF8HbO3Hn0sj+ul8431QAZ9yblZL67BTD5uh8kfT+kcP6Zu
G+B61ebRAyRhuIs+amh+IK2ike+VkV9908qvQ9EU1yXVQLQtAdHSrFjX6Da/mveXv39Ctsmv5RxM
IY/YbNObqDo0kEMU81wJ6RXjEBXZtGNh2/TgIEr2P9tMumE5SvvRcZZ1TyFIkPBYio07AVJy9btx
eerKDkoeFd+EfqpdOY9YuEoC9zxJxTbOUZiIdcbMZA9LbLwPUwIVzFDkBhuihKKqLktjUx00Y9ub
HfnL9pfnMs9pffYeo7Q/a6ilWZM9pBP2ACN/wK1N3S1+iF2Suu9e2Z+MZHrNdfwd1x6CdfUkGhrh
JmV8i4aqGNJtu9QHEsnyVeWYeq1iepJF8ZEb+K7ppAASX65KHm/gOcd16nblro3EwcSHvRID6wDc
xODq6OzZGiL9KZf6lGVk6exp5Ppii1exCTHuNoUALJ6VeZC4sm5dj+wFI5yi4SDupR8tqvU9mRov
lcl9TdOdtsQvgnaXVObvzXKnKgKVW03Rtx4aczN6IESHuHhOqUywE2PcdWphuDT6FY4xMh/xxUFD
XEtiUVKTQoF0gVFgRhhh+A4hFhnJNR8EBRdzc03z52ZegNZ61bBFI8VlZOHSvl85WqT7Fm0GmwXo
RAbCVRfYHMxTfMBT7iak6VkTRxEybjPtDcx3QBnGrUu2bOV1QD/7r6wr5sNIRNwaAZCKovzZYKHa
OFTrcjwwTmLhxDciDnMt/ejLZgo5NnfbOn7sBuBYpoN9amBNpTJsBzbi7p2Uj8Khw2Bq4MI5kNNY
/ZkRm3YA1zZ9Yc5CHqjr2OikU8hjqV3H8cLFGRSfTkOXtcYR5hhoAJyab0PgyLXZ0qnmI4cSQff3
ddRtY+0+p+N8arK9d8fN5A32w8LEUtTr4WeV6uXQ6HyXjtN3Vue3sY/rnTn+YtJ7GnNkTb/Ur7H2
Hv7elvLJT0Dtax5jbK4opsCEkue3wpc5FbTjVfLETCJdbXRj1UTZl2rHk4B/mXmukwxebq8M8JUR
M2JwJvLze2lb41Qb4n58LS5Bqk9THzfEABrm3no8cw4+Tr0T0aIOdrZQSbtRZnuNlY0zJNA/c8kK
mPPKVhotT0XtXbscMdwZ+4pDaP+BZZTbsUllzWL7eq/k23h/rJU8GNeurZd1woXSCsr7yiG91G36
Q7k0jhbugLntXujK/0huC1tg8wISJN+bHu4zMJez5kct7GohMRR/2ZjBN5XwOgI7+qNCSd/DeOt2
noEZYw6kdYpl99hnZX2qU0EvAlGCsIrsjWT7zpemn/am5dOoOY/PhopqXHwUzvHwigQ3CmrSo3Kn
qGyzC076QRKTjLDjTyFLgNlLj8kBSiTTINiTlH/VZFsXa+6xZdNGvs1H6lmE+phTDK5z1dB0v2IS
YY00Jvuy/B21XvVSgRKxAzrChpIUgDfRRNRMf8o0f62ae4mmsyrjiG6GOsavHZ29wfZPlQSkh+9e
bL38Y1TByKpiZ+apRdMDTZR18JpPc3oa2mgkz6D+AIl5nnjO8P1saVJgzEDSeyVgcTLbRm9qn4q2
pl5IJ/XIBbVVv7nVLZuG17ztFY/ZLsa+j5AEiMGiARBHs2sWoSmidpvKgXCPfptNDbEXjbVOWyp+
dA+qoB5LkC3VS5kvv9D+ISeXrvtI4I0tTpjRV+/zXEcbMTZjkv0sqjHeEwtYx0677IOle6yAR1Jg
3MgVVeAJXqo5bDpKSCIycIQVsaBVrceQzWWFM4KxLSEkM1d0kSZef4FeR2+oqYKd9BhJ/cqrbw2m
uL9/MJqKLEFi78olwYe3xFTueOlr7w3OHlrGF4W+6TnqSlo1wC2nk3mYvCQJZ8VYlOiOBSFwjiyL
TzysCC0UzbMPZjePVX0eZ3GFpcca3OW741I8BT77jW63m82XAV5O/200fHxlXR1UAi60vPuTC6dD
GEn6R9glVVhMHYzCkW8oS52n5qVxHWsbOxEFmA26exMbuB5AN8c8OmRKs05j0ReU5wc8P8ey9L7q
Erd366Zf/Jzy2Lq4MhhNADqynCtwXoyEgFojP3uUKL217Cx9YMcZZhxpl1dvJnPVAEbFerOF1CsN
cvmV4l01n5BoWQyx4OO0cN9MoiHmMW0/M45NoYvuOBYLdcrut8QXdqrYTRoWEoCqYdYGBBzXQrMP
Yrx/Zsy7d74A2p/5UIOJZWUJjdinM4pmpbVNIJkdbhPmuvyh7Dy7pSkVfP3EyJn9LqzGO6bQtcVM
dWs5KPqh56TclgPIwSQQ5zrqH6K8rC8KkD4pZjBYCsq+E7dHW2KOskv/iYLHi+JrsiuyYe87iAye
6J4mri5Ox5SBptCoAN4T2uIb1IZUyqTbQeuzXXK9cLmtgCk/my0e9TZ4xNge7F0Uv6Ccf+IoY4jz
ZLSjeAsPT5JsU5Hc4iDfKvSGNZZutCCR/aFWMuPcNgCe6HwNNllsPBttxQVftIqS4IVAIv957llC
U6wN0aM89MSFlO9cjKgUL2O2a7JYHcv7dx9Op/Vm0aXnqg4uke23r2MMecJ4alVw9Rtj4D68EHbt
nR2o73MpgoNpNgs2v+UNIHNGHpNg7zhhaGhIb7gGroaUCIufLnQk5vll9vJT5RnjQf0dTKY9eYbX
SN2d7jOkUxVQD1+0tsSe53+ZDpv/xflVGYU853wsFqY1fFhANJUAu8DHYfOwL8N50ZcAr8GGGDUV
AzTVAMbgTgVwaV/Xk2ZG4wjfRCaOchFf6smjCbs6561Z7sqaWmMbGDdb3XXb5rhim/4w+/1L5xiP
JsSYijhEN0oG9yLID5BZtUHlyzAeZOIPl3K28/UosAagIEGzkJyD8aVQgQbrCYqo04/53tCdXKGN
/PSiaQpTI/+ReNONsp1oIwW/m5mLzG7uKC532WX3DttYq3YdKRd3j/2WFjBisu9EEiGZhH/AUXUC
f5vu4a4yu1vEleLl2THWVu/vUmPK0VyXNLTTDyi4j9C2YZkUj8Vg5RvNBsUt0aMG/0fnjM06QcCB
1DxzSpmxkwQMPXBisFJOuG6dx2hAfYqJQys9kT3AAOnfGzZHr9Ib5Vkcbqbe4pBjYeqIhvnGLWyt
o+bNtZmKeaz+7JUzHhzzOMlGHzsj3nD6b2+l80weHgWNQmFnsSSRO8/eFsnVWPAhtFnUbNPUuTjc
Yll4i2vbeb9Lryk2LCSu1LgxxWNACbu6sNamTt0VgV1AYcDLrTJ5SEsLTp1AoWvBeD5liR/jRmQ/
UTBfBEzvQYd12KeyXhV+gxm5vVneOGyYqcmlIsBVbv0wGcEfinirI9HxT0s9lu59L3KeBIWpnc5/
FAojKUJyaqXiIZD8MFUxPokFl9yScI8CbIFREhYSiXFOnHBiUutjuquiZ79qn8honkbd+SuFNHjF
aM3UmKxUg82V7MS9RlpTwC0hQgeFeh04coTpnFk7otIv5pAdeOjydTWih4yI4Hrpc2dnt8vvLG2t
JzMlkDTj/9AkBBHesPl2lcV5IoYEFPErzgOaP8ZKxjsHUOxKjh5F2xhrLVrf1qBbPZw297IoHpPN
YbTeFqM+aIO9FQiAbO1NcD5cPxX3KjGYS1X0KVuejERR13h+x67cVjQXhLNrv48q+dX7zPFBb3Ag
dxCoe3d8U4WbHNtu+tHx9WfJG2Amje+FwgkPHPi1z1mKKVvIdNg0TQUx1vwOnOAzHrozLYjIxpI7
Nuej7NBGsr+Bleu55BxOV/f+HC+e5NaO8jkkwkqpWZ5e0mQyH2x42nQFnOKJpY+87wViblV3Lv2+
HnxcbZN7LgugdKyv6MSCp1a+1RG+ez3074FWrz6J+tpbUaK1V2Msj2ZP1VGarNnt1bs2DzuR9J8t
h0V8msUzpN8LsWAs+AnJ5MayojUPm76psrOFWx/djhw9LoqTiiDPLi6mKZuoxNYVAKt99voj0haO
C4QWM5sYwDR02aJhqJAjEUdOfOi9hoyO4PdBBQ9tmFOfmbbvTopBGRdPuslA+fRVMG8FD3eEGLRS
KiHp59paU4vljjKJ8hfuyX3ax1yUVAqoJN81Dqqa09fo/52JOZ0vBqAqT1OkqElvkwimBg6CAcAe
cysFQ9WCbXoCN64knH8ZoMc2ydqc/U+PL/OpZiZiU+9VYLsG/IzUXnInH0PLSx6lVuWZKAC0Icah
RBGTFkKxipznXbEgwCPsxZ4pdvqI5O5CCG/HzYI8lQf2UbpddWv8+hQPC9h07u9G026srgvLyKhC
osBqDwy74vRsBhvLKwngljDDCvPJXHraTGNQ61mT0NvsBQc7IKmlZqGOmicNcWVY6UvRoKI13a7P
gdhXfYIyjVl2dlI4WzjajIHeCmUm73bsbHx3PPXFcJhs8dIo9bbQCczvPffWOkffUQ8mu8ywALuF
DUmvOdpda1fayHtOvYktLL5dQVQ3Cvq1h1ctzqL+XAwdjRtjmBS4+X1BYitpsME6FT8U+6h4Y3sW
o7tp3rmM+VthIiTUXk4iPn6vW/lr7rBDq2xZkw90VnNEqYZB/ccG8rTgUYuWz6ZTlsOlNYMdmXbo
TFFHAmUO3rzkRTkGosEorknpzVtT8D3ulymcUj7ATEIimlKY23317Wm73OnenrZNhjrSVvrMhkLd
/LufuuVKUwpLMI4dxOPEX1tVG2118IhGdLViZAuqV9aSo+40ZBeP+pOtaYD0Y2EFVb3x8azkPNkb
kBg4NZotB2B348/A/E138nYc1yWZ7xmWH0EmT4yXYWxfapGxDbbp/0mX+MOqjM/aFNlxjBsgVudx
6F+aviBSEn8qvUMsu8xzzcEkR28U03yMy+Clb/wEJ4dl8eRC2Zhm33mJmdvQYrx325YKSktrkysi
M+Lmd070vLjbjKUhgmv1zv7kwZuIW1GbMCNiHMlm0qzo54+VZRuvSUmWIkMhHU1XH3Qx7vxuEEDJ
wWYPC50AI4Mfh1q2fbXtHSw724+d0YRLAp4JFXOvCu/FyVjYVlYWdlxJsBbZo9IaAkk6IHjsFZG/
SlSQbazY+xb0aAbNvdBytqsdfTHNrTAyj0W9pqbSiPaRKqKHkZaUkEhv8znF+z7zd7Te0kEo+nnX
iIPIDcog9Rix0Jv/TF2bHvuLJRYmoQGIQFm7jwvuuVi0n7pu7R2oCarQhvRD+frQsFAZnE8paZBw
cfvyvTTwS3J9Roz3iYZV4haIYulsrlWArBJEZiii7KHGdA2IcDNh3wzvhqEsKg/GyCA/kZ3EvXmW
Hf9PkBPcNLLkbS4olbBdxtAXTlRrCo5ibnxIj3XGQ7bP448ko5s0u/eIB5Md+lOT7eD0PAZRtsHd
Rxvz/GwIzlW0b8+W6I9DzDjjiQNywae2szeqXzZWMtBfxECzKmf3w8MT13S1Rb4Y4Cm0KjbfhCn9
AegBzjnccFyZi0bU87rhhZPuxrfZmKZGS2Oq+cgJMVp37Lc3Y1798md/IFjyd4HKh8/bomD3NNRH
N8jYsY9Zxi/L/I56qzhRETiFYmDXOdH1ahV4uldW7rsnOzUPOnCaTyMVK+7ZPZbCRwf7OKyyiBgR
3yA50oPacUomwVTAO+eez2IjWzet/1BB/gGDNnqhWcsnYWUChZPTgvBhCSqbJkvYC9QWINGw9djW
eGbZq1FxID612z3XRevt+o5fpT/+aYVDrV0FLMUGTTYT1C/QoKgDNa91xlJUwuOtWkHlHLfkjXGf
UiaWswpvduiU0b1CGmKENIz7fhYHJn2u/bphzxNaHSyHrujvXbHjjiMiKB/Gq8nBku49kNuhDGYt
fOKTpNI5exRg+x8mnfvHsvnQkxpwfgBrJJh24l6XoL6nPXGx74Ay31XSZdUROPGzPSVf98IeG+I2
x3LrOAYGazXJ7yPZsGkxt/Mg/ySGt5vrakZ6U0h1roJMqx4q9mbbzi3WNNvzklRbeEC7Lh9+U7dx
d2Cg/tjB9HuKCf9hiqJHTWxsGIghDUtWS02RluP/EHUey40j7RJ9IkTAFcyW3pOivDYIdasb3hVM
AXj6e8D+b8yGMRrTI4lE1WcyT/ogRMLrZPJsljG7FnSO2wYpgzeRf4fRY1FAmEDAG/zNp/Tb5CwB
aeJupoHouSQO6bzM6aKDklx0anxjOLc2/GzHdJ6EFn6nGeZWR4/Y2ZZZwjTYoRPmvPZ77Rfibw2J
oSRCpIgJs4Of67D2YHmyNjqDZiSNPn3yAfh8Grq3aV251Qi/mCVQS/gDgdd+VpLBMTKYqdPfVQgf
P78U3JZkxVrtR2XWeww3k6vOFpUparaFFL3aNYYDMMFYoggkWdP6CxTu0y/197pSH37+5bbGN0us
ynaZphhEhZaBf+/thKGOQ4w7tiq7y/OVoVEzgf6I3/0Y8bFmbpQl1r4lSBMraF+KTxu1EdFY2CUA
mvJnYczOPAJ/Cqlj4LGoERWTW1QtjAG6TdV5y5pEpTbQTqYSR7MP6BgVLSSaBQJmQRMzQlgHCaUW
sd329OVmFvhlHu7CCXBPaL8RY9aIRTVvpYfxRhrFDRf/haD5+ZwRcI5qo8PwYyikNS35eAFVT2Rj
KCR5Y8cF3S6jkQI9hB/so5MbGu1Jk+3fIqvzddl2+oJq87klnpZ4Xsu/liHTGyM2T0GkpRu9ofgU
Bj5cBzCkRcmpZ4IeDB0lSsGMkabO56EyWIoEzridXHpfP8RrYBxRW218GWxZNdzRPp/qjO6lwMK9
circxML+6VDPYGqjZrUHG2Bj9Cf3kj+m0r5ayVIIIPCqGBFD6AN+KTVMv4qs5/Yzv/QyL1d6Nh2Q
2f1kE/I6O7B/UN/vAtv4akrrxa3QkTXlcSYmJNOfSQPdPL1FSrxX1tiuHSNnZf4XJ12JDx016NT8
oXug9bJY0KXm1nN5n/LYyN5KK/7TNXl+wepiVDa5WK6jYzxqX3TWJMup7pqVFznEL4UJ2wcASz4f
IXM01uRCwP9g5TBWZOOJllwfWxo3+hbsdpDB6pQGxlH5V2m66LhN9FN0M1dC3CkdBECWOFMaD0J6
yEpakcGKqm3YE7ZrJPUNouzaCltarDAOj3huheQbSWT/E+kIdwsssGTmqnsZhR+1wHFUNeKXXhAe
Bm0JZUsHVcEuEeFn/U9b6JKsve4jGjj8vKz5DdaV0AiMwG7byZUJHqft2kPEu2SPXFmhLP/MJvoV
9T1LDqAwIT9++aQr51LTZzsln98GheMCL8mHpSk8Cvz6EPDivpUJT0eEURnN0nHM1VMu6Tykas8k
WXEwFcmO+DIUbHPcfU6HiTNjxFGVXCcVXCVpIBuZMJ8hgOi9zCveYLMgW6NwdmkOJBidD882MmKQ
W+gRiN+wuHFogw41aljOik5tohB9uemDiGXkol9tJ8/WsYGGSDiBsRVe8WlJYmGndM+9nBNr+BX0
2bgx6g6+pOCTMZhVvk+SLl0rKcNPagKcQUDkHEx+jIsqBDIJTDpSXlxlMxXW8/2AmSKUuXfyupfQ
4ZMD2xCdJZrCGgcZW6P2VxBWZO4gVarFR6dnCg8stxYf6/1UeOcCn+7C1b2dyXMkEc6YhnPubGtn
+dl3Ur9bQPHRzc2XGXYSr2bXFyJSyXsW/0kGNKAwwUi5lJiG/YXVmcwjkBq1l5M7xYYZDpWkj5rD
GEOnRMAZ67c6iI5MFfttkU3Zs7cqlDB2XmLAViduxGd1yeqvXqeafoUKjj8EdsUanN6sFQ3XJB5S
OJbLwuX7CTPtg5lH3ejWSk8BqBP2vE6D4T2P3C/cCa2vs2nmX2RvX69LQFqUkWyxudgWaTT+wkL9
OyiDrwQI/MnJkcHG1QSMbT1KRQ8SxzxBvt6yhhyuxhj/mCnCCpQPzNFCrJkmtSQStAa47dqdT8dE
tZ/C8H8Fg3NLyl1ap6yPBhvIF0l1FBLVTyeIoKuXdWj1eyK+3s2RN7kmMI6xKJJB+4mpNFFUnbr5
TcfGpoQNPYJNsKdiUXshP0nbihU/SbQJ3PDmIj/r0vGqEkaFLYNewbdc4Y5btgTu6CGZs1Jg5QJ4
cHEafTjkqW0tPBeLEB7Mu4X5KGTAy61VGtRFtsPaR0CYNMySizekKKDCI97wtx9Ge120MeAf7YfW
8kcB9V/bITb7MONP60igZd8N8qyofgcNefREFs/QBf978NuXHl0F0AaLaG3KLhhiztoH4ZQQAqSm
BvqPZNdQld4hUNnvlkSgcGw/8AZ+mE3wHlJEv9a5/ydjCoHZxL0ajf8Rk3uz9Cay0FTab5hrbMbK
O7vkxW2Z45M/pKpdUgY/bCe+ipqsa0tfsVmYFiaqBYdhkF5XBRNtRKxx8ZFjBIttq6SLIRTXcYYD
LdZTTDTO4G5VJXaSkY5O27ZK5x+XMJJFZcf2sU2JPgO/BIVlxFbkPiOZOgRkPTuS/XCuD+DjDqEt
4XYazOBlyDmS+WgpVykqvUP0NyhMcz3ZdcezgXq1EHczENTIydVw4xO8oZC5xz4A97WI25JagZzZ
pSfKDaYkxB9auApi73fnsxafmzN2TfnML/Kbv9os5PGKGeYGb4m6odp4Zc2Y2EN432HS2OmjjtOf
2NjtBBHTrk9sT7+TSDv3dvjdcBuvmKczrXPqD0sKOZ9rX/5YrCqr/1vPLvnwBNmYcyn70w37XKP4
kAYmJ9Ni4pPk2cY2XB5SZ3oaQuCOqh2X0uq+B9OU17gqELgmXykFBWUb2W2BPop9SlG9IJ1vcbPj
2ehbrtruhwp556fyWymu4uQtRsiytwu0XI7dMPgIWThMpJ5HOr1YmlfRuqvjbRaOrwYKU66oj94P
MTQzqif/VKxilnBMGT3wSdGzaIOWiGziohqxroQOziZAt1UY1noQQ7hoWoO5bRNRXGuHajT+xpia
HaMFe5o4F2qOaanZ4YlIZs4oZu5dWUpsb/Zn6XVQ1TRjaaD3WkTC28gietdFxGikZ64ItH6DaBfg
dGNly8nOPnh3yCcgTzYGLVDr6jVJps+snu6eUn8J0N3mCoFshN9qHvTaqCVWoZF9ssaFahNkNdM7
6D5k1ZITrDiTh9ck12CE1nPiJvNy9OSC7RBHuM8DxA0XsCDu/E1nm79JCIazlXsDfIGaYpWjcqDr
Wuk6vtgBCYtfxNkl1SfxPH9l+2BC+QQOh6aw5RNYkGcPLVsPCwj5npXJc9UUz0oLnJ8ogmWDemeJ
iZpMLL+bt9m8RNqpTJR1DRl8lG5nvCgls2unt899DFx/p8IIejmb1btnABfKfNyUPvoIYHPDp2jS
ty70yr+x+JE1ft+cj1SPdPKp4KRFRgc9REOAPbaGT7Jl7kELp8BdoFDTzv+9ODCAqpSj3PTzC+5x
tIe2yH71fhFuIkrOX42nUf5dMVyVzBgx8ucRqfNK1Ml333iHeojGd3QOZ6NBl+bUTbd2dR1TYVkZ
LFPi+LX2+6s1ReURHQpJ8jIY1jzL8PldEKuVgZI2bNMUXm5Zr6PBYoCcBguzinMENOrSFikDccsM
n0LdYbE82+ua2VlHBXgbgGfOThB5CH2ZPTlEymBmhGYoiv6XCeahqfzgtcLqvmKc6GBan0NYSzXl
sBfysxExP56/gUlzjBfiDQNcrq+J748fVbNsGJJxtk33OOUKFp4abvFI0gPWL+cYJpj+4tac9v98
UULAFpgISjtRU9Irm69N0Lv3LHb/BNKN4fr3XHs9ULak7fVfmeMEdy1KOqBB+G1tKjAISrx3WpLd
gEdYtJnunxE/44IAWOscpC0k8HYwt1POXY6u3L+K+KVsCqzTQ6rnTHsG7dXAFbHJHRPmS860JgtI
a3GYjduQkqthbLaF7zPObg3tbeKAWkyJJEHKKs+WGXtg/ZBf6k09ohIIh7VW9YoFE4EunOIlb5UG
G8Obsas13Cuuu+AFWzl7mSl/oeGjopeEaoSTTexHpOV0Ui88Ue45mTGvwPLUIiPQQEJcXD28hY8X
V5+HGIj/NgYuuQt1XLccODYfNjpok3gcnPDgV7HxEus11wQu3I0zJpui8ZrDqGx50q27mXndswTh
WAy6DYhoCRpFPlvBWtEi3B9ftF5ASlQDVt/sJM788C1DtwzP9E1lavxwALU2niGOXtTzFjtmgCuC
C/7QuOafx9vDfs/EDIetZDcm3jwYK/NTNn4B9jPxlrdvVmOtcx2aOmKmrdVF9R3rbF1TbUYIvQAX
BOBnHB+AUmiQTQDNtBB8pIQsDo1GFEnaUSB5fTD4+Bxpn8qErMqGX7fOylNzkqspVXKlRWiJrZi9
eNbQlGtD5cfc9k/W1EEmtbu745d/yabgigxypHo12vj3PNVvjHfGpyJ20S1qvvdaECrQDzg1B0e7
PN7V2IDRSmX70mudPHVd7yHrZ0jV1Kk6yTGoF22xp/T4rsZiep1a9q1pQfQOyoSP0v9F+dq/dsVw
VAKVZARdm70aenIJMsz29fxlHMS0enxQIoMScjRYz0QF5rMG21OF4kZG5hrvib8N6Dxv6EXcVe+i
Domq/ler6vy3G4n30DfXsh6SXdja5rasGqob1VxH3F4rMbQNJGV32vU6cRm2To7QibtRngY7e/eH
ZgSeCjyAVsbZ9IyZ74kiLDhrXzzTrp5rc+Lwizy4Wg+Esl4zhsMr4i2MzJ84eixiJtkX522sIcCK
2rNl2ObKJXRkZ2bgWyxluUeZGN9lZpsnOeAnRqYJMEEOhHaQ5FoFwIkfL+wBo10jtHfDNZujZ7WM
vea/Ihjr0qTI0QM4zRAzB8XMOfNhZXos83ld1R6dvpJRfcqonjyOnJ0qvGrX9zkl7OiuMl9Qi4zD
S4jEDQ4i4JlE0w2abY6Q0Naf+oy9OJS88+OlFRire4uRG05g/+qw5D/XitjlEJmKpaLqlUV2hYBJ
biE5KmxcxmFM4FW4TjE9D2k87SVbEgYWLtaIqEE5YxV/FMQxTsI7Y6zs6GFDXqSWi97Okt9jCr4j
FwJzR2RdcIkQL5fJl9qrcBY4jfaZ+SFjL3e49aP8TkZLnhKnLTeJGxLvmQgGYJGYYEmWMdrUqCrP
KZhmUp9cghPMns7KTV0AjVJAZyX0ZAqQXpDHkdy4BfUnvv83sxsNpnVdvK1ogZ/oLmbHPxhfyIJg
bU0NDqGwx13mYwPI2kw8E+8OIDADBeekPTqSBJ2qkTSwGanaGWvVO08SdWMlrPK6nFxTmtP+jFMt
OMpa0cEZ7FKU32JcqFDwapTxi36q82OH3OU46lN+TJkxboKm1cplEuLbymdn6OMl7fD6WR0Ls1ym
cBbmZyGrjOUwUZ4KmAOPf0uzm+icM8aozQD4toGewLC05v54iSc6Y0jcPPbIcCPdfE3qecDKJoak
StrbrnwTkuItdKNynzigkpyYUNRMp3Iz7VHf2GFn4CqHt4pR0X8akSAUKoq3mjNVsMrnBCA4TAdG
Wc9J5Y0nYRYHvajVUyrxGM3I6aAAOGJEZHulrc913gVvyBkRC8cNGq042odWZvxCagSOKH4j2m0X
Cl+Q5pt2O6dPhn3odLe69YpL58tvYwZKOB2QgirYW8N0GMP4j+aZ4b7SK3VA9TrcIh+MSTzxc+au
9zH26CMNwACRsP+9eEPxZGVtec312N7SEn4qF4GTg97ws1EADQxt/DWNDlMgNIfS7a13K5+ojctK
nXIJHrvXTo1mn3odDKkADnlx55dQ5UTBegTIKOkf3Nr3D4+/0lvdP1RGle3GoNu1YVcfdaZa/16K
gZglPc2iv57PkNhj7KncneHrX9ZAnFIjoZ9nCP+PJv0yfGnn9HiRo3JOTK6u/2zGeTZNu/8OFUpg
d+VkmNqYUc0BSZq6uLCoDv8uEwCpOSrnXR5MLS1TIJOjS1QUfe+oJQd0PeYaD4YFaM+2jqwwrePj
yzBL4i0rPWYjRXUS8wtG2qxF2Yr0MsphLrL5OIM8Y288N3wIoryTmTKlEZBsTwlOMHSXOlxgZ/Ca
TVRow1bZ9Urv3E1WTgOnTDWcHNcbTsXoZ3NOnXepEQxicjHHdc9xvdZGNL+OaO4UtC7KyvXjC+Y7
7T3q+2ZXh4Q8VPawr3y3BZxO8VnrE8Zdi+0Fj3PDk50X60cpXPb8cqv2HmMZJHYmXbtBk7wjCs8A
2BFp35VO8l56GYAx6uStkbEispoLo/r2UoVNe3l8qQUBROEmv1Yt32RqsRZ5vGv0lCUJR///8u/v
Fajwsd+yDdO3NavdYwcSYTdN8TWzVcsafS6bJvqDM4cb1Wu9trveZjVhC8LQLST5+lx5oIRDrZAn
rLMJVRBcy6/loH4eoIhS625Ahettm1fOm5vDYs5mLEHoOqwUOuyzmc+PjCp7ylNJylUXH7wupAou
FXPWJCY4sQniH/5z0Koey7tZFL3K5miJfHYcpQ11oZbVbAQtIE01YUupN3Iz2dElAVEHOiTUDyUS
IBaD93pCI6YFpryV3iyjrDP7atibxxcBJwFFkfZVFyVLCL3jM8jO6rN009NUky/VBvnFmAMnsFhw
5pjeE9vE/EA60wR41oBH03pE9BXugGN38neV5qlNYxbBRrey4Vl32Bu7ThLtoxDtg0igzREvjyKp
vYJh4w7zMiwdVsISJnW6l9jptlrhmci5WeoYvay2/04eo+dTN6y8NorOaagjqK/beIcjnPgzjWmK
qCX5A8rQzpqrYCxn8nfb0KX41BEv3Vj7a9vwspMpWIEUseAc0qk30ig82LH6XQYHNx2Tp0fFWVpZ
tmWyA/fdpH0eeOceN7ZrWbDAevR0BXtKkNb8SDPE5s4kaO3VuI+ZCqhlLsCsr0zmgOupDvxsrzdh
uDOEOMYovNl4ZOVuAPqdZK5xKmbjepLZ4aZQOHWq+UvuPRRrk/UaSHlUXefv/Mz0ALmSyLFAKOav
IhB7R5zVokT5YM5s4Txfm/0ARz4JHIQlExw6NsYtqwai/nAJDr+cZlaWj2RtT3PFb7WTvg/s7Mcs
rPCK+p7bdX7jE739XejiatqNdtTjiBrbWbmo+RmURyxSWpDkKeJRm5R5kiJJUFr8+4FFiwjgcbRi
qv/f0WoG1kevBzZ4cEp8Ng/iSA4eSROeB8M6wh9mhBdiaabTox5wsYSgr6NhePBUPFwna4J1/IWD
ZXNcxJIYbS2Ob3rV7QzLAffZzDR4ehFEUn9ZAJKOTe3FjCS1t2GY57x7kVGeimZYj2XnbIlH+ftf
LYhmTDu3LRHahEHsCiaDpwDAEPl1NWa11uw2JQK3hZyxG8FEAqcJuHrtA68FPtQjz4+qlG8qnCPv
FOoPPs6Hwfa8lbCLlZvC+CDiauOJlsV3wkYhsnsWlqoh2Bqb1TaGH0OP2d2MrIKTk/M2RFMUnl3M
cyKGURqN0ZeSip1xHsOqwUPkD2V3jrmAV93gfbi5C+OsGS62wcM3FFn7ZWn1qveyAzW28dIz0XxK
qm7NKJgob/nEYg0LWyinfTKNa4JbnE9tNMK1bEm9RQmx75i5PKFlBHNecyvVEl9OCwo2w6/vpezJ
DD+0wL9IVG5+7G/LmfcqGMcukCT+bpiNiRhpy6JEwQJp0uSJeFA/NAruJBc86DEVycIyMAMz8nT2
7AKP3mNswSaVSbVxzrGTuHBD2r3tqQ4lfGQe7RQrYdfiCMurGqc1o5759qdniNrXCf6gwOv4v/+K
qcTHkBbFran5Z3h+ERkvu5pwrzoq9eXj2zY81uphJ2xs5rAmCNo5K0aXy3/tHdyGePd44CdrCGeB
/T5uOEGFHTurfx973Nora+zFIbX9kMYCYk+aNTSfSb5/3Cktv5h1SSRBaKOxw0lXYTK5yRiJlxn3
H0neCC6swD+QgDQ99eZTk3noXZkM0ooPCArmQCT8SP3SmRt/4CBi1bJJovFKgnUIVGoPpRMIh41e
Jmqim2t5cNmC7IJGp7wYeNDtnd341WEsouHs4MgE3jiXuHJK3+NQvv57nEMVqz1RIwj2KnsXBKb7
2ldQabBy/bvjO6MUpMvr/VYzNbEuIKas+8C1NwYzM3IxZEMeH7YK4ZW7pqPQfbTlWB+mTMFV7J+4
0eRTTDeCsYOVbFM1T2Nuf2qJH50KW/GMyEacM4xQQH46RrY2z3gYy72rJvYyBh6+kHiRR+aRZ/bP
QJ9YE/R8lLwyPSiet2XqBtaFlhDpbtSYBMlP9rsoGBr7474qsvxslrg2jQ42ALrDo+AeJVCJ4dbY
8h8zU2DozBilJ8bm+GgutDw4/buXnICSnrCb9VD33X2s9GbesWdvjT28j33CwMJR3pPyMyQw3MuP
F793MECNJEj4mfv2X/lhjjb7nwnERANh+BQGnB4BqsH1v9N9wpK26ouIFbLLSRQ5xkcUdf2zk6W3
f2+dqfBrUbX+V79ONnZNJNGlPImKsandEQM4/+GPF0kwycKtimTtwJE5ya6jqgMXwZKuwoM1/73A
bqxdFGe3lHP5yuQDlGorq+VjFGF1HsktDB24wQO+OV/Hv2kjysHNS65U7lJ/aJWrb+04VhsQNVdZ
4OAzyzC9hwhjG3plL+uLN92hvIzytsUV1VNMO427Z0B0hOr9XgDpO7hgrbyFZnnt3h1Z2ACvBVVV
nPIRtIQ9hOHxX5GdIF0LRz6yUmgvGvDKg17W2RuHPmSy2Xeu1Sa7EgkXJQjZsTaT/Rn0OsnFWON1
uVR5unfSjsVr3Z6TmgVDNkrrlFeusfZZHc0gtDvy/l/k2LRXZRoBbF0j/2oArgEMa3iX0+mlJEgp
Eb52bmz/q5j5Zl5HL/QYMFIkktYU1MYR4Ozp0dl3GljDuchhq6LWMcnLWwMF0G5itrPkY8p5mack
czL7OzmO6C8kSBVbUWoS/y1f6nNIQJ+Ml1B0PcIUEjZk3FiXwREkchWNvx3Kks2aZYljqyVXLWZy
Uoelfy48w7w7ev1cmXicpKB4Z/yD+FTo6tL0xm/oEOMpVMU9jvXkHmn+WU6gbUvyNreEV+BRnzcF
TW3CV8doEUHbchcxGUeLzqLIl1PLBGhV1grSCogRKoOkOUQViXLzh5DKlXwBJXSODegsEIvZafDg
RP2fsNJs/GKhYn8Ze+Cn/QFLOytAQp+4zienA4SWzEi4GTUXU1Xj2Q4cglQZkZnCxx7jpAcUdsFO
wgJblvlAyRI4R8LEta3mS0Q6HkRx14aubdIAn7Qx91Z27bP1swlsK23KokJM4f7xPNsjebiE0lJa
ZVm2F4ncTsAJDolSpJSOGLUqjzqoFDLddx02H7uKcADPU2nDRXRXGg1Mg2xgFW9HX0llZW9mCMYa
p6DJYh5u2eOSCDwCScawR3Ti6Sc/ShCFJZl/YFkxbTqL/Toln0P8hkke+OgOH4L6cVmY7lqBKVhb
Y2dftLD8bdZjzVXAr8ZAsTgVot6iupFbg378eElt3JoMYziPwpuli/Fui4gtuoRA1bOixj2SUPY+
DtFCTelaU3D9GVEPN9H8jjSr2LWj0WGNwJIqe00cSqALWluPV2I58Dc8MgINnQAvBEXpOenzL5r5
/O5p+meaDtpG5K48TJL2wY2Cs9OKPaLT/AVENc7o7pmt6r2wrHrJk+qvLOU1d9ILoIhEWn+OZK8u
bIPvPUSgbfv4f+WB3q5a4HBbGAcWBuph2KkMAFROePjIOD0HLz+riaZ5oNPN853HX3lmQmliOrdw
SDHcZXGNoR46DoIPE0LygJNm8ohxoA1n6cB8mnuXI8618h3cfn9FtEG/aub2qk2G78eYxByRcVIQ
anNBOLX8SJl5GpSJ93SeSzGrUIvHvygyN7tlBI+Mhfbl9pJnRjEaChMEqP8uMFnxQKiaKYddRnMc
kVPqjPxzoo67+rW1BDNLG5t/WZnEwNTRlSEqKTV5PN7wjllYWQlJc5kzryobgLzm2atgBicmkamv
e6sW6LfoOsyS2Ab4STbiiaKEqDAi6ol03yS9FnuvNF7sOSdNCCvYmmHWr2rtHFHK/M288lfQUlhQ
cHrbgRyjwsLS3EK+2AXYV/a+TrSy4NvDt1+ycWQ4ula2L7d4Hzmo9fBg6BGxsTAP9r4Fw0TZPDUJ
Rw/6Mi1zwd/OKXQTviIc5n4KZsgSz4EJnxgZ1+i5Px5iQOorrMEFD/FWd6P2wEYM0XZYA9fzXRZ4
c4GRBGN+sor//WL1NtD/gObDylYYx55zhU7GQqwFdGCv9c2bpvLpl5bk8l6XFmqLuSFCqqUfGn9T
9mJeI4vkyZplI5pd+MuRIK4tJct3PSpAFPWw7xkfbPIBcbnHeGZFJV4SX9eJtyylmJc+faBrV6BC
mOKvnQDxHxuWfutVDBxcGczog6S+j3Hw3A85vcDAvsILEMllPayUCLeVX+c7gsWGW+Y71aULiv5Z
CWvr4JHdGfOth/662zeuOCSEgJ4YoFm3SnUsgkyqfmxXKxGTJWPEr72s/W2h3EUp7ZnETnpuDj5k
b3HbsZ41T7ZnlsuyiOOrq8EsLomWE/OAR7p4Orggg70XfnP0Apia/6gGudPBjXF2I+pO5igoUIDl
lzmBLtNT/scFN/YhNi3v1sRVD67I/WDSm71KNiuaSNBLRYpugaAeStcJ8DI27scqZHBRskRl1O00
vKGaLsENzkteXMdrLdTEsc7M8jI6+Y9ROOPO6nM88/OvFP9+zUbc+YvDFo8QhxBvCXD1WHb6JhJF
c/ZbHAdsh3pMG0l19Mvm0yCsGl2RPpBm6nCeWvTG1URSdeUwLxPm3irygUcwO6AMtfZGgZYXW9v0
2o0I+uHmHwNhO1fD8UF6ApbWkgYws1ODyJ2/p7JoHTQTdAB0HtbZxQG9mubbzZJsX4bStVYIlkGu
5sURE8l09PywWhO0cKrRZWPqwvBLtfvels1vFSpxyCziJzTQloBS5HAeMcPObENSW7scPifstBZb
iwnzOM3DXWIjrYoUvqTHzjRsrXTbhjSKZjML34lxmwdjj5mYGwi109Vz6vT3sYvA+feMTo/zl0Zz
T6bSQu87DKi1ug5puKyA5fRNtncqrhWhureacfYsIPGRxhLB3BgGKO1cIAznM32om9KHnK8H+1pj
zjK3NgpE77mfCE3VaiIfeKRN/NotO/8eCKsgTytMTW1vmxEMPpM1HnAB/kEWcpjwuFuWfqm0mMDq
eUtRUezDViibA4j1J+qxfIkKgVjmALVkbgn7XE5gp/EXnpzSsnFTcdMNJTMKNkvH3grNowCJtg6r
PNulLdmGZTdBegvL7tpQXbyZLgdbK9Jm6XQRoSZIfQk/BNCqe9EzrHDOmQ0kn+SnqrFRl2JIttQ+
2Ie8JttiteXuarxiMVkco4acGBBEQ7ckNzUnfkA79ImX3/pZplJo9m+QXrSU+vTumVoG0CWAlpgF
ECu8Id0NXnpH8o/80ONfMmajJAnZN9Jvdyqtso+6E1v0nCGBVdoryu+l5nnuMULGf+LcYJIe/Wpo
eSFkDSfKB+R8QXeYkhLJNkilJNTb46hFahXa0l6MrXV3y8DbFvm0RYSZneGLkWCmXQMmZAzMkufC
8KJfrrcsbB0sQTppZ5MlCZLyn1mesgVUn54wZD5D9dcPAAzvfo47Ri9fwQiUN4I3m51r9ulqKGbP
VwiNEdzrAh/jwADVBOiKHgMAdEBgfUdNrMF2SiPkpElVsjKen7K6HKKdM68y2nw4FLmvU2bo4zqq
BX2KwOLnR6WG031n9FZ/LGx67pYJnBx4foJ7M+90mtLgDtXNE1AwbzXOb1OS6H//46rWZruze3QM
qaw/cQxiiVausZwMm1mWOdi8+6a1rYuOfp0SzcOguh86FszjYHxlHmpwxsXjhxijbt16Lgyy+WNV
VYV+QS3BNJQfdazdlwfSGKnVYRJIgry8DtgL5dXRmpejwk3UgaKYtZ176WEqEO6smMP1h773opPe
V5/OFOUH1GcucA8Go21bO+ukq5rzo7jrM7O9dYD4bC8MnsuUbNOBymMTj7WN55wrxU7hj4RugG6i
Mr/5Fa1rZAJdPRjPBtb+vaKHxcag+UtAEfW6mSBSwOJKTtIZwGcH6cSkFNW5pyMXpyHJljLrR1J1
2wTxKN1Ho7m7rgRo2erOLWU2cbYU8rLHLwB7nvsMAqdbeuGwCZi/fcCVmNOGXbc0do9Oz0ZidPIz
2bI5pb4x1ZsdQP9z8hjO9eAx9qWu1vTRW+XIBpat1jaHoGneE0FMp+k3X6Fgl8khQ6RSZnnnMFfd
VmACFxp8Nfmo9MYIpyxjKAzRTH6Zizv/tudZLLMDt+BcdP9RfGOSJxrf3eOXopTiaJXlqA6dGT3p
U7RVuqlfJjfoz0lcHv8NKaZkheFG21YzCxd2dfOp/PBNH39LmXwaAzyLR+/AUR4c8qybdgynkItM
o9ha2o8CR3kZkpU+eRQ/BbN/mmP8BlabsHHJqieVwX3zEBywXcE/2c4KgmSYwmM0DUxwZ2GgFjfp
i11M75FGMjX6CUmQhaLtVyb9zeNw7UiXm5AEC9JGg9p694GNzJ9QXdI1su494uvX0X7utCzIvxHx
IQrtGaY75TcInzWTWXfh1/VVzvHQszrEcEmdfLx/EoO/a5lkThOWvbWnOxwfTkcuaNpDjpCO7BsP
INStwQR2ZwLIH4sJblsKvCaowqajYlq6TScFKJfgqzVeM7Foshie+YR4Fho0Bf/cfukG9TujZ4aa
WVAzCx2ewxbGhD8fGpqd+iSBoCawXMBNGOUsJgGTNTtO/Zsb5qyGSs1a9K35f8yd2Y7kyJZdf+Ui
31niPAhd98HnIUaPOV+IyImjcTCSRiO/Xoue1a1bLaghPUlAVQKJjIyMCKeTx/bZe+0Ty7B6OwVx
cyzB/OAJlKzglrm6CKH75xONB4YTVyd//p4YDhn+qxrYthviv8ZzChtwbSvy622gLgLIwX2a+aea
Gp5ilX+TVTjeEgfLVrPEM4bgw5SGL3qdNJPYwQklDjOEsMoaZjJijfqhxUqmTCt9tm0mOkxDt6kH
pAsDF0D60oxWbcv9JXQFgE1cm8D9In3TJepb0+HAcNngn3OVG2fHPA6U7u1YZpnb6510UQEN3ZcP
KXUlSQZMxR022fKAVQPH8Tody322eD5Guk7mIdffQp9Y4RQ+T8Acsbd791nM7sk0DXloRsXrio6w
UbpKd4TtyCsv73fMGQfMjSUlrcVCBcJ34A3h3p9hCA6jOe3iUFi4QZ/toUQ+LmxgVkQLM0SA0Ic5
zaF7dcXDI/+QxboeYpOQXjbfqqP7KiB+PjroVglXdyIiVhaLcz0leXkeJVIYqi0qqJUEaucl8pXa
h/lgjArQPvt8AMDxOUuHfe7WJ4V1yD0sFsbO5hpX8xzdmxq0z1BQBpQBfPcS0D6JhSM+ImJzqI1i
qR0Gt7C8W9xGPYzWqM8wYtXOJOO4kvQK+mmudx1StFi/JYIwiNeX+jHxyx6rHOD4sjVPsE2/WWNS
3mceL5nBqmi5ooe2zuijYscrm+q9xsVxCOrlp9aN0XJwxSCjKQ8HhnEExDY+E/JINrJTXwPuAJuq
0K9VNhv7ySaxW/awOo3KB126XMrXB1kCV3WnOEFcHxYFKiCRW8Spvh3AAIcf8zzygji4xF5LVsHL
0GIq3LbsE5zfHpY6zOcbx57OVjNHr038FmAd28nJHDbLJvMqkKEuvl3FxjmiR1HQ0kBNKqVebIOa
LYIQd1xF7S3xXZOqdHipRQHCt0m50V6XQlWBuSnUtFbqPMrpsiBfnqdI1iT2651/jc+B7zVXgixP
Uk9fo4XBF8nd9ehiTEufQsvceZV9OLEE924QXPoA0gb043VuyrsA/8uR3KS8IS+20cuiox2Bslam
88J5ESPf9RTUc1FG46DP15e7c+xy03J1Pxk/8tLDslvliNI+WoObpbvA7OKD7RskI/OwfmP05XwW
dfmxt2nAK7PI2wdeT6ueAfBAl/4mtofobDpfHfDWKO4Ai8D+VacIpE/s2hNzdweo7IqYD6akwDK2
6BEmZSVRjjN+okYSAa7dt2UQ71qRgdRiS2FEEYfrIItuE4dylAkhkJWGqs60McjVAIKymqro9zHV
CwP7ATmDUGLC8K014Cwe0QaGxAOLX+NWRliW0Y+1Kfc4youHJpOwWeDAH3lfTjSbJU88/tpliMjO
vTd/jk6dPs3gKB8nDSvQoS3o+Fv2qAbpA4seWwpQ6mpHQ1Pz6iy14kSUVux8sxuXZPTvBU3h0sVh
VCMvVqgBi8MVaOYQ1dhzWoB7bfvUSWtZsTb4tTivWvAg7rEQwdKhA/BGxdOveqyGLTiJ9gKp+cUT
s/k204peKMzooK65/5bxp8dgp7SvbhuQubdZ4YB2sXDAGJ51V9KjO6rnAXfn+6wgGGrMWqur+YVX
4jnS2HRG6aEjaYfJw7JewgHJgZUbga8Id1+eecD5lq0cCsQdkWDMhyZK2/IEZsO3j8p8vB87Yl3d
pONnxAMc7CPBdE4b4qr8eVZyGrMh+j1MsFeMbiEKYih6Gnk/bKq4ef/dEXAdNgJ7GYUd2V9gX69o
8IzWOR3tq6EzvBvLjvJNNjveWqG27woXuF45Bf2pbkpJ2xePTByGIM0BChylacIBq5ErTr7MnDdO
UgMPi+LIN42FIUua+TD2urnzwug1M8Z3jMxbXAHlI5TQ8BxfP6qtW5eHHAPOXLRPaTi+JImkToq3
MuyLcl0uJ1s9lD4Qg04fNel1Ryn25QwgmEuYnjSuuEPVWfifBo8kBPn8jGLLYz1TBo+WYx5Doudr
Snz3uLiL+6bL09uSwhqQQVup9XSZrPYGEmly9gbcW00/0ny7TMEVobgGa+iOTzWe5vqTZhRaVKjI
MzMBLm4I1YkZpuQAezTwTE/LVd2DXlLujqLH/tLl9h1duv6xdVG+fCLQLHp4qvWlD2ImuctY0d4j
P2GYXp4UMknZs4zOdtlo3Fdk8zbYkQm2Gb9K3zJghM3dveKd2vZ+fFIlfh3HdL/VrUdRWI9j2snN
5L0RAxIFfQuGF722bjqfYuAy1C2AdroaJwNmzA2Hyh9liOGzQw1+rhzj18iSF3qB/yMKburysbPn
+q0eaHtPu+5FRvCli9l23oYmxLeve5J6VNlQ+MsT6To2XO+PRsRCea5TsfXS0HgtOgcl307ptFg0
Tadu91cINZkSeNrxwl1fNjutw/AXJcTzed4Wh9DF4nc96nRWQzhLhBZ2er6/0o4lmExSWhlxM3qk
ttUQFJspNrnjL0c/yxafku/hWOEQqnh7WkUxbegjaT8i/LKrWwSb+oKpHFOSV4/b32NDXRoRC4MR
Qo7VH6WkPTMZFeDkONrNISyUislsd73YpAweo0ThEwPo/TxarVgRa77vAVhjquE5ZJOS3c3LdrzO
/B/Xn44vkZdLLDMXdwSP2HsMgVd/LNIOVLhFCfIXOBu2x2BzvV93eWtzqluE2jrKWFx4vfOCix0Q
OQWFSC7WXZcYwRE7nkJgJDdFJm85s+Cyo8+gztCgwjHamdQlrny7pHhHV/Q0dGl1jx142ppYL89F
8yCN1LsUKVv0oA/vLLuHSRh8l0v7IZyYdC0k8d3Rp4kqi5Y6EpKwtugfM9YOh+smFsPaUbaPkaEf
uuWEJ7P21dLVDRNX82E3tB8SGsG23QpOagB3pVfEL2QOWe/r+IR+SBJrDIZTN8HMyaYadj/JnQM8
ExqGPPEekxkzaRbqI1w4rQqISZClJH3cTF8DhyYwDNRUeOpVTj5wP84KzFOOfFkv5B4P5LsTh2w9
VbqbRWKsB0u6D6NU5PWallUUU1Ty2DxHdgw6RUJNUj4UHdUuiZjmyYGp9d1Z6vJw8iAGjYIpLBD5
6XopzEPWnH2H1bw16/JeIxesdJ3dtF3n/nW9j3NqnFAkof7EAIJ9Dvt/Papxeor1zMvagt0h0Hcd
HXh+C+wwDh6ghpUyVEPeFW7A5iGaUMfHXJ/MZMBWnTXAPT0QUtdLBPGxPqbgqPtUNXDC/Xd/LotL
E3n5ZYj046KhUztR35SyjY99mPJzqKwnZTrqLTFX/STShzh/NBKR3Q8zib6ymIObzO0Pc9M4gA+x
00ClVk8kRDoWUCTUSiAKq+tV/vv2xgIYBzOWGR4izzPNwfSP6+NYuDk9l3LrWGN6f/0lw1HZB9DL
oei5oKF1uuvx4+703NP3FTT1caScdBORPsI0Od1czxl1Gx+q2mhv2ZZx5jLhz3kicY+uZG+oOpW+
WECdqFLhi6D14zqxebYRQTDrUS6mqt5kblzuyTs6tuzf85Yir3RyMRAoQ+2VgfecimpYdAFE12pc
giciLcRbWtUP0ZAWb2HV7TIL13yT5c5L0RRgJ2gTX3cW/iKiqm+kCMSmddngiCh8zCIWPFdFyY0i
drYJjiOcWRwMoE87SWweJ57MfEZKqytF5JMhEfwqMcsaWH5Fra0bzN2hyrDErDGTiulFqsSGe+c9
kAkxr9Z9TEh3Rgy22uqci8ZycWD1mh+WwDslMhbd9ua85RDQw/c3wktS9rc9uHksXoQqYfuBKphc
FJzBSWmFF3702vnJdph889AFzYsfhdatVzvOgl8JgtNY6EdrKLM7OchvvUF3oxem9UXbyHxRBIhc
sk1Gofk2ZZoITTBfrnc2klEpZdt0h09uD2R/RClKswj0fOY0t38d24LAPk1d+BpFY/JGH54mHh/y
WO3gl05LIZbVdxw1SVQdBTdvjhMYiGXE+g04bd4eOsxeZ6uwbmsHWnpLN3YSK3WAV/ALCc48Z6QR
tpLkzkYuW4Sc01QRkOXy7BDBc04chH31zB3TWFCrnroxo0ausdGgsEdTBrxXH3nTMVnqtBw2rrCn
m9/vvauN6NCXbASioUlhy2HIrDgPrpHn55sCigYyhGledB6np2qo3mhzSI9xm3/ju0mfsBL1K5Vb
9rn1g+Y1QG/eakPja1fMAubQl1vTzomahJP35HcP5TLxNToaTkaY7rxRZpdQzDBH/B+eMim8qLvu
MUiF3Boi+xGSWL3w5Gc76JjlHjIJz9WqpjIzg1BQmSN7Gm8CgaEEfXlTF2zyrp3P2AthbcwpcJhZ
fHej+luSUXkG2BMn92QqvdKdkOehLdybvDfP1kizLKE++S1k1SvS8pdTtMEb6GHOSrn/M5jM12Xj
sNMB4ECRNY+UC4Giu8WIpDhX8YOqcJpvLMmTgKQ1gAzwG2tr2QkSrSlu4R9jmwAxhCjb40w1Syd6
jlthH2CzB3jDCv+McQt+hizDN3BiGJbdJP1qDoY4RRZ0IDVYYluoYfEruaBn6qy+RUfPN8Jkgc/7
IL/oSD6HC1hFSWFtXW2rG0lIZOe78SWQvkA/hGoxCCO5Gcufpso4EqcjMsPvizgMoN/iESEblKgX
h+352WnIQcxpRQa4b28zFav7sssgklXG/NfoIQ0soteVHbknVNIhrfbkWSGXojQdS77Mw2DjBx1M
O3u3xxApqhTFLaXM8xu8AmROJmeO5xu1pD/GZLjx+8ZjbU40pCjYlmHaeTID4iE1RtLnMDIrKKbo
Xb1KXAwsdXBXJSRSlt8pIaqbqiCNwNHUe61xkW58ly0jOKjsEMx4gsBOf3PDgIqiq97ip+7NtdfP
zjBzglY1y4IDS5U9mdkQPrkJQdeUM1Eli3fDK/RtusD9bTIdTsqmOXHQ+Z1hqA8iDeetrGIDyAxv
iOvxKe+qhBBMTR2MoElZm7a+VWy+ACEJnCFXESIuP4urnbD3YGqMUXl2B+Ec6lwOZyfcm9NAzcOi
PnJ/dtgVg2haBnvqS0fZAEXpNOOtGg6ZM5j3nhu9zqxQYUDRpWSRPSDDDLbCGIbnArcRjfTt/JYU
EQgGPhb8DWdHnRg4PjvMN1FSYdnsnB3bfOujyJBjB2HeTEn/MS8+xNGBT5Z4hnPSQaeeSbB89tgz
t0CDCeN7g/Gqx+CUsHC/qKFZY7MnXiV7+5EnPQztumS7LroMUJc6xaSwuM4HmgdkbW9jPqnyB41r
RxyL66htRVmwqWVdXOwgyu8jIcm85OV79wO9Td+WGDJ+6zAQQYm1iNq7RRyAytjXxtFiIbeBkkjt
JX7jXbSk/9LAq+GBKJ5IhbS3SZokFx4M3xjHCPJ3tDdTJXEoi/J2QMs8e4sKl9vFL/iuLnee0dro
crpcF5Vzn0V3ZVl/sHoZb4wxYFk+b2EfzEdmSBcWuPKP9JjrIzl0varmAyIBS4mG7blUQu2vEjIk
/q0aTDaBJcDVvtdqH5SBXtd1ka4zXdXfx6zBR5OK13jo3hsWtitP2cVDHhrZLeE3f72wsNxvCZUi
FY+3ml0jtSWt0wLyKrvXXHYPqdnhy11+V5oQfB1dntzJbrfcFEse0hQ2GrX5FOvaesEORHkG+zy4
dmLHXj04SitN1giX1UtQnoqS6nqakvHHOY9LmwHeSnaQifyECng/GSQyhtnkx0ScpcGXwvdA4DHy
vBqDFPqBRMjKLahXQ1tCDVHexUW72SKOLOBbGAxL020vwn5PFA48M/74PMUdEz96xlhuWK9JEhoD
1SWy9u9mYSvac4cni7Ydoh+QcQ0ZvLURFABZUWM0c4gmr8uzKgDfGEJsAShQnDPdb87Xxrn/9l3/
9+Rn/fC7oa/757/x++91M8ksSfv/9Nt/PteC//5t+Tv/8TF//xv/vM2+c/Kqf/X/5Uftf9Z3n+Jn
958/6G+fmX/9r69u89l//u0324pikulx+Cmny89uKPvrV8H3sXzk/+kf/uPn9bM8T83PP798r4eq
Xz5bktXVl7/+6Pjjzy+2b/5LNd/y+f/6w+Ub+PPLths/+6zK/pe/8hPX3J9fHPsPi0Sib7oOdCor
sKIv/xh/Xv/E/IM9ikXK1XVxbLg2RZkVd4r0zy+G7f3BR/qeafuhhykhDL/8o6shsix/FvzhWIEZ
gQvBWu4ElvXl37/5v72I//NF/Uc1iIeaKGv35xeAX1/+tfwwtEKb/4PQD2ybz+qZfIH/WhcZjN6M
NcsEw9FRVNEkM6a3kS9lF1T5m0BCOIGOAYjp6ubR0MOj6U+YTopJQY3K8K155V47AXvGEiBPq0VB
tDO8L6WbgrSyg0NoIIEmDJV0CH0jdoUXywVl2bbpacqecIYaJ7aEzhlyXcIB2RzCYJOMo3+2cQGM
naGPOG/tYwcuyrIA4LBN+FobdyapIwwVwr2h8w3ImZLzOrL03q8r75CWl2myAsLvAXUrtA9rreqj
p4ZHnAO3cTcDh6TPhDbqOex4ZhFJ7AgIxUH0aaVU6axbrdnCUqiHfrCK9IxpH9qXdjJ33ejK3sQp
d16ry9iBqOLktmRAiVw3K5uksTmGK3ekQV27n7rA1Wi7TrGlbG46XX/p1DCd5iTIt6Xqfpr2uLGU
go9a48E1pxaCFdmMjRXlaG9+vA84ka2zUUEPr5JjVclgr1MmS+y9w8nGL73qvIpTf85WykpHDk8W
zNesMP1VPTUs+wSRgAHGGbaoSd00M36p3Nfmc2ldVO5YyHwU+HQurQbRvG1NCgHK76VlpbQkx3vL
apuDjLvgxBqFNozI5maXtuR5LKPckv6q7o0uCbaD0TUEEuPi2HXWvVcHm6K301MjQas0K6XL8G6Z
icMGqONUQjxFzEVh81Dq7KI9VgAwh8Zq95aHoYA9OKTDJbJaLb/osXhy5sXtkzibPs4ILMj+Zzm7
3F8DwvOcaLOgLveBYUJALTh8hsZxyslWoDW7jyHCSMf+yOBHeuv0ZrETJipFhQMbyyru0d6b9mbG
ccSq+BFiVnmsY7qBLGP4RqA23cvyKSDwBObd2uLpo0uYuE7cjOVHlvFwY3YmCETeZQHOxgKOn98M
TyEvH8x7iHc4FTPoLnOF9oj0Md0Gdnnos/JnSvvEu6XmhLNHCE9B+Cce+t2rR139gBv8Y8nbmstn
lRy9dj4Rzm1fiUsUCQryaClUnvfdqiA9Uod5Y0dTftdojCBtjm8uJpeAlbXaD1w5wqovbblc7n5v
bDzHLTayd+6QQFAoUkoLYREadqKeFSfoMs3D/Zg/UBtD/4bQ6qOx5R6w60zLHijBWT853MFYa/Y/
LFO/KEOy1JT+FsvSThQZwyFRfN3iPZgi703PJAs88ssw+MxHgB4OlQIFCRay3JHpbhK+wE3vdAIH
liBYQ0N9xnbj3s95NI/UT3kz/YVGShrNMafbpMXJXAW0chlgcDYycJ1PlWpMVCr7UbmsH9wK/yqn
pEPDMdM0g/hAt9ZBOHG717SwGIP3QIPpLehi8VByY2kMMJQDOo1bIEozJ7UYvR7nLobzU71Id2nC
UA1rXCdDXOegNCn824bv2XA7GJTDiHNq7+vNFJqvs1t/twQ18IHH8qjxWIaLDPgIhdGrLJ6C1zUj
jAORdrL2mQh2to78lyYiLhbMXy0XGMkQjsAhGRISWjUeklyfXSpjEPgcxw3e6olGgBaiezyO9pME
+wFdOX4fsZSfcbUwSXnVxQlC3mSe+yYWa3nN2qAv2ZEHVk5E06BSPk0TxYQjjmnY/rIJNNxHzgS2
JCk3fhfGKAuc6KuZEEvq5Rxahjeoqtss7vydw7tlPdBsdDTD6nlszG3QuOqGWOV4ElN8tqDV4JWy
BT3V0tj5Zkf/wcK74sHggSGm7acnlUdIzm3AIocL9L5p3U0UOuW5QzQYUgjR3YOop+jc9KnD3js5
mMTGMfNhChXwsqtO3tpiyKncGp5UCJeaTd2tFWEQ4SHM4ZNK0xQKTt9Yct3UWOGnydFwLKEGlgCT
tnO6Vb40DpHCT2M61TvTbb3cLfKNExbZJmjtD1qJwm3odU+8DX7NmuUhm2HoqtToxQXujNaubyAT
40CXJQtPVo+WpSGqMVgdunwndrNfWIc8zr6B+VPgwkKBvdDcdA2wQilOEHjCA9AFe+t4LQ/eObsJ
p2lkuY+FJCwjXjnXItJGFDOe1L1ZK7mhkrOh2H1KdyGW3DECakHnJcSa3C12fRwoDJ3ppkVpfHTd
7L0zBzRhPDaHEYxQJQqeRVUQ7toOr0jBzf+Jclp8trK/74IBf6xhbOlNA6wx3EFNM1cK7xAGoM3c
pv6uBnu3ZphptwkPqG2ckkcOKMcxvhOK8nbBVI2P11/iMV8BYYJnBXe7I4RiN9CVXG0Rmxf6xsmN
5OCU4WPTzwwRdsKJSQZHlaN3aXd8oZE32+rhljeXfWM3S/pyVI9eiFpQoUkfiQ/v55iQiWX8arg7
roZal7uitj45ShPFau5ViDU6oEDQCYNvZG6mUxM57wTi0GJiCPqVu6hqxkD4oSSemYcVlCe9y2b/
HXir3MHzkdvOxtyKNZX4BcuynKmI3m0Y920Nn6wbNpCbeLbHLYXJs0d+LSOD53cLyytMKdxT9bj+
fziA/2/H9P8PJ3DL+S8n8PMkEyoz+s+/je3Xv/R7Bg/NP+yQETw0Hdu26Xpn0v49g/vRH7YfsQBz
HBiqDNoMv3/N4K7DHzF9BxYtJpYfRJSC/zWCO9EfWKA8P7Jd1wndwPf/byZw/FR/H8ENm3+CE4Bt
823+6+g91IPuctNLDxWT/pbJyzqXk4bzYvl66WyLGvGsuWB3uZU0z6rHQRv1JcuBRjv34Rz2nzPO
9Wd3SqiaEGxo1gh6XM8IhTdQHYmb4gV0IeU5VLXWNFcd6qC2fllhnF24DyLW2WNjgcXDerSP5tL/
EQdDI5CZ2/xWVLla4i/EOgD3DVME+iPxaRMY8fTVtYVbEANoHWx7ITIW3nDGaDxncUaX0AvVSOV+
7vJkVwsz/zqxINylvt3/iH22IKyYxCOiNtKNBDG+LVjWvlRN6TD0GcxgpoXdfhW0xbRlHswPgwim
12SmJ0ksQfTBcVDsbHzB73XPrBK3tUeCO5IYsTgnZ+WeWg7/1k+95qufq76A1QwfAmJCRw67iRqQ
ZohodoQJyU3fa9qPvslBVf6qbNmkco8ca/ylBY/svqv66M41kQknVsIfRh+5ir1M7sABsKh2JGxh
2V+zVjQ/akAND34GSYgFlhl9N2cMOkLQJtlUgjt8Vg/iU6C24fwKJ03RbTJRLJdbMJhXfmbNdObl
yvr0c43PKDSqFGWiAtUFnnp4Yg8yXXKICU9ck2KD61G0ezfnut7i14QSKuNU3dmhrCADF65kY5UJ
bzg0Hgg7e6z6o09I4mQTmf6e9db4EBThWO3DOY/ve7/ubpsBpwAoaSf4NkapnHeGyqA6uvMUZ5u0
dhlTZTHX3droCkUfsAD3HAJT+cRg6ilqONKWGG4A+LEMyaDRAGAW30d6Y/lxeKH7PQEXGK2tGo16
A0ZBA0cT9DEdKjyTBI1ph4A170bdc6Zz1Hnh9csMPjYzTS2O+0PXVEZmSupzU1nEvzGY71zmvWTN
HEieyIKTMGHTlzNMcI3FYOW4Pndwt/XQuzqVP5NUj5+NIXIPYRe4eoeph7yA8uNpuVwXu3zJlocB
Y6lednp4ulu42IXPyVZ6/ZqiVaxMbd9SVjHkBCN3kxuYclObY2qe6B6jQxJsL8anROR8qRRBstoi
y9OhdbXp2Yiq3roAUo+ACbMSAJ1n995F6cF1kVJxAuXR4H3FEu08QEiDY5Wkw7QyIz+0UczBmq4N
v7e8LVW3ULDBabzEY+8y0WC2PxWWoS6J6/rsZAqn2hVtPxgHk1sIVvA0O1tlHX4l1Vx/sLZPAP0o
e5aw3b34ogUxWd6C1eLb6qwb0EYJB59AVXAAPd/fD9KZ6U5AhlJAPWfvQ3J5tfBV6+TOtqbkyCxq
YFJxPA4f+WThyu9iiCFsGL/PoEQfGGurd3xU5c5My+5YY/MFtk0K9akIRiANWGNnCgw0rqOs7N5I
tQDXNuaQeWEcu2A9kgv7SLNMnkY7hK83S6GepVktZSwujpC16tzS4y4VzTtcTtVLb0c1ucJRVXTb
m1DjdjbcrWYt2jHMjmQjS1ghfcHElQliZKlrs/4E5ks0pkwsuk5IxDC+iywrLoOrzSfX951XBV98
ZwF3+mDKkj98oWJCiYxRw4qX1TyUNZYGKZV5nkPHBD8Izmmui2m3/FP82wNxeaXAnNZmALHRNznT
mXkCPi9yJUgMWPivVmE2n8Rg8vdc16K6m0SXooTgWsUfEN2NU589u1lEIslyJbdOW07cc6sIwPxh
jOP5pfZAu6xoruHd01puAprYa0ZqXILmB+B1eVOKio7JgE0xCwTEFybmegMNLWHtzwpi3/mj90AO
KsV8Qtn4qguIyLZuGb0mFV8xtyDCskM488YrGuLQFtm8tzDpWdYSrWo81oxBc9S5n/ziAIAoEXvx
cjsgVYaxlSIMa6qmB+xPJeT0PGrOpezCu2xsrUcD2+Wwq3AZ7H2ki3AdGZb/yRxNJ1dXzT7gVxpQ
3WPPrTU+ykCnwc7KeKzRY9AP1GINDq6r2QTGOdhhCj+johOlaOOseDTzsWYxwT1409j9+ImwkVDi
YvfTzilZZS5nrw/Da9qHCAoSBIaeMmnAiTAww8KDQzGoiKSQyeEO8rKXp+u58Z2fEeC/AqBzSM6R
NxYMVjfp1MUZyKk8u+HQUVwfcCmvxpH03ZovecHQ8hhmlz6C/fS6lJbKqJidRw18i2JCGm/ylYcU
dofhExhjZrN8XONmbabd0PcVhHcBh3Djj8VARBa6HR2moWBQz6Y+N3aR70x3maRmau2xqbuLEd+H
ndPaXKa6peZ979r15O4jDWOvpQIu27plxrcJTxoT+hwU8tbMgzE7eZZJCVtCqqxGOyqw6owV03yJ
w7R9tGXn0pSmsihfF57X+xtfS1KTeYV6s+nn0GcbYhvNTrsVtG3LbpiW56RpP+d2WbhR09PDkmAD
xl2f4wkKnm3EG/bd+FRJcrU0k/Yh6teo91ZsWc6qMy1PfnBFJW8NVZfitYGR9a2xGifhq070DxrB
x0PTcxWtPapd8q3pDjWFUnI+lzxNdlaDjH+7bIE204L6ngtBo1rghWRBPCg3o2Zj5o1YGtxzWJOV
wsbTsOTsHltMJ9umFOgyqSXuWYg29T7thLrviXoh+gfBS0AXwM0YC3GWTVu1W9OGH2C6tDrFOegU
J8f0b0KmW9nSsW+CsOeE0/bjrcvBDl8QjS0bHYzwz2vnrSRMexgtIrcpHm1wPaiU49xdUukNO7hU
1kcVs3RHLSwuYx45L9ag2/tpaqhwyH2esoNfMzzMlFYJ8kmcvpMcKz53oE3eCGcXiZJuLQnOJdwb
RmdAjO704m9TnsMMxV7pnRJS9WFlfjPts2GUBaD3CqfwjMbdcLjWud4ykJbvAzXhp7lxUmpjIiv9
2SKIviBF2ytvKPMjeQh3h7G1u+tLiUTLLdoRq8FHqwM1bcxit2xMfpqRWX+OKmPt6hgwBjaM5ka1
m9gpHhXY1V9IJPFN0zvRXTsE8VZU1fjZ2P4wHbArzz9r7EvQEUDerrKxcTY4bX2ghJPfTo8QBOiR
YD2SgO3QS2xrKJ3D4pawt5rWnZn7YO5Oa6zODIY1sCq03W7q9CGMO8JLBf1o9cqffHfiFZqc/sP2
fCd77EyfBzHEK+OhbpaacugakLFJluGhM8VQfrTN0OG4cFQbvCi2D08SXj0jVU31LC2AbkvIGRV3
yfEGM7YD3aHbCLPd0O2NRNfOFRxWXFzDj1bElFj17MzviPktRXC677dJ1InvcJDlJbKl5a3zmGTJ
Bhc6VhF39CWIQfAjIvdx6MZOTuVzoQBbJmYLmjZts/YpENFIwHyeICo4Q6HvFYWVLzR6yWAze74m
rL20mKwnrE0hVouSrT9JSop5IxVM58lDFCTIRYqtZYDYzEMInNPpFx4aL2mEGaE2nry29j+hgXNb
rsHXP2A98OtbmNrRE4zZZpvw3X9n5dF+pSxsvovHuvmKDFw6RwcDJ0KYQ+h2Zbiaa4wna3gWvvZh
PkRsam2Wkx8kg7M9V62EAJp7eOtSLzJfAo9YFjeeObiMeKJG7j52+kytVAC7WxbtO9JgJw9F3sql
7iv05JETSUDRZjo78y4PY5dbo+7ImSg/RcdrzLwAmtWP3CKIiFSUKqc4rzLKEzFNG7K+cABCNWlx
Lu1KIFH5mlWw8Yk2tEhurfeZhXWiONPUxdeAZzg3dyKjrEg8Mf+y67K/BztefjetUogVkUvdMDp7
eb03pF/gohQ5wERvjgPIOhT5cNkY1s+EAtsbEbvNmWxaeRPYFW0MCvPoMU4nJLzJbYPXPA775477
87G2iuZHwkAVrogr++OZnSKDVhghe8VpuWyjc4xbUiLx0/p4k7IYIT0s/B9am9SgdsLcxL7jHCfl
xC8GNdYcprxO7JNmubbrBM2X9s4iuJ/mCBcUECWiea4bYKpFNX4gzQsneapsDpIlG9KiC+XOVr37
2PbFfCvrpXPMczsGxiSfv04OWN/MzQkc1Y6xlqGys33VcktA4YQDwNAuq31ZMjk3NIOItQMH43nQ
uQRUFeb72SqzG4vtBIR8+L4//gd157Ect7Zt2V+pD7i4tbHhmy8tM0nRUyTVQZAy8N7j62vgnPdu
UDhCZhQjqlFdhgQkgO3XnGO6ScxhcYADH0A4e1pVlnJvGEX7Ijm4u4ra+t6ijVGVgJ1OzmfWs1JU
6+7B6ODhGGltIRMg3W0MYugFbAsKa0cVO0TbZltPbt2qr1TDcYwxFFyYo0JGDZuIYVNHur7TAKtN
IkVojFGTHuBFKmDAOvUrLhP/BsxRB7auCh9COPH7LCXmsAsgj4OvMq1X2ZSqde1yOr/F8mKt2owp
ZBUreRtuQi/TbvGRsSzE+Gl+qTUr+MnrrN6wOxbueiDr8RWA7/hi9ln+tVMdCmmoAYJ6gx/PZXoE
g64qrNJxM6E1GUPEw6XavObAGn/0hM95m7gx2QK2js2RM3xupHNOX5jXA24G6m3MvHiniluC2IAI
WuQ0tBmp5ByzMml6Ljs/twA9g6A1wj9Z9S+plTUb127MLYsUWJalJjzkw6So6TYs8LFC400xo7lT
fDvM4LAk4XcWoAnGKE97jlr7rbWYiuHMaQzgucHRK/su4rJSpyv3LvsxCV+IgZ5wGP6Z22rfOaIL
93kL3kmmoXqMq6rewmNhfx6O5ZfQnPg7AJbY+QpT4DeLot0QEn8IhQMchc5EeWD36jAwqv5TbCQt
xRuUwqUB6xgyOmkMuaIUQPRDNe63ts0BdWcgTvcCtJjU6aHtF1nqO1s/9ZWNVtv5G1u8qqQ6qec3
EWCVH7oPui03zGoXYQ7dOOz6AUpUmravwE5H4CY8cWPD9lvH5EpctH4n97nbMIHrYYTLxFfdLsEO
3ltbzyYXCeG3j70kImyawMm4/ZYHpsXhdBXHv1xihO9de4QL5kX98/hXOrOOy+BKhEg4BoOcLj0q
kgdD8SQ6Ez08eMykrxK/wzWRRSBJh6pSVsEwAWYiLLsa5E+AwaR2TNvzisDgOD1y6E+6Z4VLPdO8
+IfHSEN8BfnJbQNtaOPUfYkMP4pvLSSXD4iavdcu08mB1JQB3CARuWvyr/p9PGjGhjIRbly2awBV
cQh5oObS4FtNsdy+MpFNTZv1lAM0YG21vnbSUCdOs/ReRp1u1CJ5eNEhmSfsqlP93jCHfptLS3mc
ivfXka35b2FAtM7K94KkX1lZZF07Q9u9Mz6NIH8JklgrGZRMiUXwrR6tfO9OEmC0KGSSVVGtraRB
HnjgATGLPQeBiwh19iVx/C2iQH3VGIX4GvYV2de1CO7M0eo4JupIKmulcWXrQXZHcZTTcZ23UDmR
vKbGpYf4OTPzexCO2tap2iljSS2bNSY0IhhNYkyvc7QyRwPTI1LZodqPSAiPIsrHncrh41VBpfoe
k6R/gUq9udVDx7xz45SlhGeq37XEa9lBdugpCWBskz2lHAo2HiabW9fN2p9mDnAtaFv9AtWVcRdb
QwXVGNd2uspEUF+P7KbZfJM9y6o+Gcf7wp2C08ZBXivw6b/LfvJZcizhvkW909fUYA0OeLBeqFu8
EjWnn8CqzZEgW6OPXbyK2vBIBDEdQfdxXPmc3ePMAvlRq1QrSphB4PHVGJUWZj/Ofgx8hY1yFWp6
9s2ReXullAmOWIvDKLGuE2GB+rdYF7EcXEemT65H7VW7ECva1slzjjFdED852IUtdMjqNVeNioif
KDwMOocDIMP8R86Wh00kGpmuZc6KlsOg/qpxKMMHCumUttZYJOXUaDFrpXpT4jTbx4VPEilGuPSN
pZjxOqiI9ghaYSuPoLV6lnVtvlttq3A40+FlO0a56csN0P3MZi+l9P3NmMNkqQi4i3ZZVPk4nEAL
sv+SzpUbsjVeR05hbfTBHA9aHEW3TW5aOGsSiJeWmMqAavnqoS//KuuoeAp6Gf0QeKZwSLou8niq
k+uyDsYjJ8fkNRLtuR9jgtQ7Uti+yTDRv0izcF+i0sysVZ8XpABobssPyFw2OQoeB0LKQoY2NhnY
D0Lzig2I+6CoCTOXK8GTrThZHMU6D0ZnR/WTIrin+Ff4y/wC1guMgX4U6QVHwP5PRF1YGwCDaKss
blkahQST7xvDr6+yzlPlioxH7cKzMoGssmvx/4XOt1xL1O+SlDxA6R4xrhLYdo/Z3fUvDErOJK+U
0vw6LTdv88a3jz4SmAPGrfaYtCrnMo5dvmgmQd9Bpjj3ZGMXhzoDGa9YRnNrwDCAo0vARKYazl5T
1Y742dA7jAZKZFFGX4vC7C6yTCc2PougBoi4cq/cCsu+ZZGJ7Au72hqe7ZcbTvLr+7oE7NOSSno9
agFe6CSgpomC9LKCh/MSmzBQ0551ki/yeFuao7NxUsTwcWQDmUnxT36hOMqhZAsChZdbXyrJFFTV
t458H+02WploDPayChAJ0sPadaiN1XVeBiEQihJCkzNAzxkNu7wGjKMcsMNX72lYoYWDdPpmkt58
pZdKt1dzcBwloU/k6IBMJ7XERYvrokqu8NSoDKhghASBgEGjHzLYs68yLIqj5QXBYyihCNpJw3IP
ifkmCH3OpnPbGy59Le6+Cs1HOQrdZvDXmuMreJRLzh1WXqp2rwmKZqBO1ETWRgBYkjMCzJRoCV96
i3hrYsycxyaF7NcPXfrQuGVyCaCP+a1pG8R+ZizXgLuTeOMWbsu4ZBC5DQ4Fj3KpP1A2RV4kI8dE
W2cVeMICI93j22B9bSnwgIakCG5kQI46Rzb9+MsaiUasNMS0awYw5V6NOKHk++GzEwJkVQ1m6YZd
JGmsdjDxrck0xKypW9DpQbvouOsAl/VDe4ncHMqQT4YUtvfaeFQ9UJlpJJWX3sskByBg03emZeYH
GRPaCaCruMSbZP3SKTlelR6c813DHiHcQD7SJrVG9cKJRHpXcQZJwrzu32ZN7LwX3oAfxTNhBvZF
WgukNwK44diH6UU1jk2ykk1ffmsNUxyyBDoRnjH/qyESbU9id0gutAM4o4eGh0yGlCabkwpCQBu3
PuZuII+hJlm1pobxAxmSfRuliTcAcNfQzXNs9Z0FGRmCtoj2mZOD+TMH/ZCUFKD+RWYxGzOjxxfE
8epad0wgVHY5cvoIioAatlB3Jl/yOWP19mZpTrGTmt4/OlrlUes11KfAFYIiOmK2XSwKH6a3jrM8
a0c/ujL8Ykhw4OrmS5gRindlEMd9bSSSrI6xyG7/ZZQKSQ9EwF0QwpB/G/BAXDJ59ncJp0nsds3m
RnU8/diqsfJNH7oSpo1ILtH3juzmejsjFqonLsvTi4FqfVgzjKfptgpD7V4mLLbAiJCvvVJaP33W
lElR78S4lrEgkLhDNgfDl0YoJus/jLTDS4AkYZsMTnMh3dH53nZJ/UTFigfq29r/EdTu11Q4VNGL
sSy2rNCCX25lEIDS64l9yc7CeI6Rtu5dGVLwZgI65LJPNogxWNr8i81uVTWaHVxUSMLJKQyaO+qL
xdqqOftZU+aJ3mUvq/uK1F76TojFxx6z8jZCr34fd4Ikps4sYJ9mTP3O/5sq9v9HAlEEmP/rf/+P
BPMf+tD/Kr1JZpq+fRSITv/l79q0Ymj/RudpqaxQbcfUOb7+n+K0Ymn/htulc8puW5SM/yMOVRGO
2jbxQLZpmg6Ku/9UphVT+7eGaIqqNSVtKTRV/t+Ups3fpKF/16Uth9Lo73VpvfOQXVtjvM1Vfzta
+FK9sYB9K6YqX7D68Dr+W5H6UYHK8+V/i40nde1/bmLPdKcOpu/BDmWMYHIidEccaaKaPn3thQeY
5LMfC+tDA9o86XRq0027a0TzyxYt/sLwCrLw9vQtln4+8oCPt5BS4wwgi9BAChASfdHo5Knhpz99
9T8pA/gC9vRg39/ug9RDw6v+C9qik2Y6kTCsX4590x3VPDkEdrD73OWn2364vBKGvqb7vB80McdC
8b8nMevp1h6/nb7+9A3/9G2nl/bh+lbRFZ0Zp/HWk63Ffj+40wx1hyvv1qwyypRDuOmqdsBmrVyf
vuPS59B+v2OIY6BK8Exs446iddPl9ffA0ahKnr780vegy318INZ4baO1Nit9TlcKLRhWRmLvmNzS
MzeYWuaf3hgDxMcbVCAk4ZG4/H63I9Cin9h9gD/Kifmna+qLUVXX7gBo4vTzLN1u1sPZSwtYzMaU
f2fuE139amvWwFEhtQNfq544zPTXXgQV6vTtFvqjNevr6LYzPa90fwt2m3OByjR9Z8dqMSIAlrCp
n3ZESMjfEw3Wgz8r25fuNe/7OjCozJX+VrgW2zjlvWozkhsi3V9L0MKH00+00MKtWfevy85TGkXz
cRYBGt15JkGfPtJDJ9z22OxslZCJ8tzNFhq3NRsNGg7hEphS/taBdB+aBWw6h9zK00+ydPHZWGC0
bYMCnPeFkOE6jrqfBTFvZ1r10rWnv38YB8rEHmtO9/2tphnWBYtX68Jhuf/r9C9f6JTWrM/HhooF
xqZVicj5YqriJg6ThxTD+unLT5/yD13SmvX5HKVn6o9cnkN9Qr1IzcKcWm9MK/gSSnJ//cbsz3yD
pTY76/24Qb0EJcNkE/Kay8JpflL3fGnTbCLqC3dz+oGWvsas01dhBtuHo+ataSck9WmNsjWd4en0
xRceYVLSffzUVW/1YdUlPAKCAu+Co6nIOGKsd2wKp7qJC6rJkjNfZuHDm7MuHstI98qK5HfLVJHl
yi+28jgo5z7G0tVnXVsty6B3tClXvu6PiH+fKHi9l3H/+LkXNe/MfakpsdkEf12+EQhrrdL7RYbe
AFSJ+KTP3WV6uA89z62NGMKBIA3TgxemucaKGTnFWed/o/ax/dxNZt07rrs6BCpo7ZDwx8Qk18E9
nM1wYuEmF0V79ossNFxz1tF9J+qc0BjsrW/UB9dNY+zN1BZOP8RCN5/EoR/fVN1o7P7jztopw4NN
WSgl0dqmjKvi9++T/eduMuvgBQXMPkK3s8X1den3404kFX4HNurYNigh5M1/q4UXp7+lx5l1cjEA
ckUKR3JRqtdH9uk6O/YwBnOITQUyISK9SowXpx9r4cMYs06PUcRw1WpEJ+9WR06/TMpxRImcvvhC
PzRmvbxtCKEtW8fkKCB7TwLjmxV4T43tPJ++/NJvn17ghx4CkqSRJiSWrVk7F4OlXGEdff/cpWdd
vPPsiayHWcIb0F+FPQo4oiBPX3thnDWmt/XhZ6vEfLnk6jlbChgKZ3OI6tUy28hB/O33XGxAS+9l
+vuHGxgEADeUDoydjMbGvAsqTty2aYtMM/ncqkCfNdFK0weUUYa1HVLr2ijxownTvDv9ehaavzZr
kbIwa0GOOlwSo6UYXW6UgBqJf2O5D0X2uVavzRqmkvR+Fqj8fh+haEN+04AW4PTPX2jz2qxRRnVf
FaEe21urlc39kDXd3qHMS1Etbfafu8WscfYgyEsT7NM2cjtyrYuH0U0eGoscptPXX2o/s8G6Mu0I
hggzj+4F5l5rFQ7KbIqSp6++8IIM+Xvr5HSXUBhFmjtfs0z9qPsgib2mAEvRJlYrPnUXYc+GaxzC
lnQ0dpOD4bxTyIkuMMPpOC0DnZL/555kdo/Qw1mG2oRPbY6bIhh2PR2MwJ4zl1/oCMaskxkVYhAF
ncxORYF7XZbuRA2BzmRCtn1Efg4TXGvqx9PPsrAb0me9zpNuHlca01tclFdlDVa57Fy8MeW7AGGE
Ih6uYUkMsbk7fb+Fh9NnPXDESI+uRyHEeUiI/fPbTve+1G4aZD/jzJJ4PatQcbBUuuDkTt9yoeFp
s3EX1haN2Cde3G1I7gmSW1v3SIhDX3r6+gvjujYbdke4tXgHErpN1V135vBqNSShk+SBBvrcM6jT
x//nlkbMR16MDaUqLR4i9YZrnyrlyqSGbhVxduxS49VxjafRjq6sTj2aynDuNG7h1enTV/wwo1Cv
xFlnk4riUvgWBYoB2V+23fDlU29Onw1owNsyw8Fpvi2DVtkIrY/2cW0hICA64nr0CX44fZ+lRjdr
Abpus7gV3AetQuraG3B2lFifs0TFnayd6bZL72rWDPKs1YnvYG7BnXlRdmJNDuhtXYfnRmdV+2MT
UPXp7x8+hl9g7bYqbhAY2BmyobkssX4aQXxjC9J9OW40pL51E+MwNNkvDdH+ys79dy1sz8yeS084
G8ENTyvBCDFDg92A0gvs11fXdtx9rh/ps2HV7MosrwXPZ0+0o+qrFHIVJU8xnofTzWCpo85eYCQK
YMI9faiinhb0T5mTXdkICHRbOXOHhYamzd4Qsfa1q4Fe39qkHNQEYOvUPFdm59hrCTNqFYXRw+ln
WZirtdnLiuVYR6nmslpSFOK9UgpMypkj4IXPPFn4PrazIC8kllck5qprom4m7M34Ra7s9lM/XM4m
HCc3Csl0QmSnh+raMT1vigs6d1y58FrkbHpxKpXYQ5fX4oDCWndW8gra5ZMNVM5GQ/SnY9G3rL/6
APqRoq11cI1lVjyZHFieaUEL87GcD4mCA1U0q/bW65A+1/jnG1DPvQzvwjZldiEft8nQyVTO2+e+
x9QKPowqbC4hnte9vU2i8TKJ7YNvxlenL73Q3+RsRIQqGHv5QEMScC935Cm2qyIfSD9E03Lfj0R9
nL4PJbI/TY6qOruRGaDqYmtibStXUTdRrIW7Ude+YU/RCRlV+QGV9tpZuL3tAWrhkISEx9qE1RlO
r65P/4iFXiNng0uhqrGdYjTZWt4bJ1okWEwmu3MnW1O58Q/zvzpVDj9+pszFCmQZlrXV3ecOyxBC
IO0hVsuXTEXY1N1HHex3e/xii9tYO1OZWXqk2RjjWYB6SW4kE4265WEIYiwOVpUcrEgWZ26xNKnN
jbRtpAWAWyMHk1SwxvTEySDhTJpLfqpivQYcTo0eIdpuL0BPk5SG3oVcLPwYYjjT4xaGjAnz8/HN
lqnfVjjGLeoBVM9d5RAkyufWN+psNNJKPaq9mEt7pQb3o1ffgRLra6FpGa4qdNqnm97CrKPOxiWT
klCfeTRz32/Kbd172jawomDv4PXA/Ggqq6HCW/q5m80GqEbLsmosuFklCPKWgGFZ7JoAcTPX31Aq
OvNMS19lNix5mYkSYtqp23Ti29K3Gsggkdyffoilq886K8Jn+HjttPAs+gosork38eaeeUPadJV/
rtXVv4apD0Nqieqy6ENeEYj6h/F78BY/ynWxGrbxwbtXr8IdMJKncc+N1xw0rcNVuurX3cbap1+J
idhBT9yQSrYJP/mws25sROx+IDQw45Kdsgpqx8A2SXDL6Ve5sDNR//r7h6dtoU4w9nH5QL3TpLbp
CBKywQ7XMcLc4sYINsnwXJ9bgy7MKXPmlZFJHR4nXUprnaeEkO09HqyXXq0AaJQYJ08/1MIsLGYd
lxzpDskfd4FQlLD+Sb44qn6AxH3wHHGXqsamhevORELw0+k7LrRIMevDOo6GEMMXOy3TrN/ADPav
QlcRr5++/NJrm/XaJIPgAy4/3KKkZgAdIHsRgY0mzuqRULdn1hJLr23WaQGVFbCs6nALlvzKzTyk
wUh2bX0bksYuW2cVQxuDYnn6maZX84duJqZX+aHhsWxpojorwm0FnnSVFPD6+uGtIssHIOMzFGbz
zMtb+jZTP/9wI4MCdF2o3MiV9ibUO3Rhwjq3ZViaAYX8/eoSN0A+lsj+OeFfD9kuGQ96cNnJFpQM
Kvpq3aYvYjxIFBEEc64s6Z15rKX3NxsXXMvWVGV6LMy3970ub/y4vxYdpgaIa5i1gzMjxMIyQsz2
E7EIUFInDbtvCQXMGcqQRPa45WDOzrenm8KfbyGc2RzeNSDJWpP+asTxBh7vysV96Hs/P3f12WiA
4NXqdLgeW0UvoHJ3Sb/20vqtE5F95vdPV/pnUxYTseS3FlaEmDin1V1s+UcEYhHeW/1B1OOTM+Qv
UW5cIu2/O/00fx4KgBD8fq+graJKR/m7ZaN3Myr1HelZ3rbXnXt0EfaZtrX0QNOH+tBl6m4MfV+w
y+ujMtkOiCkRozog+JrSWaPdbL+4oC/WVojE+PRjLTQBe9ZJhakYI1JWawrkIno03iGZBqUWnhls
Fh7InvXSuhVhQDoR6xFgZB5Hb3hDiQu7ULXvWeRe0ntOP8afh1DhzAY1zj9GLZ5aclTfO/a9kdzo
wxvV/w34p02c+RjOP1UtAmb5+yfCIN0KPedOZoSdHv199KyQ2vm5wxY4jL9fvpFlR7oqC7gW9FIT
vNjYtivw33bXn+k0CysP4cwGMJzyJmf99Bo1/ZI4j0HKwV7OMoCMbBWRvrfP8yvNPlcy//MsgAf2
9wdyUInXFlPylvRo8wq9cPPFF237ufqR+IeoskkMd2ggnA1pGTzGxALqm0ZN4xsM5d6nNuRiLq5M
wJRkhHuFW8MM7mI3fCgHv9qOUZusBj/Oz/TEpa4yG8xMbSTzeFpr+FH1rJnqrfRd+EYVSPkaS9+d
F0dfFV2c6TALn2WutzSLKmrGGiRnKRL5VgxAkNqqGc7sTxcGS3s2jqUEnBVWSjkJoOOeQhJZgAIj
HGJrtzgzsiw9wKzHc1YQApUBNFzCVvk2HZBwIub56e2nBhR71mwHajuFxEm1JTzhKybvWzNHCQUV
ZR13drMqpXuV6c66Up0zN1wYiOeKwbGMnMk7ifw4NqAakcwMKG7Tm1I/szhfeGHW1O4+zC1tOOaK
1zeou5SdlwZXXRmeGRKXfvqs5cbYhgFY1Igd7eq2MkrACAVkToXQxNMfY+kGs7k3xQSUgynFEJ42
xwTx2B6EwmuFuemT72a68Yd3w0FN3HoNs2AoAoAmmn7oRX5x+scv9AVr1lDJH8grt+GUrbEpbuTZ
W+kMoJrGa0vq545Y/7wmFXNhoO/LJA6Al5CuMFw57vuQ+9vB6dcuw0ncnxOaLpymiblAcPQ8FdsM
t3GwoNe1/S0MnGNhm2S7the4Zrb4R27DiG0e8QNACp9Pv8GlljubsCCXaDHHJ4gq0wIXTS5g8njn
VPlLr27W0bNqMIOWMM+t3XoHq7cP3ZB81YFjSvIujfac/njhGeZqQakizTCVAv2x75DOnkKl6BEI
n1mcLl191rcdyy0cU0wPYYnsCA0+uUoIXNl86v2b8/7tmGUbOumknYbrA3t2X3sc43/u4rO+TV/r
044wm63SD/WazOwHuyufTl97Ydz4C0P4oVubmuoqtsVr6a003xIQwfky7I5d1LnRJ3/+9EU+3MLy
66EiapxhWyUbV/rkKprlmVFpYeSYqwDHdATGFzOuthqcz8RgUzvofraribVbOaE883kXesBcDygA
R3WsN9hJ6wNlEkVeVY180+3JGho+mlb9qQKZMGfdOPW7Dk4Ap4eVEtxUZLTZidzhXNud/thLfWDW
keNAaklhZf7WAKiDR78qVuQsnfnMC59irvtrNSOBi8AQZLr10Kx7qBKTHnoyWIawSnB32DWYjU89
yVwHSBgSMZ1wE+DNj9VzUJjKlyppRH3m8kvPMuvOCQtJFDI0K0Bn3ZciUC8TQgh3g9Y9g8s606gW
NmTGdPMP/QIqimGmOfuYAN1n6MuLJi1egib4Gvdij9J81xRsBIfgcPqVyakR/eEoYK4SbHSltTTh
OlthXFYGmE1SmM02PDrGzy6B728QKjOuIvc5aI21UFFP5+spZtVWfw56udVVL13Vkb2BixJ33SYu
zjT6hXMqYcwGCIhb4Jka5saqBvYi6gOG5wtX8TeBcmiVkZOjm3ZUd67+HtbdNbyhZ7Av96ffysL4
Z2i/fwTNFWlEsjaC9NL4KqNmrSjlpWqOL6cvvzBwzKVpUDzzph5NImby7hB43V00xlBPnXqEjuEf
LVjyZ5rs0oPMhg66HkhDSPr7mrC19L7lrPLcO1raDs91Y4WfgGh1NGffpb9SYNuV9t3gTLS90+Jf
ffgloGI2FJ/zh0Cj/P2LDLgEOBPRnT1cERCehncN+f3MALjwOeYasSJpPTSCPIg6ZhvCXzewU9ZJ
+SpFxJL2THteusls8IjDgTycpnT3HiEx1VhexwOpqHiqmEAIdDM/t4GcS5yCoaybErb0fiDwzC8O
wCHWRn7b6PvTTXehQenT3z8MT9jNEKijEdxj+F5J5b6ojNXQnNnKLcxEk8H148UbocC+KVHvZ34E
SlivU1Dk7XDmMy+twueCJmT1eqH2XkdAYHGnBfm+rcAPfsGcvZL+ra9UazXdcVi6Qh565p5Lr0v+
/kSpXxMpND0RbOlwlVQcSoEFdteujeTi9BdZmDDmMqZUBqBBWqW56HObbTX0knRT2c7WgjivEyHl
8HiqG5+5m/HXRv4PE8ZcN60VUJi8asgPxGgREKiMFfTmgx8JP9APFpPXgzFg1n3FxE4srQo7z93V
ku94m/VG22/g8pjmO8JMG0CIp/RCcLjZaw0wXrtP0/2glJEGaTPS2xVHFHXpHqE1Bsa67v3cilc9
WCB9D523FxeGnfq3QuZmvqptiJHHobTK8tHK7YGaPa78onzUM1PJLjrwJTDgmEsAaiZxLuzjSHTN
t8EjGOaeoFQFk3wuveI4kUH8KTS2re5dDpahZleKzMg3iWKYmWLognE95Biqb1S98u1XL4SRBlkW
cfBwGbttXQAQ0ieq6LZHV2DdlmoCRW/Me5mvpYFk+C4vo767ojShvwhHaVg86mFB3AZ4G2PrGBlR
Vo0mEmUHWkuP1oCoE7LhLE+XEG6rbhArw9UgI4Hm93ShbUfWO1ZGrHreBARIZo45uGurHFr90uqN
qP6hhaZBULtDXnKurkhVRFdBFoA/tj+aOmclC9m7yS3rtsvqGkJNmpeaU+8wB1V8pT411rbt6xuR
mN0u0BTO29ZSqn59TfQUcfbEvfWvaimcGpcKXLlDXblHSpqGeZ0Qb1GqK2GJJB2vfCkBMm48Im4I
6Ehs07m2cDB3F5Gmw8rajMGgvSZBcUk+7CFWlTS+6FJN1t0mJNzcvvPASNmXUd1aHRJoMF4UxxJ9
NAhylU3YNP16aP2s9q81oA2ue2VGYILlZTDoIrfvRd1rZXRUQx6BzNwmh72wdg29Tfs9mQN4VDB+
lq7j7ULwzGBTUm3wSV4GApQ7Bz1Ve78lxEJrtXc9Bv9rraDO5NC4oZDmtkEygDKSPyrLvOyTQzL6
lpvukJySbAmLpxFMjX1TOfq9Ndh6TMzJSBhYTwQXxMPs0QYBS1Rq2jWjoq/9FCzUT5HLKPNWeVa7
PtHCNoCmB9yMaiq3cRyPDO6up5Neuk5Tgi8IwGsrj9VoABewWqeB2USIAEEzGO9SlQKWmOrLDvWL
FoWhqlyRnlONXb1PPGgkyvVgEypKsrYfwvAiayHXCGo5qr5O5Y4lkAaweVsmVRj4q9GP40i9IF9a
0YEXpr2fmA8NpKKM+BuLRubsB8IyBZGTkIXf3NQXZX+U6CDKYevlieGQ4FuWUZT+sI2ItIatAY9M
fec1qaW+UQzb6NoV+aFuva8c4REN7Zph6kHIoU/68HBHBQ3UM2Rth4yhVELa9S+hO/sKKoBKjd4L
0bscdoSeEYzRw0isrH4blJrt7OzYjMK7Fg5VNayL0Wnie0UFm/HD9geuCS1KUwN9JYmfGI9x5rjS
2LD9GvCHWKDySz50DIwvu1A8MvXGy2yk/gz60RNZfbDxAsbpDqoiUToUIiCBwa2iIQvvUCSKmZBH
xeiJHVhxPMvZ1X4YU/NXxiHp65XrK3wtUGex7el7klmqikweC7PHdeqXln0Vy8pOr2QFD/XnUIQi
895iq+ty9zigxwZqZ6VqXtV3gGDBTW8TU1FFsyVU1etL1EYmiYfrEDjh+ESURVAbm1Er2+EXDK6I
AFuhj1I8RAWCoWrFAtyN5J0Gjt1mwd8ViuFHE6PQSsIHuIICLLOja8QmZGTg9njDr5o0jcxmJYWR
5AwiRCuSLQoLsyzVa68TAyhzTWnJY9mDjS6CVz5eVQDAy0gniHd9XIfRNRIZW1OQjMDAiH8VRJIN
xS4bYit4JO+EcGAwqxYo3F0sjVS7kaowFBLlfY+U+93YOr4p1mnO+wbpXiWaQnqXnwlYV09tRGi9
vomUALQfwHjk/+RoqdKoHoekzqNLJaPptOtUBatIYV9opFt6rqERO9SAVSa4JVPGwD9ME0JprlWf
CE17ncPVbbJLMUaRRxYB6Ux1Mhk0AwfVr6NSCYM+QwSIuk7JEvhWp0Qp7JFORzYa9yojB20FQT6O
3hRHg3JNBFbZgsKPUuZ1Sv8FgGL6YlyX8Q+4bY73Hgn0Y0wBwrfNn0Y1AI9d1ak5uoDoCNe2SBep
q6H/ZrgFOcQbMmft8EdFpKz2i7hHLXuxc52xbwsbRMuffT3xmYI7lwkUOZDVQ7cFTxhJlMQ9Agqe
qTfisnnKK7Zd9HxQH5izmbGNciUkuKgfBHiKAYN+SIUsWBmqm8KmCnyzg/9du1FtrY0EshJQwlQy
jKAoTXP5HDpqZD0lat7nPRtMq2G5F1mlGv30o7F/gR3YW+om4QTK+skkbqgtr9P1k1cRGHVZw+xj
RGhXXu0lqT+FK4Vwo3Mr6LLHkTRM+2sKk1G8Dxn5Ue966YpCsHHwPbwMddg5xRv29TCsCHbDXplC
qnRLp18poWIbxBmRo1FgN4Ms3aQroi9685fKrJ7/QOQmkLOEuhFZ0TpzbNnagM6KoLtR89CIn5U+
14yOUAW7Q04oyWgQrIMK4SZv/VA0tmR1gEj+tetqLbvrxzIsJMZbzQACN3K+qR9adiNE44beCKN6
1TMDquY2VnSrP3hpQvYIOL2JY+pi0PC/90Vc5F9hek5rcel3Ba5/2TMQwhl3Q314HVtYj+TPa0US
gRcqrcS7BiRFSEYx0CcwKw1OwgAcGLbywrKnUYPdIMMmP9oloyfZVchY6z2rLK3iF/atucsBIEMa
S3WCczFa/vTrBJ+yGcrEvy+Uyib10lfU7M7gub8prTrGuzaolR+NkRf10TVBHx8IPFLTSxqLVHFn
CcbMKq/eVBn30S2LjRLzDL6wfpUoYZZcZXYDICRyK8c/VnXPYG+POcM+z8Oaa+d6hTJA4CM6g7Uo
I9uNWwQgwkZYOgmYStWcUoZ6mZUgAKPAfQwgzhOb68DLhRzo2Lq6kTYD1oY5H+y3mvECtjrtKF37
PU1rowqAide517G8g+REXoCnCSPdwGbu/acyN2Vy4AxQrzihUdxwl3cDiakprASFruqBP6wNu1D3
UtXqejfhDL91LmHYG1naebETzEqvoptSRfQU3CpdsP0/1J3JcttatqZfpeKOC1nosRFR9w4AkAQb
dZZk2Z4g3B30wEbfPH191MmqazMtMSJnFZGDzJM6JIjdrf2vv1Eeq260f6hElyvYQqmWeqhmoWi+
01Q2Li+KNWte1mHeFxhJadlhjDdesW2XurP21PLatDMsps0jR6ESb7Gbzq2wIbvd9keZkq2UI5c2
sQDuIZg7VSVnv52X8hyOoU/na1BEyr0/rKz1D8QrCBO7S6d/NAhCoyBcpnrZGcsqp3tsbacJb1jT
6IIhqY2oxXyRsi0wBKaxRKrKYfSVhQURZA26iCrAGFArtpTRaUWoNrv1Zm2MJcX1SyXnVtiEmHt5
wfFCRGo3j17i9Ov0rAHspgEyREt6moTufcCng/8LM1YNh9wU0y6FUjJ1uxCP0CQ7NANdQZYiPpj3
YxwVpKgjMJIE1Mxn2/yuHyq/btyxIHJOH1C5DHJ0nusO+yzf7MTYn5R0rZoPnTJOfxmqgtFKjxm6
RpRaPMhvSaN2Pwey7gRJNHgE7urB0fVjodXK8qkkjIXcGUWdcZk1eur7nBWs7y1ZE0dHKor1RK4J
cS9YqOC9ps2kMmA3b3cWpzi2u84jncZE28epKsgQKEw2FRvz2/beobDEmbTuInVDNLKLneycEM1F
2rQe+e4qMutARF7zJZcRiDcJmg7iAVWv43AuNDHtFo5YwqmJ4zkPVClkYOba6N6mlb48UrFLxR+k
WtWndWjK4SchtIN7yylHckOsmKX0KF5o4nL+wqUucOgnmy7bY31qaqrnsmeUP3DxT8ivURl78iMW
+BmPUStH7b5Rp8YK/qdUiC/JLWUMi6QzNggcM2x7G62U5JSA2OcvApkA18hs1cYf7HYtMNz7N+Zz
c+dPN9iLps84ZiMHeKzssMv1HIW00OmoyCksF1xixUvvJFdu/68Slj990wXo0xCkhpk30Zx6Flb2
LiUxs3akXyACi1vfUfsD7vNeRW7Satw4hDl2uP8RozjKRzwtA2IeyNNwPFXdVsVOS4Zdot41Zce9
7OuShrbxtWgeEufWiXrPElea0m8AVa9A8S8ID86WpcM1CZ6OtH8OY7wrjDvsG38uD2p0ZQC0VzT7
Ty/G/h0XGUcsV41Ji3YlqogEl+u+3uc0HvLotltwnO/roCDLoo4dL1fID+BCrIzfC9J8Bt1TY8xc
tS+CpePAHOQKyDTaOWnCETdtNcgfWrJr0nVbDUSraARltEQROYFtPeZQ3eL00Vbxz7aOJCTW8OOp
irHJOc4dgbP6uJ9ide+e/cKFQXjeX6P9udAxmHfSnIASHKPYjSZsl4d+3C0k34z2sU8enWXwsuiU
g4ql6XczJTVvvXfVkphUlN9x4fcF5ahxNI0TGTK+pahbCm6vynSfGwMUteiodsVmyT6k6Z0Uj2L8
C3cRyO6G3618l+2d81CacG5uhyo+Cn3dzGV9bPEztbC8rxasiId4QxbD2Qrw7LP+AYmoL7qHuIED
y16nZxhzf5OE2rUW8g3yQ9x7KnqfZR7WzffSHv0++RrFlidJUGwb54Av6m5VCK0HSolpU1tBzs2v
wOqEDZSIlXl5NOjEu0TkJdUhT+/YnTzN/e7mnFYjf00Ot2jKJ3u5HcRB2liuJ2VwNtBoSQuxUGLX
Bodyu3foIRgR11z7uC4Hx/hA4etHC5E5xaMo763kRifDIqH3qKcvClmQ7+8DbyBnl0LdEeWvCmDK
6iTOqhtOMBhWfv7YpEHTPar2CQrClRn/1pZzgWyylYmm1UjJLTD09SSuLrirInXPgOYHZSJttaMz
2aTXZM9vgfOXOhe1i4kgajHmw6EP0odjBlZHeK+GmCw/z13Dp1h70hOSpzpSba78zPPy/cOyvtS2
6FG7Tti1FxurKStALeWEW+SA6aoKCbw3/732yaXMZWzW2J0r2BQ2QJe3mnFCcdR9cXPn1Na47TtT
cQXtNt74Qa+Si182w06J5DK3CxZd+H4Y9ypW4uRmVOTFraA3UlKLVRrXyRmeIVEJN0tbmFg84JtA
E9qb3XHt7ygkR8qMPKMtXZ5TYwGGwiGO5rk9FkVSmvqN22eUQEQrEKGc9asyrZT7GveIc9CSNtt7
HftXJD3Wos5541H02PpnLSuX1tjP2M+34CGuSie9CoAws4Zopoqwh2DEbhxzVmh99XzqJmJJsE4k
YVPFHVs1nU4FeezXuXb33J1AYa4srDfe2qXmMudGHWlLm+yL0VqP1NTEkXHiyUjux9K8Js3Q3gDX
L9WvImloXC91vgfcLVtnO62t+6OsZ84uIuVMcgfkbDVOWNZD133kLakEANhjinrDH/RJaLtobXQf
z9UYw/wanDLerhi7zmxkqGevnKdvLcVL6azTgcPGupXsAY/uBXiWFg0eqG9Qtk+qvu4W9zAj3864
376/r71xgl8KaqPFJiCc8Ly9nld40QLA6oEz9fmGnBb50SmU4bSo5jXq9RtNm0s12FBnEVGoI1zy
tPyqmc2uvNpsemPX1C6qBFWbFyxtYfKnZRV7iajtgwM3vZz6hvRcMjlIPnnApSJ4/729NVKXat58
aNw6Hbpkj8E1iYLdGkw0xifRgMlLjN+n6IQhb+ioy7bu1yvf+sYsvlT5qrHipnnHYlmkZnujYox0
hxZMCVJxlX/2xhhdqnwxFwKeA7fZ4+B7Gof6ziHCLxrq3WxxI5ONV0vzsZ2cB70nymlqoWhM0y3O
zSQALVfOhrd+5/mf/7KVQhXrQVTaYjM6cYeLt6n4+eLq/pgX/560ktis37/CmfElZXctNrXRf6ss
cgFU81q7+41Fdam3VQAGaweEfmNlJclmanKaMPimkGOCTFyF/j23WPVSeKtTGtWggPyGurW5j1ja
hIC5SK5Qst8Yhde99JdRAFiKenkmVZa4iUtSd9zkgfm3eX8FvfXpFwNgari7AVmgKmvJATC/VPU9
cfTvf/YbA/DKE/nlyRvA1nEmfRsPx/GvKCp8eCvhZC1BXWPe7pbh+1/zxlLRLjq29ACNVhX0dJy2
u1tbrgCEU73/0W8ci6996V9+QRI145AaKCCUqQFojLk4qOnPQK+rK4XRW/vlBZNrMjUTB3ZEfXXq
dB+AtBS/Zv5stbpOdjhduD5x6v0JGdZ65XB7421dyiPFUNRs0pRiCZL+Y5PrQyjS6drR8sZ0ulRy
NctipqreoM8uKB+q8eBC1/XcxPm3WCXCvdRxFSLVpoGcp41a6PWGaMqP1M3iykz649Pz4edR+nW4
iXHDdAhfbFpjUfMJr7SFRo8ml6n92NULRfmVefXWIFx8kRbHVScHeIgLzcidqS9F0JmRc2WI//gz
XPVSKSpEHqXpucnZxN1RDiJsG4KNG1J+N+8vizeuYerFKR+5bpd2M9otwxyUnWPa8caO7c+EyX1f
NfkFDrhzXE2Fmhk93JXD6K1Xdv6xv4wNrsVxZ0jmbY7AfB8tfbtJ6s68slW99ennf/7Lp3dTXUbc
ivn0MQ0JWd0n83h4/2W9sQuqxu8frdVDOjkVozFqJ4uQEEP9uEybVS/JpLT+zfl0sQWCyLuGkGm8
GSLRf2tmjFlzOnP/5i+4oKTpg2pliyqUwMmUbusoxUbgeLkrgV0AwTtji13LlVH+49RlBZ5f4i/j
0K4dvc2khNJfDjgtj9lHmvdPelp8f38w3vr8i5lLXl6aEKie4PabOJ5CGyAhRMRHfvjw/hf8cSLx
Ay6maW3CEiSMIwpSdsDPmkHDmUgiEmXf//g/kz/5/IuJavQTHRFSoUPdpmPndDCwEYcclJH2xbD4
pK9tB9ClzPniaq2fGt9LlRjEtX1pBY6AKNJNt/CiCWhtNm+s1Phsx0c3t/5eRv/rN4PJ7jUX4Xst
F9Lz6Mj9/j//66ku+c//Pv87/+9vLv7k/6MgiHP1+HYQhPe1iouvP352ya9JEOd/5+8kCFf/h+0Y
NqnPQJB/Rzf8j+ln1//nfwjxD1U/twpp3ernEDOW7j/DIHT7H9D2XWIjHE21XeMMcdAp7JP//A9d
/YflkDFOcCWgm4rW9P9mVNz/Der8PRh/NlO/uDyxPXOM0vTHl0uzhWlfFlBlrC82Zs5puNikPPZN
+pxnyOUdZWMsU7xxaUluK3We2V2cBDZXcs0H44IxTGyOSpCMRbSFcIQGoeNi/6JbmndjVcXhEgmk
05q7oc+RPPRd6xk2AXukSs++pghlQ6RfSeRdPwaGgVUAcSkkXmnKt19G75+v6NfcivP5+99o2N/P
wzsn19Gg22heVq4wNqZhrM041FExgeQjYYHkAc9Ga/bCcb4hi6U1PqSD9/73vl69L76Yro5h6QYk
MCbMRWFAyhDdOVtPw57NlnCjsp32KCWVAMEkgNFUPrED0AsDjUyNMuQ68KmF00ucnejJfSePNcmO
yzCMz4/vP9mr4OmXJxN0ApHomvgKvT7f5ZPJvtfqtErLMHeNl9Fxyq1ll+pJRuazkTp9MJKPuWuM
TPpTLAd/NFz3ZJHb4xtl9JScs24KGre+KpUiINZmPlB14qZTOwasMFvbpV0hAxT6caDQ0A8ac9J9
e+1uEANURzt5jAAQj2YvahD2ngY4+Y84HaX2ISdGSrOU+5Xe0yMU5gLDswLnObKxibYl5zAvNDuw
rDgwKVv2bc4lk8rOc9gu3bo+jFErHoiHVHdJr6re0GSCxgbtyqg17I+GjLd5oqVwi1znq9rWJ8Ph
kt21RXvrVE3ia81k3tq9EkpAxfsswgytqotbJRWPraIofp+SBxUv0t1met74cCFPpgURMod40nbX
zHDO59e/jBKUTVtj61CdS/0uPc8oF0pShDHJYDBbFtKLoCOqwpmISLTD9yfF7/Wfc54TmqqpUEYM
2zXZR34/raGBOcPM84W0bnDUHsZyo+Sq5kHFy7fRWc+5Gq5yw4eAWXTxtdXye0X1z6+3BHQftg/N
vux7OfjpMrH4eqOs45u5+Tgt5oZnJfQYrGwQzbX24yucdPF6NQ3pq6lqLjSlS5jUcNnBi74qw2Ia
s9NqEkaet/QC1AXzoRHu2ghZ+WTlkOiT5JzDzDTY1hTJPqhA80EnyH0NdrBs2oPMpy1Zx+RN9lrk
2Xl1n5ERuNGV1SZpYpafSy2zPtQuXXVdJTE9cs3Zq83pyhBeQLF/v0TohxxPFvwsLMp/H0MFo71s
JE8yHGpaXj3LBOS38TLLNA9RSVKIXrR7JesqzyHRLahjmkDNMEWbSitukFGjsG3JFXcrUtren10X
rO9/PhoxSKarMUVUcVHr6KWd23pCSJ2RGA+GouBdqpzMTgWLddvdStLB0QuLxZq2ioDneOXbf6/g
/v52Gzorp6tmkdN08e2VSJuuKXUZ9k0b3ZyJqkZt0g6cPfSBEDA5KlUYHF5ChJzeiEPszGRPT63c
tNKFUpmSSvr+I+m/V61/P5ID7dN2XIvD4ZJt34i8oAdly7AiSs2H27PNRqGQxyCEb42fxDIIWmJ3
A14xNyzcyp+dIrpJsoe4Jzy6miRiH2MrI+2wxlN0gD6R7prJXU75kPt5LNVjb6zLSWrqxpyGZ7QP
VyT4rz57lwvIMXDlghplac6lcGPtBMCzsGQIfcjmtFe9bOnjm8oit7mQN0SI+/FkDr6atfXBrHCj
svUlPumkrwdRmyNBK9Qrlfpr8+nXZ+KcF+p5D9GExvy/nGaY96wT/IU21KbxGRpT4cE5dH07BlFu
i07u86L63k1hDH3GL+PVve2NL1yx+o0k/+Q2D/BhTIK8kuJGmsfe0sTf1fRvxfSv1cgrQf/3J9R5
Z5pJYeLg7HFp7ZtPoxUNNr3kZhp/Uvc3AbMDb8KhhF4m9bCO1vSoLFMwG4sdgnwb91AThn0ngqn8
qCv1S74MpIcSrQF96oF4mz6kKGTMYfydlBHUXMDh0fsUVnnWz5u+yZM9pecnNfWqRs19plkargRd
eoS+h26Zd1jqm9RAcqxvmZAc/vo20Zo2UHNHfcx6y7gy+S+rVEFpbFB8UBDrlsHmewGVpbXVpziG
8RIE5oZRA7GHZMWl+Wo11ohewcRodpzpp8vPTbGaV+6+f9wnVSaHoVMF4VN1cbErZ2yYjK4rwrEq
o6OWfkkT996ZbOgdFELBXJ1Ni4p0l2D2TIT4mPkJuQkuWdpbbKv7kIf7sIriyoJ6PWJ/nRrnssyg
aMdXhJBSYlx/374xTapbZYjysO2J5Kqxmt7HdbZuOiK/ZLBAijtOEPPIPIcfMbtmSaG2QCzrYYQu
WVwFGtIESKDr3oGOBTWrgCCppicn6u4atItua+Sb3vqcQxA0RxLFY/WYGsshXWQQTfFy35oIyTSz
xXtm2uG31W5N6a43cyk/FUl7dCdpnFyn5BTTjWVXiu5ZJna+X2o72oosIrkwpUmEz/O3eRngHK56
Q1xkFtLwLE5CrFvap+b9GGXJJq5ktwMPb4J8Zecoy948CmNSYdtIc7NOHTnYGWWjahl36CW0I4IO
+IKQtUO5kFRejvnnZILjG411dFPAJN1rZa9fOTguTP2c80QVFtIR0Fkh8L28GBKl7UU/9kMXJlJm
W02M811vE78ryQwHxNolbSZv5TBDAXEK3LqF+YGw6GPcVRo5K4kZTios95XQ3W0FWkFSqjwo6rBA
Ms2f4Sh+w7ys8LvqU2Vk1k5oSvcpbRqf5GUfs7P4s6VaO4A5N9QLsMWsDpKqp/YwOi14/zz6427u
2pbOskRzjy7o98knGAsVdxUZto4CmkImsZd2fe6NFfqduscrKo+LNChUN/Uniesfzzr6mjpzv4E+
/tDSRMXq/ZrR4MXt7bUsJTrRUXn/tsOl9vfHkloXiXwSdehUKYXn3CWBrEpa20yNsn2phuITCMg1
d5Y/fCusEwPrAUHJIC75G3DjWmstE8k5IZ8Xu9BOGCaVAOGKG+R2xnIiUUI5962vjMIfymDo+ZhI
aqapAZldjELBZqNIZaKCm74pQhgnVcaFZxeNedBia4Vl1EKh6iq0yHpDSC45skkHIdlkJ48RKHma
SpZ2zK3EV9fmJ+HPV1bEK4nkYpPiesSKQB3gco5dbN1tPeXjDEs97JTungzlNcg1qXgql1rS0VU3
LGmzINrqjq5a9dBrqET1ft3P43iciso45bZ1m9ea2BPeQIiw3o6buozTYFLsr++/zT9coHTTsFwW
CV7p2qXJkkLdixyEvPsit5VgmdVDIrUNlIXdNIpr+Q2vyMrlizlvFarl2joumBczdTSypO/zuA1b
kfT+sCxtWE0IppXhNqmcpzRX7kT9gGWBsV3h+u5LBZvQYhivDJD1hylkIH/TdI4SLnSXbfTawrus
ccs6dBNghtVUn3ngjV5Py13BXFpa4oyXRedeZWqfxmlqdtBUHZ8Uok/4Kc0f57pYiQr/MRdDtRtd
Gd9CDTxnM+fxt8RImq2JGGMGrdFDsikPUS3S06hpBzwMsptSjeNthWWFV06Ns0MbQoHfx2Mg8koj
ZTLXP9ToNIKsdL8hseeY10xIIXbEH5CeXpzLgbxLnb3R+G6xqgc9IShc5q65Je+4R1SV3uQmN5bW
OWdmnbWjJ3Pt0Ns2yh5y59a1iPeN69VXMoJ1359Pf3yzwtTRAQLu4b/8+160TiYtNsRE4WxU5pb/
pgdowSx/mTo7zMp6l5HrfaVWuQCHX+8Jhmm6ls3XEr53WWXXiKKKdZE1YVfx8g0xKzzIKJKPzZnr
3gAFYDqscZJG0BUhrXOBaMM1ix0Uj9bL0GvLPpUOyoQODeScFHhxpW3QZeN4vhYYcOn1+pSIK/3t
P70pnhgWsssmKi7d5gZ15Xrn9ETGEyfnlX2knIxBRptSM3HBrePJz1rzmsf8vxT/LGcMP8h34Ebl
nIuo38fHyE37jCIQaZZP8N8os4POxZ6/d5dPmfVzJSfwdklEuUEDS9KkzfTv5WcLy8qXmfztwBii
4lBJSp967Q4I0FI/L6/2Cf900hq25VJTaK7zr7d0V6EcmlWnDNETWTdO+cXGaPIIDyPxp+F8X1KU
AI0KvFpX5tsmrp9qWc2P4zo8qcAPN1rs7t+f2H9+JGAfkAuNC/plPb6aCXHXRVSGVa+9EEinHYj2
fuhKzIONpYJHqjajT0RQGppr9JlD+JMw6iw0Lbk10/oRvPuKBt05j9XFbmpwfyM3nQXnggj9Ppax
ZWtlsdp1GCFNDdpa6zcr4eUfHKVPAuzL5M2IatdLI4NEh8J2vvcNE7wT8NmX9kfl7nCweMzntj/1
BgXr4lj6QbqREY4u5XyWtrd9HBF/aBRzAN8dh27DIdNlJaXGHKkpQLefNUmsIERCRGTRDpyg3SeW
o/ur5sgAEcG8KXoTk/kVk3t4/ZmXNWsXrgXa5yQZug3aN3M76wDLtt4g3UuTyJdJmh9VvXzR9BqY
MyKED7xxPCiN5NqRTwd2kOngRhB1kL7BgoqFdpzrXSdW686qLGU7Iy72TO4pPlbZYrsQn35HU+ew
aPNXUdnLnXHmIaIZACyt5lurMqf9WOiqDxkvC+nHvaTKVTDtEvQ/l2kmAhhhnQEWVbvcpQxb7Xqz
UmuW3qzjs2UfTAwAW6NNN6JXpyBCheU5pvk5j8d7/Ba4QsxGf4iLwdjESXHNlv8P9dsZlmAb0JnQ
1O2/zx4HqF8saCNCvUpxoxvXj800u4xcEgeufZvF0KTVPN++v4z+AKFaTHWqVPoGYJkX+8+iNn21
0P8Pq7UEfBbrA2bt3xZT3rW2e9f3r3oHbfLVmXP4/a9+Ndf5fb2YgPlAC0AxNmKk8xv5pdlaprEy
oTNqw6QhpzBCwO037hQsS5Jtm2L5PBYcWUhxv5rdkAXtanmulRmHuTizp2Jug4nsUKCq7hAU21hN
yi+FC/XGsJ3iljgi0vGk2u1kk/TI2mz1awxt0zPjufqw5HXjdUUdeaXdjR9X+zBhRdKkvi1BHOLJ
iUOlI9cya4xoQyOTbObcRrdpZvaNaKIXK2vLkJ6VR0Ssfp/P5b29KsW2yFXbS4dKPJhZscmlqlAr
Ws2pSyf5AghroFcs1Zq/0bIsnBBCeyjfq1pMgRyMH++/3tf5e/F6qXlBVrHHpS66tORqzKWzFjCR
UBntl3bBeF/Xsr1MEDxxZ5q9sauGe1WTQUl9Yo3lA5LTegcN1AxErdde1znTpq3OIsxmtQ6J2nC9
7cSx4OeiwFP3OZ5fvtlbyBPnwaELD/ReV2O8NSJ5ApfnNia6L7OR36zVcBenpemZY4Y6WRsLryB1
c5dkEVf6svNqisrATos9jh5QCelMePGidp6WLG7YWv0ujpXPjQk9vI6mm0h0626yr7a/LBoV/7KH
O5al6Q7NQNWg6XKBurqr3kd479WhloIJOqkr74uee+3qHsqpfHRnK/1AoIVyh9iU3ayRB3VwR8S0
Y/vsRp8X2PEW+rqPqBkmVB62hTIuQgM1JFFoTlqHqPnOKg2VKwVwxDLNnzNxSGyjALiiUYMx5cfc
TY8WCWvHOP3U9KNxX/+sAeTviqZy4bmQNh8j7M0mGkplU3iOdLjFivYonSh0HUg9QDYZ+lIXCfpk
byY3CcU4ELuU3BTpvBwHtfxiTMLHQYAuRUaLc0au3LvZjUwazobCLHeRFmMH0j217rpuBi1/btTi
aa6NexC7D/ho0FKSzcaUjf5BVA7SpNK9ywSKdgujTqR+5P++RFLEp0hOf8VEHXvtgHKdtNudMHPV
SwzQfi2fei/HEj9v1p8IBHkSZPto7xpkdZG0/cnuv60qLJUpqmCEN2nYZUsHRGh/6DCJxa6DCfKj
dSMlQKz+11Io36M22ihWtMuT4i/pJH+Ncd/6E2eTpzVdULVl7euKngd51rJrKH3tp1p5aqRbBs1X
mVfxpijFzyzSHiOnJKkixyZiih7MqEZFVPURlrF8ca8aj4Nl5kFRTPelbOk3dvYzgVaIi/Ea2KxJ
7me922zGYUUV+dOASrsBWK03jK2oCF9Z4071UdM/OsmMCbS4JbXyY46Uz4O+LICZqZmFOWWsjKgI
yCXcpHa9G9nB/KlIUzpq06fYIUZtFj8Tag5oxvoztf6GTKfjGK0Kji6Z60eqbQT2SFfTVu0f6VgK
jyh4Sb+HNLOlSznrDRxCVGD5VmlyTO8Yb6lVU3DWCcWJ8FMF7nvjkmwyRSjNyzzGTK7dLdlq3WBu
3/q2joGq0nwnDWM96HN6zB2xQgRJEVVVXodoyyfKtzkMOfEpmJl4MtY3dRFP29XQuvupuHfbvD3N
8djv494+TVk6+oW9pkG3tHtRWPo9SYmnFc32AaWXuMF4E5cfaAR4FQyQBhIFuxdDbiqjDuNEQ3Rp
uyc9W0hLNxrLK5RsPM5gDCGBDDh5zMZOVM2LolT2RsA48HoNZnZn6IVfjdpT06vVhstUkABbBUgs
vxu1/DTIxPKsXq8DSs7V1xZR+nJRVE+WA6ZMaRIuckG+YnoSNriXThp3wbL5Ybb6MUortFjxwzSr
SljG6MeLZWw3c+LFTtrcuuKLXkYpiKG4ZXbHRP5QoSm6XJhmIkIX5exQ+u4iUf2I4eL6GdLoYqr6
TT7li59WEHwc+9aQjCb+6BV1Y+O5a+ot5lNhu5WfxpHONMp2rtGAweKxshvncSOXxLytm+4+a2lb
Gq3+YMdkg4vmVHTzbdMvn7XEvVW0tt8OcVxv4+kjdeq2b7Jnx5C2VxRkPGlMwGmId5qTnhXViL3K
Dm5AGSax/hXMNN1PxRLq+qc8wex8XGhXIW7xWgVkSkuT7+UyIJszes1He6Hnqb5pRXTnOqQyOFUS
xMvZ5Ed2+6VD7NIV4mg68i4R1ZbasvOUxlF8ZBv7FhLrUets33AKmk5Vd9So6yxT6nTfCxQ/ivVo
5alzQ2frBKCbBrbG2nF7577AhoXE5PRuuLEJsQr0ZJ0Cci2f+qyXnukoMfru1uOANXdR18aepUb7
VXfqm7ye7nV5nt5rd7Lt8Tbt2k/GLMIywiIA+xEcZRKva4bvmj1LjybKUc4KQorGQA5IhmV2HqV1
vI+M9ZOKLxG8kuy7UAAqJjPbN4n6kKTbJDH8Him246Toyqtx68jiYOnKSTO/uTNHC3v2t1ZnR866
MtmOY5/6WEPYCB1R9UVF93kx9JOuAtnadQ73yrS8vtXHADkRrE9qo9HTqrnygKNCTF106pb6xi7z
dMNBGAdY8bcHNRk/LWXqF+TbWCajlWr1T9eyvs+a6ztres/RdG8KOIXc055tTBXi53Vh1Ivat139
tlvBlrmjlYGStE9rOx3VnOJnXPMfmZH6uumkXlPLzNesca+PSbnvV+oBJIWoA8XnySzQYdpP3KR9
/Fbu4wlwe6BwX8bIa7k8eWDpnkrzLoEm6NXAGk35fVXTxp+EuvpJXT9xdcoCdbRYoTk1SEbHNVAn
+9mN9TEcrdwvxGwEznnmSac6rDIJcMQpT2MjORIWd+8qUVCb0uDUObsT4ZDjdXjlKKPxc7HN7405
vFDBPilNxrs/73P4jmD+MZNNxYmhWukJXsmyW3M9JJDoiCPB3hXVJzeuP5hgaxi/PCTI3ji90rNf
p0NXpMQtYkielrb2Fc32RcRcOL/pOtL4C+PF0rBPqlb8lopmepJD+ZHLS+ctaXZMpY4rgPJcz9yC
YV58t7U0ZBOIPGdunyyLMVSM6ku6IK2Uzg0o0JfJzXatS7+u5Mklmc+CDR/eeRpk0WD4xrFdJt1L
5u5LZHYviyL2ChYhHvYKn9ecUya7z7iUeobMH+epyDxTqnvLyW6t0bOd8xmLMUXXVBs6jC4nwbxp
Gjs05bydUv1H49jbkZwmRyJq6lM3getkPGWk4w6Txl9F7OHTbbuu4mSYfFscUQiMa+yVGsWOIYpk
lxp5WGlacjJhf9garIElG0Kz02+aev44aJgB2HPDL0tI5JlPSl755aBiOLGGnalu5wxfCyOu/9Ir
9MQThZzUOCnRnXZqNvgo1Xfziux0MdqbxDTwrIlRl5bJgHqQ5t8SKRCp849JHcMX49z1mwk5mak8
xHa/E335SDDfywCfYhOxnBAT6xOtiOaDi2G73+m6QHU3/TBz59isbmDN8XOGURaOPgmI1zgkQZZU
9B1tdK3DyjU7cTK67i7nRTJiuBIbmefKBBOCKf2hzvSbMEjh9rQcpgqcDS3NtJO1SJAd7pXCPui9
1PjbHNsI0VMMzM4hb4vdoCf4XejsmU2VwONERVX1gz84lfBrGxy4FOKL6T5LReQ+DlC5RzHdI4tL
8MUyN4mW3OLb8rKKofHhASd+urxwyf6wrnPkm27a7MYevFSb5xhrDrZgzV29HjHeNu+Ku85GXVfm
9TFz1oOIxX2+9NtJsvWW2fKtLyTEaHw28fbG62PtxjYQWe0izaMEbzgjtvVa7DPcX4Y2Lfyhj4Rn
TSRX/R+OzmO5cR0Lw0/EKuawZVKynPOG1bftZg4ASTA8/Xyaxcyib5VlSyJwzh87nWGrJtKgKLNT
rwIr7nyPECpyExxiNciHnop09jlhx6BcYocK7mvuV/rd5rwBEd/77nLt691OdO6Xotj4rNxuOSgF
BZx3ye5CRfu8Oyf8goy16KwMWpATzdCpLaCWpRy1PlpdEshcL3tc2qyIwI/Kk7tYUX0bfIUxDpxb
lGgQ0xLWRE3EeV49ym7oI6sdSI/w6XFYmbMixonr0OrL5TZcTf2xDQgDGGsFUcmIwzBmYXN/kqY7
AUgLPkxpPgOiLTFgZp6Yw8gMIIKDO1WxwF517Ldl4N7UT+5YE6Qgb+buxrv02NecoYYarfR7SuES
QxHlk204EasBBYDNtu3mj5PYKc/g8F62AyoBeZEZjzqPbZerbwfg+bL3N8EMPvsoGFHc6dnBdtV6
XCzzp7RYoMcq9pdpDFfX+6iL29KlOjJncuueOLAfsWb0cFr/5f13r/pU6mUWDlP3MjaTEZpa9+xW
bQqixlTtvJOZ0kbd/Kbs5WkqtyIRjnYizOgrUH+qmUFJk8NbYa76rYohLfYzsnKe42nv+ZnLQS+L
hypbT17QJ7Td8FBSDMK0/EvSlG5h7ywAzZOctog/qy2DC8zMDLWmv/KZ2gUXS77/ZEvGXLfM8Ujg
msO2Fax72CyC8bmaGCMWZle5m1dSp2Bbff+Tp4cP5CKH4tzP3YUsTi3e+4rRI9/i2RtQTOicYETz
iEF/Bb9muqys77kRqSWWz8bPnivL+aGJrosGTcam5GJabeen1C0mkS5p5vZC90yi733SevWxr8RD
fqvuzLruK8dAHI32/aq5NVNHfej28m9mdGR9OffL/6GQMXbrfrqvHPGs+p2zXHQzCQNdFwYz7ZVW
Q3ArvQThnimfGAYDEtyCPrLMJ1/rfqdpa8MhKLbEDAD8svyRtKCCrhi+CtgQxJj9As1CjrvG+1jZ
T5gbDyb1dKGrzS/kGXYHX41LUpc1HYu1Dhbnn4OWzV8yi9CZnvHrAWgokoc07W3Dn5h5D8IkmWAm
AkXfHZNorweF74HQvx9/zc46SciBmqxY9U4TsuqnDAXXMd+0kBCWj73WI83r+1g69X/F4rzsCxWC
uwePEQw/W61Oe+7ihfe5GrTgK3OW5iQycivrIqABsiSvwOyed8v34tlv29t2sSSqrvCeM+N03Z4O
6z6T7nnwXQ5YHuja5R+NoHiefWIQpoJtYZrcX98r93j1amqmiX8ovf0SKNIFbhnVqOi3UQtnlMwA
TP7DToQmhP/JncffzED81xjF1Rr8f7M9lfFaISN+CNxgAEURdjys3VlSlHAnG6uOZmSytSXvNHa9
WrlHc2j3O7vHwIqsK904lXltKgAJIbwAeneRXVUgWe1aXFzy3a3R+dhznpOh4t5bxHDqiMdouiOK
VuPgTeygWqiW8dee7T9W41jJ4HTnxihf/YAf3W/5R5fVdrzMPDecdfJlylROTWqHtrFyP4yuPGuT
80q4WB9qQGWhoQiv76T7V9udH9mSMdltZL9OnvdbDUbcV7pG9prQY1nODFFj8EXIZTiRfuZqxHM5
5pieNG1qoXlJlZGDRm0jGQ5V08D9caIvuWQY9Pz+mlXWduzH6mPxuBRl88V1me57/0KGU455JhpK
ew7tigHEGGlupxpNDfs7wk8nBkVjeeU0CXuzvAsGDiWDOJDAZ6+dKvVW27NgX9z+gOuWJPxuqdZJ
kqvmWk82N9LL6bmV5rV17CVpsAZhet3no3Cc56AlWaqrs5gTfjrUjB0FKUxUQSRdHfwRrJFxLiYj
5nB6GnJgBA/IaVhZ0rYyPyJjtknk8ahwXJcEI1hUSNcPy9z4KCc3T927btw8JkbWa68u/rqF+IU3
kchLB+Y7yfU8Wenk669bJ4Jwsk2Et1u/xQOpXGkWfC1iuVuoP4nVjcoFvBlTQJdbfU91MjcfZ3/j
3AIFHYJqxupl7Ys1GQuiBruVv8lRZRnKvHr20Kje72b3WePTDwPPEVFJ3jiXbMb5YkRL2fYnXdYo
K25VV7P5u1tuHWNYadCqE/LH0ggbE+d+U6cTnO5tUGci8BkLClUcpDS5NeUo444hYGShiiGmlxj6
yEkzzRwv/nhPtMlyT8SZFRYNwX8VuDAcQPNRZvM/0+DtW4kB1UpTS/KyMtJg0WGKb/miSAVSG8wt
r3b7Mpf0g7fervGi++PMac16bsUbQcKq3GgebGxgU54xYyh+jKpAxDyzDNLmhagGyfuhXu/Ygobz
YIvHZh9yfDTsa8TI9ffEo7yYsh+fy/6vmkgYI7VujemciQkKbc+Fthw7vTAjm9BdslTUI+k53SlT
QxB1o/vSLew8urbEBZo8OlKdLOQQbi4NgU1txkJYee5LAXQEAmWO8TiihCLcEAiGPbCO2ufC6yiB
GgZaAOqhOmV5AUKm850NlO+/bNN80M3Vpc6xipZlBVTr6oh+e+2FLLG4MizGfISsSNUYHxHNt8o8
VyZqUmi7PFxb46co8//EbjwtTdumhtFXD/qA1KfoisPkjyL8pozgtDn7h9SOfn826t59872JxFD2
vbQp5lt+7h7afM9CvzKetkZ++5xFKU5ystOnsSAyaE09Dq5hscBOjO08jkw9hfdFHtxrUYok61on
wkdM4emCD6TMucMz2XlE1VgOefZRtwd0Oq1TBT7m3iudzwFV/6+vDWeDxuUwoCKBbbYhjN6x70j+
470uliLx2lo+uaN9BIjOzybTHT3akcJun4hsziJd5jawrvWp6WaymVSNLN6IPmWuvgLNGqN+3wj8
z8HVWI558Nb7pXlVAamg9U2ruhaUuHo6gHJwaqsKom5yn8CumxS+rQwL4JnDZmRvBAC+exDOIeHF
VajNuYqk0SEdq757g8PesZo5EpMdeejtE61vGHblcjVrYRxJ6CivQ3mvuno6FF31igNiTVZ6hQ/+
YBxWk43doiO89soqLXBNEpLWE+ncoAO2c8wl9vjSlAEaOrI10yInFtnp2IQDduy+ZjxXRJAod6zC
Wi8e/WCDJqQQl8g4Yti8oYhMnRXBygIJdjk8D5tPNY6Zm7EssiVq1slNzUp8FIQntZmdzt4amTMj
bmm5E6cT4gKnys5yUmAYsBI5mtNx3YhcotkMwXVzkwwa7pEGLGbVcQ+eOYKpLsqQUrHQntYTmJFz
Z2Vhvxr9m2Z2D/06RIjuvjJm5RefvEMyLKf7dZovuV2zVALeGtZ81yvkvY652VeSRy5BvuZpI6aT
cpsxXjaMGVWjcSQExPyX9kPZlp+sACJdUUm2+Uji/DD80daJw9zMNrRlt1wE4qFK3xCMju0CPzIg
/pvLcDG298Vs7g2fZKu6WclE7I3UQZpx5sQ4w6tZRPwYrztlgYiyXvXpoS/GM/HJ5iFnb6m9hX0s
T1TuPjGV3VJ6lu7iy+aqA+mWJdstj3dQ92zvlrDifSwvHZINMNqVL5HMt7CvivGO1o6zXpNXB8Yk
RyasAf1OXJnuZ9tX24tZJaVdgTWJ7j2QE6ezw5y+N++Dqew7e0aKY/QGXaNYE0Y/9CbPOnt+82mK
Nd2YXjOL9tahdBPVEULVzM1x8vaMeUoiW7a9h5kN1+u1NNP17M4nyg20N2xZlENbcw4l+onI7Jv2
aGwE3bkO04ztbd/SKIqk6gQhayvCHRPUnqy6JWEQfBEzkzBVOu+qn4Zk1QE6XetRGBdcP99ro7TU
a9RD9lW3No3KCGJSY96rx1Kr55Pb2L8C/SUcTcN051vdWQFXaThoiHhNWvCpRLf4VpsG9RqbcI45
gLpQRX70Zp5tAo7fhx78Y1SDTA0xTcfBr49qNn3y25csmtxt50QX+QmjFncbfDWbWM4aYmdnwkyP
Iucl/H35ske3vFStn9KTAB4poXzJOB/Tlg71PJPv25yMTjk/lb33MRR8MNnSP5hups6SZg+1em/U
1ds4i4gbKvqyPI1CxCgPBkgY00gEviqpYdyzRHEiH1JPvLGn0RW3ghVUwH31Za69PWJmfZqz3Yx6
0mZ0W2AdarX6wj5+CAigibnN6YZ29m/48yToGfWrzLzmpgc2WjAs+tMQi6Xn4iv2VHX+fa8gtM1u
PKObZw5XZnZcxv4jN5z20rWoyaArNUlgXlcTs+53c1LKnMzP0e6iRctOLkNTnAcsOgzo+uO8VEyk
5DbuyBMudT0ZJ51ykVvM+ZQ6q++GKxIc9KSrG/bl+kdv2l/IbT/V5e6ebhwy9uXg6hqZumtgUUiK
GEkfbv7M3mZcHROTo9C5WeySmQ0tiX5w4cHayRiv5VKMV9m6tJMGWyL5dGCzUtfRyoNcDVA7QhmR
tuaJLAW4Hgul8GkZdCC7oDWevFXcOc2QFiCdZEPlZxXcuDAXWBLqZTmX/DGHwnYeN1f2B3O0y8jj
iwhYErgnYoJHOpntMbYI3ltdVrNp3rt7rbiZz2ZuUoaY9+C6F0RaZWvVJc6yhQRgjTcL3JAsTvc4
Z8OMLXiVCUl0cadAEHce5RpVbKi11uvYdn+kt1eJby4MRlnFOgxv6qsHgmUenHmyE0frT57pUvq0
N/DQ5UNeDNsJe/MnQqQ+LSuQR7+xZLoW+hpLrCal0/3LCqoNmrkCal6AgQtzu9tb74rOi3i7Eq2A
5vdroheLutsHJjBMGnersZUIIIktnsT06Fvcpsvc3ihgI51spUWlW1hpXjGi7dIDhuo8N5n6Zb1C
363XrnNe9NFjbXS2xHDd7uH//7fpTf2QHyaSX6lR7ATH+x7z9BnPue+JB1JHP2E+2qsTgLhRlOKk
jV6NhGw2oPWWfii1qYtcwoixXqCYQ4YENZgzxrMXQDPu/mszT9A8vdCjmTRavSIHmBjfLd16OHP2
JqfVgnNVCAjQWcuinssIvd1fscP57qvGRJR13KZ87W5mplsoGzYn6ChpAhpafUus6KjHmtcegn6w
TgxSkShWN5X2UFI3LUXKZ26FNfCcNjtvJWwANJX2Qtpy2vbSOsMRmW/yxx5ln9guObSDoeUJXpHR
9M99M0GD1+tVVDtVwv0tbazwuO5281Hfiu+WvH5GNi/dvHG+aBx8ezYu58G7EdmLM8a6+8F3nbvJ
l0dzFuBVOyIwNARREy9W/7zq/hYaUnbRLREB/wb2qFaQNKZ32sFqgn/6GESM+QfVz1dkns5dZj0p
wL/DWgL/+oFdxpuWyYNNQxiKCDowi277Zla720fGZUvKv/wBWay06rjQpXJa6vm9Amg/V2RF+x0K
J0Uu852mM8zk9mqDuwjrjPKYdMThvnSonq1a0iAd1aWZGXCjobBkBhSX2QqGZOxrsIyKlwX6KakO
I6GYDXR/qtrun8ldEOY48eN2vW3VzQVM7dkWRR9N5BSSWrIjiLO/4QmiXK+22GlZWP3FfXfXgtD5
OSZ0Pn/JvUKEuezNdJHb2bW1JZz6KWELxcnjvZftBkqkyGHaQHWm3SJNojJelyEzk9wOPhEOkvkR
rElZ9fRC7fwxE31CqaMxaUqC3pPFTMthMvjxbpBQ1YHdGx5Ia7z96M/WQ1vgqzCmmexTg6BV+5bd
Elg5p7D1kysjQfvokeolvLjt3U+Db124MZNGHv1g5Jlq4UiNd9S65UkvTZhSMXx53muz2QwPWrfj
t9XORRE8ec28HiqnJgZzJ6k9yK5ehfcIofQWyZovV87UrlXdS49id/TF2TCDZwQnUd8G3v04/1p9
8ONnULhfjUTRV/nXdmA0YHa4eiWB/X0BgNJBUTScLCwMSVDZd1LbP/jw9shal09zL59l7bBVAhmG
xBpv4cLkVwDJtMt+1ifx3A3w+i18nrwp+jxRv0urPXOnBOeNvIWaXHbW3deqNKlltwszHCR5gqJ5
1t1cPTUDtKzZHchr5pT1xu1m3+4iWfkEIimHnPqGbZ7QP9bByY+DlaWj6T7Urv9Wa3M/CpPlzCzw
mtYg3VafEF1oxOPK71OqvryTkxckvffAbz/sJg9Ac/S8XD+XtwMajvAOPoriM3vzwqqQH+6CNcy3
y7sC9scZmRyFho6r3503mZsh4Xr6RTGg93t7r0rnYhaVerGm8jFbniq5bhH4IU6hYSeUH4pIie1p
5NqSBYKvsW2iIRNV1Fd3HdxtSJq8xgstd1uHjhgZL1jxmLguL2hNyy3Qe/haBvPjVhBxXDz/R25Z
okxzPtvmIpMJQE51Yjlvpf6+WMvtpzuPaEHzpLezSz4zT2Re9tqi855U5oVdY8xpIUuSb//9/9fj
2R+oq1softCCRwrZas7aJniFRcLC55roeGQaaOQzD3v5IvKSRmjvaRNTqimfb3AFWuAv1Z/d2llK
Ou2ia9aeCsuHfrQH/VDX3hdMGQSTmx1Fpvawes2xWidFZsKV9Ad3N90ERQa7Mq6mvPmrr9WfDGXx
p96cGXpbFOA26OHMU0VPDQolZumQFKsypqtkm8wvrnYvGj2Ss5pguliOwQDnPxED+MeyxGVZeHha
oaZI8eGuq2D/Gt5Ui0ym1buK3FunO8jBfKuhKCHm1dBerSn/yohuSTKzOhPOdeq0GcRYgIk0fwwl
Lq3b/Zpl7VzkUsQdXqIzlSVDqA3+H3DMfRqasLI/O6UF6dguDfdv+Qx2RG9JxgMy2OVP10y3tL/m
Bgkg8rE7jBr0d1SAXdEM/qY7Cwji7AL0VCbDbn2uylWmndv8Wp4tD23eo2he9MS68Yu78Xfwoe4d
x37kPXZC2b4smXqg/gXYBidNs7cOM6Z3cAfjo1/Ltz0vr5mcfosKBM7Xm18IrcfW2eD7BMhW3zMo
N1sGq9+9aJW5xxsxcG1v/a5aQi5A1xNMb5PpSQCXOnWD/tQ06pL7pKxQavqKgu4Nux3mNumwvAqg
ltWNAF7/tI3oE8vsXkE2w5mo3joz19ik7+IcsLOj0fos21fqhPgPzScn2rdCU8R94+5krauDM5r3
88DzStLKP8P41g3Wfcr9IIKpG0D5xCytNB1BNcn7SJ42kwyDMenFtVSbiJfRhsha1k+tU1cqSA4i
a/5V1U3mN+jJUvdmNGb5R0XYXuyzmQB/bHsYmKitBC6tXFYrvMKatH6NBrSjrkA4gmdWh6Gtnvx2
fvGcMiW9mqTp+rLO+Eh9BDgBWTLjMn3aC6P84BIy3FcdsjAFpAQRzgTreh6aQwBjKGy2h70+1nJV
iLF5r5dxSHrdyPnVmrClEYdOpK/SK+KMMe9xZ5JttELFiM8fBd03945pnIrePK4bO7jKPS1E4CLO
jrjgXQgiX+AErNWM0rla9HjL+4UnN3tpgwwyyv6kcatO+xdFgCeTj+DbdcsQQSpCOdOht3Lx/whm
y4Sermgi5aDysfsWVEposNbLFGTpXuJ011n1aq2AlvZqKDzSBlbMrriUSx4ylGjkryOc0bWro7LU
dqqC7YumdotOjX1hRMRycNeavoLO3Z9dQZgSAuDbYvWubPREDcUOd8PQ+JDqcC77RDK/U6CYyzsE
QWY4e9SiduhekqILItqSrFArNTdEkMsh0tHrOO6UkLQYekI/C1AWiC8QhAPXqpXAzPM01ftIFG77
J8vco3OT8fTBezWcvdZBdvm6NUYdj5PlRFVRoOroyyNu7P3gVeYL3QgXEFqas9Y/dFAhWxrr72lF
AFGsjOKYKeBOlPYy7IjXg3k++33zh3hXBg7aXBwxv3YcJokgJDuxTfu3sfUXRwpk3lP5bRlTXBKJ
cjBa2SP9NA+2TWKoP+ZPSjXvcqB7dM3J4avdEgmgT/wzZrEt10DuEHgV9G9Id3vTbcLBfXeXJ9sZ
/471LRQLhH+YUckGj07GCUvSl3kxFYG8hZriYShfp2JMzVpeQX/4zqsqsfDQ9h79CbV05gQQo00t
vzrZ3HJ4PtSDqKZ7LvYLZigAGg8ueKeShStDRsEsKNoMqnA02+tkIIZxJmtKhRgGiikmjpyakdgN
vkUBbVeSUo6IbH2TS1DGvnOvOZZzQPrOM9GUTdiNAd4Djgkzq2Wisz2nZSE5DXTm+qLJ6SKYKcut
Ee1NVRvmAHc8wR+NcxxcRBLbPNGmsHfp2Nn/iPHHb69e7Imbh/4gGOPpzbK2xGo9dIRgBLgYgY5v
gkIruv0PhkuGphOoc8cRkQXGX53kAaFG1IFkbUNFI4Dls39x6NgoLLc651gp/Cm7CDdwjuPKt6e9
827VhtsiHhWe6FjHiVwhv3kpG+OeuzKm+TfWPTDsgp2qbaurtfufxWJ8aOhCGAVpFPOG/8yVvXKC
dBTjzmzuuXflIsuU649p9YoCpo+IlLnIuV7PxnrmgVVRUPFxahrmtEJxshuZ+21mqJ7tk+nY9znb
cZk9md6EIMwD8Bw0DVDDe7e1AY5gLJ4aB0x5M3NmzddB7PdDpV0wg8RDFdzPm/VsVxn6DZGlWnG7
t2bvrmhqgm6oeljhx5uRlJfZ5m6kmBIdSJlFpuiQqcifBjlhmBEwEQ0dZ8lMeEyqDQWLduBNiedm
kWvlvzgR8b1Z05g0/vBW2UUTEqeD072f8kMJ8m3yrnCZDTzmbhG1WX0AF7ISsyn+Ii93meWFSH2t
RtWr+T+Ohnze0rx4LXl1HuryZJq/Xm0wYN1i+v+U9WSdhDoEuUt4WPa3Y1D2Zc+4r5MeH3SJ6KlA
0mxHS4aqjQfqoI8TcmOdEAlqmneC88FIVQC0Tx/rZdJG/kWbYa/ERI78zG9EDduLnTugTI3B2tra
8dbpA7/eeNEnuSQr34daQL8X92K4XadZ2mULDLM+3tt7cVN8rt/K2h6C3j5S1ZU22Xw1Vf6DRd6F
+af6dqGDAC0Jod6V/Fae+rZHSByvfWsYT25vyRLXjZ2Mu/26jT0yJq+2Qn2isK/M6f4bPYR2GuSP
a88cjvrVrtjAKTwjQsdQKY1PP2Lr0lyYDJVo+/oe1Gi0KQCET3ZG57MY8DWLgUbPUT83tIKBhuWh
TneliaSb4TpZg+Gbaq5Hz2I1pVb0L614NG+045qYaNsRVJOz1W4Pubm/oa29pfW3rxuSTjHfOgdX
Soo0gAiy4dGLAK0PTWzb62F2zD4agVU9TcSMy5+KYRwQcuEzNUJEKG46O3oXdUDnqaNqTG3dAcP2
HV071371DYi8/FPH0D9o1o8xwvwZFRSlHuR+DAk89MuLNa9cFmqObDQOk1LfQue6GYyLq5FYj1AY
KCaapAQhp1BgN833zB6SgLUolHX+1BSuFua95A1VFo1lqKm2BtBwB87pnM2OqBzbj5XL3+wh6xzz
+mGuAEamaXrdasBPB9vCbVqffBlT8uiAYqFncnLnzc6S2jXqRLTOX7OCa57nAgxze3Q7rm1nxjDQ
VBO3Yt2izVvzJ61CGoQG54EJTOPyGt7F7IIoz+uHLKy/VjN9UH0z8l4PS1gEAWvc2G2c35YieAWo
0SyveV30kFT7/VhkFbsrrQ5cr/9kI3BlZMsJLwsDCZEuKe1rd07rHmcTOXAF2XyX3Vg3PDCD25wg
fDgvuL9Om1l80IYmQiHndEXDJixE+dRp/dDNpoEu8k9aDZxQSIOGF4V5Y1o/R5oaO69EWTc9Lbth
EszlcSqB3G3CwtPjDFcq6f4r8W9GMi1Kx8KzkNFumXucvXUd4xdPnc0HwON6TTAKfJIJkrSyrlJ9
7giyRyJFV5WRdr6+ptMA0Ofah2UXH0qaXdyiuSpu+Fut/O1AZkCkMviJ7Z3P26MqwnRj5RW4iPLu
r1051sFyiVDbkIqnhN3fDdp8sd3MZY6qzmjP79cSTW5ms3CSY2Vlvp86oUBRd8AlxNI26Rc92I6d
hY55UtsdDDe1aUq+WIZ5k8kazMx7+zj3tYzwiimUKGNiyMZI1px6FmvnxTkZjXpej7ROApntvK22
u/txzbNt5j45XqNQybYpyn6dPS26D7+wqB8hK/JWmMbYiN5Or7tvswu8uGd45ZdFpWKoMpnbm/IE
XWHv4TXIAvWmtf8qX5ip7ukfbW8nTT8EYdZXeZpvtM9XtQbcq92r0XqRevbW7v835YiVmVL922b7
vRegnoGU/zDKRp3H58NaHbk0SDKU6ocVROG4beIIIM8bViMlo+GSIVcM/ygz+UIncKnN3YY8APQx
NseAc5aJoZfuKdORpQ55MMQUTW3nZm/+c1Xz1rbmZ1Poy1m+9a+awqGhEUaedjfYJh9WpHUyI+NX
I8vMQ+hX5gp5uELwrpb1mdqu4a5av5p52+Mc5o6SE+NrMuUes9rVkbP7/6kO3FzDJEaxSgavk1U4
UHZZRaM0U7mYD3vBZywm+9fWRwheVLqptZbswe09ivKJNIeVKIF+f0G52WDqigHVbgx6hugis1aI
pdRzAS5F6fzbNSbafKtNJqEeRacZ1xQfxsOcpaOa/7XwPMcaCzRCko/JYqIlRuKs6M1KDSzWkadX
ZwsS55kR+C/mijzUaIU6Iukgm2TUkNA1BchgKLH4JW1ALUobfGl1/bfmDZlXrT3lhsUPLMEMlxl7
5zZZxy3nzpF6TiP9HLzBOZz15YVeLoMzkXVC6z77yaZYUd9l1BL53RnL42TuFokyiJxHcKO0xxZn
UuGblHOOL3Tsf4kK30iIp9lXYqMquxZqR3mcLe1J3wOQ7EW+lW0BRlry7LhwfIIls9S+Wz0u9Z0c
F2poD1ozxdSHzggW95OcHJs1V//0avXJ7os+R2RtpCE0OO4FiSsLQGCri1PW7PhsEMLHTPXfRdV9
uTvtF8QCOJFRNR+zPrix2+YDIKdG5UzLZbBYt87r+cPMOtRztKShtT4QF8Dk7xZd3FlPpV3f3jD7
vVm3/1gbEb6Og5/ylt9pQF4X3bL/scmlboAeboKUWojMl608lHSbRrOTlNN25xb7v8XFtRE47UfT
AcHiPnojyWyN9plwFa+1weYMEvyql0m5cE7I3sjyYSYmgs2ZcjAU4lWSmR8au3qXR83QLRwZ5mcH
N2pbLL6zLt+yfv7ci+LOc9Y6xsZ3QEn1mRn9l5ON9KotWjSgQ7SwmkY7HsekG8clLjUyp60/VO1u
x2I3v5fZeabvjModzqnWMpgtVw9d4rods0J/Lv3JOQ0rPeHjdLfAC4ZYXHTyeIpYH8YHvd+0yBDw
Q87OE5b3Xo0Oq67Og76+Gh0yUiMz3r1SRuPEn7+62KZgIF5BTw/DCG2tKZGFpXJOxdBSgTW3ob8i
vbFyKen66d/ooD1W3FrJ2gSIDi7KMq9YXMWBh4OO3M6FKaWGVhoiGRe4DJemvhLAoELRiQPhRBfL
T9PcniqcIH1TMqdm83SczOW7yV+JK/hr+yPGGTVVEYbds62DlxWIh+5mvc1u90COV2i81/z7As1r
ClPVp5S+/OBAnxDkckbNF2k5V73SGqwwIEVGQbRDZbAtk39SJsLiXYdDcuOg638VlunXbie9aheg
Ap6toHRL8nXNZT8Ij6dv3piKV/m90ktyk3EjZcq05ZYHsEWDY3Dj+XxFiQB76/z5GsSzzgi7ZLN/
ssmZvLTwWnW2Zxdrxu+ZiZqoJj0UZPEejbUfI1tM+51V53G/BnaCX/jH8xf/uNfFVeVw9rIPnGQG
JiYzcoVK0jqoS9xkOI/2hc3Y/7tY0krcWr/6cCdUseLUcFYAArHkXKpcvwcnz504m1tiy6YM41lL
0KrwrnpR9MlU6QxvVI1eUI4d9RpZAAWTp01zfo2MkamxOZ9pyMLm04QIiYoElFTCTaDrrlsKuQLR
kHSDY6gYNBYsqtJo7R4OmWlpDBt2OKOhe2ws58spb9heez/9j7HzWo4cybLtr7TVO3rg0DCb7ocI
ILQiGZQvMKqE1hpfPwtZNdOVzLqV16wsrZhJMhTgfvycvdcu0C2bhfaEiPKbz2SaaROrdpdif2Kc
uq6BItJnRlFWmWJVkCK9pG8ktVO1yYdpBWtPP+DRvC3n4hAVx0ufF3AuccEzTk73xW3b1v42nS8X
PZZPccOGFwuKQq0nPi6RB4SUtnB6cDh4/NOjp7HdEBNulaG2nP26+fgY+wTMt13CTHYMn/JEzdbk
N6PxKuVjIXcVuXkmn5p9QwWBjxY4YFuxH5tDhLcjxWuY1xvMUB3NrWxLJc4JoR5eM9KXzQgpOv3H
nVfrRDohbNeS9MY3+6cmZZZFKy1bSFrDPptWTpXZq0RCAlTLZIspdU0z5VrohH1ED61UcISzfNzb
jHnV7JSM+MTRf3NWkRhTD1BAFqwfT8R4Q9ZjDJkh/3dkazXF4XPdY/IZBq5x5B/eOW6q+6Cwb7rY
IMxETfGbHUvTOtbxW1fgItFRNDR1ei6U4ISLF3O1RQxX2cX2DuEAS0e0JUiXlSMx3xVU/rQURoaY
fVAtSSuh02v0C0qzjoaZRa1krMJh3SjaBg0UGDAwBJnPuTuY7Lda0BYEGhDSlNEAXAd3GTeEQ/Za
SmPI38Br1xwklynV7VxLyDgxQvN2bMYnGyHsEhJGQu565vZNeURWjpE5tKn8J4UmpOLtEeDLbp2p
MsNybn/ZxIZaIFFOgjePPM+lye2ELZuPDoFs5IxmdaZU/MzUINmGzWOr4OMkcQ8ZZBbOk9jnNMR2
HUBNjpr2vUNPG0s9FbL5nAzDu10U8ENSsRmz4l0O6UMjZ9IpQZLPwRbQsmaNUp7FcHEBNyjEkU+e
22gRhBF6vzW3JV3B7lJviAMnoLhs7/0yhfnFOUvtzmS1EihnnolE2vacEWfh+g2b103qGXimg1XQ
NCjgqYo5GhuEfOkkAbi64q9JIKddNz1D8uTi4MVxGLn2enhKCgXOnSE9Gso2L5jLehqSl1xNv8Xh
hLSlHY8dabJ7oQ7vnYi3NdorOs3N55BE1EQqfacpeccakroxB8hlNgdlayLdRXprgEy1O7dteW+H
o4R8nYe2jaUdshNxvM5Si4anBEE9M+84eBiMOMEiGRN+MNu/RLrQlwgz6AvN5gCW7HDQN3rJBCpJ
MyJks0sy6PLGrD9w2Xq83KjHCSK3TzAlEMLI7H6s/Yjz+CbZLA99HdxJMjUzccMI7PrQ8VtcISqN
q270nVFraR1Ib8mYPkkp7YMwHK6lDQpG1l9CzbzN0MgzUERfn46facsRWk/2hrdLdc5EXeZg++bC
w4i/KOXgWWOuuFDaCo+RhvMvUPfkfLuceZ8N27i0hgF1x96Ohv8xjRyP6cTqWVotvTjaG7a5rIb4
ViUd2VVKg8N3QtpMfzGMcufh71nMlw4ds36d2EjXVK5j+qbOIDWmO+AEWdTtMB8WPZK06/FDKxUZ
dRbq2yDcN35ROQyN/aUxvNHhXpRt/ICiLGbMEH5rg4x5x4TImEysykdYO4ZnvK1MvGn7+R4I1LRl
20FjOyJE16y1nJq3DcrclaoACixnBQgCUMWfxKIf+4XSpR9ELeNMSDPGz1pQoStY4foQ/RP7xqKx
G/r8+BQCrSdoF8U8bfVv+Le/CWldqDJSWGOW0OlHDwHkYhyyF3xGNwPZpmxx2opA6dIzDAAt81yq
wrNSSmaMJhVvsC0hFVLy+jOveuEgbtnIlImOAs0GznidOVU03pZbnHgdGL0JEZct7lS/uE9eO6Pw
l3lOB1SvWca6SsdzTEsqGc2T8HvJHVXvZhyzp3LyzlxFncPxNXULDqGtXWZLW6He7cg9ZixPpqDC
PLefmm0sozOgsxlxnSCNGGbpRyDyrSGbn/GA1LHoWEGNHk1Ka61mLgim2pLDcxug5g9ew2bCz2SN
5KD3N71dBQ7VyKnMpeehND7JCgIQkIsYE0XrNIp8Q9QdZt6idUpDW1VEki8mrDh+Kegm9a3b16jC
J2Vh1dzp2g2agBsv5y3suFXHgGVUlGR4NsNpwKTIR2VnR46AHaMPUzKxAA8tM2nOn5rZf3h6yYGi
rSxe9lGqpCuRnfEqGCbsf8VF1gNmNITpYsV9CsO82g+o0aOaAWRDQLInvzYG2eIWA69BW8kCKM/0
OuKwapUja7256mAScHIlWlozK3YirkG75A5P1N4GYWyhWjNGsALvEa3DxVgGD5hb6U8ygZ8f2jSU
hyIzD71eE8XCarAcfPvSQ81GerU1A44EgQ0vTNT2np0twHQVvKkW9gPwIr6K8IcVYV/HabHSE6a5
St+4epVtmlo+tYaK1S27N6HzIF+v8bzQBGdESBe7RiNKlOxbxJkTl8m9KcOrrnTlAb7nJlaaxkka
UKZ8IBPOy1XV8Co53m3wFS943b2rx90RjU35OxGl1jdVy/hfs2K4Z+V90YnSyfGwUFcOjyAkeS+s
SSAxWKYltULXNzdWXQSuNhND0rnHpGQcX6wmlJ3eQH4Ra/j8fBzuqe0iKGJoqBk3uTroTh4U6qIW
jU9BYz+lNNwWlh75eCrWjO/DNdpUcB34TBFGEZSK8HLkIJ5KKOeVDFNPBgnCyI9KEX6L8/ET2f4p
1TD5kLeKYrw+NV17m9TR2coMCi1cczb380JVRLrQ8HMjV5pvd4TLfbgqzIRjqdqULi8P04mOIE3N
mdmPx5KIPktOizUNHShPC8+aXC/3P0ePubDpDw8a2bN5hX8xRTXQj9Ga5eiSaCBQre6Eqt5B+3gO
peox1s21n6fJGn8K4ziyy3E9abjv9XAtq4B7unijSgXS8zrX3drEKlLGGSJh/ZWpTgOuT2H41ieV
ayJFCseocUhAtDedQtECIx0fmPDA1Yc4ZAwdVF6aSo7NTBvsCjH2mQoLX9EjNyg/OmN6tZhZV1n0
KVSlWnDsQSCkw7UktJWVzYKOr1Z4OUYzWFZ9M6ckXW2TD0Mg13U4vafQIDkGFLr2KZoYCXBkPBkj
RlqUd9WaqMrmlKN1NxKzY7u1IpcY+U0qQQ9T/YwZcYIsaKwnb5u08anEAuswNTvULF2+kNJjXiiI
uAwr2PWV1t0GCVZciVEDp0HblYjeXsMO2RYl7AK7KG1nrOEc6a30MPUprc0yfWzSbrpXEfawZKSh
ShlcKL0r0UZbKXXzGEbRTgpT78nekxJfruPW03bjzkqc+K5S1eo1iaxL2KbR3nvroF3gWMYailxG
bHudcbMmnQdof0UqISbKvMTF2LNCpeUfSBJcNiAMdlqtC+QhgXAzPTrlhE3BUGAkF+C1BUfzGLSg
BnnjVcp06azqdLpFnp19Feap1XbBzAJL17SUprhi6hWyAyUTGolgkFGyGircXR91uBDFFnf6G5p9
m+ek33NWhyjDqDku5ZR3rNW2kX4jhF4cfMxhTgunGUqnFe11I7k2Okf0Ad1+msdncGt8MQy3VZb1
V4h2BoHV6H5A/yPVD416bwbGUebkc0B4tcx1XzomNjUPrVN1X5WNMxTtmwpMcfCwoFkpHf2qS+VT
pVCAInhiU/Qx5uNhiAk/LqajInOkkKbxvu1vZoRNHGmPE/DfO1oEWJR7+5CWKVe7Jq1xmIZOBXrR
kZp4WAdMoAdFmZZjkzaHXGjvfp9qG0mNBRpPTzsQZE8zydIuagU15TEw/PqGYUrglkrSubC4YbyQ
0HQXIJnPYh1TQmhntwPH4jIBbaELw94rA7NUsxx4C+o62OciZSXtryGnmHMymdoJE8NOau3rxG24
n2i1JcLbJEyyYQmjiW49dMa4K9sL0TcZ1jAGVxiTXqNoOGt6NxA20acOWfBuPXPpoQ95jlnTMEH+
zbBFU09GopaUIfS20ACdkFR4dKC8d6t90UtWB8ludjnnyEVeF/ZWtkBooZ703ThPmLsbNVGOhn4N
q8w7pCKsl6YfPFcR4yGgbpzZJrBYo2nxO2uNplqNZLOu9HWt05gIIIMzhRyfwJNc7LBN9nbTLFWP
Ro506nEH57HoSTRFeqkl0XuXTjdtWk6HKGedb8KUmMlRdUOk1NUA5imwuCQVyRy3vgGSkcEt8LVv
ALTKnZHR222pFNciH1KU+MNTlXvRWcevthr0jIDkJE8sV7WyZoN7Fs2zYpa3nFvpu2pgf2s5e4NP
0rM829ZpNUnyG+ScbJ9Bcoq0TF1CFKrXqd3OGGkbc5/yBDfqwVNQgXSyduj5LC5kmdKuCETmjPns
frBYYb3Q11y/PHDbyz2Hu3gcpIudYciS62rfxcGJKsw7JaSDghM4wAiL9yHFNp+vscEC6wg5ePH6
5M5vMRQBt4ZwoYNYTDv1m5xwEgnl9kGVq24fiKdmFClMrb59jFXwCrHsYe2lI2+SeJjISnNs1NIl
HB6tsKI0W8OOOJ/lxS7L9fbYNdpwo2cB9Qxor2CgHK9sTpk4Z5nVFz2EBo0RZSZr3aErzA3boXIU
vVXfYkHfop3aKfQ41UnkL3JA/tOzab3jPdLOMpFQC0kAb+j6KD7TYIx6K3f1sCL+kp+78zP9gxCV
cmOriYupMb319Cw79IhuYEiUy5TW5oMtFSDgamlyzDwe13o/mWdL5oKEASMAzkyD01X1Z6eJRwbu
1lZPqtwRFl32UJ+F8RFCrwlFdoHExRoL/4zc7KPxMrFWjPhYNJN/NsePSpHkGykXTtYGKqdf+gxB
3op9JZHzk1ICL6Z09nTl+Q3NwY8xVZPbQfI5pdljh7GoR9ysrKTYxy/VRNfChtJS2jWCcAlsAHsn
O84uiz/TKY42FH4RdkApO8XT3p8drZbeIISh/l1kqt+f7KjYx1L3wDir24SWtpaj1N4ps4fRRiLO
iS1aqsmE5AA6cENRV3LJrb/FzbDIKpUOYPRR1H2/N+SQkrixzHXu0doLVKk/p2XwTTaq5tjrqnyF
8ID/ZFLphvvKZqZsbnVIRwtal9SLRsWIUU3HrZDgd42ERZ/IYAXxlWAQZF7qGB5yWQ0BzDKmqe90
kaaejcJpxy64Hc3sFn8MwlHUzJTk8ZqYA8rr35uaNPtmQaqofWy6lbcQCjNvmlMnzIfpyrIARgMX
6IGTS/fhPEqdrLJCB8deRii4fGisc22CcoE0BTk3vGnMzj5/v1YElPDtdyen3uoosaR7peZ/QGq8
siOtIKZYy8yQSJEP4jdFZa0SjWi3Smj2O1lFRxkEPZ35HGXpGCCPVdmFbD/ZIvpOqEKneXY1jDvS
ElY+Wid0PupDjv1pkmcBCljnuxZRddept/5oKu+URoVSdDutgJUpwxIDEce1PWn29ArieAYH+y2z
/fSztrHkVx2AIaMS1U0yRg/llC3ySYZTxmR+aRTtc6QOj1Hr4YTMzbveCvTdNCFNMPp3lIhv4KDk
tWDGskDhHrtRIurt1EebSaT6Dr+yWDe9+jxEFZY+M99RMUyOV8h3fYvJT5R6fjAtWq+iVxrX0vxH
ZYDlquY0kJSUsVWKVYrwPVolcV8vqTbrRRPTRplSI1pHgWTBWSmuQVegSM29hnZUWqEfG+399z8w
pbp9TliKYvvqfdXS0IuTLjykXr4rEgXPoIQOI528yu0GcgJkuS54lMLYxhLzOC/S0Jo2CtLGxh52
ndgqqFM2nhEyvpt5KLKNlzWHzIKGmA6toiJRp1N8byQRmswhvLR1I2DpSrRDRPY0JL211qyPxmBr
Qb0CNk+xL3Zf6ZgKyLsq6YOOWWOAQ8IsU/JzG7Kx75pEKkBEx89j1UqXsmDx9Abv0HbZneFNszB3
0MCZhg1Ts0sIOs0PpnivNNm7ZQ3yNhM+CBX6rl3dbWob+EDUwcRTfTryWcVAj6CQtU13+TTWSokq
zxr2RsMIS+v8fR2gvS4bkew6pfzGmt0mXXyvtXmwysjc0xqNXHBffGo2SntGTPrSs4vG1ZqBdmt+
Gjyru8ToQ3Fmr0s7YjI94tmFUYioBbm/TyrBJij1F6/xU5rVsnwMkF+T2rESCb5XS0dwgmA7SAjD
wqJlj5D9qnbWDmV7xFEWH/g5lm1nGIKXRpiPkskQBqo3HkWfor7xrfKcdt0jwD5OCPqKHLbuzbTR
4aBpSa4pVk8OvsLfGXJ+iFoOE36dGjdas2O6jMGuig5p270bff+aJYBC6ST3F9TeQ9d01556diyr
ocdUKa5tkRkEl+nqoe27fVSjmwc42wOZadVr0u1K2tRoFWpkVqKfzp7FnottX7i6FoIoFBX55x4R
MBgk0eUPsnHO8FYtB9wmURertH0VCV2qYe05kL4JUCN93trbbCg5k7fSHKQgBa+1hVIGnRr3e2Ae
a2RZIHZegtR7yJqmWmut1W0Tsi0dYRpo/y1yfhKVlcewwd8O5npAB4qWqkzx8MWLRr2Rx4kkJp1G
t1UZxroeM7cZG93paFie+li9pH2o3ZEMwji2nw65X1MWTtu0NE3HnsRwaXQrXymAERE4IOEy4xeV
WuE0ASunqtPbBx14Py4KuEQ1m/ACwdO5l5Hu5uO8jnddv7Pwg1FL+TtbBCvgMJe+DxCUROOJgTBd
oQpni+QZ1YHh2q4yJMOh7C13VglNVNHTdBnLHG/DkUIVz0h5aKMwX6uCh9UKQde1LpMDWA9/Adgp
XUNPQEQzqMUFWFp5GWLctaav3IkWWYcW4XxoQy/cQ79j9xxHFTVCLO/RNLbANcWl6/J0p2Y3cTbm
e1+ebVxlOw/wm7WspUQqT1mDcPlqBmTcNTE6LDMxXvQ8wvMV1Tuw3c5Is31r4IGY0ijdcxTmcpGT
R9mEEaDH8YYErgw5PEOBuXgwpmzHUV7eQlJWV1qbvqZCTw6Groqt1It11zPhBLnEANIYyOIo8J/h
7BwWSYZCRrUPbQtfTm+8U2hz4yHyIG4Pf9yRA5XlVLbfMm4Qk1OohBFykMIpWHK4aMzXVg3vaA21
qylolhXjpyOW1htdk/MrZSVuWnFAGoOIosgQXWVtsRma4j5rieExRpsVT3jBPsiLjxBTPDQeCBrd
gKEiVs0bGgb+LjXkZ6YIdFKJMo/GpLwaCrYBZPH5KPebREp3aQfuevCL0+iJk1U3xvsYHxKUrEo8
MVD2j1ra1Ptuai4Ys6FD9MojvcBNRqMrxuNJ/x+gb2Xo28Hsz0S+7PMy2k6jXa59Kt4l3kOTE8Re
ZRrKhdIqO1l0m0gR7U1KkdqY4q5OOn0nxnirthxiRK9ieA/8Qxrr4Ps6qox0SOsbA+kBPnYCTNEg
u01hw0Qglr1ljQArZY/H73+oSiw5HPqajRZvjBRg22BAewJkHOz01OdeTWm7REF/NbwKzEW9zSOQ
3XIlxqPhyxHu5bDkLMjooCyRRXnqeMA6vlZi5GqW4Y+nRJW7reAN1tAt4lvSuZWVPDx+/8OrqrWX
GP2WQiQ9RNmEEirCEo/Hkmi0yNymKX57AqPHpdX6A6335IK9wdu3UXsvG7V68MLuOMJh32i0ajdE
JnyTtdpcJwNpVpOEpbORo/KBxi0boblv/cJ+adtyXPj8RGime6+ZhcVMYFcznR4CM9TigiiKoaSy
7OdmM4ACFw0onXnNEodaJ6FqTIqdUqQVrWH4qBr2cDxZABElik080v0yZG4YVOPBQ2rR9X7uoHNW
4eTk9trOYOh4vn3VYK3exZJwcYM/IRsAQYrzaldZYE7MBfl08klIdHd6y1IW40TIkYcglMWHc7sx
m+I7bdclXnwrBtUHJdnVNLwAH2hADEedb6ci9+k0q6RNlFK0wtsQOEOsXY3cuI74spfBqPm7cD78
y32+tysRAiaQxSrV8E4raeE71lDtbaPP/QXEtTDYRSlppYsMso+ZQLcLzVreUraWzqwE1bPJnXTt
Otn9eGeNnJOZJRsXs8Z871Xt1kOpvG6tYXyq5fhKJIe4MZQ9lp5655WwR+n+lZvYYIEKiqFbahXq
MfamAQmawM5s2MGO5rCP1QpYt43v4UkWaFsG9k30MMRC0Zy4NCkuJKewwlNaDsFd3bc9CDhQv7U6
ojy2kenSLf3gxC82toylp9bbzFHK6J7mP4q7NGkfCtRGR37FRtHzbzjc4hVAt1lwkA+nJDvTYC4d
iNzcSFE3VU5ryEhwjdkFoif1Qu1hDCBH2o1liClSmz0BmMdX8sh4ppu8xz6ZE1/LgDSZFCepUvOH
bJrDIwddfmHuBp3WrJVoSK8aI6U+4NLKZd7cuGXakxQmCk4/gsXTClitc8hFjhPLt5r8SA2AmH1d
5Q2aDIArCNy76aUbNSxr3XUS5I4F9PcOzTgjcka0LBHiZo85tku0JMlqYxM7WaD7yxbm5M5LfFIb
BtgIWGl3k4fxEMk5ESZehZfWvhkDVTwXxarujOrFnvoKB4NMcIma1y8VoC0Lx70poNNEQNuWQQS2
yFeHAV+r0F8wsYNB7KwbeYLCpExglIY2pE2l5woZiEaAGKwwnvCflXFVPgPCbbe6CTdlII5U5cjB
VmtOHAZKpOUWY4lWcPs10kBVVnifCjkbJlx2OgKDsU0CE1V8klzGLC3O5MTIN76vrWijrGzdK65+
33DqnnVnJbrbqDSjWwnLRKZ4EUwuprXNFcGf8gzBfs/I3byKVHrQWvnRVqT6goQJegqen6xWzG2T
oywVnh3tixp4p68TMKsP5XFKVOl+FsEtG836rEZTPtp21zpRphMGIgRwwr69S/GYfE+R88dIOoVh
wCJRR4ehj3CaIgY/WTLborAq1HwTdjINt/z0riuKWAqYSc99hd86ZB8K4xzOEnF1bgVuYInRAqVF
5I0PCoQRVFG1JILz9z/s0X7wBJpgJrCyo8hkjLK5biQUrVQylgNakMkW0oVdzADh7IH2JhHX2/Y9
MTm4myIUD6ghJMbAbtHF/ZZ4ka3FBOqWu4IOCYcnxkUM3HMbASEj/HWjwjuUWu6PjpPg1hihzyjd
Jwql+q4I4PQxb9r5Wqg4Wl+Uz6QYMLOzTLB0jUKFiM+p7FtrV4eTBIj6szX15C0MQjIjZtSR2ar9
xiBjaFXkEe7NWirdUCo+aHPUuz62ChftXnfxwRS5OqatNToQLP+xkt9z+cPj1a+jmkruYHAzDm07
cJ8H8VYkuXYjcBAtIkWz1wiOlKMCbKnTcnsvWztVG9Ujc9biMCnjxg51ZFkWe6gvqcdAbV51woeu
zM9wt5TjYZwy21FHYW85VmKrHYy3MTLVlez3t2bP26YYJc3CFGOt2bVvxtzQqTIAEFZELIA+go0z
YYEsmzIdLrV5VJW03HeopFGzUjkEdNmQ+9xTSL+nOGnWVUqVCHFBMIk9h6UGyA10kKNU8lkraUtT
NDClJUWneW0+Q71HUM5h78Zsh63BcPrYASZayPUlDxRYSpKB9kLAu6rr8AaSxLhRigwtEG5gDqon
MfpQweqS04hObpwANJUH9qeuZcZtxyKMYIzpI5KehVx5oJsoO1eT3HSnUKn7veiCS5ZHH4kPd33U
LCoUTsxYBEeEA5XsRshBHV0Nt2le0LmPajZhVAFqqTFBHaw1eskeNWlCPt+U+qs8bDfEtKHAU6Nk
XH3n8OPnKg8NbCLmcFg50SzsCosQxtHjAIhf8jZro3tdHuyrjTyU1nylUS7XLdN8RUZAIRCvQb5E
HzLQWXMwjM36NGzcZhUoF5QwG1bXwKn5ikZ48Q3sS7RvkKMsjFYJrvSSBN568ImyiE+WqXucu4J0
hd/dbZnDfa9xLAWAAGF6jN3kSd1LVYn6af4/4L2PbV9Hm9VksqL3Ari1JLFfyQlIjBZL5E6mbKdo
8JgS4V3sQvQsis5YIvZA3dqw60SVH3GU1DtbVfg45S3UhPRWUXNiObTmrIAIxWCHr3VSw00rl6fi
W1dEb80AL9nUAgRGotpL3Yi1nKeyy4xuRfd24xdS/aR3SOmkSYX6r7OaFn6b7do0c5W87S5BH0p4
/CPM46hxQhUGpjTtJgUGjR3k5lIUk7fLPfq5tQaOhuTeaee3JibXia5vY0X0LCu6wRF2OoUa4TWr
kJo0Q/7KCCE7oFApVxKN0UPIbbOPZFlfKV1V3GJB31pp+daAZ3kv02PMkn+VZeMG5Gp4HoT34qEE
3RJ08SjlRYNzqam3Eeh+p+vgIoRVZdKTgIugV3J9aoVd3piK+oGCXVxlr94SLpKv1Kw03DBvrGv3
OU66sTGDJFwIKbvPs3a6R3aAcyxvjpMU5yujnvzl3wdi/EUMnKlz0DLIeFLJ5rO/ZJ3w5kmybFnZ
RlewB5bazIIraN7HlVI6ZTM+WpMPPVrzb3HqUzVO9VNEPbxs5yLVxghw4NDMFLxITKBhmAFbVDed
gKvC2v79uf7XD5mr9b//m6/f84JjhR80X7789zF8r/I6/9b89/xj//dtP/7Qv9ef+emV9uDfftM1
T/nv67f88Gt59D+enfPavP7whZs1YTPetGy7t591mzTfn4L/mc/f+f/7j//4/P5brmPx+a/f3kGZ
NvNvI8M2++2Pf9p+/Os3MSfS/9eff/8f/zi/xn/9tq2r18/kpx/4fK2bf/2m6v80DHIXabJqZDBx
ov7tH/3n93/R/qlgLmKIo9nodRnB/faPLK+agB9S/0k9oyumqqkmkTt13s5/rdj/1PhryxaasDTd
lNXf/vdJXX7PWPn90+JN+OPrPwfozqEhf0piUXhklYg9hXREoaFM/JKQ2Bl2U8Yp/ImY/STDyx7+
IkpH+RI99dMjfIktYW4ZyEaO1B57pwuLyaG6OY5u+8IoNlw+N0vrLpqW6ZXK96hsaIHdWyfT+dNH
8Rev8kuA2k/P4Uv8ldblVjIUvMrCMRcYw5cU4L94nV9v4fkxNIWPiiKUz5pMxx8jgwI9Ss0ijadl
5fRMzvudei62YhOs/LV/1N3KVZfyanIjF7HTL17eX3yIPzz0l7D5MMzGwSPXbjlGmLPzjzq9/v37
9zXi9/cXpxH+hPIXgfR8/f45D0kfctOPZT6ncRdthVOuwQpvxXpcQQFbFGvg3270qzXxLy4cjM7/
ecz5Vf8pg0mdEYTQ9aYlNuIF5EhXWjaLd23xTJvN8X7xaOqXdJ3fXyG2QCGTRGio6vxs/vRo+PLB
00jSuHRoFC5fWrdcHPkv2SpLxY2ct27JnHtZbCaX4mjdLYYlfP/F665aFMtv7d5yqQAWD3//ts+5
Wl9uTo3VQSHDmMLalL8kJGpSZHoRYMHlhN09CrBSZYkTpbd//yh//cr/8yhfLlwNgHHWBx7++spa
qgAS5D37EQXcL2LxlHkt+fnlWIalmDIzPPtLjBjDW5mZIQ+ULnL3wVo/aUuxKBfdhkmZS8NlcQFF
vW2Wye7u5ldX01+/lf/72D9FZPtJpPe2yVupMLSW94a/t9Nf5KN+jSz94xL6z2N8uUks6iV5Mnh9
cPLW8zqnbnzXczq3vPrLcfP3n5qYk2H/3+8myaQ/XrB1gzwPzysdtnW4+EyXYo3Tf1Fvil8sLn/5
samabKmk1OqWaX9ZPKO6ahOj5a1r3aduGzhbIizW+dp2sSAuiB5awCTjfoyWEHwW/eIXN+ZfrW2q
pikmTlAior5Ghcn0eXpV8OiB+iDq10n6xdU/7+I/vo/MjlUTXpUtLEy4X28yb4x6TMwMkTgTON22
+UD5XXVL6Ul6AJ+gHaDdLDCGLrN1/ouPUPnptdlzuh/DKYsbwuRF/vgRlrpqSulggC5Z5IvJecFr
6CPTfMfDtzL5K2U5LBaXzvWSFRZ046l3Jnf5q43rl8/i68pn2mWZqDwLANMu/O5v0juWQbGqH57k
pb0Qi9tbdWc8Fa/eu/Gk7uw1WSbu31/Myk8X85d34staH+LKtgBnd1xjxRYaWp65TI3op9osEFt/
8Q4FbEbvuu1BWSmLj188/E8r0/zwsF4xZmsEk+tfHn7KrFoWud6x0XjratscvLW1ZsD1Yi/OoUsk
yE7fRbfBbXQrvknrcJX84iL/+R778gS+LI0KXmLPlzRe/zLbdlt8QhdvLVbtQ3AF+LtKl2SXOfWB
qwAEE4EyzTL85Rb4cwXz5Ul8udGHAoQIHnIQu461Lrbmk1jxObyMrrG8Mvt3mH7XqxrGLHf8r/bf
n9ZnG6yEoVqUtcj5SQb88VYANAEJQIEYUw0S5sKg/gAJhuugzJJf3HWm/HXDI3XQECYvllUFSsfX
x4p8Tv3waaulZBP67HToSq6SQAprt3iTx0LO73AB5C9ELJr3Rt2ZaD0N7MBua4KFxgWOInWXIOWc
7RaYi13dMtLnKIonY23CJayxFM65Deb03IrhQZKGCMr2ROD7IvOziZZIq+QD492CbsLQ90AkutaS
VrliGs80MUoJlLsYiEtnQF9uac12wFZY1PaaT5IpnWnOiOqkZsewHb37foztlWLWyt4ITY29tJ8w
aiHX6V+8NuCi7XEhpQXmTQ0g5KwRrkDuyYFVAJ8OQI4uU3KjcfShaCQ4SAd5tOz9Lrxtwo7mVuGn
QC4kW6Fr1tbqN3OyiScD25CIN5kTj7TEaI+lq6rr/NaCEN1t0yryJywkBZjDtiIJEr//SAdfKAGU
2/9h7rx2HMeybfsr5wfYoDevopGXQopQuBciIjKT3m/ar7+DXY2L7oPbF6ffTqFQqKoMI4nk3muv
NeeYjlXkWJDajNFK1MiysrP6rkj3s0a8xsaUtQ6tRJ+datRXzzVxTp8tKuKnTpRMsQeygmLbwm9X
as1Brqrhzvcio51qZVdKtNfVMsVo5Zjd12SpqPqhGDroqqtyRhPldGgMHEHnTSgkmIquhOxCZmP2
y6nDNdphbDLQa2342+rlFQMbITnu1jnqBtUZl3FCzsnvQHTVQ2u08meYjJmvjfoj05JhG8eFs4cw
F55qeUSAnErF2xD2RhBnoc00lcNwO9iaihWm+lNYA9bRKsmjU5nmjZclkzXAHjDTAGDmoY1TWJxq
9enMNFSSeo42wuxvkYLYumUq7FZMSTe5UV5NkC/nJCQVVKtAwcojXTx1WUSg1wz2wTOAm+7HD8TJ
Grrq7JzHxYepG/PWUfLcK6NRY/JFq1buMWPZ2Mgj8sI8fdCna4dup8jLADa85KaMiAA5SHK1HzVH
4NVQJQzbQ7EKhzCQlMcmJT3ELTjh0nAZ5vHehHPz5ESO+YqjF8csLMoHUZ1wFBqHwO/UEmKPmhp6
Ha3xx4CAwMWyMniiJb+tA4+LKx/sPXl25JaA8gkk3EmYB7AYJnQl91WvGp681Ax4x5lEr5mxmZ2j
QB4wZuBIBse8iAGob4Xbtk6b0Q/tsKH1bjCsECqfmI5lQ9MB3We9OgOkteG7FtBu0HxpZ+IzOr/B
8OLiPiQJjuOya+XpcstyJUJ1g+S8Xn1LOK8NVscm2/bkExxwtza+bgke+4FgVylByKZOXUTflO79
IwTHUGw6iGTPUz6XNzpk9VHQcw96tM84HIr5UqUKsJm6627GwjVBAhITQgRebABjIhdgyHIQtV3N
ooIVX94CM6LrOsF4DTpanMdQztqH0KCAyEUkfts8ejXRjiGuaYOgjhOcIkHoRsvsecqc3QSpb1+n
k/0Wd5b03mW1ekc+tN7aUkwWH5B7Ots9CnthdoGZShU5lQa3r16L3nHHhjGQNUnTBbvCsLXzKLtw
nipjd7YS/VcZ6UhpbBDB8LG67IcFTScspkWwGyvCAMKqzwGNcytgEoxlKoxN7ZEsphlopsgDqwPs
lugRZYhkXgonGrBaifBNbu1LCS1nzVYbfyM5jGjUAm/ZmPbiIbV2LeO37HxVZNlZ+jEfBZYcbaMJ
PM8Ya2pkgMMRzE1Anh9EevuVY/TEjG1XgMa2WrcNLz0jbsJuBNiEdHyJeFpybW+lP8qERpBMWmlr
6MpOnh5xcTFtqMt/kvpjqK6z9tV36U2LsM6aCS7E2QbRbHpL/GcxC79J0pHVEJ+GfRoxgTCycYeZ
RrDJ7Dk9DXA4FrB2Levh3Jy5yWAAuZ35J+8DI0S8qtSvQ8LIXJ2e4vy0OM9tuE/1Q4E7RkaAt0WP
iqN+Mre5BL3H0+UzIZnaKn7ZKWwrahsskH6Ekd5Go90q3GnWhPEmGzDgcoyZ/MwC1tThcLg5IlAb
bMsvRiMVR5Y/hVucgNcS+UPEIuCNZeeHDUlHffmYRRkUY1tvZFu/xSMJieQuHu2p+UCB+UKHguhH
3IPRMF3wGdym0vCXnlBBPE6D+Foq3JjmMdf32C9hQWR7u6qOPXYPbCL5zWpAW0a/R1JF9S+JJAYI
OmcbgwZk6Z1e/0bTfs16YNAkn7B+Ib7SiM/KxqCxEaOoMretkCHQOn9YUN2wmNHl4SvT7sPKAKzP
en8o5j/0ip60Eg/fdI2kemconHW0n7LHb+/gtHSLnpyAhLu/olSNjn0OhyT74jCGkHNwExWZvP7c
ZNkW5/IS7ztQt1g7lmuHgEvFc7PrWdg4W9vOtw2dOLNuhfwm8s9M2w0IjdhANmX5NYmfFNHljIt/
dO4k2/pD2jGlhQmUaIekEAO6uOIIWZygN9s+Am3xLOWLqCbe0EWyflD/s8W/yxGu4OhbDK+4IkFK
7PL8bmhUKHGy1QBbbRwNIFe/1cgFIjZoDRyLYRyJ+oXWMDjswVf1Hznbq92wRZGHUYipM4a+D1O+
S9QStv0bdg2XBRUu0YWia9F+vpayn8f6runPk+YrCeF4VXeO++qDwg92z2eM9lTPVcazzZvTEwoF
OmtDWYYl/wntkjeK6FIQEkayXmXeaqT9OSIO12Eic8hiTE+9kp4hLbiTdVNjKOk26Iz6brcvNlCu
7llOHhH9t5ANM4cP5EjkDgKlYF4fjv2FZnlevUfL69jukvR3XfwUbeGqcbJR5yeneSqxXCdkypk6
cCkkFEp3HeZrnhLXoKfXNh+fF1sEIqrO3dQ+sqEP2iY+OwJ2dAenJB/bc96RMQAZ5FlxCgz57Xma
83u9dI+sdi5OqDz0CVNqs9iP2JSfynpEvD+cIkGw1YhKqrYd5PG6Qo4T5TIM4lTZMFWsSeVFPFGZ
8RPeiJH1NL0hOvJx4x0m034TjeGOgK+SRWUiBR0tBgEW1Vi+dcoX1JlEhWe7tLGvkZDektbwFPKT
WQ+X3+TWvEbIGk8S2mp36crpJmW22IKcMVAly8KOXq0W0T05t8y5CDEC+d1Am9w4oSzdCHpjFS6M
XGNZJwCDPKRZITVCg9eeMIRHaYzJfrZA4pmz2gIuhDUHwr2CO6HV6LlB/T1QQxjAbdrwLVR6JnSy
AjidyRrSNouRHn6hMfomuRn/pQakfcK4nk/2EzC3FoKqWescHmar34N0K75SpSEbC8NBYrHoGilB
OXqlVYuvIC+NEWY1lu7TWuuXa9vO2lsz98VLqJWVgx0zLF5m9DU5AXiiHj2S8wbDtZRGui8au/Eu
y0WbvJoEqTDawks+rgZ6qxFrLDSHD2+pF3KGG1UXL4naG9taEeQKtJimsr8Ojv/RMOb/PUH5l7nM
v5vE/C8cs6hrA+bfj1mexX8dEyG6//oqf/3X5feQdP88cvn7N/81cpFM9W8GsxZ6K4rs/H2A8tfE
Zf0D29RV1WLYxuCDKe3/Hbko1t90BK2qQ9+ZSZxm0En/x9iFP5IdJiRMaiyasvzLfzR2Uf/1EEoj
zYS6B9zMQtaPU83+bz37GZeNOoWYDIZQfSIoxc1HhCLFZ2Vdaux00YqwRdiVkvViNo9JDtr0YfEf
jn6vUvZsEDURKja5BOflBJZBPYFDHn+sbX10LbkckbkhopFSCN6Z5LKX0UHeDpABZEjpDhZJoj49
3BU+xzz26xd9vKwnPTl5WdFLSfGn+gqJQbPZUmQBLZMCt7Y+FBktv0R4d+2tepMolCEYG94M30Ht
QTA2eEjlN9Yx9ZnMgQ3lPnuEsumiwu+x6OYeVg1l5kz04rR3ufhu4ZgMnQrQBB41mSiO9RKnhhfF
ETtPs7eziMoWpXE2e0D6SJ4ibT2KETljgMtM3JrI2DuDNB3gIqF2VhsDOhVSyl4/EIS8MZVo29oM
hOuCZYDsdjdGaDlW3y1a8rlw2Qtafnt0VjSS6gf0lu998pnTZOnF5xBfhdncga5vKbuPEUersseI
NkCzy7OTFiWovQiLNr7i8dKNUSDwAUTAq3JGWwXDXJw0xDhEcM5bCKCVi4fiqsjLVnRr5hRyWUQT
dtfukw4L9qCUn6UDU3vWons4dSeyZKmWqidcoIHSHZu+vi5Tcl9Ee00zyvgSBBQE2PsAEnb9DKqh
32MEROMDMx4k5dxeu4nhE0hgzqg7q5F8FiPXGhh6O87z+pHOsYFZ7oSs5nRfX+xSCI5feMpAdNAs
20Wmc4fl+7m+jHpYtutHX8Yq+uWPFG+AGUtIgmboSnwiDlescU41busm/SzH9tovmI8kbi7NTVkV
KYgZUC2XSnN8DITEC0injORF08hO9GjPGtx9zHu0N66A6j29Tz+BYvjY4v2MmAMdUUQC7hskwCY2
SRwFpmeR6aWGbMDSWowtHvZPL6liX8j6Rp+mLSXjaVymrQyAXYogSpWhP0l/kmHaRqZKPWUjAQl3
RNy4eA7qM1rpzSjwILZIjSHjQZ0eQ+Tp+b6SkzNRKzvocy9Z42wKE6YqKJA5BWV2HBMGC/YnG3AA
KMXXpoecj5g6P6tcARhBsV9F+nlVsUB+fDbVYW8MH39XNmCfF4tzR5XuQhgjZWRnLt1e17XzRKhO
YcP9E8PyzmH0VJiE3lYar9rh5aCd4HkKJewxnKgliG+Y7yrD/DL0N21SMAqhHq+io1kWBH4uvC4I
+dlLHGHlid97+TeCos0I1YLOtCsECKeMz7j/vajZvoFRCBHALSHrWIAcVrMyNiySaQUcosxttbd2
xkpdA9aQY2DIHKjs3+l4w+quJX+wKVuUN1ryYyB/WY3eBNCDLkCRTRgbnue2/wxlSI7nfErPbJwb
nA9VTE6LV8xtEIqKZCvS/OSHNt5j9UrS3NYhkwh9MzoZvLhnAcgBfeV2TQ3oiGtJuQ7DFl4TJths
PyQziJ8GWHZ5MMpsp7NQYb9ANUH5nt8GcATm8NnHLEuq2IXzt9zBkgHaZMvfZsNMI832Ke4RZyCq
EKfP0C7v0bQcLVAmDMihGNvbeGZXR2MxoePBqVXDm9NJF5PjflfCDm9ZsCdo2iNLGgF3GwXfs0U4
SkXfwoY3P2jablEjRHvw4svaFREpjjpoLYKSiAvwi0FgReyCpHiXUcK2JssdOu712yq9PUXygmYM
D6nxbTiG908b6tNfI6R/lgQwWfyXkchfe5PBJJvmqI0w1PpvcwmVTjTyIQCCzLR3xmjsILs/0PBu
laIkIwosCQlxkwrllotbEievoGS2y+FoV5FvwyxDNuUqs9iL1tiZ/P8aMZTQpJNKIRq2pCLZCAFM
/bwq5yXps0bkotn3OY5eE5JFk2jZopWHv4NZWwfkQQYAWrbtoMR+j8sgwoEBuXgzKWkgGky5NjYW
mVeRsjqxgox6BHFh9GMsBc3SXxvIgpEc3TGXB5rMq7BNoMA9yurC62PTVUrnUEXPmdIf132jHqVT
0zvgKjhari+wFa5kBeB1tkCs3XnJTvIA5pS1sB8NV7DwVURNJnK0teP6MBTvjRmdbY6WhcbmZd9t
GLTMlk9yLt1mjr1sIEHhnNmHT+tiGxYAlwaFnkS+WxeyrmPB6li0LRa7LjmU/PB1sRMVANYhe1U5
06n0xSwTN5J0w8BzT2UMBYv1SHCRdyMwgl4cw7ggcyu7saueEBmjv2U9n4KKsB7qcNxcrA8rfT4H
TF3R9zW1s8LZN6XJSZr7Vid2YiRDgWw84mkxcnb7BHNBoYF0AN9LM8Ey1/gxApny6knU1VPHyqfI
kt8l0yViPf/7XfkfVbr/M9nR/6Ae/rc/6H9hQazoDOT+PwVxXg1fWcKs+i8V09+lSuu3/FUGq1TB
6It4jnGM8iSrPOt/1cGK+TdbtyxdVizUDuiPGHr9Q3mkO3+jza7ojq7osqlSH/+jCNatvxHai0RC
N1SNiY31HxXBGrX1v6w0nIWY+cgmtTaLjq1wCPzXsU+9YNJB5UfXm8QtOFNtuY/CZjulqXmpFfkl
rVJn22fqeGhwEzM4UGkMIHEcLDfGbHnRlFEKcntISJDLih3RdS9JlponFM7vLUJ+nyQBYjGnte9C
ys6miTpx6TQbKP8siAKsbVcukSvntklwHD+fvhtJQWRnyAd70bbwnpIXJWM3KxpH9XMdlClEUJv8
ciY8cT1Ue/zUi71HbX/Kiegz23k8GtLAJE+YIzhpbfHLGYvcOEl8v0nzQqgzdUQ2Plu424oG7Kge
tgDDIXpQS9k9gKzZ+Q2GwYB3AcNNKGBfRjLc1j03sbPjvNS7nJA9UrFucApeoy7hhwAidFVhuG0T
EfZQkP41KdiyVCLYB74aMI6gQaPDqREq8wc7zM9J3ZxAHxKSgerVLRARbSZJeTbgMgOU/ojS/lcu
Y6XUqp9eYw/N6nPoxDs0vsFYQKrJxZ2J2TGPp2PjVI8VUUhquv0apdWj7qy9Y/U/Gn1pEnaVICf/
xMeCF7lYdwd5fiIXAjJt2I6bdHoPEzKH6BRwhYBJR83PxMJZjJh3lEvbAPtPpgQBlQC2REqdHyoU
69NMLqADFCq723p/VXWYG2UUjPWrkJZ2A1jxOtjVSwsHdoqsj5QoRtdoWM0r0uYtsqw4khAKY5bS
JwRKczcUNfOm5JAA7GQsE5dYUvTfRqWYhJxLB+TNz1mcs2HPjEgIT4f9aUpKYBfsRT0QVjfrxbZA
aOMVYU7VFGZ0GUtz2zYw3hyu69iY8g4XCq6PBHVyjMGNWgjPtBVHXiP1L8ZCZKPeio9F1jzLaG9J
pDzTwgFWLOEeaXOqd1p/uTob9AaB4eK/81ch9GItxTErJwDixAIy9KICnHVwN60SVbBZjMSr6+6R
N3AvU0OQDRCNP2HidIeowVlOt24DC6mBIlm/V5mFPcX2VTYNLDhMg5Si9jTiw/moeCNNLLsz/JbQ
SI6kJhMdE3LOLDo2i0Y5JxJZiEoGMrufihNIe3mDS1MjxHBcGE/Zn3Zq2V4oYWLpZS0oS+EEZgVd
JFHNe9gS+dOGdhBNxIFUWfYo5qjeJkUbsQVG13KdNaSRQaRTlBSBUdQSZeLeXMbwALLmd2yZt1RL
yJ3u4l80j6MdqRNXEhVlXL2crBYF3lOr1VuSRt67GnyHNHJdQa1Oztpt92M9H4gnn4JU7xXX5Et8
/GlMTBwYj2bkkK8KnFcX9UeTsi3nUKXzRKmZtvZBF8F1lHLkI1VC5y6eHuOS/RqcGseH03Has4Hh
c9We+EKuSRZ+2RbWoozca4IUzN9zR+7ZqH6VpIh5PAr486f8KqscoTWJuTPj4V0eteqWpRyxewGI
U0AraOeNWrxPU08ZzTCMMHAm+Lhbdgpoj11k0XMyu+/eYoDWp8V4cFTrSxnhpRBNSYGTxNuFMbkn
LN5Pn4JHyNnXE4lamXnWtFVqLfYybWAtU/OcyY5XJxx089EXMWdgtXxS1lHFIA1XbZlsInWFvTWt
FQcYU+s6wjx2mb7TnTA7W8QRTlrTkO14bhgmrfa4jT7PB5y0MAHn8hnin7BA1ZAAysef0H0V/Ypq
VdpmazJOGztupUQvzE1nxwDtksyzqyGnt0aWE9fz4mQLkNDZ8cCw0B9WAIWCuyBimyUktYneLBWW
/XE+xSGUi/FTHjuDpBodbjqzTXDvt0IhtrkIuURhTBcXN+s9m5P42nRrbW6T9zFrZH6GGvJrIcsH
6JQUffyyJmppLTBIj/KQkUvykTbdQAf3Ri47xkWiOjoGbVgPf7SFnJuaZzJRYzLis+4l7jru6YpD
h1yUgFtuTnRX0zTcEZ1Ckh10+MYaDpLdvnWQuVJdOU3Y/b2uJ047yijfxmR0l3y+GBWUR7sMg4iJ
LSeetU+AeyCgbFMWHc0BxR2WVS4VFTd+PNbP3JAbt22zC3FvMIA5cM0Yl2hOnaZF1v2W45NnVkt7
qWt6SOyqnl0DhOGEdWj46wQ7ZV9ZVQNtJL0yiTun+vhLSoixSnIvzECckm1IR6u22XajGLtWsV+W
HspfRFa3FVp7gheg10/Kr2qeDV8etdlVaO0SXk1uumzFLPwxgPiuTxEnJteExCS/tnFr2QNHA7gK
9Hso1JUoQ4uRkUvZ2tCjeP9taC0E4zDfTqOBwxSDCSCePyIH3t21s9eahHnNoNIUVfYn0SHQ6Dmr
EgoDMo7sm06lYYzbYlMmcc0hjmwBYdLEjhP9dxlbA0xTHXStari11X4tS74EpAtvs8j8ioRCsAF6
klqUHFEE/fG6JsJRk+QNJuxsS6IY0DfB8bIiu8BomdkT3MZSMkcXs7ObYzu+6Wqn35gSsNRC5mr4
Xfng5JQhPKu0w9Z6OxLuYoIHV7h9TdopINjGDPI0ywGKczzCYQHkpU29pJgt1wnHxZOKjMETpZmX
DVi5JrH8Uef8LDHpTqBd2JnlQPVmEUqha08JYhO97aFNmB0wuxb6cF1H8xEQduV1+LPc2tEhl4LK
s/EPwdSOc68QNpA5MBGTrLy0afcLtCydugIHWMhMAP9re7GG6SU0GW3w3jW3siPG96aX00NRUudX
P9nEnRRDyN2TfItc/qwGsBltVndPydIc4lDzMpAJHJXqnz4xaGyRxoKjbYSDLtHumRtSvXnyW3n6
JTeGw+BNma+FQdOUPbTd6JGFsDaGTkwQ2Ba4i00XMeMBWi5RS7iolKsFmGmm5rpdwRjr6/Gcigqv
LaTsrowu8H9crVahtAChxmgfR8a1NqYZyx0iHBy35zq13nL6cCsRFTISiodN3BmY1GhiKv0TfLOv
TOJDfYUonfLRAggnGm9IVLzMivi0nPbXwHjDDS0tYSzBEgEJ0jOWTtkWSfqtJow4RkfEAckokJ0U
HmoQK5ZnjB3BTDTGgC1DKG8iLCMNfE34Pj94jVLav9ZxCiH/96mfka2wmPpjgmjhSgX9IdqRWKSa
ji1tdh0ngyWXsEdpzpdawUdQHRIXTevW5MxE6SblDPDSMmNeTMu51RJiMh1s4yaVnt1904IcP1mB
6KbFr6Fzn0HmKNonQoPcXD9aAG8bENvkZ3w2/YvQz/H8Q4PEMK5V/vSd6t8E8Nnx+9g+LejBsM4T
abkVBNuzIwm41gjWNnrzNVDmVC0cNvWnjl6hSLhYssb8V6PuR+WKGbIgXxE4DTYxGMS4br2JCWm5
nKZ+PMo5Nw4e7QprsByZeMOspyW2txKgsgqUpJbdWwylQl5g/mrnPG8vnT3vrBEMfDbQ3n2X6oFS
65KavszPyPCayzFHbnLH0YRw5Sv2sciFk1KSfTKrpFzagaE2tC8QNqZfYoZnoTjesCaNmxM+4YbW
9adGVy7cMr9NexYu5VOyqDu7m2Pkrkr3p6q+bfncOMOuUa7NfSTkmryTJ0bVm6G5yjPpnGblIbgm
kwSiZ/EoB/jPkG9yjicMJhf5bXVFtpg4TSm+c6UCMabogTLwLZCTMuEGi7Nr1cvYdtBusVWxM6/b
A67O4mERj6coTNGs9xKt0xhPPK8BoRoyPLxkUu9gItBvtKSNxjt68TrlTV4i8W67Y7H2woz0kHfq
vhTLPlkoKijyYpPoYUyd2NnJxZs3pvSUpNQ/83NzB4wnnvQ/pMmCWAjx3/7Uab1RM9IJtwkRs/0J
0xo9iJAhA/oE5iazp6IosWC4Iwvxln4PK4+4ZVamR+gwCVyrPk05yUgbnQ3/ZOs66QyJP8lsT+40
PSlV8n7bZbjtN3VHK9qvamJRT/atfFdnH94eZFsnvEYK42gSLyjkkAnj+JZ3g/SltF4sX2BZ2uoh
1d2mC9L9aB4zA75zuh9Yszt/tVpL1h77waZ6HXKKyPNA9Um1IqQtxw+C/GC3T/cqvo4z6V9Auq2X
KkXtdFpjgnWy2RuvVYjA48N3DelMQQDFQ0zHxDwO01vxxc3SBvbwMOoXltY2D+I8QInVwOZsd3Xs
DewMnnkLs0MeE63VfUeCk2wAT73MTj1E9cKjfWwvVzk/MAkh+TlSty3bdEdu26+I/o/+O6UtywRf
+FyyevUlop/hLOFG2T65Uz/i7scABBElAjVAyrR5Z4hbE/aERofuf3tqvtSDTeLJc/4EhrDftB8s
rAldqZWq5ZqLC/aSRSKaafYh3ncNYwcDICLHhwMJuWdEmVWbrPJZeZ0lYLlGMRFu0zVDztNvpMGM
DeGTIMEmAqbO8Aq62LXIxkxpTx67ZQcyLENllu6r2Z+zg0EO/UAIDWF0yjZUDkgZoeOvQS27ovkZ
q1/pR31FyLICBTAwPM2MGx40zbXyhWeE8cFu6OD1+CXUnJlF52SNhAM+yzky3mVHL9LL1AO3VdN9
Z8p2JISo+lWzY7N22Lckf9bITsvKP2CNW1Ky4Yx07zRCN9CZuOsycdIZh4cLc+hnVdnmKoFRG/Fk
gl4tN/iq4FARWMRiB+PAJsX0nfusBbWf7mEGTARCAes9huVTUSLH0QOJVwMmZtlb9rYnM2dBUOOm
03NxoS1ecWrKnpd+04VP5ELYxhFkWaSgMPIL/i630OCdq/FDWxyPpX2gNwmzCY42kkeqBQkiAOg3
31I8E+SzhkCUf7LAfzCNYZBjGxui9Jg0YpEilbTwK8AU4i79EF7kFB/4fCn+BHcwDWLo5ZfoFZVI
++M4hwbcETcY6NZ402BRjwl98UGgsEHn9m7FOCAYyV2z/+I513CZgVDo4O1cYUqQlGAx0Uz2JjFB
Ez1jN1vODA0s+zpkAbkgFni1H1HcbePQpr4aX1vlNA9eUz4B3iSdiON3Q93zTusk+cPaUb2iJiI2
F+gc4Go+mCjdI7DiBWpkwnXExUCb8FB1dMk+6k5meSE0dv6a1S2CtbzzwMluyCDfTKj9nG0mgiwK
EmBpSxFQZDgEXGBZu/DWuLbI7yTDV1SvMYNxoi45mf1prLYVhIMpIQ54m0oPzdnSVKNwHdqDSHzZ
8WfjlljIUIMmZ2YHNRqCnVeQwWpTowXFFxcuq4+1ugE2vhn97B5NHs+RNAflsF26XUh5tASm5PP0
R8RY8orn8AJ3gqPf2Yp9meA1ZrAdIS2BXW5N9ZBph8XZzu0r8EMed1OcVOVsD7tsW2UEQHgxWqX0
OEp3hbU6Tu7cPw1jZNhlOYLeaXp2tFdVfbHXTL7ZjyN7370KPkvV07KTrm4JexIxuCA/Tzxyl0Ks
AXjFlg19iEx2afOkzkEnIORDNi/ZZ0M00Py6potQ/2XuuCW6Btu7Rm68/Fw0QViha/PC2V+YZbQ0
9CSfC2K9VYxtF5ZU1rLNyGEt9Iyd1h35r/zZiq/Mgs0yoLPWscckqYfDvKjckQDW8QBekbgD0KFr
rhx7n77j0ZjVYwNKh04AMqaVbe6yro2f6h+T4qncqMKrhnMhrvHVIQCJphYlr6swcSf1LENs6nFO
YOg9WYwQfgmietLnFmla5QNCp52UIfiDWPOWweXUNYYylIA7oEzko5BMADqM4cXiJ4i+yO+D+Ct8
qqJO2bNzz12gmL8M9P2w8ruAj7eYAFZuAnbd+JbGT60cyIzmtO0IOkLHAQTfJt+Lp0zd2xNWLt28
zIYHtAkTeMFowC2dLariSnprFr8OryrZA9NxIec8Oqb6H+bQvXYomKEaAXkjnXIrYzQPNyp0il2v
jn7gnfGYSVNG3tOVCx0yygyf2XvANufCpxHMGZzeTew5sWeJg0xuQcWAeCex/VlHstPH4atB8p3v
yZqV0lP3lmanauHPg6HdO/YVsbd885A35J3fL/tyT8hnVV3WY6W5nDGCO2JLHTBMR962JJ1lUFn9
oZ1ZPrda+phZvGeOzO70w6NYD8x5UW4V6GMvUhxogOHe4LDpQKZf+Cymdt8tBJw8FGgGhKpK6xtS
gMYO36R2E6LNLbDyULIdq7XmbCKmohkRZHuzDVhy1dBnx2b3HoeHIgXJiqyi3GSMFfCWeriy9paC
puJXkIxCZJPw4xS9KAspCYYuDZQaXMuWfCSj9ojgnKxzT5wtjRz9AQ3wm5aftnDud/Mf9lwZdXxI
XQ/EjGzADbnmGAWmE3hlGOgRczTG4gFPCBWCovwwu4ewf4nmM7phqljm489SdDL4N3oRfb4tjR3T
OrKszGj/3docNt3hGmNOb2j9YUGmnX/Nq/1gXFfBCtrBTzl67mCDpSjfHjqp091zzC/Prov2UI1L
RLuBxYvOKckCgN+OtGMo136U5jxZO9O5UF5RmxDRzQZtjjsenGS4okSzf0esxA1h3i758v25DvRP
yhMSIRTYRf2Jyxse2ujYGqd0OWpiF2nnksOjutcl2ETHlqZmfaz0Q6yviaS7mpZWdCKTWOFTzv1U
eZaQxmgBodfcIwZSF2ojcUCEUZgwpOlKcx7j1OYuhs8naiG95hi5YlzXEqqdHZRkXoHoRvF0OnAI
Dvy4+CTXouTL2E9AU2ItNDbJV0r8MvoSBofKq+GcNXgRmst9jPeY/B3Bxn+Aclow/543ySsaYAoS
6li18K3uncqWr+LFFHd2aPxuioy0ecMhnkaHI9HMWq93TdA134G+/aK+6vRgT4OXjST67dofis5J
mf/A26qpIPXvkmdmVIhFDxzaZqTygCuTr7LW9h6ITkW/kqMEMS4eCQR4QTPMPQ6qN/ma8WWgoG/u
4b6/6+D3Sm98jd/5YYtrCJ/bw/yyaqKbN6Q9kboxP+RXGs/kJx/p0bEnpuG1uVg/aIvh9CaMSEl9
gwbj5d78KBi3sNReKBk5ZFTbuk7XDQRvjVlB5mAwYE2cBGFxxSiTGkpeJ4iGfG8NEaTS0SuINbP1
ap9RKYRJt9c2hiX8ntBsUuPU/STZPp9YbJCN59w0+l2lQoTZ3OXnMkc8LD+pabePCoKqOSD2ztoX
BnpYk6wuSfqD+itaXGWPNCJFk3B2+k39ro3P4bLHR87FI/HqDuhJ+ZW/l2hOCl89E6WcvM7KYckC
iqfS3qpUtWg80XHyFZJPgc8xHHnX8J4m95RUe4+DoEUlTDFbrnemRNgniVwcttDLwFICqazBykH1
jQdgU6l7DDh25mkOaw2UWa9rCBC7Ds3ZQfi6viQ79HPVm+unkXirFOypoqWgdp6t4Y2kqY2xqDtL
/dNnzlbVk+NkTF7TPxSG3q+a9uNMgnuNRe8C/n03SkT/tCaZHse5ZnB/tef7AhJMCm9L99EynpCR
zQQs71N4lWikgHG04ciXf2xMPjXdq0ZIh8oOIeci0beICzaYZUR5sffkCQBoS9a0NJwau72gH4p1
9FWRheilYqLt99NHShw6+mPXmpXv3kF+a72g4z6CYiCBlzISve+podAwwf3TedaUmzzEN83k8ZET
7zm5hHXvCjs79M3yMoWo35TwCOAJurhPZ3rfz+kpatKrsuZ8GP3JmNq7lrvAl2BLMbsC5TqEBQmB
bkHrkoN/UF0iNMdcn+kui8zaT47nWBZaink/dqCeJ2h7fkNFCbeNJzfLavRGs7KR1f5PqHRtkE93
4cgi+D/Unddy5Ei6pJ8IYwERCOA2tSSTmsUbGIssIqC1fPr9MGd3rXuOsmN7tTdjY1PTTVYmEMJ/
988pInyMsux1slDC6KR69/WvNg3o3YGpeMEZvmUOdq1d5gtMO9pVHAhephxTOK5peQKDeLRc5rAh
7QXlPCSXyuFEM1jCWLuxVe6HKP6hbF3t/NL4dL991toytkDP9BHXJhMMVzR+lx5F4HV3K7rmYMT6
pZ3cfD2ZuK3y6SN02NSTXJxjW3EvLHnlQlac6gPcPJehyecUa5VHkGskEovl+ONm58X4a9gvcVRa
NCzOVCX6/bxj7ASBx5Tn2UWqtKckXhdTyYwn+tNLomeJjF/gJEvayzV7iRVtHCvDiRXeQuOnjqsX
Fa9LOofysru23bu0aUjt8BwXM71iKJOir6x956ubWTTmnWOJPedESpV1buy6RNFTN8c2Vx6mreTU
TmUGVQxcGuNltyMkE3D9jBTLfFVwiErygpgKJYEVMc++9SFFQS2MAwxyGZ2YmjaSyoMgbCVfgPS9
DRDMZUjW/ejiW9eRfGi0GW3snCpswDp4l5KXFIZR2UYFXKkhX5kyOcwVFTm6hBQ/heu2gyk4TuTA
BhySvWmY66SdCUOkmuRx6r3EJQpqtZQxa45IjuIEa/qEg4SkIN7ZiNp/VANVF+Y8cbfOjkRUKAjU
+s3XTcZRgo1+SqaJmxY1b0nWnzorfjMho9NyQWdDnOGj9l3GBlZm45VxxLNsHI7fnaQQzK7vZv9X
acuvrBV0k6bcyLZEYi++je5tLDEYv0QCzWOggIH9YSbyT5pTHlMjuzO0KT9IPLKFEAxitlvwelnd
oSr7B+zomjpCgi8pQ1fq47d6Oa/Z1m8ZtgfofnSQ07GM+5RWS+wTdDqjZ+eawlpAUsEJghAaZrZL
dfJq0u4Yud528BxrhZY+0vw4U+5B6cVmChBYC1JiTdG8egm1VEXBjoFYWraZPlUu2FLT4HEmHDFQ
Ac8AjNes6uSvwdNHwGy/RcRpAjt9VRbGMWmXbnA5s4N2+S5PgWFrLxYr5Zov4c1d6sFzolkkxJgZ
WCi2OsZrJmJx9qDtrqCJlbjoxmeZBGjD2fSd1hQUyTY5xZ6ydolJDWqosm9CbDnxBHI1VqN3fT+V
u7oAv5V1aAS5Z+CrTduXYKhpioF/qwvzXXnSgz6I59JU26nFldi11qZpiQgOw3ihABebBm2Qc0Yu
oY7ZiwtYnh7bHK78V9XJpzGzd6HPZl+4JC6GONp0bbWxtLLuAm/66Spu736SsjMv7uUhd1j+RsYK
fFgBTgWD+QOA65ur26XEM/tojBc4/wcWuR83qo+mhnYuCtrjqSLDU9xzAwtTm2lDDJQ4fB5rjsl1
fO9kFm0ZoXs0GZ1vnabgGRublUCV3qVDf/PS6X7sEZkShdDLxk11n3eA2Rqlr0bu3qepr/fBhEQT
UNLHPXvc2n4MAa/Izq05AYWL9oOkGMlCA5Q9/r5iSu5UM/4A+og2rQPasmse5RyfawXkcDIjsJlG
9u5GCAWM9IPJfW2trRPhkoDcvXRlsZJoBvqrhF5Zm7dwRRdxttEWarFS3s7ubkHqVFutFx1IRWdn
mWJm0/QWOMaNCpn3IB4bWKk6YgPkZO1fi0AEnMdIe/aLXdGtrQjVPLrkHg3oS9IDwHeHAbIp1jQ5
AXesV8GmSnbMPHduzmRIS/1ODJBV22yqlSjrl3kq9q3wVjTmPFGTi+M6Qti1u4S3XXqsqnBqSFYj
YbvD/Ux44uQN+evcyvIUTvlrU8Du85BpOgcCuWZzc1xwqBPCEUb/O89loAHE3N44Bco77T9iYdFb
9dRuIm09Gb6BDZe4F7duoq6rjrhUgnmNqkuKouv2HpjEL912n1LRuSeagxw5D2XOtqcDmTR4THCX
SS0GV4kCXGubbh6Z8qp78T7Lf9mqZheiU61LECWxbJyGuLnVOQpVQldMXJYvOpHfn57IP0zA5Tow
f+Wa8JGf4AGPy+RtTLjy58S18p5uQ4eDWhoiT4mEy7ZbVHsx9fIwPlA04m+WrAqHpedI5OlliNp3
tpB5a9jF76z3IcNVxqmrr7qlTUMUFsJ1BmweQvm0cmToMXzXRxNcycrPKLTx+/xS2JGicP6DDiX6
LsAoCinrQzcQHJRehmHb2NjUoQET9n/nbSoPSz9lNBbbYqi/4D1jB3R67tDxE3PIByoVvxRNoAA6
0fcqC2EX6yV5W0X0wJ6/Mt2Dziioi9RpdzSd8LU2E/NoknhYuU5uUFNJDjCeaXDuSe5Z8SYB94lG
zB4wefLiy/JrBP9G4Sim3AodKwv7O5U13T7n9SFCWh+Vw4Qvqqubmbc3AoEby+KHStsyqKbittN1
AShRmn4bvI6qMA8R96Ss9rh8wBTfdGo89IGWK7oIPVppcbvwfk3OrbLoPEwz9yPIjYfetvdtXb6F
4fwHS4XFgIWBBb4qD24sNZsVnb41ZcmMeVx49Ku0ZepRpU+4Z5BIEgxN9Kp9UtRGxW84IOvBTZKF
WJHe83cM3S+pUN+DDHAh8DehH0wxDhTRTPW8SbCjVQMOYW3Hh0wGFg1247MfMpZqS+v3oM0FnJl/
VpiLtk2BUE1qeuvNDVcmOJvrhrpISjwR1ILI3Zb51DM+yV9TuGJwcutnp6KeczSKuzkq2CerL5En
/ZZtHlav57w5tXOG/MmoxIyBVpotHtnMv1RsaQeZ13B8h3zA9SDUP++uuYj8TTwryOAQfysjeOng
0IfeTxCmj3M1XhSc5HWkNGgTmJiGbs6mcqA5zt0y6G3nda/V3kFpThm82DL8SHNyi9i2R2rCqxfd
FPpoVNUIe77EGWi8KpLKnH1zgtgt23YtKT/HTePtk4z9i9Bk3CH9heOhAJ+4HsDororF5t/mDOcm
LMf79LfTuVQWRfkhjIAckjvDl23TJ7a0+5jRdpx5d+1k8UmF3sAIZdiFA6ZtX7/7hMJWxRh+lzY9
n25oCwaITrfNEfsMKkuni/TMcDMnnJbs1r8FXndTfmgyC3l3ptTcMhjlZukEb17p3lWtQK+AYrvy
X7wcubVu29/ywe8I2RNlfyXIRknidO+pCY3UKrbzaDEzF/Eung+2xKnfj+0vyJj8FoE62DHjv6aC
Q65ktZ1K9CabjD3RkrrIfyURiFVXX7AmfVcGdnNqTNP83EJjXFcOSkko+9e2K6Id7oMVaJB32+M0
OVPCt07BwcgePw9D0wr5Fv8ZJSI6UFvS1+naiMPdFFncbh0S4krj0VZ8XA2vXlwPZOmJNwBWpBxU
IBXIPuZ9N6xjqX8N87sZ9+UWuus9i+QrSIHCyh5CKl64t0nm/62ge9Gzj5VctvhCpJTbJOsMP+W6
jVyx7jm5JnkDlyz0kTjn+Xmux0syklQ2Sy7PceR8jK5L24/VMaQtz/QNMVy3oYIuNT6is59oidln
1G6smgytv4uqp2lsXspMnbTFla11GBZlVrNztinF1GisAHsdo3zzaHqysFbxQGRY/sPpgXyXeyzp
WpSC4UpdeWdQOwGDlmlrFIhBEFcckkBcJnyo1XQJ7G3Kmvo4ju/6xmev0vU2MxjDSHs69UZXX2h2
N5lcGcFmdtxDZmKQadkZNk09frWVguBu03ifBz5TmqykBiCksAxvk9oaav7jZk1+CpQ8mrllHIw6
/Zz70t/YQ7VNjOAo3F7uhAlXIMgoKyOFjaupDoy9o2V9piiKau16aRTR1b3rplwr7E4jQ+juTFUf
JMrSHeOzGCt6O5U6J23+6BTzURoNqO+pWgtjyA/ukC738GtjziisYf+J8bDE0x+NB91RIgpwoCXr
XpR08zB8GBJ1CTUCHQ6DG5mgnAr77kLD3V0SCTCoeYQhCxJ9KQu5b3HhGpUOT1XHqM1zvwA/hksi
dzjEk3cGrgADV/o0HU0BR4J5fvKzwd+NIQduzZK+LiHQ4LxtDr1N6V04OnSR0QKxspwkfaTwkj1c
R+KEJa1LX8Ky24TATrnayTk9uF6/7QvCpXSXsGGWzqPrTMMB2zFF9b1NaW9uXO1w8neejyyRRtx/
ZMOCApDoIGx8nYWFbSqekxQ7sQV1WcFsZsLPIJw6jGG6L5fnu2JZqgt6plivga32HBVFEHPZsuz9
P39EPvr1TkaMI7k8UumSXAzKWpFf42oVJ2aya4j37tPG/BhKK7krm+qnDcZHDJqSdY1tKZZZvzPL
RHHmLdzNNDPHMqs04q1ksbJck6AQ/yQTHdxkAiqQaKbjRG0cJT8gWlR9ZK2szjDDNmEH2SD38B6W
quSokyrqCnrvswok3JAxDnZRiRdwCEGlxxExDlO17MxDf1FWT/ws535iZCiCAxzunt00oJH2aJO4
9zLk28TMqAjucJgaem2IYToWRXAXyplRZFLHO6uIcWFQCOtoVj2V6eMQD4S5lvtYv1hwp9bGyFp9
GHC6Mb3GOf7EifOIFZgHCqI3xaDFNmlEsYkaf9xJCiq2xuRh4E2DckO1zbh1I0c9S+SDTPknqZz2
s+mifTUEe7cz3E/XRo7ILefTxo6Q1XjGgJ8M92S3qWIP65aPiCoqM3HOfdrgWLM75tfISylRqANA
3jWMsKUI23KIFWYFrbge/1tkP0+j6J/o0Tzg0+fUmmJ54T3+URPT80b9WDjSD057EBmZFTtuf7uG
/+Zn6ISp5S2lCPZzX9lfAzZaChT2pSPUWY7hiTXSwVYdnfgQ8RdUlIBV3vBc5267x4B132ESAGOP
n6Qd3uuKmhcKstpVBu1kHXR87JxV8BoVq6ZOLn2QTCuTVghmUfOP6+X+Vrfj0oDBwanoih8dcEWc
WPR2VHQ7kfHmNESHapyE23D0tnPL71spJ1sHFv7/3u8ObT2EYNdPNmf/te0WJ9/lTAyUhn6VEaWB
AoqyZJgHrL86wPImK6j6dcYvTBH0cB87+JOUqr8azZ/1vo3OEVOF42lYJcQMl4uMyEnMOTuVMNMW
SCBhY518A6U5HAx/bwSKmJCkP8o+Kyeadn6WjYfWZ0ISA1dmIdTMdpqKgMzMlNeKWkboWIXbBPsG
U2vXL/p7jySOLRis1oCKIz9A28gDHkeZvjVBeujo5hZdvEmzodikBhMCv09vs4HzjNj+m4tWgUWG
Osop2ZiandtlLha0TXCICACK5UMryo7QYXABFfOHIqr02GyHKkv49ScuK0Fz7w8BVIN9ljW7QGR7
B6IQ47zI2LqIhxhXLEjCnNMQ+2lBLoOku6QUO1Sd/ej7OCaNIagOlVEeyRbJnWMonj6sZ0mOp7tx
9bFF2lOMB2evqw6youCzEtStuCT76BHwLAx/Pj7jZt4BnMKDMkCuEkNebdtqrhgbpqvAHedTHv7p
CA+/spntzWr0YPu7i/dQgErmnmqlhTzAQ1+Y/9xKY5dnVg0PvTk+59EcPvhe/8C/GpewSau7YTRv
7Pvhc4dKHlDWwc6c+2GwJy+Qr0XKsDIdmY0uDHxmGSI/CxGk+7JhkWhFdKwnurTGYkcMIb+p0uBp
x+BpqO7dJxDMcJ1IGAlr5tgBsVfTad4GjV6eYHLkGlc6mzlua8oG0QtoYsDhX2KBIzjA2dDC5GN4
a8OBzWFiIelt/StSVNYRvfvUHY+p6MsAHL/zwnIwlXPLVUPYNH9ymPQKHyeBuZdZ42IXYZcIIg4O
kvo6N4q6Ta+Gx1iHzipX4rGsuKi30Xg2ymaPbRxzK60ru4hfJSUudGjASLXFRE0ZYPFaBbQvTZhX
5TS+qcycYL264sXohQsznw8sguKzd+niu8xMAeYoI+5hYAZOM3KsBKmxXfiEXvB/B7v/eSLs/yXr
9f8rIcEBnvif58HWn9nv4vvvebDln/jzueCmuYf9w7UUHE3hOguHmsDV/46DCesfxMB8lktbeT6x
r/8bBzOdf7iey5850ocC6i3AvP9DRRD/cASWUl9Croakp9T/iIqwEFL/wjQlAubAX/R92xbcPwms
8ed/gfBaC1orHmk1yqqedTEJOIJXz8zo4kvHSnnsBthn5H8EjW70hoddKygf5BLUi+JQV9I7IA8u
nakDuIGoQHJuwnBXjtlN1jDUxjbA1U+fDc2zvASpB6oq6jC5Fvn8XqDMvHRylmefBBjhGf88JBiK
ck+5/B/6JcfNvhwX7tFWZbR3TLY7muxSrqt4rH3dvnV1ccgD+hf/8gX+B4Fc+S90zOVjUTaJPN+z
AEUQyP37x9Kx72VRpZtDK+Rd7bhsbMpDhnWEXtn2MqA3eozfjkPR+7BYtJbPqhCT5MTbY0ePqvd+
ophDlPfK1FxYl07xrC3eooHjSJPWpzKC1AOugqZaYdI0brfMmH2ufibnnzExHxCZsmvo2aS9Mzp7
rKpiBW8tRtV8jyu71AA7iwGoUI/0if2ek6Tx3vsGbdaiv4zSOEI/p1UtwiBijQn4nD9sZ3uYicUx
s6lCVMRq21Ft/+uPbok3/usTpSSQD55ofMmW/JeAId9IJeJQ1QRQlDxbXU6gp6IEmKkw1PUluAMR
w6WD5zghjexmDHAlAabcsD5tqmx3Ud5fOZNyJgn7F9zzIQrkAfgXPiweYoYG/J3JF6Ubw8gLssy5
x82OBEJoOuaGdoP0vwlnL1iQv78hEEp5MxzTlo6w5YIV+csbknIqsEZtNge1/GQMX4fKrVHgLDqa
6sx8zUKWX0A8h6zuzbv/+sM0FxL0v/xwubDqbT4raYJV+fsPb62ua5VRtodmIGggRvyIWcswf/ni
//ngTPN7H9vgyjRXeiuKnVvYUhchgqI6DPn04/IFHBNr3BmG0V/zahL02s7mf0P4NP/9MsKvaSsX
rr0NI9/9l98TlVvC2eT35IPiFjQY81F3S3Gmu0qDOTjr1uMg4dGunEOm2plZ9jQR2Pk3Ng/bxn+M
1rf/DYv+9w9s6XMA8kJoVtlSEcv967dFVMRZkB7DYQzTk8jv8hZLi1HbxAlGSth4Cm+By31u7MaT
y3lhpef6T93LieiFvDNk+xQmE8ElcDZXdzbdQ0KbdmXNPHhx/Z6rI6W0O1tNH7rAgmtWpVpx191l
CkSi0b8bg33fJu6lNxiMR17FtAumhGtZp3QChlLXjr6M+YuYA3kuy7Q/NqWLfa3l4J1y5ElHUx21
37y5fRziCw01o5T4pYq4X8ZxO5yCOhlOevlvZR54HKcqXK/MtZhVzHW0VRDC7ujK2jSEVBqRFceq
XFyRjLGONvPcjZ0l9pslcUOFvQawV6r9ZGnGovRsrBqyZWQAQqwuYUOSUjvheZCi35UTLsZg8a5m
zVn5fvzg0272WgS4Ftn6dhNcqYXRcKXM78d2rCcHYNbMOo8q4TxMbnjjjoWVosNwHIvyV1aj/uXR
+E5KVu4kkioa/4RaxeIAYqPgWQXEYZDroG14ExcGXgotHax7C4s0dm3M6LjOSqfazU7OxMtMtuMY
GHi57CtEAFoCBZVjSx+tVRpypZqAO7b2uV01GewZ6T1ltfXjUIu+oszwAdHvg40tpiYbX0zUQZBI
BaAtaf+Oi73OxmrbMwAKJowVIjAeIv52jnqaAv8BSuuTsic8a6LAKd7TEQNJgo0imZhq95DETPue
u7Y70mFT9EuaM2jepjgPDvFQ/xFV99koHww2ej1dFtXaKktoK9TfYgZD9aYj9q4QRYT31HmLqr1t
Tf5dHJZA5vyK2KdV3xlzWW7bzHhy2oLIIMr7NAOVts0XJkQvcykvI86YoP0dWPIz4yqx7kxc6KG2
zhZoudo/1pkmpjMdeunOq6ydcVh2jbudB2fruOl50mN0jcf807PpIQ2E+2H0M6s3KZx2upizfTO7
6aqN+tfs44ISRoSdcMjxvw/dnnyhketLKaMUe2iqjmnz0U30iBURRoISkZCmvcfW7f6JwM22LtC2
dVgpamxncsPUwF35j+IMMXJHgzPxQRQrYSGJBkROb32s4WnaMlgpGzuE79ewQPXwMfRNcR9rNmkM
Fdg+c4HUjJrhN9PHFNk9HmzAY46mV9aK5a3qprMyv3v2UfKAxswLoa6DHswtQ+YO7dgIQeDhtEoc
s8YFHgYw3lpCLY28D2tApxNdATlIbYAU5h1QnPYisCVxa+pWswVpqbem11F27Rrh/xpk/F5+xpjR
os6HmJl6A4LIg5ksM4C+Bc8ob/ng9nduRmHWmIbXihio7pGn6Mhadz6tzYK+qSJvfxv+UO2auOSO
EibxSh+nLjySLF/LECXBIu59wGtkjvJVT9Bcnb78inXxp4nD8clkqUo1+i21Tu9UTrzR0JiBsETa
LV3ZfxhHtykOSRN0x3zCRGuFlHFrx/w1mkyM7DB+Tfz0R2oPyqgj4kPnNQeXzO+JbmeyTDH2Wo8Z
APVV9Vsi6ncdY4gdYY+ILHP3uHWuBCwZrIpsG3lYbls/Ku/8ef41FvXWsubhuwXCusoK8UB2DzYd
yKZ14nRvfTmYawPAM2YB6xpg5Us8HBgqri91zXPTvuNo0JuoNZwdlOFl+kUEvyN4vFJGSKoJ7iZo
n+Qj5hibUzT1YKV3/mT2Zxu9acwBAcwPgvj3NquAE05WD6Z6Jv5RJ3rczWZwIDRLvWWe4KVr+m+m
urw5QmBdVR8MTrLYfmcqhL7go2SBYlhRzJYdyvAhsvNHVRiQxaK7JvoTpmQCU6Pe9xHDwZDpn9XD
LrBE/TBN5C0nGcw3wk3Y8Kw6Ko9jJAvy79ymn4u0V1uLgtctvhI8C9j5RfbF0ZM5JI5at0W76Nqa
EYzx0OYgcSzDa5G6TZgnDNCQYAnp1oq8BL7SAD+skFN5ZK+EdSZiMsQ+jeCWs9h9urtYAZphUMA+
CEo69gdJPd2ud72INC2OktoL30aw9mwd1TsKIdP507QNFA5Ao6eBzyj1IZnrhKZExgYuZxURvize
Jdmlr0jXT6oMnjI/+Kzqu7Cjpxw8wAexyCMtoHQR+g26a9NszFBVxPbITykDm8F9VKe8mOX0DfEF
03Gb/UqniHvZGKwndHa8afjwEu1hnsj9P4Lw6NY0AG87dNA3BWEZejc2nZ1estGrDrcMsQUFg4et
P8mB0eS06KjMsQ2LnccP03tbYReqSgvJwmifpdteEdQSdJTgvSJx5eVgpIqW0uF2O1O8CDJY7lNW
gJ2RW0ezks+tkTmbFBF7rYb8aPTqybGnYecnxS2ZvtrSUO+zzGiBlsbBQqzBbMBFY46+7ZhwjbLo
7AwCfSWzRsZI6ceiGus7y9tIf0Athcy4KXNSxl2sIdfyhq1rOTVbV5JfQS+baXXVsqFuOhdktRja
teZQn+qdX9jWBcD4mr7u+aVvpo0v4zdVgklzpIvJg4LLa+GPauNzuqMZbWiPBX4ltNVsX4+FdY4r
n9ba0F0W0f3Qk4sv4pQGAbO74toJL0OPQVV2BIACp44wyXTy3A/ksrsp/4jKObpo+I6XFI2kTIZs
302MXKLYwoLa2UfW9S9fy48O5+E+EzyxOTV3Z39Rk4ex/EqVBUIXnrhIToVFZ4CeiatAwF7VjjpO
kMWvtde9eEPvrOFfpVs5B7i2mCZtRCepXiviQ5VInsdFVFFxA9nZ+YlHNrjEdT/sOD12ZOaReQb8
kFnTbBluPqjUK64lUSbeQG7I5fAzVebNs1iqShwCtfowx+4OtvXSpzvt6w5fd2LzyFZQ8lJMVafc
m5pX31cfDdNbDlzGJYqN+VZ4fbrvBo4Vo7MryvjJ9ZNPP4wGFrIlQufql9rqyTz44rvk7Rmk1W3n
8tFgbodWlX/UuPP8bBQreI2HcjyrVDw6YzMcQExDV5DhL3+kWaJON60InrN0phgQB29d80r6yma+
l3vMEMFPncLoOGtiBrmCFgz9+zXkCrD2TP3g4QyEAfIec1AB7uK35Y/XY+QAHbUeOnUR9Yw3yTbx
ppu3SlT32rM+4sH/VQEJKaLvxO/+mE7wC0Y0VZiTDS5bRGTcS/FNgp/bg829EedevojDY/0euBQP
UjTqrROLYHndBz9GVn+JjhGstoEwLXvEhAvbjBcUvJ62qZTjNkC/NAGorpxxuDOWAOVQ9dO69jis
VqQ+Mv0nmO8Nc7iHMf87M6qAJB0+Y3ocxUqOOXnpgSyYvYwn8vi18s+6z19aAASNg0dcFukXd378
EzTk4efoqCtYJSkhKZcHq0He4azmnwscFaYhjgFxEpXIPZ26E1WoTQ6ZDl/WmFfMDufkXlQpMwc8
HFZR7+OyfqQMmZFt0j1VERAKw/rGkrtJJVwJt3sRU/A+zg4OB0r5OC3ij2tGkwxC1mOW8A2S8eNN
evNOlAEbqeMpfG7muaPYbsVufReF/g1kLhmyjOBZlMqbDiCdjeoyVdPvAL0Tjf8pdYbfQpmnfh6A
sfnjqVrMZoYrTyZX4MVnZUM06YdNNKUccUYMh6YQCtcz58wu/sWAb9d1/kXZ3tWM7ZvrI3kWBdso
78APZ9JxRRjvmrjOzXCTdumj5lsnDOmT0szTATA0RsYM0CZjRIqZSq/ZWhEYPbrEydoSSVw6g4EU
WS+dU5GLFj6GpJAwXNb3T+XsIs2POcqvw+FSN/lzk7bM8rmsPnbOcPWbnnCGS8albylstAa+u9Zi
3tfY+uAPDNAaVmv0Zi/B9FhMWCAzQCCmkwLbzRc0hpl3W9//SgEfHPLviRL6vibOKAS040RwTRrc
fca7Q/waa2XVG2JTa+8orfZcpc14nfx0U+Mw3Nho2RHbXhO3jPuw7a6G0GIizzhhEh7JMuXv4knR
3UTabJZEFYhTaSB9Y+h5W08G7s4ZEphEtgmhdzqXFdMGRkU/VEafgz7xeAnSeEN8/VGUJakCrgeg
VJ6msHpLSn0Xs76uqMG7b9USuH12aloivbQ9WT0HI0HXaETY1o2/ca5DPpFarNoysgAftnvKfqot
9QRXSg6YE1OyXgR9ekltZrdlREaDFK3jOCc/BKZQpHehb5Wrek5wxjqxRiObfxf8AFMsuEvxFHZM
jGdzOLM0bk1v5t+duASnVUM0Q3rXLgcDM4jktY0IcyfUX6IvMmKiYfM4DcO0wyJ7wzH61nqmt0on
AKpD/yiScr5lJwpr2VN8JkwqLE+Y69hvXGJH5ragg+Rozu2EWYgxS997DNlNnE4UChQtzcXdeGdU
hXHqJ07xDlXwq8gkMJlWNIFmeXq2q+ybAbKz4ys8ujY80IQZuaxepGT1959sWTB9j6/KcpsN/qoj
ax5/oBFP+/wqaqFOcJjblT3cuGo/BkphtiYkllrSfLINkOU4UBkxLNpDBDDmMc+t8RFinFEsVK4+
T8mJpSNDRNkc/cJD+gOzsFUFobWQdaUWOA2izC0xAgE4KPy6Wdv0Zx/KtClvY0HtQx0GJ8eLzo1t
nIaSxLUnAEVEntjYjtS3ZFhEhbkh4080BmoXLpGptLZ5POJ1yEh7afWJ7Qo74cg9a9UDyavdgOnh
3CFdsk1fOof9rbPda+BwOK568iFeZ3/VKetmYrblzjPrayZa0o1ddh2CLNvjJGKsSI171mtss4Sn
2IpDu55P5OJxt1uWdV+K/hnUeOHr4IH6CEyZcP9PczY+OXQLINyKjWtPxG9RQgf4RnjSe/WIFeUi
vEVla9N9NMkrlo6RGFYYrnM14Nbj8s+KQt8CIgdZ1h7HP0z5buAoXE7mmzuy/o1sQB3SIKPi4AZ7
Y+I2Y5IAA09hR946M6KjkfGVLeMwvn5YfwFiso/l1nDq71yoAIZHvauBNmZmtacY4YvJG0DshuCs
Bzf12Z0EBbypatkLi27nWTVphPnHqd1LHeEJ7+2MT5ctZTVNVMpTRbINbU7sKbgtS1QPKNIRYaOa
faCJR9JkEyxPHT5bQJuKqeEmqFFm51OAUkbEyXqygIHsoi47ll3NdKuwUVkr/JaWyrHWaByzZfak
jNhilwk+oGluBs/yYAspovfRL95IAFSBSxHCYOVoZHW0F0Z/0JF8qTMy2LMg9IPO84x/8cxNhtW0
RSlrOHhXgevTtUEmzlFGvXXjASBcykfMYs8xFqF4NVYOJE+Cc5gTMI1ywfV7jOLaN0jj5x3t8B3j
DG1Aj6efNZPJNeorNKWe4xXXNbYT+wgWJj2NGjAryPErDgzEvlQ5ULiq+zw3ttDM2HvpqtoHRQAf
yUzvkvpPZlry4KEpWZpfYTIR66Nb3KDehAMgs2AuP+0vh1plcnzDkfaeE3nahr+uzfJrAKAAfSE2
unZ/aXuuT1B0PnprAUYUIxcbtBnNpefIUdUgklS1x27MQyIH3hbIVHehPa2jFpp8Q6P7rVEutJgy
uECHyfatw7kzL6ITPF/QJ0CzfLxahQADW5y6UixAXlSBNAuofb7zO4waqcWB16rnz64lBlNlLSff
scGkTYpzxGiRjZBEMQ1FaYZD2dbEJW2sPrmF07mz8h/LgAdS9fZDxk1og1hGUULmf1UtYSCpXVI9
WHPXY+ntGLtu4/GxN+v30IEe1A7Tq55tFonHbMJC2xvEyML/Rd6ZLMetREn2X3qPMsxAbDOBHDkm
KQ7awChKwhyYAkAAX98Hqq5Fl1kvat3bJ4mPSWK44df9eJefCUM0h9a0f1jKJWy3uN+1ab/IanBh
D8u/XnNtkuUpXfT9jLtn71ppgTO4Pg0TqeeJKS8ODfHQ+cuLqjBRGIZ3ccxWRo2NEsf7l170Ljbb
SoC0TS/cvQ+Z1QV3qjF/hf3MgaBKsY3y+WiK3JK+nEGWApr0TCkJOZBTp0L3oVwIKJbrpqkuzKoQ
UouJGowZZGpX19/VVJMgMZJ2l0nlHgSzxG7F4VVvIyx5iQo7p+6Ce2NVkZ+r11Wir8om4fV3SjK6
NsKW14jEg1FNIHq9Zmoj24PHq+fj0j2rzIMJh2V21xo2mInkxe7cR72WfyCb8Cgw+GPrlpgjdXJ5
t2y1xpCF5zy2xuAVmhlycB2c1jk7hjbImMY7wGj/CDIvOZn2AcNveYThgTA8r5h9POKPK7EYnDoE
asAjuUXZYNYSAS0O9sNKZ8xOCkNQ21D8mnHbcywU7snWTcn/dPksdXYwJ2i7pVs/V2v1rFGCcLJX
V90+lL45s9ki2RpmRgcCooolj99kBG1BZZRG58EF5gXZK/5p5pCleAjrycApjYNQNiuqlDwZIRk6
x0/JFSPp+QYnpVLwfxcqWLhPttJGZX5y7XisOZOUJwyqHBjqsoLI0T7YJQgYizS341W8nGWRHi2C
eA4RsMEZmgjS2HoxSodTEoJd4weMgUERPFfBfN947vqwLoCWho7TZV1RwqK5WPdZKm+YI0l/dktx
GAZACgOJT0nBWbTO1Rcmuy1wmdyhAmApa9xb7Xs/bE5tMYMGun42wrcQQeSnF6PZ5lE/5JG+tEwi
Q8AIg7lyJk12LPLk2GK12CMrDFiDB2w4BbgLqW7SWvYI5n+WrT1dT3eGzo71xClFGc8OBE+APNOL
kiB4Rsfh592V30t6mev86p3ykb7ZuTDgzhUPvqf+oCw0e89aRk6UQ3sb7Wu7HeVXl6lrhWoajyHG
tYGhVvAt4VdS5R3yFYmJQs7sQapaXcpxXQE1u799KmIcRamP5QXQ7+kOj7xgulss50eQ5t8imDDS
hXdJq09ueNa94GiHLfjompxxqga4FdjCDUKwp+ke0dur/vg2OPuq+ZMzmR37DLhYSMDCvYUDmEuK
19xdY2o78i6iUM9T01v7dmCs2Syd0xgiDDjYsmqSiqXRcj40nxt7mc569SEqhgWcnKnAdLO2Z7ho
xtHvTRTJ4NlKlpvR5xlZ2wZkUTnqU8cVuczTsc+VF80sF6MREzpLk1PqTqRGcGjjWEu5Am1hEMZb
j0Gnl/vRDPnNmT8ar8PZSRMGdHaLNhkMvgXtXFG6vqQuopIhGVUgnkYh9fCxzfZiZU8Y8ywFN+LG
A5HbtGS0s0cu3bKYaDnqycpyrLHtdjnb8oZsy26h7EB6cjVNISb2rOfKTwTR0FU5VFMW42vfC+fS
hxmQJ6QJxlzv1OkqP/hL8bysqxf1pU88J/jTK/sRnBjz6Eyf3hbMUfN0cpz5oiQ5qJk0rloqasNY
bVkd1Ek3p/MNcUpTpCOm4gpplWOdGs+LT8iQ+qJbkUIrHNDY88YYHgZzioumG6I8sZoo7Ksmts0a
wlUbjT1uXR5k0547Qx0oaydrYwugQQaaZiCXqAmmGkt9yWw1RIRjwWXRlhUNOhf7uut+UMUXieK3
V4bwoGaYTpUgv4AFx2RrV9O0bPIZphmjOmtOtkALrL9EZucT+4WfkyiWF69QAfLPaSoqHfctXCCy
yle/ZC7p++XNMQG2BFa783qezb4PDYNMzjmjlW9nDaTqFDcOyXlce1NgQ3nFYkFMHeYfHSo8BZNs
rUk/8/T3YROsYXCYrETtRx0wWuFlyus6jKXtU3FkP1Ez+IcpZDlgVRMbkX1hNzhYkRHSzTeWDL+W
H+yV5gfeGjkP1nAC+1fRbF8Vrw5HGXj+TOodvMmgPuWstLArmo+j9SZ7Vi856/C9LKxoTYrxIiB4
uJ2L4MKFEPjyQ+nfW8StaozsXZbjUzvWf7XuKVzC7LqnfuNtbWiy4axL1Z8zH6u67y5Vab3Yon8u
5Efi4iOrGxHT6HAZw8m8mKjfgTtTAjqmrw0lO97Y/WEUdndDEONUbJ5yhwWYQWgGY+GMyj8uiBwz
oAt+NzBZax9bXPYRzOulFIZxMkkSUBVUgtQNOuyaa0iLhq/PdbtZy4Rj7jOCrz3nl73Mwx+9c3ao
jyPI8BLqajpAqoBwBNNFW/MLVgf8bMPzgGqZ+zP6FSq+gU2Yao3m2e9ZN9js/CwFM8esacBbVn3I
M1oBNMSbgRF6Cbz5kFk2ymvIxWwZTy7Qx77HqjisD4SXh0M4lgaRZvy/Zof+moBRSxrkzrp4SnsO
Er11dEyVvKElXQc+OKFpALzKPdXmzJ7JWGiTKuwv06IFvqk+fGd4B3LH9EpoJPAJodmtTwSHIW+f
VPRKGg3fd7nhTU2mxfdtorMT3ngz0afkCUculVU5vrtK/phLeKqyfsWQnhw7fPtzyoKIPRj0XX+K
61G8QlLuYcap65rLmHuOG6WZKV0FU6pgmrcmbxDLotJx1pgK2Vf9lLUkR2Kg2UhKF/ppaT6N7FNU
kDpcUX5UJc13dZARHx7lvRCpd8y3b6P1oNEsdoURycg+6Nr8bmCRehpQkBPy0Gqtt1pAGAhzIA7L
xzyG7FTm/rcJNsOWA1XxDCG7Bic2s7VxnWyHxQ87EF+c0+1knc+MxbapDzUC/MExQAEa4erjzcWK
rhIAPdZfxM72IpZHy0Jvlq17nzjrcU19h66YdI5c8KSzOzn3Wf1Bfpr43UJvxKqS47SiEE7OL5sC
zyQHb+mz7dm34XzKK9GzQk3tfUgNBW9qJyps8Qmw8hdtxkSO1LuLQGIqA9XKm44Nvba7xtJvYjH2
VKtyMsVitis5zhOJtJeEWOnUv7s1TzHQuxBt2WPasG/zHHVj1ut00gOymzFyzY6rDZOZLfPRt2mu
IBEdk700Hxef8ix/bu5LTKCtuTw2Hi955lsjwAljScgeq7p1trioiVz2kLloYF5zc5PZh0xXYngO
y498hGHUp6oE+nJTMxTNkcFtbxfGSxdQs7EM886z2jBmX7LPNH0YeN69uFvYho2TfrScGgCa+SHK
CW4JLVToWkm673vns7SL8FxTo82eduB8CR2KOY8cRwKcpGO8w6C/zzKASQMDHT2UEgcSbQYohcku
dtmQQbWZwV6Lr3oOeLK3dR67GON3LhqzTmp6TIaBcHUjQwzIRFNK0jFpQqFwHeQXNFt1aK3JObpK
QzLKiDXr1PyTIZrsx3pWROgW/GRJ96mTh55Ok3YOr4M53IIQ9djuMJ7MsyDkSpo6G2U0ej5lmPCt
PU5f6GXUajr5CiOQylZ+QRah4vFrxUc9NswOYwq/1hKWGaeuLAntQMxAH7VIr8YZmZ7W0M9YmsVl
9Se243X+yVXg7D1ib7RckimfZH9cx/CdYB8iimsP1XOK0suRzblLvTh3+2dZZu9+9o3L2jhntLE4
Rv1ahM1HlviXtD3UaRL57vZotUvBtg9AKOhTjrGr+aNmsb5XazjfmdmD0NIEbtYcOIsPVwHXqE/S
r4kNCKUWC/wkf7mNmQOX0XvWVM1EBABcfe+K7K24TWOrb3Cf8xDcM6F9lte8fndea/dRw40GKiq7
E80s91ag35TNkj2caoYEAL1z0bhA5quGxN4QZUQ90Gu5IBsn+1rl74ECV3rxuOrzkMlYJAR72105
QJM1cwJYVHaQC6qdu66Xrx1Q7dgv+bh9vh6Uaydk9bLz4BNGRXmIdVOER84Q1smosT3NxvQmswb2
8Jx4UeJ2ZAFZ0Joc4YTOk3PVc5qg2Rfq6eCe6f+IvaU/LmJ7+3Xme6otRHdfHHK6JOKCKB5/GXqh
lVhPeAX/JEXFQqFmoZcLUuaz9dsTAcuQOsXWnxkFG0SEpXVJr9LRT0bYPJd07xAAYkHHQeMwQITZ
nMZFU3HjO+mv0ku5U7LgbWXkdSY9nkz2MsyOOO3bypkiKzd/NbQaWnWBR142F0xQHOgxaLSmKmgw
LA6BKfR5CFAcAhkepMt7p7cHBfhq+dnkTBzmPN7VSHpNys7G2VhuNMOPOiH9C0OkX939olidcXTk
57m2dzDveQzX3pUjCpAx62nwqZzJQ4pSG9O8EHTC4dRkFph9oFwJTTqW1/2sM0A2QGei3NOnUTUr
rpLmbnQo4bA1Am3qzqwcuJrKlO1JJpAApX9v+Gq6ltQyFTwyesgj+64IzCOnhqgPzGeDFHNlIBDZ
85RFLvGOM6ZRzj59LPX4x5kCCUtZxpbv2Ic0IM5jUZtXL/nwRAU5TcPDcRl95EtZ3VeyF9chb0+6
nI+mRvVxcLpcHXxoWtPZXEJIouDM47c9vQifhvZurk0YWw8kPsz9OMsnH8NZHIRkoFkoHQZH/K3Y
AVOT+4fbkCysZqeflgZpGJR0JY6Ti7sSK8BnGvIK7Wp4x1X6Bij+5GcA9szV5mfP6cAbi+8wbX1W
wrxRZACSx6vr/cz1m5SUW1UrVLim6I60MzFvDt8V1/3RXUe8VH6anVbvBZdCFQlJeJQehl0LwAEn
x8+gy60jbyTBOQvCI+f4nw5hVV67DkrgFJOHAb1teZ/mIuZ9mAFndVeS6BQ5Jc8Ovo8ZSqBMenBK
A9+HrQXgCAxM1EcCDwTE6BttnEDsFCs3HdfeD6EWSXSiM2CG9EzIfsBSi3JSfIqSmc2sP60h+0lG
/PeazMNp6J9DKR+IUlK/M1TM9wOByIyqgzpo9pUHRlJktXcuS3RJbf2Vy+NgwiwIqJjZBRYu2yRb
8AX3CvScVfd3cuL/A4RwP5StD2NBYPxQzSNa2bALRiGi4KfhsOhcXHshiDC/Mr4DQ+ZA8MkQSzqF
s7nQHrC5orstdLFBDTiKjGNNiODJBecDpuPBK/OSc3TqwEiHmzUYxWMySpQKfmD7pTcEW1B8UGOf
8PNhTlyDCdLkGSDBD973JzXYzn1BTAO6hg35C8Idk9LJUEAGdDiR+3Gr2BlswtJD8HOZIXnDlOeF
435PBW2hrFb1viSVYJVfyaLLS7imn07V1ZHHhjGnKYpZDDV8lW/txq/iVECHENwR09cfMyIHnuj6
O1WcUctczpGcv1RgEY0IGDBMZKm4xsKZ0jYXAlIap57NKd4WWqbSr5PpudADdHUug+IRGZp19gR3
Dp/agVUNtC23+G5yqY5czQTqKezYvCa7eVnlAUTzvGtJ42DTEgyUBVsHSpxZDoRYISjtY1ml9n1b
Tnw8NqCZrL44ap69gnKzvsqvxiRxcfmYnJwFdwPbAtSeH5mfDs96BpYoUpxhrjECIGqSF1HmMZvu
NWLBmu4xv8E+rV6Y5MJ7QSF0COhmhUDF9P6ZUNASzRD7Yh4j44WDIkUjBGSmv5VLYEqa5rMvkISx
6n6y8ozgahUvDh3ptFPf8p6m4Cbo3ocVFg6K3tntW979U8waFAoRCb1XxtwIA8rRCloSlKMu4iWk
iS2cnQM/n3srNRCPtqHGDVtgKGILcoYQE8k6/cmn5UsIusqxQNDg1P0VDZy1JjvmgxHw4zCTqHDK
j4ASNYSbngbwrQb6D1LrSz8nX3hC7mvpDEec0PjylvUt1yQxqRf8zEzr4tc1PqcaN1tAs0sWeMnB
Tjiq5G72I2i7L+3QoFuv/a+5yd/IORO1EiCSG8d4XO1jJ+dP21+vblu/j0t3pzWcFJ0h1Djeb/aG
+NXbYx/ApRlMTpt0MnDyH3jRhr73Fp4GmsC5L/oHU2LAsuu3autbbTiIcllZF5p2LJCG1qEvlToG
NZJiw6PArYlkT4N1CvGnRTpXx3nB09N43vfipndImPpUb1QpxwNf5fLOHZbkFygim6Ca+Ggl/MpO
1NVbIs/JoIvDmNvBTi/FO1VpEOYdDlkVoNAZnRuYhmBhShdPZfBno/MlhhxjWdP9tPJf2uV5m5Wo
cKDcnaoGzJPxD6ec4muhjQcSUzTNDT8UwY7d3NTEQCv/SGqDezUs6Rawwx8qDbhey/XmsrrjWcrC
gzaFfrDeVH9y5HCss5TBw+ZY6/fvc27T97KwzyPhcOA2LgipBRSz8IjgGCRp4CzIeKQtm4+cqg8W
ngWVN+pYOGZ5GLuxOWW2Ovp+G48dFbZdAhOltGCQFcF1tDKyoXAwvS97CUAjItBxeAFuFyDpdoZm
swpySq3YahKPY2SbI9BXAvrVtBmmsyOymkfgRRP9B2hKjxNJeZwfAF27yiguk9M+juwNycxld7W5
MBdn+bWAKrZPDHglrMhac872TU1LHvnHPxufgjY660F45GDXFrXXnAv6GFjB7CZThjyaFps+gOoR
yjSMPcHKLm04iZCWLGyTyXTwWW1JvAjgu7vSuEdEma5WFSKKh2zdc3aj2LpW3k+MfViMETfkxU6r
b3uGP1MM66aBJedEosAFq/ml62zvTwCy0jT9JO+88X47umr8PD1VnuaMsS4cgU3B1MNBA4CCZ3EZ
wUnZC6hFQYIY6HbUBJnZaWJiwEsLtbEZ/a/FGd/w9V2d+dXpbfDc3ow30sXsTnkwmRiAtCPJ0Kr3
Y+yil0GQ4A9G2AVsNiBGkWNjCVO/m7jpI1Z9NSAQh/po1gieY/R3/Db5lH0lYzxV2MQQBpM1n+LG
cMsDxkseTm760uTI0QkvuRw2ymPf4VTuTOiS1cAMNqPS4PFKrizL/65AmP8FR0SnHzURosdq4y0Y
2M5i1vVE1BOwArJRoIHSE2CXo2F69rO6pz/Begjyv9XqNQ9zALRlsl+NxvGuhR63RyCEa9qscsyE
wBRAACg6DO57B/J3TvBYzjbJypS287xU3uvY27EoL/ya372VF1Ma4n2yHUpbMo6ftDjf//u7/77T
hIXm1c7wMU0ue7ScOwPDElCmsjmzFZlxa9KrgGVub40aL0WGY0DN9/aAI7zTej5PFJpkXHt3oR6P
9RAYZwPYx7+MkqtHZPdxMa8iuwCIVzcQe/t/cawAa8O+W7Pi0qYhD6RsOPfW8jvlJHExZk5ObiDp
fsEYZUg3OPzLa+mMl4mw03d/077zUbuxGBF76hJVC08yQ/kSDHd12kGPZYDnTYzxXN436Sv/yj1m
GB6ZcYr1pa/l/UdJSOVhykiGN6qCh6TyYrOE8bFT5Fb6VTGGF89mld/qMddHtE4WlWiPWPcYZYY6
ce/wtpEuZUXQLDqMGiyfUYFICu1mfLKU9UP4Lvi5ujqCrXW09u+XBO4RifQ+HqwebjqYvIOmXIuS
c7Ju7fRhceM84a70DsNcfOswvANykr3QT/LT4Px1JRlxNuvipWxIdtRFCfuZ4tKoU9VT26v82AaK
JvWkxkiQmw8EqChAdFv3mJopBNwB/gAECZaf7tnrWvch0dAojRGUNeZSgzNJTPiYhtYt9yZdHBr8
dYCXYSTUQLdwv6YfJu4isJBRoXgGtbZ110g+tt978lyDPDCapT7IETR36oriaGOuu0qgesbUiKOE
glJbmDQa1oYj7n78Q2D2soVVWqWApdPTfeSHJ56Wuv/SCP+zQPTrTX4fDDzKBbHZrx536qAi3kfO
g6XUyctN/2JsRSoOX+VgavT0rahCz1RUlZmn9zXmkl3uJMXBgMWHiRg5mANlevVYEu4a5fxZO2iu
tZybs7d99sVjpaZsF1zDiBnFIOq/CN1+9h4+XqpUxn3H43OYxgbDOiZgbl+Ofl4shV/HavuBjtuf
LV5LaDqffv7LdIktnwhB5TKsvGEKN0lvY18esdjl584piDmQzYwC6oDPhfnE8xJTjMfTt7EGIgSW
9/3vC+se8aTxG31sLEqsFBG2XSLFcswlL0k1V9+lzyi5FLwiadEymVRmqLH0KjPAgCV2HH2qCF7u
siWDDeRQ+8V5fDRW/67Jk2jK2T5SzML6xkXfbv1Jx15rXRqvKe7dLR65AruChF7yKPHq8JzqJEbr
uE0Fc3OXfxFdLG8elC5Dc9xME1UBde71kwzCO17leH7d/iYatv3/IowJq2WEyPTU9zyPQ1Uf9JbN
TAbF9f3YIOnHi27gLNtFczK69s7kPbz3nG6Cuw9/md0R6cIUCDH+5KJmX2aMBf8518sdCLLD6tND
vFblzTeADXgZSHTMQjQ89BO0R/TRJrXHB2o1j8RJ3Aek3tiq/OCZ6/iSbireMmGx0oXH99QVv+H9
gIHfrq5VDFSrTYkfGW09noNKfKlqfqoLM6ckM0UkA99Pdgg6+fbXO00X0ZTZ8W+Di+46js0RBCUn
Zy1u3oygE+RvDVifs2GATydnzTu2Gp+CwbPvXJDnqcQaY0BQwag3e5BPumtesH7ElAaiUnCFJIMx
n/qCDrfO1Y+5g8tChbV7CLvl1VmGX00pOQEmnyVb6f8MxP2PKjz/fwxs2xap0/93YvuFBs8/8v9O
bP/7J3/+M7Lt/4fvBr4foot7pgnr9X/9V2Tb+Q8npD6T0LZt+p5LuvC/Cjzp9gwCFFVCg6bl+AHf
wP9JbLvef7i25YemCwfCIdLt/E8S22y//1si1bQdpkGL2Da2C0Fy/L9lHDn207QmPVgZAa7YhLV2
YVoJtlD6ECB54pleQHxMhGoNrkTYyJhoejgIj6janNgUxOvaQ3Uq6XfM5fBS0F9+qgSKt3oI5oxG
FmUdQsb6PYsIyh+Ckdpv+dWTZ8grqzqLlKYdaYj1qHPENp6ocT6yWAPeB86BtByyZWNEaC8y1dDR
DDSxMfOWK2LEna+apzphAxeMFpKwg9ApMyzpOZVEVGLg4Ad1ic29BnnDVo19bdCdJQNxKUNgJzIc
8ETh7jUN/egHeGDIzbDCn3j2LiU40QSDRZK7l8DD1lSMNk+H8BC0MHvdgHXrNMl171eAv5X8IuCH
hGta79kApZFZNE4ndSJq+GduqXnUno+bWowHlo3AbiYQcTif0E40qhRG35rBj6AYW2ZWRW7s+EyZ
fekBlcwQP1VxzuwBk2IKCs5q44yo5I4dOb5c2X0MU/KwtghjinjXftwQEJsDmvzazWhaNqVyAW21
PvZt4+xqR2HMc/hdrFZxEgEW6CQlRgMidD+X/YD3eiWxZKzTgVVes29o+sO0AZZPzxkTB2Zq2FUp
mkCd7jD2U9KasmuefY9/D70qMtchdiAPxb72ProiOwqgm7tO1ztr6j8BcazAp7tXHWKrGUsMNmRA
/iAQvRtK/pFz1vEzV2RQaOewN5zx3PigQsvhtW8EOnsIIB8hht6ugR9Fl8UYMjiLaCTvtpkAb3mw
/QkNDoa9RkFTOVGaJgDpJKKBpOKVj1ghcCHvKbC6u1ZN2MOcNyIysJyLdm8uKd/y0mPEjNuJ2knT
Z3eXk0ojw+Mg6Bf9OesJoIfQzt0R+FUnGwrIPNAr8/Ap2khYHu2XeutXBmkWWyq8R2IiYKtoXkpG
mxsl+aDTibqVQgfXtQoGbik69jrsKAwe77KmISLvAInyyhg944dZ0kRj0U9Z2ut9pQbBVQGIW7Th
Q0Lqb7dR9zAveTc5Ev+pR3bu2IqiYgAXiF/9YPCbaZajLvxbbadULjBxwH1CK+ZaJLVhrUHUOUS9
K7DOo6WbS7YAbEmcN8rmHkdzxmhQb2xIfO07aEes8sr+sGj7TaVQpLSUXO1GfUno9QSjU4MINmLL
oydMdlxaYf0D2xhgKH63ijDfbqInCr24OdmQ2/eEH8y9ZgluS54klqJrYSDs0Blc8HYoP8MJJ1a7
8lLPBir4XCgGa1s7+2SmG1i5M0wD7COsUDl1s3dAimwPgW199wsFeLYwW9LLGqtNSDGSdzQ3cxcI
XdpRyQ/OqXgO+bJoARM3Sl2+lrbdXXQ5LqTbVjaBk3Gh1RwgZD76QJUtm/2LHaesEjlIP6QT3iQg
fVsSkesRBYyjfIBLhhP7koBZxX0DUZJzBjULMw/5o/L7U1UzXNoe9yA5GUUiNGeU466l1JaP3TuR
Wlzu7znAreuHz61R0jZFtpJMhnk1M//DzZjMUD7YhobskrdlJyH9XSkWMx65vIcWe9J6TgciGvT7
2lEZ1DKeAPqwURP7tl/tyFQ16k9gMwP6PF0L3MS4MndtoQt46qxqSxfSJ4EUVKv6N3CmIXIDNked
5FdZt5QZ9kipTriC03JmsI0DM1vB1T0EIIcwndOIQr4Z/9W7au690GbqR8ZXq/HBiuZtCogMJrVx
rTzbvKWSGBCstRM1cd+FWF+bVBBS4PJEoYGWZPHZ3OFuylnmgKgpw+kFRnEa51aGHCPUtSgFFovw
1wiY++j66jD7S35Kk3e/X4CpZxnWvKmnsiM9KIdvz/uJ5B8U1HsB23N5ueW/nGn4DSODLGqCcK4M
wnk0KyQX8rqRbVXP44ryPRINxue/cCeb+O9cTWYCteYJ/+AxHLY9L4D8SbwGaJwR5V0EfJJyeFEJ
n8TFnZEW5W/Bc3qn1iYlIkVKLMe4bLrz0ZffcqUYzrOx1tHSDj2bgwPQo5pLCNIBoGvblee5bT8x
lbJZZxkelCz2sORnGCp8d59vmllvJu2pRYp2ZnefkH/avoa93FLWf8JqHGwSyj6wjWxJk4G/y/Ly
2DkSe7PfPnv1WNyydMGzh1OYH631xN7hGEAAJj/B6twG74USl77W42ZZ0y4fxcK9PyRIU4vdvJbI
gUoCGKFQc2e0stxYnscuZd3NS42WYSgpUWlatG6W7n2nQujZpftENh/jxgXDo8mdWT2GOY76Jqu7
uy6hNkodVSCKQzNvEEj0snpGKFlzBRRvNZ65S8FB9w+jNTyvPbkiA+sstZ13rVXDPZ3Wn1Db2qjT
xafR+temJgdpZ/SyyObalZMPRxgQa7VOXgTo5MXlaRBp37htgh2UiZDa8qmJx4jyIwhcHOmbrwr/
FnITW74Vhifw3laj3qSPbMthMrXpwwI4wrcQZHS5vGRV8QEdHeNgxgtC1w+WUzkYZgg3jeGKG68K
HgITE0k7Yor2GsS7hmLYmFZJm+sRIwdYKVAA5VUtZg3rTiAupD694TyaF2C3SUgGy2U/0y3LvWwr
kq3UwVXtdE1mPFkTfq2CEBNKWUBj2qiuI6bZEEX8bqzTfRUgGBdueSwqnvVdiGMRVvEckdjeglwm
KHE8+qy+5k/lIIObPvmWuUKVqtOFXL8csDHgqocBUWMRreunPPD8nbFBBCjUI2NFVds44lDkZh5y
5zujDzPSoAgAYIXHyVbP1KCyTRherZr2FEB8aLMEubyZa0iFc9R7gxXPiNuVSWaRY3p6aIseo2mL
eaLdUkjQfRTo7YPmJLgP3c2pUzbGTRUuVTL4WUEHik9KTy2bfkFgDVDb6LneAIkahyLhz8sS4Fpa
h3lvkMY6L7rPDoYeuogFMda2VbJ4g4mXW3EekMhI1uJ9HhGASEvz9AvFT6+scCHaBOctR88HgD5P
0Aa8wzptjqIeMp8evBR8NqVUOht4HAZOrMuyw3ZpLWfhl39aJ8wwY0GzS0i2l2Cd2MFJHI/4aXat
46Qnd00ogZZ05yTusyNZWQkbz2Hr4vNxU5o4eySUkKX67LZM78iBmPClCm4QJm6wvl+XbNUP8LHh
SYy2EdFAgZ/VxAJnZWdnQVa1VoPLyGPpQsrGnMJTMJQGBE5vOQ4zHvB/cEr0ckbVcD3xL1k+EXbc
8KE/gooeJnxkvAr1BfbpGg895qopp+tTqQ7/dYbbD7cZGlqx2Z0kxiryKFOWUGCSGxaPeKxvqkRP
tzWy75qT5/OV8Rdwy2Yp/e5WsulLutzNZm2xMJ+fAaEypa2YQtyCmbINw2Mxy/RutAnnl4IO4WLG
XIOKeNpMkg5QUTIGGYwlvkqfwgvGzgdrbfYFoH5q3vRI512bNk20KqbKoR2jdYF+a002jRAWTWX+
JFgRJ78qZEhjLuVR0ZoZWc1LLtjHZ553YByv92bA47zaxLieYiaQe11cpB9ewRzordkH/SrJUUzl
G4/tB9YC96pdb3mgunuyb0nGtNQJn6HDLIjyLI84rCjmmfPbgIX8R2oRf8osrgX8GU2g2IizdCJF
AyuxrajZFEhERGzDc5gSOLV7YT703AaeeKDAejgP06yibhJ/S7ZcjDL9e+evh8IkJCCc14GCmw3j
h7m0x6VRNB5fQbMHVp33RMUdI54w2hXhpPzpzJLmqxkNfE3nryof71KA6/sFTwjnoPLZc9JnQN6c
ejAMNLk6NB2/WIFOFLe27llaEv5Yi1d3NN/GMWe3Mbu3tAgf+9I9ZxVbL8tjTCSFM7KqpruMhuxL
w9dbOZdhiIMBItguzmzbeLyyVx29E7tixGxKgjROtgGbLTo3yzXvHUJgPLtivi4GFsBm83rVWY0N
L+W5V26pTSAOY+syyqTdliulOHDpRXbnaENvDzlKn1x68SqWAQ5Doh3e1sE/JnlexI1DZKjP6/uK
EfzJp9xq7ALuJ4fTb9fytbOeQQE/wTiu96Iz7+2Jx1u9pZKnME1pAcVDh78ZnqzqHtjg1PyoeCcs
0jJi7VisS1ZwoKitPucQ/TvJiuwehA2l08l3NhbhyeY3fFcBr2j5txOPEXgb5JF46tgX2ygOvkg7
IMaNQcnluMTDZO7J4bPLI967M3Sz3KliYrwvZtDggD9PfUZUstCtu3coqSsT6j5LYz4TnqRbKIM3
X1Bn0p/HRNqvoPl7bJtExwQMTDE9TSXoacG+7bQl3MJykjfCzuw3adkGzPN7kXSt1B4p50WDdm/0
GGUrHMteh+KadxONEZguVWiU7AcBT5L9maEuoa36/5u9M1lyG8my9quU9R5lABwOBxa94TwGyZil
DSwUkjDPM57+/8Cs30ypLlNZ73uTZqnMEBkk3P36ved8J64OoYnMC246ANjcWGu6fmIk527TZGRM
EoY7o8TSljNWWwxFwD12iB7dcDaJ+qiVg7I+dG64H4riFCTuk4oAqIy6+RH0MQD9JkOBaM7nX3Y2
dEQCg0Lg5wF2cjMgvrPXQZh04nVjOEqVldvAQcMbDslJhNYThjwHrgbTSlG77G2KS66JQ26Za/pz
3FBQt1Wz900kzTGCVCI3g4BQDW6jEJRk25/lqKjbS8M6Fu64ztsBEyonjj0wBjbnHbjucJkbxlZL
+tPo40+AooX5KoAVgU3NcLjHGu2jbLV614/di9ZP8R4GTAACxD2iVeIjUAcNSijpHH68DWlA+7iE
8bTmQPhGrAd0rrjYpbpcd/X4fWrJ8ImBQk2Cws4qamuVDt6HlxJOo+l0TcFcljXhsqAquQgtKiZm
Rw43V5Xe3tYripTE2XSJAWKU/YTpVAh9u4cMrxGbnVnOZ69/tigBAWAHN6Or3ZUUj7pgJouqfOpN
dysLtp8SezFX6Nxbm3TF+yndjiEw5tZlpmoUqt1MPiqAKva4eyCCOoITZHJE8UdrKapb7YQZ5yVq
OGF008yhnuGlB8AdLu945fiuNKBNtq7F0J59r3pEeIfMsOVYodPBAZNJCk5GMrSkWxS9EVd3SY1R
6cPR9HGOzWjooWf+qztdcRRJ/3MgiWFdDbE8agF3rDpkukrXx9vEyTsWelCvcfZQVuUBMNaOPJFV
AmqgGJ0fiUJVG0T4mWC+5nuz5Utl+JxvtOriZF6KTj5alSP1iWaS8ms21WfqDrfK++E13adDJtVQ
gRVoDddbo5wpib3gQvCO+/Klr8gV6rz+6vVqxYGzdmLsTXkae3AK9I4Wv7FjtjwufeMTjw3ik0bL
1sLX3BUenRdJZnWfJd8rboAc7dFcj+Trkpy8HlTSGs7Jg6nRj5liQuekq60mSYRcDJ7JY8q21ciY
DEUL5EyPxU4ZaAQb7b1OG2Qoex4glySbZS+D6thyBadv+JEF5hdDJ41l6FS8NWIESZhj6SMh42Tk
L7eFG36kWnIddHPaiAAsTOIzl+6pyE6OSLcBDocxLVDdmgURz9owcvNmZ3B7l9rcQkcA3gCXxhSu
W0mycVJpPcdHr3Z5XWGeopyxgUv5xI+PydVHFLPBekkiIqy3GNIsvr7RurzFjvc2wShYtV4HTkxv
mN9k8wJnz9JGr9thCyBvawxOVWNf0JnDae7Dhzg2HrmuSv7Ob6bTOosUmns0+PvBZM5nDG9IkWQB
BmPOsjTbD+ooROu+xVXfyo+hS7J9D119gJjjtfWqNfWjFuqvhS1AEVMF2uiy4eR4m2budYbZV2XM
6EkEInEGLzdw3ouSIIRyVsi6lQfujkcw6GZPZq8ugabbC5nRgZW0mdAi2JTf0SEbhld9wHmeOw99
FeAQLF4tNV1LjQPEi9CAa/WwIiEcMxwn0SIsB0DqiohCHYf5NEsPHOfGNPICgWA3OjiBdYbs+4mW
0Z5PYzmF1a42oOlEiEy1yn+Pcf0T1aZQJbPFzX8bfn8k1AjKoqRaVK3J/I8tEG7eDtTZeiCwg87E
o12Jdwejn5mKnyA62Vm0dUZMbC3DB6v0n0yHNRsHN/A/xmJCSq5CiGl+l4LvTcKr3oXOpcRaRESZ
GqarTRbOUnoZJosx/5qxYZ1kav3k0i83zDcpbEykg65dMWhuP5AOkdra8NSy4Djr2SP5nL8ZmJRR
VlKeyu+t8j+CATlvaLePLktoG/hkoTt6hF91FjARfrO0zIHkAYONy7fLLWuTO65qzroFg05m6tZi
h18Xwcyty8VznzUvQYHmOABG7AwF2rYRzFBXNT7qO4a7RZ//rAb17mjFpWN3P7s+MtMxJLI0hCou
oKJ0xY/JrKFT+KMGuRCdXQxo2pjS8DnRmNoqWWy60rnJuMARQP4Q6YkCDSjP98JqWJSBaW6KgJC/
qok+CBxAKjy9jFpLn12FT11ZW0sidlxBpF1HFImo6Q5aCXBl5beHoQRHbTk03mDo7CL3ha6qv1IZ
LZXEKzfBgJxEkwX5sv649bTiy9imR/4L3C8PN3ikWjpgIVZR+kI9n4lP9TI26L/K6LHQcBb202Su
RYpXDQs0P8TfPghnXQxArkoS1rZQfJ6Njg+MwAKtxLE7ERo1x1UKya2MKBbSSIsrdPwvedJ+axs6
YqIgxgeZNZnMxrTumvqZG1BDEK9FGs3c5nJDxC/U6aRz0JJ03aKke06gL7m5XV19T7BtrWABoea0
+TQG0X+Pk4MKoEMmUxFs46RF8RsBTNfSq22m+YODpjhmvrSqQ0RbUR2/FYb9UvO1LqSHwLkHFsJE
4YXGINJ+0Ir4wrtdRBgMeCextdp+OeLSMlrtOQbd2A3uSbSqeXaj9UDEBJwl6CWKfg1tTu54GLA1
t7vRaD8wq6RKSEkIiewYKQc5ogpquqv1zGN78FVs56nRfgl8/1Mioint7slTUsNuaWADop2kJsIP
0gFrjqxpXCD84PEyWdeBJh6TQsKQoDvWO1AQUIlzTg38zqyJUB9HVPnDs0ew0gI1NV2TXH4dJ2Dv
Tl3vMyep1gbmODzq7xb0ijUnMzePNj10JbajJBD0fFmfFZMrnuOKccesJDPjad0aMA9H7ge4uSOe
DWR9mmwZsjtCbmNcyzGd95UhRrGOKgudBBbMhIAGoCy0Rwb/gxY205+83tkjSQRGSA8BX9d9c6Vb
CLmM3fgBecWl181oXZuEBlLEEpA28JtB2TsPFkEWMgSNzGNLlglm1Mrea+ExieCturiVV75hsu/U
390uxxNru4oGbPnmUL0s7pPM/xv5Po/Fj//+r8+8zWigPf7wwzyDsU2cCB7s7//9X9L608R3mdfN
xz8ew8+P33/mr5Ev6ul/SluXuqNMRzeVsPjr/sJ0a476p+6atpynuoajIGT/a+ZrGP+c57qoBGyI
V0K6/My/Zr6MfGdwNyo53cVOaTn/m5GvOSOG6Y0wGLz/ZpJpsiRMSAipK10yEf471FZLJ4xSo8uS
rXP3pMUbu0uNo47DQFT1yjYF1WficJJmTnBiHsrUsrKfA632T93Yn73Bt/amKq9UeONOhO3bWOIU
sB36cHF6GyTpFOAdtxnUnWOmOxd/srV39f2XD/z619v9B6q+66yZrgGfI5X9/fdwXQdMMKFzyuTj
+Z1mbOewjoKSiL2i19fSozTTa2NcER1DAdOb18xkcOv7xhb2tUNnhZC4kiyLdV8n75HeyW2DLzcp
cv8gU/cgYPstjcFwcfLaQBXM5GdsaiUnCsPSCo11GNRyxc3/6LrhO9MC+Ij0A2lxdOc0mE6s+HgH
Ef2o+09GmGJZzKF80gnNLmFbkc3JTdshfY4pMhy71tZm/jZchJnglLndtzCufpay+QyEQcmc+N+t
Wr63RJAQeemzdw1x8TgG48VJjJuiEL+wzwhQLvk3K7fqd83pXuS7a5NYok3aLjS4YEc+3UDfpP9h
IvkqW6c8ORSDlf1N0FfcBIzfV+fSMnQiHEYoJ8YEV8+OGdWJ1zyIeeUIGQ2NGYIDrSPdQ6gtbY48
3dHIw7M4prXtUHM/ja1+DoZWWzcMqXfpPpRzmq6d+Ssry4Ml3iPEodBYyWBZtj4GMrdOCEdTOMq8
lDIwH8NNF6Ukz7cBgKUpXBUpok5jsD8q8A8CDeWqGOJPC7bBztm3+B4G3s5Z9Q5M1b5h5B4vHXeM
H8XJhDnaeti2kBscW22OU9f8i3C9qzcAdjUKgowGxrsrnxs/cSzuPi8KJlwajQuu1uUCZ99F0iBf
qBFkXhtUlMTtqfbil1qlJ44Ij2ybk90juhL929RrMwGSDpaeWjjARkRzRZurBdVjuOjvSdMz9oVB
a7R2jXLceCJAVIbOgnQiLs+oTUGa0mHoGnHzpvxL3MCekoWTnO0IEW2cXQOjdXHE1Ry3BYQay6UT
mbbtPkyJk0MnRIBop6cHJJwl8mPMWF54qCNrOhluiVjDIJ4vnFOaZcpoPSnCaz2kGxyO1ToMGBPh
iym/2I3OzJQ5oMw8tRIBgUdmWpGJgXbbmoAkMFn90ZvpS4xq6bUB0xo8W664itxgzmkypk79aBM2
NLrNUc/XCj1hvHDC+Zo6c/8Y/XYTyK8uO7RtqiOLJd+by9cqn4O0ZDO4yASTHuVAJX+GhhccS51E
DGWcHL5l4jUPI3l257oQ9UNV+WpPBDn644vXM7yCUIRlCUaQ5Z5Lw34Na+PFE81X23zQUoz2HaVr
Jp7tKjmPGDfEuO+74z1HEyckJo7IIvcepF8zzFFpJDyptkIkb30Qq/NSF9l3rHxMV4pbzWA3bIx3
0yyudVu/+A3iQ2ChGTXpnrLNWEZ6be9EwgsrPu0q6F/AW+36dmIZuB0oTcz1o61OPSI87iyD5SI+
5UsKbXYuaSysuDnHqY05Eaoqx8FWmeGePI9TY2ge8Y35UUfBz05lvpmkOiw0UT8yzhmXxLh9Kh+l
SL7syuy1SrVbP3wtK5OpisRtEdeHfFa1ZR4zE9BOqFZoEOgwKLAXP+ZBslXcQCyfVThknrHPg2oL
2kYSsjYpplvvlBg4P03n0yfPvui3uHxIEzC/hPT6dZ/QQsNkLCebbDe56mqnBEWblbf2yI8ZEuOY
ltGujq2vXV9cQHbDuCmw21bRFhAKvEEqoDqOGrj49fOgMVdqlwN86JwZ49Jm/2HI1Z8wkGwKdoxN
nhTfKsLvApNm0jCqb/RT0MUDPO6LDPOTY33Tq/6rUvZnnkZHxN/oQSB5LmM79uG9zcRjHSZ7IK+a
1z6IMCvotCpSYkX9hYsHreAWKKEfTB7NT/sjJz386HMH2lU10hQ72k5W4T8z8X/UUsddTzkRK/eT
EekHICjIKYvcoSyOClwaIBWXk9UMhyTM0xVgIljOdjPsAqFgYDqECuGfw/5RJMc8b5iWDX33pHIO
ETXW7il2uVD4A43tDFFBMU5ro2NyH+atWhdFQbBiAKdTQ9D/1aS/02hG9ZQjnl7YDAH4VafvcTSy
m1Zx8IQFxt7SRdV2E7CDmxnT581LT2xskjb2Vmsc0iiJb7GJnrwuhr2jJyluYERBTOUu2cSBPYug
RwwQO8MVL3xlz1jVrywmcYoJvp/kKK4p9ry0LIwb2XnVCqU+suOsEwe/QiSjeUK8KdvH6jqFB8Gt
b6sa68TNtflA7YshlurkOXAzJPdhB0wFsN4KY1t/QWXfMvkHtAypgJjCKYVy0mEsCsH0LzsfTb+f
FeMFPS6CXM/ozknSJTvVhBPIToeOfowpz3CgvvkxBgSnMIJvjcVc06Lp9Vgk+nRIdYCAvkIePTE8
PISe+dA6afWYGVXGStWeUYTup96bXkePMSOkVudhsDTG38DMtnVy1WTVXMNe0MWGdbsz7Kg822l4
QWbkXyPYbcpLjUdlsMsO/USmI3JTByR1OJXmI0O4jA4iV6/AW1nQay9pOWKibINp3ZdBAD8lfETA
E6yFDiBQVUZ1U3PlBcA/WKv0ZiWTdSSxDgGb4+QXVOMVnnW8pfDUXvUCEtWo9lZRWqvBcpp9BSyf
7RuoeaToI8T1LelDZmDVsSpfsgLJMsRq2pXZLH8LkeOQ0LfJ6XJxutJnnoB4map71nqsFhWw7Yz/
RUvSEwlRiIVyLoF6F5MX3NTJhiHuLH4/Ndzu+JOWJQh+JmudgHQn76kas10wuTuaqxVtEiSw6sEu
65Pt62swnpD7BH8Z0+XRCtOVA/rTCZt1xE0Tie0X3bURfDhrtwzglbZ0BCI29kK4e8TAeJJqtWh8
eZV4XstZbeUySgI6NixGXFicv+pbbQJDK6azbxrfnIJq0i2+Z1kZYMjyZr1YfjAGZvmRbDYZdgH4
XLScM5MgtKD9jghpQoQFbM1zbDLLNIarcRyUS7ukv0adozvEndmNeabB8doi2QB4AjA9w/aHudxv
m570MpqlrjdZixYWCd1L7qLVg1FYp6ocGKp0+reiFD+tuES0BnoA/ihuxFx7LoOO0nEekQ/dM/4G
JsTFYsC9nFeIF0QIlYs2cKbJOcw9SBHSAODSNWdHuMdjY4VPaQEMOhqIOS6YWUIdPZjgRDUL8ozQ
9e8eshgy10E3wOlaWFl0Hg31QfaVttDMplg6tC+PZf11gug3RThifqRee6ta+iGVUi+pyE9OFO9y
nxxy3x83NFg5Y+zoU5VwzjpDPU8mtW4+0lAjX6st8tcEDTsE9Oht0OTNADRcjeXbWBNUEHhgYkf/
Qz2WBlLIMbTdbdh4H1k3PA16sy+rV7OIPsOENxO7wzPXnUudjxdWLWNfAmuss6zba9RzBMZ+RCLy
pCDkhGwQ/s6Fj7h0Z+LuMHSo6oo3vQ4xU+Y0CwlpvBXRpdPL10kRXYtjb0mbHPVOiFlPkOBqaA3/
VjEZnWyu7bnPvpI0tCToVsuYYjmO9FtRo7XMgvS1II1oxpGYFInjo23JWwSYfN+5mxJfiNQqZv7G
dBBWjT8gQCdBUgpPDe/EsG1xKFx3LVX80/PooplefLLA9SxT2ucIG80p/cjpAC+ysuIeB4idDdAw
7c0wP06Wwx+Q4fs5QifcFz7ICsNBPE5rM4w59SFMmwif6LzrJZjDseJoAyWDduGkA7u+9Z2vb4zK
sZH8eOI4e/yoDyrnDdKTT8gkkfBWLnYTIU7YPsnyyNzyFOt6ezPy5BwQJTd6hfWe+EQxYZcEmV63
4h3B6TZNs7eQRte5z7rmWkjxlp8UJpg3mD7+WSLEBHbMv3okPa9NLiZzJGTQBdmyyRqyLekqrUZl
DQ/pLN2SpXfzMg+uUEqn24419+ZO2HjaOBu3emFlG93WS9wnk3vzyTa8sa8W3P1Due3N8Ydte91W
jv7JV2Z71nrrYWTPJnWmfKq6H0nrwEM1mAbjAuqVXz/p3pQ9u49DFX/XDRU/AEwCzO+Uzyao620R
O29+Sd4hQgD+kUY/MnQBu74Po0ffnDlZXm7t7uKr+591gVg5ybQYEjRnoWVFG0FLCF6PtXMjUWDP
nzeUfDqJZNp1o/tm57JB7jalZyd3Lmqqb53lftZEkyzwpH0pMuiX3WRvfSzqXIkm/QuECSZ8fsSw
hpK3GskqdAJmRRJjYWuH2amw0UUqRrf7cgLHLGD/atV73pf2mYY/iuJeeyvjtl0T+ctlQ7g7YHWa
rZ+qrBk2RkeoMJ1WY3mvjgwbxA0HhnWMzYjTWQ4Po5Usx4CBUObVj9psFdUilnjcKPFExXt3rlmG
Ejyjyyy1yLeBuraOsuA5IqE1JX+i8dMHlTTDldkKyZjMBRmIYVG5/2iWQWmMWqI0AzIsyse8ThnY
Kk3syZs+Y7CD4z9Xa6HVdnu+dOWZn6y7EK59Ym/qNoDdE2dnB3saPpjsOpoaAPp4uLF30iKe4noz
JpYBRx8kLGHoKoV49Qoie0uoa3pmQEDxmFbe0sud+ntZZGqh1URpVBYEhng2ZvL0gHC88WE4K62m
lYG0Kt4Au0AU1pnpttNsse96R0JYMATRYfpFN0yoHrRg7uFUtBgvEGX8s9FC4WQ6Gpvb2gJZCiE5
2yEJRampCbW2idOcwxre6RHyf5DrApLNcbdOGTCqGNNvoCG/56U8BhpLcb6vpgptfN2500PDpzgU
oXeqEbe5hJ2h0Ep5FezDYG8OY+t3GwCaCezvzuyQm1keoRbMRoMG7MtcGPcjkcSdxE/tlMBppxCg
SxC724H8V1I1AkpJD5or0BLK6tHetA10KkgGYv/X9ygoBtJBxccIY+iqSVpGgggO50rYb5nT+U4X
bvxKXe9/7NhWDY9EuxkubhxX8Hw5MH0Q7yBYiiAAorCW/bYYPa5RFaIHbHQyUmgjRPZz7FCWZxOI
bn+We3jp8GBOiXtKs/KzDi1wntpzJZ8lFfjSL12uJYlOQKxfBn89c7XlyP2sq5XC8vBHNtOK4jBZ
F60zzGk0za5PhmguFeg9lUPw1FchB+tIXyoNuleNAcK5KZN3pjpUg0DuQhxkhGKECFxHC4KjAeWz
KxmbaFO5bUXT7OXUeVc1Xw2GNPukHWmcwFKjgad0xrV4cW0KBkk7YP6+9oqIY4i3XKlLV7wWeaAO
vZHsOop0gEMm8GrfeR8TJm+NNJ5HaDfQRapF3ktt681GD6PVxcPd6WaBXlqkAXbotIqws89bQhqY
uF4JOfGbJnmy05+l5zqn+yI3pDxVREadIhpjEjnrtbTct6KibQad6ynAlLmoZMBkfUjlhuFsR9QD
0pRQKOa0DJTYHQwa4Vr24/7+JaCkmxbKdYq9a+DOE6qwXRhW+6Sg9p7aee2kE3tZgHCIBpprQYwL
eJ+yAm5tcHVGG3QsvKKmwYkTPER0rHW9dsC3uM5NoZ+xjm9CrYlOg/2EzsvphNhXqDWhG06CNhAf
IuER30CuH2K8YytTVqD5UrRNImqtY649xb7010qvu0PpEQqqLOQYTsJtu7jBYWmPujd+bxpLPxUw
t7hZLoskdh6wWBREaaCmNmv/sSn1cCsn+8lm1rdDk5guHYAnZEHta6/4vH/2PGdv9WgKcKjlfDtj
hoYl7mqWPZdPFIQeeKhkGMJtl46Q0o2fgeWAeZgfA6tNxU7XSEDoVK32pZPuHLfMzxA0tjpFNGDP
Cc6vuXE4aNemMWVbrG0NptL42cwNEC0hUQ91UUTrsGR+09ZgRPzG307GMPA9w4DpkvgURI2L2KXk
JpLvVAtO4b5vW0F+dJyA6xoj8hVEPyTMboskDDU8ajLlPZqw5e6pb8LEDhql3h6VBgc+hIjPwtrj
DhWggokprOZcVaS3sD/EXpSyZFXTJCuTbw4zpks+Joi2fCSlQz8ey4L4naQATZnlkg7fvEtQYBVf
4s46Soyhe05A95RMP5NK6CeQRe8ls90dd6/oWMwYdzXmOcq1JkRjiWo/6yEL9g0kKDWID+El9cUH
1t1Upn8Sow7Sza1uJoDqQhuu9309adS6IlN3yyFDFrUTdttwltHfv9D7itGoqxnsP+qVh+AMHCRk
vuhFEANJ5m529PUguxqcQ6tiXmSydU++i6/DTSlI6bta+ykcLhhneA669pbVcQpoyNxJQte3umdL
soe1bNlSm27Bh8OI77Ron2Y+Vq9QVNj7g3YtE7takCddn/pWkv6sB3iw0C4zndcdUDoky91XY9pi
U4S0C6oH1djd2SgiMAVs8d8cYC34LcEkh8RLv5nq4Okj9Jemjp76bwI/x7rNIPJ64sNoJD6jyKhR
AFhfIIjVh4aDFK7HuEOnL9nYecBJu2T/ahU8Cr/4Fk+dcXbm8rgjA4umJMQr9iMTdeDs957++kS1
tmcu0PTonOeSgglwv0UF5S4GJ3B4KGR9uP8iDtD4LYvzAt+s/hLMbBLmq0yhLdSMCDCMQ1SFNF4Y
GhxLjcZbiBf2qeT55/HLi8PQM0jX+CQXuqryh0ZLyk3kcVJoQtsP0eQcU4UMCgInzvWI/G6IEuZP
maXDuYSLQixOn2ymlPl/Z1vtLvZb6Oux2CaVii8ae8WjVlSQ8oxlV4ke+ep8w+d6D9RVN3c8Rnw/
Yf2G52B4dvfevGf5lnGF49YFjvcQKDYTGjIX0B/qMPrTo4hpU83Fy2DZX7iot0d6/jBssEus836s
bmwJ5IyY7TXon/1C6K+0zGwWOitIJoRXJ3U0fsb9j6nKzVWIuf6a2QY+c1d7jYtoWixHX88fIfHQ
fZct5kC9+OojyA21briaUcnN2Z6TRtJpOtwPfCMvt5ERBufwm3Db7GGqySsbFUgfzSrTQ6bTnXHb
Ilp6lgYdlFb8wRVUBo5JK5297muB1JMEkwrZD/1/2xiTjRESijGVffaQVuvYKI2TlNn3xFUGSdKY
oUP4JYum5r3M54aYLdAqSIhBHvimasGXXtngLwiSAW7xWlU4akBqhEZxw0bxnCqIXxVk070+QuUv
YoMX6WecVdGInF47zWVoc8fMQtPS1O3lXniOkVsfGaBQCUzUebb2tW6yBzgF+ur+mCM9c+HNUTyC
BKv2RI0xAdCKVyxwDF0wXe/DONqhZSo/o4RjXZkmSpTSe8mL9IENLsX9x+VNaGo1ith7p/lORz8x
IfJV9oNW97eMnlRKe/84TcNn0LvaPtSJ9LON3L2wq1Jv+Cat2tJAvDar0MspDXa1tGhgOvZE5dyo
G0Zxmom5/UBYT+dWzc3L4+9+z3imNiJaCnOJYbi+eJElL0YD4HrvoSIo27uh2221PkPQGBtq2yK4
UTFR3qYuurXyssfU7Qm7kMhz2+FiQBeUXum/3bfmpizomQg/PYGTgBIva59vcl2aqj5rJrGHs9S7
6obwAlJ2uA5D2m9hHY/rFBGeKRLrzDyhoy8e6atohP1RFtHh/s4K6Vuvbl8/+b1/9Wlq4sGW3Pzi
NWoJf3kvlWLX2SaW65+bzd0ub31l9nYa6sk9JhBXiUQcjyDDg8WkiuKadvhaCNm+9jFzrwZja1YS
WZFb43Bt4LUta8yhK+jBcpuaeshBWmxpK5/Tqfke25Na3OstfJBrpZXhQ5YKGOf4AysYrdz0MJ8j
b7S6mjArga6i945tXKUbmFSY6HvC5Hxz1IALuDUNy4BwjP7V1os5a90lRxKu8wZrhNzVuCUXMcFx
4xbtaXW6F++KQfdmcNaR6v2tlCOEdC89VnUAsmyqf4p8MnetpR7RbpZwJ2C1ERLcoYUFH+VV3lGZ
+roPW2dj0BRcNqJ+qTXaGWwfjEHntaYZYBiZUnq0G2x/e6/hGeLpdFCKdjqNNrwWDO/dUgLmsztD
vgruy6uBfItdi4urbuVLPs8mqtkKZXY4fDsuQyRi+QmpxVhEHH/Yu2ncni0dgYqcFwF6kydu+4IU
tf5m5eNNS9ziSy+5xnd4JvpSmbswCnMcoF2wayNIV9ye7iVuAPik7MYHUXTlMjfRI903rbyPvCPx
ePWTsElT+PO42/x7hLRkziWh0CAKsIRp6lwi/j60n3wgIzFk7bUxyR1MuOFaMTaQdngL0A2u7rWo
L9xLrCsynXvMM9l8IJMF5Z7u71Gfr2kmKrrtwPyKbqQAmHCEcZ0+9oyl/k82cteGPP9ZNmLKP5IC
Xp7+8RpWfpj9Y18nH0A/f5WP3H/2X/oR20I/Ykmh+KYFseG/6Eds+U96xZYiNs0WxBKbvyhInH9a
NFkMHhLc/Ig8sPr/S0FiEBuvLOQjPEFMcaVt/m8kJChR/qYgcaRj6y4aEstGd+H8DwUJPQSKHNNb
ca3emOFIWpn3H4K//577LeXvLzFHWf+Sk22TTsSRzksMgUVDK9jYJBgXRKjQ8w2D/vjn5fX3YOz/
/2qAGMAw2C5wtb+/WoNi1W90eHIV4+GM2GIrPWH8gPADNTIC0dTu//yCv0Vx//WKhu0alm3oiEas
3yKuXQkVW59Gj0tld8RlojP6g+GIlBhL4YjFdlZId8d89LdYfQ8h1zYswbvRFyhlvfXIjQNeIF18
++nP7+zffRRoT3XD0aXkHf6GgzAiy8A7BCc1D7THQiQ75CfUS+08/dyYlfPiJ8N/yiVnkfyP5+nX
15yft1++bMtEfqIDr+Xz7taTZGwA/5DgaGj7RTZtC+5YQ8a8hlRfwDoLYCqnP//S/+6B/vUN/La7
Ng5RYAxZgMPC5o/04BBY8X8KNZ8/uF9lV/MTbbuOydJRjrB/f8YiNWKt8Bu+cS+/wlb+mjnWTuO1
4ugBwfsef/25s9tjTVi9C9bCp29KMtKff1Fj/k1+fxdqVn2hS7N1RE1//6gZSbZmHFfQlLuv2CdW
MRe2qcFPWicwMdxTUQbUmYT/hodIujwAUP7H1zJFnV03lz+/GfH3nPe/FoGy7FnZhjZAzZSTX793
l66EL7rUQ0dzzDyLwPIUHgXpZTkAWViEFZnUECnxvzkMIwEd4tvT235tjsS+EUKEDH41+cODY4YH
J0hWLQ3XrGzR1vItsmb1KDm1RUMhxsihg81L/xZElIzCdYdz68+/jfHvHiKWMgJy25Gs7N82kRJU
tE07w1s1FtwJYUMxRdqp+VgOWpIhui0mJMyWGZ1+4v0seaYI3Y3uF3Rlyz+/lb8jXf76XJ2ZGwP4
S1i2PRcTv6yn1FMs4D7z0OOu9GHchP24dav0WuTdWkTAocxwE/yH59v6d4vY0R1TKNMyOIZ+e7KE
zxAXnTeLWH9G9gbnkbXch4cSb2A5AaWgZRYH70aJpTSSh6izDqXvb3TSCOYdDbbyGsb8iVHEqWXA
G7b4e1n8BIPQjZhWg/JvdtyDUL8AJ67acDkK+0mMTHLGgQGnD5Ms2aGnvhQ+lP1phLaNJwYHX8fF
Dz3Xmvc1yuA/LCgYPv9mRTlK1x1LKd3Uf1/XE4bRWMOavrK9eGdY6aoAhA5mxBFfzaE7klKz7/AM
1B4oM5JbJEluDcqSEQvC2G7Cod13ebcZjfTUxB9tDTc2jQ4R8gEtD78MQ79gFkq3oVn2w6XkwR7g
9RZjt7HmBllJCqZB+z0iXqNKdxkxN/Sr2LPtHZqtx5HmKv02fDjaWsXtMmGQgm2JrIZkN5jEtYgJ
2xdsihT0BN/X/IHruJxqbn5jI5f8t0WvlYtAIZ/Ro4Oq+/VQyl3VSCQTm9whN8ntacBB/KTyRkly
6fz+QXeGnf3Ff66C4sjQZIPQb68zG3UDDZO5jWBHHCRZCHGEBEe0zEIiANnpiZQekGCSqw2/hgBX
4qDV4a3ZACm4eW17l/WM4azNThziB9h0dHQBUCZfSgJjye7bRiaNI6Ft6nogQMJmBhEdpsE8aIgY
/h9p57UbObZl21+5P8AD+k0CjX6ICAbDKOSVKemFUDp67/n1Pba60EiFdKV7+gJVharKTNFvs9ac
Y0pm9zhfqwZVEu58N494KKkrhOMWH+5hakICXvFzEuded+ZB4UcxKGGubjZDerI0/eSwMRps2ukd
yAV8fWWb+WOOobopX5jAvKnVmZEFYr+GtsHIhZnOt1yLb/F/XAlKucFlWJr3OEG3uS1W+RId2mrY
LgnWkwJXUcpGr43WrknKfUhNLOyuHIfUdMYre0JUKa4d9O5Mz34ZYp+rBt5pY4cgf+PqDzQcdlCo
viVyhrQ479n1bNZP88ruE8/yLeOUNg7tdkBujJel/UemjMlJSD7xOqNLTv5L4Zn1MzHh91nU7Cos
UXGRyNfAj9LoQNsJiSsn19A5I+SXdcIOAT8sFyvmC1bvVQiKciBeuYQ4ykUDXoBjFivbplAu5OHK
gXLnQk+CnyaiwCMTfWO63TpzKJUrXi6Ka3kwgdN8yYDRgvGIuRNDyJ1iMkDYuHYcEz1MsQcEyGt8
QZLUHvQPXeCT1vT7Luwp7pNiisGhcie/0N2LpLCJmOrWg5h8OSbTGPcxsh4b4N/U+nSuqE6sHZKg
ldlHt0SMrJoipyZODZtk8v5P3o7bUUlvUHDqCaI1jYVYrmwTZ9img18od/L/WAPPm0cytf0etenW
oUhvWVgxsshD1jBRWBLHnNqeA0orYimb5JhCpU2CU6p66hUCqyKFz7bGFs9sWPByTlgBlI4XdFgQ
z61JufIogGnh8vqnDDKPNMK1KSJvFh5iRohqPM/gEFyPeYGtP44Cg+tPKMGRXGzKA2UbeUcd3jHK
DxtjBj2Bs6cYWWuFg+dkTJcGJVP+rmxGGXsGLCTFLCNKFWImVcJ49X6LrZb+CSfH333LdMzPw3W3
im0sshIjbC3AILv9iPKYGLCdClghTNAQDCxow2kLsMiBhhUiGuTdUv2JnNIm/MNu6JBSYhhbDkW4
mHyZAcweLAajEagEJc5tj3mfM4FStRF6eGdHkWdidFFN3n/93sF+T67PwdJGL+TpyjUEWi86ffFT
y5rBzDlJ5Kom9m0GhSHP6cFzkHT2dX4y6X4IB54+n48/miJcW0etrtpEup8vupamxvza6e7GcJor
4UjM3+T3lv7FFGycFwnkEhMlvCk0NjKOZp8tY5MAxVjtgHuvcwsdX0T5E+8VqK4wK6/l2FYSQIjy
fR3P+W7QiYVHn0kMiNTMb8pu47D0DPj8lnYBBx94g8qDs4LvRGI+h9p9R88sqJqrgIHF6b4LzM4B
YJCEJeTn90v7aAHjci2slMmCxarwdgHTGUlU5AEBWnRbnoLxyoLy1VL81yb3nnXEKQX0CzRzB2zo
AMpqp6QhJJcnze5/LIZ+Mi0+fLTTjtYd2b99sbr6cKFHiLr+uojW7NeV0F/LKyo+I+oiWBH0KG8R
qu1bHIhmsfyYusXvAMMubu8Z0DhkC70Y6xcMtmDYzV1hKt7nd+rDN+uvUzm7UdOQAzEQnIplTJei
xigQldULefP3nx9Hlz/obN8Aus40XOwjGm/Y2epuII8YrRe2N6IGnyrVPNlC8crG3AVaQU5ryr1m
gzaQ4y1m9DwJYHBCL/ThiEDBdJWtnDbcgBq2Omwbl0ZVeQX8krIuQwR90M/P9qNdDmsxBE3C5lPQ
tbPbYodoltBGuuTX8EnPg0fDdtMqTDAPUhc2g8MoQbTJ159S4Ub0vCtLeiMHxZz1xudnI2/Nu1tn
4LNh1lVhAJ7dOiURRlRPqgtQ9HlqI49kk6PcxdAP8MAl7z8/2gf7dwHBTKNeaLIcN86PBriihGrj
bnRaeb1B1i1QtACxhD77RsWypnv+/ICG+sHKn0PixhHUl4Qlzu42DUJqsTGHrED/A+ZC4GetnSbc
xvi5EaUl1NrHgBVorXjyt8iiRryE216ndl9Zh4BMdPnKtCQT5geztg6zMXozxfmc2rI1Z6xrsovR
BRAFntuIur0UcE3Ez9Lf3FalSuOAVA/ylUbAOouxxjbpkTPmseTymzA8OXZ+MaATXH6ENdNcrtwh
8fOSur3SUNpAvrgAh3tyIuvQwfuKQ+uQtjgoclarTXKTw1MRA+GKJTLOIN03oj9iYWC0jG4Zf9Ss
vqDJUrrAoWrP4fXqJtbzpD91lUGvxzw4sFMMp/dGDirrF3JCl9+EXIH3/D/yYY5yhMNHsB+K8ISk
f2VLfkN3Zc68oewBsDYeNHXxHXZy8ssjyp6Zv7nClAVhC0shjno3M3dyzcu8B3hYrpnVJbsITWWj
gEsouuQQRumfgW/VoIxj9tOt8gNv2lXNMmngBlrxgkJxINqMTUNMZq82eHL9TIV8Hajbbhi8AjU1
kT9epELGSmkHaKHfjVjbxwBEsX4wCeu0CSuqEqBuM9gU8xDoz3Ed3GZm5NH8JiamlZRBlduN+azt
mEIG54K8nH02nSbAjCC4tl1C+F4f4uqN1xkloYqKmEp0QNzezwJ5K0qOmVlMrhQD3LVyDR0NL0p6
Z5OoF7JHwUi1FiVaxM69QA9IBy86jAZ2XZ7E0NVXah7euiixwmxbVewW+AHx0m+L/CjrTIZ7Z/WU
CCbjNLbPBmEOFhtPjK4+nXVyWyMp6D9Ew49kRMjk3CPipDQBfAlBGXTLdcy6R5cBNqI95PZPu3jm
r4SFlrWEfi/jAolxabAi91lGHyTzFLFHfbw1uyP+IFJBBs9VoRf2EQt449QSP+CG4iFgd0xAxpUo
5kt5mqh410QGb4ANevIDCN1h5S4sQJuExsB0aeVXrX1v9OVFQtW/aJ9tiGv1CJmLxacTsPBFBaVV
xmHMhz1IgoMx0y+ndgEO7mbBXh6WlGUouZRWelNQhpHVXqs7sLE8FUhBGtXaKTjbQn4UGUZgwhSI
WuacPrHuNyeanjNUs+lSvrfoAmRg1WYYh6385uQCJEftSr7CBREWxLDmu9oeKYt0e5sZBFqeRyzy
iiRpP3ZYY4zZplF6D1fJugjFUYVTjqpyrys8rpgHxPZIa1hoj9CtLuEuXH8+yL3OGG8GcbpceA1d
A0Ku7rJhfbsiAdWb9Nwfdlqhcid3Lbk5bXSzPy5sBOSrJtcbcRreCcEZm4CyAmvVGO7t5+dx7nmk
eGhR87cpuhs647usQf219CjVWm1UY8KkmPF2s9dBMIN+gDoSUUKfH8rQ301cslJpC3xAjgO++Pya
NTKYSS0PkQhZyUFZ6FNHc4eeuI1uYatllMp7vX6RFbUWyJNiEVXNJBMZ82Wk/BrZePZWd1XX0e1c
OvfpwMhl6AfVvcf6vRuicVtnlHam8YdNnN3s9vvIhteuOeNxQj2YcLi8fzDK5HmWIAqF9mqSxgcS
T/aWhSBt7nYd7pSV3IkJCgdVxccVQwif2RDG5crRR3+0+7WsFi82+W+jM/tiXnzgUsEK9eguCPqj
y4ajFMapTClJUIpoRXzLHuW25fPMm/HStReopFTaS4JsIuAOeqs+u6nYjOmdEim7MiMHKo7gSeYC
yH4Ufqc5HxEPsVwSlnw5dgzQcT4cK/sCztularl36Al3MGGuzCWH+W2f0jG7b61tYcQ3Slped8QW
SC6fZ3XaT9sAkphImirJW/mha3nlMfgR1Q1lJyeUbkaaSbCUjZaUZOUJoh+mFfB2sroB8fYu1pw7
nCfPeh4xYkcHG526zYAODWBnmt0PpYl+zxO66tShbETEueIeHJuaFAOIQomuDZVbq2tfcpZy1Zjv
lCG4K21W4kZNCFStXORpKHXfXkxCN9uFJGohUdbBr4A0YEanw/gNKv8WlfMhcIrrzkLXbzHDy3IC
zJjrkdqXwXnIwh0OpNsaGyJzkJGyTOicC0V371BkHahZk4wM9Z8ZrVbZIzb1dp4nQk4AEyr4r3gJ
Wqge4PBATbED5k2bKXoZGEecGDZr+NRbTCxVdACPtk2b8FbOIKISD9pIRFdHhlpWXET4U7tUg2+k
bF4P5SY79DX7uDDhUsZr0VFbqclrYS4hoWuTWhOGD1DI2FlxbTAHswiYFeACGe5W91sArCtLufw2
uxDjLzVS9ynYu1XCfKkst/no/IATv8uK4UcfKt+A9AMRGE37HtXsRQGRJ3T+kAONJ2j0pfK7rXi3
zIDaiSBGIX7ojJCQVaThzryRW+TGus8c8y5RL7QuvIobnG1ZdvNaO3LzQwTKgK0/MTl7ueGzmuYK
EOgPk8JFNPYPpl1vhiJ+hJXkoVAmoNDNX2IiyGy9Qi2b3XSd+IbCeK1M8a4Fe2Za4dPYIfsDNz/r
ME9EJ+5tJ782u2xTQOUfnEtZX5K1gZGXOGidX5OgZiDLR0zn+oT91U6Z3kMEyiRvlxZlvtFzKoZX
CGVFxbxo4wHUDKKBYTi5ntxdzSXo8e5HXCU3ZhocDHxLciktfxcdw4Pc1VP3vGhlFCeQhxP0CZYp
cd28OBrU8l755pgTSxftEOXXpGFRFmgpCei+MpMDJuvjYVG8LHqzTXIDo4zF6tWMDnLzhtvoiw3c
B2OsowIIEC4bA/VdH7CjgJ3PLaQTxx1ZGFtruTySNdHWLC5kOenzQV17VyKwdVqO7AgNA2U6W+y3
E4ga29FkAFhGDM73qwOBZsFJHLen2nJhpWzld2uXuxkLyBeHfj93mfQj0Iezs6dNYp/1R5Da0SAz
4U1VzkxsYL3OKPRQfdjJKk66qD5V0nWsgRNUXyIruWBXeRFHhEYTnygrRSHv7usp/Vt0i1P8U5Jz
/3T/If/Yz7KaG+pf3X/+x5v/+v+JPXjzc9v/fD1O+LvcvHQvb/6DJTj0iZv+twRStH323+fwz+/8
f/3FfxgWX+kU2ML93wMN7qPf/2f1Er3kL+0bgQJ/6B99gtD/ReKbfGPxGqmalBP8D99C/ZfpmCq4
OUP2F/m1/yFc6OJfuu2amJaFazsSffGPOkFX/+USwsbvNyiLaO6/mWlw/k1BbjNlT1HVXVNHXnS2
SDKpW7ZmvJSg5IbnRNbComLo/ZTi6mWatwv7INorIfNBhPlwXYds5mzmzb25AGkfSxx4M5ZsFAGx
Z+ki2jY5ZsW/7uj1f68c3/Arzr8GeZKoNQRSDotds3O2oOx0oTazNZZ+Y8HNzBgkYBnW1iYy3fjS
1uJjVxPGPapF6jld72wK3Z62s8BJUAw1JdwK/HlX3ubIcNcaPJgvygjvFrycn8WaT/CcEHrQSXw7
UJQJvCh70gpfqQIcFn3er1oC1fTENZ6UlCy2JsraNURBC28jbrcmCa1Np5vLJbiLmhmz/6JH/8FT
hT3y2l2lj645svDx19K36Mp+juuk8KOGOEAnmX/kmXodqKxDHL0+RIHprj5/Rh88IlAshmOiG9XQ
2py9R/TAc4iYQe4v+LnoSewz2FQOFRzdKY0v7veHx0L1ovEy0Au3z68uqKu6KWzQFW1meW3UXgZu
eBXY2BeCLhBfXJkun97f2xk+DTrQXJals7anyvr2Zo56vWidXuS+g59t1RqBcioW9UGtctVPcJru
KlI23KQnfl0Fqwx+NDzqwN6XOaOvUvGPuA279dRSC1nAfG9UMVdeqoCVHhsdOSe7IcbZ4tIJlPn0
+WPRzmUDryfvEp3CDtfQoW++PflJZBPYhjD3Q8u5hhw43ZZZhPsfhO+id6zg7Ookja43evxgdTju
p8zKv5hIz8tsKvRLE0kevW7LNCl/vT0HbirNT/xb/kJQwkYNIX7N+XWUdrtSDPtpYFHYWbQDP7/0
d2+JPColMw2NF+Kc84/SNCsY4EqZ+25REZUCqAWxQXuYMjpeWtb9Mz8yszGrfDBIfXA41IbsN3Wa
Fziozz6AojPDRHNCrBoTMcZq+YDZXgDT9etWfPVQ372RhiqkBIehxrYtJoi3N9SwIHenWUuOATRz
L64mMuOD45LU10QlEbgdIvXQut9WZ1/mXfsME0DQDuyMzed3+F1xnwfLlEEbhclIY1I6e7CYLLvW
MbPUh6K3Razg6Q3tjvwFJN42CaNvs13tSCknYzx+KuPol1GP18piXulB/Pj5qby/+0yulo5ez5Ti
AvNshih6vWnHkLvvGDUI+4bwvlpBQzwRFn3Qs/D354eTK783Q4Kh0x5mr6+qBg/7vOcyFr3ZCzEl
fo0LMDiYee6NxhFV73GKk22auJAB6y9GvfdfEceEhujQFHOZ/s8eujk2jauRv+cncXrVxLCyl2on
MhvmaPgUp4CKcuPHv3+ZdDBeL5LXWior/55GAA0XdtPWCUl/xbfpuETunzrNrzqR3Woq0oioYV1M
QsXnR303eXFzBR8vwi+oXzzOt0ddIj0kvLrgQnEYF/itTepq4UTEht4+u/XD50f74FHSneIhspSy
beP8zVEqw0oIzo19ok8gBWa8vEQ5h4mxLwYwxnP8G815TtoBvsrPj/z6xM7eIuzsJsMF18oodfbS
amgZ4MRTKhUmMBbDoCxYHE302hdwu7uxKE82LJXjpP1IQmyRVqwRv9I8k9cTbhpbqS/b9Oi2QQ8J
tdMf5673puE67I9Ol5/gm7aXYkY0mZeVSlnG/hWYRKIRv6xfJZmNUyAIDoWeO1tuge/Ws/3czfYl
ruCdlubOxeIkX13wu1stEHy5NtA2yoKQyOSv/7UqsYYlXKYZ03zo4Oi0ZkB/45hdEVMPG6sqLhoX
zAsWoGt+xhf3+t079fbQ5yvISm+VPFKC2oeRrxsu1i5lTW3EXV8LI/hiufpuLOJYBkpVhgdpoIJA
9+Yy43ZsK3t2at8mtAgj/bpBeJXEA3yULwbgd6JAlUPZlgkDj4PZNLHeHkpBwNAIZax5vupj6SyP
ZplioSbMIjclpl0c+rS6A2gdog1s7xxlQio7VutkViDsL8WPvNBR5gA2BXxUt9jMlHRYocIgUWru
ftUQTFYMrNAaKjRMyTHSRmKVrOFFy0PYZhFZYy3xehvNWm4+/zi0j+4ihVRbCJf9EVLQt5dGLlKf
dx3mpnBOpFgK3UE1uTRfxO3U1XdJiQkkxXYDeCK4AuaReTibAhfl4pxoeApn5AvOhOlZ5ll+fm5y
AHrz3XLXHVMWe4VJNULu2v5+j+c2WpQsVSDYFKm6rROZzWrpXyyaPrp+uS0kvY5SLwXstwfpHQvG
RGBU+P2rXyKYsq0NjarNEs0zp+rp8yt6v4MR6Lk1CuW0rfnHuepiaCwKK3HF0RwqCDaAWXcKYe7C
dYLoQkSLI4gGBbmPg2r6kY/hBbkWaOsqHQPdV4vWD8YJV0fRr1qsFVkxnl26ZVTjrAVT7beCZKtR
4q7sjpZQqy1XfdtB8ySYl6iLveb2d5/fiNfbevZsXaouiDJpYBB3dTYm51aloROniKfKmQfrl9/a
0NwDWuR4kTDmlOARiQf06kB5MnW4OQktRSs2n0IDivJCCX9jBfBfuwS7bzD038ouRI6E224pDADV
IZ3HcXb3RiUdPtMXn8077wtLEhah7FSwSJjuu6VhlEfE2Qi00BOpL0COKqC2y8ruwVQnYqt1PWyf
0nmwyU045JDGLIOKr6mijbJSUEJdfGuOZrtZSrIWdDVXjyXeR8xyWPtGo/lipHw3KsuT5dVmr+qa
mn2+pDGCQSVilAg6a6ZNaeTmZbkU2zHP9mZtXARR0H/x5b6+x28eLys26irs13nENKLORhWx9C27
7bTylxnUbGoBaBmNe7UkJcg12QGFMnQjzRqAHLpfVw5QW8h8ZgU622hjCNRd9T2m11vn9KbbPl1b
WbyJ7fqFff1OpamoWe20MiYk6kp2xYtSYXgC5V/eC6vDi+ZsLa3Y6aN2Mkli12Ybwv9YelaDMi/V
sKnqAQ3MCfqHYs3RBgakvnIVKu2DecPXuB5Ae61IKvjuYF3Dy/3HmM3jSE0GYMOuV9SHZVEJCqzz
2aP7cKp61dgqfTGtcusr18n7yUfKpsnARHLkUIERZ8Ng3lgj3AOTOL9K80vslG5jDBtMrOS+ZwRr
ZHGG6SVNN9YAM5zI3k0uYJ3qNAS8NFkewVrFngusOnJncmoJQq4H+0r0AMwTC9WZFdJOHTG+5cGh
7b8NduI1A+CaqZ8e40qFGpmm9/loQSPIGnX7+UDwfuMs303xuvpFioId6O3466oUt6e5K/w5eMzG
6uTQXVsvmF/zge2W06MUSIECBkiVEoegBjeo/hdfh0vZ2Sa2hlLHuUbeivQgagj485UyNLyq4dMN
R+Uay8XPQtAOxL7sfLGgeD8PcNWujWzFNUhatc+velJbRzMBAftRzbDRp3O6npXkqNs8JO1xKaM9
JrgQF3PqNZo4MMgA+R+Kb2UV7L54APr5LMuukr0l4z+1NYRJZ6tFTH4ITPu58MNCoENVBYh0kyyV
ee0Ef2Yp9S27lyIptl0EijG7Mrvg+otTeDcRyVNgXgQWwfoctf7bd6CMs575ciz8inWGWQ+/9YlQ
yzmkJ6r3DWLd7g5UyXE0MKYTQhZu3OfAmh/TmUdVi4XAwJBAHNf940YslwxAN9K9/MWY9sEgKgs7
GFKpcqDjOntRB5de35JOhS+T3cF4BQ/k94EFt2Dg8IgUzMaf35Z3KxPuyt8HPCspxcNCz1nlgKK6
qaNuR2IA+oRibdIv/t8cCRuBZTITUyp/e/8zM6knkHSF3/tGntUAY6s72w7/ZF/sAbWP3jVqzExB
2DHwhJy9a7YBMIA+mZyIxl8wFI92VmfebR13rmeigFYU5ZpwYBK0HOdlqYvVVNpfnYO8mLOpCcEE
4ccGz5BF79lzZM5KRNMB5A1TG4yata9Hb5Bb35TArTWyg2DT1m3pKwVC4IqFZz/8psmfXDQWnU02
itoX489HJyRNKqg4sB2921xEKNOqEjwzunD4b+HcvqQ1Y/vnj1hOuG+umgYH35bsaODRfOeEETM1
TzWOg21vNCbkWph5WuOe2oYdRxyjaunL6k7NKSx/ftz3m28OTMob5ki5VMLA9/bdUlLXCIjXCram
tsRbs19egqpzfDJhq1WuITpqy6b12qQZSAAL7yq3rq7YWENqdE+BPdW7lonRd3vlTgmWcCeidDPC
M/AFgybCHhP4JjHLO0AOdwo0kculE5IJ7llJ9VNTZmO79NCzenvY8FKQNJj1jwuJpqsM2Xpi0Nnt
lLDBo2GkX9zxd+MFF84XzGVjb31fqZ/6oDdYb7ngGrq9WjSPsQrFvHO6C0tJfi9d0X+xk3n3HtGA
gN4JKUTi2t+1mDq37uOwN51t9Iqz62JEIE7z+PnzlI/r7D3ip0v1jQoDBf3628cZNlocj3J9JUUX
uhrdG61DHmzabz4/zgcXQ/A3SZTw1DXG27OvtHWqOtU64pkAZIM6mxZk8VX/xcW8zm1vr0bHJAWj
j26Xydcnn+FflZJA9HQUYZVtM60DWFACJ1wGASWvTtejYLZx07qAlRQmG1AO2tFNb1XdQmpWw06J
HMYpSqUUBQBv5VCwVnns5tI19FMxIK7Rrmq+uZOLugRi1jZ2EwwcROKpk0nCmKvhCdS2piq1Ayli
is9voPEqcT27OIPMHKTGiLHliPf24hLiToNK1c1tkvTtKqmjO7uaok0TAxdu0ic3b609r9PTDAlK
UZzoCs7dS5DNu1kMN/kAYyOg0rvNRXPik80IDybVtp/Yc5UK16Q5mEHbOFjPJfoJp1Bf4okEp1hA
aZGKlxTwDVAU8D6ZQ1b3hLNEq1TjtnEDazMM2d3UAnhPStbnVsgHa4v0NkmsdMsQ2azbcURIRv6u
5yx4gETmGvT0smxPY7BaQcsN9/QbF6xAw++hR7AbJzPJ1xG6vyF0y6eBPQUxnmEJDXpEQ4o+n3hl
Py5cfdM3ybeODG7Sx8m5wVaWq1kIhhJZVV2V+8YklgWcRePXWe1NtsCxZc7kLTMMZYr5WFvVztTd
2zExykuCZy9DWwl3VVgDJhJQlYXJMlIQx14vWA7zUlTrCofTIW7bn3Z4yMqquB9r7ai4kmweTrwx
CwLhuGnEXR474ETBbAaqotzq/XAhAkJT5o7g3IYoHzDrPxwAeZBu5tIvFvI3gzIarkUdP095+7gs
KdndcY5vsWkNpEck0JtLEa5JgUu8rBbKEQO9uTIyGDizrtWyEPk8TOqvUBmVI9ShcGUwIEBR+Z40
TXNKzOKxt6DqLGQH7CC+bNzRCU992izbUM2iXRwLopuBcyHTlNWKtvcFbMNLVURPwJRVuFtWBhm/
JXaxWRIPyCklLuhGfde8sDUIgHu0WGuxd+VpAxux6O1VmNvKvnAJahjr4rLv0qMZFcGdILmT/dFw
DIMEdG9heXrpEEeYaOFLI464HpHPR4iLqvwHqsxho1TTcLJwvV2kvYE7bTCbvW63yrognR6TFGTZ
JSy1XZoP5QMb9+uASMiV0YGXYj9GhnJpEsWMGAl9tI6NoDSu4ZCDW2nc9p74uheD999w5/x2CS2X
S/VhEIiDSZbXZurjhx5g+obOkkfrc9hx6qRjxUEJ1dFMPGTCji/cAFBpWF3Xaj4cNPLfBxFeQSid
MJZIR4kIlgNYRoeX/a7BnoDXzNmyJC9J/5U1xO8LOcvfhzxrDsNY7l2JEc8LAfBctLlnGslVZY/5
97BxCPVBWxMXcesBoI9uCDtjt+h+19Qq2QUmcUyKuaBRjNzsOBTbobD0b65FfHVPGvE4fRsk/ddi
Z+Y2DW8rntms1drtYluEn41YSBt9hn9dnHrFeNIaeF9jYBmwBWFHqwrk1h5+41aE4TM7fPXQq9F2
UvHkFYVQV6PqwIgnqouob4OULiUrt4ML3aqv0VAmLZUoe27tNV+B4edjfIpCTI+aKFD5FaqOFzGo
Nl3FT0qWJL+v0uVycJp5p0Bx35NCucK9lV1Upc12Ptet3Vg5DmGasQJ2B/9fwRpipbHCXpv9WOME
UzLUSJbmJcgFW7WY0NIr8QW6uCmP5+tXWGXMVtGrw3Ffgx4DiTQixE0Ne5OQc8xP1Uw/CNTf9uRK
QgQ5i6QiEbG7xOauy+b7YOxvyoxgugjUwMp1gq1rAOkJAcWtppaIRHadxB3U6kNeOdGO/K7N3IWM
vXP3aLSw8FkKzGiQSTYu9XYT6vhsrIx8y74+JfrNEg/lEzqPVZpjBFBTM9oy5sxEkDFk2FYsruax
SC+Noczl64d0HNjZilR6Usug14u8uyjdCHt4lOybggE5oGap5fPBqh2IX0l0KrvagApIEra5dwuz
uwjmNENxrxBZNxMNVhrF06RvbRW5OqYtDyMaL5fd5aAQ/0xZPa9afPgIOzW6qh1hJtNUvjgqOLtG
qOvKEfS9Ct7qMPmqFfVOcEbxjgUZIiHEbarcy72dGUMRL4WpKTmOSz1fE8/qE2YLHEy/nNl0rnr9
6A5W7Ad8KM3864t5Wa5c3kzLclFoglFBDeSw3j87+EAwBWw9NCPd8D0AOeYnLrxqy3Wv3bz8lSMY
J6j2V6/ZhzSWZYFAfaziK0dv+xWSWDVak/nKxqhzv6suutZ+0aCgjjdjSqJhqDyErngYy55IFW15
tMPlUY/cwxAixrSL6LsyglL7/ILerQjl9bB8YnEv8Nmfbx4J19Dqqna5mZWi7CwzoovQNHdupcxf
rKg/3D6yIpEqc10zMba/fW4LIkwzCQQMWo2qSZ6eJuIoiUjGepoPkIb1NliPJkm2rdv41rg8OkGw
mbOp+OJE3levUblrmqAQAHMG6bvcbf21bmyw97eKHeV+LYMiOrWlPmEgw8XBCxf5Z+MIssCG7ohS
apXXJuyKwDnEzvILpBay5mV5nPGYooselvWohwMObfIznC7YDfSSXL3rD8JFd26hfKnzL0puH1Rb
kFmiRmO/T9fjXIrGqGY2cwhJs1Qsl36VnpJ5n+5tY/42Z3tpQVH04ZRoifhig/LRd4c0hYQp9v8S
MHN225RxnrNOsTMqbfTAStDylShImyiMH3UcXKudeMz77+VyuxSp+GKX/Y5uw0dPbJAB0YNiIzuz
s5cnsEQUEyeb+zSR8KooWwVqMYHNx5AuXOsuv6bh0Tap4/fOIRfRHRtmNNruAhbejYydbdTBeiEQ
kKQ56KNfVcw/vjd/nd5ZtSeIjMGpCX32O4tsyOX0WgNQMpIzgYFVuuvN4jTppwTb1Off70e1SMqu
VGSQeVlSJHn2MocWAIhIAPLMu7vXTCKzEyuttKIDjGSUSpjTHXNrDbkXjJm21SCtN8sIrZKg1c/P
xXg/mEhCiEUzErELTsGzPcsYB5oKjjPzSaSlI6VvrYgpMpiGl4HUkfUEl32cprUFx3yljJp1oNwP
QQzlelleF/1VMb04tfip9fk2iW6jZrxXxPSLUg7NhTEh2YnPkyK51hOeWk2KF9YiXDt2CJ5+aF8g
Od4B7Q1wTUU3KgIFLBnRwzj8+fwq35lYVIerpOXK4zZRPp+Dlpa5H4QtAnRFCSeWCZf1ZcSnlzX3
U6pfB43wypZ0iiHNntTFeuYpGABOHXTlVDwLXTwInWm2NhY/oxC6CtGITGpIdarhY0ZIV3gpf9i8
7Fq92iSJVysByQvO+MX++b0wiQvhKhweFP9Ct/btq2NzdPjmduqztaU0O4P9XFxOIUz1+wkmcVVV
h2AYrnqtwDqBOhQ3+zJN94ljMpXpGAY/v7PmK0bm7eyKCtPGbU55zyZV7uwFcsiXdEdirnwWJPKt
35dENdtms2kLBQyKJo5BbemAxsvgYJFhHjV0CRuSh0bLwkpobSqrBN8ZpuMuKDHElsl3zYFuLDJz
9GMaFVs16mrSSALzKDrnVmtI3MQujgcxphqSh6ek0186xK/HOTlQa7MONiGUYxWr10q8qRM8RbjI
/a4IxstciKesc2X4a3NP4FN/0Tvqc96pKXHBQCwbeDOUZtu1OQgwiqX7cyD3YqPE4FbSTg2uWN4r
MFj02au6Fponqsr9YHomS0q6yAr2BiUi+pj8S4rmKbstOju5esnZbALzcTEuI90t/GB2f5Th+Ecr
w19jUESbkWLeAZCGu10s54VBCSVhfqt1QvPdECMpMUwkkWdkx1utVkMwJZ4miZTmsnZGvws0zWPS
TWD1ajMLlq771g75NbT3altHPRbY1Aq2iOl+MB7DN+2aYA+AOl6FTWzdCLezbpZS8mW3TAx+PQbu
i010cnvq1f5eL6LiEE8m4ahjsF8QLF9OxkQVTwWKMp4mZ3gyh7gh8rsbSGLoAj+Iu+9aEl0ngqEc
cwy2Q2SoMMI7OJgklgfK9yEzbJ/wXRJQ7PmigBq/jmIi9qL5UpjKbWsGYDZ19ui6M96KDnmPjTlU
1ZvmMgciiVgAV6Zbrqpawy4D2ZTvddx1to6HJZ527ZBqvGXYZEJtRr4mxJ9c7bWtEKRuz+A+sBY2
+yRajJUbj8nKbep7W1Hr9X9RdmbNcSpZ1/5FRDAn3EIVNWiwBg+ybgjZspmHBJLp178P/r6L45JD
iu6I032iu4+pKiBz595rPWudWtor43dg+DEw0YxATwchYjXe4EEgpgaM8GyMaWgb7e3Y9AfO6LiV
HUm4cSPwrxzp+rYHy64fM6AFh6lf8AS68/dRb+lmy+c+b4pDY4v8lOs3aXuumpd+iwPcSMW69Lpr
4XxfNR6I3kiPkiUk14whSkaSAfzEdCPNNM3jxqi3x6Mh+3bveUirOtw2xAges9GU+0oXn5SOHkht
oU61zXM3fgVeH656BiIhu7ELd4k42nH6VNphchA18/TezgnOeGGmBy0bjq1pvw4EdXvr+hjD8Snk
8MttgIloufUtSY0fRmrgnM9IGqvJRrDMwKUx5HdfxYijZiLZZM+LjodmTh1ciaScmUYRzMo+FBtj
GCXVvAMS3+6sYn5aLFGBDqFxldsV03LfzIKhNudzNhCosPkCm6Xo0WdU4jysZoit39vPX+GOgkTx
nINCmc+z6D6TEQc3Xs3XDc8OvKs5i6yRGPOU3bWJNwshhIiWEwDgAXngpo2JXX6GHpCeVMZZaRJl
vC/aisqxLp9LqP36aPD7+lIHhJcDd6K/dcrBmzIUS8Q588NGqfVOq6bd6pC5TA6yd4inlKS0PLZo
a7QvtYHHEYiFtR/bzgz14YF2hHPVZxpwzszO8Rzpxi5z4mdI8Ijkiiz7hEX8Ci1ohFBDzyXBAojY
ONrO3Xm17KeZoFtDN5vInmGFpwCsh87ojpDt1a7Rs5R9qx5uoSam2CXxUxGc+WmGimVOevXQl1/S
sgIfRLz8tTs69u3I5DkCfAJ5BkdO2myeu4XVtassOAi0bUKFsvgEpZ9npJgeU1LE9xrGgSBxVdQO
8bDDJ0/mLgrw20kZAvsbqTSqMkU0FZiAde0L6XzZgUgBmH6rSZiJpx8rRH3M4sZAZEKFbRcH+K0I
Neh+EZQAjuml8VvaUqZVERedGXiFuycDaUmA3/umnjX/NCr+uRmjUit/xm1UKiIS4mT1wgrKl5sw
yu5xRA4tKo/VpwRJfBPb2w8vlsXOGsW07wsZA8qqHuyWHAl2EI/zHIpqV/vqU27G2fq7Exar5DqT
Yp35TQiAy/oOjZysbUeo2wwjE7fC0XaVn7VXtNDdvcIT+a1IjE+lN1evDZFe/kgeUKu27oYW1TCe
yTEeInINp0OB7SLEM8x7zcvZDTGZX6SsYYofg9xupueyMnbCzZjIawQjrloM/KB6GiEzA1EimSIX
AtkG7Helclys2LtJi3nomz6aUVk+aB1VvS2zzzP5ajfMirrIZ/69azoWq76zRyD+NN5xT2g7O7aT
qKwlrIg1Ps2lln9dyaDvGUzc6IpMSU/glayzhm5D45nRYhNcXM2sU4YVf+6n6soZxvpQektHP2oM
U3hEUWUu4oM5xdspzyabQ5xM21QgGr6ogEhn01eSZuYox/pqT6PcF83yjdebQGR+TFN9e7/CeXtO
8Bkn6Vh0EK2xDV9y9Iw61Z2C8IBo4k4HHsF/ZrZ8ByluRczGstBasEqKzZ283WnTsh/e/wBvTo9c
H/eJbaKn9b035kDpd0VckG7DL96qk02aBysaKhg4cnOfPZgpzdqsGeEhGcsHoqvtt/yrttsujSkR
jzlqBfPSrCd12RXkxM+RnldkJ6XQKDBI8fW/sfXrJ6SE+6W1Pqhx3w6i+I4ol0G7cl1GKX+XuGT1
dg5t4zmis1rvaPcTdOZK44PH6G0lzXfzhcO/mPkDZdoORv/pKKBGTpRu8xwJ5ng7Cm55Uh3Br4Ot
12xEhn9KEhrBLSNMZ67cmy7tgqQiLoOkmE9kTEaD737Ub/nHVydqCPebRfKz+wbdBP6h7+0+naMZ
wgrtOfBlNJVf33+e3tp+0L+wKqGLFPAp38zgNCZNMnPKGcbHhPc8/ukaiE1sE+fyLI3+0ZS31Vo/
GknsHOIi/7S65HgYJWmKhQ15Lm6nJFrQz9IQRiITpzcGlLChJoi9c4xQMZfh4Yxf3v/U/3jt6Us6
SDmJKKOtcNHEs+dYTkOnTVHHUz4zPQsyRPwcBOSr2bgmE7LK/qDp9I8XDwkyLhSHEzKK2IsGQToW
HMNJ4Yy0lbGZlz3bVYbqTbmPWRnp9ZOXIxKtYQh8cF3zD0fpv+8dM0TaAtvsHnwzvpuLzgmQb0bX
E5XfTMBf3kOFa7ec4Yq0lm6rZ1fGZMpc4mAcIdohjXyRql9P0vWfSsoPQDUzGl4nnW7yNMmixerZ
Sl2tvmrX8mu/zlbgoab7spQNmYaEdm7UuYIN1c5OfU7A89wnV5wi4zt4SJB76sDRDP2JhyNMjJ53
MkMmOlhAN+KquEIpI1AxGTPQwBk8ApU65l4zJ69lbr6X6xLAPDhpgBA+tRN5RsuXlgEmSZm0CjmY
dZBQC9aRLl8iGuz4A+wN9ilTJyKQ0Qw03dMiT+ndXT2Q29n0MwEki835O/bMz3H1w0qIPyiTxIuK
YR3Dxp6aK632zxzozdda6d/kYh1LkePQSVpxdPFJgkOzHga8B9d6Z4prgFf7jIN1ZHQWiiZsjUOT
J7ctWj6a/umxLtLsoDlyOrc2m2Rcr7cJCtvTLNeYYv+1New18FkzdoUi/0XPjfU4b9GChrrLFvbh
WpjOPtvWzgZmpsaoqe6bOPDd4os9MqYlns4Kcme8L/yxPelgUPyiW/Y+sAGn9e58QJ6twgOqFwNU
+nS4l8XyoGRtgJKY7meT3nbir3uva/XbcoL/4Mdo2236pWQPcshxJaOJtFpDsxm+m15V7/xWd6Ky
d78OOr7qVM37jkgSAHlQBffIMmfocb0JnZFS+Aag3PiQGDFhsFOxz3uWJeFMdHDS8cHIFvvUInUl
sIy/+qoNC7LiIsSqHOFWt4zMGgu+FGo+1hNJSjJbwYWRuJKRQWpqLU7CzjpkXUUmqqORChS7ocVh
/1Yvlj3RNFboCtWQzFaGZb5FX7T5GPYIjh1vQTZqpiAK2kX7Uo3piXKgOHuTqPhnioOW3AhSFsKZ
QOvQTK/7gko7Xfz4ZJXT79yJzSsvV9kdYCg/yGuLsXBlI1/5ouXM3Yt+JUdg5cCYEPWRDuV6r5k3
Y+FivqVw3WuZ1L6Zj7Jqp6s47w96UYBc0lZyuuNxN7mGJBsKwELfNU95KbWDmNCY29NyUjza0+TG
J/fRAIu5FzOhP5xWQe009jUlFRG/NK1Nm/gK35h/zlADyWgxshurrHexazCpFB4V4kgkjqxcSV7a
1O3NzObpJvN8H2M71NP4O2Ptkzn5dIN88uudkjaBJ4o04njcQ4konaiYJIf+lSjyuurRe0rYG/NM
s4R6IpzL4sY3Jo4pVnpFq+LOV25DOCSIBlnvFH3s49ARRqjq+DAOkF4cQpt2XZ6zUaw4i4pkWe8J
eYYKhb1rRzuIyC1EoXwmgn7TIbtBwGHnTnrKNvF/jCIkkItvH7qPSoo3mijsoVBsNosmWHxMrxe7
RwdPavYnQQaPUkcGxtWeOjVI8GI9qjwNldNhFvLSn/FSXQsgmvt0suYbJB4HXdtnWa89LrqDb9xw
h6ArpyYSCL/CrPjhTj1C+tbhEDwnXSASRg/rOq7nuG7byEJVxTYyfJX0C02EeAzvVYcAanD3XfaU
eOqWcA59j47jRSYfMdkuq7ftS2P9QhWOAo2+4cWXzqyiWvAZyKj+vCg2ixQaWtij0UMITgssm7SW
3FNyr97fqY03+mkujEHV4T/ouW54gL9Lq6JColRaraTLMJKWAZoDsUvFcrM8GR5z+jLWDv7s1oeR
BpHsTXkot8FaM404vlbvwY/jx4SdK5hduq96X1MLVtkD9rU4NN1BHi0C1QLCGLPDJHUPoEsfWe6z
H4v83KisDwp9ubaVNQRlTrIxnkl7yy4bwsVJ/KBOS3FlGV3NHMuQYaEJ+F8u0sdsEOl1a33pYIfk
sml/qTL+VVjIvzNb/zqV41mM7gtst/G2cf352plsjt6sH0oSA6MQUSaCYFtNEyLsZ7DplWvdiLF6
ULE+H/HzHnrCSNhCSdPjnYHn3wJa7mTHUFlj540BZ7GTbInU016bU463sf8j1xekG6rJd1CIkNPZ
QGd8evW1ZSb7zKzuiFf/NrrNw+LgiWglAGaK9n3HDXiwx4b8WvShQW5RRPBcXhOtnYU5IBN67RAp
+5NyNECuG5Xc7s4Np3mBu9dfO7kzmS7nqU33z47m1WoOi8XS69itJB2X6PcU6uLeWNQ3mgluCJRM
BJ09fbKqRZ387qRrIcHxgI2930vF9KDIgJtozXJjje096D0F4F91N049gT3SU+IX25vteHkqrB7Y
smZ/YdCq08Wm5iRPZY1r7/T+k3o5+wCihTITDTwe363c3srx/xwB6hSNNB3oNvLcFoygQnCvy/GH
p9KPrPaXr+KfK2HpNzf0CXOWiysNJrtAgWciSkr5m8mlxqmRJdklXDv4rqP1UdoHQ+I355vtklv5
aHNyw6L+x4b2ny9XiHiEZ1yxCA0A5spkgqrE6E/0RDXTSwyotHdY7FRok6m59zX0qW1K5b5IuLye
fqrNjw4eb51vRIIwIBAO0nNE55f2Mt/rcksmc3lwZribtqon9mZLflo0yL3gGtfrInNvTTaWnSUG
F18OGViNGulXEH3tC23n+KSHMwUjGrAz3I8Wru0u/LfsRhLMWdAGarJ5Vt1LoUAGkd4jT6o4ENy+
pY+fzRGBciGIpaXTTZIhHHTFkN2fpifNmZ9cc90zgf4Fr/16GKz0w9nK28/DMop0GNnIpmm9GK3U
0sUrq5wc3ZT7IoZJI/w4V7s61sZjIttTS/srWpvahdVj3I12/y0V1VHIYrjtcih+mR+DWyYSTOXz
154U06NJjG1YyuRo6r0OV2ooIn2gUIWVG7QDa6BXiOTGVnFNSGt+EDUNN7tyDvls/3Aqspp8sm6P
hj/thql6lGZxnsyGocSEWsivvTpCwWFOd1uFgupuUxov5yH1X3OTRO61kB+NL9885dwyNAG0C4ig
wZd6KXY2s7FvdaPJD+ac4h2ehBcWrNyd5RCqaxGat4ITCPOeMVJqnDg2nKw4KSGcwynJXDpoKfPO
D85vzuXbzhgV6zx9VcCrSIQv7xsz7Un0i8GZwdsI7fGwr5AAnjN9YA5muMYBED0g3Cw+e4nt7aeR
cpN6qAmzeCFyM22bm8ViIlvFv+dMI+bAJQgUSC5nNYemau885yi44PuryCkHNzTs1ILAWfmf3WFQ
wTiPJ08t/S1BIvvC7tRXoSWh63AIW+hyC4Rzd53BwQ7H4698A5DH/owsfF6/Knc0r7ux7en8E8vI
YvF7cG4Vijdw8ASENVLeUd77gQJgHXSm2jrA0yHXN/UW8qwAP+ABc1r+YMII7GXaHgyTzer9dfvN
e4oUcFvccFozzX3DLZH8L5PlICJWo88i6uPnJuPE/eA2/usqFPIcv9kh6OdelE/Uc5ozOpVAR588
EdXNMMlN/mfnOF+FliBqYZOV540VgfkQ47W84avoBGPkPmoIPfVArRifkoLEm8lPiKHPb0tt+vr+
j/i2oYKM39zGyM6mrLncH7wZZ3Vcam5kN/K6LCQxx5NtR6TT+AdSkPbtimPw/Utu69Vf6ytfFh0K
PAtE+gybL35RxobpogbhRhOCxwk8pph6jpKTXQRx1/3vKguwPXRPNlM+GiZwUn/t7oVTtDR0kSdP
KsfW5Cn/WJrqIZ6ILPSRGRynev3dpt7dsNplpFJEut0ya4fO1x+IA44P73/5fygtUCBCurBcAGcY
DC++PUVNq3fKAmfvZs0DJ31wlklX4Q4tO8a6iN370tKv3Mk+2ks73I6yZozc9feqLfXjRG5BSJ73
glRiyk5tN9qfhQ1bucqvpYz1wO6LBLmMpoer53fH2s+9R8aoTJF8dcX99YJu8qvPseiz+6pB/Ocs
3bW5zRxpz/zwpw6AcUqlZ0HY/2Bjfdtx9PjqiICotOjY+2+eNTfOkV8Qu1KZzQ/paNMmpK4C6UuO
Ra0WFv1gMqk3mPdW/RX5Oe3XMeG8rTTnZljFNVMTpiIeetAC/ShZjcgETApTLzEe0i3/doyN+7Lz
8s/v37N/6N82FJnj2QhHdF7SbaX/TxFFI86pekMBepEMK2snvce8H3abuoJzQDSrEc18Oz/lnTj3
PjImIpIYR395/2Nc1qnsJ7SEeYRRTlom3du/P8VQOKYmpqo4xGhnjJ4uGHzAk7d6H1znj/virxeU
C9F5Rwq01ajepTDJXpPRJHolP3DJ28ThWAP4iSB444vmTLh4Sno0BgGsJoOh1mvImPbBA3AADZAr
T7tiLCIXmYPAV8T0nGmJpJisDbHXxfhZYzSJQR9ZkMJ2bnOya3KdWCdfu7ObbK8YKgXKwOzlGM2D
/DMdA8dg8Qsj/csJ5RqP0iA0kxbB3f/++9KB25AHcA9YE//+fatSqJU7mCNUG9Fhzf4XVErnZdMl
vX+hf3hv+YF5/1kBNtDNJbqJRYYeZr3mh6RdhsdmhnPT7FGVEuV8EhzyAo5ZkbXCBcgkSoQ5aboP
1uA3TW1u8RZBoW9eKQ4kF61lbQRqbZjAdvyme3FWSbuj+NGC0GrXGDk9Ki0v91EK4sL+4Lu/2XC2
K/NMmZgeqbEv0UIk0vakphf5YaT9kzSIp6RAbuu4kFsLTqxOXlx3jNH3dawfDIs62+QT5dWjP8XP
ae+/GBq22CRLYJ9/uA+/CQvgHaP2d9HBoVR+y6UsUq3oAfdnh17vHsuUvS8uOuBa4rPhZfcNSOON
M0IzWwHogymgj7u8rwMAxx2KEly06LA/eCzfFCB8pP9PDMItBU7n78cSvYZK9Zb8zmGYXpRmXFes
P+/flH/ck78ucbFHtrJe41ROGZLogycM1Jn9a+JsXlQ6MR/NU95s/xffZ/u+/1lMEcgsmaiJWC+S
9p4jzR2nK3wADhwg7df73+tflxLCZWjKv1k0/v6+1IwqI3VaPztId70BuXSmGPhqLBV9Ufn4/qX+
/FkXiyZ7Grs65ShjQmf7jf/ztZYeJ2lsbF9rBk9KpOrRzX73Tm9H9HOLuwRpAz4qSRiO0RDRhC7O
Gq/Z94e+QrykdcexmvPrdvB/j9YPMeLOorFi4wXnoZIFlh16Z8FwO0gy8UYb9bMin94BD63ZPKl6
fOtVRFxYqR65EwTjzJY3mZXf2kvJGbalmQOAmcdznTtUNevImo1FKyZE1k+NNiBkJQthJH3EmP0z
Hbv4WVhQUbmarKoEcFwsql3ZQaEYEEH5lb7PTQMzkhWmQhw1NskgFqxsvZbCbyCv1qXTFup91oSW
SzrejEYTpvuLGjkwNp64wiTwYFUza3O1iWW67ABBGD0qPGp0m1jB5yRy8yHKDSE/0UtC50Tukmnp
T7kYXvIuf5xnmaDRQnZqmTB2tt18acrHXuDdwXstRlYi8PKEqMEfeP8B+deiTy8U8/NGPOBRuXiP
N4hm2iQVD6NC6tIMI7Vd232v7bLbpV2b7tSoYZi1m0/5AkO7sYcRueP4IZPkT8bIxS3ZIFUYJl2K
MHowfz+pEoQ/NNMqBYOMHMnCQWBWuRHV6+YiyZ8JJuCJiUlSgvv4Y9Hz6WrldvjdbNxInuJxMZyH
dLojXTo+CxIe8Pdt5hv/8xi70xUiepCPdjId/Ya+OX3aT4aOP4D/w0Y8W5Y9Ywq40al9pedIUwfn
WvSDOlTyds6hiw7jum+xzCMIxXLRSNq19H3CNN5qw76LktkaToNWHJx1i1K0SQik+35YYPN1T5w4
lqj2+AJmAfkb07G7a7XpyioI7O5FlVwZirYkKtgZuyOGpoWTTyIJGKDuf6oVNoZ2O4skhR1WGY3Y
oa790NM55KJ1HPnG4QBacYe36rmoiBCxqjN9zCqcchnTVEs8RhvpDztGCTkYJqrnCQVDPL0Ydo41
Z9IliHq8B6vSUftV4rm3bDvUJjyTz8pAdkDtl5Gql13jgCccZyhPZaYekxnTQpMDJzcbpjpNByJ/
NSiVNwdTJwjLdJL7dP6pWyNO0XrRI0dfM+oztY879Wr6yb1XpfcimZ+GQvxyv3Og/l6s047JABTc
SVwBdRmMsoxq074WRdkSelbMGLOsNupK97udwQKtcLagRKQHZ2q+sYtnt4+aAi8ckdrsfsRhMASj
ddj2h1ZqVI9LlYRJVhShh+B4bVCMdiPLVfJzcHXE42fQ22VoMqO1eVQC4t/B4anmh79Y3/603DJ7
fmUygYcMYk6n5yfeGeQ1TneGhfiqZf1p6r0HaLmQM4bjzJCP9U17hTOTMTyq/P2vYl77Xc/vGRhb
PVvk3XkBcknCV/+YxTnJ48VwA5FtJUhvwlhp59/wz0QQx+KwpEqIGrS39GcdWOBzCWxrGXlAqVRS
p0tDIj67wNoak8BhYjy5cMQgmHuxOJHPe1ipp0KeKxNdGNKxXoOkUZZPsiRkK3HErSzmlpGI2UN5
n7L9Wupfh6ImM6/vd3EuSYxz+a+BI5zhlVkgwtACVtK/cRamcS48ntLUr4QtUHmJXgEq89AfzvNv
gW9z7zs8xlUibuSK5HsArtB6+eMyyMeiG14KWrOn2a0eHFubz0oK+OYtkfXlPVTP9FUzsluB4YeY
BDd/mJrmqlvs/qrvGx5dxIWoDor2RjEfDom52rqwjXWY7UmGfaXbB2lT0Lr6bdVX1n5u/OWw0Fw+
ZHFRRXJ9MtzsR9UhO+3vqcJ/yALFJDOwkM4vBH1uJh3045T3r/ziGQMyvntsdeJgNOoLdAHcPXB3
g3Xs5GFxOhm6rFrYhdsvLc8WfUrAybozukectS+dkn3kaBiVUCL6AV2QqHZiI6ymM6dzcWrnBxEb
begbnzWnBsCDINjK8uKE2T5khIscz9owPYn5yEHJO0IuoMWpdSLg/HAm9Yf1YDnItOHNiNGguPq9
jonlJnPXax1X4nH0g9Fqhxu3y/ZNURM70DGzVWDvd66vOQH9IOP/nWxqgQkCUzJjZUzeycj2vKJt
NBWnqNkDu9x63xF7Aw/SaVQMrRbkiBiCRhjM633z1hvdK73MzGAtVzPAjYFZtGH4YhrNcUyc0Cxe
Henead5AdMRT6flnalViWQvTBBVI74HoyMqPizB2JPVDA1bOQEjR5cjEDWtlcuyMd5l81BLyBx2c
mU5VOKQudeYerUX+hJZB7oRPUoD+bIw14zdWjx1UoV2W568F4NagTUuSKvsdJtX9gKaK3/Q+yRdM
raU6J16/Hk3/OwlZhHlUmF9r6p+4J05tg4Gai4FbIFefZhi/ljU9SYz2CAq4FXrdHI1sQiDsDUdZ
8GcZuXalKp3BOXqRvvB2mdKgmDUSRfoiDvPMsK0q6Ih7COYEPqTMICVoubJx8O5A0CcnSy++tka7
K8hnVUtX4VMpTtaku8E44Vk0Vd0fzMFRWDc/51364DPVQumShkQiqWBQW5uGeMRyUKccWsZJOicD
P+oUv/qZdVM3w6/SnAdExfQP7NknzDMNhdrsMm6JU63zvQORplHlkCM12QNCyyrQ0OkDP2zxlSpA
5A3kxdG+irFohz7rQCDy8rQMBAOl80oV6J1R2LQhAC8OgLg+pi4chvh2NHu8KSX2DJnbHuYR4l5L
Ji9ObT36gML4TVeiQZO6o87Ez0gBbTI4Ws6yavLb1BAj2ZKZEylSSXwNr8Wq7q20MaK1Yo7QVuY3
lajvq4EuvlrY6deWDSpTazTK5nYten3HzxZqYrgjupDsiJhsOJYkyA0Eq8SvMEaekyS5J+3EOffl
D2QSzw1Tmp2tObd9ZV7LXOfze9m0M3Iv9NZbuZR7IfM26hUbfybmldOk+GKZvWAzJJan8wVQrdLb
Kb197JAHEUhGzHrMRsDDjLKj4a1yNPmiQAi7urp3XfN6ros60o2M+C9XJ2IH334yJffQVHcqRWOt
J2Thop/K9klmuuHM8JDRMQQCTXnJDjexf6dr9rdmEnDZUVu0vUQIqwms+sanVRT1vnQXHr5cXrsK
a3vmFsBmIaqF5dQlYa+3T3GDM0JU/t1ikHCCeymonQYxO/apRLsjThUXg8zAihGqhTjS/tJ7WC4F
LMOdtqLmJnArT9VRWN3eK4a7aYV7QNZsh6EYrp8YqB4W+jd0bUBOrCf8LNTiTEwIUCZVvsx6ZPo1
sLM0u3Ey/dnySZtJNbMIkJfQfMJ9mVjJcXIpW+d8bImApZETgw8IpYUrOm5uxsrN6SXTqoKFsAaN
OTBkp/8YuileKRYSIxrq1DyAkOuyKtALgcqIgM5CV024FNMvskfIwO3033lDKQf7GOWOabOXra99
VeEK5LnjNcSjoyfXQrtVonwcZvoCwsNfrSMsH2RZhsoeUApMpIQadUIOtm5+6nr2CY0ikPia6U53
G3LWHN7nuMbtZ1L0aqyu+yF3rmJcLyyFKLLBhY431WrPIcjlW6qeZpch8AgtRHB6hyhqrFC4MEXZ
WQktL5VqiMURgDgOQWbeolJCP59EmpSBxqDq0HjxXVWJLPK6bAmBN1AOOCs4g9LGRWwr1huOdyDx
zprUox4HSUSH8JDCDQ5Gp/nutZtZxpuofYkrbonMit04mDv3zkbSniggHpIzE5YDuwrREdlR2Wbm
serjI/TN7DG3+gdjFRoWquIVgzqVp8dofzVTmivxNhwu7eSKKBkxz8QBp6YWtomLCiBFj9gPo76H
BIlBLifFjJiYMlqJjwt96mxk6Xaxmz1tPODZpbbjGQry0lyOSVmTArzFVBemERa1dpPNfX1U2Wp8
cOAyt67F3+cce1PRwuVxaXAxKfr7nMOfWKMC1OPILPLX2FgiM9+ODcr2QzXAmKJru1sgMu35UU4c
zc1ITnLl1x/YCLftpC1kCAuBQOTFHI8LckW6Py1T+qx/SGvaneUzTKBhp/Gw7T84Lb5tyXBixt5H
AxbH+pt2Qta5RVrSNIgo4l8GSWgTLrfG9ougBeh2omPzNE8/68IVO+QYBApTmJBe0dHR98t552YD
8b0wTWGpXhWp/5H8/k1Tiv4YiRCoGICB0M+76KzEy8yrsNXZvrQ+TR093dnS+g/uoPWmS+nrDKXY
nZjp0sG51Etsjg8lWlSXUNKWAOVk+zjw4jGeaT9D+HtJDBxGpiJhFdqCf9YWLYSrOoB9WPKjX0mF
kWWwPmFHrMMZ4OmeRJJnb5ycI8NCshlrMvv0VOnU3mV9L7wOhL4/n5K0FTvKGaK7nDLH2uR3gRom
+DeTYbHwkYv86I/+NfjU7KszbTib8hbSNE93rL+YfqluRdp8oOR4M03mt2A2CDLQ5vd408taRWnW
hdfTBmz9lAjmDDUPPXgXMSh/09bBkDz1BuHp7z+I/7gs0gNEyAytGIFekpr6uRWjVy8pEdwNgX7t
lk09uN5hMtv0kI4waGSTfLKyD+eub19fEh1sAmJA420EM/NCPjaLfJ2HGOQO6wmRHh2Tonoo52tr
XBgJ2fnVEkuxb1NGCZX3M+7zrxwXVJhY5RwgRjTDzstAWcQLWVc8mu5CHKLfey7N9fvKwnKlC2I8
OmTTvMAf9te3T/fX4sOnZl7M4mM62I4vRUWmJ4E1kZccWagu0DEnV4gAtKOHNGNf6tiLW58daVzS
/VK4Z9tKqCTZesf2MzL84iT0aQx1SlSElJ57tFhwcWH+sus4JhNcH8/9lrqnuvI0mcU97kuOMGY2
BVb8hcmmTq3OCzMb87keTKTUWorsZ+LInmrhpgeG4pLvi1o+azOyqtTuXno35uprLHZppb0oeDPX
UuPwQupJHVjuKsCzdyi1ZzQE6P7KI4yN8ei28ME4tpERlz8NSVdeFUUvdtlI4GgypteW2Wg3oFU+
jYoTGEyjq0R42mF1/JmQvGkKUILzlrEZBpRTPzMO4GFTidesdW5RVIzonQ09aE232q+6OrXxpiFW
8qc7SQacxfjUQPshq0s/lIv5rVp9rPJiGc+roA/rZvPByDR5zMvbIvuc6zB3k1xynO/m3ftviftm
ud7mGUDRSbQCbAKB7u+9ZmYaZSxe6kbObLXhsix9mLjts7/Fn7NKfCYwbj0bHpK/NMasWvdzTg2g
LQ+M4PYL7YZDXCozrBejOKAFGTL7rGvN9wE7X+COn2udklA42IednNmUBfroCJQj6PR5B1jGv7Lm
me6dwfFxni3remRvNjDNXa3SGIPRmIbdKPEol8pbzqaRLAdSWjnIFhyYRJ0kO5vfqt9aco3JSmbB
qi9q+2TJ+eTKxAwNCe5j1SD6TPQVbEJNOTolYu952Zducp4H3KF7Sw09x+WY6LkVSSADPxVl7vwy
a313jUEsgT/4mVC7MpCx2Hz1g7qapjiO3r8Xf8jpf796WJTY8QGXcy/eUGamoeXgaHMvpLbkuHnW
5aZ3xmwnhtJgcDkMV+kSP1bDKFjF5HI2AFbVxuRceV3tXK3K/4oh6Iwm4biUCDUh9TDGjJG1r+4s
rrLUjMxR6089stcjPUgCJof02rcGdzeupgyXPHdv255f+/3v9XYzJKIClYaLBwVJ0eWAYWBKp6+t
dKN0sGvAjesPWi+0wj2krSmhlProAx/WkXFNyaJ/sA28fb5xYRF6ihLG34YcFxNwCzlCOa94OZcS
DmQ5HVShn6ZM2jtjbq83ctkHb9Q/LwhLwEctIHSkN3+/ULGkHbKUXFCVoo60OmtvafOA63E42nqO
cf6IkfrPCwrgYmTbAGi5JGcXtUf05ISaCO3fybNo+1ajvQQWcRJylDazProq799R/oQ3uwQOL3Z1
dH1bvtYlmIWgYHOoYsuNStdM6XjjNdh8HYssvGOfj+4txtBpUzetYv3E+Xo8GDxihCIm33RGoDgV
vJ+8bPjT/4+yM2tu2+i26C9CFabG8EqC4CiJGizJfkHJkY25MaMB/Pq74O/FkVJ23YckVanEJMFm
9+lz9l7bmX0spMVyLigjNomOKRmABaxPJ8ubi1jq70aNuFPpZn3Je0vQs5QSc3z90pv2TcGF4Zqb
enWKiD+LagMFcQM1ADgDyMDRv/W4lJVtPAaHcU0hU4ivAt3E86TJHlUNvtKtMuQ7m28eRrY2Bp6b
ktdMo2DLPbvdFPrE1QpbhZVTqpj8Ojdmb9/LARpg5XHRcspmZ2rN48gDB6Q36AGoKAI06Z+kTmmg
qweMVZNfLApXXa31b1WEHkbWRJp36BbdCpcF5wYdOefYmoo3nmrQITQylusivpvzGC8IYgk3K9sn
t27fmM5DMjUTSHFdZ+5FQ5Wj2+9xZBmPuH4Zu42+dsgOsjPvOqO61KYY9kXSFTTgfXEzjz4uQFIa
TR7e3TTVFBu5kWxWw935V400ZvaIbdhww19VmlqsaJdUQ0s7D+mKu4xV2DNryuPMQXVdXrzJ6LeZ
S73QVfVltqipJFCWbV8zma1x/xD/qYdecm8ONDo1q7e3C83Fbdeqq2kNQZPXZyYnc/CrYqq69Ktm
MpeuOxJG6XsxkhCcs0190Sf3qnWzDRZMz05pjDaURgKbCfm5O+YrZM3h1N+Nhf6ki/h1hu26Y9R4
B13in8r66WIsuxh542yXEukO1Oe4sRgk2jSn09glw8WUYUYcHG2BJgGCZjwJyeANPZl18Ltsv2T8
gb3MaV2g/N0L6eyThXRWDG8XpyVfXOuYwiQMvbdIK9Nbz76ZltY5IMm/DoM93zQFy6Nj3kkbaNcN
jETht1Ai5b4RqtHSwiQtVGhFNrZtQYUywv7nXvcaobo/0oB4arPKOEYl309j7ovcaVApWvF5Hr4M
LsHjeV6PRHan+qWNvOcZPP4ZB1cUmCnN4Lahn1E2U/IoZ2XtzVR+15P8anRT9JQ/0RPo1NaJlNgv
DU1kj9LNbDocS6jPz41Gd9BL5H0K1npbSFlekdMiM9bSwj7KZZm2aSJU4MaJHeg4G8aKIrUqyvJG
qPaS+uAKsCE4J7SjigwGgooT6wf/JrrRDMVm4W1rMLGkWxT+HtwHbS68jUE9cjEo62q46a0lKKzx
SzrR2x6l92MYTPcBSspeG/Tz1EzqkMgnA0fWuaQv/uuH5PWAcUggNCBX+n1YWYu2rzKLig6X5zZq
3adBLM6hrzQ8386MRTGtJhz6dJ8L7lmBI0BL5jZDwnJkMlEk55wXurXt5pAwf+SPoVMxm1q1m1Y3
eVXq9xXVRuCKvLhJy+6Erk9/1hz3m7sQ6Vahfw2sKXY2VgsMwy8T40vi7Ou1+SXnyiErjPOhKm10
Iykvb5FttOub3to1fXyt9dHZwf56KGYQgh6Z0xue2GuaThRiZVKHTFcCz0yyYCm0S87let/kO7ck
NyhZqJqlMI5px4U3SmNjHy/5wRxcbdMa4Di0YpvqxQNgzd2cRfIsxz7dJD5GkkIt/W5OAYdY9jHK
DDuIS70KjcLn95FOGPymElBDBtR2jW7PjQF7v+2cZtqCiJNTfWflC0x6276p1okkOQPU+ShmML3u
a3wjO3NcXrGfN1taA1x0Ri6/Q+w8CLkaQUuMMuXMnm021qal11nroHgmGlZqxpoHd4pMSZsugumK
QOHle00xXRvgW5gvlCDeF5OQDdJocQw/wYfztpPdPUJAoClKZiDBvtqWrlJJB/bYNqncr78vUkPQ
EfUZQEF7YgWlQjtak2HfET61B2gC5CmfrjN2i85pxjO2nYnPs63bwb42TZXcz1V+K/JXIzPN4zKV
+2oS5WbqfECN1YhzgAwoRrVDqIfGjJqb8Svdm3p+j2pcXUgms6CYwLo+SqS1zwxbmp3vMcIs6VQm
JFfbrfYmCOvG8MBYagRVVLeAO0X6rBvoXiKC1mJlh6XbuTtUVEGR6uMuwdjAv7b4/kX8CGMS9GbR
dIE+NO8Ld7Fdw3R7lzXZZcRUh6WrIDJCm984mfTnIpqJgK71EDzQvFWz7TI/meSKfyXkYSmSTdG2
vEbaXCyDO2vC9xR6i/HFKbqvXc7IuL3O5tIEttTI7mr6vehRW+fAhS7dklzGWtyjSffw4bG5z57c
UYvq7FXx99LUZWhOKg48pym3yfCtsq3m0ILQ2Sw6qI2lf/XKkXASPlFuNLA7WZW/bs5zyUFUe7m3
mceMDj9gGMPu381G4BAsWdKOO5EuFod57odYS+OQeU6ziTRcXRrTzQyl5o3tSv+sMi9g6M+9YeYB
zmTJ7bKaG3kX0d9cCuNBU6TpRbksAi/SRRBVstiBi2yKJ4eDPJwTCqQCOgIXpR1AMXGoNW/ZZoX+
aOfFo70QUJcaGcklOFE3KQ0Eznc23KqkJ7D8LH4ofNC3jeu8zk7+fWaI+Q/HyrOPe/sLqVYbtBh4
yTL/JUsrY+8s1Dd+2SKqnY3yvmUdI+XTWeA1xwZ+jcAZsFbKOWoZpP9TrVSQSnav9IWje4Yywy3Y
LcJKvDBGsHI/J84J6rsdjFXR7go0XavMrwUE3CK2K8e95y8iKCGZMndn4Eym+HAF/IsVSxtSNjVt
vCRNe8FPWQbA/IMCiN/eGTGsemNHe3UZ+js0Bf45m5jaa6I7JvTPgr5uyL16ZU2LY9dOM5pZ51HZ
oKySypqvqr33++9GsUQnw3VvhyS+y8raebuf1Jx8k+m1rUHwYjoTZ33O3kfhvzZ0mCtDjczk660x
DYcWxtuFYfgRDQGsAokeg99DTnJupDawZRc8PI62x9ZzdXQlLn1cv3jeqUUHGrBme+QmsthOI88b
a7F17prh0nEr3jKPqkKQSw9ZhDSqcq4yGi+mQ/BKLEX2DXTe0No7TxGPUsKu2uRNkwEaM+AuzVXQ
A9pFAXZiHzMPoqEtLdaspXbMr5arzgT/TvBOeoi7Ux74d920RtczGD3Pac4kjWufliT4aIlJCCzS
WSSy44eMRmPlOROTMApO2dQH9lBzg/YpGNTTMFjx44Cp8Nd+zoBehjV5qhjf9n498HOnnPIG94H+
0JPLz65t3W6L6pAaYbK2roUjEmz0nunBuJO6t0G05AYQj1LwzwVCi2je0DWfy/RGs7KvVkkxynIm
KhEAr4mY+qKDLIbNHbgNJ1+/KM4Sx2MuwH5hqMIEQA2TqSNNu2B5ARXAiD45xnOu2unsCMmm7a+8
Kek6uyKTr0yHGdvEPp0a4oqCbLLIV4qiw5R29W1nju0h76rvdlk8cdw/LlKqoM05hNqc7Ytx75e5
qw8x7RqggpJtNLce+ee8HTt7I53B2BSpDdfGJNQ4axSGSMs6dfPLWnJnkiqvUtFTtAwd7miGsX1i
/6hq/9lW9V4ZZLQk6Mmv5cD0LmdcUZtRdo75uRbbuink3ijLM567G5Sm36XLWuutBvs4zeTAtjDV
50uZAlDvxuDXpplYPBq7+lqq5Me0CBd/5DiHueFvfUshOzEFZZn15BfduRhYqoWil6KoUak5zvSx
j4QyjUfa9IXX7YyyO7q1Dz5toHcaLy8iQ6/GxB6GxBC/GtWj6mKCVwrGL5ZF+JYFuiZcYoDoWmYg
GZHIjknioNpCH9j2Rg97iQF4kdzONbTMuZhBRa80EltU7mlJnKd8EM2+Wpz6Eqt5BSp9dWSX3DpI
+07jYHENqihtRdf8jB3nOkeD2PXcvTdTnTuU5T9WOcF+7nD0F0OscyPpxyOMHW3z63tOVU/oEyqm
fC3p4pL/exhOXYQcQ7YQmtuxh1/VXa0IMt3YqL9IVD/L52g7CDogmAc8W8f48++GgDNm3OASsXZ1
0ke/sF6dFtqAnXU7L1LIKvz4Fcq6H8AcKhNPoimo/zKTYSzw6boOeYRuBPWmhzr+o560K824wkqq
h1yvKWrshMzQBcWAEpbaEY82HnoTIPtok91srCJ1NYvmNWJ5NfpO733iU4uCzmhSWozNzefSLKwg
spL4kA3A09rkG6TWG4J20vu2mO+TGlc2M6skHLLbpq28Bz0i7jsiDkUzMuueGLYfhhuHdkPa18aJ
000K06v1lPlzxpofF2X27JTTsy4HBF2mpR7SOq2O9BHjPTX9Ue+L4UF02j+F5XfHbOxe6yjKHyxz
+CrjSza244sZoewpAOfukOJZoa0XediYcgl8PMwHIK3+F4beefAUJ42DV6DgiIJF4tdS3yx9bnPn
Fzetl4znXAnEBl59ALDpBypTHWqoeNqSKIBKbEI2FIsICkEEBY7Z+yXpGvfW9FYhMsmkblVxuOlT
HYxKzefK3tCO0i6FzBacLU8QrZtzyWAcn0a0V37Oo3eyn1bH+k+1+dZkdhKYHVVAXzvPRVe9YJi7
7bgr3+fLfFz87F63l+46yOToWwlbhzc8mok5h73iPmNq/a0h0vJIHkbM3CDPwsKN4rCb0DqOdbns
u3a0A8HZTnEADgvohXJoI2E22MnFDTXa4s9lOd2qKN615SgDwrWn3QwEnKWchFGtvQ5cEbYT80o4
Ds4THBEqvLb7SlKddcTY8pUAHEh642zvVMUUypQKKJheI41MD5ZdRHthD/1WNPRfs4HhFBdIe8Ll
Ta9lvnfMUjsyWd8VX1J+qU9ido2t+b1q4/RlQnJxl2jTPwPkLLpV9CAWsibReFTbRJgvchyKi2Eq
K0QS0ZydVX4mFkq5loPhwKYiz4vhzEcoccn/9tTUFFyZYnU/L86dFPwGnIjtVDEJXuyu43aAztbX
NLFHDUkAGuvJ6iHKa90ob8V0b6ibVo5qP8LkCP1emw9ZXMqt49EFrysrvsjZvBDra9w1nkEuxKA9
G+1Un9D0mFtXwlf/c6Puc+uVOScEBQYburv++v+991SuLbmUJ0hLx73ZTohAl1oGbttT+EV7BxWH
rZOKJ9/+/LL/wRzDdQS24Vfn1fwEp4pt4OMwG5cw8/Rom2LXwBn6JqwFNh9gYh2n/azI8luMu6zi
evjnl/+knl8Dt6A3mBxtyPU+jv48nYorLei3VrpHp77s33N67tteVRIkwfz051f7LKBfY+DovFqM
/dhDP+qja73LOqcwiYPRJrZHa/TCmsoLQcZtq1UoyRQ6pNZ6cHCMn405eul92AJM16bNJOp6t7R6
sssVehgSHbJNbaDkqjq6TppOcFk86ki87Yn5P+d3P6d3lsjVqfCM/TIl486xSYag/cKgEDVNOKXx
OYcsg4hvubepXJyau2zh1/BCpwH583AslpaqQGsE/QvnjRC/GsUW65rnk7K41dc/P5//Ec/+PddA
r+2vziwMKgi61lX6m8OgYLQd4+lD3DtF+tmb3K2sUpRNJDHejoGRElEGPdXfppb2Ri4AujFypbZq
IOQRjp/DUh0CNXvTFujir/CCu6b8EcVpt1UlAuRhSOFntmU4WCzrOnroc6Qy9my+Y9j5SVA0+QU0
/dDdL8aFm+5Ta/TTE2CkNvRQFweDEDfmJOyvHWj6raxH/vgMYk2N+k0i3Nugbf7WVdnw0t24KSDD
xBfVMSLjIeg099w2yzPgnOw6rVodnDD03kstusxEWATK5scHfg91i1s3L6YC3gQvuCC8z5wOk+2p
U2u/LVBzwYLmxqstmG61xjDcxGPnUKVLqBtjdVWTn9+CqKTV0jTpiTiFYAZthwyPPW0YjeEo+vJh
ruM2qHM73hfKRh9UNO1+tJnYiZZUCjcCatP14K+V11yXqje2xth9EwU8i1KWj7YzDbcIaaJNg1Nw
79ExXNyExrF5Fg1ntCpcsh/ThUiTkhqZq97FNJH+GBi/OSS36GtfjdJWRx/d384Cw4MsKUg1EYdm
4rQnOxXnlO7/HmIy3+WQn5AeiGtWGyfNmqrjiAk/cyN5stCyk/0hmAZ409UlXRiXhekf5yECJ0YE
Q9C3pQU8kySeyrK1gLoSlCxfXObl3dFJXG+XB5Kxy4F+vxb4ffUWZb63KaSuTpCQjEsaS/g5RfI8
0oc/J1ofnWagudxFm0eW8vzM9Yr+Qmn9I4G3niEE06i29JNY8iua1Lu4r70DB2S5UcIYdr4J42ss
5q1TVe4W+HkwO6J6Wqz2TPVe9X12cb3hFWoDonop+qCaR8bkVi8OU9N7ZH4jSB/ErXRShF/inKPF
DZtUh8w8QZPQpEL1L8VNpeWPcVFZKKBGg4Dj+FHR+RVL5W9MJ7lX1UzCR2m9p2CItm4FHmY+z2TW
AxmmgakxlykZGO7/8gP/LBkgXQE+EXYvnanXx5GX3cVJ2tcxVsl6vnRjX+MVkvKMoiex0ztSLQCe
VZjzivhZz0GVulFU/kVk8j+A3r83GcQWHt7PX35p46PVNROZA86tBFZrJxrBo2YcpP60H9aMPs+U
6DpLG0FvW20Bj9PEWBgasKakNdE9oRgyJGVrs1eAFirxk1aFOJQwvUl6nm5IrjEn1OyQKnMML8gl
pxzZdId8zJs6cjKQKhSe2Dga+Y4T0n2w0FWzq3R3urXoqwP1uSANjaH/0MaLaANsm/Yap85dFhv6
caSL2+YKU5EHeT1rasKc7PvKFzRBi4dGYJrGR+qSPufdkYFlH23NuhkXl3lU3KA7FE+TO59AtDyw
+9M4VzSSZP8T78VyslAclTEBiiiwHyD7Joel5b8xW/WDPmw4Nwn9C1IK5kUgvhq6Fs8C7lh4Rhkw
teYxGs17P5bmpbC9F7IrWjTQw3zE/X6hxL5LoFSGU5zc66sTwmUCmRjaHGD+bJGmi1dvUrRGZCm2
jjkyYAC3jmXLfFSGpu+SWEflrRCGj7ic9CY5Ee5Yhon2V+f+fwiysAth3ISNgovzE2fDc2mpdAiw
wzJDGFpGEQlTjH6xjoORE/GhyNFkDg3vM++zH5okxCldAtpMKDC5XY8vTYyk3BD0GyucRvBsNy1W
q63D/gGxXNuLEcFhRjqWX35pUe5PWRUMNonS0fhDN3OxiaP40UPNntdmOHQdQWRDKjb6pH1XHUty
3Zqt4gtSw/gv1ZApPv8+UdaZOrnTUP0Ibf3gmdXlSJutNCdIaTUbd28hlZQRt3CwfyZRFUgaMZq4
Q9TsrAbXh2Qr8WgphjZM8YBxK6wtmwu9Q/+hmdr+AaLy3SAAf7VVybHn7z2jwVhAIvXB8MfxMGau
ouqjP9jXQJgm9M4bs5v2lZY8+3O1UlF1givNZQU59vwAPXEaVF8dFyRbG2FB9IDie8gn2Kk2Y9dI
9vLWcarwaGmOvpVr7FfVk1Az51N5ZIBW7dx2+cKZNx7tomKny4meat/mdjpE8/A6TThbGru4uIZZ
32YRlqgs09xjNlQ4lU3gZlpBaprndBXGThKSOqdCTddm6U7ACPSN5X5s/H6dXFKRaaSGAa2xwq6E
S+miNMPmoblPcIMube0iOnHmOsw50QpUfHdwuA+6aZ1Q3yhUHCvSmu70Ubr9fSX8DjmzLHc+a3NL
jxfRTaYx4rasu6JKaD/qkl6ax51FItMvSQaPTtAMIV6SNnLI4Cg3Rl6eGuw9uB/0G2ulwc+12MdY
YbiX2wxK7OxIEC7dwqR9G7vxPbGKApqVfaNFbX+IHjzZI7cykxqZ1SXR4/JqYTO9HfNxq1aFiGAC
EBgJKp+24QN7A+1+IyZc3ULI48+U77EEyVhUTUdZb0zwlZ3vWQ5VL4vVRa1CLT+tzMBBfNXZCFmb
1dzmJAwvutd2hRoiT7H3zEKNRabbPuNvZgzwDXMm5rHkWxJ5YA3nMczSK/bl5NYXM7vu4vc7Kon+
kfj5kyxx6VMunHvJAGca8uTGr974Imz6A5M4ZHI6IqhhldbMOvge7Yuylm2qZuZKtTvsFkc9O34Q
RZZ9MmsYczSbbXxhoTH447a25/SyMsjyDHKz5ubbdHTSo25r4YTQKNC0Oqc/HV2VCTxS8xvuwFGm
g7uGP5MO5nM+mO1xJqcBfpl1NAvnJoGKvJeR/VxFBtMmlL3bPgUd73rpnkE1wV0eA5nGjQpukuRi
zbi+twwpoVzD26OoYQFEjr3aA41r5fNYugUfk3DTYwF+J+zm6jsDymLrKx/knCRmsvVvaphBJK07
aAvJOCvL5KfS9avvTa+xWF5m5R7VMJOwXi7v6CYpeM34sfXfZjO96Y1EfhHW8OhmZnmyC9wkZdua
J4VvwaCS4lpzmUyGYpoF0UJtO3PgVOLS8edy47PeBR0C7VEud+te/lHRU+hi0s0Odn4ymoorE6e9
dKD5NFYCM6mgO8884S8qos9iUo4Ph5QZbrTQ1j5qbDAK5C1etgnLJbcX5Fl7Csht42uERd7EysXU
q0+XP3/O/5DmQX8h8dsAu+aYn4ADreVEUeu3CgJdbx6KGPCZA0svPhMBCEhW5F80kLgefKJd5+ub
HnfKJnHnbNP6SNXoc+xtY3nhzyjY7vnNzkvGTAAlJqIwO+j8+KveMV3RDknk7PuuB2zn9pu67Lfl
guIGRQyt+cfSKd9yzd86cbmtJvnWFK4OPjm60rJbsM3xX6J5+CKYzyJDbs+o/t+mZQ673IXkh6sG
rR++gZphLFH33NZkfGdm0bVH7reXZe4RyWhDmlIGMGRzoo7FszTnfc/0AJZ/TQcjZKkTwtlVQTM8
Uv/rYZwubA2WtpDp8x0fQfIXgdN/rDHgOy6XeYRcyOE+9E3yCYg20kEVZmV3WPziJpr8NDRgWY92
JoN2Gv/yZX/KVFrbFTpacVa2pcOF+nBGN6S2ZYMH4bPIqpmE4hbZuG17Qaxrx9TOieKsM2PrUHeI
xqTx1G9VnCynLM44UfXDn5eeMD/0i3+9GwHYid8YrZFfSsXfbuxJI1rAfGMT0vtsNmOKlHUxf/iR
8e5m6UmTGOacBiu/VRvJnoUa44r37uLRH9AkdG8jm9yWXNBWe82j9p8c1WJfK4TCiXjAJraLizbZ
s8NfZVm/cDYzXDU0euPAXIus+eEly2ufmAgg3Oqc92hsXQvdkGtDc2vzVz2t3vJEWlv9xWkSG90i
AUJ6l74Kdk0yadFrNQR2lgPJ5/2xNPt33bPfky578pak2xKiccoNdAV/fmYfm04fH9mHJkc5Rj0t
Wmil02puYSbWsTnl8RU9wN8aKuta+P2q8+ul1jQoAYRqLez+3U8BEsfWKmUTJrH7D87HbR+5PJ71
VBgdj8OTYwTXpLYbRqyjCqnsnz/q+lE+vj4eD3LtSd2yER7++/U7DM/+ksZNyPQXgjjw7ZVR/FZq
1j1aF9YL45g+ip8c0G1/fuX1k314ZXQMuDf4bVLO/lq3v61LghcbMLRtFUL9AOTe6UfSSNAOEcL7
5xcy/uMz2ngWdMuntecZ3lpT//ZKJKC24BubKizL5q5p5y9mlX2tBIYVPXXIc7X6bVM3wx43rbZh
7NGvqPNoqTBn+LfQxoNmBmFY4GE9y05cXYZDKzl1/svBZP7HE0Hyid5U58qLsOaDvrXGacK6Q2nq
uN3VJBXERsES+Fl78OQE0tjW2wsskY2B0oZ7OgFPBaMbUQK2Jkzw66R58xF85U6ntcRH+c6wYEFT
kSvMNwSRW+Z9G6OR7LJ4OpL8btvGX64nn5409xGdvyBMcKx7nvdhNbeyqOPep7oj1t3Y9U7xHssV
41o5pylOywCuEn2VpLSvC3Cyq5clXLLWqLNkb4q3MsfdEZeNczDdxLxjzmmQBs+UdRr/uiY+ngrr
O10j2BDb4G8yPhKAyC1rdLb/kfBvOkGdqDb6LOzQQH++XS1oubpOeUuy7/BCu+WIpMDZg5ZANwdj
no4r2vJSOsaGoJfJiU5/XrEfFbn/e3MkihAuQAT6xx9ljfGhjyBxQ20h1xpWNpiFaXz584t8Gmb+
+qK4Sa9pe6h+P35ZCF6znCB3iLsrj9ibhvc5AkCZlNG1y5MfvdD2NS3qGCavstcuYTP9pfz7NFtY
34Ih2PEdx4PN8rEWM1IsiuyJQ+gwdr33B8D5vofdt47IjLW7gqrDvaY9DXTpwRufIq4Tf3kKH4/H
9S0wVLFpOPmu+NTQzkonrlu1DKE7W/f23BFNV62BtSo+tx1D/IUJLdf5JQ2KOXM3zNjEXpQvrjX/
bdTxCU336634hkUYPXQ1/WPUgq5ISjNRnoUyZaxG7jcJQzkiRqqkcj/12nfTh8jVEWumG6goktRq
L5Y0mPfG95ntpDujrn5gDtvLhEirqkA0scL8BwKB9m3T7OBSjMCp3b9Ge/7XM/zFLUayLnia6wb8
2wbLJbxMG5GxkoiSOiZUqKSXjbsmQQgil+qmMbhwKx/k95CcM6YBwrrR4r/CTv/jZ8M3SVdEwLYh
ZOvD/sloW4N/YfchXbEDufQbHYzGn5fLf78E4BzD+VXerZXDb590cMmjlzppGFkxfs/taNN39t2f
X2J9l7+fi6wCliJDFp07iik+yvGV5jbC6Lw2FHZ546VZhyrHvMioPLZTtxud8SKS6S9n8fq2P7wm
rkNcBxj72A0+nsW568YcPVQBQ44Vu6reM5hiVsoV2kWn9+fP9x+PkLMB5A/GWJ9m87qYfnuEdavl
DNrBtmST/Kk1tHrc8v9L9+SUx7fKIlgrGoeS8N+vIZSWpCU1aOgQg0hDLQtLLN4bKvEYkeTs3/z5
I33+yng5ThPDMx0B6PPDqkiMoiNSXiP4K/feuonRSIvoRrOQB5KHhY2XYD4DNvGfX5VooE9fmyG4
xRKdA92Kduh6yP32KBs988uFmIuQ5EBsxFE2X5S0m2Ai6cpwCvQOi7qUMV0H5YLqGH1vZ6GjoIGC
CIEgoeSQza6+X3LSKdAWnyr0u5txcFHCN+qBWCkq/7TIzy3h2CjSCWBHbrzrmD0dwBWEk21qTwYd
N7noLtnh0g/0qNfvWr9YjmPcvqPeaO8GN9q2GIcY/fnVbQYzj6H7TUo3Zy/UEG9LJlD3VWyAE9K+
aHnk3C9TheJVix4mjNEBbVUVVA7hHHEMPGuoEuyM9SO2xTkcjB5bLvOJaci8o6a3G5Mg78COteg+
cpPh1M/oyIX+VMTmruIbDDRlZfCIouQyoAfxS1u/8arUuPEHAnSWZHK+L0J7t1BswbulMIy8Yt8m
gG+7yIWy0GhWOPa8Tmokr0gguN4q7y4vdTCSfovKrPNAiOpJjBoYGX3MWCGOFSG6vL9Nq3Q0Qj0A
BLPQmqBYktWULkhUXzVTK1u+W6XAJhKbclSnzNeMPdB8CZ418NeML2+1t1fNeAuCgI7C22jbgUPN
mpcrTb3lu3ESToeyA5lloXosiOUIa/SDULHp0bfLJukIpF8J0CgyR4O++YB9w4tRtOQ84BSK9pbS
DdNM1/QnqTJM6mQDt1mDzt1MniebCJbF8mFd5GNyaM0wl27FwyMj0/T6e+4yYYvzJowq+okaEt4N
pjd03Q7PbVbj8mitxpIVsUU0gTr0un+ko5AfZgQfyvDkrVE32t2g2Wj1HfOV7haPzUPabMkRdz8y
/XnYJ0lebI1nIyXhZxqQimorCQLv/M41y+q28KLbPIbu1onCumgchbrc44UhVyYzA9emv6r3XgWB
mz+cnv91GqL+EPs2KCp8tDd4b9qD5Y2HphNPy9JrDxYuGTox+QsiX2MLDswMDCHvq0RYYc19VGIY
uupF2KCU3wIV1q8u566jAI9Acpp2UkUEGXGpZASYNVt+zQo1ndkcYzMfruhwv+U+Wic7KY8Efhg0
EFf8edxjHMS2tAygHtVint3U/vHnLeTzvm/im+dqhHMU76j7YS+GyOw3kKTL0PCQ4vpz9L3ubgfg
PO1cXf/fL0UTgjqOWpveyMcjRkWltJKIfAs2mld3BsY1WgcbjgeL7vXPL2X+6rD8+zzj9sS+LjwO
AIzqHwqS2nXqjk0pDbvVAJRW9ZcsntFvijJeqVZ0Z412I2O3PuiOChLR66GSikYDJIk2cr7bliRd
DbYQfP0C9VT9rUKgekh0CSNFzSOrumnPvp1/E6roTyCSVFCszs5ct1G3pl5YNIwDEkcuxG+uDfUU
E6c+NlrADvqtJgHIszodn11UraZ2EkXL/ieiwvd5JuUxd3ryeZIr/pZVKQq0LeY9IdAJDCwd6E+a
r2ZOBJ5K6iVQinZ8vgamSk0PZW9v9FZ8z+sqDtEyX2NythAG85Yc/St25PeZQpfNwlBhqXcnDX0G
lpPovnarjM7LpnCcPuynzNzkyHTRmSc/hsy5Y+5owdmq/ctiiUPDfFGNSQjhyoGlggDEy0sn1BvQ
R3EyhA15xrukxq/nJ3m7Xe1gxdDlx95TTPiL+gB6pb5RqRTHJnYvgHtAS3FP34nRgzjHakRN9mzm
MFR0p4A2mpQ6pXfpktRaOAxv1demdsywo2l/BozqHMuWACI2oxd3amiw5QD8vHi3ita/1Mw/uWLW
77MRmweZRMXWybhIl4HrVfpDpuLsgHDL2Aw1mhQ/r7ITRybtSnoweOnkQTPsf3o2g4vdoOD7avSN
9uRWbC3GaN4Kp0aBrY830nL4CTWWdpsM85MXo8WOgIIEiRvMpogDJLTDTjygb++OaWW9M3sZzrXj
MoAhDPNgEbJcxIhLsm7yLmY7I2g2PH4t5pNZQyWPW7qyBNw3e4bPJwxlIFoSJOPjnNlM4Sukl99h
lfXkHtf3/8fYmfVGjmRZ+q8k8t2quS+NrnpwJ313l2sNhV4ISSHRuC/G/dfP59E1M53VQM8AGQI8
FVL4QprZvfec73RsyEdDjXslCKZqvChhm81IpazuPNKVAna1mUyVxtpkBgNmmqHtfTJvCkapYxYH
JdqovVmKB72VKy/KTjRR5Wm0cIuphcNa5tI+YAmFDUkdwhvohGWxcGvofbFKEtwm5uJvKzyTodaX
T0kHTxBLKDu02TdrNIPchYPOrpQ03wSDMM7K9R2qqWYTw5ULZFLuOd73W9Uau0WPG4QVCJ+EADwC
voyNJcUTLlo2Pj6aczMu31Gv//CrprhUrca5P4l7jE7wlez8KyuaJUy8mi1nNHclW3lpFPaJ+1Os
OpQ2a9VMDegh3MuWJ/xtP4tPNTfPuTLtOyZbZC7GWBb/5yXqPxsMf1migF8STUTdjboOpIX517Nb
ZIK0QDicbToKPaKpuZMbzUSyuzhkDCdHiVtrN7Vaz0g+vrSZpSCr+OAntIovhf2gpA3RK5N7rVIF
hBvSFljMxEZvJHw1L1nNrW6eHXsFgOuNO5x3WYlNsnifdGvXTa7anSV0knw89wT2ql6lmtPsazNL
14K3jLMIYkij8M/TPDRHt0pe3c77Bir67aRNyDkHwbuJvYMgrnOlWdiGjA6zTYu5IZ0VjHT5AjrS
PcYNa+1Yx8W5LvYDzvvtxEz5uEwoJorhl02hul/M5Ul42KkKr2TkrBiAxf631qm1MPPqOEVVtVNT
cl+krr4y50XtfHMvTSEvVf+T8vfFVrW6H12BZ1YQkK1Sd03qJK3uSUNzK+JNMfWoiwFXTXrmX6YJ
6pVjIschuXEOLaHwzeZJeZf4H5P/WprtW8oxwfXrZe/ExoNNkPlFSw3SEEwHqVmRe/cG7ilSR7V1
BdTwLuIkuBjF1qI4DKzeveSRzO7K2Z9RHlG3VWmrOAwwa8cttJ2d+H1kBl250K7aosMb6eH16xEP
OirvCBBuIcH5tjph6/Ix0kkP2dQAb0vLbl3a4TCX/XKOsVFtS0Pbzm7bHArNi7YiUJXb7C0Srf8f
+lP7vxVuPmUbuyq5AS6xNP/tii1kaS9uS4bj0igQc80A4Qeu1Tjw0syi/bA6Oa0a9MJrq05tjo4O
pilfX0eFeDW5v7bAtHMrQxxYKlhReFGJla5toFOENLfsZx3zP3qA/SFHQAJLpo+DfqoeAHCrB6nK
gzsid9CtyT+Q3Odf0pt0uUye4FW8Sn+K17ervsqtu2Xw8Ts4nlovfZEEyoSWOsxTvx4zC2KAKPEA
EkQlXUtfATwmxqaa7iIlHeBGC36f+tRZnFrdDLHQGJesDjOFyu8V4N8+p3+Pv6rrf97q6h//wePP
qp7bJJbdvzz8x1NV8N9/3H7m//ydv/7EP87JZ1up6rv7H//W9qu6vBdf6l//0l9+M//6P59d8N69
/+VBWHZJN9/3X+388KX6vPv9LHgdt7/5//vNP75+/5anuf76+5+f9EG622+Lk6r885/f2v/6+58W
C92//ddf/8/v3Z7/3/98+Kr7jzz5/KP6/qOTX3+sqzKu/vXHv95V9/c/de9vt2YFNT4NPMvWb7iT
8ev3d/S/wXg2b+c/BKwu6KA//yirtpN//9P8G0WexqgDcBQdT37+zz9U1d++Jey/abfoHnoSeEdR
3vj2n//7ef7l4/y/H+8fZU+afVJ2itdFHPJfynMP9o4PPZDinDkz0uXf/f7/Up7rXBBpgplXAMVh
YKCJ+2gA2KWT0/c5pc/IY9svx0QTU9Vm+9Qv8ICTuU832hi9msLW7moWPy5HwimjyhNhM9zU76e0
8esL3a2MN4cY9EFcMDJ4Fy3M5kxcCGQzqFoLc+fHW9Vfiag8zB7Gm1jOzRVjl72H/6OtNW36lhlC
qCWxvsHoyiOOoZbUtAzfY97tfK0KBrSePBOYfn1C08DKUNhQjCsiemVjEeCdaXQWM0bnQ+wsR1In
smcc7BzGJu9ng8suIP4QT3QDOcddAqtOTAIZUJHFhQX7uHWBbPe5dfDdDPBf9aue4n7fi/KnGoZk
V3icylG7nqDBt3fOLRdeTug8kCA/GiVDZ8BDyo2f4DTkFzla50wnIV7XxiMQEoPlmOSYvvSXdWNA
RiUbKtq2NR3UoiQhSK/Uj66kRmY8W28XY15WFmKYsFXa1pzS6SCTEdCF05NlbcBtYUv5mAbthym6
edX03hAggN4RQYVBNHNYCC3jcfHeCJWhdyzhaFbxU4qbfF/YJS4tZHlrGgg6hVa2YsjArkEVvbEx
bMfEjPiGpkKZi5dOpt234T8BOH4UdRPDnWjRvifphzVLO9AbokfbsRGHHt81p+b7xgEOJtCFH7H2
lZB4OaoknAMQqpQnkbvmR1HAK6IHwQtMXevYsw2lNEKieSTVJN5VhmISW6rlyR3YK6NWi1Y2iYCB
F696UENn0FDTc5XIILb2WFMkqZ+yOMQlxOOuWpatKGB+sQ/5cf6rLedHUd5jc3fCpGrfmjJ+A867
iR1kHK2BN95tbQCDHZ0STgMeYmf4P/0BGxVpIik5tK6Zn4QkfUIMeFOdSlNXLI74XaZkZQveV6kD
Y0VoxvE3PVqxy6mto8Jx9ESjshhloGlUyxkjAzP5ZZj8k9HAhN0iUmplLvKxGj+bWHx2466lVLiP
YFastOHiOyWOnhnfK5GaP2bcQabpfFlivprl+BoX+olMjHKla/kdTJhD1UloquOj38zgR/LsPlac
S8eaMcmYl9iF1X1G4OQ8FN9i+Amu4y7OrZfITh7KNn0e7eVkK+eFIFngIu+altKvma76ACk+15g7
yso7Zwa+dCf6dNv03Zfqnm0JTfNhyZ2XCnrwqvbNKihuKdjG4tyzbLQJPtju51BopDNY28o21iPB
CTund1Y9Gs4UI70D80guXJUAOJe8qzFiZ3fuwEHXP+MifAHk8Jw75a+mc+6dxpwCLfnpKfXIGthv
U/InPcBVG62S3UNuc8ZRKOrj9gDm9pRqpQoQ/n3V08i7qCZ1ULaAK+W8WDmqWsNGFGvPdJc1LCQ4
Jc1+cfaNotBk3L3VFu3aLtjTp2ljSQDjje9cHGEMKxWPdCX1dt5wy+grJDYUcfUSAieMQ1iQy2oW
doVsC8NhLqc9gAS1shKjBhbTPSecEtb0dQBEm3ZYyioPJRG3MTAxg6wxtKFFCUuhatHBFhhAS/UD
f4Bc2Rrdr1Gfrn6MBckX0w8qMKohCXeD2QIoStN7H1NNrmsJwzfTd4QegXoNhz75roEkwX+rsnWJ
hp5W4P0EUv6U1tle9Qghcx1sMC33z4keJsa9c2+P2JNAoMQJsBKdCHMmX995Y39XeWqErU43q8ue
UgdLPYjyAzaBZWX7FNiQuRcwl8IcPsCBXJ2UN2vuGzgqtfErNiBH6JX8aE8jduFDSRIeWbrqh6U+
gZbNz7oznbsRVkjWa/Q/8bzbZWUSZdx8ZLYHtiUG3TpAYnWMagiBZTxyG9ib2sgfF1iwW2+qr5Ea
t1Y/vnlVdx2s4tml+7qVMSTZLla7EZn4iuF+akOawQZirYRrJDt8t8if0spYm3jEfifM8MbVRyVi
TDQ2+tJ4LnFgtAIWSUrd5zUP2DE4clrJW04mzMatgDjDWrkKPrvZxJXlz5MeiEzr1lVPBHhSV+22
L8qe5tnwrSLaQRAdoDl3pzKz9e/crl5Ly7NQecMpWeqof9Sz9qc39uuusokQl/CLYr1+nyVGS2Vk
z1idA+VgRjI40m4V5e5qmA51C2sXp9sXYlzasFbxvuAHOlSLLR+G6CAdQTeoeB7A40Xp2AS9a0Fe
sd9KBYx5tLtfZUfTWCFWPFV+C1dCFPeuSyoHKTCPpHFGV2tu1Uof+kPlSkgDpUgO3gAIxhLY7jG2
g9N+pJfOKkiDZdXSk5lEch0J8EAJzC4q9P5+akmBLmKb3tUMrzwyU3g1k9jxsVjB5LLoFJ5+cItu
PHMFxpzk4ziZ1lrT8msT6sGytsPZzLAa1hBBxnBCoB4KYX1gUmhW2uIsgUpu/XzpXp3C+YGlCzVw
IS/CJjdJb6KLcZMxlgJ5sV62HCVs/DcOdV6LJ/KSq/gVVutIlnqXn/uPApTMQ4EkKcJsOHXtGmkK
aBkFnApeTPOqFaBnPQUe1l7Ww6yORMxTtGrN3u3teVfL+jp3dLjBiwfQj8Ix93a10cAT9503aPxw
hQcelREsAvDMWqyFROpG6+jO12+deAm3IfG899iZcIDMHfATz9ya8yC3dPDFjmCB/WJFm1nlOtBh
2BmRhvB7KaB8dMjRLQMn7lInX6iRyfNIBn9v0RJchszY+XL+UOCJ4tL/xDGFzJHypH8lIA7qC1jx
YOn8rSh1O2Red5s5Y5W2KvcKWstf1aWlwmlbmkoeFxMvWKz0YOKmnAcm50woD8CAHtI0feR8SD2k
4y+X2sAH5vqvwIvdnTsaB1SWzgHF+31DROOO7sBhSgj7bmZ9b8GJ1IQrgwIV+SneeS3db4OyeeNM
tG77wgmzG527y603c7aAcxPr3dD2CUZBKpcR6dtuGrZdv9THhpk/axrY61qPaYjyaZwrGBSTzlbX
AGHeAfR+5DWfR7S8awk9I2jomJWEm68aUWZH0Diitf1wmnMimWA7O9PdIvMugNE0BSmlOGABqbhM
CN1s8oO3tOIqxQF+nb4RGoNn2wFRJwqJ8kU17j7xl8c8faOVb6yzZkEXeeMx4rBPVtFMLoyXcQ82
BW9dxwodMvID6YCLa6Wbc3sw5v4pTbx3+kKosyMInkKTbPqeuXdpffDkzYr8MItLEpLRUvaQjEQo
M2tVZ0u+m1PwW5XRiDN3c22l5yF1XE57pBsXpHHHs3hrbeTovojvPNGQVK6QEJojKdU1zdLRS1nx
Qyvr5M9yBrFko4RjPNBuGmg+ysw4Zaaav7NbMJz9hAZHauybZXSnOBJwhcLojtEYrgw39VaoIrpj
4wCcXeBndJTK8Ij0dj0i3CGtJMNhqduMtFj9KpVCIC5KEBAlAeP2DXufp/azJtPq0Pfdyqp6YDi6
92MZbm9HVzDA8dAuNAUGUX7rCiwwvcFozrYYllcMkvDI0KHclXafEmCfDvt8ZNxinqgyosDDdYsi
uX5oDUfsCsd6t/zhlT2lWS8xu141iy+A/LCxZbkcPZxATNgugwlrrnXgto03yiLXzVnUprixrgzm
L9EQarKVQZJH+XHO0w8/c7OwZ3ULpDTvl8RxtgZCtBX07e1gNt15RHO1rvdz5lIjqCraWEoUkKOt
EJ+n4jXdlMMoQEPXFawbxi+dNSDISx0KDtk2jJsVu7S+93pSMow+fsauKG9Z22E6qW085MZjrZdQ
z/lwvBazDdbALf6F+VIZy7jiySbBWEKYj0HMZ5J+XizH8aFvzVOhNHvX2cNDJmaoUJN8H/xoZ3AX
hFDCSGNJmQSUiYtZeBhPinTPfdrF5cltfHuj+YK2c9rCCE6MjRh642A5ebGePaqOrg0rrx9h+yM9
RBv4OSuNdzT1kCRbzBBbt/zWkqbiTq+fCLshvBwzejDlFLJT1B+nVjxOywRgngzRncczNGrGZ3U5
PXJdvlipTI94Mu7z25ChqktEqFrc7quGkBbLwgnhLumTITL3Ilv9jB12uxCL9/j7S+p9mnazxxzk
PdAArsPE1GiMDsjdcQDuJ39guSmi5TSXBh1NPIZz0hCvINmQaQg81px571iU1DFKIIt1o79yS4PB
hatdY+yuIQaKLJC36kVqe+kTbUUHorpEyF5WjdaviqGfn8e0f8hdNwtsh6n5MFAKDw72grwuz4Np
j3eI3h5nz4jPC9132KiHIXLv8BomEAC3nQ52CuTQM32f8X704guDpr1V2cyD6sXcZWm19uqpO0QT
UHM5iGYrO6IurE6QgWDzNiMe7LZVrU93cyueKm8eQNdNbBlRc65zcmDsVMqV7Pp4Z1lWfgfLiak0
q+mqEM7LYOLyjBf/bHLG4iqwcpbRZA4znW3LtMhREmM7bNWcPja82sPvL2audlE1WAeVJJcRqMpJ
DGzKo04gTlKC6UPIaZazg1IOGF5FrIWMO2TWnrEcYTEUg28fhRzDzo2JVje770WJjoyDdlP1Hqrw
mYA90+HzhK+9j70kDjqLtOQ8pR0xxOkQILTpr7+/jFNB1pj3TCTMV+6rar1Q4QZ12niBkzvL5feX
sQCI4PdthSOeFxPrOCSWZRxPYoFBbKcx4HTI8If09sV02L5TezKC2UqJPeqLPqh74QNu1rwD1NwW
ZUeKYZbzhhv1wx01eb3I9EfvMHkuTa++eLWW/Lidxaz0NrTL5+LROMT0Y9q5Vw+MqbqgvSl4tZ4z
Bkk4yUtS2Qd61Dsdi/v72EOq1FzRYPnsqz3WYbA8Rto+iqgrAq1tKkoXbdnkQ0E+s3Cit9J2Qp2A
NjOLsu+6srddKop3v2XcJpOp35om+37F4rA32xnHiWNkR/oCMEmG/NIIZd13NhtImSiXIIGqOfTt
SwSs/VVTjPAT5zVHhr2f25dkHOkE4fN8Fp1yiOajSvr90CK3hxniMoW/H7Ygb3GfjetB52xqSU89
GwWocF52wSxwUM9qtotd3cKA/P0wNRO4tUuBc2coqKaH+U4v6+qEGP1cE/+bNTwbK+LES7XXrWMc
oWsfZc1z5LCNI2sl3USAyc97Ue9dTqIc25keylszv6S1cI44tgZlLiD78z7QGIB7k5t69+R5swwM
V1vJxu8fJ2/vsR9CcRPzPQSzZCfMr0LVsN6E04Wu0vKb9BPET2adsjmvglrSONJwHUubzlUvU/2A
tZT6f5TVFo/6sxooOvWRLpTZV1z0JTmN0WTTCKq8dI9JjVIdMuG+d4yXSd7Ep6JU+8ouGFLlS39M
Iut9spa7xJ7iQxMOsFMAlZinsiUCx8P7vnYxl98MQg20IJfiYG7jvYqSx2roszezE3eQIuFTLl4T
+JY467O0thkqpfXMIHzVtPo21TQIjCrHbWKW7ltXLPe1r1+8TkM0XPDRalHPjmDl3hPD2hH3ltpH
ecSi4NcjdXLx0bQcNSzYa/qEUFzzN55NrSfNxYVr0D6QVX0gMfceCyBNxezLqq/j2Azf8BNfnW9h
zvpFm0ghbyD3QGrq0Cf1alVAAIIrRXQHaTRPyOPK7xj3CS0rtWXckREYNP6CTVY/AQK9wlWZNyD4
/HWVq3lr9BojBpmSkJKLoIRUQOrQsOVjpLNZJsOln7OXKBXGSbSkFNATB6smSgpbVsmI2GsvltHB
AO1/zpylP0QKU10Bh2iQRPdEkb/P+kiec/5PhS2fKVgEGTEp4X3ZvbudPZ9Zdsye7ZdzEDMVh8xO
o8bO9+iiRDAZzBrqLFbnxhrjtVWAwAX2tOsKr9kZzQNKX3kyrUjtJ3vaDLoxH/NIOzCWrU/WSMBQ
1tQ9WTigvlq3w7IvMoceZYQt/ZaRknFZnhyOjU9xTuIyobd39MmcU+5xwlNM6EbmvoxYIwO7Ltah
yJqmUxN7YfkLzWt1P4APCGN96cNbZuVuruiTVu2vSe+HB2mW4Yyndueq+aJpCuMtTbjPG+rWWgrI
ueYL0AMwZz45JULId41z2kcOqpMFGBdJ1I9nzarnwM9zssKAoWFDQR1ld945jauSpGWEWxmclgBt
3ydTKGLio0psB9H+6qPhiBiYLt5C44upaXIcCcY79k52bSOdGza7UxHtCtoP3xOJWg2R92u9w2Ej
a3A9XkKQoK6sk8FG+IE24aVeTmT00AszoRUOVoUZb4DVZ7jXCR1BJNKa0TmNLnrIB0um2mFxQgOZ
8J7Ktee8ExAic6lbcJmENd/y12BZao2z55BYHahJinVcDI+MhQ6VU316pV5eIwlFsyRSb88QjdSS
htwjVwMcwWSSlJhobUUabc+sOUYt5Ha6cHJn0nxcQXA1sCO4P8xWT9bCj4b7DqHVyWCi2WbuGMxm
wwt1jYjUQdYSTNveukL1tk47WmLgRL2wAlna42EO4sVKg6GIt0Xm1EGsJ3KNtmvKtF3j1NHPlLul
q8hfQq9y36VcY0gAIAulBSFwsQTrPSxYb8vhFJMN1tXyyOTSfOLd9ORrUi7jlgbDVM/piY1lZ8Yc
Q0y9FytXsVUZlEyd27a7FD5VNVrITeeZqR0axKtmDKTyQP5cmepJ70DMFUZSh/7ib2L8wPcRRMdM
z6Y77uKt2UEdZqryw27tMhzfIzzNG78BGpYgX9Vnfwjtyb0v5Q0j1sRnnmNLvSjdDbHSyeqW+5p4
nbxaWULaOnDt5HaAjfRbBJd8y7y03PqkaJluVhz9dA4K0Y37GsPHsMB+7FOOiO5SXnNlyA0GHhp2
JScpR6e2c2LtFyl8RPX1RXOLgLiXhUHZL28iK9eFBnrLNbx5IZbS1i6mOcPhR3ZTJVG7k7b22Sm9
2qYJyIVM59yvStLX0G4DQrM2sFcgGhj9MdOLPYC2LQa8HkRsblEIAgKEw+itfWcoNkNk1zBdO3qg
zOKDqNO3umlfJsF5dRrKM9rI72lS33ZNyGBpAIf1pTNsEon+pBXn6KYxWEbtCepVhD4Q1QGYR1NE
dwxUYH0azH79If5liHqd+RmpYABBV9yBItChXdQa7FL8WaeBtvZ2muQRDnR5+P2lqRC4Wb7OlGnI
7zV2cUI0BYIPltu5UEx8JaWRtAwybN0VEopqlxopVJmWY3yfTNcc+MS6Y0625cln2NbiTzCX56FK
IM/DhVlLj2bWeWrrhEA2akW9oRlrTDh9+tEY1vSrqXryk3EA5zxv3Jw6d7Y70AZF/oOOUrOj9EyS
9A6Z4XjvMfupNBhLSifkDYLUBoGJFqqiAZY6miLoEBFaxcSaz1nW6GrxluU/UCRDB0Z7VGSc3MiW
fwUUU6zIY4WL5WQJH1yJLDBbrhrD8zDu3ZespOmsMzgInCp3IXZH3jbDJLoSyBNXBozeIJXFJkFK
SIxIg0hkpCSfZoJjCmsh8yHJootl37oYC5o3kbXoPHjN0jK/aGPAy8JqCMphg+XqVPrgGlvoRiv3
to/A8Rg1Tnlg7n2gfvELwzfoc2Hj+dCXsecFNx/XmslcoGVFfbaNhxakOXfm8tGU9dnzSmxjbHbY
t9xv4ky7/ZQDdy2jZdWwecNNBdsc69eZ84pX2EiHp5t9tOjuTbJP6LukGm5raAWWCUHN/1zS4gOO
+XwER/tz4MwXGiVBqJpxVoMyUDMzuM8dc1xxhzrrxgdGquVFAjOQTo5dtM+J1Djw6SQh6NF7ZNbv
itxblOBke1tzSqCZ1pkbYapyrTLrR8tefxZu/Guop+YwlNX37c8CEG2vw7ZnyMgb4JbrJbr3jMg4
C/T7q5zPKixbjySzIm546KeBcis+juW5cFM78N3cR2HbHEVl6FtrGS4dw8mnruNQ2j0uqQ4ACYxu
Qhbbrdd68RYWY0NyJOK0S9Vv7W/22UgN9nm8ybXceFgBtUgXk42yjhDcSOc+T/EHa6CJwqJHrlhD
KGFDvJ0W+qOnrGFfRVm0lpOLSBfLyIjGvyJ3HEnJ8vz7eQEO3qe3GlCCsouUyfC4TUFIe82yzxDe
hBMwq7kmFz5tyNHT0eTovI0gzaMnjm/XbmkfCWl5yTG+o2vUDl48OGvUwYHKiBu0+5AXumzGdGCA
lxpH0dF4VoJHLYiJ1uhfbpAPEgDljRZBQ7uuwtal5TTfNomerGY7fcnmhluyenJkfkf6y9kesL73
3vRD2ghJk7NFKM+59eurnTgzLTA5sKihiV4IOUbolLOo0at3t8gzfSDTh8F0/C024F+YZF6F76C+
rvtNb/lvfY5PAM8/59imeMvT+BtEM9ymOnrKInLxGsehjTjmMHIdeS2s5oa+os0s7C8j7h9H325W
JEs+aJX94giL14RbFiHgvssT/YQ055oX/YAHjxnVbLHha333A6DWJRK2u5nU8NBr2Er8DiQ2CCAd
KU30ZkL7YR9189Aw2otQ2GL92XtSY6+OfOC17tVb4hlPoluMkNKuZNZX7N2BXpDF7GJNURB4oztv
pgoWsB6z05jixdbQa41L5OwIAXzR2uTZuFZzzq3UTBlck2arW/HGtRr3UM0jA1GqXpnmITtAScqA
B4lUAHksmT8INgXEYCZZEBvTyepg0ggfBiu67OWMstLUt/2wwF6XtFrdYUH1GzvlsTPAgrkJSlSG
iWMyvPa634YaOOVAakaY35FJ9xPSe4HqvTvq/HFT/RTbMWT/nOCJkohEANfXqnbDSaP9P/XtVulI
pCLy3NcTLutoXmjaUOV1yQKrpCjynanct9ioB0bw1X4arS0avV+g9V6THgkp9A8az84HZ9xyq4Hc
WXlaf8osdNuuRLxO2oiiB3MEKjUF04AdM6d7ecwHxvlW48HHWPBDN85zMzfzqr/hBmegH2GyrWQK
hJdjP0Wi8lvk4ohj1xThgmXzxdOz/kgd7LvyqdH16ERjlAP7PG26TOeOGbmwcD/JjVjEwVDJt4V+
ApC3JoEkZO7pZ+wvd44zkFFpscqNOnP2zKg4Trv4PGCxEMFmpW8Mw5+K2bzrRPE2FJW/Ifmb6fHA
KZIqb90qIptdM/pcKm4YtHEV/v1UHSw4EdguuNIdQY8V6igBjebaTq1fSV7iMWvNKz17eOSkNZBm
tYq1JAqV9Pazr4FsHfwX0ZbOPm4o7AYrutSF54T1PB6AeV7bhETVzmQkVLdJ0CU0j6PYjXaDxcSl
/UjcYpcNIAMYf+zz+sXsRkFnQnAVDgruBoZaxoJUFGlG5aSV6UmIH1Qv95nPTXgDpIwFbqM4ebBr
jAUu5ZNoplcf1mg6R59pkkQri9Fz6vT7LIqPveF/zQKuWk5AgFIAU937GI/6AkpmbQ8arTWtoQRn
X2Eyy4idyLIi9PTHxWeA48cpA6lVWAzunTaV7JoK3cAcnY1WmmE8EToSm3AbJqPaN4Rh4Vxw8JMw
ScglgDMoqmPQ0Nm0jL5nMYzGc2nMe0IaEFeaCCAGoWn0rm7W+6TUAmbfgVdwdaYVGorR7MK+oIPg
9e2DqEwY4fWkNlab6dSwOUzkOXksF6MNjE9WOeZ7HX2T0nKaS2w5bF2L+aFbfOh58g7n9eeIiGfP
Xgqw2tTfCH4Wu55RmNV75tE2ktvMIR3XeWQCeFviMci05JaDx/ExXxZ9b6bzfvI4LKJiN+hGxd7K
y8gLnuATwue1IZxF5L8bVuqsTYP9JXOx5+QEhLFIJWtyRcdbQOceGQCDliyHpuAu7WEm0JPLqj8I
hz5Lja3zVKSUOqVuPNCN4TPQsUC7ukRqwgFrY7TbFNrbA3dgWLiHPJ2WF4vgaV0HceLnxV16+zCc
iMZRnWfoLRvaCD1zsIOu+jv/dvbSSgjIbtXRHFvG5Pj7S94BEiPa0aHDi/IBQcyN0xzB/CZZi74X
PELDRTMg0vRQuBWxnwzD7KkG4l0w27OLRF/TQIieVQLAuTZZFkaqS9cpbspS/xnlV37tlb03mB4y
O4l/Ub2wrDH42td+cqfnYlhdqsJLf3RxYV+M6Hlo6ue5d+Y72dn3FfqjwF4Irscjxlna8MqXrudw
Flu5v/790OiNadtpKO9/PySZgCS7ePpV5p0eYgSjTIunC/GeH7chANt/ZuKbscTzZLQphDzcE6Id
X3Gu4A9y3b10/c9J638QEMAv0stof3Mf4cV+0fRx2UY6r094nAAAlrlnQ5TDS99nR+7g+b5M9eFF
LZsowTvEwX8MswmRLLFSybWci9Dt0Fhw8w1uvJU+giKXccI2lu3LyBikqcenWlmfdSKfpNDjjTOP
H51ZHDDPWE31pJ6ZC2ymsvYZwi1fuq5fvdYj9SE7DlXKnZPd2oZ+dp3oukYDpCuTU+WI5HXd2Oqu
a0siRy0Lk1m/RpfehVHBLCRTQ4YvrRnXxB8b83vUHMB7A8VEZkwfVmd+Uh5EbG31kp3PoWcbT/B/
jHlARda9lvpyaiuU21BQCV/tM6p0a58VjFoZz3JqW+WRl+1Uy2JObVTubtypqPbiDTbR2+yaY0pa
sV4srJBF9rqkyS6fgGU4HmqnXnVhV2uQ0fAPiyElETVrftKffBNwpvwFQNGiMYgfK5diLM12naie
UvFVUs8wOCcVxJ/bhxjskjfGOyf1T3NFoi3hCj+TbOPj/AsNk+wkuoX1JTOZORke8jQSKRzSdVGl
uOtBNq9iMJMty2hYuj7gvTZ9VKlODfi/2DuP5ciRNFs/EdoAuENtQ2uKIINiA2NmktDKIRzA098v
smfRU2Z3xu7+bmhV1dXFyAiE+y/O+U57385EXM/MT5cl9I8FqFfSWlDO1UJ+w0QusNfn2dpNikVn
p3uKZBDukVusKHTCpWd3K0jXRzvyf9md9cu0SUIfc2utarHuca1HvnrhtOnX3bowmmAd2neAnaRO
L8aZjWteb9LSPacjZPhe9cfWb7/rKSgXY+N9R2kglr2dYNbzeZuDfn5K67pZGTE+i6FFGVLeYGs+
MGY3l7nIe6b0HiNZTBmLBrABjIB2D8XugzeGPqVVySIA8YUmYz7TuAU6FIcqKao1qYs1UB+Rn1tL
P+jZEKzR+ncGcl8UC2gToHJm3TEhSANMJ9a8DGYf00ic6pbX7CJ0b2qgY3Am39gEUSOPDFhJYmDk
QT19Ec6oNzX2mIWf3zUrrt7gzJV8OQXwNcHStkjExsT7shUtJBUvJ8hrZgAV2BmrBqDvKwBeejEw
S2+aCRUnIQaL2U9IXSFcEAbx52hjV2P33K+c+MF2y0s3VtUqNkSBuaEJn1wMUFpUYPoJbwdLdd/3
xm/RWL2AUdYHsNiX3lFEmdtkO48GZyjOYYEw0PwmcNNemlX/7kmqX6MP9yTnXOyBlzCyS2alU/0Z
qDRSo3ummrgGRniejZzNfxhML5BFN308w2eLxIqNMrhkLZoD8OTntKIKixnz1VqSDtKKTVXbw4Vx
A3AlwaNP6ue7kVAp9DHWVOqMW0DsrlnCsE1EsUIPwaL2aSrQTMp6+FS0g4vabL+iXSYZmKDRdLF5
Lm0zR9NOGN8so7VOxa8YRRNSYVKvI9ES0e28OP6fvqyNVd/Bbgod7+p08pQTJr7NUXnhVbrQw7+S
yveszWAdKVSSbNsS/usEltPvsHnVz7n/xwqdS00CtUqI36M6Ag5be4d4Qh1GfysX21mRlARfxFz7
BmUIk/0FuzLcUEVE6AkvKR+MJatY96KJEJOYq1h+dlcruA+MGeum7HMXqYGsnlnIkhj6I3FrpHG7
+TtnMgkFg/6kEVUj4UWs2kjxNIMc56r5DqOxX9g9yTlkJPyiK+OL6pSHUibnQu+SxF3hVbkNFbRt
cPSvUUYnWl8TG+5FHj1XFdhustTc3pHrSO+avCoXKXEd4BHi5KChgzSAX1a18NpT0BGZmBUxLVD/
G1A5cdUN9V1YWm9ZbmpOr7xd1eXNYX5RZOzIa1MjNPXmR2969lL54vU6O08jwRRWXe/Gu9fXm6Mt
WjYOeUlcqB81qByqH/4UVPtpVR+ais9XmCcd2jbTupJ7v7Pe++lOV3fuESsjQ4J2XI8aC18O7CvH
a7/r8m6RQOMk7fxhUEawxuGyr8YY2WZIBV/FJZMeTLpzpt6ZXATs6dMHAYnG8UW0KvKEWYAsWLii
YnQIisRLz/K77a/IsBASoh22m63XjXI7+NO766IIKRMksdaNmcxvjv+zxGhEqBt4qip8rWmk5d3z
gqcnqp7DH1zfhIGK5MeEvD3z7BJdYbwbRVCc8PW85MI9z8FwTCVzdBR2pJDbENpR9VIuiQhhJM02
qz6L2RsKSoquTUyowqZCVGVzpCxU40YnAusZk3yQ1Me0QVPdjgSUc4/fQmN+zAZ1ZFImcchBveuT
6ikQrwX6+UWgZ48hyIlnGP4qlrXe1c9Zh9veI2ulG5iY+4Atgctt6pq1Pl/uN+Ft2srst6NOWMwb
65Nds53Io6Led1ieWdmIx9CvYnb/mMQyhVKbaHnjuQ49SRPWXlOjeRdlsXd7+7cf5Zp5EsrIhivO
ZBQ0WNIBvxa/9APM09Z46m2CiqxKcJ9A+lu1g3cUCjx/b2LuaebR3sUx9coIf89IxBY/XGkhPXKC
4h11FhFkE3ZnCERkTT1kAR+NZQOLVLLmBLv/QAsIF4UIn6UG5tlOfnhQfdvvfRVgBpTOAZILrns7
RAI1ECb69wdvwIjgLUkwtAtKl/TuTNQ1OTTpgxZwJgmHA8LTuKQw1vwAcpsA7qxq9o7xSCHflxvQ
hpAV7PA4tV11MFXezsu/f5k6GWqgEh6vixJn1ZqGfeiyjNITs8jK9FAaUslf2eQ866RvDjkEyH//
mO5/W8y8rNr3qVpSY9x6EZG5CGuWlQ1AQUwN0zB0aeUeccOKofTaMdFNWIawDgGhs+x86cdSf/oz
BpO9DuP7Ihtk/kL304mcpnVHSqEq+01aV0d3fo6mb8QGUFESfY2C+CC6GbIdE1NiZcATmX/pY7Os
9iQ4bpDJHB1UIypzemyOi8L6bZTO2Y8b0JT1ZW7nU+cye/Umov1C+xZJPG+pd6i5+8iBGRCKlu7J
0x+x654jINh+p371YfJjuKy+Ky4MwyU8LKl29hxXa+NDyu4d2RLPs+AgzfycTpNMq5yVmY3FAltw
8DTYmIcVbW8V7qFddNuCjhYY/LsrxDuPNJobXjGRhmWdnka2qTx4JHLJ5LVpshn9VnRDnrWVxGUt
FcGcayMiBilJYbeWAl4crqlAoBULCRcY57MwB0pY+mSh71sjyXNx7xDVALPHX1pJskqRg4988Az8
ziW5gutUO799GmmMqUtpXjzMQvwm8xG6wLG754VrSsdF5MudGLCAmRw4gvQ1hJvs7fU1z034pbla
RgQl5iF1FG6KT1HpnahZbVB17dGy0M4gWhvFSzmikO8pVxmlvUEEe8ULs+9KcHNf6JluUcgrTqHF
LW3p/zYHc6skzrnmOLoM48w6fjBiLrhC8QWwbM10QWSP6fzSFeMj9sKa7oAzlN0w7hHlbgGqpKhB
gj3YXdTtcb5nD/M7yAj95nvMfzAx7vdreUEX+p6lGHZSBiI2XZPcZXnOJ+edbGcbFzg2VOHtmgl1
Sajvvzxm1i11/h34UUI2ibpGNeFpbvQAAGkHvOIJARv7S2zcFUMvhmYv4Oq+VWDdzMg7QA8iY5W9
yRzU75hk7mu416qgkM0At4vwRTOovP/LhTM9FGQpBUl0IG0L38p9Uko0yiIRK2Hrk+e0XOQ+Gqp9
JqrXvByu5Ax+m854mzMwtiO7CDo6Hsl7hKrVZo/zFJxSsoAWPPfoG4NVFg7XliMur232jgSKDkou
OKwJq8ofjazbzL3/e8654TxGAjEg1kXb1ijnin37N2gDGVcm+k0dN9egRY6VdoesihouF/kllP+7
JAliQSgyhkQq0padAHTkk2eGL/RB2AeT1wCJFVcfrsR23DHMPRUlxMnJuE+mu71Ko3jp1owdGmc/
3YX3PfK9upPfQZV/Qk94Ali8KJL8V8+sRgS4G4uQv54eeySzJMhxFZ2SSf1JDMNl/QdfMZLlIU1z
tOzHusSSGNFfGa5Wi6ZFNGi382PcGTf3bcjLPyPmAUyST5NRn1yGApXSJ5pnNKK4GbtLW8XRqTYF
nA3OAh867lqHFue72139XJ3acPjl2ckx4Thp7BzBAsYY06MpZf8nE77uveivAU9gUdTXJvXZWtnJ
K7O+7TTKG7OjJKG4o8RVBYr5EdH+pKZr1GdEfWMdh+39lA7pIRfMnDs+xxFULy0ea9spSZ+LVrw2
yvllTDkbOhuSeo2mPTQVS+Dk7ibyIQJPrhfi1A8JEA4/vZplZTxYfBsphYJK86whU3fYsxDptMdQ
C7Zkyqj3VwmVYI1iKE4opSHFMzQmpZR9xcLXKl3jQTigy0R9ONWv5J56iyx/z2IAhgF3hDfwp4hR
Czijs/UNLDBNPU8ItQnRiaqn3Ed53LhnLW0s9I3iqpeMr6LcPGFXPgJhpChKp03alnucjtj3fNA4
Zk/OSda9VYToOLmFtqmoDo7Ph1pb362yfoaZ+YbUyCbhJzJVx45c7228Wa09LTw93KDpPJTjfJpb
82ZMw4kl76LnWNz2FG0LRLrJwrXhDs7hSzpjFLHNJfNeRAlRiGnE3hSBD/Cy+JymL9fuHhvF3L2U
6QaK945HjtEiVAPGzGOWAtErd8UPVO1DKzVDStdw1tLRA/E3dzYWWRfMcdvHoUFUOqgLW3+ac8pa
RCkdUZq+h0mXg5tfwiXqNP53qOo3bxAHQPAVkFxrWOum/yIp8V0GTbbqm+csZn2mvK8JOsTCmMSB
FRyX7mSxu6ZlsCX9gH3/xWPsPxlq4J5tgBTzDxByYfII5++Ob6yBcL9zdbe35Em1qBGE7q5BKBDm
xl+Owasn63Vd8pEt1DbqZ7xqLQ9SHT4N9VdEbhyEdmRWd0OAIbKHiPQEfmPKQIYAG8NHddpwrHBD
8A4U0WdpYYFjBI5+1c/YhM/ybHIikQPymgTmXuqvpFfYRvjffJKAmYndjxwv+fEyzpwx5RGpmi/4
5Sy/2TcnUqMV886ly7/WteYyggfODIbH3tlZlnp2ye5dzvmIoNraNZazCR3j2JRIjftguqU5+mxZ
BYe0yrfNnf7ZI1J3XPfYExeBe8T+0FH41DscEdCDb+C0+otRpOcGGNS2rPpLVkzuZia0zujUuQ37
Z3IWKTCcJll3zVMWmadIMBTEbnTtfPd31hef1uSky9b/6AraFQJHP0LzV+UyNJA+c/U6yBHzcklC
UUGHin4fHxLHmTmg2gapEvXlYSyCd/aV3kKapl6006/wjrsF0PLKKuIB/PM9PTIzqXFGEjCNS+KD
G6kGkhW0/+NNFsk4lonjKpc7WGdPsDpAdRXtexsiLpvM4GPqgWcDU1q39titg/7sF5qcwah9z7t7
dOx3Wn/mNn3uHPhf2LE1E7oMcck9/arkVMxgzcgMP2c3GAb77trG5dLNW8+nayAX2GB3g/Kdohb9
s1UNS5JEqSK9h2ScnjyzuA5WOy2GnKBMuJsrq60fq4GPO5fM77LEfq8zghMj6+hZ1kcecKsQ7JHu
40ZsHSoXLASQQ4LuIFO5YfRtrFVJFg4xXd1SdGgLCN1aBylx6EJEP8Sykni2aly7/ZyAoHOkvSZz
823q9t3vyle8bkSqCvPN5ZFdTf30CNHlOE6u+SyHdsPDQeDL+OSC2aCYzn6Id5uXepQBpJO90eRY
eSq06dJyriWgqwZ7jaDo0DE5BqObJGunprFyudI4cSn0R0Nx+nmoQVIHVHic//HQ0G47RRoS3j4j
sx+AuGwcTdFXRNpFBBqtdNM+uD3qRGOswnWdDEdZGFyfEiGUkXi8a0SYjRm5DO6A/TVYuyyDGKRz
h/cDV73MDMS907o3G+MJ4dQqGNUV0QV6cSc8zcNwHCW3alSg4JhlokAQG6/Mhp4CpI/aCYxDl6Ie
dZEV+/lr6zynTv+FiIKgqqFzliUx0qElkyOo14EgIG/eJ+azW3nbMrKsty47VKlh7mxLfPZYl3cZ
7CsMFPEdmIWyj03SVI7uOe/CP/G8njk/VkD1YRy6bEjqenzs3fnVIwXOw5t10nlPm1wiSDZwo6ns
J0wq46Q8sW7b3nkCw/GYTa6/TFXn47L+Dp2s5MHFJdg4y9qvLubULDv6vo3bynN+Nx5y6Z8TFD9k
JScHZebL+O5zaNHfsjiE/jgnlbtPCV/rKTb77IdQvB/jLnfu++CQSah4bYwvTZGVSFrqjmH8BaTV
onHxvbXdeDWpjWvNO4i/tsvfktnsj9w2fPHvBmfVVmRFutkbeRN95mwN6Ehb03ZJ6wGNn8Ydc2s4
7JzszsM8khWCa9Lfj3cnZpMNpyGxBvIoIoJPaIgXg41yqzSuAtbDFiP7e4FonTH6SjndL+Elv6u4
Rm/JqwJ5gpCBtX0ctqxVYqI9QhR0KixoVompsR48NjraLvn2Wv4EmcLdmrK4WOYD76+xQicSb1IU
NyCtP9EMgKGxIPibpGkTJV2QtHTke/0gEw4Ip5fFDlow90RDzcierDgCM13ZJjVhOwQfKMt+h3h4
UPk/wzrMrzo6BXiAUIRZI1nOqN5cJ2Q+BYE3bt19EBvldgr1dxzKY2Fk7apUVrEkyQ5xl/0aoCJf
cIlQ7/jEButwRwP6HOVltnQbsDpZ+zQYFIjWMKBWCM1dnwfreUryPeQ2pmRTXq9AStXHkCEaqc2k
0O5Zz95QLrpPxKkg3ULey9f0NfA1eiSzzk9m2dTY25OvIp++nYyPlwLiUJkk1dDWUrzO1Sob3QrX
mqFWZs33v4/an8JVwbM1tneF8Ndgh2KVt+wxEZjQHQ/UDwMSLtfwE87QyF2aDCwwBXHrpHOwljgB
n8Vj2tsRXAKufywRYFWS+TWz6A+IsvK2ZmUUCAbcblek8XhKieSiaBHDUmFDoOL/G9Xnk0mE+IMR
wV1kHdMSb/yB1zoGzO/kkFqrrnqqdPFkDuEjVM/u8PfHnHovjrLMnfWdOJxqLTIApDoxuqRCoREf
5FagR1pn/mgxyiXkVbAeWmbAb3LW37Mj2wPJzFhb/Oy+YVc8yhefDeah6usX2PjFCgs9l77/RPB0
esggGXJ1kHISwVygOiStmdnBpUHnv0tZwuyNe+HeTuOnsMrplcZ3P5NMyV02nEZYYsRskmwze3zX
WHa9iGZ6y0VBkk98tZxRcHB1SKNEyTAUhVvPXhLZBzMB6ylQgLlaGSXrhJFZzKbtGKG34krth209
EJlUmVZ9xjRp0sOPq0EiKXRT00b6ltnHwU1/6YaVLaFACBziIVg6SEW2d7wN4zG+ubWdEDlUzOEG
heMctOdJd0uTXJfjdP8BHgvaU4a+VbeWf9GEr3CUxXvClrrj338UdP4MLW9O0DhhE1gN3cR8DhMM
w8TxosQxvEteZVh/dBnwmTTqt1xYJrlQhHhn9136ZOEmg2NOReEg6aoDztu6qPq/I46u9eaN158I
m2oQJ3nryWBqR+43oTUZC3zCThM4BvvQHduzTImVlB3pBA2BZDiyjkE+fHmIoWhvgvbgV+1De6fZ
+i5MD2XFNMp5slGZeIuxo15QCpqMUarbMECWQvH7gi5tWLV9+YVL0lkkjy4DiRXIHJy3wDnD1vOX
Xt+Oe8yx8yUQ4m2cnIesDaYL/C/FyT+g2yPvh4CEjGO9JIOQyHouvfhGamPG+GmDHOVD+y3BLuUQ
bAa9cBWKqsZK8q1fmm9hCeMyVunWJvVnSZ9ZQ0RZqAoF4jzgqeAZOxCVgu5Hd+U6F7phAWa7u2aI
H2rdNUfVMGcbSScpzWRViJ6lUl3fOiu08X0jRER2umoQLC0jrJdBHb069YBtDqwmRDaAOnOeztji
vewDe/FH7Rr1U+wxtxlV9YHE0aGI27r1xNqI+hYonL9NRuMBfa/47YryWTFPI8uVOCrylKqQtm92
k03SwHiaU0GEfanAmaLnw+4x7YwJ9aMfozkuxggzdYXrKairFP9f/eYqXdBRpMzmig+pvF9EdHv7
fir3lj1PZ5HMa1kRcT9ZAmtV2GyGkuVA5SaXqDWrbdCFdOIMswmnscguiCcu1nzemmDW3r0RBXm3
bK1OrFXD/0015tVurLNbe7/rxuhuZYOIAf3DAyobmm25bEpXrTOChXZ1ruQZ5zTtn9E0N3S9+TEe
MWJnzlyvHS93kPAQRd3S21OF820XsOpc7Zt74RP+Kxy+L2Zhr6qGTpG34JWWiWVnDBsKnuUu74oH
Oc9MxR9bnPcrFTr+gyGYLjVWuiqJp8DJnhx9pX/Bwewf45EdventICrPLM2S3y3lB1c5tvo09ph9
6ezo3ZeKKRQsK6QNrg19hfdJPTwhZ/aC8azDDp4rW5MhteUmGUE+gRXn0jPf2vBq9XxnS4zbmzJg
qeLZVUt7h2ciKIwIpAX8BGX+RsqknmiEsGJNwbElCYEzVrLfPHd+uWmAob7OQX8LirC5OlAgsK2S
9WXbR4tG9XVAOHGfnc47tNjmUDSPRpsypIHWaFql3kcGmedGggqKNMJdmxJ/IuCsVXU2bjyF7CBL
9GsCIgFoP1pba0gurfxWEWN7SPa7VrhLw69KFBfTqclR3Wv2hPhI43ADSxQN6GZS6tDM5LeTtEJN
2v3VoTvDR6GwCczhiNGXdVzUzowxCLjqMxxWBuLjDcvAaD3EvX3uB9/fWcD7DJXbsBHa7tNJGIgF
TrK1ekYYLQGSgFCQ0nQciv5MaKhyloPZ9swzNO0qdqbZsZ7qGI4sDJrP1t/Caguesja99PfgnXJg
+ABX5dImo48vg1mPPzmE1bjzSxWmUCW49LCe7I3SxrYZY03Mn62ps0/z/UfbIZzz7aHceumLZVeE
0HEYGR4xntztZL6z/ZLgFgFCIhPW6LyGPrlPARkJSMKli9ECU8S82kpxSA/j1p49GvaeiVHWiD/a
8caFKNjRB+jFVOO7K/KEoKa23rM9Mt1C53xMJtABZWhNa7tAsteQ2BWa+ua53alNqRcMr76Xospa
VHZ2NqqOlEUbSQbgDossUgw9Zd/a+6irD3Y+eEtPk91lNgshGx75aQo3pgmlYA7I/Mu9Gi6EQzPQ
jNsUfeMDBMeLNrg7KrcPH+FYZABkOxg3Wm1dxiUEjbmAQZuJ4C8DDa9vtAW03SrZAih2mbHefYom
RhZ4Gojp049A4xqHSsbWtLAari+aBx47sa18MJyerEgPy5NFMljHxoEmo/HuG8N8B1miIRlqEtCc
uf/QgBWvAAie+K36GuJlJ2stYijGnb262xZFyJwMy/adKoClGHeZHQLnLSkgCeyBJc+yetCol2Vz
xGv5kei4xUyW/ZQKrIWE6rQYy25Ys+zfuEKZyGMIICyQHXdNf2oNuW/19IN3J1hK8ixrz3IPneSE
ThpnKw2mvRYMxBUkGIzdnbtvs0liL3HLXdDNR5mx/tToibYePIZVaMd7jZd4BaTuJpUSuyka+6e+
Bd1o2ma49zQVapdVzPkqgzI3Nv64kYrXfaZGTD2DfzCquxkwDtdzlP3QwHA3OK5z0i0oii5KrlNY
OB9Fdw0dGwWEyBg0hPW3y0J0p9ySIDc9//Zw8yA1RK47a1hEvW/88dgtETdG4ZmF8DFxvh6aHtm+
pKg5Mv8fDnPnfMWCXLSxR6dujMN9EtWitmcV5VZ7UZQO1NXQXrVd8sK8gHPJjw5UcuHS17x7AZmg
2B9gAjlB9afP5s9oijdDFEAzQvZiTnW8H5ruiW8oAnw4Ys1Ha7jWdkKfvUp7iyl/06qDcf8ho5kZ
/9+/V03W5XiYyms7+/4a3wkllFNgTOVHBPAxA4SDutiemgtDpPhBgyq1hnk4+JQXh64rTtQCHHaQ
QxnN7sfpNFcculUZhKyDaOenLjKwh9QukHLm6iXTfKY1yCfM9eRRBhcJWXG+k34iW0CIj0+HmPI9
+37QfvW6R9F0dNmI50I+ESyLrrVKdi5JIWtzzOSBOvCoSioje87/zD72kXls3gaF4o+RyT3C16Bb
9b8r1OxDSY4Gl+CDK+S4EiGhdZFxGFHRL1PDUWcd3c04wViuMC3nOMHLr8oI0ydpNmdmwSfMHfcn
tehpKblpAF9u5qElIDM2KSgSq2XEEchbZtibHAKSlSJYd6wlmyPmDLXiBQz5rQ5iczUDBrL9ojg2
MQQvu493zAz0Fh3vigEku4nJ/wZJdMhYVpCoJY6RzwDfT8iH6xlVJsjYlzMw612cex+D12MuM4sf
VYffmF9hlpfs4ajlXrtSeXwTa5M91ISdww630uyis3LAfrRAIwhCXoxZNBwUSpMFtSjr8jijCIvn
4DxMesWyjgjDrjsTvRqudWbOh842JjjHUFUgBmwms2MFbs83wwDhPY8oEpsCq+EwwFyb7SCHpyx2
2AdINXaeOoHkc8IHiMqrZ90GP73mxhym2NybFpforFGsqPoVdqNx8Fsk0LI/JKhQ2GHe4ch/cpLv
Vi3ZVGDVkpXKCzI/DWdfpt2iLHW5Le8lMPhw+LRtT1yzG6FyeOt1HxynZwwp5mOoLP+xSc3feaFi
jL1yDdd/PqZKHlCaJy+g3FwcmTBrdOXGL2NMH9BO7QUXmr0wx1M2lMEuUlH1knkKGZYzIDePHVb6
nGvXRiTxNZGIrScbK0gauYuo9uIHtxrWSUuOMvzBBHv/mgPkszGLxywXDxXq1CXboM2Y20dTi+k6
UrzFeDqv5GEOL0gg4S23yamxy3UgK4WsxFrVc4pNMMbKFAiIfJIzGNUtN7dMdqxHubuCCfqo38db
drUHE9V3pZV1aG31HXFUrjIZd8sRoSfAfRQLZmFthM8gtkPAgUks2Y7+aOLqrwKsX1G9A8hZL4Yi
IeLSqYvXbkhvdhQDFzM9n/TZ1rsBnFt2mfxiNqCwvKKNGEyiczEGNSCOhq6u35wfwlIzFkqU5F2j
MJzGjXnAFambYP4lbX/8HSo84fBFkRwwL9xYAksIfAPKZQIMGqbEG7BQ08YqkHb23Hcr099l8RSi
GAC/XhrzqUrTN5RwbNRRnNJeUISIOry4mWMe0yn+Lafoq+nT/OwzsFtlusZ3zZBdcR60xUsQR/IZ
m41xjF2k96MZZS9Tqytkm7iWMm6uNhfeq+1rnM8gZclGfG/diC9eXavVLPXG62z97Hbghk13JKVA
0DepUryEdcTOTAJduSv/e2g5EKmYWqCihASTbTlw04ti5MGWIlyR9cSB43LhDzZFSMSbJJ03Ecmb
axGDOU7JYxPXL24PmT6yiwlMMuV3KDAnm1m546BlyS/ba+wUzyNcEoVabjtJN1gK0VO7BQWppsND
oVN3n7uxWs6mD73aM+EDgGyQ1Y+gO6CPoYWSEvpSMmq2OTlNr/xr2RUepohsepVlDz81ATMQ28WD
sBpjxd2GlgPi4KoISNlE0op6TxNZaRw4fculmmECoX4fzyXtiJiwMTh0IGsn6v/oeiSjYow9TMEg
epHdjgh3G2cDXSRGwzqId1iVh3QInrTMvfNgsqArUtLkgl/EoBq7UbDeIdEBhregV1bSgTBRC+to
TR+o5G1mVnDQcjJ9MOXvQ51WVyjRd6P1wnKRskuJqs6rGeNl5EQtrSmhv8zTBxxpPSg9+nbEFAh3
siOY9robLgPxFTQk3C5mfTYH7FGeB+XGrrX1S6TmE8X8/NqO4R3REa/tpm/XSRBM77HbPlc9C32r
7xzkrwA4ALJHRzbB1UZ5pn71Qwf0o9Gse7sEac4qmz3P8EdwiaLcGh/aSOB0DnL1nE5b4BoYs1kc
Pk9C8HHBXDuE1uASeEG2Zy468ViEkimE3wEPTgFNGfVrlib622+Q/4kit25atWCV7LF+wHY37SAF
MI5uHQzNYeeRcY1BjDFA9ZVClCrQeRI9PX5WDEZveWWuooDZ8WiN5UPVyWE7DZF7lNVcHAY78nZ9
VQ0n4QM17vuDLuxglc56+sS5crCyRL12SIoXfq2dYysIIXG8CvtEr5uN07hi28e2pB9uxxe0Asly
ZLV+LEN8cIzaGLpIdCZGSpC2o213X7tX7RZEG7qakHrVUWkbpN5m2ju3GXA0ZHuC66MfXtoC6LrH
ffThZe1HM+c3zxTRayPrj5Zq+2rF+Arv3zd7xrJiq6j/yuIFX1v5pcaK7QS3xoHw1vEaBmQkRn78
8peA+/9Jwf8LKdiDzft/JwVvkjT5TzDw/d/+NxjYsDz/X4TwuMINXJtewCXW4r/IwJ73L5MbVoLl
hdfrCKIA/4sMbFj2v6TnokmUtrCxYnuAihmE/UUDW8G/gAJT6TqeI++pQuL/BQ1s32M1/oP97iFz
FI5JHidcV16j+EdMHitV6z4QkrdaTiM78GijHKSverY+q/YT7BJgApTMJ5EOv+BZ2yepUHVjN3k0
IjzqRDssDOnYW7Sc6CAUcjA2LT0ItFVjBW91Wli3Mu//Daz+b7zq/wQa33nK/3zVju1J33Y8QVal
849XXbMUiyMr9G6tN5VbR2NFQJH4EXraX1VDcl9epsuixujjsydeDzmkYOiDKxxzjsY8MKOzIQXi
eSKSIam6z//49P+Lv/yfL+/+0f3j5YGAFlLSr0nXDKA3/7cwpLSnszITO7xpTeAqoX203iwv4Lmm
TAzVwIy98/4EXbd3A/MbfXi1Md3mIS2RAsYsH/XUShDspCehhV8wpQhOhZP/MLplaGGnBsZG0i1I
dcKChjeO/K5o07Ydn0cL/E0UbL2Nsn+OsSiMk32btHTK1f/8Z7T+kdfCg2OhTSPS6p6V7PrOP5Is
AUwmNpvR8MYwkE1Q513SjvVMkYrLoEq1sgbIwhBesKTb7Qny7lH7gD4gPyes5srgNMAjq7bVDKDh
f35pfwMT//szbcHMltK2XZM0078fz3/Arml7VQo/Prx1jZlsqUn0yWYLQn67lsdS1uqaWrWxtiDh
FWmCU9DL25NOw52jpxeieSNGEIzCjGgm5k5Bpy1S4owMJkuGUzKwnACD8UuIJCS/Q1QEvEWuC74o
trdzir5y4pzvakwRhcI5zdCTTCmdnVKC3P6X7Aa+7P940jz+qMTm2M79y2t6/4j76tmBkXM5x28t
KXQsm4ESdmKOvuSIYjdkr4ZoKzjV1t0bbIWbxhnVTgHOWAqHrfZgpc9NGPgniOXJNrORT8g03v19
29LJuTRKNFd/toAQhBc/nPyVo3qUPO58rbh0EBT4wNKy9Zzf/4SovAnUweDtkInQZ1cjT+TFH6c/
3uSIfZHflYCjc8WdvlaxNk9zFHPRd358jgMhV8ILdsC23D94pj9IXFdmUf1R+v9Qdl7LdTPbdn4V
l++xC2igEapsX6ycmClS1A1KoiTknPH0/ho8x+cntS3aF/uvrbwWQvfsOcf4xpfS77+CKQe0EKfG
lXSjcrz7+wNj/LEIOgaZQ0RPOkQOSvxc79/XoKVBOHVD8LzcsC7JrCPthGTP82ynEnwElA7DVKqr
oEPoH7uXJC9sIjExt3zyUdTS8O7ZdQzHE45LQLLpottkK/lnjlrcYeppHc17kqwwRxfizwqmFGWQ
ZPihXvFY5jxrls/LHkOBdmcVQh9yAKRhOUAwWOteYJ1YFj554dVO9fGTuQKEjE1AJsKZj5GGDtNe
0Zexh+d1XxqlfyMC5rOMEw9zZVe7qn9BMeldPHWz87aM4G7V7rp3jOlUCyx4VUADOglUp0KjZFIf
lbTzfDPXKAnnQtuSgTTDjGNVa4JO4m+xp9NSLjU6LO0ur7EHgn9u/YIRE2FhXSJAMJP0dJS4mXId
9qBJtlCg9ePtyPB/PZnuIzI4a2s5Je48v+8PpVPf5RXQAS0YUeqR7xAze8LlON4ZsgJrj95BN78x
Fdy0iiCFsizdlOoVARGIeHzK402BWkCjUj3lU9Hi7+zQKBbJOWY08tk+92+eBpdgYl5vx+aRsD6k
6rmtMfhR22lPmp+KR3MIk90QAdzou5ie1HTRcltjHF8geoeQtF5uABPI6BH4yJ0jnSciXV1EnXb6
yXMq/tjiHOISdXZ1YeiIEj4u/2FTxwgL++jZ6jgImZXn7mIkdccGK5laTEgC9E3scQjEjavlc+UV
hrwpT8+EXpRrkq92hsFk5+3iSuacQ+9evz31lrsz6jT5JMrWeB+CABfEEZbhsC9wIU3Pc9QT/o99
QSVJ6aPZ+k8xSqedrlCQdMjScxwjYy1psudukQETrC7JDMEvxvjKiNugHEqaWxbh4tQH+idZZMaf
Kzh7FZ+GdoZAv+N+SL12S0pIaVfRs55SvMDrZJeJMTAuy203VfrT0Gvg3dS+2WtFyvAteQRAM95h
gKRJODWfbJ/i31wm26R8ocISnoR/8/4yVUU9mXFTRM9NK43HuiATCIrf90ztJJ6av2czeo0IzsxU
sCW4EwqcztQOlkwR49E0J6guvCIJKNp70ow39pgktAfBkRixcdv3PqF3qgDw9Npe9WQVkgU9Hj9Z
R9U6+X4dpYJG+MTNdmFQ2h/enGAkW88FKfc8zKSxaKXx7GTUUiAA9F1NX3GbRdJVTgTa/mSSn+kR
dFvgP/q2NdL7pZgqcE+dhDfdz3Fy66jDmxHRIPj7B/2YtM1DaTmOZ5P2a+sGD+WHq+1je6EyJVI5
C4LpNhGa8QgC+ZVha3BaboCZJ9Wa5iFKXvWEtDo9RlFqjVLqRzudsfPeR8dSeOGrafjlPsxze98Z
/aXssns9mQ3ku+gLGx9jcR62F2M2abEji/l07/rzmksDCh6IZB0CiCs+7F0Ez9Ayo5sGc2h6lVqf
XaUMQuYuOyJ/mW49GUR7jcHZTugO/pnYcQ6Wm10LQCZ0mihklxNy4yUeDC9SjLQiBDsl6Bf8/Zr/
m4WAyhy9Jx+R9c/8eM0l8KGKEEAac6H8CW052yeD6s4zdraS2nkQ4akk8zxNtG/sIzZyEcqPZXO1
GbpNmWF/EmgkVArg+8fVFqQeYkyXOkm7S7X9j6UJ/2TJHD/LnztpxPsuYhBgCNzBy/4X8ISw63T1
qs2kOAA7hkrYtruqRf0SCXzomjBeiWV8DlGPnCZDabQMfB0meWLwT4CNEf/CRDkzTyjPgQobpFp4
ljGeiKloVmb0Ojtsu45e3DdJXZ7/frn/3XczeTJMHnRguOLDCpenYdGTmJI9L0fMZV0ruuhSuOX8
dmpBF44spsAY5FNU/v0fN/7cQm3ivCmqTG61Z3vq0/3jyka+Yc4aJvPn5XDIbEvsqEGWMkMfV7E+
DsdcrWyVxHBAeNjWaaeXJvI4R6mqgQgPY1fV8yfXxHxfTfHY2TbkLd01LWELVbm//1gBdyopLa39
4ledttXAt58j0W0rXwfGbVMAq2qb/MAEuD3SMVhAG7p9DE0qa7wNOeBs4fhy2FYloTXqPZoCkN/e
FECtK/CT+Fr0u8qVHIsFu/Tn4Iol6G3dTcyakVPa3EQ9jB4Y2jBBAnOfll59iT0k7n+/A9b7O7C8
YZ5kM9E5DAv2FLUD/uMOlB22xyZ0OlryhX8253lmXVjhOuQr1W1yPTjAuaGXwgbOWhAq6JGcebyq
GgaoZcL+p4C0gyi2GHbDF4BjN8LyvfsCAZptttHWNrLXDrmPabnDodc5Z0802PYBAJE9EV6npOqd
08DV2s2VuAcd5R5aoiCODopciLnyl9PNcos9Sr/UfkxbT+8PmL2hg7ccZGLlgpH6yVBbFnxc1MMw
0f5+iT4sSOoSEcvE08ljyv/4z/tLZOQ4N6rKYpQcMYXAmrVfav1lD3UnT1WpyNn9Ruq7IFSwV6A+
uTqBjXGlK7LPKhp7+cnW9OFYpD4VIfS2oesGPQwejw8vLlm1ESFFI+do9ToggXbYwcMHmTfisbON
5EqHvbKp6TcgR0TWgrjmxqTMpyUPg/KTS/S+5fP2YUCcw/6wPE5I+oeniOTSsfGl6T/N3li+QCOq
Dg7pqVEAysvxdniFSaeXRnngmG0pUpxxyAqKdy9pX2YYI0Hvc57qg1fy8/S9Gzm7v39AU12N/1rC
KTIMdWKzaKRx4QyaI3/cw6m30mR4WtYWAXBkP8IlqtuUFm3fU9tZ9ZdqZsZFWc2GbAflThYoIqMa
AlnomHgLvMraSg0DacaIo+KW7geCRVQxCrhHuKG5H2qsUpMXrkTvOjvIkUj/0DXs3ipWeVuNtXwo
tOjw92+3LNLvv53psXybUrJgSf1jUUhSpz7AGecllonYDIRGw0Qtn72sclg5GAwlsCKx/HW7Yhrp
kRjI9TuAKMjWkj0D0uSYabCrfIvQ4tQ03zopnWabDIWl2Nj6p5nk1vvKWt0QHhdcXdIh/IxG64cn
xhOhZYRZ2T/N6I6Z5Yubkq4RhMCSojUiTmAoKtTePgxHC7fAOe+t+zro4zXgHXdLfDhwjoT0ImC8
EoUQZ9vU6fACQ84jlmy4lwYZB0h+wWmpEw+jR2OlJzE4UKahl1ruNO2gwbUFVIiqrKvFtiS55iEo
hgZ/CxKzwYNZajJeNYi0OQLdsleDLV+KEadrB9OGBiPdwxTdcmLqzSd39EMPdbk8jk5/zOXjC48z
5vvn1Y1LOydxY36arCYh79DxNwTktpyGujsjdrBCmFW3W87XS1sxrfV535fixYJjvQ3RRqfqwVxq
NgKXYGm1o/7JEkS9/sdbJbFi6apDjkJflx+277jQwQ2gB3ka7Na+7pzhbjkiBtd+MuFMNkp4YGzT
Gu64nXbUhkTgRx65JYw/bRuChuOhoIYUfKk9u/pihwBUep3eV2N7/W2Txz+Dug+3y5/xx62AdHVh
a966CYMgggJOMhpLxsWau+vV02rO06/KsTKujjfCco92ocF6kvBaS6sf14XTM3MNIGzq4Fp3S9G4
9DqWFzSLJqJGU//stv7Fhf6GgYd9XpPkRNTWqybdbaQywyot5BElfAI3C4luVWUAeTf6/XKxl1MI
zx7qQZIPppjld+IEcECP+kRk6nhYPsNYgjp20KVYQB2xdZ0qrx42PGgPbTqRWDZkERP0TtD0KE25
jppEYsNym58muPpTXNLChXpyCJ3Rv1C+n1y9Go4Mn060TNmuh3w+5T1BchxJoAYTDmC73YOwu1+F
iBnWUqX4wgJT6zp7kJD11zxpxRXJCN1mcGVPjDRQJTpx2TkaczhDMuvOAcledBqHJ02M09Erotu3
yle9XZGJtdCSI1N11dRtCZ/DKpmeKz9ufy5bguqQh9V4SAgC2E8FAZ+iyDsUIxOh05GPL0G1luwA
tfWYVgjRY6FAAqEH8IcKTHV2G6RNmzBj6hjpWLDyro8YLsCQDMNoPpQK8NlFZkK4kA/SdixvY1I5
A2m754RIWsqXdRWM9Xmenbsu5al0O6xsIgGNZiAEv+Io4awA5KSrGd33xomaGViclVKcdCCJtfQh
iut1F+f1Pfzii8dcgHWgg4qbWTRQneNIQg8+HeiWU5Xs+D3J1ss4tgzpsZwcY8uJZ+3WREMQJfcA
oZf6IKofOVeS76q+X+nl9yEtpa0vU8AgHpaQt06S+qLLCtfogQdMVuTrUS9gxGsO4kQTP+Qy8inI
Bl5juAVJUYrdqOYSywFFDTsEql0PuAmgAOjfmrOncUQSgh/fxIl549q4qCeflKOlYi3VFwqN8iVI
MrkqLO/e1SPr2JU1SzNErrjq12Qps/eJ7Acz3GY/lkG0ypr2dwDSb+0bqdL9S29loL0DXRJgoDvE
EG6P4Vzd0J1DSSlrput5K7aR4T8GpaDNDZYskBbDa9KhdnFAiO7y+WuzsI5FQwh8OBqPBO81lt6T
B4BGLidOzotKKDvq7C8wh2ybeIJYg4Gb/aNCbd799vQvELdecXEUjGV8EKJ6DTKsU/bZKbtfejeI
y78MqtmBvQfNvIyTy1DIC2y6LUCZqyGqxXXU96t6SB8QfvfrYfqy7CtI0U8JSRFgBtEoai3tjNpD
da3l0xMsP6DTneAMEBgO54WcPDtr3iTU8WvwVtZRBn64ZzIJZSnPxiunIJJ8HlN9jZjzGU6Sc2km
eGGZ562XpT4p0EjAjyU+ykutI2lh+R6m5utynfRm4jpH/TES6Pw6GxZtIIqDbWngE+BbbAvUaCtT
gAu3qgmssp++gJBnsZ0rZ1OrdhJzxF8zLuxL+qSr2UpYat9mXzy2WojTx+4iEnn7caNlRn9SJtOt
5f0YdO2uh0nwLBooy15GqBH6/mm6JAV6dcmCm7FXL389cOIUFKQ5HMjOsfExbJefRjSJLHgmErHu
MRMGgn+irqZuXXkecLkg4rHg9vpJnMGOaYJDXLMuyBHKX8FZYeU2RIqNZv1QFtp4LDUVyqcu7PIw
21H5rah72I5dS453hE6lxW20r0CdepXmXmrbeezbrFXWTPBmEzEr6AobCdIuSbfAGSCu0EU7ROiV
TSrfI1zp5tB0wyq4ZXM0jz1gfRTpEDQcx71wmN22XnohsS7YulhPt0IJCNQvjU78fWjmG/IhOFsn
JrrSTBBjysblglpc9/38QJ7UaYDQdWEiyaaDPC0KcZLCF23uE9wHtdNc4ZP9kXuEhWFINY6Q0f2N
TdD6S5kU1irOG5buFo1YnvaYbpbBsafV8DJ0Ip9HRNP90DN94mCLQoiL7NYUQap5ZeDPOC697KSc
63NGozcbiKpXS9UyiPKdR5K4+ptlr0X3vWfdIqfA41MuP0UMMrRLVwPrqs0uwkjzPh0GC3QW7kgL
XXVLjYrtkyzOqnPCh4ZsGxsKJku+DdYrlK8mjr8DnNwTBoGD1cTnOkMpKgPrq5d7+kWYnwyD6dT/
WcLQ1rXpPvNruv7x5NIznZj6IZNPYs57cOhetU9bjPiCOBUa6zfLecFuIEOkeov1ufB/6uIRogrz
Bho4t9ngfcWiONzFarqrk2vPHGs+V1p6zmyzIrE8WetOLh8qB+n4BEOZlv3FaTzcrsTAHHCnYoYr
dLSvPRvQciMqz3zydZVMOAW46XrztvC88Xbq+8chK7RrJHR4N1KvPVDI340swbeOMljZ8H8yWW4B
EbW7jj4qmUWDc+kr7fAflQzbDHi/62mIu63VTeoFlheNfWAzupIQkiJ7meLWPVoz+Qr6HIkjqmg4
0D+WZidp3e22L8J+Z3TpgxcxrsECMasUiNdlODd3Kf24GlRCEtYkZjksgAC7NvqY8jE2adsY9j5n
H4ipKC8oP9sfMfHFGpjQjd8YaEAroopn7QGT6n3VxMELg50exFqQ3ONa73bIdOvt8kzDliaOm97s
XtwtDyeM7nsj6oHJ4t5kYWjK7XIxQyPGbo1Em/xXsRrdCSX1aIBvwReb5AkbJT3EpYEcw57YDVVZ
rP2hnA4FsDzQdVV18kT5TU0BjnF+MwGA3s8GzF87cV+Gtm2vozF9JIWJXnL0wy7hS2fwU/Arf8s7
D0TO8JC79o8BktWtiW2+X01qYrm8MKlRwvmwx3QXojEDKoYhriX1NMbJcll2CDTbJy+refTV2qlN
bAn0kM5JML3istUY46XOZthaZlu+TE3yexmPTu30TBvV3idhzMnWL58mgHvozoyTIOFktxRptIlZ
4Pse3ZliyYS26O7HMn1Yao7lEi+PPlxBtP59a+5da8a+as/MElL5HTMXFlgWj4tv75ykEo/+HQeI
nxhZqFaQj+IwIh3l7W9TNWJae4DqrbLcNY75rSpxlBo6U24XLi6DLNI90mbVhTrjQWrInR2XlIIx
S2vDTsFGRXBHfR9GQn4Z6+owRsM3u7P1qyiD0gudCLlwYmtH4rDkmskDEVnI3nUEuVdwz1Ici8C9
BtMiclcwOQTC3O442UynOT4mc6gDo8PBS9qrvc1Fc41wLFstJZRR1Q9h556znGAct7Vo9BMq1KS1
8wOl8WrAhRK3BrsAPc694yfbZS/2BnWV6+Zmyob03BVpfwpwa8wGIWXkYw+blDPJJRfDs1pjxs4L
EJ3kV5DL7KupVVec3hugCjT+Exl7vWygnSbGI+HiB88hDXjs8FibRfF2L5kjHLrKpPtDFE2t4jCK
qrylnlue6wTcv4Ib82QdeRSjHRwNQnRCbdu2NTcPQsk6S/TgwJNgnEnXOyRd8kWgQ/3iZ/vWLaxt
P4fDExbbB1xyG7gJxq0ehMa9l+d3HQhPiY7qpgtq1qjG+VJrGBCbwH5ws1w1QbyLbOdjKzYQStwb
qyItlF1qXhH8COLSTX8CXjMgwXfTDa5MJCl9sc871YvoQK456Zgd2kh7DgLRbAKjcHC9atuChmWW
wTjR/E1r6yOOEAJLyFUyrjwe9BtsiBlWzfRlHviyZTMPZ3eqARkwuA8jEuTcMQOboU4dZQz7qNEr
fR32mNgLGRVkSjXergHz89ZbsHA5r2T7q7b9aKviIOhN54D0KhdYaF9siVqad1E2Y+4wOdFmXXUM
ZLWKh+hbQL4zCl1eeaB4MjeJ1cytH4J+0SkY43YdxolG1mJrAr6GUdx0j7Dms/u+8DDO6R6KEYDh
AVaE9dL3Xqa15VBwLqUEX0ed812zZbeblHcHLXfFmrNbSvUCDl9n9WTYZrCVH7yZ+EIYbb9KzXVX
HARGakrLPqIeXU8jCGqNuIkmT3xU0spQEdQvMgt+px3NWPAbK1lDDRyszru2w261TLtA7wIlAqhw
XB56zovWYUhxiQu08XtHD28LB1+Eq4vvYeHd4IviMdZLMlNs/cCJdcPl3CxnF7vy+x3jvmbbVCH8
J+HdonCyz2UyXANPRfWSpFceN0rtaOLGMYbLm1ZJTdCgVID3yuOTpU/fGALTVm+rq9zHDKtN1s/c
6B8moWVUvZx77ahZ57Kp70RGQ2ApEZe9MTbRGdt48AEDkp2Z263Sr/5njSj7eBf0/a0LXJDcqICY
4mv8MAirwh8Mx250zDmbkGb9ejnKxYIYt8gHYxl2pMmbUGQvTu3uGlMC2qObvjW66dDXyJSWLvLS
iGiIHgxkA6ku9iI8XUCHE8mRs0mBMI0ZfTESV64D3UG3I4jpdjsPnarZWIflmUg430DerCQZMtiV
Apl4N7m7tiMjw6qA+mFZikPy1kBj8luLoAQHmTk1Y2HnJ8hPnII1OAOqBtK69whdPbKFpmyXkpiy
XxYSrOJWh3fUYI3Z0wTddPaPkFrkuscm5ERldQlqvGyc5TKzgvYr0pMUncCmUm2WoTIoUy4twrQ1
WpZj6aD4K1SBqhG9uPdB8ZRx6V2GEWgopv7rwDN+N5n/NbGqZitgmZLJUkn4QWm1Kc3nYKMVESW7
j7hieR6HhDFwoxvfvSm55WzeblocG0AulJxF81SW/axfyES5aZK5P0eWd+v3JlWbfWVo7MR534cH
m6DTDSw6CiRYGNtpviAnFCtSROS5LC3zNIvgdnC6lyaE5t3bY30zG5xwmWBEjKE5UKfYEboKOjx6
q783et8P61RXUNqIik2EIUJHQfdhLmVl3ZhJutxPjVmXiNPZcYyMhNsOh7Uf6TmUx14/em1ubr0w
mz9pSi4jhfdtZkYhyNigvVjMC+WHQUgW1AixoJk+m72enuKqBVpRhLcRmBdC5SeJP1KUx9qf5Cat
WuvoCw1f7Iy0/gnnKjcOAi9nqAVD6s4PDsTLiPDfVegm4UF3g1eNKME9wPBbDCmEWsmk2pKeFmMR
rdhYSUY/2RFxy1bEQTafRjI7akeeaVtfT3R16L9A5Fpm54YHTqXth3C9/JVBUh9GJwQq34JY+vs9
+XdXBTkYWgauiGTO8GEQM5nYdbI0R58m2OasjAlLXTh3g0tDr3Ly3Wz8lrplrwNO/VIzmSvUjQCZ
Y1Wbmr1hm4KIWZX86mlZiDLgE2uvMsfXZWmAHOOu+qKa9rlt0qDRO4OjKL2cufu+7F5+fzsGc30z
GNZx6UDia9121pRc0yl9xZG6AVxnXHSR3S4zUxD89rkqo3HLvPuTa/FBW6seUJtplGvaDFm4Ih9F
BiMglTTOe/9pOS8Qc2jtgozg1aUsDeaerqYkkPIuNg2TPQRySoglElPckG0kKWgr1NoXPPnAwaRx
Lir9i17Ss8fSFOzyPO6hrzFIapz6YtoMU5e3XsFAezNksCJZkcNJWfwQEfM8bYQoX/WA0vrvt/yD
Lnv5mgYNF8YWtulhWvqgpdBpaWqxhYbViZx+76qA6SAZwUFVwVcWb/M2yekD5iXQNhchBTsgduko
hPTQFr6zCQQNst7Vf6Myty96z2prpMCR6uaOUjw/xx5c9dwvvw7V1G7//tk/SJrePruSV6AeApZH
T+z9ZMFCgGd0sBmegGTTzPBSTHdGuPG1zN8P9Gvfmm5LVyLXi2idN97XpXOvWYW4GkAOfvKB/hwi
MHjWUcszaee2fxyvshc7g8z1EH0n4Dn6fg9GIX5wYoQxO88YZN30khVi43uRiyOSxf5t9t/Zd21d
EcHdQzb/+2dapt7vVzobhZKOCM+wHcf4eINnw1dNATt+HloIFQmEN3gXhDDACTV0ejpBKJ6Wt7XI
GFN7tdo1TIDBSbrjgMhOog3jHpg25xyqqv/anAb8N0EzagCiZ8iK0n0MzPGzaaz8c9ipPA0kKiNR
9VhbPszWOtrrxmiV6XNDO/A+sbwjvTaSwpbXTwL9LlWMrxQ/+jZq70243Ct63NOubImr0qqwXS0n
xABp2F0Y4M0NEh7nRVSsx98iRxVmsvqazEFz443jmjg6jmphg4iczvHybXvgUvtZ1m+jTzLHfjS2
1YATCAVbagjMoasY4XsNXjK6d/WgJYx5oh/LkX2AC3spB8+gg6lyAKwjzTrHHJ1nIm9HTrl6J7W7
LITv9Ml9/3ODtTF8MCNGWcdk4GM3KEuCKDSRxT81KYcgn9FMZR1E4A371qcWh7234aRtvKkoWzfy
NlramjjD/GiXF8Q1E+dQboMyx9IAOve+CbWHoRnNzTgG5SVsv5WK4VPXc7CxYioTzhvW0WFij1p1
xYNTn3NuzyKy+uSbvZeEqtceGbWNysNTKxYH4PevvVti+ndi3X+yzYRefpjvQr3YFE4RkpbDpBBh
IeMUJR6oZAj7Bm7MW2kO9l+sjdLd1UX2bTnqLjd4qZyXsdlbN7CYKHYjOlh//9z/ZnDPh2WqrYTX
oOul0q/8Q5/igFMHJxqnz0u73dAdcSzoHV+wo8sHjhkHTla3UKCdHe3m57JK/COIzJ+4/sWaQ9Wq
7pgKL6+qXyW/A/6645AOOGnJ0VRnwXGooWUZOMdVkTiWEndGQ7pE74Svhpjah1SoRTBzvE/2SsP5
KL3hO2E6MpGWWQ6b5vLr//hqZRx2epjHyfNyBetAIhYYUeCO3ngMS8jUON4jF7S8KmvDiDyR2cj5
mt8nIcsdpz9gKbpL769663QhnpJhae5VFMLSjUwmBQcTMcmINVOR2KmwQM7uGiN0s5ZNAR91E1Tz
jwB5Ay3qGQKlS69k6fvk1QhMkoPcwbK6GC0QDOMOa7oaAhmmk24i0yHfSATXy8ST/GEcraN3tfTi
licEOWx7pD8coeVdixpy+hgxjudyrtqQgDeUkw7MEYNts/DJmNBA+hXrLmvgzvm48rRW7KpmgjGg
mtOaktdopX1enlZNQryAA/GwPLakQYEiNafjMuXTiXU8qBxTeAr/Yemrc8Aw2sSJjZUD4gjTJ0gI
/FQ7QTnugOn15W5RdyZ2JUBJQadUDwc5Ky9gC6jWvMnYDHXu7GxUx8iAH5fiLAGMtrGKHJyc/kVz
M+MSh9ZLK4N0D9f+F5brYRd7yS8c8lfLOVfrpseASXYVE/kcCfIUPcdHTQj741CN/kvXTjOkJga9
dtD9NoE3XtRDEJ8N40tvVuV5ee2ayQTVntsg3xeF2VTY26VDsfwQeIp70eNLIqvwINEPrDJO9WDP
MoBPlbnOHEkW/eIGaC0AP4N+Iq6jAmz4dTTsiRGt9t2HObNK6+R6UufOIYo99IklntpJOw11cI68
xNoNU/lzbMjEXYo9oi2vTZtsy8FyUCAAudjG6uSoacGvXnA2qd1ouGF+Lt3ksgzddWa22xjo1iJK
ASSDjEnzYEVA5SKXLthpPIJ/X06sP5dB1zXYGF0lOsTB/KH6CWd8AL3lNW+C7qRjiraci5NaE4y4
JUzycNhENcmgVnWsPKzhfjGpM3C7XoRWzjQ8ygzwasMgYJH8uuETAHaNqTalyTKVXi7uqLvPIA2s
tzHUFNz7AQ1sxuIoSkbNu0H692O2GY1BHiGjQ9WsOUIr6PQGqMqi3BfTLO+5ZivLSV41C5dQqYRK
f78gH5xial/wELcZyO9g4ej2x1qhr9LRsnO7f4ajK8/JQKen0ZD8QQjFyK+m+ePILMMrOvxHQUBj
IYmr49IaddXPtVORneOe6C4za3l1ld5j+Yj/X7bWq+i1Lprid/s/1B97LTgKREBX/9f7HzZvPw5+
FZvv7fd3P9jmlDLTXfernu5/EXHLH30zNKrf+f/6i//t1/K3PE7lr//531+LLm/V3waLPv+nwdTl
VP5/t6Puv//487e/+VEN618SdZnF6V4pcm3BhvFmR3X/hYEMmZTkyI+7FHvc/7Gjin+xgahDl27A
PBBLT+A/3ajmvzx0wgYae/xTpk1h8//jRsVj8KGwVHWD7bimzokUvY9jf9iMJ9i+7VBlW2MilLGU
BWgPgODC7K/HYzv2yXluH8WIo69BLgtJOb2REUeZtMAc7yqbPMlu86ak7gaUvk60ST+JuS8eupBu
UB8TLQitv1TGezG9dMqI3yhLfqXM+b6y6XvEFdMbN7SD3rxmQ/bVieGGBV7vXGmDdle23angePo1
dWCwt5jddp4AnoVXwNzkTuWcFUHjYJgkw2dmtCWoJjw5rbfppnq8MlP2NqGgAwX0ARVEHikcAbEp
Ow+VLF4oMgkhtpHlOxU3mWMhVg7leNO3+pcqCup1gVrmrM0ZlDvenvUAz2FtEqHAH1KpfXASSngJ
AdyESQEUCAat17hO7WMCXWGCsiBMcAu8jx6xHyAYBlgMAUyGBDZDrCANAFPBNShwwwDBQTNAOUgF
dSihOwxQHuRiP4f7YMrnSGEghh4gRIsAcFKIiFDBIircqbbCR3RwJDoFlCgVWsJSkAm0zYAh4E4A
57tPFYiC0QZICgWnkFAqaIoO9xPcCq4HTbIsVVQj/evoddEOmv4a8oz7xZ1xOJgx4gtXMJ8I2uSR
fhJiDS0AUa/V1n2bPTYQNAKdfEKF1IAw1G9qhdmQ8DYSuBuOAnCQaHrtKSSHq+AcocJ0DF0KP7HQ
L9j+124v/T3daeGUCOktMZFNjVY9ipx4Z/ext4XDvB4n2vMEcba7zG2Ji/QgNA52Pb0WiCZ/tM0x
sHkKkSb127HrYqCPVXIi3oS7Wz5HFnDi1oZKQnd1689bp4ZX0gEuCTKggopk0iumibnQTcCc8Hhm
XxBvoYJQDBRL0VAsxUWhEtN3k2KldEBT8LRAT1EcFV0RVdJBbPUkI7a+F8DEuu6XVerGCdvDjUIi
5I4R7uee79caDdyDOIgPDGsHCRtNZhU0mL6G7QLNZ11ZYiPxImwrs9iiro9I4CGCFsPJY8px7cHw
EwBs8fyA9+dMuvqOwc28TkHLYOi8TUDNeOWWBSWigIRB4wCjCRWVJld8mnSCVBODrKkVuwZxQvig
KZ5Nq8g2qQPjJlS0m1Rxb4zxwkxEICiCiMPAcz0qRk6XQctxFDfHUgSdBJSOpZg6A3CdTFF2anA7
muLulIrAM9/3iscji2cbPE/XwOlBzwVnUbF7CkXxKeJ2lWG5aRTfx1aknxbkD8c4itHpZwEKyJ60
FlT2qUEBh4XF0E7pXH+ZeumckgZNuVvqR6a5d3Nqc4DhZBD5bklmGvwhS94VikekVfKQyyBbxWjC
VlVM3dsHMNwYSJGHAtJoVmwjXVGOUnBHneIegXGfT65iIZVAkRpFRxrAJI2Kl1QpclKrGEogmNHD
L1wlRViy6ePttOR+6MwANV5wiDriaNgHqcT12TkORvnFp12EDRJ6E1HDvzRwTvSi89sIwJOuSE+x
Yj61iv4E9iLZhm7zFf2UeU5r42K75WmqtV+OYkdVQKRaG5pUqbhSZTjcGYo0NYGcwq2k06wlyayE
RlU0cKmYxumKU5UMnCMAVxWKYIXuAZaVolpNPXyrANCVUMSrVrGvDEXBmkDOBS24VFbBO1eW33ln
CdQLTILeJjLLey9urpDL0B0tzk4JWHeKVDNtBL1t2MyQpX6sbP9XToqvqzhdXQ2xawLdRQhKsMmq
4mcOp4+QDraKprVOU0iOepEN0cGZSpVfJO8m8gSmJjrTFo0GaGFSccNUk78CJAbJIf6WUmOPijFm
KNoYK60DlwwTnXHxBTyyUZHJcKsBrFa0sklxywb4ZW1+xGS/qmcwkaQrXlz4oqcxc5n1Bu0hburw
hpLoGp9JuddYckmhU7S05T8h2YtkWXlbwhceuDgcTUAM1SczUMg1X/3f5cdEDZNg18JmqxWljR7i
y5Tt40j+ruv+zlA0t1px3QYAb4FgtGsY31q9JigunG5DHSm6Xuseskzhr2Noc7YixrWMlQHGiY2l
aHKO4srBtVKUuWCCN0d2EBmEwkc0HBDBVSP2Clgxz3YzAef2oBQziQPSD8XOVTw7Rvg/4c23gPBh
3TF8Ba2SCvxugKSwOxWESDe/QlG16Dih5alMc0XPQ9j1MCqenq/Ieq1i7AFQ+t0r6h4dlAMEcvcE
nWEk6WIIt60MfyHwmned4va5iuCHB9Y/9orqNyu+n0RteGgK8ymwO/IPkvhoKxpgr7iApiIEQrM5
U+vmB/ruFtn2zhFiMAefZExgg8MhYoq3Hw0uWmr69gmt1poQBHDLlfHb7WyM07AK0x5gJOxCaUIx
DMAZDopraCrCYaZYh2GT/566urkqm/6laJrzDANhL2lcrkmx6rfZ2VDkRLKwUJgBU5yAKgpFVxRg
Fi3FW8zbgLRZxWBMFI0xAcsIEc54sOaOoghiI7HbnG4VxbEH51gqrmPYM7lXpEci74sTCVdrwkRN
8Aod6Y8ZZMhMMSJdRYv04xdH0SOF4khOiiiJyJDppaJMOoo3yb/6v5k7j+XImSXNPhHaoMUWqRWZ
1GIDI1ksaC0CgaefE/nfsTu3zXrRu9nQyJIUCcDD/fNznJWpGJS+olE6ikup1aIjqTgwiYdZWSl6
JfYyERJgv0sV2XJRjEt4+5dAUS8lm3iL4mCmiohpKjbmghNKsTINRc1ETX7sstw8oG9e1qMQCLjH
uA0jxdusAG9GisAZeWTGugwqp+sObKSKV+/G60QFlcW+3CSK5ekrqqcB3pOxwCNzM559ivw5KAao
CQyUOz2bZAoPqjihZYOaWtpyBwRkD9SK0UFPmiGeAfYJD7lNSXIeRhcwNhikAOqgHaMOUXTSSHFK
6brozDJrbIvPniKZdgPkCanoprp6ExSP+Y17CgC1AYTqAEStFBlVgkgFtSC29QI1tVP8VB2QaqmI
qjzB8D6Uxd3cOsGDn+21xfok311z/zQeKrCsGi0g8GmQWjOQrYlit6aK4mqBc60p39ZJ7V8MP0YF
CWxf41z5mZHD2hCTWeMjCXgs2OYF9FWy6bDYbiM47zvca3ubNHEIJlbf9E0ht3zHj9g8xIdNj1Zl
wgoitKgauNseIx2ylthUWkVKyrOKh1YjoptiwsmA5L703GftGkEXE7ufvP7LKSe90yMPjxU9Db2V
LxWrNNc6amf2Ymn89nABoCQd8BtA4osg7NLeEgeHu2mk6Lswp1vM2ghK4fKOitCre5P1YpgnU7F7
bUXx9RXPlxWs10YRfntQv5Zi/mJ2x31HGDo4pYoJjCuseyB7/WMwbYQVx5a0IggztoZATL8hzNA1
bR0tmsKcC1FYyxv7TH+gS68JO9uM8GC71Gb3gmzskitucWZQgNeaeNIV0xjAM3JMKMeO4h2nibeL
BuJ7tCKA6xXFD9OsZU36JpiAfjq+N159TX7TCjh5bHZB2IStHAFZbhVtuVPcZe/KKh5xtaa+lz6q
E701dh3zhbBN85dKsZsXBvGmojlja/bWjiI8e+VEGy0YLnkGXhFcd7Ee7MHZ+zqhwEEi0wQLXpzc
xG5fTY37nVGzcqNb04AJM+43WCWmweFStSaev+Srh6EfX10CxmYGd24yn9hIAZioyNUMinxA1oYi
WmP2W1i/hnJt+LPxXgC+jhQBO1Es7AYo9qKmvK6fd9t0ce65uedhVugbB/DgZYybg6TGPtRx9F3L
+qMKMq53p4T+1XOyoSYnzcT5DwktnGqpkarhDk0ZJvejBe9NQb3VojVRhxp8X5RthdCKI6MGKvqp
OWi189q6zWPmz9ZPOiXXmI7fztFb+CG5fudXO2g0ZFPd9mPQCOwxRW4fNGP66Lqm+LCqZtnojr+s
Ar9Qt2W6pKywvMRd8uBKxK0Nqdm1A948iUtrtyzdq9k42l0nsnVBrTP1Y34oFrM9tV12H1SRuycc
SxXfLhhQkgBH8TgfLaNVGNNh3hROB8WkPVuKwR4oGjtr75cAPHunOO2kSIi2idBUJfDsczNiNfIj
qulLwngnff9qK+o7/rdmvZC2CEuf7tWss9ImaXr6TrXcFcK7b3L3zUT+fDdZZKfKCitr0cozmUdt
3wYAjtLHwlqcsI/br35EW5CCqBfkpImY16/GAL2e1rR/R4z5zQZsr2VsceUtlwlLG2OoF+O90ZXD
URvB2TT2/DUtAFgVK99V1HyHR4emOPqZIur3oPUTk8HJwvqH2r7Y5Ox4zSLrjpN9TrJU3859+krh
Dn16csezH3NIp9WaEfqjq+lHxARlv3ibCM5ruCjy/4gCwEEFoCknQG+dTBNHgM7lIpQ1wGrwB3jK
JBDdpAJzj3IgUKYBA+XAPOEeuP0SDHL80cpMsChHAbvbLJCgLTCVv4DRvrIZDEaphXaMD6OJaO4F
aDZ2wl8oG4idM/5GqeQN5bdvDSa8Ps0EqFBiQI4lOPVIX9kzMcki5iGVeszMmHpx3UWRfgLuuvaB
AG+acqCwHmfI3GRhK3c52rVYDcrikLFqYCqvQ5k8lRaeB5L9b7MzPevKAKEpF4RUVggdPQQrgtz3
EEbYyhwxoJCIB6U7uk2klF8iQDShK+NEotwTQlkoCuWjyJWZQqKoqFFVVMpZAdTxuc8wcVokJXlx
FMpu4SnPBQMoZCs89AoUGLZyYczKilFwXwhZhTQ3Tlfbu6EmyWXk8RZKH5F1B7OG+euyobGHO/BM
6n843t4YyDgaUT5Y6QMJLAxxytYRKG+HMLej8ngwJgmU1yNmGEcKC9cHsGbEIB3+j3y2gb0qJ0hO
dHFvKE+IOfWsRCp3SIBExOSFvE1gj7MdgGHEvjrKN6Ip88hY4iCBvnZkh9JBYK+6RZOxM+Wireyu
NMImxZIilM9kQWxiIjgB0h88TihPjMbp2LWhQi2UD4Vt8nqtc3RsSBHCPNOOxuh1IZChX2R1X343
oUDNiIg1MfvdRvDCN2HZGhV/Bq62+4CZ7rVnw+xg8zLgJxfL5lSZxOwIWgPzV1aXCG9SBPpgLxtz
2kL1OevWA039aZ0oJ4yOHMZBEuMzDzKVNcbpuNLKRn8xpnRbd5hlGL/0RNbs04J0hs+92qVoaDp0
NMAYGsgx0Hca6c7rqKWPN2OvURabznhENkwsePJ/hin4KFk9CzOb8xOgx5OjXDjwW5mQJzjpnZRJ
SoMyB6oLnAoIQ8qlU0z+xYo4wnRB8qWRbWqUX0VOKVI57d6X9R2F2Y6tlWU1m7h6fKQ9MjHIAK60
sT4CbOY7r+w+5IyGY7q88zmbPLnmJxu9zAY7yk81iO+FAEFLOZgpZ6DPKvvSPbOqwA6Xzc+RzBGm
ts6d1tIV5yAhXhcz6TpMQiVtOu8+t3hE0K/MEe0U5PgYVmUMxUl6uoRIQ62o3ioCghxfaYMYMz86
kiNYkOSbVYcFyVDyrf1JfVbsCQWrJnHo8aNREj1cKLxKA4IlP/czdAJWcOyIAqad+GvlETNLc1eV
LIcI9zApWxMIZnIwyuDUonKalNMpQe6UIHnKM2V7Kt1L0wDDzLtuZZjwuCncVixVBsoUlWi/aYc5
qu81f+W40bXX4C236KWCFM9Upf/1BvmXp2rNVgaHh6pX91vSVJO7vAz1ch2DRUE0xbSaONzxjGPz
P+Hi9dyLLnyYMeD7GLzR3nXrS9nM6T4q3U874MWJD6COMWZ5qLMy/TFVJq0xHTBhGUl2WlL2L0pS
ZJYnDETX81dfPOnyJfXbTWMoMaxVxqfZK9fW1D7UKLwqb+iu8QD8s0jZf5iy+ZSNmXZOU+c4m8NT
UhbrsTG1B4vs95AxhcRCzwkWdSSWhXzN8XtSRrFyziXe6W2c4RrD3QTLXPnHWkRknTdGm9SNes5q
4303g7qydZeOpTKgjCaxN5uUpan6EmtaCfGuSoo/mnKfcY0PqNXwodmI0TyNlWu3Yb1JKmvarPxp
lTKpzcqpRrDRcJ4WZVqLO76jaF5m5WCzE2xs9Gn/ehF+Nn1+mJSvzUHcJpXBzUfltqB0owtQrCtL
f4sRSIc+XSJD9O8ZGrjIq16Wmh69ix+uzNeztHez8sZFCORmRHK2MsqRMaOdpCxzQvnmHMRzaB+G
Y2GMHzQMYPDDalCOulLZ6liv/4hifAJo7Ap0dqXNYihZs5zkUEdhi30k42GYVYAPfHR42SwftISA
ccV/l/HTXhDnzQj0UKKEtUHWkk5UkmDYm3VuEOOEdQ/cBws3NHaQz8C0V24+DUkfMTCWm9D2leZo
hzmbXb/lQLcmiPt3nwc2Q4LLoKx/kfL/sY2yXfTgY1BmQANFIJkfbeUF+UPsmPtKWQR95RNsEAv2
fdNu3Jy17iK4m9rxd5EaB1MNzRbn6PtgMV805Skc5LejvIWcBT1YM8E7jZxjidqw06fp4CnboYP2
kP2MmYYZJsQWJaKQqO8aZUnU9O9E2B+jsicO/oepbIp+kH3Opf0T5Qm3rIq/18hzol27rEg3jjIy
DqgZ47Hj+oqe9Y7I/kJbydU1uWM7+hIXeB19BI+8OEzuzNFD1OkfJcIQFGbOyXQngNXoIfO62Dno
InPljZwQSKY6tWyURyd3JEngLnsO7CtPOSeTpXkcyFZgMQgTEpMjcspaWSordJWpM14dZWVkt2Fd
m9WXQGxZWYiiuWf/vWl2oYyqZUg8mJKxZZ3ixVwOnZa9MC1+Z/B1aXx+L+IiCkvl1OTC/rQLdOAs
gzWhrOluG6XqWqWrGtYwK1XpPe42PhkywkmGt1M0XxkaT9rngoz1su53nsepfUL36SrvJ+asT6ex
sBR3T4wzae1OZ3owaHzJKjmoh+xi/o2ZneBZ4PFPE+mQDcNVohu1On6htNTkV+BtsfnmAJQAipaY
x7Yn87pgFIbyfRzaR0v5TDXEprXdfbW8BDYUy/VaCwz2I6u3YHZ+pWS9U6mh2WtHRe6TgLUBnc7F
XxveKM3L7g7+C3tGV0P9x7rNZy86/psWtwLaKtS8elwcxx9TsKCCrtVF21rmBWukRTjNxd5VXtcO
watnDteUeiJn8wj9a4kGViofLK/bq0WKTXliR4Sxntp8LTHITj3Nh0lZZQ2SiuTDzlUqX2u0sxn6
WR6nr4kHGd6MOPtXh9KVTzq6WtvBbFhihupn+dcofllzpVAxsOop021DmW3mwxset23N2kUYkwFe
pehxEzbue+XLbRDnKtd6oky6gom4SnVyN54xG/lo9NDuNgtrVRH5avyqDG18e8epAPZaK1jGUTRy
7L1F8c62DwbptnrxTZ5vymvM4k228ayURQhrBcKRYbtw3HWLHjhDE+zb65ICIG8sGi5ohJmZ/kjJ
DmwyFryQUA2nk/GqzQkOP0EjlY4RULJoO5JnW0tlKtZ0nMUt8uLUnPnEoVesuo59zJ7ORJY/arEZ
rwbGpzhk8TIoG/Kk5UdhJY8+muRE+ZKl0J/coOJ3oEIX1DEZamWKsgXRsttAow3yF7Z2jdBk98hH
yTxYUAw9zHOwemlI5itwKtQQfLmkRL6tJsdDPH0HaJ6lNj3VPpvX/eQtm75CmUJOd6vrLQWbP9xx
f11IcMbGeHalvXGb+iwz70EilxZIpr23dNBeo864SrUlteQ8VROk1K2yUw/aiZfcKUFaTeGBN6ws
vY1bj39oJp2NAtBVtJ/QXZfDz9JA0ZgYwVbosGuuckKWDxGabFLhv+g1zulIndg5B6/Bp82eX4Iq
o4e3O2CypGZEuXe2bbkvFStfWblLJ0eehHADXXeFtpvwpsDfrSaicnXT7Nqd/+MX5lehnN9TfnRq
KroWGXhhwcmYGBvnyOiruD4MfbMzBJrZWTO4VOXwrqMWj5kQ+sV1coUZLhPnA9GcS+Ui97n4emd4
Gutg7SEr14JcoSaDs4nG3BrxmZsdo77Ow+6sIzvvp+nVQn5eIkHPp/JFunvqotBHkZ4N8qyAEgPr
yMx+YRggU4+QqrMVFFZI1ntk6zU+ewv5umn0R5Hma8wJL4NZ7vWgIZ9DlIvTBO4G/6j+MCKR38jX
ni1vWch3AbVF+K4pTnzT7EszvUel9E2HBaUPiDpHsP0T87NmVp7ywgZTVy3+Pi0xy1vOzgKi4vfl
zrP3Q4J/Pt/oSjBPgv6dYTJHwzQIPW3sw9khXJd47s84lQcroNwmT3yQAR2j2fB2RkzjKRsi7L5i
aigjl2u+PINmuDYe/qqq4z9fGrq9Oqh86fKQTKmNW5sZp74zbP9HMwJweJraWXPkaxsmmRczuU0P
rCW8xK73NjUQAVQPu8hf6sztiPLVh9IqeADPDYnSmXld9QnCnmu65tw0FHhrCx0iBBKjAbkL56Ze
N00GrgEjMnvP85dkesYrdWiHE+O6K6uwNQ2+u4EBhe7111Q4P53WV5u5Mi7G1BIaxLmUYgbwweDN
YhvZH65as/NmNktbaB9ZgAnNCC6jG8ShKk4E2FXSHy2Ks+ZAcgCdZKMBzjLJFknOlqrH4bIJDoyV
O1U289gYsuclys9VUe41fzglakZRuO/MFN+rqX+neB52aR1BH+BVq/CCi/ZgQPXkhst3Hhzklu7p
xmrYbM+BiKyZjL3Hn9aS1BttaPYcmdZNzfUVuSp8UPzVk/Eb+Qlecf/iiw9RuefBwmXQuuzsMKo9
sokTBjTUOJcdEoc8BOfaM3tZdzQPLnHtXCrjJzPCPndGsu7jqbKsk0Q6wgn0kHMz1F39Xqb9tagg
HtLYYVE3OzaVfMrGuqWh/+stj3mDnq2fts7EEpEXbJRsHc+dE3pieqjKgbVmKMor00j+aHPHHop2
33DD1vvuk/YaN4skfukVFWFqdmNjAOuO0NxIer10RswwZqtRXH3GsWFVUPiOw/gE7QCZVSQxwVI8
x9UBNoLI9FdbpN+ekf5dZP9Ue0wbDIDkK2x5a69hr4k4D+uCINqKoqWUqUmFGT+BYFrIlR5H+bHr
qcNHcTZQrEu7vQqRnqv5d4oO+ehc54zipIxf8qbdRVb86DMHpLFJZ36K6C3VlBqoQ5iE3BFp/c5K
50fG/rtIxgsIbHyfJojU2u6vNo3WnROZJUQA+2K4w6+ZWqeOtSYAv2WoVpi8cGKss2bOdObH8FSU
eUYLVnyaRU1QEDiFy781u2/M4p5RCs6L9kVrlxiEwJ+eDNeRLnc9Ne+VuslYrtxJkX+2hf7YJfS9
4oX1+fyeMc6rzv1ukX7CY9lbk8T4lBYTnUEclylnelhHHwR9OR1He0EqJwyke5ln52cQBE9TcUrT
3Nq1HcnQtvygSqzJfcdF2DSUK5qvwcGoxoUm0ranQRtXwVpKIGNgLNcxZBCErO+U6u0Bdtp6ipwv
u7WQV4s9qFYvXCzuh2l81nap2/1ppIEbPb8vff/LKKIvf0loz+K1qrktZo3YE/bvQ0J7Yk3DeadT
jLisdOrtwNB/1EDMmP024PpuUvd3jKO/Be4LzaFcBwqFSwZ6/aQHF1QhS5eddeD9Yd3jtzcnj76Q
1cx713beYueb1tgrQzWyqYuY19X4J+8HdiHjF29O74sMO4YnmQqmUbJdZMdpaCr2STpf2d9fTRC0
6LXMe82lnxiME6wgTx2NsIYwpKGU8R/MrjgYEw8tULDOymnAi/L56Za4I/ywScaRfL9rjCttZvzh
mEl9dFnpLslz7mj9302OY12k5lGbFxpn1irlVgfJvChGYOoF1XnTcVqAP73zKu6LtUO3wbOa9m7h
pjQ76boCvMYaSUVcDIH2ro6Sb5HL+d78M5s9XmC3w1KV+McIctqqMGiCNvWOHtpXOWxKmtI2A6xV
1JtsSQmQxHp5pE//04xltck679IJx8IGmL3MDdmVNvhL54wF5JJgjaGJJtR1V7Vmb7EJX2mb4WWQ
1AVket+OZLXoBIyslWbwGjTaPwC0Ubl9OxGNHKeFuOCO15KowApOBI+1ZuDsNydw0iTeeRPAMyvj
jszuqQunsGSwyF2k8op313B28AIHt9JXLimlDghV1Q3XxHJ/64zVU2uYWedSUiZtIqYkWaFQL/KC
R+7ZVMQzyRnJ1GhutMs6TrNrmxKINvJdPETUPDrJWgbUTg1S0RL1bmooFE1CzR8GoDR6TKw4l8vZ
7u2LcMRbkVKkRym0F3InGUoCLvSIvM9S0VFgTPegu9ljwHDfLocufAsQdoeuwhNY43X2swNb2MQB
KKEMnbmTn9ZY2wLO8np0jlHchj1r7f8UNVHbvLf+9AhT6mOpqebmkRu/6OWmN+Wqe7Vm61wZy5OO
dHX2GYPS1Fqb1tpPOGBSFx5Avf3Apz06EQ/OtG6fXG+66pqBTnvUP0xEMBU2ROoKRnbFcp9aw29U
Wq9BTcKFr9YMMFX25puRLlv0lc52msduLXnljHdzbjJtr0ub5ZzkXmfJlUnezhs8extI7bkiV+2X
zmfqS2sHsopYCgeNzOZPaW/aZL5a6oCf1/kjneOV0VtbciTB9nb/05REyQdoEA3XIS4RKM7sjI+L
tRK2yMlZ5344A5Cy54vjtH9tylDK4/5Es4gfwDI8kWfx8OVJ2hvxVKo0Qa2H8bhCmeGFTR59NWgj
OOH2D7m0Pqe0MA59xswnq7nEaN+Gmap3LCqhxXd+uzZ6zK0fwK0E5SgVwyLAaMhqJmXzX0ua6LEn
mYLKs3k4TzzHQIGHNK9e0YcTP1R8kyFvjropdmmzfBQBOPuyIMhC4kDv8IFp2vjkJ6TvynCw2t0I
PhSxLscwEfuc2MnK9aAwWTYLrbbD88Tfqxh8hCYZSUXyFGzMsfmZUmxwvEHXt6eduKnNgcKhiX6S
rv2snaXHP03ZwirVnk8Qak/k7LrCPwWV45wQBXLvst1phUeavYEh6QW+Qn/sj7ePNSM7g3L6KyvO
1IS+36mIoe9HTUIX0EzEQXCWc1JvPhWlqa+pxD34SPC4OtzpbcCzwO4gzcFqUN4hHuqGdSzpBFO3
RcRk1C9XsU6CPH3vUioLFsaMddAtxtHqKUh46CdEOFrODLrPLSm1M5IqydCDg+6/tDjwNoNXshXq
N9V4DJySEKVrvcugQ5UrqjnELnFi6bHYCY5Pt6/o9iabcrGZ8uzXaEp93xvmxlNf8r/f1NL614dE
BOkM16yQJhU5/zx29OPE8RYEAl+cjLjXqze396yOu5Ko2SfXujtnspsjrof2aHpTg3Lr/35Y8GRM
+qzZU/+mHJL95waCwQqICXVCThGNxWntJTwlGn189fps51iSPkbPLDIaBIcejszHpCxpHi4SOliP
xy2hv2zQ/l55y0O0UKwzjRSevxux/pqd1h4zi4H+7c2/P4Qvme0NKNt+MdJxEziV9X5Ez8lMjQvx
2A6qcoiH5lNwsNjcfi1zcuqY22/c3l3uFEfsePs9ErL18far//4wZQl65YvhSdbyK+jLExwCsUuM
oGMuxCvun/d8lwPd3HVR6Bfs5I/GH45BxLjmuGaCqd7Y6otIZEEff5hNLi+rOPpkYntSdFZpoxkv
/ZXd1M1WJvavg2lqVRv5vTPjRWzMuT526o2L0edoJndV32+cgnmXSXJ1Tnmx+MfWS+kHIyUuHCJN
LEjv5yX9jgr9Z8G3GgJ+eh+0aMV1U3EyJ09bs4mXeAsnpIF7R0p4LIyN5DWeusc8wWKMj/w7Wrpz
F3f494Zj2fdnL/d+jWnsjsbgs5kNnCES3jb+DWqKr8HsA/5jGmJxyk/fYVO3bFzGFxW/3M5QbfRy
V3LGus65Qc66Iz5nD/FW2sk3LsNkFXTOsG5FxczKVeveZED87DSxQvXMyHRaHWbN07ZaTHPd7+ka
VULZzqL+rKjFsPrwBASQevcDDUbkYPBkK4YC/djfM7gMY89ZGG5tSGZo93Bsm4860LbA5UrYYTR/
al+0O9q2+dUU43F25JZ9XP/gM5QLc53EA+6PTRQEWGIZ9KxGDWyXofEkKZtG23cLU/i+LGinsF/l
EBh0g9oljSPfRqsrz71DreWlKWxFSB7AgXUa1e9RgYSFRzsUrnyEjOVp1V2sfWfRnM1bwWlyYw6m
d2kb/ZlQLZWr9SDUmtptC5YDsjz4P1wX0urO0G37VSk1gEvcqjmMV980BxmNLUxwkxpueErW77Yx
ji7SOGsmi4fzXHIOHsS2ySGO5R4xpUXv/5QWFVPS1+XWAPYH8lj/6CzJPKAZPwy9MDk3zvceguAN
016bZ4j30Pu5ffcPScj2xDPqdnYhO+fYNIAG+9tOPhtcf6ZupoHcMP9uY+IiXtZ+ckHs2nl4tXwT
BtvIQk5bLXvHGpMngpjjBvylPc7miYDQsqmdg2Zm/hOG19CL4E0SQ20AUnftWjI2PNQFX7LmMnDJ
od7FZZ8+WBbtTlqjhKm6LL5j9XIXB5Q/k26fnXE8CDKQVwKrbABO2njwcmJ3swvqR7p0Q+L0n3Xy
imQag3B6UoabYEHWzJ+i171rLmhNLlp2qhfmODFJKhrmsfkwNstaY3Fn18USaxcLxCeXwWtYC9k9
6J196Huvup9NXcnSqYGSMT+OjOKeq6CsN3geaVxq3FUSmdR3aToOoZHoyTYyovTkwizWUr7fVZZd
kRS/314TclGbeRxm96wkP1QFcedsrstnQ9EXosEh6F70oC6ZgFla+mPMafuRVvWxxWh4H5eFdXQb
F/R3npv6KjNtxdopta1bTu5WEwM/STP9xNH0zcAuU/vLwAjGueDnUey5cRBWFla9vr3AFLumUV8o
4CRguXZHAprgJg8E68QBzD3eICmtGxv3o6bR89GJ2TUM6+uORb4Rm9/FGYlqaKQrncQkvpCB+xnG
bR/b5ea2eWcq4OMNilmVkUowxo95Ec/cQ9JpbzqRj3MliLZFn5W7Sptswr6Z9TL0RUWDBvYKOzMG
4BiN3V2Vz4jGjfAn1irU1RWZPE5ajmp1HfsHdqIXcKes5PluRlXt+fVlqh2bBorusoVX8mSpxYkk
tXYRlf3il67LogQfZQCKD9Ah7up+SFcD+7cbJ6URf5OqeD3wTtcs8nM/T1eIbydYAgRwDXthEw+6
+u2/FNZIXqg1e1Xw4JpPObb3SW9iqh7pDgzNwXC64L4bgHAONecFupP16fbGIDr1zz+y0I/fFMUS
sbKTHSYzc9ZG2cHAjYz2jJSCStAfn1kyiYGAIrKGVBfGjLhfRZ3VW1+7TIsdn2Q582oQrBMguyeH
KI3kKNsi3zD/W1nwCB/NKf2S3Nxmq17l41zfZSOy+RF3Lw+o/rFJ3ucmTdmCBgiR26sbPDGOWmKD
c0c4wrfOt4VHNnC2igpxrh0qY9lawWWJ6JhUwqaWVHty/UJ/kEfKcU58DlV9AX6kDNy1rPRrzWKG
ObjcybhTx7lm3zl5t+l6SPwpSCd2mpRYrnvt2yhZecJNNgo7zrhxOfMTmlaU8dluoQt8uK2ypV02
rDFjcW663cTQN10SIgNv+YNnmnLLYGOE6pEVOxsY3YHFwQPEwt8EsK0SF3HiTfc9a750CayfzBQB
R8SB4X7RsWnIGsjJHoxmfdtx74155hsM0Daek+3tl5K8D67+Ur1aSXmJ0iDZjyllumPVaJVEAOym
L7K1CVn1buRhcMPa8oX9Dh221szqH+KYLuPti6+c6WCYPFKnZnkkfMeypj6si5qgSaa3L6No/o7k
+s1O9qsbnNaqYtYHDGgjIseoirAnnKYhIYnBcchmL3QFkdw/5JJVD1ljXoI3EU6FY3/ojoWNOerv
WGtdYBvOwf0krJ/AsKdD0JbBvTlN9Hgdsp4qRsWe1zot7uPaH376QMLHs4r2KenLcjfL4TchQEgA
z0QL0bbjzmxG6hCoQwRwuKJHlg/cgRFiMkCiaYue7foodnf2JPvLLK2nmS0JEAby3eplurU03d6R
u6XyseNXLWEdKs7FtVjcZy+tzW0liuHst3Wwv33/3TmwqGg53cypewokF/zt0etnZbGd7BlFykBa
cQycJ31ol/vKqP0zuAArDAb+N5k77h42MoUQ4eUHYOLZMbJ6tm6sZZNkPMcIfd75Re799J72p9mx
GZe/x5OfrJqhBEvaZfV6Xvz8fiLOZEQmVFsNm9dNhlqpTXWDOZBhGO6B1w192Jlwv3A4suoRrxBu
j9NJkuEMR0cqNkz+QIKGoMxtbZUANS3f5GgvXDlD4al1/2C6u3GauIHnx7T1v24fdVrnbVM/ri7C
G46j1aSb1li8NWtL3jXr9Z4nXQJN242/KhvWl+QdkZf/vBNrJcvUhaZTuSxbQu3DO42DYSt6guw8
IatN1UackKa6OP77Pc0uzrysp13bxmKveZBHIvRe28QvrU0kTIN+UtTtikyjVPO8Ge96wQir9eNV
7aXj3rXsdJsTu9vP87NJAuEYtQxgUiuxdnHZvVVu/eVxTL3xZ92pZQdNHShFr3ekgtliWKRZ8vpp
/mYbHWjwY1c6Ng1wPLmzqGEwe+Wr4zMBWBh0jbqZvi9zQt6cWZ5GMLOrJfSjKtbAvDJZxRNlbmjp
jHdLxDUMknzcVfqcRCsi9FA+6+JX5EzDtGzUCdrxXqxPb7VD72KZm2HncEM7azH6jVYE68qULEkq
61nG1cblO8gV0SZa4/6AFsNzSRXX24pU0V3ks+/SiTn91pLmvMiqejXs0dvASN+nOsyErpjkp+Up
dYb4SIIi2vWNFKslyD99DvivzCYeQZm4ny7nGm/03rpctK/0tPyNrbVfXs7OUzoRWp6LhtjA7JQ/
WkowzfYotTPtpSto+ZB6nu5M9iNcNx+PpdOicRr4N4Wgvx6Xr3U5XGqdFUA7a5ozdI74mrMyyizL
Nx5jCZAMrjuQ0cH4kUD/WJ+mhCPV+D6qOo4QwwPTgU82ZZI14GHjichSstZisteSovkUq99I54A0
m67RvYvyabs4Oidb0h/wJwH58Qk+JSxxk6c3bJbDonu7pxUWaURJZNp4HGsM60TxX63p4iuAufHl
GptCN43nibhtMDrF9nat0GIF5835x4XeDJYI1uFcU2FMmv+W5nP/4PTWBwHD5BNUXJ1N70PK8lEs
x2281MU7FEoQA5Xt7Wu7bO4jM70QMv50e9P941i8dLoi+Eji+WMx+++lq8U98yl9X6FrOVi6rm2d
kakB3Yxm4+iiepoicoluVmo8JaN4pwmeHlrWsqTQaucFUSEz3ko8e8yr6ElX/qEo9E+fo8SuNYnX
z6iA1n3UE12KMos2TNxuOzxAezPp3sglWaAUInJ4PMNWVco+Ak/Xp9hPL6ndLxA/MyyUPD1OrnMZ
ddn/bcb6i5aguab5KfejYwS0Ejv34tLo2bXEiXmJVRuI4t4HI4SH3BMzPzQczkucuwdD8JNzCqH9
Y5z6Xy2YP1MJ1+V/rpPfVsT/vWv+P+6g/8dG+u63vvsqf/v//k/9x976/x+L6qYFiul/3lR/Hmk/
pl//72r77W/8a1nd+C9H7SABUTBR0dg2KJ1/ltW9/0IKgQ/RZ36hGyyS/ntZ3eL3bN3D6QVrAGuN
zl/617K6pf+Xaes2sHPTdlwdJMr/Zlfd+E+olIerz/KxZoDmU2YKT/9vnIfO0fzk1o2ccU/gOPDl
STfcd04f/4e981iSG1mb7LvMHtcigIBazCa1FlWsKhY3sKaC1giop58D/mYzfdts7m+zn01aN1sw
mYUM8bn78RgnvMGwyr47SR+ePK95KadUr/OYyrnIMN+BFVlHlsHyv0Mt/Ht6fnlP/IHNpULMEZ5y
/jT6/I33YrbxzD3PIoFSdG/SsMism1HCF3XM9qDO6r1X6XEVeuP4pBbPhPnPwOZvP8HHfxGs/l5+
vIDJ/g/XirdAK4nvLNQHoSyMcv/4WGaSp4HogDkBik8Ro7EskPU/p+A5931TR+uWFNW2Ve7P//z7
yj8f+L//zmwRPCY2hZlLQ80/0IVgDQuUZsZZXmp9KauyPQZJg4lbgn4RbtyfnK7+nQXU0pWda+GI
QHEitch5GfIB6d2wfDOoIqAFw+XGVTtXEwg8PjCmmPpOUcGm4KR3RVAa7zrNbm0QJYho1mOe6mk9
u754j1qYKypLvrkuw8RWLTobFjePw3ZtOMVKRUyJXK8i5u7l7T0NYXi2QjzSJsm3Q6z9PQ7yYeUP
XX0g89Gsk4ZAmNtL+33yrGBdl9hZ5TsVAS72MV2dGNeDcXOZPESV+BYs2e8IvDFxpYT/tj9XDgOX
WJWHXM6HwoyMQxB+k8tZRFc/AxEwOo3CM9TlhOyK5R0mvIEmtj0qmE7MPV5EYqC/l9Z89O4Q+FGd
tZh3HVamnWOh0M3t/KPVsn0t4rhcGDMgEFR4baM+vJpG2MOw9R9dEZHb7pg5MDwiDtZnZzpaPbzF
2LbUnERPouTpyuAKthM4z78MDZv4LBVnXD8P7//5OflTvv33x8R06FIFVuGppQmUVeTfcU+ZIl4C
rJpxXezcKy3KmwujP6lx6tTFeYxEcel6+SGN5sOC6vSM8+wpG2SbMg6nmxuVLaEm3NstI5SnLPB3
T7nxzWBscsraiVokC0xZ3w7VOq1IuFVWTqNQ71BoG1KGaXTI4ahm2SZrNQD9UF/CGIe3SFpnldbY
XPMMHRcg4E4lWwsm6HMs0h9ZQv2n6L94WR8ckgkBzwz8hFOYGR3Bc+yt0PqNom6fqQ50mZ2m3z0x
uRfk0m7fpEveo3UMA6d8fChAVnTYzyB8Jy/99CSKlizdMSvH6EhIF7l3wPhxzeVjDoz6k7y8j3YI
8Miww/a5iD+ZSmocaOXwpCPks5TVM67Tdq/JC8xtT0edSE4izONVSkSD0MDSzpvYzAYKzlFekO7S
orNeOKIiPKrK+4xT/YxblEmlfWZ9ltHu4EdORXB1w2rjm685U+f/Zqk0zX90Z3N3dumoJFcFqYcJ
HcSef38QSpIYo1bOj8g1n/GE3V6HgiHv4LEu+nnA45xecmlNL0rJe0AG9E6sJGD8P8yDZC2T/okh
XbeyrO4b36Wdg9v5Kjq+G5zz/E3LMrsvtX1PRrLxs5cf+yTFYaIxePeYVQevQiN3hyey0aG0YGWb
ljDO8cwdihz1Bv3v55zSC4Mo/qnp8El1gvU0hCVB7IB6piikiKsvjX2DEUCESh76zKWchgjwqmgP
iOmHilH0h8QRs5nm0T5l2dtEP9+rZ88WQ7PPmI76u2ViBnDgSF3JxR/nCr16LP3hLHXxYYX6DLRL
4lZIhifK1yiVuwf+n5IWatYNrSevxGIYxBpy/suBqht5BvF3evrcMDN3wI536KzQSkr9hUEWEKny
nSPrM7cC8zy5yAKhg4mYpgE0WR9RKuvHu+86rzSoeFvwXdXe7pL+2M2T2ki8RS9GM55z37S2Ga5D
JCePoBpfh8IsupPMbFqfhzDEOaEYyeZ/Mk37CItL3om/CCIn1F52G0+ByAOzGq5zIfq7OTq/WSxo
zGjmvwrdlTtZJQc9HrEpviSOAyuUfaBJR2PPsXczNoX3IM8Cl8/fhcLG9zy2n15SXkPZGYCLfEUk
uOuO1eRtcfE5uW3ffe4kDxV09TXv5YmYxFEVqTyYc4kHIGCIrFq9le6wz8fnwCH2YueU2yTmI5PD
yCAlTg8taMAwIX2W8V65FMzprRrmtxbQ+Zeu77HeJ/V3ct4Ej1R9qoey5Adkh7sSK1oF62EPnu45
ROCXGpcrb+qNa1VU9bGqsJvaQCYZ3zLWz7pN5Dlnm4YfbXfRY+gTgE3IqbadwIXVxZX94Gbh1123
Q0jY12Dlh9ZFdmeSROrGfUWJKKaloVhT2vIJVAxIR+93l7qXhzqAjq3MNDohUJzzmIYVQvDfq6gv
39qxaVfRkAEzD7M7TG+8MPZuqaRf6TExzqVsuGBrLOsAQEiIp8VHVdukaoIi2xUe6fMiS88VyRFy
F1j3GmIuGEPunT+THrfXmZU8G7IKe9QQF/TWKLIbEXdGaENhb/JZiUfTBZ/ZhAGxFB7p28xzMbpg
a2CcN/XCI5rzS5aluqM+EAZJ9BG5GJiCnUIWKup6x1UP83H/ziQvwfZV5XuIX884ATVtLGiP2PqS
C7NaYUQhpz0FUBs1QEzubfsqSw4FKLgTVKSfpfrMLLKIKhF0ilWs67IOVrxhzD1Wd4w6kzwehtsM
JnRY6Ttp5JiqwZmrcGcZi612Yw5mfIyCX71f0RwxeQ+OYNhB0FvISBg3M3E95FKjXqfSKdeRZfLY
OCTEgAuQJAnOIovJlkb0fLWNEK+qnd7xxP2wGNw/FBEmGvSGtT0ZH07oUKFVPH0cLutx1vaTxra/
tOd5+95fkgHadS7NID+iwLiGrZHuS4BoB134bCy5fzPMwNiNNkpDYvXvTtO85j0ux8kPsy1jJegC
ZP33EhQf5s76MtsM5tz6hhYwrpC5u5vHuiFVs7UUf35qhCKLn05VZ/mpN6vhZpftZgg8MEuZ/V5M
jBkmfjovfmzW9ILA9Vm8A6LAxZUUYtfFY/4YUI8fc+j2YIiov651hE3T+ons190iu8d948RHPExv
Rj98MLbd9HY8nQo99FtaPrs92tTvVCn3JvN7ObXO2fJSQN70HVEJSTHC+JHrcJu1/Xi2dOOuhWXI
PXIk01nmlYj5NBwFsJfWXSaJ9Zp2/rWzf81lGr8N7Q8sxgL2A49TVxcFbCT7k3QZhXKp2iRJlR3p
e3+jLdbbMffbM93AI8Szz9nGSNcqYOEu/0wi+kpva2cRaktrryKauJq+aM+AD+TBSjXKHtnfKvvm
NkRUqbDA95jLr7rgPt5HxGudqgouNqNEME7FFkcxzlu3cg8FlXN8mOY7/AuchiQO7cJU1/5IhJpT
NY6f1lPDycesgYZZNU9GrPhYJoOg41wQOUAiigVDDkcFx9FrzCPh8HrxqpePAjIPuXMLrGEJotth
rrrzEfg2OeY1qtEp0Ioc6rnqYFynplGfLYHGhTOx3gWm90mKi8YlSEgrq2L7M/yvc8h8yS3ljTlf
kATVzunoitK8ydlAjgDPFyHhFjsT9lFWnR0cmUem0sOWTc9Pqkccefo+WTflhtOO99RsDIob3itp
vYG10HevZN5CtqwCSbDPCWR8C1gQ9yC4OOEZ8zcqI2BmytbjKxB3G028+Apzlz6Byr2apaDFlylX
3Cjz4uE7CCP5khq6euTLCyz2n2MJndqebHMTDREDXgxl2jc+J+36V2bR5sato19kPOpNn7U5Nphl
rDPMOxtY796yIUSF0IdRaMxj5rXMjLAAH7t8F4RDtXPx6mzNkQKMhdMXEMUOLW8fGGl5y2e7vP2B
YM6zf6PMGG8CRJ3vZA/WeiEHhYPzPqft75LA8WH23On852WaW9S+vj1VkQMtRtdXOWkCxwOBnhY5
HBkpXueDc297qbfwV9+yeoxeZRJsegLJuKwji/WThDqbf/kGg/JoYWBY/WEFNzWNKLY5Zlcxm/vk
ZjcQAZrGENuacpobB3hPD1Q5xhkjVM4rW1H4QGrMxrlULCcJE64LD8F32gwZ0LrhuTGCS12ree/V
MJmQFQirFrfG6PsDJ8xkpaqwOKdthZUGDyGXetGfKoV4xJYUKNM+TPM3iTWU7GGg1qMS1JSE3k9w
49kzL4z2ZKX8+NjFxgMid3twG5hIikPPX17NIc4UBlPVwQGe3WbvSd1emXpH6xEXCmknP7/pHgKq
ZXAKMJxN46UQvpySDd1MJ/ylln7SfTpcBT047OYhDkDe2qxyDISB3fNHzTjyx9DBFzdlwc1po7sm
2kknd06VxAzrJ0P/FT2wA9nkOhgYqXUCrxJuTUatazfR/RsYH3pNsEZi3jBdnNP1R6Lj6at2ldqh
5IV7cvRYTK182Dsh9eQlVCk7JbrRRvINdXDcogJuKV6Y794SnrKUSH+yYK8iKca/MIuDRYqDhG+o
hcsPvNChrsY7XvHiTUVO/tIkPuhumj97gMrbNJjKaxZV5VVr8+pGxnQwXaV3edX8TvtuOitZPays
NfbSwdjbd91MOVPzIy769DBEIQUiER94D6QT6Ja/sVxd8mfUf9mY5fwsNF6n1C+eqsfx14S4sVQb
3R01nQN7Kj4SzK0ZELWrGQCSLuEhCSdGN5xB5Xhd/dXPbIwuPrz5c0YL0crM7PjDi3j0gkK+QSke
eEfibFp6RvAP242Sc86AVCRI3YjrzOSjKgHZ4IX9OvFl/KRUjkhnbD+d+Ur72tOYs/5AIog+C/qK
QdSq7x39G/jNowAqSxq+FXnzIwxz0KrTuMvcwzTK4pUv+UKoqeQm52t2Me1uNw6OdyC/lJ9rxaT2
qxP6xlXFfvJK3AF9NXuxDRfADjCcVRO07qlgPNx7VnywDdyNXDJZZkUkdvgUif7V9I7PIf6hNNDq
xoWBcoKGSmnXaXHLlhW2Su9h9UVw9pqlbiP3946UHOqmV7PD0WmXnC8Dj+CVyHC+JklsMVIIU/4I
Ln1LsNnWKh8lDZAfDtCWc++R7qn0PjECc2e4oWCNi/K9obPvQVSmJxED+RtIA4eB2WxiHugNoKti
LTUXUN4L1TdNrV/wVL0iwWITqAl8wi1Yma5tnXAAcAkm+03Hn29sKhwnF8aE1J3p4jPhW8RGRCN7
MrQUAptL+XBFsrp18zvz6viNbku3i6Jr0GPKpNIAS5Mew2Nhhj8GkUbHWXoI9KzcVj85L5Xr7ktk
1xXVk/mO+F14qOLeOlVTQpYBoi0UY5Ti2b0Jr6u+gJMmkX0zPTe65ln6nvd1AfliVpfKcnm8rXAn
DDItgw2KY+iL18iyrqOnPrzesC66E9WZqk5iU7lKD7kW3raX8Q3VrwmZUbwZVKece9NNNjjNkgc9
SJumDF49o3u3owAjBCvN1opTfz/6eKCgY+3bAWFzBAZPfoCimz6iPsXLuC+C6YCn0OHDqp34UQvE
BGm1UGWS/Eq2zbvBP8Pw0pbD3oPYeyHaTGwc1sgBlNt46m38e2mOZ32QutpiB0DZCufXPMI5F/jq
BH/5MKAs3mtKVS55QXh/srObSWe8FHVxqF3oULmCfga7xb1PsAy2ExyitWNGP8y2yL8bhC8JeUYs
rLk6xn3iPcOmuwyuyukUtt449dWbouU8w2H8XHHZYUgqL21eE5/3MNKkdLX92ZzySHA8sbLwNDdA
QeloeDS9mp6lSSI6dX6ikCZP7Oh4cVvDXDWGRpOaPTypEY0ErK1Y4hnadh2/XudBsKGUxYbLY9t7
bN+wDDLK7tjtKL7wct1/MeMy3SZxPF5GJKNpUvEz64AShcmveq7arUYK37FtJWe/u/XA0VFwk35v
xtW0zblRbCTslYdMIMCFnvUZz+UA9yvnW80NcNXUsrr6qa7uTYsh3Sk5FgpcrQOe1JuYou51UPNP
OsDiC1MssYqAfF99t/y69EA86XIH2mVR/qX68KwL6rhhNa91CRLP0DXoTkt/UnkyrkNsdUxFrvQB
JMegkt+6cHhRtBjREuV9FnPewJRh2dQUumB4SHhYp0xcnZaEtVoSBmV9mBKK5ayB6qU+JavSzcUZ
Pn11HJa3Qt8viSaYViHHuGbQBpvnLE5CCLn2g7Y/lfTefAzca6wCmheP1XAG94THGGmeWY6w/2Lo
CafIPEr2nS9Ywtw9jkdYZ4GqvurUWblf2bvED9OI5NrOe/eGlcM+uzadLZ6uD0QwgluX9jY0CLcm
1T19lp5bvWMtgoWYDYDXLD1BDDSCnfWoIt87yNCYvzgModZ+ZuDXdOF3tg1LY6uTc9QvzJPMdgg2
9M6lTH5jvDqoEGNnhUCA3dwhVeAk9Z8B1m6QtiDOVYktvoVsi4JsrCATbyqz20yItC9VZs5rxwAD
4YEW33VEfq9l25PbjYZ7nqbxGXMZRfYVVBZAFP7ZcCr/XHND32F5vZq56dyA8giopBabfUxvQ7g4
kWYmPiYs+Rtmlk9q1vV9njqkFN1cWybzK8u38q9WE1XbdsGSBrh4NpCZ5kdLTmvtFTlOe+ib10Yv
xZotXT6273rHOWauRAcWEzfTveBbiI9+W5H3y8LyDqO3vPcECnuDNFMwa2Pfd84V8yR2qnHph1LT
BeMY7lVnfsSYGAHVyWyf0Ud8quydaItsawwi2JiGeseXy8MzBuVjBnbTMFBNuKwTFH+buGBfE3z/
VxGlZ1/U4uBh5Tvjujj29FY9GjqRL33hkTKdh/q1D9M7PhjMy4ETfzgFYyUcwYQ9oyxbZ0BC8WM3
D2oKvENa2dMX7KBrn65m7Dm/uF3OKyXyexNIKFFKeR9CV2vDCpggx6DbGDOBWmOeyrFrF2Vp/doI
c9hYnsQK5moamzFDf+iY396lBXAFylNcmMd7R21mMHTChX3ly7dWAmIQkt7trPKMVdqkILgQ9bdo
AKCXzeWt4qTcNUBqt+mYf8ul4byU0Vdc5wFk3uydxCR7g8P0t/QvYQLU1J021tREH6Fbvllzaa8T
ojvbhKf5NODzqlcp+PrUitRRBC9JCMOp01H9oluG0EZQhgfAE5T5VuHH4DdPHL7V0efLfZ5Gf4si
vB4KQo84UH/31QQnFt6ce60MK340y8sYlz96K5B73zCii8yPc54G1zhyfE5wqT6PgHFVzXcUb9qw
rs3qq6U7JmiJbR/ccyds+wp52blW86+6QCMwyvlk8zXfMhoFRO+3D7xP/nnxM3JqwGaGu7CBRkEw
Ozk0pjFjNPbNg5uGxb0mMexmOf0mbS5Pudl+1L3y8Yrynnu6jt9dAxYj9cQrSBnpmZVsfClt51FO
dXzjKPoNpas6Y4Z8MTOyfi5j65KLwr1xxzeFueEBAl6tKLoipliUr/Zs/1AjPed/YPLu3IE1k2W0
zfSFLXg66Ua8pNr1DkxVf3Ng91+wwdzF0oeHP7ReN9RUP/uGAIqb7C1D9SudQtqNKN8yabqTPXm9
ji6gi5xVe8uZI6/jZQKuPCeCXYoFsI1rjORWXb+SiQDG7McvA1no1Erim9Hb0U1Nj4R5/MooI5e0
TCcegyqOLaAYhkKAjJUxTDgeRczBptRrvUzuCpdJt5paILHgEXGuV7AcA9Vchd8Best0fPa0wE+s
i5xxmNMxvLHUpazM17SInTe37rI9JJGzFcwjG0quqE6Z/J10e8bIE3HtYZZnbisRVkr33BT0FAhN
aVyoE07QnaJQgQQUHeuk8RPbw8AjsjfZ1dRmA0/Lpgh5Vo3gMLnSrSqMJ1xeND4771pgnlSDF/Dt
EkwFwQ/v0s7e99KwV4lOb7bj9CsfipLJMn8tZzdgFbOPfoopazKJRuAQRhmKCD7XqVj7QgdH1dJs
Ixr6zoX7FkYILDJuIICkAdnbPt2GjfYZt6y6vC0uwUwRZwHuyCJw5wamhlcbfvM8cIZDxoIcB8Mx
qvNbbwjM3Ku6se5lQe7J7MJx64rTkPnhlrGLWOVVCKlOpLtKEWULGSMQvIx+9dvl1Qx7AE8en0V2
Sac2W+uq/DGH08Vv92G4GGjT6pJ5/p0Gig0dqj+yNJJXI8eJl1oMiOxBGQSaoJAG0UvlJJ8JHOad
Dl8oV+Y8zmFoUxXdAf4dVxKf40H+M8gGzjsIXVHsgZFIaF/Jwr1nFQxC4+zcQDHpAQBN0s3J28Uc
TKGbeYX9Pi9yCpwYl5wYmC574P4RkmE/DjibHTGob5VjAfOM2oPlEot0h3yPfmpivNJ3HVTDOSof
Qzkcs3QJZEZYyMLpjTJEmv3k0uG6hPzKAHJwxAdsmFCnqmQ/8nhhsbtqk08XYzjDTaJxbGrySDEY
YOHUz7FNLhVnk7oz0hArF9cyl+j2ySJQbNre2ITep61nWM6Rx7+XABTGFueuWNvSnT+cspgfe9XH
xk6q4MOozQvL+U+IBeM6r5tVh/1qg+ftVtO0mxkc3VlHbnk9BGcCPatBtEx7J3Casp42KZzr5i/t
E4bUNI1uweDIXebw/WM74dNhy5ep3kGjS3YeKJRDZLbvBVHno+0xX2/LKwZs+qDTYDhD+q6MCByQ
poJEiGajTVp24ozGkyU9V+J0J2NKcA+pdmU2ct5mXYcW58rfNTIEvTby2oUfeZ++Rjw3u6rpQJnP
+lYJgYzTMrCXDiwJs0oQRwp+1lNwzzOPauC4fIna6Y7TceM1xnV08upLGO9UZ1MgML9kNSCuvi9+
MN4iclk7n10VbrzSTvb+xHw56RiozSvyqaiCnvmuYE+fcCe+9RbbY16gFyEr8P+eOmvXZrLgAxy+
TRoYsmx8d2/k3mZye4CEzS96O5bgOV9BiJHmJun7Zm1zgQVS+y1vK+uc5uI+ouzFc5zf62j4tItm
X1im2Mk5/jRxVJ+CNryV2gA+ALzNcSNxsMgbrLTlhbs+idZ5gmRbimgzYx2E6jQlu5GusAxzWdTE
3jmsw5xsaNZs+cyDB35xNiIyqPRoIAZYxGUzaSICLLb8Lnyl6iDfZlV/dUaKMQsnLzcycOHHGUOw
HSuTGZgGhc4Dca7DZIPvfj6UwD0jvQzc5AgDJUDlhtq7YirurX2GtlVD4WKR6z2SD9yjbNzao+Bg
l9OS0+XGfARg/juZ2uFglVn41jP6FYAqpJxAWRdrEcb22RZ6Zn5bfxp5aeF+DMiq4WHdVFGdncBE
PHwivLC7FUUIwpqbG3wD85kW9dq2qkOAWk0Bg38xFDhmT7DoUiTBwAu4g5V4AiNAdNU1dVdDGlx6
AqQbxmpbrgNI19mmLTnbOwXaXcsevi1m2e8cSTNS3XyZOtd/Lsd+Kofl2fDSN23ZX+wMdxDbGXkn
y4SQUTcPeE366A0DWJBwfrZzVFziBghEGWJ5bKebX5nBlWLk+DUO9vHMtKJNXoYY8h4Q8rYdQwSI
ECtCKDZy5EuJ6ZgWzbH8UVGYoJwxY80Lw5e6fvo1TdZu4b12af4V3/0rm7tYVSpE7oQFF0/QSABi
0uGuGwLanK9CZdC/wU8dfEIhnUNbDeSTyOgh5sYg89TCzo7wCC532mQbjzGlhJG1TQ2bGqTW4gs7
+eiz+SOZwEd27Dg7JFR3I11I6WAJXsARMRUYnBvhDc7tTN1XAZaZTV7Sql3rEAP1khSKcbNuRwcw
e2ZHX5Xd6e3s2LRhSyot6rp+TBTrraqo28Kp3BYFLQxlyYM6ZtACyrgBUcCVYhNGbIi+wd4/OOLL
0hbZZS27uM89Tijj6UWaT5kcp6CpgdquqOH2XxCaczkAqXxTSr/fsqAPu6jufqS5A9qakMI7yLnp
URr1zyFDQkj6Yef5/XI6WHj+LUJIAFukqA5DNeG95VPD4GizuADh9cCCRR9BoN6H0JpP4VR/zq6H
LwJSXWDWyV/I4Uz2nDUxW8jXBbH5Oc+ubOCgtmX3jZ87uRXsvdc2hLs95uOFOxkLetDFN8kdl1B+
Asq592rMUOPNiKgGF346H11SvxuQEhy127mmPZz4e/DdC0dxKOGsVWFl32l/Vlw0TYJN2UfRC+vh
YKQ9VYAtrIxhJ3HlhczLlDWcv4fg74Hy6q3fme+e7DqezBJtRmTfh8DozuAIiS4EizprGpdyeaGO
gMpsB0NN5yLBLpklCDZyHY9jvZM1+f6EGiyq3hW8blxtOHGr19AkHkY/8PykmiQwYbpb/Yx8rTAI
uEocI88niiKxwjZLrCMNU0pBxQ3X2ZOCN/dsu7Z5GtPuJ3t0tq17rlq+cN5IVcqNxhkIqZE1J/WQ
PAnLrpACkidoPA72sIb2tE3ugFIOsJeSn2EWRFRiMORJ4dQUVrjpG8wxgZl8iS2v2hjzydf1a24k
wA+CzL7oqfqRl5xzcqNJyApwABzfE8NeB6F99WQstr0H/M1mAsbOicDSZGqHReHVLdVwcX3ni4l0
mJsE0V0pOnLn7PpGDworLS299kLr1KfURehZBV/CsjmYcf5X7eb1063EeK9LtnenCup36rK3Jiky
DtZ2AZaxTQgpl6RH4uDhNKV4g134tYvS7Kebjfes5JSTU7wGviVgNokT4fTnr/68gHCjOyGJsEBX
Q06geMRKgeWtOzu9bA70/aRXcMzRvu584zY5pbu1mARwn/QZiTMgQY/ISZM40bEqc+rFYmwnQVNE
R5138xv/Bne/crr/+bshjt4m6oFDxqFURubijd/uwy0a8xbilQZVT69GlA8uZkHlUBxTUg7ZdzI/
oBtMe6gA/XuWRFcxOuP3MnAUuJmpfri+gZWHRGNVE/9Cleq/l8tLjCNmo2YihJWp+odZQ3gSpgNB
KDeQgcziHraD+zZCRjpggpDQVyDxBdN4rtq4OA19Q3abayqpZbnEuDsKkHqXqxXBCWBOdQZTqzDM
DfRAd2K8GJggeUvr6ur+ZOAjOY1WfFG+Gh4kldwjLdsVIFsdfGhuUetuJHkXtRFnPARf3AnOqSel
vUJHs++1sH8QaaRUtqIulNBrvuusKQRgyppUacnEqPNzsOtJcJrsb552o6/dMKpz4LE//vnb2LWo
0Zzi+uiIxnlJybGogCtY0ySvlpOoh+GMH1ZnJF+VX8KUMJWxHZwx+Wosv0dssPlzfzoYHTqny+BK
9En+NUhkcIIbpMgASVAXVNJgH8/SUz5vLFGU/ApxSjcf3ka36G5d43LnwUv0NXYJDrdhG4Ad0jQK
JtO46Qbv6Quz+ZqmwSPxZPRSWBPmvS4hoCPNU1JwqB95Js42gBk4XnaMR6Ps3a8QMibMROwYZHRz
iFq3fnTNbTmynCGE2w/lkbqleILMizHZj8god7U9medae0SahlIRG/LtVRRW0z4dx5tvZw815O0e
t9hVti3qQ+wsn6+y0AtLwGIAa2mwNzCqi+bhLy95qnoO83POpoW+Bg33Gg/1iKIgR3rGAVXA2Fps
NGBcRRvtvIEOdML/91GO4hyRHtC+MC4T+XgWVHHvzWZ0VjwMxhHDzIdhNgIkvAO+piJ9FZnxBRoM
p79eCc5IzJljM6X/5c9L63rg4lfAAF1MQaLYYORiEGud6sQzD8iqiBbkryLYBmerdC+WYkdxX8gy
i3MfRD2gkrzYqYHZgEVqEzzJ/Ok5iJNcLNYR56R0W9K9Lhv25LAB0eSGFiTe5cV0I/NOOOkVZ6g+
jnW+GtgL1gV3vyUDO9yIONJ7QK3QvkJvTH2rvGQCf5fHhUn6eX4bIJ4fooJkV73Ysfo9lIiJLz/W
LzFa5h1cAJdxyR13Kh9Yhl+6BDLnn5dZO2/gmnKO8wmUiQ8+h+xmJ0F5p/KjvGeVbDada0wrym0G
2vRYpbv78CV0g99zgrDjiaQ7OfP8YjHUWykMzAQKwY2UHd+wCnHEgFu7L1hxj3/8rv8/evDlP3fk
mS7O8/979OD1V/P9H8mD5T/4r+SBaf2LqyDxAWlLJEZrKRkffrXd//wf0vuXJz25/BPWHYWH+H/X
5CnnX9KXREo9xWTNlH9LHijzX6blkEfwHJwpynWc/5fkgUWMAWvq3z3MvAVBSklKCN443f9pXdWd
LmY26BrU7FUr9jKlcUAQOD43nKbI2kVn7RLDNvO02mD/ArzRH+y82Pf0JPDQGaAHiJOtcrPYODnM
mKJqfnKsjNcitmxudUBWeu7SM6Lj0rn74U0QOKDeFweaHu/p0AJ34WCeGsDRL1ieCPP04zGuDjTL
oJ/4VrqpG0xcRuO8+knmM6zPDuSoCX51s7FuuwbRzQOKmX6bxwwD4RxWaypKWbaCXzg+32xOfVR8
5ofcbYaNJ8dyUwQe/SIeyf1Z7Jfml2BMmcTKid4Vt1nX9A/jkGtefI7Fa90F85qNckO2jMNan37J
CrHYZ5XNL1XVpmB+PiaBefSSYOU4S2zAruDTxO5ZIVetSxgltdq5QtEI4DqAAovA3RqBRZE5oKIs
DTW8BiY6Um7T2Ydlbvhb3DRgAItfZVXfG8NFWjexO85OE2+9IvoW2Pj8cXuTNtIjs8IqI2U4WANa
enhpnSDHgjloWk+NmCq4+leT/i+SzqsrVqSNwr+ItcjhtqGjbattaPWGZTiSQwEFFL/+e5jvcmbO
HLWFqjfs/WyFSiGQBwzx60zy5K5rxjaH+vqmZcalT1jdqemXObyCCVZ8xRobWhqBT2BxbOnsGQxr
QY8rQBVktvlHLS42NtCreRgcpBTxxUeYt0n4BVVu14YlqTATedIO1n5p96i4VuydAUqNhQ6jHZpC
4PhE/VjNt1AOsYPnNJlAGhNut8FTbvCXE2DogdtyhzgBddpszSr+YtkHifd5kIAlrR5gmQsqMJyZ
b6Gk9kusaY66b8e/2NAP5Zi+SVgTqCpzHNIw86EK1gjTaAGpi7D5f+n8DSoNIB7HxTGLR8RS06Wt
KvhR/H9Jib3aWT7yfBw2jMjQBtTGZcr++sw965r9qQ3aLzSQw4DAkEdZkAxGLDCAQ/armvV25PpX
jERBhrYVKzUBEwB45X2s+ffDaFebmEBV7vRJSsE03f1i5v+m7MBBluPDvGMYu5awfjad3Tp5qh1M
Z4b/7iAq3CRm9ZBVNspZ+zntVoEnAgl2LiNIivGvNkiGkFC12gWi3foj25W8dow9G5BlnTFcXMt7
7gzvOJh/EKC+3UI91KXzmsxsV8b+wdK+XMh5UzKp0HLSm5tOT2o+OaCuE1zpjBZ/uiRmjjYc1ixE
m6npnL7aUE748O5QsF4HkR3leGZNw8W9cMfGFM1RD+ivy4yXxHWPqDcItErYkLEWfBddcuVXHZof
ntt+mzmy29JHVkO992P52XvS12gxEYH2dzJhGK6PMe6/AmPxwEqdoUdN6s7QL1EjUUJbYvpqegsG
tnzMcuMI12REA7wZ3O5LG40fxx4/poEnNiYsqeVIImL9sW3MI/06YncmAeQ6uAkPo6XLc1ppTx2z
vBCozJ2pF285E7fOxbGRovFlTk6X1JjzRyXcaE4WggJMaZM5U3wf3KV2eVKHd1y/t8CP0XgXOCRm
xmWj/ZyVpIH0ciQ3Gf/8Znpi5a7gOo1pNAcmAGjq2orHkCHRfOtsdRl1CI5ST95cJQiuyKzvGTsz
6AidCNHiRbglLXKT/y5pZA75jyQOQbPt+6AqLh4KZT4C/zETHXP8hT+YpleipPh7eucQFIS+SQ5+
c/BeEEfesilAaTFPD3Zo9BFKJD5+1xlDx/Ohco7WBmAScnn/kPQIoamWdl6T4KasTr2Z3U0U3xtC
ZWakwdb9KhgPXCBgUv5aXWNtKAn7DWywDJsKT0Gb4C8WLH17jAtJwAjBQvuMmuU7o1SOjCnBVy8w
n3Te0+x/J+u/BF/03gfiPTatm5p7Rrx8ed1iMD4PztnTAGqu34OfsVDQeG0HEYRqMJ6YTbB0yZwt
JyrT4Lm8Co8Z7OhGuoOnKWdnqPEmNUYcuiX+qLlCIzrZ3U70PwoKKTPtad6ME/BkZwHv6rRIhRGP
W4WGJy0XN7V4DMb6mZ+U8IPMfBW29tktNzRPZTn/Yvm/twsYPczltMU4eoLxdFC7X1kVAHHsxd4d
lnfW9pK0e2IJxpw9ZRZmTUbqgvqabOK97dR+yjiYzRkvTuf6HDoNPE4cA7e0qFoiaKySgjpyeoQk
nv+CqpM9dF7/FixZWQOs/Uwrz9MEK9ke3AP+CLRfM5DL2ELGKxkZaH4N+lanAR1RxckleB8H6w+t
+BaeODptPO7rbKjZNE9Cqolnw4Lqrh6GuHd2tYN+1vXqJ4zVb6M7KKZSeLnBrREAMKXEU5ssdYxh
M5BxvcXo+AFtWdv2rj9ETfLra0ejXZjLm6uQVdVPvL3b3MTgkRbcbZCMmcwxrgFEVPOiaj8E5rx6
S4y8N45SxqMc3xqm7LExwpItG36gY84jvwNC8JiT7bXRB/iSHaw7bxQn6eZr1ol4R7owsyL3Pk2D
5mAsX+c4OyzBmrI7mnCRu9Ncly0pB0mP0pqjfirRIalyXwGt2diZcLdS5NXGTvw7nXkP+QXLVksY
H3ssLDejLvWNMZr4dsq93wIJj7k5QzuhUwyWc296FscbLHx7WzizsQaLgO+Zhu2Q+kxh3MtYaWyx
Z/PP6+eD7rW3GQc1DIdmE5e47k3vWkP1jMzsB6wnZN+eMKJ8QZc7gCIItPhb14jl4a8OIofKwKsb
/2AhiOQChY9Z5Mh9EONssbhEVtFdCVSi5lBSbap8vGO3NIN7Mb6AZGxZPTHhgKszJEAD0ny9MeMX
bQSUQDN20+ayg42faSH4yGAjrHKPMB7+eWoSM0zm6SZHAznWqNOXhvEzMAE28vpO06136iFwjoLN
dz2WJxCb1HwdAi8f40WK/Cz1OXK58WRoNRP3IIv9BZfVJlhrzdmy75kvbwhuRWIJU6tJBmTuNfBJ
cxMb2hypMv6x+/gf1z6ScAPBAfljxUKgHGTniyDDlqeY1VZysGc9o7dKuXNEgEQlhu9rIAG+yxnk
mUK3DjrjEU8nqyIeOMRILUcYGFywoOx7XX2nAP41aF3rVxvm6QjMb09BMB7JCL6qst35ltdsnASg
YbIkmG7iu26BeySw8qCj6J6HRaIzKjtSIVjnp39Fkj0sXfw2J9VPkjoPHvPrJphfnPXhAkENn9RJ
Pz3jcR49a6fNbIO8hjA5cAI45qpQzc5vTpBIM7SPfZUiZIJimLeBFq43YZ3zayFoojzA1Dqqgklv
rTESIG6JU76yo5qRJb8z9ydIjTcGpfugdV558sE/OUC2EfE/IVN7aSsHvMWqrhNGdz+U1ZfOHnXT
MAHe+DIOx2ZFYijOrDQbX2CaPNJA8fiJJokK/03M7k/npAEFfLcduU1PuW0gIMyX+zSbvlry+7bd
NFyCXlhoKXCsmoX2MovlSs9N578yxDLkDkDKqz8U2PeDB3PHdIQCnwm8auwOOYWhAWZ3oxXDp4dS
f+byjexaVbsAeF1YDvO80Squ3SqBXLLkAMaBNdiMUybOXNuwtnXi7cYaKkbRY3ise4ZJGGdtzAp4
EqbcYTbsgztJ0TMXC1sNFxxlz5okX2LqF+MI1FdB2YxAEFPkoTJylVGGXYvTDNZwfQCJPW6GtrTI
r1qTrAZMu6yI833D3J6RXPsU5KgpNVnUkZl3EJuTDwwb8da3kmQDDZmB7rQkh95U0UChvTey+CWm
jt8RYqGBoMzunKKv7gV+eeJPWmrCpmQj3J2yNefDNbL1mKVkTm1oZRlPU0L4tWvU/8AFciah8hxI
C9JS/ceZmd8Z1dBzOHtXelBiO6uz3iwasxjrFyv1IZiMHQ7xg5YH1dn3bHrFAtjGYhGFZDryz8gc
ShtoafBOZ9ahhX1zJ5TN+ARJg+mQwJhzRKmEnMCziiMiR/LVHcU/a836AwLGRN7rZ/aA8J4Prm4m
oiv2Sx64Idjhf4PTnwo1anurVB8xs3scXKi11LLQry761kqmveo852DUYEtzmyUnUIopmBnvdAdU
GnHY5rWHiA8thEZ3CIfowhL/Q8fkuXXq+lkr0s+2mzj0SpBrxME9q954WXTA/qzVfBB8lHXeuz6t
2VyAi7a+7PcjWPCTiVQ/64otSdfNJUlhtOTXYsqbZ9CPT65d9Cfs6OTGAzGapsA6dhiPWFZPG0dj
tNRC+PTm4Rc44xZmMvEHA/ssk9nczB0btajvwtzEFO3mpgGGFtVQn7ZR3Pj+2fNQnvBIuzAl5w/g
6MzUFB6TKpFcKGv3YcQaME7OdopvH++JPIg06Q4LzEWqTOMOWEcfNo3unSbffuhk8xzP3l3qNc0x
wdCpdGJchpxZmiKEwiXp9g7pKUQmkXkbROtfBI+7+2HUrowh8nuPwV2xYJ02nPws0oBWL/4LMN+e
GjW9pT4OP2dFwukeD+Y0gvQ0gqTZ28B6NiTXUYyDwaVp4EzWeu9IRiuGE0oJNOcnl6crbEmK4t6O
mopbMHBMlvlZwnvPweSaGYqzwkJ56jDRrvrXNPj00zZeiwgkzwONUgUFBL2sDjO94lUDj7lEYl7M
SMQaL6aNAMpO9Uc1FleWL7h4WxTMxq4Tmb83KlgK6Gq1kDEvmFM53WvMObe5Tx/vQtjsYpuakmzX
2Eb00s7WvV9L1FycLoXTv9SVEYQMxVsijRoye+0sHE3Sb7RO29kZ/FXpTAASDAtdSsvCNBjdrUi1
t8TctZkDIVGnblHEU22GkuNZCpYZbkrKL6Tf2sfKIbxOgfFbmJ5rEpQ4RxL5J7810qBtC2UcCIoW
lSOYcZ91JSsLYv16vx13ddW8Vx6dpW+YaruunxEDvyLzmCNRlVSeVbJFjmxjYqd/MuiZHBPNAS11
6LiGGe4ay24i2lhiij13pcrsa/5ftEdc6WlHMsrqErP4ZPQFp0IJVtv2Wmsd2XoIV9iaEbnEjrFB
oU3Rac/101wY/ybycqKW9G3YW7siJvpEuYATysQyuYW6uz62Hs3kwMLkvZrbP13welR1o7arVtVG
udgzTdrBMzBCcG0IiPELKQeS6psbjO9A76u7Dqoosx7YcS3RNg0ufrbXxO0io4/ZiXxRlmE5wU8E
5XlTwAnOHRNz5vQa2xY1donaMJHpIxCSl/+GEsPEKkVkNVY6mpih0w61bJ9n9L6MjLZV7sHry1HV
sYsGbzzbjIf5kpmBv4DzcOe25gnp3ZPZNSQTnD2dyGuMM7htoT0645hsZVzcQUQlfQdqbVsguph8
xgPecDCH/s3KFDqEEsS6O53SoPiXppNG2wHVu9OB/PQpQ4p0gWsXJF+6fx6JCg7bG1CxlFspeDWK
4UcZBoE7vP+sUMZdl/afvUQvEEzgJNNI4J0AAmEgAWgyHjKH8CwiIvh6NU4ktm4mr7zBsslck4yN
H12V3z44rnDW9d8CRp5taTwUFPGcadNeGLzTnSxW0wB6KI6vBUntxmjd0AbVGHqOw1WQc1bJpv4A
fLYfyWaJqhpFSLzEnwGpqpNrXn3CXixhf1jF07DYCF5ZfU9J9zvl3auBMAH+cvaKzqKzHA6Kav6X
VcO7R02IhiynhQEAJ90HNGV/g6l/T+RqOutXztL6x1TpocbAZVnWzGoXm+JSoPke0EsmJpWS/gJX
+AooD7AWpXxexwfoKmHbuPomd7RVY2nvg6Z/9q38hpF9ZYzz51RVf3e28a5zvv9HeKh1oGuBRAKc
y+QwTxQxpoY9syQvxM9puBoNUUVZQoC08tZDVXFk3LkZciKsLUArIW4EogJyHodZLVtAqRAZ8Qky
TFlDIzOO+TjhYvWmXZ0PDfViILk6EZ+KN5EN+2YZxHYxWN9h/WfOWxq7IVk+MuXTLYzO1mtuIu7R
Odojh+f0VJgFWaW63IlFPOdl8q0P7mfrWA8T6bltL9EREDcY6Zx3Gt0euHkw+0SGrQNWdVf1P3pN
oEQzJgjdnALHFYkBif8MTuE5aNa05JF+V/OzKNbXWE+JmRJVXqTri3/n51s/Nn/Gvv8UBfdot7Ao
TWM6eBSdJ0MxXKsVATm9k5xMN00iJb97l9Ehe2b0aKJlOGCdOyYsSQ8vsuPqX1mCGzF1x7ZKLn2z
R1GIHGNhV4RobP3vjqZ/x3G3M5V8aQkzQXCGDxDlupx1psLSwcmc9wzhIbEiI6Tmtv9Is+gd7vpg
AjNem/nEEPE17e1XoPdr3G7Cv8j6d43B/gZGTbLppuaj80lMV1/LML1LZytryZtUYW9FLMnwmgn0
lLovjZ7r0egbp1ljZc22knlZwtVp67usgIBsNR1veRr8lQ3rfHwLCeOKeGEFOQJsgXkoI3O2vgWx
QKFpcASP5mEyFou9KgFsRrGG3MlDPKF3NAf2n05X4x6c322Eh6XOUQBq9aE1guHoETSLG0GdEAWf
FmvNCAgmB6F29TGwXfdjemwrt0KI3AjaNFazid4+DEBajUpakfTOyFqzbc31HnrVgG/PJvrSwrxY
ZGdSbNXOlemvCrI32fPNjoNPbjp329rCp0en0WMG02DtjP5Ok6O1j0tMMoh6AaE1HaEFvHDDbD8u
OSEEDGGYNTK4aEe2BWIYvrTSfcJqAy4itrbTgkCS2GVy5MjFyGeGRq1LFNvQFSTDAdWxGyTBjZRR
1fVbXhGOeBOuEeJ2ag4SYctuoMIr7vWYCMhs9CGBFgAbYhWHfWy8VHB7aOfIkRv59RMTc4H/7ISo
o7qsv7l6ckVkQpcqSAnkM+cNMDaNqAkGwiVGuVSTxEQNRbew1x2cmXYe2UrTDn6vJVRGF90jjCrO
crHjgVpJjktYGurmZqSyZDV5VjHWZ3QW1U5zuIN7z4Z5gz0bvApAnjy9lS2qitj+KuHaIs0Gy00Z
/DEYxReif3gOi/Y6OCtS1iKVJAalwvc+UcOBlZJz/dFU+tPckzvoug7MWIRS1NXFkZPzjXGF8G1I
PpI4tyS3AeKs4g9PH8OM1fserw/VqZM91639rUrIS4RhtDvgABPzHY1DacGU73ao31MrgLnt/LOS
GONhX6ahWdEr+ikkVlPVh5zA6w1SVibVUB0iKwXF7NHJ1IgdkGPO1W5MxJveISYtej77OBbLnav9
ZoI4TbOmLmVJH5o562wf7yc53I+kU35nbNYES620ZH6o0hqaYdV0YStd9Bm6uqnC7XYl9MsU3QCQ
3ppVitK2ZUAn6RjtyawQbxVAkDN5X0xwnOO48qnKjY3LbGcN79ZDooZ/Y+2rKx6znRiJ52vsAjET
4NHSM0HSxCYLJRtJrovPs/MXCKP3vc8ILFji3wXHn9CW8ZgWtwFxKiXQzKQ7oLWyOqK6pvRMHLtJ
e0nKJEAm1ANKbA3XgvAqxbwmMnxWrAXVqoWvs7RBiV285FrwGGvT64SBuxj0dcdWYQzJ7DCrkcub
BZwCp9oXmVWdOFdAqIbo9bazKYetZbVUhCL/iUn80uOPnh2B3qWvFqi3sOqgFMXDt4Hci2epiaxm
gasKzi/Sfe6Z1MWIhF0CSSIJUbMabzalLqWD/TQJfihtfbyxdKPbjwfqEporN40lYXWMSvIB5Qu6
ZdNhRmgHZCsLUsONXj75FpusWMEkE4IAEBPrW5WeiP3Mw57Ec2aIDiF88anOjAS+IzL6bkbQp2k7
pIDBdux+glZ9+HMLvqn1SJLJmcbmpr737SCLAJ0cx8YlX9qrLhzNf2ZbaJEef65oyLAn/mizSPmP
+s1oByfikjLwtPVfS7sml1VgkXF5Fst0mIv6I/CgMFAwp1tM5HIz+6vFtYrPEJKUnD5aUaUH1Snv
NC/jIUtIx2oB6J7c4MsjANjHZ32XT945T7LPopYJbUvBB+UO2t4pKbIIHDplRCew0awIwNQqOMgU
F40NPab3T4Y1nGXlPaflHTapTaeveZzTQN5AUIiopZhSRWUBeiHkZVYfnWcrjk2cxv4akyRNE+HP
9AIp4l9AcAaNS09Z3fLSdS5LHDIHvvMV49pP+o0bcdoWLl98AamMN/ugLYt9gHP+RU6Vs4tl9bdY
TLbNxWCg0/suI7sEpooltH2tuoun0h/Z0wo3I19ldIInz8XBbxcJN6apDlIk2p4ueeFKf4Blem5r
MJgDnTDTClMxHjevAUTqzSxIb5QFBsX+hzSiF/wQj+WI7gq41dlkzeUWyR6emQYdFjum223Tcryf
F/ctEZoRxnTvQR/oWyxthPw4SNZiiycLvAKT3D6Go62R5u4OzAAXNzJM/zM2i5uQY4bwo3vLUWW7
CAdCP0OlT6XxUTjGP7vhDqH24ibmfvMYYZcTMVGK65eOTJwcsmWkh0mfu5FAYLowWa08NjYceEPC
Qq+ysKzXcae9HawuCwNcnj7s4kPsA8bGWZtsURTxIojyl3yqTzwiLfA3/McssRfrbFl8UGTkVtu8
HD8JTutxv6SD3fwzoO0KFMU6E9zSesLrRmaZNpIMmfmbAQvOlnCBq0zS78Yi04gVxC7w7J+0thBd
Ovd2sANQPOKeM6hOAShuuCgLMsw6m3fJK18tXDBhL8YcP11Jya87YgenC/ppnjy4AEFNO9aI2SHi
mDIRPRszL3NW1dY1iKkhdeGYZYG6Cqho6dAup8aG6WHo9Z3uEc058Pr6CylHiNcRgz41ce095Uel
inLX6A4JrurquUa1p18tl7UNM78dDvwdxn68qKrlw1N00r1G3TK5ebmTw/CbBTVvj0NIhirxEmZE
gWWkjoeqJ0gyA2Q3ols6QcUb9mPcXOZ4uSQ6MuOqHIcoiB3mk7MXA8Hok2+/nqeInIaPyReEFmtp
5Dg9YYAEnSHm1gV61mzWUiKlc/Y0I26ZTE2KepELPV9Yfw79OalrOAFsB0ZnGva0DkekEASd8cta
mcrjVsd9iSOyNl0yRWGsdcisW811w2nYlM1zhYMumlpWix25g4QZsL1MEp+B+f2YzDPThNRoSc2D
Hjk6dg1r0GqjKZeHMlGIYWPHAjOn+7ShTGOl9GA3zSjqsxG4oUTDb2aY9fmxJmTAQRKlMwX9ZGDn
rE2yGyakWdhtOTtR2U2ufKXNXzgDzhbMfgZXnOZL6+z1QPA75A1jhxX2iw9anM0W6tz6q9TsflcN
kRvbGSHNINgT6630XdB1HUQzbSrAB2BnmrjO/IopsOsux6LJ32oTEm2Cww8HC/kfgBanCBQAHh9/
OnPBb8phFYhIhT+mFN59MWSfrgmWvNWhlY8dyQ6B+KyrvOMdpNBxnGJPRPKxS4mlJGovPyW5c9c6
Jpqc0r2RKb5LPGs/L6l3HEugAQ168a1vqyBapMEMwlF7K6n5u9Hdz7Qz+2DpqQMYiEE5MzGVEci4
0E7Z/V/BxmyRDSA+pHpsfqtXI+jpOsVAK49nl5qJbJw04JcAB56TVczkInfynai/qE715dnzGzKX
8+ItEBPHpN5exrh+5Nx7RybFDemzEESHzTANvpjhPLc9vwprEX+gUKrQqb3DpE9fQ63ABeNfUgFi
kKRR/wgvY9lCqx1hB2XO6untQbcwg0r2lL1r/JiCkbsr9Ae7E28F9W9kwaXQ5IJHcIZ3nvE41k7v
4TXkJ+oZv+0qvzt0HQwrUcl8qzk4DsXAdTZ6b7XPiavF2mujz2TIGxrBmBFqgf48F10ZrYzQYzyc
eqASVCBxjo7eOOuu9iDK4J+vKnUcAxg0ltO9g8X7iTFLO1lcnlodjDNtS6zvy5Rhaz9Pp9gdnkBC
nlqTtmk2jPo4TO6+8lSz0ZFqgwhhCYz54Jg3pArOGjenp6HnVW39NM5ZElINEl7cBP7GKPoPz+8x
BjaEwkJKcoayvafs+nXejHgaTrHtERbT3QaX3Y7DXb+BsYBUmsMgsB2qKa+5JxT1y3R9DopJOyCd
llBLs280vL+FX/1lDlmjZEA/N+RelM58k9XMCpy3yikbVtIcN9EEfCVh/6Vlyz/AdMtRcmxHoz2y
AbQfG92FHGlNj9PM+lMODqPWcvlO6VPxQUEeS/pHMeXcQwWKSBI18o3yAU41APSXNiXGyedfFXOd
7ErqLhwVS3YereqHqG4t6owxidzOv+sYQQBE+apgmoWWbDDo3FBykey8jxPRHueOj2jdVsqkOPA+
r8vM9BR3LNEPy1TsFoFj2c9IG8+n4lpK64BRGl5N5V4qnYsHWmC8D/TdKAg081JUK75hfFEasXyH
+7NRh9lULF8Vu33PSz86TkBBL8raNh9Z23p1VGDQ02M9GrrgHXpJNBCNXo85A80eDQyuTq8YD71O
TwLnNWNk4BtnUm0ILki7F9E4fqizI8eNkZM62E72wYmvElFd0oEkA0uKFkwuEKBW5/ZMiqm8jImN
hMdF5q8fpm56b6aaC88MfsuuOHBNH5Z4QaBHHiIJgc8wFf50qkQ/zh9Gi+VvIuA/dM2rIOeR956u
HvDm/TQaw4GDCQMeFgp89I01O6FPmio9dgbQA0qlUcxbdvns+C95In9Vjn6OzPFm0wZAY4iBaMJS
66cN4xnB6sQoxnmTSbXylODgam+6MzVHrxn+n301OpVCZG695Z3xz+tTgBumeHJbT6M6Ig67Hedt
PmMcmdZRrjbgnIstL4pzrCM0PGfLtejWA8xdku44EDHUAyaxO9A83SbDv731bNqKVZWU4q27Fymn
sjU/2ywq8+THNfPPVlcJQ9M6jpIYTHDCIGqUZARkBV3iLEHnjJm4Onl90OvynxXU1bddLVevlvqv
0xDhU9YfPXf0U0ktSeU81WeYCTO2mO3QJ4/sERpSGXrOEOnRgPZt+zZk1tHW/Tez4vFVSOJ30NNP
6JbzL6GVQF5p2PFLerSrxDeI2bG2TOzY6S+PQ/lYBzqUDCG+kapFuKudE2sI7jeV/stm55gZXndZ
5WWx9RkXCw69hXZqluOX38632jOKI6+0vyk4Tfe9Cx2wGWxyjsnqw//mbnCU+ZusJV6EE/nmjC3g
s1y+YPYguJ7D+xjzBs5xD6KADX0+MF7rVMfgZYlVyEjE80Zjm4BgYnaIAbdJ5Bc83J1g1+sH814H
8oVRqr/zbG3gnavKsJJSw5/Yi607pRie2NMew6azxguZWo+l6zYR4yaFZZCJHfycr97D95Pa8W8W
W3/SFG/rSZYT6ad0Y2dY5JtjHf9GAiDFyIid4ouB9q4gAZZNoFqDmqwtUoQJLuEmC0qyhxlhK52E
AVyNm0z31cGnWVBmt+zF4tponeRHXxBdqeIcl/Bo7ztAK4wkfmpT3zaFy0rOlyErjA1j1GTjM1QA
oxjfBeRnKGP8Qqy07nTZ4klUO5seh2GFtY71fccHQazBtHBcJeRz9CT7LVrcnUXTg/moui1bfc4J
eJsLILIKXF8IiuZStsLfd259bznTq62XB3SIPOSJRT1HRTeplDl692pzCWy6CnLi4CRX0so/FC6t
abRDHfbGWm+eZVufBTXY0loHs2UAHLQzHJyJoWeLOu8sHXEWiiM7JZjDdzuNURSlXKYJKHSIwzro
DxpXW+SmjGHxxsgwZ4DreOystDk7zYTDilqYJz9bDgMunXDO1o3Aqg9MYJYYOtt1RPiQJsCI1Fp3
FQWCF8l4x9cNEDqp9yST4VBq3r096Ue0W8BJvPveio/cLuqun6mCBJKlGLEQSVU7022hTyuP8k0h
N8mb9HeUhw4AGgmWFSNHTUcLNBf+U8GvmWywc03+kxTsNjDW0UcnL3OxJ26I0S1pf2GiodN3ffsL
IahxHOyfvMWFXUwFqyuVoDhhkTPJVzOvHgNz/l2/yRg2k+sVj5gBbpYdPys/eVGoSLlwjy2JWU2S
vuAGeR1t/+yq5NiQc1rU6Utp/wVKHuwlvdqZep3JyLPK+LXqnedZ23j2fEuEfymz+bUkLTsenhk3
HOeleIwN/5IH3UUV1t3SG3cMf49awlbCo5/o3ANUlkd9vVJMvtGpNyKr+upIGmn7s89kQevaB2wi
B6jk75prbkHqb5XL2hdgozs90P2f8MRzOb0C/P02qxRXc8ceQ7NIHIU/Q0ASLWuarkBNeW2sAzAn
srtH7swUMy4xUiBVcvPFIk1j6Jg8l8QJp4fYK/lZqXdN5I8MgI50/u+dhn/Ols8L19J6ILCQFAYh
v+OuLb/zMv7kTvlzCy5dTGFvgNseEIiwdPBqhEPNHR7UsEh4WS3eEKEvJ5JR73sFuoawKjJNtkId
nQAbnk2YCgq5OSDtZe9235NzpyXWO2aYiy2S7dimW81e0Kkt+3nGI+Yj8st6cGjWFmZYtoFAeO8n
2pmOrbCNx9KWn3lQntwuvTXt8hbky3mcJUO/+Q8I/HfnGqBs6KQz65nSulvuWms+JDr/Z9LcBV1M
ui5pjKtSU3POpOAymZ5vk69dtQag6L1mR64Y2E3W930x3IHDLvX3MdMfRQ/uwbDdj7hIb2k7fBXD
xbKnK4KZr4p+r8hRHbfFdfkAqfkPj8yDTHcz0QRlN22hF93xCm79JN85A/1GQixqkLypBDlCPl6z
NjhVbfbk+fp+scu9WJUzyc4bSPKK2/7aGNk+i49ikPdLC2FnIDQjUIfEnI7xbIUIt3BtiW3cP3kU
UcNM5qns0JksQH+ZMVTdHt52VH7BgLlwE271McLjNm9aM/1SDAMA/7kEMoG86YwbK/7HJh6YpC/P
DjzxooQirMbn3DAfe6G9ai5jNzYf/Peb76ibTxOm8Wuc5/E1UI+BEhfSSm8wDp7XFxCt2oM0+61r
Ao6Lx6vpqVuNvWl2///fA8RS8UkOFeHn4sN5kHbyFNT1I5iL65hPb32RXTByH81APtONhJOJAMf3
zp3RP6PHuwLMfS2H+AmgeNiDuVNsoBD+1rp81Qr9pkPfdeW9nuiPeo1AvlzXNO65nLOrSvnm1XhB
x3XJ2GRZst+NnfYsrfSadsFFL/2P9RjxR5dlBnG7fPczBsk2e82m9LqeJIEPscQKMU/77vvUPiZd
8TY51QmoofTDfh5e+78FXxh5PgmvBnVwOV3wOvXGeI+23u8fnfqVJuZ+In25Y+pUuPOCZIeRQ7eb
M7Wm+OAogPkm86vQFFzh1XGVvWFeekwNecH29tExM/Pb/mjYvFOsINNHDWfVzjMIYJbQ1Dnm1j/K
buuFDdCrNY6vmLjZajv3uEeuoscJzl7E1bOri2IsGZO3tnufsom0L07GIbuxQX6UULTKMnvLA/ve
Fr9EhV/wlj6OnsJi+z/2zmNJbmTN0u8ye1yDcojFbEIhZGrJDYzJTEJrjafvD7w2fVkYRoQ1172q
qszKQMDh7nD//ZzvSL9urKr8B7g0z/DnjUS6mb6PPbVnS52SVVnaPRLWt9dajpm6+K7LHjHqHrXw
uz+U+3qwb3zAQRqBjknFHM2lSOhZgQNfZ/nNOIYn19BeRd/c1L70OD2A6fMTrTpJrQMR5AEl0QEd
2nOn9a8FoXQ9Lzq3Dt+0wXvpDbTGvPW+BYbxLkT3OPUopbVOvfljyOM7Ns0PdaLf6oQOWijsMa+x
Cmwf2Pyz+UB1ROcLZLg21KkJqbzXrOZBtrhWY9xMv4t1GJnld7hYaJeDlyEYX8lhu59uatSDO7Zv
lVo42jDec+T4FDYNpAz3/ddLRzbfVbVjCcvBsP+CNPQxMM33IvAfRIlzu7kbmuwjLfs9NtTHslOh
q7drhco11T+g1mtZKr75ZClHxacWtpsEIAshv0/TV0iieGvVx1Zx36cRRVvdKI3y2rbdUwymsQ3B
8g0Q9O4rrX3sSv3DDFJM++0jZwMPgpSCxpU3A/qpX91Gbp+n3uuJHmoi8gUquJYuHaBdP6LpeRvH
9iGU5FckNe+ZYPVqJndFrL8j1wDCLGDvVrwgiLQe3Gc1S+4SBuj0nuz0xJn8CREjcoLeu3X71NTB
g/C+YDbtdc170SWxt2TsRfwZB5+/Xq9p5D01cn3TlclJyXSyXjynL6IPXYu+la/WWN4D3wzd5zL5
ObjtLQvdR72X7n0y7IKOq4vmmcPDm0ncx8FWlQ/Is9OTabWPshq+NQw5SYeijb/Zbp9h4D+w3c04
aPMJVGYZMn2tX4/RRg1aYUmCoLBGWcv1+YXtvvz6noZKCtqTN8qffuE9UEBgnfdtugujTt+Yge91
Y29bMEM65jLPewr16E315deEToFlFLV381w3LoaR8dAhmbEJsaiedVO9LZm3iumAMRrsx96C7A41
GXqoVfIXJmsszUA1Qg44v4bzRQbH8/TyUtVpl7XWyvSjzqsfSoI3nv2TwY6KwyPvRUvEpmEG9TTp
oerTTYXWjNhwWov1beUk2XjC7j5l7kHhaqC/eVu8vE7ImtRkxx6K5hiZ0hPCil1iZgeOP45CGTe2
BMnCT1hVRvfTm70EpgOq5QcgkmUGvK8zvBcFXvtCUvRbV5C6micnzZycLDUwn/StC5XPJpZYJ6lM
i/lTr6cfouxfEs38qjqSEePbXrIfDNd3ZANasd4+hSqzbWQBqrIcHcK0zaGF4j2IgUirVFu5hrkF
tvzWDNl2LPrdYHX7AGUl8EsPwTn+M8XOt5a8MntKXs0ITA7kNsAZt9aPbcIfIHUy02FVCHW5GpBX
Bu7A3KAvU7s5Eoh9R1Q1pS/jaIbKyctqYoR3pdk46LNvZQ7y+njj3/GSCG4ooG5jl1wS0Be9CTuc
QnUtHzC0LlxfIFD9zMPJKNg+xOKVUR/cFiByWA9XaFMsA6CIVxxqr0UI3a1LQodkdSAN3FvLlCUH
g73f8OJ5wbHLkiWVuptJ/ucC+Spq90mBzSJUKDJQVqnllsUXZ6gsL8Wq81jCoPWUZQJlA3nfo7fI
UXhmEdB02nlaUU45KrZ3RNe+z3DNqK3NdDDsRRvdeKw5LPER2tWD0QQPTTjcYzZA8po7tmBO4yC8
zW+hf95ZiBDxh3GYMyXv+XwTj6MEdBIAQBEStT88epEaMiM17TMQjMcpRygOSXqxq0nQDOREC++9
mOmGy0VvhN4kPAx8XFLg5P1wgqlPjgAKsVvznTx41NP5oaC01Rv2lw5JRFCbMITiDBTQMgxJtv1p
HqeFqwevqEwsR2U6a+WvsLKOk7qyNp0QWp1AmgMcoe6jZcwhJToNSgnEcTMS1SpbS9O35OdFk4CG
TBYFqQ5q3sPzuW+SCLRGv+UkeKkQFTx9GQ+fSKQ+p7D1cc8j1OT0lb2+mVAZ87oNn7o0NlGrbjTX
2AVDQAnb2mtSuvWV8UQOydYF5Y1Jqh+W1UA0oalv6gFLUERlxiUWp5zQOLd5CDA/GFalO6x0jmjc
KR/Jk5Z5b+09QciODgQyauEoyLcYxPZjl+y0wnfI2VkpArKrH+8Iolnrw6ZBvYfClMwQlXNFZIfV
mmyhTaniy9FwKqXLTv602IMLBlDLLblQA/xPDYkrSgH6KVJXW1tbw4Oln6YW4N+m9fL0FBIPwEmM
wXsYoem4D5bZvwBYdsh8Otm2u87WvWzvg1FsqCpA6YqDh7bzt5KWOuz630mtZ6vm3+Pjfw9hGCJl
ajN9bzbqa3/rktCEsv/dpWDOLisnMKGxNqZ8EAz9MRtOZdU/oSU7Wl5y16IuyEuZI8BXsEy7MKyc
qRfEMqwqyZ5IYT86g1KNUNHl6MM9AnkOqdnyTCejhJxOE8TUv2HZHKPM3k8vvBoNpje4a683dyXh
v14nbTqSL0t6oV8+WFHOiQ40Xk/hzdept3IV3JiEY4RF/8OVbQ6Wh73Ct85wK2omR8yg0cj/LbG2
KGxX7RaEMKnBXX5buN0jByZ3SiQxBconkXeIVInz1VGzMjtpOHampWnhUeAYN7iNT50Qm+nXvNFX
IrR2ZsNrDftLYjKbJt5mwIExdDoOQjYK/HeQKI5b8hjTbtPW+toIt7kundiRLMIjFKoE2hqqiJve
GB101Osy7zdkcWx5A621Vlrjk5pcQriHSWeIyR4ETsmPRxpbMl2HoXnDWXrLZDBJzo3hY9JUDAgZ
8QU704uwD6L7oU3uhko/9tmUausfJOp9/j0VgT2sNo8ApyxDwl9ZNwkpjKGS3wahRl586ciuDSv9
MecEF0Qz0S046NY1BSupeuhc4KjsBkXuDNLoGGPxDs/pPue1F5S7yBdHBJ5U0Ab2wdYulTyn5FdV
flJpVYPAVslgag3wXAIuxzm1ahGGamG5qqTScft2rSXG0eBgvEt0qlvdWpUiqAUoWHv/GNIEdodn
etganVhh23uBk4pLqN0ESOSn3Rw7llUIg4Yj/VcyjPYNOTvqx9SprAI+NYJoVeysPjkNfuDoyFFA
WX+F8a6TOZzrIWyAPlJ6bfNrdwh3ivSkFflRb0UuH+rAdyTl3XV98IjpOhfU8dTjQFdJ2SRaOJxF
+z0R0qlqOAEq41NsQHzayZF2J1QcyLrYahIzTNNu+MNk29WY1ph2TDeZ1Ew7E9R4Uli7qZnqn+FN
LK0lcuE5aLPxGv5qcq5V6ePK5VCO2uKqCVkpqEA5cCZJCIhD26HisKCvfGv4mRb5JDwkewrUG7dU
sUSxCOCfYeCu1a7fWBnxLiRGZdaul7x7VdduK1knN6q9D6TmCFD8RIVsydzKCYK+CQDpG+6zNKLE
8IdV72fQ1FEhTpa8RqaUQFADE3PbtFs/2LKHpE2Kw6+5Go6ksGVShUYOgsSG0vy68dHQ5r9aA4oX
kk3IZYZ/FDk9mEgIyTSIKCA8wEKhFDQbvZUPcW3eRClkTrV9zjmGi8Z0Z6rNLmKrjEmf17V6mMjf
dmc7roLYRiFNpeg3QypuYo7G0Soeq6Dd+NX4WZeAzbuEikzwOvXkqAomj83tmMenLpfuDZu1lo6Q
FuVKVfrHsaXTpQCDTGOLYmyhePlBrd7UjqOqtnJSwq0T/8NkXwd5IIbLG1qHNE836KcdKkmr6UEX
ZH42QbIFY7SP70fWJFH85MG6T4V+K0vaGgHU3iwtJ89aWMrkBLvWthxkxw3wqrnWCjbAoSjKW6Td
t258KrPsLgjSXRgk+8TrH/OITU8OfiCwd6Ue79DLHhMpWBFb4kSIbEZ8nTHSCpnH0KNJVccpa48j
U5bcFjzqIdsNI8bvKka1pRf6Z6yGmoPCKAvzAqmKjC3qrgzTFi2/+6yppPJZuVZtDm5v+WttzDkg
TtgJuGjq/xcfktZBPVzBhygG8ZHn8SGn7zGVqH8CRH79yf+LLrX/pVLQ0MFDCAsiCJiQfwNEbPtf
hi4bpkx31Qx8/6BF0qys/f/7f8x/aaSWKjJ1aEuzydTW/ju6VP6XhdAE7Ighq4rKHwv1f0IQEf/A
h0gqIW0Ev8PZ5ee/xYMmaYJZWROVYxfa/ZiPK11JXmxb/Bs5Qwit95Xd/ZtD8nsE6BS0+R86yX8+
frrsbx9f5aBw0syvnd6ANISkttTkvWI/yUA/bTf5d6bu2avQhH+8yvTz364CrtJHkdzWzhgIxzBN
eNb23W/P8g838M8M0//cAA/g94+OOKjQ2U3XTqU+MdOvq+grbu6MvD9MyQrUqC5f5txjUP95GVRz
XuVT1nUw5i3cpFgj4UBHV64vf/w/ITH/uYtZAqvtF1roa3y8i/XeCjFIsUpF16Nl3y9f4Nz3n1Jo
f3sCtkEAnZ5kNVqUgrM5DsU1g4s0q8sff+b7m7OAzoFDPtOiHODYLUJTUKchhW6IpYENhtA0I2l7
+TrqmZ5kTt3gt/toR1NXYaVVDsq2XQgqBpLjZ/oerZGWLfQV/oVlc3R/ICDPQT9iQNokK/i9C3Nl
XHlUZ1rSnEXWJnAe1aCsSKb29Vcol+8moeQmJ6aX7/BcS87GO0FOKTqtonKEjrSoRT9XoClYVb1C
Ram5MmjOXWS6t99a0e+aeMiyumLr3VIo4TgN1Y4H3NGN/vI2ZiO+8jBNtO3kvIT3OUzbP2zeXSqv
E8m79iD+maD834PGnA19yLvsPjKaKq8x5C9K8hLhDIUWvBqUeYe2UNSfEX64W4IIwm1VEODaKjLn
nwqxABXmQXJqFE+8sfqz3j0FmzuIM2ynmIX2YcUaAWtDbn5HqWc/2nWGZ743wmeZ6JMl50sgNxDY
YvBvdyPklJUnNIEDMYqdAO3IHp44m5IW3dCuqXAFj2Myri3R17uI0uQK8XuyHOUpaNAv21tPs/29
1/X9ZxALGEudVSG5CXPVfJJwnx41twpPVS/h2UEaUb3UhTveFYmevvxVrzNm47eohEpafF9Rp8gW
kWVRQHgOqdoV1eHyBc6MW2M2bhttAOiikiDfKKjxCSmZmCTJzeUPn77lH15i0zLg9+485o1bJWla
OZpmfNrAyjnQOWVl8BVJ5nfcR8+sbR3dzp8vX+7c6Jm9C+R2UpO2zEE1ZFa//+rrL02/j/EK/t3n
z14GWSxIX66YYUr3Q0K0n7o3PlJF3ARXcr/PPAxz9jIgqQBVv8vgzG3rwQjSUxOG1wblmUcxm74q
Y0Q80vIiGBttaaC1JkcOMv7qr1rGmM9bY2qlBElQIFGwuprjFKuKcY+alZRcuYEzbWNMP/9tasQX
E45QgpgaESkdMg9JDMFY8ZVhoEzP8E9ddTZnqVKaN3Hh0VXHkVOp1BAbVp3EApnIUbqG/NfWlgfO
povgwK5fc/SgMh90uzCuvEGnpvrTF5h13mgwSvAXKE6xcJ98DKnFGK7HzP67dYYx67tB00UiTXj+
CTHC1Zi9lr77gzyx0+UOcO7pzHpuWOWpbmIUdTwDKxQOucaKrwyKabL4Q8OI2RRomco41li7HbJr
l7CqrHEh8DepVbUaze7K0D7z/cVsGkyIy1VExDzbE+lLQa8MrzTMmTlJzKZAhLoRths+mG33oY7e
k753vFDCQXil35xrntnAxiZPAqHGAQ4gpWMq6h2W0Id+pHYSp0fdN68MkHMNNBvhhqyMwkdS5RTJ
JM71yicf0NuV1j/T98VsbCuexNvapL4aVQZhk+ljX4JUQbp8Ze449xBmgzv2CjXUB9qo8IojtZaD
W/pYNpPhtiujx8sj4Nw9zMZvnIVx49u8SF1wfkQIjf07O4crDXTuBuajV0PUmsm8SMkspKiqOjir
7wbWSQSYHC9//3MPeDaC8zZN3aphmLGgMVDbp8pwpfXPtIw+G8CDFaoTEJs1TECqoHLgWaM9D680
zZnvrc9Gro50j2hGmqYcYrZodeoYlfF5uU3U6eH9Ye7RZ6PXi5rS1hW+et1FOCpkAdO2zfoBHBUn
mVKvUoquYjIQ4yraRmUib+swh1GPghBZ1shpu6LI3weLWLY6xKhTt56xH+H9rYLEIs/aVdrDiA/+
WIlw3JMGWV2ZNM90GH02Kwyw9GpqrTzNVOHsulyTo/sd9SlOhbr+u6lNn573b2/kBtaL6g5jjYXs
VTK+c1i17lBOJjCjLzf/uZuYTQuR2qug+THdSGj0o/LG8LCcDnjXYZVdvsK5rjmbGHAHWXqocQtu
F1hvKWnF+9pI7Ye+SL2fly9xrn/O5oW+UWXFTbhE7bdgEYVe2N81araryx9/ro1mM0OKvVZXooik
N/PQcmZcEDUNL21CWW0uX+HcDcwmhsroSiXuOR031eoxycUqlNsrH33my2uzmaEMQfb5I0UuA6gb
UUiGmy5HfKPBoP/dA9bms0PDqY/qYRWTMAoPOBJ4s+C3Dq60/pmXrzabHywgkdjKoT8U5YcCEnGo
37Uex4L71plPl5v/TBfVprb7bZRVsZ5Awsqpo2HGNpDTJyEBeXrxePnjp4b4wwynzQbxKAXk6dRJ
7URRN7y6SaRs3TKyX8jz5LiP5FDkCq5yBLDXXnnRnHvoUz/77YZC7ACtlbmstLE1GgSMLgxXoAAl
T6UoCGG6fF/nnsxsZCuNrw02abikeQJDgzAhjO9wd1eh6NHuXbmVM0NDm41tog2scVAJ2irUcliU
dfrNLrv0yh2ca6fZyMZiGyfIOConyF5a/aWt3G3ffBu98srQOPf5s3HdZ5qmi5jPl/yxXsp66qhl
xYFMsCuU7u8Wp+psgBfsm3Q3nZ5C/abyeh5CbGfyXTX+xBx75T7OPISJL/57fzJiz62BvrOzzUdO
64Pmwzdl53IvOjP41Nn41sZOgszDZ4fZrW/YyOEHkuDeLn/4mS6qzka2n3aE4NrMTZUp73ISwDrl
BdDxKhAo5rXnv7vIbHzHYasYnU0BW5i5o0G5s5Lxo+zhfw5t+r0bIdhdvtC5ppoNax+KR5QBdHKG
zl1ZfkCKNaQN07zy8eee8mw8m3Xaj5XMcQvRZsRzdDtIOFc66blvPhvFlEOJKADuS84svLchQfZV
rnNoj5cb5lxpQZ0NZKkFPqjJMnvjCMlq2xLJEMYkJMXExGGkQoxRjvi7/D607xTET3scrxN0GQvM
5W8wjbY/zPHqbKQDPLXzADeuo9kL/TsZoZG3HlFmZiupwsJ85SpnnpAyG+tIEXIidliJ6LiA9mrT
gsx1O/VKK555SMpslIvOQCPo8/z7Lj0kofEzSqXHwmweLjfRuS8/G+i4TjCfDiPVfU+96di0r4p8
MK589zMDXZkN9CDpgBgZFEesEKKt9sZ7g0RcNm8quBwM4Jdv4cx8rsxGutI1qj3kJByB2yGhjq30
Ok5MfVt3Uv0Ji0y6cjfTEeqfupMyteFvL3Bi2glSHIPC8UWxA3cBDGXY2oN8GDxpE/ZibQfxqzkR
CTntaVFBjU35ZhfPl29TO/eoZjNBpHcoJIAkOnIdFYTegVDRFjJpfmsb3wXofPJfBAgHTyB9yPGp
pFjZ1wV8uIOFafANw1/0TmST9dMdSBVNrBoBvI8ojrTwZD3Icr2nK7OVTGKWi5FXLxq9/dbqGr7j
IJB+DiH+mkUQqvZaAm7yQogFTAKjxQAL4w3coOiWVmePL3mhIlkdEjyVl2996ut/GMfKbKJKS4GB
z+8Lh4NhvkFWPg9wo9ys3xKtczd2/Sn3s7/b3P2azH57yLmAszyEk9IzIFBeNaSfiiow1Cg/MWV+
u3w/58bFbF5y1XocitqHES2QhhQ5s5EucF4msYpZDZZ/pyA+vnwt5czFpkSR33utTb/RLcLHHcn7
COFeuvg+TUiInqzvffb2KmapgUeXVN2qb0e8/SDw0H/qpCtCjttUQM5tvboyiM5MZ/JsOiOB2U3z
oEsdzyJlwtNqYhlIQVvggLn63jl3x9PPf3uETWj6sMqU1EkSNFpQ3pXtYMPFMi1Du8NvT15BA2C4
KjFGhSGYd4EQf9vmsYmCs482WpcKtD0xOBvdUl9VlX+zO8N0rjyRM/OIPJsWfb3MNVIzOZcbQ8Op
otb8dPuufDEMjNBuimMT5kC+DLpAiRf8n+Uu7rXQMTD1ErsycTTgooVXHsiZ2VOezZ6jDllQGGXn
SDqSKxgtGkR8nQ11pH6/cr/TMP3D8JVn82YAoBAAaEn4iIg7Y5nDlwIfXHhQMVlj3kp2JWkAo2Xl
EzOhxn5SUUA9agMScllGf6i0VXll43Kua8zmUF8upSoFf8dhQ3Y7dMo2DdNdl/tHI1GeUqa8y7d8
7jKzCcstO9cwcqK0VHLNqF1KySmU6vy2s2pzyZ3KMsjyWl3/3dVm66wEVlQ1hLIKo0XrT40m+QSM
dfkxUQzCEFKT0FOpI3b38tXOvIbk2eSFRy9Dt2GpTs/SbiubybuF6fvK7PvrXfr/9xWI0f8cuyWu
t1ySQ81pM9vc+kgCtkjy0P6GBYBeXZK9LXrI9LEoDOTimkrandRkLI46kGluijISTBOxzql7rc76
55ePZs9mrHqs+3SoGo1YXA4PvaOsSj9JakC32y2VMH7jUO5yw5670Gza0iq8fJ0da5zEhTdG9qiN
4G10f2WQBrmgsgq3P1pevtSf+6dmz2YgoQypZtee5nRRuglMsU5QGSvsWyy7vumzvxpsmj2bWojo
KWPNN1TH9UPq6liVlvJoZGR0hO+a33x0Cgrpyzf0506JL+mf3UZTR1HGla46eg6jMwB0sKhh+fzd
h88mjTqgtO3XvupoRRg8xN5IYBL6hL9spdlc4VtKVUsJRxtmYCPyRKp051d2uTMK14buUpjPWl+l
r5dv5dyDn00VFJyKpAWvwHm1mnfU63Ibsi9ZLM/kg7VbPRUEZTWNUFaXr3dGHqXZs9kihgos2Wne
ObpXv5On+tAMpINoT9R4dgZ5VGWR3mrdsDPzakOG3joHMEDC8wZY+E8GwxKZ6npCdcJiWQeyzLAz
WY0C8QRxJ3WxI4roytSjTV/pD1OPNZt64OX6SSiL1iGxLYWMX+aFsSB8sZyU/OCiNQnDc9+uRhse
jjk6ENnZvKYFMqJCat8yvf6Ez4FvFdczDFX47avaTcKlnBAkQS4IeE3WHtXWZemzMgWM6oSSwdrF
e+zUrgr33M6Ll1rq3cfOx1Cl4ZACoBTxiK48DeXcLc7msq4akhG3IG9iWZM2LiB+lrh22GkwBD0A
b6KyrZNo9O5RtrK0XftseX6IcvJlXe4PZ/qfNf38t6WZJgwvBrEWO60iiLjuquyA6wXflhQDokyb
4Vm2R9zTl6/257UNp2H/vJqrd2iszD6F4dbvA0kFxRg/S1Cy9Dq9vXyJs006m+RCPQh6ghgJbU9b
By052Oh8E4RwpqsEijHItGVDgtlCjoa7RGo+L1/2zLvCms13BfmnRlnLjZNo8GfsLMgAIAxiKbey
5Ji9L98QFBU/yAWx2pevOH3yn0bHbBKMWyGnkes3TuSJ75o5mG9V0F0r1k2N9acPn82BklRpeW1I
tQOwvlnkhQkvKC5k+cYjVPXh8g2c6wyzqS/usrSPJPfXeRTZJOybTwGxUeTFFLZ9EglYrytNde5K
szkvC2VO1Xz2OA3bBwzS1bDRfRG+Q0mQsAAPypXBdKbV5hpX8n5wfpPw5qimYTvpKMPP1OGSNDCR
rtzKmRqeZs66d6V4rlc1CKVLCJnqUg+xNDXduk5hxOaJT6bBkIQblmRb9rN7K3/1x0Jcma7OdLm5
8oktsShEn7e7OPbzp1aoRKu0Rrm93B+YWM48qLl2F+RXnbjopx1EmcWXVxvjbaJ4VIazQBk2eWhA
PMqF/6RaublGBFJgH0v7TZ1J5o2WRpyEW4U7pRkO9FrVWEuKguU53fQugc3dD5KFNjl8BkMGZxtX
yUfqkhGXDcsJf9fU0qHyw8+mGo4wrx1cVJsshRU51Ji2AtxexF1YqbcPPREtW+o7in1nBnA3cmju
tf9laGzY8txdumzQa2J5ywpq1tBv8rwH7jgSdR04YFpPvG8WUvMWgrHzDBfSvAJ4lrg7zyXoIRTv
Pl4/U5DvE1TPhp2voHF8Jo18TCO0KDkxIDIJkB1aPwnCTe8SOjHgGzWeCZtdZ5q0NwklswGHxZNK
cypUxsla1A/Qy+qFXBH0BTUeZioBIOP4ZHXdJhnVW5T9RBXvY/cj0ZQ7W3TvepX/wMHT8s4jNGil
AFOIf06oJoDqPIl+kbAxbuC42kqJWLxb6RWeanbIaqRvS688embzhWVtUUj5cpTsvSBwUiEHRDjA
tuEIPlUQulx4mEkERfINKgHRNbdxHT5Fme5UI6kXYGZcrLpAG7O8wbX5HiDpy0OifisDEFUK/qUZ
VtBWyOchOZjXvJRZSwFAoG/fyuSxbD6Tjm2uR/L9CLEl9fvb0bZuUP9Dwo37fVE2VNs7zI3EfmlH
b4CcN3j9W5JjABuCmuiRt5S0AiMiHWf8FqvRneZ/Jd23JHSXVnzrBzU5z4GEm9Qhm9ze8q4+1QaH
GmKnKX1NQCecdwiWSxPmXdfcl3G6KtwvKk7LGmQTbARKvaoJb23C0G00C7YDqZLhSgZYSRfz1zL5
UZn7BIwnlYGDMhOzVed60PN8fSsRJJrgNjXU+n4M+tvSzo6FRYJfmUPDaKgfEcG9EXKGB7/YSfZH
xi97IAF659/Z1s/ahO/fAXxQJfAiCp0RKLStL3V8VFJJnSUIVhLJCgkI3IL9sxdsKhVLVUM907CH
/SjAQTch9QNIRBLmutb6KlmHtRaJsJYMbgyBTUXOt1fCozQFMUbS55hbG9ZjRLlQWssfChOGfiFv
s1LolDkoAOUiPChTqB3MVQUfOCmk40LT70A3bwQZryBfavJLCPBMj6nOKVWWfVFWWkjDt8a0buX8
Povuavyii3i4zc1x1XQj3uD80JOB2qPtcmN30fi7DFaEW5uLDlZOXL3Dlz+m2biJNKCnNZBR2AdK
3iM1ey218rYfx3elOyoBsnvkYcOdUdzUEZGnEcG5Nf0kJqs1PdCfIJPasDTCfVgm5NRam3QU6yJT
1iWP2gMakGjeXhjiQyE8yS8o9MA+Fh8wxoFeIhxvP3wCsCaeYxApTEUJgyx5Mgn+VBssDRKnAhEs
V3iCUquvhSl+jCn8d/CZC5j8HU5wVH6LWnsmPnMpMzQa8WEEn7367qs1puFsZeT8ceEKsiSCzRj1
HFj27r0gFWTZD8UGDMrSLLJNa7+3bbuUrfAVWnI5ojPvuV/M1nDE9NYGEW+DpFKx8OP9juRiK7I3
EJmH3rMckbzHKu5zpfxqxmRrDAHZRFQ63URZ1pYLjuWtKBqwm05dZwevv4Vs+FRClSvhkOUnqXO/
tTInwj4vAKHuU9MmjSM9ySpU/QTnvs7sNIRLl61H2vmrOPGWkTGsfLXcaGyjgrq6lQbwgvmNbbGD
0d97iOdZDG1F/8q9YUEOz0bKPvv4rsIzD8XtxYsIRlCWRgYgyhLsxkkOh4Tn0x+GID8YdbP3ZW3T
mgRAAVfvRbwG1mdNpHzSNcL0BS47uJcS8Fh3HIoJyW/W+9xPl6BsgBw1DEnM76W8Yp5wCuYNgtxu
XaguShptVJ/e3dRQc40eABZzhmodjA5QH1UWLTJJAVBV4AWM0N7YejlRpDZE8vApgW8rBwbQuHGT
Q4D3BRsxs/7SyRbBA7DEZ+GgCFyCfJt2teuxmiiOr3Ln7XwNJp+a3bV4LPEjrK34gPuAVA7MB8ox
aXg4BYy4QlOduPiuNt+JYtv4Q7QsAA1lRFayo9rkcsBsd/JwK/pR8APf8iKUn9RcyMkCnxiOJdmy
y9fAboiaMYjQOiiWpmNiECGVtxKy3cFEtWVBKc7cm1xP1Js8BYtB7iS5eXIrBDthP/mSu1Z+VKs+
Wblqmj9EcgZwtOQOUFCGI1TqvsI82TXHXqqEthK52z2QkhmeMNgqu0iKsGYpdgABie0UgTOV6u8D
xSBUazC9uF3qQ+AdxlKUFe/e1kZkDXSlbyxg4GkUbDmaNQHQs//6GQahvYvriWNhU/ACeRoGnbUs
DMXY2bJ48WrTOsIHhobg9th/RGxmT36ffm8CaRsW8tHok13pSfGh1ACIQTpOi7shSwDOUzkkDg0L
tIdQfq2D65ogGh9J3j8Ptj+99rJ2nXvlroi1j5ZC9MEgk3eRqcxMWYBLZ0T4XIU/Zdu40WGRmQrw
EbM6ZJWCHD4APyVl2TMJj0eYneuSI2eUhAbkEK8D2064L/mV4Gairj7Bcd3UkGxuAEbfqqTcrnuh
yzfhGD72k0IG08lRjZpNpDbhIYOUvBQFPD5lVGuMXei7Q01+R264zuICFnlc30e2RSRnZpAI6SbP
YoAAH4Vdd4gs4xTbRD2lChNcDA6n8/3XoLTlXaqkEvQAsjos8vk412V0BTDQ8vaVwPZdENePjaUf
BcmKWmZKGzSvb4EFvWHMTDipBhiMkPO/ou8NHEwFxy6dT2hcCdyQo20sNOFDR/xTVNfbTNHvzCy9
KSIb0qdEZJv82hYpvAjW0gpqjqViDQd7BC6mcFBCjstbbbb2zvdlMMvFDmNWguFHWRdWtYGlDOYi
3AR+fbAqcUiBZFhxmR6IAgX8UgzfArINV3j69iDYE1i37r5KI3krkaRDyeXZHfH+x0J84vpxV9Q9
beapvCYdkixVmDpyL1iQluHGJA7mRxYMZAUEdbD109YEA2t7QFhDzY14PdZWaBDgPiW2Se7I2qcN
Nd9fiwb/9IbjbDV9aKqYhHXJ0tmrVAraMSnT8o1sYK0nf6YanmyQ1a/xaJf5QXHbwXBgwSYuf62H
X6aW5RjmbVznMZlQ94A3tYNu5SzOtLwsC9bLY6cvGqXQPkxXi1C3Z2GxNLwxLhi2rQGzOZasTRgl
8tHKY3bJdhiaJ6PT6pOlkCFQVpb6UNdIX1pVkObIB5Czm0TaxnStLgedO3bfIc1SCG5DIAKLpCTz
Q7UKaQNgEHpbSdz7Uuo6u1yG42g7VVkxt1gyMN+N7cvRXtExPJIJWB8igLUchgWk5zDNemV5wA4X
Q8iOpJLyL63W/oAmRdaWJU1gqUGzwM5Zo7KutXo8ioJgnWUvauLrE78g7FXxKPmLdqLbFBQf+H8N
sJsRfnl85P4pbGIM/n7TPHRSRTuanZEbez01E1Y0NmWUhaoYUfFfnJ3JbuW40nWfiID6Znr6xr3T
dqYnQjYuiZKohqIkSk//r3NHF4Wv6gL/tJCVdp4jkRE7duzFcQkSZ5MGPbSGNCJLLhUD13vVZ+05
UGnXXkbfq8x5suxAbP2l6DOO6qJrDzK3a3OMy6Ex+yJzvuLaaV87jp9wly6mlIfOy3oG6L4g4XHN
IdrvGhpZeVqmzJLSXYbxI+0sW6GSCoZCQ/n9HStmyUZzP5FJs+Qr1Fnm7+4mqWhIyfrsId41nfcA
47B/JrbD/WnGHlPRIjAXD66jXsKQmPGLIk0MJmIQ8JHXRWCeoozw4oDn+ZjSW8GHjiU1Sxo4l4kM
YIpid0yvsEX7E2He5Rvw3uSx7aZhn6vFvnR8EYQOBoF9xsU5im2ksvaxbaP0MRwL92gix9l36TiQ
WuZS/pCD9xAMcU8kC9kgDQGDr1JDTpuD1XmGdc2t63CTk9cq9XHJSZFjnimvKvIw0Tp9LQ5JoqMv
wqPKl6bx4wcQ8+qXFQoCB5M1/k1eRCD0rZz0p0AXkFqL5BgFIUuVjWcgdTMhAVqcg0Rb5PKQhYG+
roVvDgR+dwdwb0TALGHgAsA0xTWl9o/DngjfNK66u7kMNhFMCDJezklJ9OOmadyEaJNqurQQel9H
0hwgB8z5oVRRfR1kPn/LiyE76FuZGjoV7bKYneYv6hti9tUAtGfsgCGbJ5vAvuUijbahGMfrEvkX
3ZCyNJjnnBYEgLD1gHeS8uMu4LOcTv7lLt19Bcbiswznn+AK6SkJsd0V5JN63tjTfvY/MIHlJF6s
OQEV5s2p4NMQ9gHulyf4YKY04ysy06ZbA2fv8Oc4ofVHKUS5hQj6Lth2Pw0ZIAGo0tQnjntuh8g/
jnqcT16xkp3dEwKp2O/L/NASPgTmtk+c/L6NyUkp+9Vnp1V+9RmnUhkVH54GRZgB+YTwkE74S+UM
61Kpx0q6klzc7GYg69b9lHopaMR22SmxkLCUjyRbAxzbmW55ndNQ/0ljlbyJBHXYLkHywEtIXpcY
km3VlPnWNPH4artEntOGPhFKG2HGeZwc2sGP9kAbs5cMN9Y1uLH9wMQB2wLuQikafbSjdnBtN9m2
rLv+R5Z7YpuH3nrwu0EevIaVeWghpwrb07ZdkmCXUGmPAV2oF4pk48hw3cQZW5UxkaPfpqLI7k25
eEfWXRqKeILDUxVOFzkp4AgZO1NGpRlJmbW8eN0wv8AdxMeSJ3TR+gYUHvKw46NYv5YuAlK3ig9T
k4WRNeXw2jLkPCtPrce1redd6A+Cw55VVhLM1b0wUb9VszOx5TsRE5Pob6ojTLckeatUct2Ziiz+
zkjLvF+On0Exme+1dWI2lvrH8nZ+jO1MXmkUTbeU4mmr6u77KmqQUSF76z0RePfZqqNjDTwNrw0f
Mm2Y/+DPHWHo2nE3pvHDfU6L9Ag7s7gzlYWLko8wn2dNrAp/erOGAQD6ogNjql0ldqUl9HuO5o/a
C9S2bya7TZuUWx2/+6b3gMuFPW1/k6u/ajCCoz8+97mMDoBavzmT9NGWZrLA2wh7TLFuCxdADqDT
nmjRlndCNGgn7tS8Buwe7Qc3JpN9rJ+N5vZUnq+O4RSL4zC0L8TeKQL70UD6Mv1DRH+zXzp10WZM
znPhZHthp5+zXIHSBxlvLMPgTVXoXw7Zco+rG5zSLGPGqLz23a0y8C/D6jLSd9zTPOVfMhrJsW4L
/bgY13kh9b7ZyhJDfOkmpIH1Zq/Y1ds7Os5xBoIKc9rw3UT1eE8AbHtqjMsKqu2DU+x2HWX+/K5V
jqphSyrMiCTYclqvIMYeCFRJuLyikXAbqMBzJtKHOieaimPtHESduMp0rnedx2Zo1n7lCR9/oiZ1
F5qS+Je070/s+HkHEvfg5DREw2hxu68T1+7alSxzNzePlF9n3pY7W3KE+IJjTnvJH0kw0hO//FMb
m/vGHVR1mvqWWquM6mQfk8f9SHyOV+27yq6QlojhnNi72dJwdc/kV81/6CHAHep2iL2tmxPGnuMt
JmCpkMOZGL9x3y9dBhQiSrCsq1g9O228bP1mEV9D78Vb6dfByypVtlvtLdtmLDoCnex8s8HO51S3
KYHOBYUw+z4br2BtPevd4sliPLzmvA6vBCEvb3SGRFWF04hJCCC1+4ek/ZxgdOBCXS2rp6L9qkK/
P6mJbpF4LoKPF9K5lXKD7bJ4361X1TuQ2LTMKTXTVTU1ceRh76Tvlivhm6B2eyO3Th9KdwYRlosU
knc9Py8emYIE5eXZnlHA8JeplmY3NFlBZpJtq3Azl7O6znqgqUob0rsYt5XljyAnDT0ZyALeciRw
iRSQVLOpEJ86qNSZlXwX+QcWO9QG9WaGPn4xA1HvrvWisx6g3dlGEEcETGznpyOH0CwXh7FjLDTp
sSvBmIlOMhb7Xbt8TsUEqmNNbczEfolQbdwpY1XKUvk3VckYUQ60cZu1CfR9sEwzDp9pDDk0iPh3
18zfOjYgysx1omc356vbp5Cej6RKmJNrmp4oYz7zWxM2Hr11yS9dTNhV3JQ8hREnyLUTbvy2EoeG
CuFIYrKczPTffacN/kRrGI3bQrHPRVGD6iWqvNpnfercCaYUbypg722SbfaTcMmoOYyzUlAslUTK
6wvLZRV0iXp3pey7bZd0lM68xjcGBybUiLRIdpX2rIuxkbp2qe2fCSaQ+r4FBXKdinUmzM3U+QwS
FQURkym+jG6CmVxBzIn2c7LG6j6qMteSVMSnuxVNnD1MPfFJbj/JP1FJe7FJ8ra8qinIf8sJ2FFU
Vu0PooqJhe1C9vg3QmTTvTPL6cL14tL+tkIClfGrfivZ6thNHjsKiAJL5JK+noJ+GGLR8loP0o8f
WeEltnptyrNBgv1titp9y9cg/GMnP94Jpy0esjxvD3nRz098mv1rDVcbwmrq001UqtxNdiFCkSyZ
2zbPmh1zEfs7iIssMkMheDCWLJhIBPW7ZjixN1PU3IGu8j+UabLvQA/9rylWRbMrKx9Wsw9catyo
QZKlJlok2SxMkt+e28fHwSEavll9AMps3+9lld0xklh/zYAbr75zS+nMYrkLw1nvJyk5y/vUpqfc
DPXvRo71Dwh6Cb9BPq/jIZ9RMBCJRa6fTBk4alvGhiQ22Ivlce5LCs7J5r9krOSuF40klz727mxK
ErozAe0xagIGowMuDBJvyEO87cOpEDWNg/glWThVpnA9C/AJOxOqfptaq5H4yo82W3hmso+Z1Z4W
2/9pavk/CgKN900MDITWG769N23yunaAyBCC1QEVXm5OgcSJ+QET6ff9+NSM1VV0EVGWxM0C2NWH
eSFTazfN3C0tTchOtVzMJktg2q3ApMg0e2vG7JiM4uTWN+LaFD/HPQmyjnGxa9XBfgzWfr/YFFGU
cquQ/aeZy+r5tmrcevaOlgGoxgTAZe7+BNPywwvc13bhl/J66uc22IVJdZfNwZ1DiLOuCd2Il+ji
gG8OK/kVu+UpmYDFc6tm+AKmlQ6KXFJiAxo1XidVEqucnLy4rO+WlHx2gvUpXT1FIDmYk+2SgUlY
mim4r8VnP12nVryrotghzDCdq+ArW08e06z7jEvyGEkQlCPyonWj9GocdfH79MiA4DiyhhlNy5Ej
iTBQm7yhEh78WtJ1Kq5h/1HUg9hasspuA5aIt3g9Lgthhw4xjsNIjLzwGFQgoU7fw5AkwcP/GMv5
8T/M/f4eaJNY4/UgT4pTmvdVuYv9YPzIWWvax7PO3sJEVQ+uoynXyegaX/oiicCU5lL/bst2fdX9
IE5pTA14ixQCUqmywT/C8LABdJLCg7BL9XxXz4UAjVktsT64VHT3NeYV0vNmMzS7pRRWb+jxhyvp
CAYwnjeNf2Vlu8CXbvwOHZyB7lM4NM5XF2v3DBC7gFfctnREUAkZrHXrZD9b23qvHhHL72RmRQnL
LhYgYzgQFxg0owWUwOSFljt8yVTgPHNm8gKLPtmWXVX8JRPT7o1roeJSA4nHcRpdvTVD1pvdOPj9
p/UMoBqndYSDL9u90dAc51vfGRLcmnUkoMVNyNrrdHYv4tL/NiThereMUj92lUOaIGRVVF+5km++
RRSerl0c9VTTurjnlxif8g4dleU0xzv31e2PtthtvvdR599eLmX/WkKmvvAw+i7e1NEyARAiJ4TK
NMvuXTn4X+sysbflFIT8R6h0j9Zt/Q/4sfkp72nUKUdSzZRCZPK3UKV7bfDBfE913n3EsGWffQg/
xzQiLXA7agtYD2wtUIrB/fQmj3Yy8INjpvLkIah6X/MO+MMdmB/GVpj2/iLECr24Ti4BUIevCmMh
06luip+KxZg3gLTLu7ME79So+VkwzUXLjKvqd+exlyx98H+emf27WLXcKH0ez2dw6yABcj/4bBm0
t5tCd9m3eYlCsGiNDl7TWiVPaS/rnqMIWAVc6Ao8zzAji+epDzG5gWu+yW013NcLeX1JX/lkQ/s0
kNVS2H0RulBfVeSKctdMdDUbI7r6sGZ5cMm8Jd6Dj7cK0pJDDxBlBktBUX6Y1E85jT18mZuAmvXW
nqfDezZ6hhj6ISsvSpIYjXw+MpKNhSErmY4/bg5L53AElRGbS7NJk+JU5gEZoL5mV2YcnewtmlE6
DqQxZveeX1fPyi+56KNwKYatWMwADTqwqKtZs/gFg0mPS6mtFdH3rhtZoiwTcx+Pa0KwgaecTbjQ
L+54npL3ZABDuzFDx9Mt66U75XLobvHENrvKIZM/4ioKz2tPiiwlfa23uqJuAiWYpne5NNnrhM59
s/Dm156p1rXow+oMfNc3uzkwEBqF0sl4GosMygZbzfVDHI3BuczG7mc4rcwBFA/EQTYSIFdu/eUP
8Bfxzr5KR5ALkMQ4tOAmAHL9QbpwyD6yfuVvq175bwzDh58Ka1gOiy7vngl/KX8T7J9deexkuYtM
DAnQBPH9tLDdq0mlRFCkLPeqJfnNblDwswPnGwIUWtejpoQ7hSiMAob1kDyq0dbfjCvX90AiPser
HL7bFMPNmvvDu7c2pqAbZvNh01iuMCS7EsRprWnW6Uk8MGsMVCGhSheWMjpXygyqKX6RTX9DCgHC
NCp3511duU7Iy+StH95cjF9junrdjpjrvt4Mo57/EmVSnGkVVu5k2X6HezEM22bhDlFrMP1q4375
gEE4AyDMxKMquvFeFEH6QaCb/UrQ6w96Gp1oS8HqEvabxAxfl9U5zmOXf425Z8ivYhrwSW7njbVt
qmAf2yx9IzpzOGnpwMQZTX2FzJJ8rJNUj3Mbha/ALsp+FzMQfk2mNCRdFYj5ZxMwcbsV3GfTNaDM
U8k0N7FlfHvSb0ivtM3gtOdhKq+tU7n1mYVfUoA8L5+STews9pqqFLIMc51hsxAQxKB2WatjS7D2
W6gGAoWxwtwL2H9vpZUxUPnFyPcsWRnDdFnWnGaxrFdn9osenHQKJaoDyXWTGAm9p+keByg8XT2Q
LRskGBHmXjn+Bq1hgALpBlO5AWnVfgxZPuUnWHMgsFiYi950ar0TZMf2KwlTsw/5rFBEzIyUEi/t
8BRVqvrwSBj/nWYx2hMUXWwhdTH/GNo0/V2s7gK73M3sW0HSGbSCof2zMt58gYfY3Kc1Ii/6+6j7
/ZSU+iHrFMHkc0THg3g+xzs3uTFjdZgSjltbRMTM7/j1+ZzggrOcyLdq+CoBvVUquveiaT3Itsgu
rH01v+KRaQBAOEdfE5MvOHMNN/IuQ78Fmc1vuVGuZiCfjZq0ZWFeVaTBBfMxIdZEqV236dr6T1XA
YIg7InhsEKlpswd2ZKpWUuPX09KRJBGqZ8zfzk9Ct4LTUNXtbl2rhFG8Xh+SpGfTJVfuUyPJlx6E
o86VWhoEz0LeRW7pnNcWtSFqwLcmuC2vNhDeI0Gp1YOeECsK0xFfzb0MiLadxfe6x8/qzksi99Tk
09H1WIDa4qcFZqdABd6hMRranMRDCR9btTNR0uxlNPAwBl6ynUWgyeoPo0udQrthINi9pZGFWD9g
q4AvFGMtH0cvbx+zIuARj3SWZ5vemaK3jv6HdNqo4kSMNOMu1+Wm3DARWD89eetIw4K4aGhipQaM
dYMD2RR4XycF1NaVWV0HhwDqu9v535sE+HubCRw2VCsYW3BGEMiMVIJW6YjiRY0BmelLLn/6Jsd0
EcEpf/AnhwTdxGvSc18yklJgIULOmGR4SNqJhSYIGw5KbaajFwmZde+s7vo8IC2cA7+Dn8z4vtfb
yQmytzxZmm8zln0MsmEi8WCVzZvu3GbvLkLzugEKmvpZPpUClgG5/8xi3XyAYOEK8a4XlW5FPoir
Vc4CdymLfw4pxz/sC3Y8et7AgwOFgGk5nx/EO4n+TkKJzkgDTxY3P9iegCtugH4r1g4+PRU/dpTY
YKgKZ6gRvST2sE4/xmoOXnWbDK+pB1U89hzve9OF1cEZvO4YEce7Tyqm6gksjHnxUEELxKAdC84B
KipxUy9RsBQP+RL022HM3VMeESy9GVKPEgWiyNjuSoawG35++riGrnjSkQdXHt0ntJh6rKJsjfhm
0KuM98izo9SubP1xvWtBRL7JqDTjt2VCld4HmbPGaGeq/NHGOSy/3ou+CXxs3qZwTA4YhDepRcB0
SgRIpqwzycTWBetOSXqWUC3p21KrWDeejf7ZwtvrXmMby2MxavVbMcVEW2kz2W65TdldU9icbuuH
Lsf4tEy3EGXHMK3P0R/eRLfa5DQFTupvloUFdYQEUrFDQ+a2mwWvbVGQjV8QO82QaXbuqyRtDlPC
6H7D6I/wvxUKod3bBbNVqpbiY6JcPmTeJLCHCHo3jJswsapyPyS93ZvY809OnUMYl5Ef/jXGOZYe
fquTVMzqGIyF59Iau52wGf8sZRJvi6ZRL+0i5zfNCXyMh8G79/0+TvajA7uk9mXzyISzf890t36Q
Glucbe5WlzDW8ly3Fcp52bg3ux2MIJe75RLYfvrZ9379nJfxe4936YMjUp1RN8W2brmUWgKzP0fb
rg9wxZYD13b2rTe5c3GMbK8zdMWTs2K/imUCC8IMSXrKQA6dA+3lbzgS0jeXi47zYvH5QDXYDQt+
aLuEaIdI9fk55wMikLpHVIgIXZHo7mp5zgOJ76sCefISAuSjjTHF6uM2sPEXlEsfk2Defs0jPJuN
Xcaw3fuji7obhfN1dGAGAUZgmhsrjT2uzVxOiyLR5qnB+kCzoWW4b03aPS/6FjjPNKC/aAd4onAc
pgwZF+KObkjKyyo8jyD7AthTv7YnvIlYsegoGn+jEyz461Tbb1OalI9MTbMrjF9Wh6vcTV5aO/MS
hFNH7LZZ39YihDtXWOcbwLz0yAzYNNuQxOQXA2vkkjmjf9cK3V9G4U6MPyOA290QXBKBgsppnWFF
42o4p7M2z8wMyNGt1/JPPmjuuGIWWyPRtybhY7DN2FWwdkGEZ1YMoScIxRHx1e7J0+a+5HQwd50y
Ka6UJe0eQlvXB5kFUFynURNUY1hUKkzSPWrmPw6ojiG6kuI8Y2lsO3LnhVu8wJkIrv7MWLdmRHcN
68J7ROGCh8kZ2upkOickD73KUDYMbgGi2A1BDfNTvk7OsWxGrBQBnQ6kmqL7KubAxc65lH+E6qoP
bmxw3Tw85DExfT55My3I7OXJJSlz+27GeD7NqVdcSzWXUMFGNqkatoxx52PPqLYOyi9M8gGcIvFO
HVzxrPkxS5GcRN2E1MpYAjbrENkOha7pHLTZSbjMd73007cius/jFcTtZIdTk1loluXct5BrBmc5
6imT36z2+8MYav9dR6I+0v4v5Oeb9YSE1P9cCHyjli06Fvp5QBkiG6Un/vo+fuRyne6Yl6e/+lz4
pxRnkrgwZrcayaws/hRxMWHQqYL8Ete2uitJ7QUkMMrfaSzFrzQvlz0zrXYbOCujKeqrhlBQ9CHS
5CsPT4hOT7HfeQcSh7LXxCsg4FLYcbPgWsNY1rG5IjCe+MNa7ri/5CngafnkpHf/WNH5f8qSHnud
qmCLXATkMo7b7BCwiP2NyX7zmLXFAnlDM3bdsuTvbhsj4j2qQnXmp+p7T8fOhYcBlD3bI5s8wUWc
kOBOdH9rzpa4CWYx2OWSPIFcinjZstBbp/atd0X11CM47WQV9fdMyckLYd52YK/UvYx0ltc4B+kE
aiL9jD1rgANGSqabqC+wZI4lSstmGNwG7g8XfU4D7WJ3k/78ALeryA+J17V3U7Uu817lindIu9Nm
amwBBiNMX+D1mUMXKXi2Q7Nea+rGez3CQe8d2rs5SOV3uYJ0bCufJR/fAyJNiuIRiLS7rUWY7dMC
NDzOgoXBZbcevWXOjz46MvLuvPBoNmRggxxhqro1bl5h6HS8AadEnEK1mcVcHp0qEucJWOeXimZ6
UFbjAaiX3a50pX1RKcawwuJxymF4sMUxJ6eokvZ+iWcAAoTyymPTAwEah6JAzo9i/keriytxX3S8
UZYdlzYLn8QoFw/FCdcNTV790FSV85ybzL30wtfnprLyNiH2HsOw1H9CBqDqPpgS7zFdIkNYga+j
92pU5kfgut6vWZfDYZZpc+X0xucduDPQvGJiSHogcBSwuOZI/a2WwQGLFfbltVpseOy17M8VGO+N
9QfvRx3d8pNydgTip6QWfHFh5y1f0zJMD+4IegC9njeoTsM02pDBnbw4FTXr0Ni0OZGOs+5kqaYX
ug98IGGV230VpOuBnnLGXb3GFx20N/zRkl6CWM0/uhUOBdWOOaxlKnZmroP71ejie4yhAISpm+q9
zKDZA2xO3myYkSQwNPJLV8ZbAL+EwUOQqnrcjpMOrqxDth+BPzUn3zD0y13lYWljHWHTlkBGG7l2
T+4cNQvsEu09NO7MpRl74m4q4v4YRc54NlRdMzJNah7ZRFwfWZRwdwRB2zfJkla6XRKV3jGoAqwr
3GBfxW2CyaITMTtobfXYijWHjMLaeAoFN0kZgFjMM4y1Wjzz1jHTuPEZW2/neG1wzPntB2eg8zij
oJ2HsUmeQiqIH6WrzVZjKX5OUhDHQZnFr0ZLMe9c2KdbSoPoLW1LRNZcRdW17atZ78jzCdCZwwaV
Ufu4FTpnX61r+MwNE74M5X/sIHW+fARMEsbdSju3xaBYlpiTc/cwVsjZs6/8UyVsc621o57lKH0s
W/jESnxc1xpc9DbkkLwNUThE1tp9wUZSvzCVkn/yRgXQKuT6u8LVjWnbruErOjgwqH5a9lkzg0vv
l/U31eRtTgC1jxlEsA+QW3fSEdkuhkyyU9NA/A7P8GUqGKEyufW2M8P1PVxffXD04FWEh/nrQ8Wu
w7vgHCy2y9iWR+nb6SC0Hh9ZFbRPJCqte13adt4kfUfdVaEHR8WU7IXDiIxfZZTHKp7NLq1U/aAF
CLESwtCLJVsYHlEUlO8msejlhUGuZ0JudiKLFmqyRH6TSs0PNVlKaFPQxzdNQP/MCBkpqMnXfWEr
lZzKFnGOLYS6+pbmYvztsTF0l2EZLXbOzBN7j1yfUXWqOd6azkcqnKtgBFhE1b1V3Bu8v7E8GBcV
f7ZDweESOeoal+mYXIUP3WrXtYHLTDzgMJt0Uj/5IxNcE7rRW1HlGEKjaQRah52GrUEzg81qxEk5
Zj4Ns8DDNqLn3ZXInmI7t6l9nyuHEVndeu6dq+PwAY03e6Ukcl9qz9R7AtCogdLxht2WeU6uMxgV
lOtIVp8IjQXPqy4Zt80RZBrH457eMfSvXaSfud92oV6OiH+TuBLenMb7po7iX/Y2LcMolp+9UfvP
bLos6aMRwtm5E8uP3/wpEumhcKWDI833fAOaJV7R+Fzfi/LXiUWWn1Ku9kgHfWNG2YDlrNE6iUHc
G2qonVFgAf7KNn8jXijqdlMlQtTcKpvu8VGjEAbiFuLJq8lQkVB+SeaFSUlsAT3uX7upvnXpYcgS
jYeJQugQ/k08ROHeyZ1suoucbFGnXHN50sKkXpzl5yDDPSJw7jv4NEKBNjRnktex6pOSNQE3v+9D
zEcvEMTbt6xH19jFukiZ5y3YlbZFW6IxpmPR/1HlMDq7pgB8zgeErHCBEkZOir+IZYSeFPv8cT0X
bIUU0SK2VaFIWPfTdZY3flb2hu4n520fU5EfI8c284UZCcaRfJ6V+GxVV5y0h5efq3j6gzE+iH80
JQNrYj06UIOjkmF59CENkzviTt16nqbZfZVUYs6BPLEbs9Jr6xVNQ3Mf62IMdnLV3uOaDxEw+JZw
bpSwyXuxYRX99EIqA4Z8i3wMIpcvfl1SouKbhkUVCTdt4KEdmMC9Y9+odj4i5y6ex+XiZRm9DYOq
Q0Lst7/FcIJmboMhRAcoS/aNgtprTyoQ2T6mFmMhIKppEHGzM+Zfq+ow6DV/YWINgE7zoF2wy8HK
ZNj9qrulPoxuCNTL76x56ONiiE6IKTk+dYy1exVM/Y8hXswXQusA1y4LSMhHWpxyJj5bIyqJSORV
+DK9ctlEOUbXToTrTo85IL86QjK7gbTtX31wm62O+ezwkjbyYW2pgqSzQmsfvLw4crpBzSD37ziV
a/BZzCUbTAwoP4G5VYCestS7L7Nu/DSDqR59Xs+XIgECONVJ/7VW+CTaUa4HHC3yUPil+MEh2BVb
8ADzHmt6dSl0MtOOMZb5DEqyO9bZdF/emjM3cCUDdOwPrKxTKkWldxf0Yvliwy8It7623Rs+zOIw
9ZZ1CAzLLzpAwAV4mVxQb6bf3AYz+qivOVf4kqrLJKL+55RWxbWKDD6bWUWtB1/enb+nMAELbkKi
w8p2GPFc6AUZb2Q5+qujB1y9kPxPTO6A3cl+Q2dyuyuyQnrBIzOqG67LeTXNeMO8Jt20CzM55IgV
BQaBNev2mHhitOFofRnqub9biOj5HWZxzi+pevadJmEADkpvuDQG+tfg6Q4pJmN41ojxWtCB/uVR
du2ReG9X4YIkbvIkGbcQ4drfYtLezwjW+6UTbfMT4E71mzyE4dRPdjo5WQZ1dKxvW0j/PuH8p7XN
2zbif+1Ad23eirZbRuBeWpxiPEunMfiP3RAn/r//iH+aoN7++3/9iCxM3SyNtTo60jrncAVi55R2
/R8j2n/6B/xtFTgZR1YI5qAGGyhGXg2fQddgcVmkIO3+/R/g/dPP+NtGMBUrfXiV+WeBnQTM1RKj
HwihXuJlnK+GjUvJLe2JDzwMASz0wH8Ju746r3niPmMRbC9+bPSdKP3kzDMTllvlK0tt7pfyiKrZ
/vAWr3rO1jKOdn40Lki5xKwLBtnVJpjxtZ/nGJPRv/9z/NuS8f+x4Bz/bfk4VUMaBgHzJ8iGGeKu
58dEBMxVgqNQrfkfMbNjwJJUZhQowrw8+Wln90qxukA+lKN3q56oVy1w2S907+R9VRFP/thbNLyS
hRbMvdil79lN8n7MIgECnMn6NTYcRTCm6mMh/SbaciCqn8nKRGnHqLl4bOxY/apMrZ7HiZ0GbD3x
/wAs/dP397cdaBs2pp8T/HW+v4onzNTujz4dsu8EWvTifywn/8P67t8ZIZnobBjhC+VL9+1vrs7m
l9SC1YglxLjcEvz0P57Gf/pBf4tNIMKC76cJzNnPbijbKAFDvAzqUMS+fez8Ov//iwKJ/p6OkKt2
soLsj8Zz6mOPsf/F8ev2JfC5V4IpyvdB6+nXf38mb3/p//FIRn87hgDJzEkfLuO5xSxEePUt/38Z
AQ2kFO0NBUiEe/Xff9Q/PAzR7b//13GUK8+hkiqHc6FbzXpbPo3PTIWd9ySQ9du//4z/xC3+X/+e
v51K/ZKqMmDEfe5TOqek5oKdRvFjSZz04C4Bexl9jWWRtvzq28DFfp0V+7alpAuIPzuHblA//z/G
ziQ5ciXLsltJyTmioOghkhUDNNYb+34CodPp6HtA0YxqG7WP2kHuJFdSxzx+Zf5ghYenSAjl04M0
kjBA9el7954rLRqAUp85RXAa8JJUJCGm7Wy3ZMB/fvOL/mItsL4sbRMKE5pMmUneJhsnqaTr8KEZ
Van6nVI5j2VErqbr1ByQrf7SJDN7hwYrQasMrBm+/+a3uFBN/tHl+rIiVZmtpxlwv71TK4Xc9ljv
Kr/T0vnQZKNeYlqflFtFNfWnnBBCpg9drD4iNlcfKa2dbxOaxx3yBWg7zmC4md812oi0X+2X0DDU
4VkqMfJuIBTLwz//jX91E31ZUbK16hppJuwI1aBxSkcseG9QCaBU66PfXZVfcDXMLwwY2syJs3RJ
zRi5tw454XwXi3t10MouO5V5lb+4yKlXJK6N+4zdMbouJDMNJa7WsEUb+QAvGnF4nJlIh+Yaqdga
mTTmjTJtd5mF/OM3d9EvrsbX3I6sqeGYWTy9FoCTA7ze85B2rE0LjsF/fr1/seiZXxajRC1qQGmS
52ni/Jhlmn1G+TK8NcaFsqXlv6M8/Oov+bIOoVehZJyLcY9jYEDUW63Pkb6mBXfckv2mHvrV33L5
2X9agNBbol7IuFqScHcb2WvgCB0Dp+zpX8rfBbH96ub5UnVNWq659dizogqFDNy5x7s4NF1+myzo
LItav5gEERmUCd7G39yxv3iMzS+rHsR7vY2rcdxnYlYebBpyHPVgSRDlVWILz4T2ZgpJC1Xkk7hy
lJE28z+/P37112p/f03dssTiGCfjHowG3WjdyBjy2wMtkm7JWTfBJRkPmKWYuuUZ+uvwn/9YcXn9
f7BwmV8WLhcpp07LH9EkSKjF1fPjSDq6has4pmHQ9Uaxs7q0O0aSXGLicypMIXWzLaqKWki2w++w
v78i/5hfFqQiR7rUowbdO6nUj1afkfZOWScyz0rtghlQVRI+HI1+paFepdorkYCjYlB/V5b8CpZn
fFmtODXSzq1SucdFoz07EbOSgEkMWnShdBjTAXgf3c4wvjsx5CX64+X8RAtJFGHm1sgwsonzjQCz
hVG1p4L/zZ3xi8ri/0sm0VXVlYBg9wVb53PUT3mw4ljx01qqgRGlHRZFt/vNo/2LB+BrUolap0mT
FmLdZ7liHBtX032B3vpgpvElJA8h1hAl+aZqiVZI0Gn9ZnX8mXTwD27Dr0Ej2dijtpYWLz8xnm76
fjhT5Jf3Wprofmy3pvRrdHVh2Uh7p6fEsVfN6ryZ+BdOiN6qbZSJKGBTrQ4qvZ67AjtUqKKKf42n
SpD6MReHcoC+stKHtEOUK8XTnCbz00LX4OlS+XKItc36ulLq9WZe7TrERhltEbXl52WIK+TQXRRB
brfIo9ZxXVt4vg/6NJrnrIjczW8ex18sA8aXpbVW8HcaUq77VkbVRxQzjSlVTSO3VVlN1TNgBL2Z
yFzDRpRov9JR+zT0PMVqyxhTG2zkoYNuOlsXvSO9F9gKcwUwx3cbVX0dxTD85gj2iy3gEqb75y0g
KjW8Pey/e7UWt9nsPAKQ2DT6JfU9L35z4/9iKzO+LMa9jPqZKSXWkrmwd+vQC3Kgy3JvX5pT//x6
/+pHfFl149VOrMbpxQ4p4bBxbLXd4LLApTQO8jdX6lc/4ssCy2INXqju4KPk47x1idwOgbG6my4u
/wjl+x9/l7/b//Xf+PyDlkaHF3X48ulfH+qS//3b5Xv+82v+/jv+uv2sr97Lz/7rF/3d9/C6f/zc
4H14/7tPLkLwYbkdP7vl7rPn1//5+uQQX77yv/t//svnfyvy+XIe+XXks//v/2f4/Jfv//G//vde
YoP5/Nc/XnX//X/+q7h869+inxXtLxiMHdfFjSFsw9Ad3py/ZT8rzl9MF++na+iqY9jiElz5R/az
UP9i6xbDKPI9TFWgyvjP7GfjL7ppqzavp9ngWSyAcf/vGtz8bTX729vCNfnj8z9nMxvmz132v5Y9
07Z4McvWbZdBqm5pX2P1bHSDbCeLn+FoYWI8D6fOSZbDJI2gZ5R921YEsV3AUXrWtiFCBfc20/ET
xNWwI9to8WcxIBGr2ydLp0NlK8iPdKvayp71Y5wH7CPLRloOzRhrTkPXzuoQCMd8x04VRuMAZidB
z1+m6ckt5U2FiTt0DQn1IbazTaZOz5aBTN5FW3Bcs/gsoNXtlwiTEpPXs1FKSTUbjUEuYmRMNFiP
aWwDkFBrOvVZz4RYWYXft34br8NrdBFYa6OZvVuILdviykrj/lvVklCP7w9m1dAc5iLrnlr1PKrL
ZsL5FeK2pRaLwVgZ1n7QQLIjiMCLFdG7ws/reDm14amwkz8+1IORnX7+W3+RJKtpvo2UEuV7G2+M
XBobVZZmKGoxn2cUV2dWlp1iNaycS3mvrj1X3pHnVDfaA2gF9aQNRNqsouFYb1pnQ1XaFdtgKY6D
MQd09ksYZWnmKxHkYNwTI1rmZI9AzQktBeV05eCSqKay89BEFEieUuBUIwSiKXFOBZ53mvvpTdJK
/OzoXH9+pit9epOn1KBGRGGUmQPxX27KJG7cLmmuPjNK3dbcpsfKaT+IKGofOx0BqbmYAZA3NRxl
rN5qrc5coOKtZ66LfSUBvJQzLh/iO0VfbrLZUnZoNZrALjOdnjevssok4EtOmpPbpzGq5H2VEcGw
pOWLJhG9NEUd3fz8kJiFFb5gtNepR1p5lV8+IJM0tl2DeEbpSjl5gpFVqpxaYcEbseS+NV1EsC2W
6rPqFC/OpD3ZQPGCEq4Hcga1mz1ZOlBu4sT+UaCZ8pWxu+scZ8I5VcvoaDpFdFwWnQrQMdYTs3W5
i5SsPMVxXp5g/vArAsulzwzin677cugEygKZGdEBd49ySFUbK96fPq9WucUycaXpqnL8+cHMIuVY
l/opEnG3+/lPI1L8vZo4G8bbMuP+UHAgSy056U7rbsohA5QU0V6NjQ9b0VsRxGmRXNm1RKr4tNqW
3JoTFLJh0Q5MgWQwwar38h6NpYfCCc7KMiAFtBr36Mr4zx/GplS245xe/9e/x8TVHbsqewNtpW7V
We/OPz8oMunPGlbjMMoJfYZ4QjCMW33khl7hW+qU5qQB3fH7hmho5rbqgWawDE1UqeHQvLoiO6+j
IfZl0sewrRrdR7r5iHPDCHWiAz2p2Pgo8G2aZzJGEB2i4i/badwsxTCTj2w6QU+1SuvUOHV5qYcX
F0+AYUIjTx3ayhk1YYR0lkEeNrc7qefR1hhM5ahQYp5+/pfD+DCwaoxvaMbVE2Zt9TTQu/XVGMbD
JXeBh5g/xqrMe8Ww8qufH2rISlcMPfsNPpvF0xr6t1PWJh4glIzQsSZKt1pGa6WMe046RAr7qopI
vmJ0jpZSM2/MLgH7VtvoFZWtpTftVelCRiAi9rhQUhExtgSNqEl8XLm1dzI33etFbCsHiuesXAEH
gG6RGeOxNEuvMZmwja0cEZgsL6jMd67S5BxjLAurW2dA4L6QAkgDCodOgcY7mPUGiQat5PoZAioA
p4jHmQbmxukBbJBWG5aLJLMEWWTktvcjYtXKEErYqmbYgd/YakXxZJroN1VXIMFwow+cWZ9xfF5V
0FUG4+hdxFywzLDwRfzGnjHomDmoaisKStxR35R2qA7NEnV+Xz8J55rW+Us5PgFa6D08xxNnL+ed
+LNz0QdOJfCL1mSwm312p9bgLJtSC6JuEKwk3VHiJ/AnFk5aPxdxfXUeimZHKvlhMs1bo1iTAOLp
Gb/t3eBW+6aI7hnFJ0FraKdaH47p2B2Z1xZ07BiPIdm867eq6PUgQntnJrQ8i3MS99uC6AFJMME4
FnvaKE+ROweFiUrZ1nXsfrEbTHZ5PS7GDZJrgD2mcqZhv2Vwh7ZvRHU37rpqubd6g+NkrOd+PBs3
duTWvplzDi1MchgHK1j0/FR3fdiYRr7pQBl4SVmdxVzJgyKYNYDejejxEfqaP7ojOnEmw98K/UJu
WPdasng2bv40WvOwThzsXTaoySWbfLvAt1tFb2ISvhg5yLgyPysmGprOnAOzM6/WC/1nZhFmNt76
qxX9AHTlhjiE8m1SaS8GtxE+o7CzbZ7YZB78pB/a7dj3oVFyOo4Xp6O3LsfzCPwGzNd0MoU7HYQL
gZHB6gtIiRMzDoRY+fwtndR32TKuQ9hHjTCjqCnqfVIo74vbhghIpIdc4WDWNpy/QjhBLYkgKjmh
gP5LvLZFmVTCeCjT+XVW/RZ9Pat3c9mCDEhMeT4fVNR1volDFlIUOeFOg6KkSiSi5PjZccznTjmp
VbkeHBx7vh01OKFxlGXxDtT/axa5uFpbNBZjpfsd+ho405VvDWOK/ZAVMb937Alzq6IrYDLXwFls
3ctX24NZx4oQC7yJyF/3ej6AWEQNhNI5bkHspdsUhboPZ4k6jNA6B90knhXmw9qdUffdQXVAJGC8
uvyBw8525vmIBp6sd0zFvtufy1Fpj679I8f8fEjryd4YnfpW57J+yJ3hnYWGtdWYoYVbzQ8r0q5U
adfbwWRaNi8WhLtB9RWV80E+2fUNwukL5YXBbZQPOwuG6tntuT0XJKahBTsjmseScf4qiNGdyENP
9Bj9+QjEuEmpn+r4OhK59aSwB3kT4rdNPug8xosYH0Gf3RoVMDoEGWjbLMZ12gBOaUI8W3CsrXO1
8m3FUhm/KxdODo5bUyUSclwwH+Pqwb8h8++DRNJc69FFn3NAEwRAdLJsr8YaKgc8X5irMFcM6wUL
ygcybO51x0kPP/8J0Xx53aZRee12I+v1WrbbQkcmXjko/yLTguVGVPMR98t14mgrFo8oR8Jl3c5q
SbVZ3yx69i1ah1ONVNOPO4QpVcdyKegdAbBkwY1XmmVP5VQ5xzzV5CYpU2NLAOs2yp9xXZ4I0kDm
qLtP9Pl28dKS0pHWT6kqRz++RSqDxQM6SDWa6j1dIKyw1lFZ6h04tWaP8iTfoyrjPow+hC3MU58I
+VDk6tZoUv3FGMdx1+hkvAqWuZc0ouRlP8QvlZk3sr0sFy3faPxAhcyIPa022FiSnW048c7trS5c
O318biltkMOJ5JAwmVwrfP1zHNKym69F07kbZeLZcdXuILHLnCY9D6VlDsC5jfRgt9VNa5fmvWgA
O6gKYymm9todEh3sYUXxPk3q5zTjvq36TO4NodqeOmn61ZwogU0hF5rzAGZitLf5hO+nKFqUyVl7
mrS+PUkccVvgOTiHpu5lTAdnD5mgDF1TLmzvgoLMZprRqYrF7PhHjpB7G0X3A7JQCGiQfhNln/cN
8SQgBQByoHvqVUM5/vwvvXPeO23EdwwI15WO/jC7tbEZZ4iNZYc+xQER741Tw3i3SIYg69Zblb6P
X7my3CDKPZiKNG8Rhj+jn1wQXGftVq8jJH16cm2hDpjYDr0oOcO+QA5q6gifVPXQWCI/r5e4A7b5
B4A4n5nOKlzqubLD8sN2PQqvrug896JsTrgpBcgGgGZ4DYKpq9RtafW0EEQP3kYD5zCxNAkWgRmM
VNiOMmxLZ9plOnpBVCGmZ5VYPdxFG++WoVl3ke40XjVWeVBnzXGatemKAwHoAWAcTEkVdEUgLxOy
JYzsBmXaD21e8w1Gigj2ovpYw86IZL1JqDFGFxRPLq7VzI5QG3YXLgkiLWFsy5TVpUbkN1lLfAOB
OaOj/F0fySmzchXmbad8qqaDKGv5GGKtOLDtLP7loVA7WBCLJDNdoKMmcMXW5DWHGMgJ2cBGc+Us
17ql1k8OI+QA8fbip0ZztwJA1UYItUk8HmO8Jh5ut5tyiOujnjl3NtYd7pjx1lJieCYOcu4sU91D
EmGmbqP1AFPmhyQ+aSiUcQM0EswT/joGVnloFzZnBSX1x6kmmBXoywbKpImjft5rSrUEK5QKsopR
vfUrCh4b/2yb7XqctEGe0lEuO+XoxMkU1u1d0ydPNeboM2CBPz7U+MJGaqvLuBiykEXSzpo2HSVm
SZPSTPaOw/Mel26QxpmCa+vIWdJCLlQ1G5pL0eyZVSaDsq0xvUOMntTkWvbut5TR39Zaig87GSdW
YFiAmaHdpyp1eauCJsQ0hGKJDh7wVReI0NRcQdMrgUlgkBQCrXRdzI/u5LgeMOu7rIRuaK2kdxFn
aA0JToMZNHJKEuGaVYChayya+oitUMUqEfGWeZiQG8+RQ3ZEovOGqv6YZyidhOhfjJU1KTUiJJEZ
QDu8th/R6LyKOT1YrfpmiE2qyNuu5VePOxx2gz0AdYKzSXtlCBWpfufPQ/Qlb0oJf1crZHJA8OPP
A1hmswe9Q5TdnRpVhuck3HVI6jbYf8CIoAqazeSz7QfM71qMjjGfQlmv2gYtnF9GRH5rC2EAOlJ2
u9VuKvx6VH4Qf8rqmIOXUrXsvIhlh3GoDhp4taGhoKgEznNol+mKN5AHwZjYpOoOWEcs1GAtMx+N
+by1B2q9ViazN7+IkiO5k2OjaVQdd1fSgNJpn/oCj06BydnX7Z43f/ERab84KOhkbwAQnVaYy3LM
wWICTtNcuelt8YiMXMNAjZoyRt/vpSqAJbVW5UFTIl/7oQ0xF6nK433nNsAjbMNnHISFruq8nMjN
fKIHXlnQl4gj8PrSjHhUnrAmCOIXq89hduODrFUcRC1sl3GAd5RBmMwK3fRY39AgtiAd1KXmN6nC
aV5OxdLKIOuZrTRCyA2MPbDkctE2SDKRi2f2hzu0z6Kkd7EkH6ZdLeyq7fOiSEDLYtSDrIQYnsFO
xhpx62Jr4Oy4GhiC8U4pM8tVaZsbcFUg65L4MA9TswW5qe77qGyZvhf0qi5ExLHCPj2LfKvbSnsB
Uk1ekzcafAbRPmpOxNXv7vClEju+JlD2tCu4oxSs1Uu0bNOln+6GaX1EzK0d5Wg+TyBj/LoGtFHY
Y+OrNWjSznWwgvUfy+pcDzqntGRccP3JRwHMdKsrhGUkZf6qT+LFaBbbQ15pbqyGR2WO+U1wF+Zb
CtTdOuXf7Ut0WWvoH1CrJvRZaPnwZ51nqEwVd16YKKa5tSvXK2nq7AZit+aahyyecSdVgwwdJHej
cA8wWtyNFq13RZ15PJbNjuhQjlzv1bp4veViESuGu0riVcQuGLDOzNsGfLJGzQnatYTCvjSPXZdz
2WX9tCbZPcOR44JFtQTdjj9zZGPsXudIldt2VR9qNXlPKvFWQgRKh5wZgWm+ULhELB6Dj5mI0Ise
Co6x1tfGULZeX9cchOSwrwqRBELMsR/dWxefwKR/Ygm6yXLzWZE/zBYtg9LvjMK8sTB6wieukS3E
R8AroONbmLK6Pm36ttxgHsgObG25V1rRTe90HzGq7ZACocC7NeZeihNjx1DrqmTBga7MzHrJoUKw
6e+wIMN7cqzPqh1sxCVdFJgO/nkJygKASAftE1xfxWlHppaKztfUfSirgLT1kr5Ka16q1r7ws4kO
CzgfJ1Au+q/erOEK6R90OVkLRapjy7hEJC/zVpR2hc7AIcSpRx6a0buMivJzIS4Ows+1sdjXxsjS
snTx97WEzApg0fART06E3QnrvjFUbkArxWbHYlvYTuNX9JL3odIQCqmyy+3hEpqeBCM6qwZ1jZKf
dGxCx0SRXDEx3pqYEv0cc0wYXUDczXwR+699HRjKSmYWQ1EUz1TnFjD7yhTQFFwNJwuuwMLgpIqr
TvEm2seMIzG5S3punoZZCrpmHMaDvZm5paM6CzWToXIqLRDd02kd3/p13QEJ5Oqa8R4h51ltD6BX
ewxmYZbLfY0DVWGNXQT95MpIXU6ENcQnTHvAHglDgGqmGtxYkAoO0gDQHgOB82SjjJxaqYrqBhAC
HTO3PbUBg25M1TDdCmV4wL7ndfo7FzYw0UFjkKyYcWJKRWnYwgPIaGmyMhpxelTW/FNkz4pivOsx
XAQVsCkY6iWIG8STbjna2HPqV1lq5b4RBMoM9StL8E3K3gFtZy04ea2uR1vWm9gevbofkLUO986k
UFSmz24xsL823yZgqwhUrh3xBObzqBofZmxsTHN9gHy9E5KeTzcsh0aDToRnxVN0uWnjOGg5t44X
x7+RvUdr8rlO7S5Jphccmh1C/Ok5HYHAp23rE6FteO2ElMFkfY9tA/IMDqGukj9qFTXouvSviWud
FRhO2GkieXCYH/UG41+XLu8Bs99psJS7vAejDpHHelXjT1CotN6CoiG8IMrMp6nC7tqmiKy7byQN
BJqR41fjeJmXb4zV/Vm13gBfoMVXaTfoOah/lq0qzalqYlw/du+uu9GMb2gdaCd0yyFrCVF87JIV
/KVR1555k0cOfu2pdN9d0cybQgWfORUxGrUWzUTcim8g8AYfsKrLXTjdrEl/dGRDkcqTW1egMtou
V72koWeciO8jtksv03LBzQtlEtPkBppURp/UZBVJog+rESCnsk1l6D/WOb1LlVIGS1n9IPtgOsBU
PHbskr6sm2NkArvQIlhWCe9nA8hI6+S1dcGoyRb0sn6qINDDiSeQduJ2EsXwOjdPMaEzXhfn973y
mY7QvGxXsbz84haNOJVnHHeruD1GSv1gl+2nXoh7sIRnZeG0Z6c7WUXnaWSNBHJBioBzFKvFcURP
rowp2cl5BqtIboZMafEn8oekOU5L4UR47D0kTn91+rDMY4hniKTqQWJx0ma/GRfck/FTPo/BEj1m
CSdfXvaYGDDENXFdTxxgYCRsf/6usL1+QOqBcv+E6X/rGrREK70rT+zTDyagdM6PiOeJVfejCliV
6sbnLE/erQTzipbIt3LV32MhT0DNm12EBaosxKsr3QkYmPmqSOXdXFZs0BXdNTL1Qn2edlEgMo4y
UzEepuaO2Ciq3173GGw9N3V+mDr1aGZihy+RfQnjtNMaUMhEu6f7cJ/V+c7CkbDrbOJppzRUYOIq
FVaDbH7VzJrsB+u5yjI3gOMO6kS4Vy38NHvhRjPa9Rv229sajTyUmUEAuXHRAYd93gSRa+wNae4s
RmeAaP0qxoFpA97E/oRhpR5yH//4EUXatq3zK1xotIOi+PMy84c/cy6xSY4WTFKYkcFs68QHzB1Q
MA7UdKpfMKGhqu5gIxhFz2ZafGtn3fbrBrmKWhYH2xzfZ6M5QJZ5XHsBVWIZHpd6opsTXxllfFsp
2R6rVRGiaGK9d5vvGAgQBHXarhaQqdqrceph/xGo0mFj8kdMXV7qyE2Fv8ZT8pXDoyLvipnKo1Yk
njoqrcRYaRxrkNo1uDZqquNfiOd7ayqB3gHFUTJ107KjekmA+YpeXt7gnFvM25puhzVDUl2ma8o1
/ycNuugPaTY/5otxXyQKx8hmA8NnC3kDx3aif6AlerXs4ZX3ERoLTjZFG4OiE2TmNOp5aV1mASNE
iSQKuKosyMVH3e3iSQ/sc0ceXP6Nww0noqg8QuP7xnCDYDrcRm406whpWSWAsgddnjIiq04qsj1f
b8d3221fTAU3i8XhgMCY61HDEEbix3loVLgE6Y103ZtOoRbm2OArrvLeEw5bGM80KIttWdQguwRH
jcG65vQeGkvxnegiDMlYIZoZurBdvGj63UCdpizLXgcF73XtRCjDnF6Jyg5jfqrfYsPXO5gccWwd
ATacUE739fi0UAl5ZbmonHwv5Utzm4JmYWBY0SLPq+8JXhivp5UFsSQo7YUUGQ4dgNVp7Y71RtMz
1+vbCjjySyTK6LCu0UZr2SekdJ91bXy0qmqHi+Ab/XE7zMgbdBSAk4wRpKcYDgwsQKVeC9Nu5CQU
lKR81AWnZvJ9MBw4y8GKqzjMe/e85vDytSSyUC7b0a4n7lvLNWgcGLYWUZwSjYpDUbWRziNNWyYn
nbre6ZejSpqQ2VP1hDvUHwIf8HU+0hMY6b66ESf8uJg4+KdLtumL7D3ttauVBrMj2W4zS9X3TOeh
57m7ZAEaQi/qrU0/JmfiAsl8N4tvOrE01mg/FniTCBE6tDpCitTIzrWhEB3aVQwqs3xXoFrLymLC
IYP3sXcsEmNUY9ck8qEpmn03tA+uNt8yeVO3ZBO56ZM21KQmuE82Rk+Pk+ypjvs7vTgwsPfHOGXI
LsDQqldu67yqU7fjT9uSN7FsAOUxKCCYfLCL3I9UFF+ruYIvSDaTSiw77ea4IDI2mkLnss90EokS
Lda7etDfVYKYNgOsmaimaCsjQp1qlkusH70fubhNoUT5pcu31UoMaDbiugv2MmygN5JBBJkUK6je
ie/ghl7H6J5MCMISJ/dUrWQS9Oz7pY1ACyLcPXNIvNXJjoSKoNLs98utjhH8ru2XNainCwWv3kTp
etVO5QZh3Sv4/u9KA/XDMJiqqOt3mipVYMfxfTwBUqfXenA1oCSgRjfxol5St+PvFbicxoxDvETf
DQYcVKbt02xKy+vWYLEjuj3mczMB4a8xoQLPqlNfL19WEwaGKxjyYNEC3DLqYc5IDbQ4lYL9syUh
34UGFCdrVBFY7P36Uia7uS1peOcs4UPKwtDI0oZ2oVzRRTrqjnrTzO51tlAIt6ICDiCLC5qmuov6
lfeE4av9DVH6FJJzSgmWPKiTAfOdlieTs+xmiVW/wJlFbl7TevChlg3mlwenp5ImdPsqzQybuUTy
MFYQNa2SR1LTLjKE58FwMKTS5d3EVvtKnqUeKNMK11ljfRX3edWNIJ5M9oWuPriO8gi9SBMJCSz9
a7nep43L8VVDqAYwMuhsRkqzcwNMSdtwpBCg6JdPS7tRrWE/puAp4QDuBE84FOYHe4zDpa22FTrV
gBEZs1s9ASpeIfPgKpUVlamz7jAn0vNcGGH1lvVRt8yOMEYDIU0IoNe2Tj3YOxh9RIBQr6u6g+oM
C7zaLSwamXacFdKyTWPed5ph7EXDrBiWnQdeQGdSYF7BJh53AI7fY7jS4QzJz0vUrt64A7HnPWVJ
s5b5drWNS8+r2UeK4Hleaj2Mcy1oZwbIzGargyMgU61G0K7pnnknHeP5KR3lFr3luMnIMtDX+H1d
nDCPQIZNdsVEx7zIVnWWNBx9w2gROpLvWkhTPv3XxJfT/Rp3T3kKYS9WSxIYKnmeaJiZZrzDSkrp
PWyhDSIXdMBMLSKjB8Fz6bb9Rp+cx26NdouznPny7/ECl5FwBcBEXIy+3aeN2h/pk+YOZUfMeSPS
mF/qPNGWySi3YT/Xpy3e75iRY/LUyPRGu+wKHSUusIF+NwJh9tfeelqK9W4QA5tv9SON24Orw6q0
eQPnjHtNg+JByVkOoXZpkVFZZaZ9ksOKtWJloGVRwtutsP22ADXTDTmT4OEuSWSBgbCuSTOrvpHb
cAfS8QHIerpZaHCjjtqClHudRTZ7ttZ5cHMvqDfro6MwNwyB1TW3do2tvCTFcDTd4k3NFRGaTvWK
u3rb9i5rMWIdcYkQW5I9YxnWE8HYbhqvnDQKO0u/Jh/SW1Ubw6xrDpu4ZgwqM4ZkVpxiuK1ijmD2
+yjW56KZruWlbw9R/1TAQBxNdDMzra5V7i/2LAhLFvxvmigUHt7UbeyxO2lrVAbFWL+NYElM5hD0
G82nCun46pRHjAanBGMt0qYrHSwmXoqabIgct307FscGA/CaNaHjKvuERoOnN3Hky0Q8TZY6Bbin
bWgUS350QGYuwkWbUtJgRzZz1AEV0EN5gi7wjHgY4tNyvTAri6b6YahH8GXsQcUlqWGaKmMDj5qe
4/C+mvYrPFYfZlB8EBnwydQeKECAzDXJTZ8padCojrNVDNYu6IQqsVdEt7ueMAvTbxN5ZRgJPENJ
G67rh0ORK5su0pzbHCukTzbSAmbeoGvG4Gmoh3WPBGY9AG3UEJsUV6Y5MBzDyRqMK0PA0Tn3TQkG
ySCVUaxsw25EF82BgW5ODw69Ik/7UGy6ZQwNUhJJen9WTBRoTTFtGPoVgZ4C3Z11TO3tiqxnq8d1
6Zeo8jaumWa79LLDkffHaRkKzMLlwXEbUPgMkLiQpV4OGzL7YevrAyVbdbDq5RypdX6SkcNdn7b4
eCV7uwonbb0025RRNmF98XYPC8FLYBJFsCAkWGnN0NIg5irugiqnvUzH0puV+Vs3iTeX7ryldA/g
8k4qZeelE02qlJW9TgmMLNJ7dxCpAC1Y0x6D0N52u49c69/SFiYs2bQ4o/XDUmcS1Vz/DIrirDZF
AT0D5/jcwKUQLZMr2y+ga3vI4m4t+EycsclwoJf+rbaJY3CzbZlpN5FGLk7R7dcWkIgNWKq3Efuv
DOiq4lgCJFxWeW+y+zPlc7ZFbPN0c/PVhXgbeZ2qU3+sVXnILKX3egGSCZclx1Ni8YjcNEvj4KbT
qWeETghJBMKeeS/m+JMbv+RrNdMXXOjQROar1eT73LprbfudkQqBN8gSwthEjJdWrJqNccnBHaMg
4vzJ3udscosz8eK05YHD8pvNdEqsanc/Gq59ThT2zUrfoFX/4drNTIMEoQlhsQWIHCnPWgx0HKay
Ry1Bkrn1JCubjXSQxf+l7kyWG+fW7PoqDs9xAzhoDjDwhCDYS6REUd0EoRZ93+PpvaCqiL+qwnaE
wyMPbl5l6k9JSQI4X7P32oBBxvgeYlHKnAChSRuvda4OcHc5lCUFkHQIXz5HaKBrevXABhPKzc2p
0Errbdtu58Z+o6dM9k6QfGIA88iMFZsuRobjw5wC40sg8/SEcsvaYtN2bfKBNlOOG5lidV+QTgWY
c2bI4n/oOgiQ0kA2qAnlQDwgOju5VVPLeePPapJO3ImuE80K/MYqIFYbsQA5IxmZie3IfRcFyTpV
YCKiPfgOQ32EIYSD24BQvZbqI6FEJnmbTLXq2a7vaPqtovEPvsxvgZXdw7+EEjGyapQTRnFmq+sG
0O+6rbRfRF3pdpqHN/o43tmwYUiQldvZecODQN08kBqFgOdT6sPIfhNVoqLViatryquT6zoUmOKB
leBKsqyX6OQOiTBunNMcs013jxzpI6/UbzCryqZSlX1eVS9AZ1tI/fM+IGWaZWVyUIOHbIx2ll00
VzVQeB/m6o5FYrsG60Kq7dRJokDUyBNVTNjfJScGVaK2pMysQ14K5kfzgiEDgYY6S26SFCiNwsDM
7LNhIwLzJ21tCCLLL7LrKGjDVVMXL9pEN4azj6ldlDxZxE67emv2K1OY301cD5txashHdUygOj2r
lQYrMKCeF2uO2/uZSeEKCpBUPiscUSd9Tm+aMr3R9OqekPXTaBc8pwdGzlPQfmUOJnm/bF+Gqboa
OlCFOnwJ2aits2h6hefbLmkJDpKofpi9oBoVtqdM7RQDZ36YKaNXF9zUcJnA6ckzwgzjPhxYjej5
gtOU9tEogrtQzvcZpWZJ8GtD/t2+lv4p1MVJ1eefJSkxMz6c3P+Bv/KKquSFYJBrbMwfs2PesYzY
9gJuBgoos07uI3Lm1mPqXHPmqywP93PY7kyHlHX4ECDEiK+qtS18inezENWa1gNFzKsTl3tr4pUc
B+PK/uo3a8fXJvHRD44obvxhm6KzI6wU4Q8aHLrx0CRYhFlvn1VnhRYL4/cqT5UfTafgmIvmLohv
bdWCRg4052Qzc7Sc+nEsbNLLavlU5mxJGbH7NHn7gnVdwyhmp9ahQHDV1wygP8wxo4wwlW3IgOec
C/JSR2PYJnPxGs40srptfACB5PrvkXhNMROXeoK9wrvPMVXgQyVDt/RB/+eRscYki/Coll86u6C9
sGMyNETHTs8xGurUnT+MvSd041dNiSkFqcUko0ijIwDiR+TN5v2EElmfNJ1tMyfJkOlQ9zUOcVaF
Gwq7jybUky8eVW9FqezmHvlg1z6DwJldo05eMzuPN23CvmaAXqMV18B/IBQMMFkffKS4eTy1Bo8c
qpATxYvNdb3cCSmRa2ur0l+BklBStAs1AjEb6ShpJMON6LqjVFueCWn3mfkp+WPOtNUSex1ITnGf
AqYrn4yx/kY/ENL9Ks85sC69y/dF+W3Nu0hxkC8DcIfl4xMZlxh3zqj+TGtAT8nKaaFI+GWzytA4
ldYguJWyT6WuXVgrjBIdNDfskauo3JXDWHlAds9D1qnU8QvQXAEtsppRTg4W3MhOPBvhfAO3ukFr
fD9MtIlj8dmC1B4aJqZEbc6kQNtcH0PeHsOaEph9ZDn6T2EQ0jVFO/zOHD3a8FvONLDTDLKfZf1q
lHBt4WytMI2eNaF7HSslb0CE6g489HKn5gbIyj0Aq4VWZ15avXjsjfgFc/LTlI466xST7IcwWxuJ
8Q66v9yrlXVg+XIQs3ocREeMFqATBGigB5+scviAAfRexnPpalVGbPFvx+wccOglIlgx6dcK1SBJ
KW4jyzfIy/e4fx8jncGkzzpu4jXpbTjJIGbsFbpfbgagVcHKCV8V475oWYImXbOxmPQvGUEM4xHb
ukk3nIueGQdCdrcGnYfae5mU2688e05dZZ4SR/2KEOqj8gfx65oFDVEcbFNl6V2jHWbN+7Rnahj3
CHKzof4MtIwY6PFtkHIgHrHZ8QAjG8kZtlCpv3SHN9nSPtCn0VAOzKZK1EB+Z33XVULcGt63QLlZ
BlW0bUXkJDL3FwiCzlHWXaRpw/dUPFghC87SNw/J6LCBN4j17HJvFNMD8Bn/0I+sN62sUr2RoxEB
Q+9qQ/NtyThj1M2sCLJwsUtTgNKEs73GSqp5qhFNp3ZM3hOnnchpb1FisjFSOMl7jcV+av6WlnWt
rXAgejHCs+X/SFYKq2q0w3WmZjYvx7TvqrcggJ4/fNHN57lzHTTrQS+7TyQrJ3uobzqwoTAkh9cv
CVROuiV1PMx/BqdZaWiitpIN68qseLWCsnaTwZoZqVvbmrdyTJ8HJTjpubHuRsWAtSEPQU1GuBOR
vRtX+l0pMk8YoqNWCL79tKDJK6HJ52T2Dqwb6BfJhBzVeptPTenKILM2DGnvyVbIaSzTnzkDcYrb
/DB39b41kkewFAzx8/kEp12e63Da+kbiwIaRmdvOYBt6Mb0TLzfs86ZXV2yJ7tgBp+w8hh/qd5g8
jrWsksoDCzHTTa3lSplCSuxvv58fBo0bNpdovyUvPze9JMMnuGcz7hw6UIGgqB4Wmr4r7eYHofQa
TengFiRMWY49bftJId4g1KFuE3vRT/pBnxZ8FWWfY7IrS9sLiCieppbzYxr1r8rkXo+Uu7BQNFcV
EFeBiybrONZIqnHSNxQwxZaFSeSWi0qk47i1kHY9Tj5T5RxA5qjmxGIJWO/WRLRTPvFeWRZqNWUy
XeRH+bEhDteM0Hca2A2m+t3hVTjmlhGeYz3ajOEYX7Q5ey8RGSQhccrIJNu7ibtpzVKafGH7UI/c
Vlk3Zx4kokPc8C+SEvSrXrJB8Q3nEmdYcIKe4JdWoDPnmrECrAiEv3iVYudrx8yRXFj5KwkABLkE
Ww1s17YR1QnCj9t8BrVxsgZC6uxSICgb6U1K1B+e1XxEk/PV2MXIfJ2MUyuHHMkICjeHhQ56FSbj
25yAOUvV3yaOqKnEt5H3z0V4qsfa3rb4czpGCEqbbAanZcdOltiBcg61acKwTdemO9mds4DQMl0Z
Y/ZBBCeaQ/nQOabt0qtv69n5sFX7BlBD3TVWeova6gHmLQvjEn9E0tGIaZ25YWgcubHRo6W3nx1l
0nfQ0q/E6KpMA8W5BCfqVWPrRcyv0FinLxZPTDb59amdkmfKMlpDnuMeeU7FRIKPzmcHxD2r3rDP
THQCLEqF2NTbztEGCAb9sMuYaLNxz3a13XwlrfyBwaG7ZmR8OXn8qcFuc4GavVYSxemQMRthbP/b
dx92b59sxWHHQbaERkIM0O3HSs2braHDuG2FYpHJnuUbHWQsKSTdidCOd7UqxQ3ozEYk1WtJNsQh
jPpnCLu89QrKSLOwPD2BSM8LHaNw7dBvGdM54KDsWED6/s4AeeVCoWSaVQ+kHSlnf9CXR61WuCRV
UbXOoJhS/WL44bSravWmOMbHnMxo+zIIE8wvYsTD4iHPwsjLOTuMwDxp/fRUKAaxWMw8uYNyN+4v
FVnbpJHipdHmZ/ArMXGE6UnTy22uFR9Khm0sUfFFMLhO2mvhgLokV3WZEZgoCHrS0JJ626oRopVA
3/a+80JmiAL3uroUE9uDsS2J6Ev3uTL/mKSqrJo+3lV9P61addo5E4MaMdg/lT5+87/RZQCqzhd/
SJjCtzUlTZAeLUPBslLNTCZF/KCIch+MnfTsrrmFoHzaoLq1PGuZIWEAL5/LRGeJ58g3GJDvkJXx
VvEBAZJnVTmnapQirMWpMbBN2kYxR7b/QNtEyLqqXFhEvAfGehwECRFs61LhXPqRuTrTo7PIaEqo
/PKYeKO5upideQqy8qCo07lOTRpp+HronNNtY43HqvTf+iG6rzuQR3nLcY66cJ4MgrSg8x1qxQO3
zrvT6xu9B3+njPdoN+9UyGnUHgDMyQ2PZgQSWgsUL9vUlvE060jxUmLQwxYyvQUalSXYsBzFuuWc
Qx/nzRyeYmA5Ky2vdPeWpLh4Rpu/oHbfYBQdUghbiHsgRFu20GutLZ5LvfwhCOOprQrtvj4AgkR6
043lkjn8i1TPxggyvqmyOsiAcXsb0wabEbpX3N5eoqOIg2wW0iwRtws6zK2M8aI2GGkis+aEJIfD
CEh2CBTFS1M72YpG/rTSRrqdsV9QAn5YOjy+CmQerzDK6gBmARrxe8rQe28GwyWR5XcXIJCwJa9l
AmNJNQW7FYsqAt7MoSlj1k/Wl65nFrQZClOsZNNeo1FDwBZ4dF93jjrcGken5aE2WOelg1/OQYvO
MdC1acvA7dCJ9LEo9ZvV3feldtQsCdtpYj9dUJeJlLdUPyVJE+1zwCyEIalvZlg1bqgDW6ps8w3G
bM9SIH2VdJ2rTOUBDAWDzQAdslvwruO3yL40kIdzaoJktquKpT/qjFYFNK+GYqvqfrsn11m4Of8J
TeG6r5mSpkxqOo5eup/8qpfDXavVR6GhyBK9+jQqR7NB2JYE5bzJHPWpWsba/J0FKkiOjNo/W8yu
kJOstSiucXhWV9a5aAwTthEi2ZeVhXHdGEvX7jnBl1WEidFZhcXppqlPrMfMhM0cTAZSEXRh3n9i
x+d9iM8j6KvhEttq7YH/WYiCGVdKaB8YoNEUBY3Yhw3Xa05LQY2U7Aq4ujtfk99+oiJkQMJep5AB
s4ozasiyzRh/lQSyuo5miS9qljQaLnlSOge7Q3fnpBeBGZ5LjK8yOFGwye/pUi2vbrvvokPO3UxD
v3YCfkQeatQmEnlXyWAZRY8J+I7hwF7NAibudXqqpJBrG6w+szD9njPdM03xjBYzfLKRia1A9iqb
oK7UvY3EI+TSloQubLWGpNQUX+PBIl2iB97t6ZKuMsoEyWfBUzS6Cny+O4A9nKNG96tNJSOE0DL2
5Fzd2CG1l7+88hYP3KoMl1FUFGGg0fRXASN5pTXx1nbScTvXM1efNogroYP72p9PvQVeDdMsR7wq
d4VKPAho45WJV3k7DOb7lBbPihLScaTbciBZrR58EI14cB05z65OwsJ92FnvzEtV3m2p3vmpgpcM
eR/Kxra/s9tV2Va8IrJ7ZeUeY7stLi2FXefbyms1EIDKxNdwPI3/uGvAn4Rg+PUluJsyEjMJVjI9
sbYE1FeHxEajt4Aq82q8IQoF1qrHTF0JLnYM0n4hDVVrMRrPKgfa1miqwXVgBK7DbL63ysy/mywe
0SWFZq/X/p71N8IMn52FRYGI91FvKE1E1r2r3Uzf2j4Nhr8ly5AbRfGp6hz2Kyh8LpH22RtRsSvM
DuB8h/OlCWGam93VDsTFRiXJUEy7tmJu1s7Y8kOAER+RN8WEWq2ixNjE5vi0PJkaBzvcFzo0vW0e
xRH+3zujk3SNALBZ0WCUKybv30oIIbjsePqxqDsQDHSz2qreFqWGbkn4d8wjE7Y/w/vMZA7rjnpH
NlxFshMvQBDzUsDjKxmpIMpo4vFKvgTHrPM26+l5VMNHR3Svw8jcN12eGHSRzVAPLhxRBDOotALj
l0Gdx7tYrjIRqLs5nnd5QPSlY/5QTGmEpjhfbf45WR26ulm9WimwngjN36CRYmcarKuj8Ze3kDS4
oL42ERPISH4p2UUzGAtgRzhUEDV5gvE9lTEAz5H+spZYI3Xd2rANOBE6CBiMY6stIz/XEZzP5PUQ
Ws0ZrSScMGRU6eshJ0ZQWGIn4IqtmrIMD7Y8EODlZb7+ivdgWNsCu7bONJfhT5Umr2aaPRKt0HrO
kouqiumVrPE7muGLOvUbIiPO6pucJO7f8cLi9dkpuUZaFu+KSRQwLLl8JVTGwTp7pkyNGdWot9oc
LsGihmz85JMc5JtRPzkjkize1VtjdK85URF+kN+SGTm6bo/BKtbVbNOM5jPq8BXxOfThMv7MZ3KP
o6K+FKaXdcUryV/2Wk471LxbbeBbz1p2lnWZbaLEdKVZHlrg+WKo75ZoIavZL9+IqDo0g/OLVmiv
UjKVtSbzWYv3CNFeUF0lnMDVSvNbWhIHmVoumAVoDfEWi+rFtG5VeAvn8LGh9e2JoSMJBnE56ilX
beVa7Ugj6MKHaOKVBdvpzz81eTUS2MXU0sDE39QuGQsccnTqjMoVi7sSns15PhbL0qxOrhOWW12i
JQiW0hRFz9g7b4JUx5VOOK2Vtw6jDyLhetPDS7EMXDibRGEeMEvucdWyzG8voYwjN+HMlhYKYwY4
G98MGSMyZmsIcRSmb26K2oq9cKZEtLn5F6VHr4FYiTmNAkxxFmyCWSHDQcXYETt3hqJtjSrIXMho
7Mklh6tv31FrShKXC4i/8kWig2Z8eAxalr1DH3W7amreu7L6FD3pGxpHYNII/dSwkbIlKGbRJSMK
en6yNg2PvX6iAh4XuwSneioBvTDnVpLwqs9OvLYzZogcOmM3jC4ZIIs1ATd9wrBMjQ5ZXee7ps7W
zQTFs47J947Sdt+zNreLtS6C+kYUm4DQ72v5FgPTm6no2yBpzmAZAuLL1TdLDW9yuYHlhGunM0LD
xSNR5xbzIkH0ppUdda57nMTiZ/BZmurHYqLDM3iT44iDXFPNe9nb7Pl5MiaOs9Xi5ntI0xesJXKl
SB6t7PCaVVujJp4OvZ3f8KYiG7OrnaZzD7dltsOHuCNi6gy9mmTWOr8yu10Nhr6KW2NalQN7Teba
r9SK9Kl1RrY81RkQ5xEbNIlENZvwsHTuYpHvCbR79Y2R/NdO3ZUc4qveSs9tpD5PiNE6xoxa1Rzj
zn4pEIXj4MrRSylfo8onZp8TDE+Fbw1cBz2DiDJVyQpDxxUOxmPlTGeroh1W9YtZ5S9Rrj9R7B0D
zlM2yNmO5K3XxUM9CrYRjsUOBoIZ4StphX/5s9QaC81y8thaHV67DHMOzSu+HcDQauocdZ4XHO7V
qxVyN8qeoQovD1UtdyR246yFzEzc1HfB/o95KbhzTUPG0gv00gUCgablLLNzzHVtVqDPtLxe1Ru3
DkiwSJsy2Q4hHoFqqM95bz9wRGm48BoclLwlKuvyVWrkt7lDepgpVIsSqbLJTJgmlU6+sPas/7BH
G+K5k41nJRba4go2uhV8UrqjTaIAWhFwhSCgWPud+t3KUnHVcXrG2/tcxzF+b1IcClYEpKzv2Lzm
Ta26smqvyzs0ITHcielZjlO/Fvm8VtijsMflRUQ81xYq3zOaH3k6qG4SGcquDn5L9AxI3gMi4+x2
ZxfTZTSic2Vm677MVAbZ9eHvGVzlcDgh/KyMApnEhBx6Ubdcc8tUkH1yTMwQQ7hQSU74aYrpJ5pF
daySvPHQP5x7hUZXMde5BZ+c/EGjoKUN3J6Qp/JpRIi11kxVpaMP7kd/vAroCRp2xqE2rw7VrztZ
ZDUUIr0bm+G57407u563upg+oh6XuBHYOx4x92EFU5Ju6qoMNKMSaWIF8wOpwHpaHpR99K73unAj
snHRViqFW0X5fZJtdAFy2VcZ4MChTjyq4nel0C6Wb9Kx6jN2/IF0+WrSsOTlP76av1vCFERh5N8x
4AMz7/a2LsOrKvuP2gwIIQlY2ZTcoUNI9IovO3fQA1J08N2TIC33oVIidGgMFpjcTyZPtqJ4QFsm
KPyH97ql1E9D/UKtHG8UmtdYMRF1cCYFyiKKxtSiZ4cqs8Dk5sRMaPpFNRgDZ5PchSG9eq7S0U/j
KTKC9wEMDLk4i3I9Ja4dTxWbZey1XHOMXyVN3tlHR1ulD4Z4AgR84S91bsX8gC00D+u8vw8KltXt
WDQbold1huvMDzunABSifqhlzcurcKFb2KJHU26KDhNjxSjZ9H9Tn7ER6iX4/Em8+3tBU0qIutAv
FOPv/sCABR1uY5KlkGrmrhynDzJJN2hQWcSr4tpip9ZxOBA3+7dwCAaHZoKTpPanKwSA8cBCeFf0
xhNlNe73bKYeUSyQePfNTKo7gxey5J03O215sJPTMrSn1DB3cSt+NB/vsXCGS2HN2MQ5RsdanLKG
pV6SXiuFEZNO8+aKvrlWQp6SbtrUOqbEwnrt2DKsWqd9LLoRZUyYvNUiy05stInjPvKAWB6JprqZ
yAS0ANZMFcdyWRrGVpktRnTyHExcb5Zvs9od+nf4KLU3xvYLMlXVM1Pl2CbPQBGwaxsofrBKkv7S
oXWaifmye7ekN/AaxqYOhaZt0LFPfvk2qCPig7BmTlttcVUX63yOzXWFTJ6L5KvLyfji6Yn8Q55w
LlGzaDpTLoPD2UrOeUuJ1RArYWb9lUD0YW1FRev6fuDlMUpUghLOAY7DKfWf8cgf2WNiWcloJqro
psGk7xcuW4qoQGr2F6a+S29l1+WTpk614CjJbTk3uo1obPIeeh6XfDdtFcwEQQQdUmnByiHtryR1
cQWWfrwu8nJnNwWRVfVNy8J9OQ0McM1r2uqqV0rxjOwNeUJ6qbSU/QauuUOmdM91UDUr8iYjdxbo
MVvm9Iw+1pXME4RwDaSGFG2MTHdc5uw/2uPEVslmX7zq4mbESRR/qwH21QGMBzPNSXilYT2FdY8A
Sg9vCA+9GfkwUwWWeBHCwx5KMlEFy3sMf6crGTNmJFbWFfKWpb5CMDNURMRhiHhndOO4Ed4FOhNk
95HROa7RKS/YTG9DU5zKSPym6MgRaSXfTk5SDeoRGpAc3niX/mi1+VwM0dnP/A9m9yrbM+2IOHpN
GNVdJ5F9sGDunsqeFZNOAPoKysv72N/miNww8FT7vMzu8RmnG5OkmhUh6xcOhvNys9gDN3Yq6JrT
pF0Sm35yGBueoieINeWx4mt3FWvXYqaXYF6xlA7BQz/rO41cwxWka4AvbAaFU+8Mzdi3ydrMi580
iLoNqwYtCqa1Pw6rNIswNenrkXXDfkqzEiX4gyMJSC8S511F3rxeKkHDmAA4sSGgTvbXZTL3i+Xf
1Sz1NLQc+KGePtXZsM3IWHFLhMaKn6Ss+Ats3JT9rimPdhMd8lx7Ran1kSUNOTycNxjfag3F6ajS
jRGdrCcCeCJVE9JPdEZIt6sad148diWHMUZ1qfTXphhJi1L93fKllGFMqV7zjVZ3wit4tKHDO5Ya
r+Ei4lbt1fiuoGisABpT0CE4bknn1tvozE2RTxXj9I7QH7XExsr6JbBBN3TvBNDs8WTsGKwc1ZEt
q47hFY86FhDCFdzRhjpvkZBXpZZbRynrrS7+bidiEFFyeijD4SoMz2Cd+fdhQWnDdDemuJUaLq4Q
gAiGMuoVpSk4WAUc27lfL3MYPVI/WmUZcdvFe6Iwz8oxTfeDejXm0kS2bDIIKeqtlmu3QU9vBCZz
nCwLvX2cEWncaF9OUQ57YYW4iuJ0LUXFapofJSezkIlqtDfJIEOKb51yv7/vBYVnOyMTCa17HGus
nm1ExXQg59wkYocyr9DsHw6zB2rPnWhD5sghBgzNeJ8Cdge9BAozkWDkb7SeXLIOLO+KQ5PKLxnB
PNrQpOPyiJDCAxrxMtUTDa7/jCwNeaWO6I31LSrkd3vGTqbiuXVtNbrUpBuyCfAjt29PePDfJ0GN
uJYXJa68IpbQJSt1W9QD48WegDZ/Zqc+jYdYGldsMhjtCVXEff6TFiXsfXSZIq77Tct2kJ6mJuHM
ih8jhmheXlvTNte5sNoIZWT/3rGrdtH0MEAVWucBlsGUa1qO26v2V1zn/r+BO/8dAfifoHZf/w/o
wbvoqy6a4rf9/4A9uADw//foQWgNHy3KkY/0v23J9vr5+I/sweWv/ht6UNP+pesmAaaqJQjFsE0+
82/kQfNflmYLzbFNZNKSnNR/yIP6vyR/CpfQEjBlHNUBS4lNpA3/x39XtH8ZUmXG72De4AurpvV/
gx7U7P8M8JQ6X0R1TNpBXdgOPyQ/338EeVYy6BwJcHg2bOoULdk40lZcXc8fm940Tn1euoSlo/Qi
jBQzSEzYX6uVb2Y7Hnpcal3GdLJHYLD1nfIgCfJCNLtEpl+aIkv3qoo3YBqlsye1E3dAYlBAQx/Y
ktCSocvdF4kVQ1hLHM9sAnpMo9hXefrL7WAcEoaNK+J3NI8lxS5V7Wyj2bH5KMTW0R37onBDpJwt
G7g12kZmub21OC/ipfY0So0Vb51sKRdpwi15JnVFJ74KO3wk9HGT8+zx6kwhCb2YHeZFmgXmCJfZ
ZrEtFaBvQsTMrsKebxvNE4bZMPPADeQe6l8eVXSprBPNI88TuGKZc5t101XwHhwCbFWrUHHnxfst
9Ar5Ol0g3mFlYBPndPKxHy0GpRTA0fIt+rB7UdQOoRzOuRXEuWLP9IJzMRFM4FJ06tnUzdtUKx7m
WT6XRh9uy1ItOOYiKgRtyol9QwFrWFp+Go32JofuRVgIi9ArFUeBwZAYnHBnIlfcGVK5Gypj06Lo
POJ/oMman/6+GlIUq0vRDphz5tazaR7J6uzWvGLMwJIqOcQ2w7w4CJ5bkpZeRrp8bCAm6ZZNtC0f
eR+bc60JLp3ktx+gGDpVe7MGFYG6RXH99zoplv+pKgYaP4bupBjOu5CU01VmPNaJCF+N+mFOHGPj
dDiFjZTMTlu/LyvnQgamfqSj1l3sNpmb9MFdmc1Pudnc2KqOmz68EnZqP9SOV4Oc39XkBpN8a7gc
bECL4gQ7riiNHcCGYZWbhg08QBALAHKavT+O6i41TjbhjMsggJGkRYlNeYrwU1bvsR7kXhYOP+Q8
zhdlQvNkpeSx2TikIw18jGTKhz+t2Dv2s6hrcfkPz5X/BR5UWwix/8BBuUV553STyf7y/5pQ/wtr
d7a46jpsGH8/bkQUFmtY+znqY/uhafi2SmIfemJN1gzf25u++IGCmJSk//OPYcqFt/uffw4JPVWw
nTCFJq3/GhBij11aaJJtXNmeCLX7BA4Zu8bYPg5+/BwuGZJAuNDMVkhySuQjw8hGlpEhgZNSWezr
r30igaylKjSG6DM2iaQy/cpNDARTuGUfw9iHVBJDQhAHJtXnAoQZetiKXclBKS3sMssvrYqvfxiz
M+58fMuh8RNYXUlLBCAhM3wvKeSzjVK8FJi4unYkO9soM7Q1RQ0GcqgPmEJZfioN4gc/+UkkdI2h
Jp8rtS2mDYgW+WyVNYe/j8AZD1u7yYgfmD5Urb+G8GAJBU6IxEltOF/LR//8dphlfBixOvCn5Lti
avr78O8/7ZldcauW7+XfJ/7+jNmBjXcUMAFyXpl2FnS0aFNk4Kv0mqynbvmp/z7657fEvG1CP3K2
NmIvADWq+aDaCb8Jk2gVNuPXyOyVuUJLnm6aH5x2QLUcww7DRYbXB939ln3SM6rpaKMl3UxedFJS
qk1em+YJinj7KamY4LRBXe6Sctg5cVgdjB7rqib78vDPb9Px3khUYydlDkwly8sD5uvy8PcRChd3
UMZwnwameoiQH8JEs7iKbZs986Q3ByMPWuiTfPTPL2AqPcGUaDck8U/OytEjWKo5/P1SOM5DDGVu
W9I5iCFf/IADo1d6Z8Yq0YYlUHfoJItRNwhJ0Bv6/iNXpsbD3o81z2rBFfyx2bBjhuivmSr79awd
civWmIBMDEWGV1ybxp54wfnQosN2/YjJw5T7+kFgOV/+mBZ1PtQOwW08ek+GmNqVAuyWKZVERFUk
E3ABstVEOOxZnYQ5mb+RgR+leY0yHhZWnPzWrCT//kXl8o83a2dIGZXxz9wE+Hf5ngAF/ZwncJPa
x0mm1hZXk7bF+sm7WfR4o+YccSA1YPebWiYuhamGmxPZ26YmT1PvIbyaVnjfijdcLKduud6lHXBx
/31IKHV9cBCrrQWUvJXVTNWhRSN5+PtIww/BFWWEAfkOLe/apAh1r4h3YL7hQmPkyv77ZWjaf/8o
NUmiywzcqsZyS/zziQAmKLZGJV8PbKk9Rp7PPuc+Az3zYGhU/fGMJSmYu1Jzhy4moW6ct1D08kO/
MPScQOEt+/u9YcLOBqewcUbOKXCHB6qTdAcTDnaMaI4S0/JQYDQiP/P29zeUBnAervok2zWp8BZs
ZiA05XnSf1BUG57mcII5Tnk/MtSs5Mqe65cBM6HBJMsOocaxLHNuxLcrR2AsSSeQ3UTvsy0Dl0hh
9sbcMiYztAFqAk0DnQ9yocztJ/LHKlVHXw0agNgP8C/gDOLpg5TdYG1EoHji9hMPIRSXBFZ6NdOI
JJQDO8S2mA+TxjP7ktEU1GMgTeSQAqLXtsBMULW2/Bk8R9olTjsbYq6diKXXuQ8i5eqLLFgXhr0P
1AZTg+SCNcCamBbfqcLepufzDY7TlgXxF84vFiARkJdkuGCjFWtJLs0K0J4ru/ycwb73kDXuh14p
vPLa1zxQCQ2EUxbbGQZynuz0dwb+S2L0RifZUkLNemmvzbHHuRKMVEYWYa8jEdVUBhyUVDqp5sgH
QrqJ1PWmTDcPoZbsZq0x7mWrolxGQIXIDKXbUt2w6SlJgmG3gvvE9HIra5dkOw3GNNmyoHXmGklf
YLmismsIvPEWG65JPB1L9jQy7tWoPlH5TaF2JxDjeHGgiLUeZsalfhdYPFezFNOurtVlqa4w6Kon
MCQ9QB6jetAMihrOma8Bk56bVgu8bDLGIykMwkyj7TgrN3YU/Waui++/H5d/mnZsKnRDefhmR7HD
T2KttVkUe2wWt5wCwUO4DOEawDQ8CwngE4gt8LE23geARIz/Sd157UbOZFv6iXhABskI8ja9lVK+
pBuiLL33fPr5WH0wKGXVSDhzMcCgG91A/UZUZjBix95rfatwNmXGdLtptWmljIQNzKJF6dcWEVJA
cjq3sI8aNZgWVulOudGrl2akyKTxW6l56AqDcFp1ODkhvXXyC+yCsSYqIQuQauLm8wJHbmML/o5k
or4K8m7Y1vpAzzeJT1nqErXAZAvSD91lP01WdWa6DPJ+ankNZiiv4Sg39OQdQwtf5JdilNu08vIj
lDCojAEERlKuFFKlPtwCeh5WUSWOvz+r33+kJzS40Cf+siBL4Fi/x2PBcCk60VKLjqgmYRM7S3RB
5jHyg3bVa2WLYCS4s4N+l7hIPm0IJtRuhtq5g5GvO85+Yir6Kh1eDMAGg/liK7vZ+UATh1odaqoM
b+S+4iCRyE372MeUcfURx7d557Ut3gA3OAzzHzpWKg5FC2ZnKvpVbFesO6d6/F33hXCcF6UuxL7U
+MrAC7w4PM45qN4Mfwc33MZigRMbys9323rgyYJLE0BWaQw+9uqip1F566BbK2wGQmEkmTkJ+AaD
BMtohKtqeFEB4bmBP3Ipap8COyIICpw08wzz1Qo8wrJGrgB1J886nlu0FWd7KModwGIXDLPF6Q1T
9zTRFFc13VNi7tEbakrb7JiQgnh2dfNRRUdkj3LtJxJ7UI+ktrKb1dSbwXKwgm9tpKN45FDZ97Gx
SqImQ86ebgPi8LaaAaMgKeSv3LYGlApEZ9plvKp5hZZObhJ0/cNlW4bN0t/ojYOLuK0OjJt+JnV9
qsvmUPrV+uNKVLwvRB1dCdcBR4kSmL3dUeoqtSEmcGwqyh+1rdVn2/hlY+7bWOE5qHX72HWXsHDa
dWKFNxDuUImp/JcO1m/RBl97ZwC6nXqLBpQOslD9SxSa9io2811JEDGaer9gtdCY1rh+/H7q/2cd
kneBDtv/jyIcdBob/+c+Ctfrr034rntizP/Ef7dP3P+yhHRphbiGZdu64q/8p31imP9lAVfEpDPH
MHBFonHx38ENlvwvGweNSTvDkfQ3DHoe/90+scR/Ifdw6XRgWuYCaJv/o+7JVfNEGJZL90bxwyyD
sl9cZRZ1vhqmTiHUwsy3zjsXwBh1wWbOU178vj+6RZFiogMFOthRjjm8Lw6TB9AiasIvZLIgvwIt
uDOz/o6upfFJ8KHBp/PnjU0YtskYRChducLCenfV3MkmOxszrfIprgTCROY+YgjOhh5NdOrVPm8T
hcPVgJ6rhm/ThNvS0biZ53F46j2ErI4KV1OQx29JjeAOfvfS87vbP77uf11v//oQeUhJhAYPKHVp
u3Pu0Z9pYnkb+x2TUhg668oeR5ycjDLZkr7HHjTCOiIgLTYQgHsNMmM0Xd+goaH5L/cMh/oVm/cu
j8K7Tv6npcl75P8zlsPQ54/njwvv/PFZhi1Nm8kCTQH7ap/xhM0APpM+Dnh/2mjcypYTO/IynDRY
H6aO2xj4yBNOCPbtxN1qcgjWxE7cVpqy7tuB2O7SJcqXTJwfQz/lL37s3ciIXYdDe2XPiGRHke+u
uKCi17GhkYd4SOcz+zCECN0zgi8WhWVUu9zxOIC1KN/V6EOXYW3rd8Pq5zT4YpOENacA0tz1YGb+
viYsARqaqs8IQrc0qdRqMs3kgippHl7am7RUA2Md7cKLIvemip0daCfKWTBRCCHhR4yKuhHcwYaz
J1iaTgg+azCOrLGdD93yODImXXQCeU4Y13Jr0+PeoCMWt8ShlVpC86QYgpU5z2FxvDWQZdqd14Lo
JMUM30uRH7CVd8hlteqm4G89tFjoo0kwPeuteI/Yr98YJbPRpkmXCePqkyQeQnlVBM8xQlNl4Q/S
4qLadSlXmVh/NqC0rTQnga7QQBgwElEhscJmznR3vp5zWXad6CCc4lsLruIMLvCnw51km8SYz3wr
BKVVNhyQRvYc2Pkp9ibvqNrE3nyy2uc1c72mBKkyNFx1B8Hb/Mr+sdqrAZF4KnVMZe1SQE47JXZj
bVtLocNAgOABeeBDSGCJ5AS1aB7Ckn7C04D48MvHj2L+61GA2AiLOHmd/14lEzmE26S+QxxIMDV7
nW2Y+bK7ZRvY5L1hHBPIPV5GAHRLttSGhQ9KHFdT7+YQIQG/zDI/FAthb63MsRhuxvwVnal/SJNa
boxW/dJ6LBpAJNcBbr11ClEZZX+37nsk+Yrxkj5i6sfBT0J1ZD6EhGpvtb46fvxbGnN37OoDp8Ot
0xHmsNCJAXr/gbNBVno1OGiifDc5t21aHrV7rjYmgmBrYGa4bIK9bI6xopEtSrJ9BcGmWRti76ud
xSdPM29m109j6IbgvLJ1ySJ4/zQq7wfLIwwFUNk3wzB+mIEy71rknuzjycoXst56uW/RJHPQwoYF
IRXMjxZTC9SxeIKPQ6x2gAynLYgGQtj48eOxgf3j+RS+KzReaJpN5/rEyIPWiTViScz+ReaVuTXn
zqN0prMikQeYMPV5Mb1KE1anYtK4MAqU9lOXovhl13iNDPt7i9z/FpfDYgR1cWjaJNxNYxbcsraX
NUXxrk9n4GDe58+8H9/bSqsPhROdhw42uObVYLpr+xLUEKe1cLbSHDEa5K8/ijxlY+vgwie2/zwM
zh3IjEWMWfeLoxA6Ci5JVQ8o1A+SX6NDYi3mnw0ukvGM49Wu4GuhwYaNRZlcVRXKLCveqVAZ6xae
hwcTwOcidSgjBrA4PF/zpnHX5J672yEOHc53DNHF0H2Dg+xuk+mBHxUf8rFMZiAhpXlo24ukYo4d
jchbiflBMeXT2hSNPBWdL846c8N9VMhL1HXfIyPzD6w34Dts9Svh9RQONuh83QxB9NDTcNryURVV
9Qj2+OwrF91ceiZ9Xe3ETGAIJ5oBod8doiB58fwGncIsdh79amIxX6wm6niZy3YdFbb+3At8ezKx
LoXW26smFTiXKDtWynSXMXbGdUF857qyFENkDHpgqYZik4aVDiWtdZaAODcBvPPXhMuK3SFxZpCx
c918bQJCgGNWIyIpmv049PtGe9AKNEANQLKETx0OpHsbltlMdQjJUCq+O22Pf5RbiZgMNjm/eMGI
SqALCWn0A4qdzfLCjJ48NZlx6+iNcWw96xwXDT9XWHT6Gn4rH5BDoTiI01rHyD0V2TZ2QFGsq8hk
FJ117iIvPQRyOj6BKfpqFRPjpAFmfN+mBn1ZLutNww2mD36gCqyf4HDe0z6xF5nn+MdBL6slzouB
MS52VXe4q+cPjZDnF8voXny7BvrMv1FU3HU8vd77yOlpKNbN2cjry2DgbXCwrG8Feh8ElGwnwpiF
jD0A/x6K/xRrfK5+EiAtiMYFk7KfJiSKINZ0FFoh0BPCb0xrZneE8P9b59gQ4gWokUlc4OM0Vf0v
HxAKWDl+SKqA3/nhT7P0SE9QCBu02Q3kdxoTqd5Z5N7UMtZaJtF+7JlsRD5NdavDeYcSi1GIIezV
5CGl7RIsKrGmqr0q0d0g2MW+4VfVQ8AvzEdr3HdVifDMD+TO9nQbG+m4oo8PsrcqfyGI2FcoGfoo
7+7ppGO3Uc4+1lo02nTdCANDCSu0fp5dhx2GzxvbIzg9HRquCP/7FnH5z5b6Z6jav2pfBiOGJUxB
YcmM9f1O21WukfPuAx+pdXOTDxFVMNd1GAjBa0XK56oqaDWZngvspMvwySmkEwDztllaX9IChV/p
9NsKMs/SDCAx6OYbUdLdJzuu8Y9D2HY4n2hOSGbAcv7rf9QDNDCHbBQN3FeQAG6HcsCHL4ITJ7wI
1zfxEyA9UPIxnrFH4eggbQgbeKXEdH4SUCiu5kxzucs9hogNByXA36WJ7VQVURUp4qa0dfHvy3Tp
C/xP0iQeKEBoaZ4ZVotbJ8WtpXsEAYzFk7Cq6Uvqi8epySm5quYnYs5iGWZG++qkVAn04rodiV8P
UV+M+4+/5N/V0tVxKrnJCSXVfKJedwIqRzeYYtDvTtOq3YctGFBAbOSxtVghmaTWK8sqd96oyw1Z
xWhSimNaUotYmUt7L//qRRbte7Pudsyxb39fyCRrcY2bGy44qsiFxmBB8Dqga9EAtXXBUyx72rwO
eUZWWZ0oHf9vvgepz78T3SzhzJGEfy6JVOb2FFpwB3Ld6VdwEIZdm4hz5CXTml5LvUEVDX5XEDhA
l5/xhiMZ/Rk/C8J5tdkWq/HvXmR9rVAumBhnVfnV72K0qZ5hblBhBydLtt8+/ir+tZApa1EmGMIx
5v+8f2ppB1U9lCaXpaJH8pV7AtNnc7ZgPAtFeu4IHz+mXbyqfReLGMnjvPkZcnE/+WRgqv5RxHDl
1XXaBjYln3F1oxwSpj7M0vylaBOdbC7sIJqzxYparrqpnNbdyCW3bcLiSEMIk3nWF5ewCuwd911z
owJExW7SPOi1851js3kM3eFlwvbKKKeKHuh/3WMMOxUMMLZ5yB5hC2hsTVTvmyLfIb+f1o5CRACV
IUSjF5Mi1yCkihGVtka2qhwGFxlrtnD75usQoCYMS9+6ybRY7Htn+pXEvrEZrWwjDSijMC32OgSV
G0lHOHObS01AzcJvNfCueesdiJVY5ViQDv7E39lbHV5W+CmboElO+QQEsknyo58W3/uSPb2Oc/uu
Hk5xqbe4Q4v4SfkulovhEUqUcxpchAuGOX4tRPFZ7WuSl3ld+5K/aXOp5rqPEuVqhaR9kZuinogw
mA9UM4GkPhg1aIgYVkw5hxDl2skvUKFWtDLZQvpfAOnXuQs5OAHhlAKeX02tjV7NFGu67/TFbRWv
bXgKkjPWs15VO4B+HblxSoxD4D5AC/dY3suUuqDJSDUpi7HYdOI4FQO8CXwyXVxk5zZGq2F62iev
sjkfMlf7k+MirBEGLSqHFfn+pfCqBKWiDqcRLwbQwQg1Hz6tC0F2dxUXs9tg0DF6dyCZO5dYrMHC
5pAHMj6TQLJg0gd53ENNMwjDO0TIApGY+XHUPcQBgpgJln2WmzdaWvqkigUNBXfKSG7AWTh2ZDJ0
A4g72jbWGshZsK/LUSxlpr8Q42C8lv1z7Yvy/PE2YP99wbFMifufeFHKGde6ukC4uAviiJEfhp2g
XzSxWe+qtLqfQv1gdgWauPRn5hRg/DoUabSc5bKjFNljQkmefQHat51eSyNwLwGW9GOoAS7uY9Hh
rzUDIH7hIxKbaZN0k3foawmmdrKHC5Jo8t5GiGJxq/dbG50Coj/iorAdrvPU0y8j5cBZdNSFTOi3
dYgCvpfwnkVRGbeN5RuL3gmXTto+5bXwDvDViyp88E18/7kJdoAooVVG32ndpM3Rg7K9aHPSaoiX
2WtMc13mG6e49xakQru7OBCzoKHTP7vL/l0sWCb3dKB5Fie18fvD/6NYcAJU5GUIUI27RbgKDSpF
2CEhuRtYcSzujmiGrTVlKtZzrOZLxqcVv3H9YMLlWHz8TRvvu/CKcoGHEXzJdDLQhMh57f/xMOlY
6aIq+abH3A/vSifY0KlnVFCHzP19WgB1vzOEuAGzb0JjAk1PuQiT5idU2/aTTqf4e2/hYVh0iAcY
DDDdfv8wjMzgOLfkfvZzcTrW2LbgRumbZN4HsgC62gQ6MUDIvs7FIJdhR7ZIlwH/kdn0oBvzVUrz
ZnN+O8Mw0oUdBPVGjyBf6vhpDkWJhmmEvpHVnr/VIqCUGr62KOZ2+PHnKv7xBs29aZoyhH25FDfv
fxVX97Q2b0kCcLFqutmuaVrj5EuMEzTJL5A4ylc0rXqjpzsZ6A48B3WK5r5VLjkbvE2Rk0vQaTRz
3WpeG6atHcoA4LYTjXe+WYvnjm1IazIBG44IHl2rfg2JY76a/u6TX+Xv1q41d8gNx0SorX739f9c
IsIajLgb+VWSak4k0d1+E6PgOyZm/MrZH4euf4uw/hllk2CC16z8tu0ee5nR4aSItK1MY8AYPGdV
5R4KaG2LKoi2VSFhrqSRTiyDj3lQE+4mASoCtae/jRXYHjLq1SdbOUYsPvf3e7lFh595E7MnRFnX
x5csCJjtW/rU4UC2h0jyHEa292zVA2KwKL3gXYLxnzN5y0OFGcoZQRxHFaLpwVnoRkaU7/BDRavJ
aMs3IcZtHvlMVvlCloaOYJ26b93E91n8mCnCYnTgl5QJYCFGo738lKip7cSrvyRIqxa85ikvvJ/u
u1hHESlZsS4Dy5uhqXA1DQxCx7Hbwv8z2YOFfLLnvBMjuk3SRD54GnvDZNfdih0cIADmglNWTq9d
rJ0qD47HVIs3p8urBwI1HkY/X1e9Wz4Aso5wzO0q3cpu5DR0p6FS9gq7eb4drLECq8b9k160M9Un
pA/5FgQAiVaJ/qqpHvRVF54A7c24eXsmlO9NrSYOU2fUWG69hyAqLq4LjFpq+Lb6vFDI2YHZ4q2v
/GxEYcC4UjXcz2XWis2k4mlTE7SwIiOJDj1NXbts8pU7N82IAXBuYIxj0PfHZGUNlMgzf+VNo5JP
MjQS4EijfRP+YODhrpIm72+pxTfMAWYXgvUmVUr7KAZHmNV0OcOgQrplOeUlA2eA/wyAYxeASJmP
05GAwNc6JhusTMqnVm/sY8hMJVVedKrT8smx6ZNBu8o/uf04/9j0JGpgx2Hvk7Pz//1OoVJH9vXI
pqeMgYSHmghMDenjUVkR2cc4LCKXjsvCcO6aGqklibiPxFU5B8+OABWjqHdKR3+0JhYwFqpwo/v6
3lJ0Y1Ta/egdUG99GhZ7YVYVnbMGtEC0bMgpecNiuQ0MXdz7ZDr5Be5xMo6srZ+AiYn11D1iPEHk
5dLQLhOXs3QYfvlZE90Z5ezJbHH6pFgFVeDtrYGVoafm1upINksQj/Qo7k+0rQ+qsbRzQjfh1reg
n8ux3cS+nn2TZkWfHLEmUSjFpXECG8iN6k5hA5GcPApt5w3NgQHRS5u71dmWhb82VNati9B/nCbL
vC/b+fMCk24FtfY6lEB47LCHa96zxUxxYR0IZHTXUajiL2PwOnnkFCXd+CYNDwuoR7xe0OBR8zyX
wDd7uvOc1DiZjA3+5/vnHD1POYXPA+b91anGsRVltQAGbhYjkBBy7Ve+T5InQqd41Xbzwq6hCEMe
6VVwhIKu3cIMQyWbe3KdJjZe3gT7XDUiQgEosRS5si9cnNDkkuq86UOtRnRYFyuTw2xjR0So/RQD
2Wq4dNtPzrV/tJYt6XCfdcGnMk0TV+caWuuhSxmdAb5LSPRqojM2J3I88i+N5bls/xHkurAHZV5W
Ic0+XjaYpKCAEu9txO18Z9fgP0HUrt04rY8C2fpt5SZ3jib29fztdAm4Os1O5rQSdzM2ZO3it+i3
kEiIexq4lFbZa9eY3wRnaSZIMAJDCpmvVV80P+v2mcPegpYAV3Wc3ZsEDTWpTe6zV+fcMSb7EaIw
Eh14NFkzmDua6yd6iumddFscP46zr0Y1rHPIOOuP14H519Gj5h6Haf0utuaR8/sXvQA5FDWVDJdU
WJeGdMwdENUVYVb+SfPxFXk0bAhrz7ZtFjabJiDvJDNglobo+DeWXt1pffiQdyN6eU7jjcG1l75c
DHM8Tm88ym8CAvzNFGJkIaqIsNn+FVT14+R63SZsAfZzMXko3XBdmX12i49/05kE52ronfCfpc2t
LuCEBqPzyW3C+Osmzy/uKDoKOq+BjQb6/S+OINGKaJqRE6DBBtFElm9RfoDtiqCJhfocChYwzGaA
OqJrcefIKi/7ZOFiHbg++RXuCB0NggWLhp7C1WsoXE3vpU82LgIbeCg+mwThrZy4lv402XBuPedU
Je0Ju5n+0nTTcwWpwWqG4ae0jefcTdxXkoy+D6KQ2zB4IWPjvuSc68Ms3xMkBaNxEhXRZxG0TAae
XBjh8WoZNFWMh6HIv8qpXsbKognV88aiCltNHIRr+Pg7UovMRY6jZ6PV7rGyyEX3POYoUd9xO+x+
9T54WMScyVIKUF+WQdvANf111NY3GunLtYwmYm5DY2MM63Ic+z0+ic3Q6hgdLVWs7JK+h+2SVmOU
3RrufraJGPAt9dF4SsLX0fehJGj0eePISZaNa73A2UFHxB97OhEQQub8ejPlO9e+zl9iTq9j0TJV
X0wAtgmX0t+q0cKrpGZyW3HganvvM0uim93u+0m/bRWmESrdOSqP8yWydxXsn2VrbCynC1ZerguO
OHTDwNh0OS5HfoF1SgNy0aYBvGAv4W0gZh37Sr1KRnsejn8tayta11VUkoHcf2lRLa444UzaA+5a
D+WjIYmtICx2F86DwBphZ1yP/qZJU2Pj+8WJULeTqsP71GAbqX0Gza0+fbGd6EGVA0ZdiZybfW41
NPW4c7i9tw43+mACoepMBxVr6VrOCNUIRy2y9W+F0C+CrScWrUPCeaQWnqVgS9DqaWoidCeRXaLK
wU9s9Dt7kl/1ilrHJzuLdGDK4uzZ0svXUJMb3JAYdU0QNn7bk+Uyz8iEqGAUt8Wt6NbdpN6KmtpP
7wDIkQj8UA8G8gMhv5WDcVOmKfR4LUg3cQffQvHRYi2j2i42LsCJxqGjPlhiWnR2ST5bCxKz5/Z5
n0N3WuZpAI1PIcRcUkUtLNE4t3n0hKIu3aaQ/XEUhuu0iUkSK3k2B97UPf6k6R7rMdjlBBqBBUR6
DAK8HabaFUUPMkTTvWMp+D6HYio2DHZyNDTecFBEyeJ3I0vC71wox0q7ESK4La0+3xfSTc++N6Xn
LrqLCqGIUfD1Y5ObDEYMswJ6GbM8m6EZgbcz/U8Qzy81G6GfbQj/BrcSy9EqvkTGDMrNrWwFxmje
Rl0fH3A0Sr7V7tFP8nJnFchn0ZrBUA6aWy0a+lWQRe5tEdqg2jr1QHi43HujxAgxgIfVY/nV9JL6
1rWIKwtLDDyZaWXH0LceTThBtyJIf3VjSqIyKraT32S3DWMBlIEBBHNxE7dBsY00OtSNHWRbw+gQ
2o6RvqcZjrmepiP3qq0tPWq+jD5kaZrnMdErqidZbhyjl2vH7H5wm85mqMxwoNTGhtD+7NIOfEpr
cZxZtXQ24G++Ghl3CZRZkuRVTP5HwDegbx2MqC1uZDBj1oUz/b52gglMjTwJUXtrI1BgMlPx1kMi
OPuO/6T1iXMAgwIv28d0lAZWtceL3RTk9BoEwzsunYqmG+FFUMcuGOuBT8iyt0FWXL7reTtAcbhI
Jy+8ZBUjVy80jZMEFGe3ctUxyd3KNP1Vt2a4DyF14qpoLpFZAcEyRDFLmR91CtpjNub12of4/Brl
G4XMOvG68VJ4kpDrCDaDmRCIG/YNUeBtOeCr8JlravmDRcO4ipIzpwPZXV59qcvpflLOkh2x2Wv5
RM3U1fh9feC7reOlZ7zRrw3qoSVzYQysuv9QNdEbendmEuabqRXrgsj0SzQExSqLJF8YSnLOBNgx
TWckawUjc1EAHRRFPJyLoqZ3SydzKPMOpSfGbygjL01p1Hd+4RNDyfLNQJSAkBgGAnZIr2wHvOlh
TlRWyR9ilofAAYbe4M23oi2pgmrbSaNYe7D2XrDlr5VNTpA+mO6uLkjUAY0H+FVGL2ivzTUaeVa0
0jeQFOG+SEHgiOh1JBuM9bPSSR/hYS9kQQ3+cfXzVz9kPn1NS7eQhuGWNK8kE33jjKhNOuAeGT77
mmEfLQ5SJ0anMmB0EIYbUgJ9/DPNv2dhtpyHYbic8G/ys98XHo3U1Qg+x1/aiN6gdWUsNGfvSmzn
jQvrhM55jb46KJk3WfFKy9LkNgum+5bgWDgqBcbG+LEZ7eQm8dHNhsyM9mUMPte1OHNIgUn3eNSM
wFqB17eemYd7G1JLOUaNYBtYoJMrd+zWifDKs4lxir7EJ7dH4+/bo82lEamAsmyp5O/b5R/9uzBg
pl9HiANtBmXLvq/PYBBefXI1V3EXP1KNHjQ/EltAK2fPDu8Atdb9o9UOOLqpiFPDHT/pF/2jpcgj
IVNkRkCUiLpWnwRdgHOwa/zlYAbP1dg9BwXqk6rHTh2H2tIvAtJ0exC7mdtzAmkBI3YX7OOQFDxY
Lz9bBX/V3TarwJgVo8yRaSxeTSw6T7P9ME6YxBmICHjgeslJ0D/7zOPjL5lHoqrmQbDmt2mXUwRi
2kERUEc8dAzpZKd5wfekpq+P9WgrtZESFljOwBT9rjIkkH6XwQZNFTT40dr3UgYVFVw+XDmIESby
N0J91WW1sZEDHXNBXRMQAx/Z2V0jqrvfi6Mf+4eP1/4/Juf81hLRo8O8e27jv1/7CEiyME9Kf1l5
6k0n2xVWTn+L34Ku3CxOIOn1bHlRv7BLGizVVPyEscZOMd+oYD9A3yhpFFRu2647LCRatLZbor4+
fsorEfjcfmbxKoX0Hm0XtsirO1FdldInatsH9N09MfOBVmsn+xivB/4PKkmMinoYMtNlmWZcMBbt
OHBeR8/GrFukeb/VcvzFcQTCq48pO7I+GtatuotypbaJI6g+Xe0LLYTDx0/+j1WOlZObmmXOd2HE
ae8/X8KGJ4yMrHIQQv5ehaCDojCYITRsv0AOsN8E9tmZUmD/6G55Jay1NCXaVzyHQWV+sspnOfRV
Y5PncXQ5yz3BqKirS1Yacr3UbVqCrVuByqNngpzfilbI2FZTPBgQ9hCx4il4TAZMMk0v3kKFBOh3
Y/y3tpJo2AIYP8kwdNs/+bTmtsD7tqvi8YQ+6/csqtD5ivjHNmVgF8bZbaHf6z0inHQOMohvS5SL
rx6TKPjiurfq0rKi++bm+3Zjlv7TqNuPHz/Hb7Hv1XNglRJozvm9+b+r9SZHPbL7nPaFCT7emzB9
wJbsb8aeoFItdTMs4aRD0DBIVyQIRRtpRRm5t/S9+6lHbqQTIFHbmGWNWWRDu3xbeM4G6E+ytmOu
DJNmu9vYnS+3CI22uvGsaDGRQXocZgMZ6vhoYZZ2xQmop2vq5xdN0xjn2wMQwcQ8FY6fH/VawXRL
62kzpa67z1LroRPx3Tj3So3ev8livGMOWMel5rVMxbPiEUK/zoFK9lTkkZ7ierbk8gnFNa0JJem8
SWw+/iT/ocjEG43tRKpZv+9cS2AROnthkHKPILUy2zvPnqIGtb1VVTOgZrBNwHU19y6yA2BdwHd9
fvHo8a5LHH1Hz4qrT16A31Kgq6+WgZrLwIVhFivt+gXIQ+n0OsY+/F+ovIAZ5fWAAIage6tC36EE
IY+Jj0lWw4OD5nnMd10C4C/SzZm82YZvDN/ui1D+APXS7+mW+3fmBF9As+JjVCWSfA/YHtJJvOOQ
pRjyQU3vgCJeMNqDtISn3IyCvgsVuQI4isr5PiOl/G4kfHVpRRr+Njb/UVPBU6hx0TCT/Kvl6uRW
1EV9l6KuX5qio4YMJHxhOjGrj7+zmThx9RbyXQnXpAslZnHo1eqPwsEYo6qAYZrZaq9NlndsDCM8
6rZRj4u0YM/gIJ4bv+nDNEpUVL3FGTa0+6Rs6BQFA0pzWy5qVdzD2nS3oDWSNVHYA0aseukKEOzg
gTnXJfc/5xejTWOvJ843M3PEAV2kTmwR1VYw96iquH1tiyE64yePzi52s41XzxOQcEBkmShx5s4W
VFZzHlR9RGaf7oK4S49emKbHTh9pSZA1tcJGJwBM8RMjZqS3TTQ9Twz0CPfk4h4444/awo0q2ktd
mxI8sAEWbgRkFI2wpY1GLoOmeY2bNQFgat1IkS5A6eVHQzTPBS68AhYfnV1tQcabOxzMUhZ3KixW
wvGfJ2Fbh5KhG4JEBOc0gtaujMNNFOBzTaguzehBNGTSMgs8MvJDmQyYsQA3jQ/5iz99o+HD2UWE
5MYF8Hv6z/+45idf+z9mXrit4JDgmGHfs64dEDC6Ixe/Glg9/14P0NE42Q8z127DziiXduaS8Nxr
xymHglQ1lChhdgrzMTw4dGqdaFrYYTseEesvQY6v23p4CAeYkK3w7iC7bk1/LHDwMbB10hAOpyD7
NCI98+O1a8zn6fvXe1adgCxQtGShKVyvXQOEeGl7VHGBm2+ZdnX7Kqm3ahDZmWyZyaGT4Ny3I5FH
TTTcIMLLNr2gkLPPBO4MJx7TJbIF2/8w5a+4QNJTFjnfP3nKf7xh0sD6SN2F1tvVr865oGY3rFuW
SzaQIyO14ckf0V+XrWOvoxQeyBiiuPOIfAPkZ3vbjDdpKDyNnABEVx8/zPyJXH1icp51YmwCFYw1
5/2ZK0srGd0i9Sm7NVJh6o3NTfnjHwE04vqHsJXo85E6KxpM6/eW88fBXjpJnMctFCdn0gl1opXf
7Kg0hlMZEm7BpKhc0862jmZuz6HRkheTsZTedUSQJGO7Mrzkl9uV3ik2MblXMZeuVCQHBH9JQRJI
IXbQrrYuRVyzMHlVT/62o8w5yXH4UYSogBq/LdlpC6wvJEIyu+3H76zP8IhfAelID7S9LkqAIUnv
HoG3sf3LotvqDQolgsepl/SpfR7HekVZBSAAopcXt6eRbJCNyuoeC7f5hoeX1iphdnoWgnlwE+yv
TDTdigcIrSaAaLLpExYbmeEGSVzRqtHl8xBC2/p9+Z/wApWltwrIhtmPZf/NLHWDru/FRMi4suzI
Og80OE10iBs2NG9tU6abQxocKJMIwg0eA/oVrwky9RVhmc+1YnUFXqpWod2Ifavp9xia3WVa+ecm
40ITBQ1u7lGkl8Sd7srKOqOF9U9ZNZ7HDNFp28TJJi958MQGjdAipO9i59xlPRBYQg/WVYyeK+9i
9u8wD+59eUD1Vey78NgVbnjTpWhVtM570AYdSOAwg8crksC8WjurmNtDqXt0rGPLOIZhzUAn5PNc
+rWnNnbSuCdeCrnTpgw7rGMcVT8Zx570aSmS8gAEUz/iBxcLy/T7FSNM+2BSNMFrGA6+Y2nbQdg+
32Offvb6/r3LzCcjqC+D7xrloXOl2hy6IetbBRWavsJXk5DMW2vqvlRKmXuuWMXC+N7IENJuFJtb
jxY/3P5MOyVEoqzKeOLriv4XYeexJKmSbt0ncjO0mAahIyO1nmApKpEOOOCop7+L88/+O7iTtj6n
q6sqI8DF/vZee41tGfiaylzMa5oCscDyJ/ySRbmjV+0GS15+HHE7n3lgOmAAgRc5QfXTwY00kQ6C
fhAcFrxgM0LIOOC0vgXs0d22Q37xlvdQDIhqNfQC49PsIR/6pS+PTm/dZn5mHK2pvR3jkFkR/XkH
NNbKcs0bWCPXagah48Rnw62Tcyr/YTahtAMmD9Z5I8dp2LgmwM+TH6Tx2RkLYNMFSyjbMpWHlbDu
cmqP7qYwdzAl3uYt8NBsTutb02/r28VqvpPKhcLg2NjOJ3UqXPVQ2suX0U3zIXHyTZ5T3C1ddCx4
nt2BXXmjRpXtm5nLXxyisyen3OXgXMEKxRNCwwMMxY6fMB6Y6VvdOihVBN9LzNbbIlyGI9W0JRaD
a5GD6FxaTnxuo6Mwmaml7jEdYGc3dkvrjFgrG2DAnjvcjo3/aAY1WTjQ4nvJyYex7Lh1m5BDXevF
pxHzXqpMyAdcHi8SyydBl0s5ehLTLSSYVCXV/yHigGf9X0qVb68rNLKJHa6T4v9vrfZVQltOzvPE
XCze5O0JejGdd+ZbZ8lhrzsy+cv8k3YY2gNjRVp7SbHLMu4qjvRfSdlRFtBlHFVCfYJyDeZ9VHt7
Sb+tGsmlycwfH+Qd9c7JVx0DmEFtTNlJmSB1YtkVNSbENhXb0KqNKO/VPXVCTxxDaQOfHtI4eWkq
MoyLvmcjOwjGtd04TLsm7kyUg2WX2+mbl/E7xh+oOcVpbRVAH0LxAN7IDRQiRtyVB6hLLiCNVkSz
U++b0oSJPorfrsOM4S0sGh4+/xKMimHQq4QWLvZO1x1Lv0j3Oh3aTeO5D5xvwQ4yjunk0+hXepuk
/OUplME1JlbuzXMdh/+subNoIgc5TzZgpTW6Pz5dPnOPbE3OdC0JSKLCZvIJov3bbmBHme5mMPh4
GPMohUcV25i7yTpSvk39NMlhJ0qmhaYfAwqZ4HbCM/1qegZ4mqosMvVQIJ4zjPn7yiVgoJfikTvP
TPTCpsO4STlJxmSHWxitLRpXajsfnWy2nammk8vn2Jv2tAWlmzPuNiiGWNxDQi+0oUB3KPep5eFg
pDRfgqoNojlMdxjmSWIwP6owCO7gMBmkPtyDnv1bBb4oqxKgIm0BByZPPkmR3JipuIpAsUk1fDi4
lUNaUrhtivasRyxoA6R4spd5ZBNpHSumdJAV7a3Z0BddNB+zZEpEnaoT0d22rT3+qZh9DoW5v809
D86TdZs7td7FORNdIcrbPCtRITOb8nKY9KklvrCJXeLK2uqU34a7XLdxm2nbixq8o09AcuhSOC4S
Vo8+yY6jdyN1sBuS8iNhArM0xdlR2TcoyntGgDaLavavCP+crnjgIfkIA37a2Ny3IUf/XBbmpvft
l7hjSCWlrJD11e/YhZTSsdxBjtwCCqH02QuJU5Vv65wwB0PE9ZAeW+o3rUh790Gff5m5uKqRH5U5
mcUVf/jnwXcoJm4yXsK/McurTXFrhGeJEk0bPZDq2L+xrfmAneolN6POT65Wzv+qZwXiaS1sTtMV
mpt/hUv9lMVyplsVOwu19ge743Hgk6dXyH+YMoc/hSMLmE/el2KiYXbivGi6AYm+xf61Gjq6pvai
e6shx8nM2h+p9DPr/JJ2yomM9jNdqpulZzrkl/F9YbuPiSm5/ASXwlA1fiEGBKJziz38ERofnWOS
+zWluWjjSkLjdD2xRCsewx/d7wU3KedXjZnKxx0V0mjS3C2siasNqdwuIaJhFX8sipi1sdblgkch
riNx+9bZ50SBDP3dz/+9rnyDQOKZvvhpTi7cc2/ilDepCtZXORv+wpiuH7/lE++BIQM143wQP1qq
f+blueUhTBihNMzHHU0tkZFsMocvQ5TtXaL6r4awEGCOf0SXsd+bnNYIff8sI9Nq4mrNfd0Hv65d
SWTR1N8lAb+5LfW2zg0qVVmIWrf4EGpaK28fPXIyiLrwXXkpQ34el5NalBJI3hQPwPONDdXImyA1
/oqGnrwmKz9kyh87Zcs+LXoiQRA5KqAlh6HId3FVPNhGRktbgzGZfBLsJNjomlL56YiBWeL2rE9T
4fDDxNOX1fEpGlb95nvwy2T7NWGK2mT2mym6L90FdsSpnAPj8Js0rFidNd9WrFZlTVYEZwiyWq0P
weD8c5vD5EKmwmzAgpkUT0Zjnv0qfQrL5EkF9kqyZ5UPKDzK87CNOIf9Gvn0KP3utVqYOQcrGX3h
TEuS7MYyshtV8dMaPp96TmnJJg75403xqhrbJa+C9t0E4sFq/OM8stwCbpXba1MLHlwjWPitcDPQ
953FIPk9xNONJlHgEDHhK/XYh4qqpHNoT2zG3FCajtDF60rgC/R0v61lrbeOZIXf++GE4a+mzdzX
fL1AaQ9OkTx4xb2oR2gOosIuuJRPTSfuFxjWm0bFaivcO6FdKncMehmovflOc7oZ0QzD7dz6uzqY
fpqiPZIHJAMLyDsCcMW7nqt7uDJ/LUVUsWHLnelg0RiTcwUceisYZ0W5Pz7FRf/csuBvhrjB/Npg
iuuR2dGGfrLQvxDx30/eAInApfknC94aHQKCKUlTpHCviLUwqprtJ+q+3yEQAPMh4Mp8brw0DhN9
DdWbZmP8FDwzrVcDCqY9t2poyhoGXOvBFEK43TdWojbuyI+X+om3mXEPFwNfVqKSLOqcN9HCvm6t
4hdmFdHFjMU0pjzBGMitW11AaCUZYdfxH/xZVlfau2XhiLJmgKyQGCCUw9U8/cxJ+od2rCLyODBH
iTkDLAcyxin9ZwBdtivG8mZJ7WQNJM54T5kxE9Xf4NM/hT1cW/risJfU4R8y2Hk0aIwNeJh6jBWu
YC0oDb7Uqg9uTalvxqXdTm5H2DC9o97pozVoYHD9DkPA4H4gwqGcFiiuPmWdTtu8MX94NymZop+Q
smJDBKub5aBz/VVXaR5NeHtow+7GLVtXhPOUUw6yU2F4uM2glG3w/dy5luJ5NpMqCoJt1SKY9GCK
kX/zRzq0hjh7w76zdeLXQGKDmXgYzSQdV0z9R8zbHcxduy2C5stBTxJ1S+6MmOwAS66OiSzgwTmX
zkR7BMjOTrKqNj0ZZK3st17OdN3H2VbOyfvYJs/zzObvVOnqiom3RswoNZcTXxcS0mgazbH1Urk2
PKPMMexefBwq3CUQw+QxrugexLBU6eXPKyAlavwfVsOl0ZtoufBoVFYerIe1n2EqKEPrXfgQXabv
RKMo15jII3AcIvfD250vJSc0jgizHf62jfowKGLax/F9F5DALhcIQ76b3OUa/j+BSQco4aNcy9G4
SvyWBl5HYqoDQHV2OSUv/tC5Bw58T4W2iS+3XwtUdMrMahp1W56NznA3Vha8ND3YAV4/wuHjVzAC
Zx9clz5HnH0wBAtIbNvMu9NZ8tRRd17UM5i6kca2BBD+jlno3uo5w9Ve/tTjuY2k/tfgEbodwvTX
miHn8v7FpnMwLFYzHoE3L1asbS5BW8EjXOCxNFOjpbjBPOBKIpZDQ95mlgQOeE4zM3xLQlDx7uo6
mvkOuc6+IrleqzL80iHuVylpXVoE556wofY1JPesrPJrxJQn8GNEg4TwVmChZx7i8uCwSVh5Se0s
fzeu6JDvkSiBxYUtNFqm+OTjkKEXhT148swokybbVJafNFVkez/PH82u/PBt9tBgFs+VhIerqnab
carcuIkPUFXO4yFpfhMBo9G3i0dzsKZduPw4Sv3ZdWbsbYlrjao8Gm0rl1c5KTCk25R1MM5YKjqM
xmlibYfMODcUEszuduxTzi+Nn5ymkZZtAJpwfTNWNBb0DUIKYnHtfEoCDSnDorMVtB20ROq9MVpE
sqJkwpxDFADzoVANfiFGJTvPdc8dmjquj9KmyHg4DM5adslEJVNHG0XdMlLad2yLakW32XfTn2nQ
r5w03r4lqE2hAoFQOX42DWxFD1fGXoAIlAMWbyK9OT7cH5Wk+I4ahSUvoPYbY/M2nQqg755D6T0J
XpW2RwbCw4VCjvOog/E6T994CJK9U2GUIqy8N00rPwoacsLYxxZYJNeBW+rGmqmdGhWBac9p3+OF
qlBioTWF3PPRXOz0/6WjYuuBofFbuFbYxGWOSy5Jbs3ceEVVO3uwAFmRF4Qcv4+wwbzPuTwbLWIE
1sZNVobpwcqKH6l46NHtNyGf9EYbP2PsN3QNVM6eUqfnasp++zxF6l3CGwfGpZt1Nw0GndVz5HDy
qQ7j0vxyE7prCmBnWrbk+qaCI2Lbv/MLscUVBd6/8jkuE3qIQQhEnuKJqEEJzLF6hzUsuL+7D16S
UnTZinyDBfHaJx1+fb5qX7abwg+fhA5BqJksEMq7pCloID12nEdmfPcWSqKW1FqMGFHChKIhObNi
cYdevTkYJw06poOFHhVOlbsKxZDVLC2YVONAq3jZn6Xjt1FS+59TTmwz6zeJxOjkWuk1ZqRTK+1Q
QSDZIwbvFEiMdAv9LLwlzUmocT42DuTUvPsaQs/FBSA/W6PgRLRe4dJpOmDwBE8aykhCLstT1Myy
yBQqF8vtMJ8QtfaxybywHtRf16drZUmxJcZ1NHjezNLcA6tei0DkWzWOWwgb/d4PPHa5eIYvp069
gt0TD9Tnhc172YLhVS5cf/LK9wnArD0viNwPjvMJzbjnPsnBZTHNb+0jUflzbLNq0LHgAC5gfI5X
1Zx+jQkoUQmuutXYQAe1AhpYjMhkUDA3J//6ZO6jaQiOcqHFUMv8Q63NLG6BA1A/zap9nFwbp25I
t6U7K4Y9WD1HYxI3OdzUuWAKkrSwO9K0feEy6WUjyWfaniv6yY6GhTtZZdyna2pSKsioEFmv7ai3
jWb/LTpYuOy4GB5pQZqKfJ/onijtxpzdv9ZfKEVrcrl1R/tSuDN2CzNwD0MzHeZhxHJLVs1d2ofC
5O8xALouBU9pEROvVu1/AH0xHXIq2yiOomC8OtOy57w2YfhP82htPL8d2EBpVIFtlB757jKmwCNC
1IJltbXdQ0MQDvcBFkyD7UBNhGQyuyS6F9yKxqTJzBk2VSsNlOM3GCJ823bu37qm4Fv5T66o61s9
UfgE5Hqa2UtTIwTMB7NG5FStzKag814rSsXGgquyeEngVV4IRD0D+pqoRJy/86K7T7rl1Rry8tCT
NsIyTRgwTlsqfS3/1uf4hcTNkA7mKi+cG1+1tNjbA4x8rR+yIsinsKM2wq8jb/0fF7q2qhaPqfco
Rk63WX7HwLCO6qwzL2rub8Nn0+ZmZI0ELBHCj6Ojur1S+iWpmdQltn/JQB4PZe9HdYvMmfLSqgas
UAq84mhJcIi6gOyVSaLTy5MknUej9PxVUGfcGQnujTQsoHLK77wU2TYlNy1M1Egx2OfAmSoOLtmj
avidB5rTN1NxyG1NWXtIYsnO/7QDYNJTQJF90W9hS1KE5DRg0bmIO7Og9Chm2ydHbc4Bgack+VnS
cOY4DO21bZL5YvtfA+bfcyHiz47b54nGTEzQrLJTrVBfW00fs/EZr5IEoOyMywZQRtbvA7Llc18F
3031tXQclqtw+RwbaolDznXY+c8txoC9zp6Zcx6oyoHvvgyYB0rYjSNHrQCdOP6qbHVx3ILWE4ey
v1Z3nHP0wakyFEmfIg9hX7lUvVTGPLK/1PAtUj4zjj5WRjiMyyU21dQPs/1icSO1rYufiWyfuMxi
/Ny8dr35gHD26iXkYnhMSF+n/pkFEmZPghroZ+wQ9q9jwwAjeITZlfT1knm3jSFOoLbvmtj8ltBk
egruw5rRh9M/OJBw4XPtmpTrVa+i0evUhpvQkI6fNRC8iH+e0Qradc61CwhwmIVzb4vlAc1T72Wd
fIExmQ9WFZ+qStxN0r9vTIx/0sR3Lsz6BvxviwwTgZlYj9nbpeKrXqZdQG3Xzozz7zFrvG2XJ9eW
Djeb8RL79H0/ORc5Ds6Vydx14XZBco+i3LAoztCHya0mV6rNwwhMttvGNFgZ8W0VQmjtAoJudvxg
pDV1QQk1NUZwyPW66nR3rVENR3ZJxrh+MBFyyU+BA+GzTN55vkoM9ovJLV5BL1OdeqnMaSVN0B2n
3fI3CNVv5mY8vSZrPq5rjDUVBJCObqkg8B9Zw75VOW6G6RmLbMmuSjdXPlBWslT6Ny/Hqy/xTkv1
iVJl3TpO8R0Xwzf6tXEMK4YzHvkEUnDAhw0aCcyJu7/bcnxsYkNFnNZpKeCjX+QHrjauILTGLvqH
iyfcfmf4xEtOl8uSNJd6smtKBFA/Y2Gdi8ZdyIWsZDjjr11/tdHrf0p7+b5TNl9pi7HEaCKmtHCS
+uxTl8q/uppUSmND9B4xPzCXmG7kID7HFe1n+5CaRN9TmWQROcjr/NXFUOZLuWw9m3dXcGirCIcd
QKwwJ2/XPok3USTZzo2dbFf222kSVIw16suim3zbL4G1V56N4o1JOVRwtmheHFXD3gYiObKyG1Oh
g02efumtAkEMhCJZYd8AAnTLTSsl/NnSIduH9F273bizM4jpsS6nXZkNYO8n62HQvrjkdZlH9cR2
ZseufZTJTP9gro9Fi2KcpzDxk5TZKvnKhhV84hoV9ldrLtlWU866woJoqgRsI39B/zWe0MHXDrKI
Y1D2aOXN1vH8F0ckkZFG6RgMOw8XFSNRq95mjY+3dOwPCSqYwDt14/bdTUbabZEsBjhKwP3kmP83
5ZQ/zBVhLCMRGG4YNbXyE1Cx4i8h2FMDtaU16gO4O01dSf7NKds4u2M7Se70Rr8dJ9400zVvfUfd
lkbVH3IDh0LtQY5bgEzkJToFF0N/Q9ziyg8dnOdEUPtqqd/Jy8t9LyS0CrL5ESNXpJS0RuhotLf3
XOvbLRcn6jYBx9dDaBmPbBU3y8zwkaygCrwH7WQPGQx3BCGLq4Kz6nxwk40KpYPZat+AaTfDQ56F
82PoAEk3WYntaYaUbKKUzTCbdnORcbmLxa1fIFfnyd2snXIvDFft07ZEh6zq/NOpXEp+/fKlWM1A
fdG9iyimWWljC5PAoc0R0A1pZXWv5CJP7uT/aC/e16GUkbVQFZsaj1Pv6N0qT7GJAKuGJsDp+dGs
Ff6P5GKxc2S9U//rB1qnFM2UwycsLLlrZyZ2jBrtG1bIXeC2U6QhjYhPK6l/hb90zE8IN6JeO2uO
rz1SyXvpbC5EevScXUqfm6UI8mRUVWCcGyRSZ506zEp6jHO+9M7U1N2VZEUWTiNMQCQ1vAGFA/2w
fsgoZG493YJ3/2fP+iPMOKmp0vEiYcxHpPfXjIfn1mqzt6b0PtkgvC0DxDtps1W0Ha+Ytwx8Pui6
gevoCOMjylcXkqQlnp0qYeKA9F6zcrhiMQE+NjgUx6hr1qWHWBE4qgvWAg/hRIt7VSUvpf8TO8Ym
JIHJPBynm09ziOW5nCBgpqAX03ep4vDGGO+CPF5YTCtxyHPj6CSQwaoWU1fri4dm6Opo6PgTgjn9
qef2drCVOAQGA4yqIymMdSuH9wRVWmj5J2xC5obIvxIDhZsiK0oyjfvSqySGaGfc9aPxVjjpvPdk
8N3B/OMsw01/yfhTJpibEQesf0xsnz1LWBecOuxMQN473yFhPH+oOeOwV7DLKvbxISwUTMTe4qCD
eFv76LXlJW7DJ7cfbvrgTP0LR2D+bEtIik+cmiOhA7DGlLsAI1Wr/ZclSXgmHCIaxYvy+ic6CTCO
0LrLr4KNNI5ZwMqJjY4JHqPQ0PlMsFbtajDOvKfn1tXiFe85xDHIMGSLWtVDeDSZDMA+WAt5j+OM
e9XQWp3cBtN/M3Bfzkqy7bSmgl3hyLmhjRO9Gv5A51jVNrVFCfhavMwc2pOwcoEv1uVurExm3g37
WrE0O2dCLmH1JvYwyARxRKHksqsNozfuoOocTBYZHURMQlvc/2D0JiPZmh6zMHclTdl9fp5bL8GW
B2hg0t0lJK0Wdwm23nGgdp5XoU3H+IQufufAhTds6z2rdHNJBXG1xvUfRavuy84Z9rXwS6YyubHP
x4WtzZf70WjEjjX4NJhXGOXbxkxmaG3smPh2ryJc3mQ7o9qPn64I85tsdg/GHNLn6zDNyUfju0UW
PJpTkCNOEm/WqT6zxH0lSQH6O6PN1B+30zqriOvV4j5Nn4Ez3GtFf2WVKZCaoHFxgFGc48S3BFZR
o6giB+y9H3T4NhlsALb9qTshNgxajQtT+qMnE/dYQ4vx1XJUMD7Pcx/89Fn5bAVXyb/3uK5mNfJJ
6nOTsppTNhgH7KAn7NBqh9ni0vc424qeBgIegcRDY0Y12jOMTXdObDyisRMtCwlWH52Fk2c1BReP
irsr1XfP4ahueumLw2hnLrs0OHuV/XN7syZ1QOAs93yOrMttEScfU9tua2400Ot4ZcGIJJwLgj/6
VhkEO/ztGN6hm1lsJwE+2SMeSOPQpt5D7KWUNolxj9DFhMEzbIxDORfw+Y7rAcg7pGu6mEWx7yhV
2JUdFd2gNUGRhAut4FRaUvn4GpKsfvRLcRNO86lr6U9GFj1qenb3ZDTfrKCcORF6m95mf+5mTs94
tM6ZmLDuNeULfW1EiErzpV+UeRlQZwHnc+9e6l+nsC9Z3YDRW8kNxfS5GPZ3KNeWSbhysDA/0pKW
XYjnxJKhSHk6d5l5NV+UlTDGSJqGmd5JgvxjhHa0COFsnMRjjlGNz0UgaIZrd+EUPFchQ+OgF0hb
aA+AfXmmQ45BGPoJUaj0hveLJSdniD8FVrEnB/oCD4G0uPeJRwIRYiieppSrSsnDwgdDYJpDk1n/
Cyz5Cu+REGdW23Qw6ns2T4bKKdN0FQe3nm5ANZGPFZyhRB5ElMKzLAT6VMtCRyVVM5FVMD71Uo+G
iHKX1X8BHo9DSrct11j9Qy2KuolrB+Rsz2e39vnpgTvn8jIVvXPMk50dMOB2StAbti0IgAT73kFh
AFPxqDHZkLe173TTf8J/uMcDA0/EIB1bzROjMK7JbRr8GqDITf+z9FF8wRHsyYL9Mh5jmgsvy2zt
99Ag2oT8+Je66iYkr3PkDITyaIGUcK2AtGx58ifb3TUrrXViMOzBwI1oxvGotEELYNzKRqz2sNle
YCOEezaQa5rIcg9UlH2v8O45cF0mize3DywIHSwgTCiYA5J61Pwm6La+ye2FCDqHzf9apqntYnQG
ijR18mcoUZBjerpecR7L/8B33kNVrSNpJpW7RNJVVqrxJefAkDnwQJesem8crNwmvbJRY6F8teHR
4BBNlzY4A2dCjAJTsSvNxjmVJHl9xv4RCv4W/8o+GOzfLKc6g1L4iMTuU8bMD/CHot9s3erSaRuI
rInkNJMWsMVj1oVHMzhnbP3g4mjcSZk5cvM7BtL9cHmhwU+mzMe7Q4C2hNl7TVBHdvDZ24xQYgXe
0i6vyFkf/L/hR7fir1vqfJOlFc0PS1Tzts+me/CHRDM/z1AyYuKrFCGgHsidPXGsnlusILrkX1fe
C2/dQRtTEzEAI800FXvbfu/S7tnQCNE5flG6FhgbydL/iFVHKjH9q2o1fRBLPkGBeu7VTAVeYn31
XXLuC4Y0ZT19KRuOt1+cJnVdkGtWw1AODxVRiElVnlSfZT6RzDdrO0o752TPj1J0bxjUfmv+mVrh
Q8d06ujl0PAcqlQiF04BKxuK4EyKeSiT4Tg1zUeJEeBkZ029kRzh1t/DyehbSRJx8KzhxjcFqTvn
23TGQ47s19HsgIWkTrZxz69P8+JXObAedJyyt3ZPbXgx+W99C5OpJtFhkLANu0tnGod8ye7dKaXM
0kApT/052wy+TQ5wsfXGNsuHViRbjcoZuTblTv7CrSUNbCxFQ/fLJvaNc8zB9rtqeEwb3E9sQBuZ
i10PqXvnWuKQuW2/H8e3yZth3JrczPRSHtr+2x55r82mu2Q200zoNskOzf6JET6G+GBrtEN3A7O1
znIIDYaTkiINT1m4PM+Smo9qTWCYQZT5o/EYSnFhqeK8l+Wv3SLe86D7AUdRHbr6CiH1bQjCh0Ij
FxlYeglc29FCvpTqVz4JZ33hZEtIN9AFE3akLgYR7QG0VLc17B/mTzR2O/E6FeGaTK4yj6hTQV1h
zgn3jt5q3zpxi+XK067cmJjKzXEml5Sm1Y74N+/R6MA0bk+FQXe2ZrLp0c6scS9uvKEpDoYdKQsl
xAkTZveL/Z6nywVH/7ipRcEA0wse/JFzNDkGNMuR6WFo00iPv4m5X7rj92HGbfMVN86kyRkQT5ap
Pixi/sHu0bsFfre4aPZQB8M80Eeno9SlnPH30pRibZMJFIeeueuyvoQlDDl/tliukR6zVSNkxn0m
GUkQ3K3hx7RUR82yeC7NwWUkUTGXi72HZDK3rtYIaIHdcaSxD0vg3QCrwTE7NpE9TnyB6fLjyXqP
2xlJAAfQ1jZ7eqXDhV9lExM2UDlHB+RP1g0Hvghj3+UhbrC+/AAYHfB8AVDv4Xjalcsro0pGsx3b
qYGntu9KQIwB1EkfnxtXaE7R1sSTU7yMjMLRscxP7keiz9ivPF7AUZfnEGvRbmqZG2WV8SqzWO3Z
/WmvZK1WLaMYwKAS1EZxZ8T2K+vvoaf6/FxU82djh1SimIu/xQHY8Hiyno8uXljLQOwtq+BxsGuq
FXGMcDPtZkRfD2OBputOakQ6zPDuo0597rkLj1YT3HI065kXlOG+C6fr5CkozS0ntjF8IcYFkC5T
26WHlWS/qm7A+ZTV/FVL7kQr6eTSNWNwVuO7JB0U8VzxJqOObBrDuwpaZneJb6S7SZjrH4Y43n3Y
pSt2DXiNunQbPA2SAil2vsrGUDiYGcsBXcDduKDed0yuvZZf3LwxXE0ObctkY2Y6XqpXM6zrPQc5
AnhLhW7YYqdqveKIH5WH3sJPWXnsJb1AgHJwwrWE3w8kmm/DifIBLlnmdgJmiCWbaLrVl1Ey2SjF
KZt9TMRTohPSeUsPj8stKe4D3ia+20RX/2yRvI128E/GXInMnvGUyuvnDrPMFsfvh8d8YTIQVLJA
7L3cfnfK2tsVc7sbQXMxgTfiqA7wj0mIn7uMOTh7lp1AJqo3FFCbUVry+SVODYYyJSRfEHfYu9WA
K9GruCZPY7zi/HG+YL8VKjtmFu9gHLDMDHPBqaa+K1MtI+ZhLlpC81haNXoPb20KuA5/BmPVdohv
+0q9+wmOjaSwGBo0ONi4BuYYPng0T0ze5o3CILu3mEpuTFs5O6jW/K1dP9s1o31sR5REi7lvzEB4
+99SGWQj7z2FV0NDS0mauv/GvDsOtHD3dPSQdVrekFrMSFdffomgNg7VusvS5Og1RbOThb8fWhOE
BgSOJffs88TyWNuMbuDtQhPJaNABz8G4aLyzuH5tDN9GbuDGz9LNyd/11cnGn8ElTUdZrBEuV+xO
ys574THnoIc4v/EwWuHmrZqN29f3Mitu+tSdL60A8SGpUNvYeLKqWmwLybZatEzG8LsIsvIacdet
caNYywHBDetZ1penio4ozrM4sfsDjvk0Clu8cdw89gz/qZ3qb2VYXDAzxEcYS0+eDi2YbhhkRtjH
1QDqYuiy9o5d3tysFadw1WlbJXiAtw5uRsGhel/ZOt5bCRIUbatbkm5cxm31JvCu8vmjXtRW9wt/
4BM+1EBDx0zJGd46FxpEpVkEpg2YEAMjuJ1FXlJf0yk3N1JhVOitDocJZoKdqa27Ob6OMZzwLB0I
DBm5wNHQglvE04FToTuSnOi2FbCGEhOWFMRFTc0dFrnq3bJne1fSU7UtVyElYCaVB1SumqqlcE3U
sDwQWnvTYuqBVW0H7IiNs4aBjk16G3RTe3aF8dB2RXt1QnD3acIl0GLmjzX93YJqXgcAZsyg604k
4XmX3c/FH5FtDZRpr5meVcalw7f4yXJ/uneGiU5ZrE6A79fKL3reffPRsrAzZGykB68rBvYEjuGw
QWE4TrpYl543Se/YZjb7p3Ckyb0Nv1e+tC52xojhcDLscY+DlcwxdXMDPfRGhlKRVlRks7ichQgH
zsi6p9Qk5HRlorJOA78fpDDuFJwWnscpvClZ/y0tnhdmj64emUiAOSugPAb1cDRCUmOApCk3J5xd
4MP1mGJvigIHGk73l6Ir3nqAVhEhC2NbVAmWoKC6pcDuPnFDJhro0Bx004PwYyALwclM9K87N9is
VsHXLVfrkVn/enJ5SOiK49+q3VgTTl6cJaSmi9PTeryJQ5B6sO/7KK/UM4/jAikQKaemFYbtysNU
0X773fwRxHe9x72rlaSXquWuapMQJZC5bl1SR9AkoFPSZ/Id5qFUjAFKbhZpaiKoZKIHbMrHCkqb
iyX/VJLjKOeeivEaGGAZGijd2ZTuC19zhokZRMtY0Xis5UWI5iNJMe57XFsRyzkBspEymir5GZBr
qpHivOzocALdLRN2h7h0+nPjpfGmZYwthhZHQmhX2+yEn9KB5pM8zR1KkFhefK/Mtx22WqruKnZ0
a+/2jUsVAX1BtWn3u3JiX/EK0MWYgB46HzuHFC7kP5lx0pWHclByq4iYUq5a8+7Y8h9Ga0h1RfaD
DvccYNDXmPWuvmju1OS/c837o+EBJw+Dv8jSCyHDqTF2WaF3CKDEA4R6kan53KcYP7VDL0Ep3f9h
7MyWG0eybPsrbfmOasAxm3XVA0kAnEnNwwtMilBgnmd8fS+w8lZlRLVlXrM0pRQaSQLux8/Ze+07
K4oZs8bNCbVYtFbArnDYoeUrRppPOs1aoTaejUx8yW/o1jyBvRcb3T1xicqWDJWP1Na/m4ZYh7l+
qJLhM0/jZiMYUXNAwJ4DMWWDOPqDP77ej+jQVxztUUQIHeqq8qMmzO6YRtm74dN+NFG2oRsb56ts
p059oPdhXco0uoY9nTMrAvJPfOyrP6Ek7rOMeCjpQ/VJF2lt9rI4Xca1SX4NY11/NML8jEniRyTo
zuhYQj96iy1QByadI352BmnYz1JpewH5cn1bR+cqyp7GWa52HcXtYEjfw0bJ1vj1wY1oMR2BqHwf
INQc6EbTfpWtC4A1UpmhF0LSMbaatgOQ36N5ZFTZi74/BE3uyTO5sirtXphZIP+AsGILvo/0BBVT
0cce6hhWEIhybhkbF3AHmO0XD3RPnMFF7drLgABpgxPpqcXUwMQfhZW8xHqglXBYtWIX3Nrj7QcI
vTvTm7c34AinQ1jzZzAcdE1fHXZYiUtnbsljCXGdORLF7Wz5xnmBEBRpg1DOsqKN0JnOZpGEvKml
y5t3PXYm/rSiYrdtRu2cJI24s32x67Mu8QRDSHcUU+LOxgvULwjmZC7Ca5MWlT9aDosuG8G1rkEg
QDRmnGOXHpDZeJNemA5qjU3f5HRTSuLFAs5IuSU3u0xlJc3q3CBfhjaRqb4ERAg6WJLQ0HFmY4pY
O2j9Y/wS87wpI9+7cc1LKYvXJj+KMpq9fYSJufblRNvUEXWzUKJwS7+ZjljyoGey5qTwaddTryJn
aIsj0P1jq47SY/EhIQp2UAH5+xvQO6nOSZha2ykcHkK6KJ6YTdM1apArUSSLHSrRUyz7MmXYDHOg
amOs6QhpYLWbTHfZheyqppJvRoSM+UjlRVRSIONkS0zMSTEasTKSd2IJggJsh/KqZZHz8xDt/2jb
gPSrTZQy88O/sFqkYysdb8/OV0bZMbuWPREGIjJIcPHlklYeznHk+X5Kr0RTMrcqaniScX8sZLLK
G0Ezr2wMJgmltNUH0uOZ3c+OJuL8MbSlta1c63bg3m7s9yhRSN6Ig2c7r1UcwcpbP/Wya1Xlc0f+
0RmXMt0fy7wmtOeRK56GaBofMHvTPIUwG1BiPGum9XCLT6p06wf4hnwtmPIGdOSPnRCYGsHF9KPF
mhDwsioBhpq2pqEUB98Tzr/nuaAsEB2XS1uTkegPSPMnxWc3p5x9JYJnlyr1eRpJoUBgSgk9c+ZI
FI3xYVjH71GanXJpqcjnyiLCFLmIrZbbVFWMl6EJ17Ts/C8tGV+lmJOkod5pKrISGRv1aqoVcbFF
/pUt2Sh0TZH/j1l3rrEnRIsNm46/vjUz/b6NiKur6OArVAZ7c5E+socpF/RMOqqN0HbKdj6ScpM9
85fJZ3p9nhAwp2fLeq0Z0VKpr5j3MddChnMoCorAPlGf887U1mMiAm4yXkSKnfZsNngXxJWQteaa
YUvdiM5vnDCzWgLIW39Fx7A45EHgIlIt6QwOgnm+9mgMWr8m6YB827Y7SuqASWKQ3NwK6fp1Vuyo
xT0Ohf6ZChJ+sVnjNjDy4yAYTFcIwrWSplD3BOBEu8h9Rvwbp8Vg1F6rjslpCfN8VWamveH4nT3P
jb42db+4j5DANWEpe5WIUq+Ke+k5zMTGJnprjtEQ+DIzR/wwTPlo4EhbPPXWw5xwqu/apQYyAXeh
jtEOCiKFiZPgN7Bs2coMM6ZGjXxu7Sy6hAV6k75gcxiGIthmgG6vaQcGzWcs4wSzdA8HsT9J+Pe8
YIzSjZ0fExMRuM8ee0wgjSIY5SQ8+HrvFEGOwl0S2Uao1b05i5e5Sc5KXqVuP1bgW5e71Mb+fFVi
dHDDj5QmdmB3yiFQviyY54cGNd/coXs0B5WIUh0HHktXvYvgEdCafFPtQt0bquykfWu9ZqiyS4WJ
ppxnletn2leZj9XVbKFaDaYmOeMAJ1Hr9fG+i6mk+8Ng0zctUzm+0oTBKZ6slNqP93Sjxq1OLp0v
G/E9QpCjQpz6igOJDC61f5xU7ZBwkvHGmokpNN61CCTlGadXt00BHGgGhCxE0lv5xlEhzlBjrIKm
I5sdf5o+KgTsJ/zxxVbuI90JYwb5fS2/RRqW/6WbqOt9ckeivViJUM6OZjuT5NsD+bSSINkJiKPU
QSAvOYBBZ4yj/mRzFCslW/IYAXE41RhcNXJ/6C2UpS0nH0VI24F7YSsQydeNsbFKPfYI4RKOuijZ
ufVczA0I6QKrPN746bUed65lwBWroUkSwOyr1FRleISPtIPJ95b3z0M/Rdcg68+dAuoKLQw6Vcpn
0An9CzdDUsPNyJjMDNECX14urjhqEF4VvvKQSKEL9mYft1V54O7bGnVX7xqN2YDu29J1ZAJILNsU
XOyOFSTXxjc16S8EIOw5FxEy1RKLI7W6xU10QifVbAtakgca8O9xEnMVRJmGNGGxniXvtS+pjLu5
nvCt0P+1i09TVp7A/3K7ZulrPTX6nnAkWnDGyVCq4YRqZASStnTfWhThLC3qVUryN1mwk09ExRxn
9uytPkWBF7f9me4ficrWVLiRLfaTVpnHvEAAbtJb7MKoPkgDWHnkm8UaFghBkkb0kMTptKsGAH7B
mOcX+dOYgRLSw5uOwciEiJYUYzYJB0cp+vCB2GqQs9Fwp2lSsjfhMO0znSmX2tBv1PJUQhiAcSr2
KxqJfU+F0R37GRlDOA7BqYPqQJo6jleK7xUgm47wqDwebDf0advb8nuVZEw0qmS8xr61y7HZP+cJ
NkocAMu2h6umL+OnTIWeeAuIa1LmPeoCsCTWCafT1LcnWg7hOgvLI7nU1Hk0PFY5Vs6kGSgQCiPf
zupcHuLM+jZSNG0I/sDUYsf2ZrCJBCRsodwgtSeGyuAYR67Et7bH1QgJxmnkLvkY4mdApD62q0gh
ezr6bFQAgV1ItPtEExbdSUh1rsZ3RGxiU+Rsx60EgCRo2mdc56tuhIPJFX/V7WY8dwsDrQwLlHgU
6ybn2m6eYoa/1ogChe6rNdGiJ0+132dPXVpIX4UU7aM6/mHboqMgkRCZZu3wJk1cZn66TyxYKV3z
0lTpSCYlIw/YMV8ytgqmJCZlx0RYu4Rvj7uCUniakKYXD6Yk6XeRMdIjETxDzEjxIvXc4ta7aIk6
URIwi5qFGtyu6cxF8SOpzP1F4xEYVX/h1XsMahpFStshe1SBryv6uWZVXwGR+UQJt5kwZL5rbNhN
YHwy5VaepKn5DNlr8Ya9hNgXXsYxeewBoe51BGi4Czrm6Kb1yrB+M2VoikgWml+H5b2pVDh6+H63
D1Kf+CxjlrH68U1IWllOJYo2GSPHd4nzTT/j3s0HKzkHTf8ZpTOF8STZTke786AVpJfANNlIZiTe
EeHsUqnYj+kwvUJEc2jgzrSC4gRmw0MobJT5etLsCpvxbVFuA7/MjrKgK6+YYMmigACEstdPBY3L
u5nx21EGLWPQqOloJAY5E8Ol0Wiw43Zgr2rwuAjEqQPn8VsqJQRC68xOpXJpF+r2vpSicJf1WFai
PZEE7JINzLmZ4m4VKsQxibZ75TAeoopVof9NVbkD5/3q52myx9dTeFXTFC6KtyOnfB71wpAVxGet
TLOk/86QRsqfI70MCFdlkWE+gBMsbF/iYFaOCvkuEZVNkRYZJ0mN435ZJc5McqhMa6KTrF1cDfZB
JUAGUwlBhmFwXzS68dgha0KsBRhY5BMAAXs+cK9+ZJJh7mMk0zBqJZ7C4pT5/UPr+3D5fe7YthsI
gtPy91nJLQd/bO1P0DAQ3E51Ju0lMktRm5omz0JTntPJ0yhY7jKFl8PUoGDGRPbktGW2UU6DNYjl
0zgzdOClNDdqUqNtU/TPXHRIVCa6cYTMrWSlwE4eWZh2zeRRquiZc/ZEH1i+2uRgeiGbtRyRGSCB
vHcziyEXDl30guE+T9RvXBfMc2n7x0KbNm2TO3oSmuume7E03KWAm+gy8JesyAEhe68Lf1gUEnLt
62ej/y6ATKxjJcm2wHbBA0UE5NoNEmTVQvYyFo8dqD4vM6YnjmuSq2Pa2gxMUNZk7eDzJWLInYZF
8NIQys5OcuyCEOAoend4LqjDtbM6wQCeC/FOwgX2F2Ff2V5ow1h15wUtl9uojCby+KQ6mM2biePu
bImJxmw27SPkiEsVHK8rXULSQJ0EJtKVZTlCXQJQ0AyntwVLa02L2qIdmZHRSM00ZB1ZYDiqkaX7
ls1OrmfgXgMJOLctPTUZiHYyOJTW387y7chEWYhS4NkauIgCM4+5yBi4yAadslDhch1oj3hT1nwO
FngJ+pt7SykeVZ9cXbknQ4B+PJ10OXgxLI5T8NyyR4sKhU7ewndpJuFvo0xtDl3ZiHu5QL3RtTic
Q/QOHKlZowqmKNHUaMdJj2mVYhAYOS1sxhgODnCA28tWdzKTE4isVcFtwq2bcDImJMiIJW5p5FOH
Ih5clWij+0nmuZNHgjcihFF439Zq3OXrmhd+XVvy/CBFE37C0KUN1SMaPI/ypB3jEn0E0tTwjO6O
UYVMDN4wh5ITKtaFzM1FRmfWT5WurszEfwrr+sw6ZGuIt5uIQ37IKWZdGhKCVt03aBb3GYIKUE0r
LO82xyZbPZQpMWDIV+MR9ZQaF87U6tLGR8jl6XNjHJs02fXkIkpVr97VpKiuy2k/GbH5rUcNptfv
TAen7xnu6oVUAY6JUpfaqSXjzIcfEobZUUmk3q3ql6jK2pNPdt92qMDCs5nSzlNRYRVJbdwXS+DF
JFqwUhjJJkyM92aCIZQ4xegIw8JWXvu2za9yGSbbdFTqRY557YjlehhMiITziGapokt5qqODpc5O
RaTXZ7bUMcLYkwSnfFoDwyeJX4jWT7prl+UjlpXqXMVD82IijoJnOenXPuRCkVoCC0Rzn0QBo2WA
ZGs/zIKrFGR7KU5f8yHNPyNf7OsUGI48BndKTtOk1IGy0/7wl4PKn1OK/jNgEDm7YsqE8AnOzMot
Q/kPkCK0pZFpYuBcM8mj+cO8P8htiqXQAWBW7DmKJh5pWiwECBxK7Bt+gSmhnoZtqxjbkKBdp7df
plmmikR3WQrLqzs4k0E0KczetLNJGMdqWPK92L82LZX3sUSE4bRNw05bZcNfPCLr/0Lqy4ZqCTg0
ti2bv8LuQHYrcUFbcpLrh1GYF8nGScKgUwP4sU5Gk+Yp2/dOIrU3lXKXpTryeGiVrcdAsuTqbJO7
5ueOGGPtpMRoQv2IJkPU0cNvGlJO8ll9QsOi7hHbQRmRRskLMqFfgr5fsr2LF5JWGkwUvJE0xu9q
xiowxVp+JJl7b+1aXS3umgwWfKZyHRDZlx2Yw71biCv3nEyYwFTgVPrWpnFL7k8wGZc6wz+sIjnb
ZKYWnEJphJUqg4OpMvmz19IRvSoS0RSE4zbir9yLSRxuX2qo701qNbtm4bYzHL2rk2k8I3Vmal3Y
xnXGb6Ij4j9mAeorhZAPkuecltPIIdML5WQ2s+XAO4vWxK3JF535lGtpOSnAlthVE1TBqUNJfLsu
//uncPrmH//Dx9+KcqLrFba/fPiPxyLjv/9ZvudfX/Pzd/zD+yrOH9lX86dfdIq+1UVT/Gh//aqf
fjK//fe/bvPRfvz0gZO3UTvddV/1dA9sIG1vf0XwVSxf+f/7yf/6uv2Ux6n8+vtv34oub5efFkRF
/tvvn9p9//tvigG89F8xsMvP//2Ty8P8+2+nrzH6VvzHN3x9NO3ff5Ms42+mWJDOFgpRoYkF4TR8
3T6lKNbfVFNfKKg6DjBd467Ii7oN//6bKv5mKkRxWiaQ2CWEA8BOU3TLpxTtb+CoIUcKWVbwAHMv
/b+Hfv0nTu2frxlPxe8f/zGxVv/5ztQZiwKQMmTZMKANg0b7heRTqwzaUXJVpyIrVfw+sKHltL3P
urG9T8hAVGvzGpraeNLMaPrnG+Nf76kqs3m9DSQ2q96bknPMlPUb4+hpUTh0lzlV5YWBX+HKkNPn
QfOfgNc7SWsx72xEJE66QoZMK6JiNeDcfLD0fLhmSIvHEhNYlvYL5pjf65d1zcpQ9fRjknOaNBpA
qHHX51P5bkbNnqCyg2xiG9rokxl6nclMki50czF6mYRryGZrhDvNJezG+z+81v/HE6jIP7OQeAZ5
4UhENrHVgtaFifszty4aIjD+bUkUkBEBGpmg819yifySjgyuLUPV7FT5JYkFKrpqVW4zwKLJfM6y
yFr1QcxksgaLvWdcoDeu9V344Wcoh/nVX3BoC61/n2gEwgShcixpP21sELhr7l3lGGmAv+Ez5odJ
681DEjEo7HyM+HIFRamlvmprcsql6EIdTMNE5NGOjKraybKqBMGTKZ6ggUFJgXm576Vhm7bEE5Pq
WB3aKi6PDQM+TBXtthO6dGSgNV2nUB2Z6UT05Jh7IQgfkCKT/Yi2O7mDCjV6VsL0M1QJuFT5fifi
nBCgQzxJGr2cvKuH+9t7UakO95wx+sy3qCMM8UxmZLISIrC/QYRyTM5/nJCwqGIcGva+ZJnrMo31
iyln7hxL8yFv6HYE/XyIEzN7vL0ZOmVXA7e5FIRarloMc17Ek38ARNVuOgB8730At6t6oo9sfWlY
jYp6jJjq+0BXxKD8mNPmive8/UhpA6wqYtCe+yjSMedgR/nzK+c/bz2L7Ua32BBkgO//ceHAhEUZ
MKSEOM0lmlw4eojoKjV8wNQQX2i6uX7bcbT0KZMOMIfkT4YazToNsm5vGygCO86HuB4D5dqDTL99
pNlKtWHENeKmydEQyb1lPKW9eFNkMwaakSJN1W7VYZFF1aF3qig2vvoSpZ9E2fvYzhc56pGsD6X6
pBp1TzKLTatD68VTXFn9bqh0BQqcM9BZ6cNoryiVjcYHAeKB0+S3wVQVcw1zKMLLaRLzpgFy8ylF
jre4KsV8/vMnUVN/AjrqCohmnkFFNxRbaArI0J/vPnUqqTyrMjtYMqtD1i6zqL66b5fYdIDJ5KfF
1T1j/z2FSXtObesxmYfp3QowU6UdKeK1wdGljkewgzICTiXt5w8tWIhCDC/u7DxNj2RAlpsZYIjS
5Ss7U6szk8h1JBhQ/vsNF7a1zpSSFrSiZxDJNiqwj/M/lx2zeVIa29/ZU1htpiRsPdrW6jlE+u3q
OMugmlOWBW339OdPj/nr4kQ0BBRSgeaNZ0goxi/Le6Km6IjhzP2+OCkYR+9zoMybymfWNadyeSL4
o9i0hSZOYdxGI3Zdfyaly5TvOwkvJtS2zDP9TLm//Zv5OTZRe9+mLPHxTNOwCriAhXkya6W+0wXc
ZAVmU4NXIvyw+yTbid4QT4nO4ViLi2qT5wxgh6zVH2tNfo3UKWWN5BwQapJ9HbQ1kTX1HfyY+g4i
PO7zlsxAhhuYvlKQC1GSfZsJsV8PSoy+LZKBGxTLALCPr3KCWLqvjPE6wo3fMcykXbkky3Uxwxs4
TmKLpXE9wFN8rsECdXqEfJSqCTUw7RphattEDvoTB70JgHz7FSzL8I1KeXuvsPqvQuC/KIbyLzKn
9F8uY12zVR1WD6kIGjuj9iv8FKotJpK+Hj3NRJAYSel4lwiKzhz+9DtG5xNXv/aDxXEjd6IBXyNA
kqMxe4SXoztWWcHXrIZ2k/VQL3gK88e+5nBj6lnzjdDpTTeC4gy7oDwZjBBQ33fiVKO+uBTSLK8U
uAUfeJNQ8hZVfN9opX4Q2PnWqgmduwRU/1EUwjX0wP+qivw6RnHMeBGH91W3+ty1yBsGoWmxRtjY
jf79odRO6mFssUXdPgv4BvbUTOjBOgN1hF6NWyhZ3vSIs+wKQdCfX//aL9e/srC+ZYuCyVYUlN/2
L5uzgreDs4BQiM+tKwJLpjdtaLMfpomrlSDI7/GwHAFRiT9IrTGuRNACc9TsEvuFKF9Qp8NjAt93
SGOL4JNa2olqLXq9vwy0Mh/meVDo/RRQQrXiwumKDMmqDanxpfzcWtqDroDGQvCrYdp9q4ICC3xU
TWeVaf8+DLRsXSpbQjL8s6EM8+X2JrSKmGhfZWv2Jv+UdMZfHMa0BQr6b9DusmRaoIkJrSVpwVze
+XnJzCOm1im/6xCl3/NOjRAoM7THgTRvKqvAyg1Jxx3UUH8Yij5yxl6p3UFDqqkUTE/ZtNQnvQhf
wrrJriz8EENT1CvpLNQXw3SSOP/e2ta4ldDDnhh04nKyyr44Wd2g7WZCs5/SBXli93qDPSCrrgX3
MlSfxPg22W9mUKWfINwY3WHG8aQaTVCEteqE/N0G211Mn4uJBcFmBhzFEE5dD/2eGET7TpLacjU0
+vgpsHCohG7+xcX0My359sSZXELEsMgLlF/8QkvO5wJSQzy1B2bS6WX0BXtwQ/D7Jkhb5XNKseGD
r5eYnI5MSxLGtFQcMBiJHL2fBMQGUysCrxrr9t42tZfBZg6tqnV1xhFabgYTnW3GpIq2fzPQ9jcG
Fmi12IIRReGOZBm1tDo/QkwJ3ZCD5bGmUnP0To/dFJWxA5SzWNt5Ox7tjEw9Ej+OyfKi9J1FdGTQ
PxmoqZCTNoCxtAlVPXrOzz9/in4JyLhtx6xlFrcaBQ0RL7/sN1mukR6bD9XBsPLELVtruLdM41gU
sfQioJ/s2jYVGzEYA2CKLNvYBRVNMnf+t2hPHE/yvR7J4PVrObrCYykpL4LRLY30yRB4N2qVI3it
JcV+oghGMEqn1/3zR6D+DO6mkuBsxU65JKhT2XPM+vnuqPyATqLGbItZmbIdpbG5Q84YeqlI6cIx
6Wq4KzbKbOhrXZeGU9Nhrg4DZkaWTEZf29bmM7lI9Rqhdfso5X7OREgHozQ02SXR4y0mbTCIwniI
U1x20pBT9Gah/EpQFXNVZJUeMWQD+lIupDrWXmezm1x+U7YbyyK7U8DydWKZCQfqUw4M67p8xKCW
escykr9YQH/JuObpYC8yLTYXrnieml8ziSRDS1WAY9XekJR49NiTg/OkbbJB0u9LRlSNNeFOMELU
SYU1WAxDFr7uXP8QpH4AXEnVdYoij64rVUOKHPIeUCZLKDZ0yypfikI1vmMfws/Uhd/iqQQT2UnT
E1z+/C9eWWVpMv1x3eOhLExsjThFKqH/CPXAP8yrpOblHjmwcldGH4Oszm9jXl9UUmw9Rlj6QxCN
pD/nbbhKKkRXSQCPvGRwT9KOhU/R4H5cAT07GZOvm5su5wTx59cfhCV52ZT++IfSK1AQCii6oCiV
ldsD+UP/r4nK0S8kqN86oTLpqNKstJ8Qf3JWuYpJ2YbtqSserKh0q0jZ1qayqWdkRlG90pL03NME
Dadxj+HcbWXy+tryFJvBVmU6Hs/tAzAAB8Xz0CDZMZVjK5RzOHbnCGBR2XTvRag+XUKl+Ui06iIC
fxeK9sRI8kRDctO1R0gMKwPfyNtQdk6RGOcU0JpfBW6cW6+tBhk2irw5C7y29z0EliDMyHlWTkp1
0Vkv4YTsk3ZwSyKro7ZwRD/sQ/NJReE1aVTZSv84C3T2dcaTza0xldGWEy4Oy3lTq+aFsF4vUVUn
qQMES192/BZbb9n0pJKYgfRNPaT+Tmc6R67kuB4fCOSJv4FByIyNTOoosRF9dUmvBQ8WqFskP9b6
j8EaAPYgo/a9gGU0bPAcXUbtWbI9rPzIfmXpwWcc3FkMvNALZJsm3LJPMkRJte3CiGDMrnvWgFZ3
ZMAW2O4yxkGfU0zbeOTFwk2TjwL+hvTSV8lOXnJuCDEuNX5DcwjRD2WzfGfIlQeL09EL9d43isee
GDtlyrwS74Ot7ZgobaOpcwYEFyvW9G2E5lA2m7smnfdibjj/azsy2B41aqke2NRcJpyYAbY0jVv2
hyYkeN58DyTpGorcNbPX0ldPqTJ7UMDvgkzblLHmNObNxYbSCyNnjw5FFds6Ude6rGWUTOLcRaob
Ma3w54bqBUJN8WoX4F53aLZWgfLO+r2a5RCaxHWcITUEJFQE16Z+TrBVheipWkh/yH5WWAReIVQ4
1nxJ43Crdf4xvPpB8BzM6jFgOEwoM6Kcjg6SbXyiWd0BU19JgQ3vDGenMzJrxETHEEtGf1v77Hrd
YcLjBYHef26CFytLmbDuR+1JLy+I9dgnxRNgT1VjHknMPQkG0vS9Y56VGaZrB0suE8g48pAK5ZUU
AHpND5j04cMAzZMclb6J9tjWb8lImbstg/fGuPbtY69urGcST12oUHp2F6ErIYyiJdoGbY29l+x6
3YaERB6C6kkDB6n6SO3s1hPmAa7BOrZ3sw99Z2/yZKacj/w34w3muaZeU+WN/QJkUvHeJ+um8IbG
xasBT4roaMALWoV5UdOn5W/xARi1sHSA6uxUMBsF90cECqhMbH74Ah6sUfGXjlw3K6NtrlIkvHJ4
lhP/jFZ3bX0BXffGRN5CrHJjIa1vZzifPOrWBvAabUGk7fk/D7EjHgxfWUfsn72dROHlWuvQK3TI
+07ayBFIAMBcbvS021ENrOmPeUmveS2V0iCPO5XLHzIZleJdUVV7CHWepujr2MidscHAWdGxgwsu
pYgie3sj4RpL6vhgohedlBPn810Tl2crV66Gb+wqlBBh3R+bVuz7QHa1Vntg1MnMUPOWZsiQsXen
4M+4tQOJYT8+UwObwDwcFQ2zFd6+yrESZv8kYN3VnRNg2izwHGwrmvGY2Kpd3HgckurgWCJuCveC
u2I+hvb7ABojnZ5F8i1SlL2B/CGvS8cOU09XpU2vYa9sgxMILbIPKuaG9ASmrDeRfCnzYYTds+Vx
PWem1ePj8v23XM+8SCnERh2m5qRN7VcKSuaROk1xWWbSQUc/WWWUlhjQs0juVgKwDlsU2QlZj3S3
vMSWP7okM4XeIKXaruqVDh1l/QlbMr1GijE82OOww6UUH4l9YX3oNX+n2ACtZCvbq3Kt3ZfgE1eN
L+/AAZO6k1ugKOMQjQVQmJ7OH0QMrbtUpr3DE4ypXa5eMyiaLrnhiVczTsW/2lgbVerfaPEp9EIv
tix3rkZK+BonlBdWuid6u35tKQZ3thLZmxrT1itDX+aClZmdkJ2K5xQl1u3LSqs395OEw/v2YTBm
HB+jhu5VC5sXkTkbzHTAe9y+EMogjhnpkzClhmd1NLK7YuRsTPFm70ZAQq8aZePQDMbTaM3zqRg0
rJWJPLwyf7Y2I+rUHb1ShrLKeA/i353CFqpG14/u4obdo8H4/Y0a95Y7ZvHp9u/FbKPbkIMg5MJq
hOlZk0491IzMy8udhld7HwcxYD9JB/72r5+EoGRVCcEz1iTvvjzJODZ8ZeMvph4mdnAkg+SjEBj+
br/49o23N7d/+/eHt8/++98mw/IYTQkPCTm8whB+5kI+KNeB5IPPV1Mr3xOhRhWdZRTUA+hlqEM1
vmkUl9hUlk8ha//9TZgT3uDcPs7bpQAvGkyVY9fF5OaQl+VLqQTKUT0bEra6TnbTrnWK1Hcw1u/i
+s7gh2fhsMenThvVgN0TMvoDNSRG+nWMc6Ejo9RzEHc5Rs29H7TnQahsrIvIuloj21/nhepqBdp3
Rq+SeOtkaiLlNJim10nKedGz+R0A0s7rJuH54XssOGm3Gv6c1BUKsslKc6GlPKJ+3w0ZLwHBvnNd
snDa900x74sm9Ko89NSeBcMWG3mqvaLBeaQtve/a48nckooHqd1blqtCM51KFptMQWNWmus4Sk6i
LpxGO6RWeJzIdenV2CliwANp40qt5pkSBgEyIYIFbhfPJ5luO8MjUrBRqoaGB2HFTScAfkmHiEPH
bZF4jCg9yde8knzoCUsOc+DSeAcoDTwscm0QfCWWHCWOT/OMqgZRi0koQhgZ11KLL8aoXSYD8Jo9
Luycy2R3+76t9pmUnzRZfUAb9VHRqKzrl7Rjn/LnZ0ICISA94U3yqM7Jmm68nhDJTCiXUGpPRVRe
I6PbBcWZdpJH4vLtxet60C4sfH0mthKxYUPDrtGw3SD4mtDXi+mxByeW6c2GGczCvnWzVjhTLxCJ
+44tMCeW0I36ZFuTU829f2EyiV41ebXj6aHIGdDnjSfLXhjonm0vdtBLCCYg/Urkdm9yzyaj5oVY
diMERTB5j3i43TANPHlch1a7pyu5i9Jyb7Kg6dgLJyBTtWqRXp7vl/5ZQV1BEF6a4zyUZKe1o1We
HWecBY1aOUK80RWDqzu7HFw3GknFhaWsZIS/Xd97XSGhkUejpG6wm0PHtDaWvLOLbi+C0DP8nggh
2bUZTcM1cuvXQbGuFa6jnlc4QKglcS+k6ujKQ/yAm3c3yNxCbePGaK/GDmdG5CI2OpiTdVSk1EV7
s7FxAxkKsfQCOCMPuxtnJ7eeZSoMQPoOlHvH1Az2eoVRT7QxWom4HKpVa3AxzR0MdTwUhrTJ4chk
5ritu+tslS7x0ZvWZn2g/tabbiNSMjvCBZ+vuSVnvkHi3Mtx1g4k1++5rOOak7rHFNwx54FnL9kZ
yYaX1JOpX+yKmF4oxfZYUWvK9+jGD3WFOwPZtpGztGN8KSjuqVB32ntS+VtjLk9z8L90ndeSo1q0
Zb+ICDaeV1nkXZqqeiHK4j0b9/V3QJ0+p29H9AshkSplJULbrDXnmHhNGShtU7yzMzoghD/5qthJ
MrwZp7dTrx6Rw+ws7UEH+9iXA13xblPJbwTtkdVdbODj76DZXkc1fLGj+KIW7Q3M4zs5p9Rtb7iT
9h1QxCov3ouw3lBN8VSjuAQd/+VO29v9q8BJKzGDzdbATFH2NV1IpBOeRgoIXqnd2NIjgewDH7Sv
/XXc2dAK4GsHD0VlmGrMQzbPsaGKfi49mrW2rmQP6BLpko5Mri3PZvtJmt057q/kpeAIwLQx2bss
4F7TTRY+zlHI+Dh1I4seC2msgUxMApwekQH0bxUJcflUHrviwxryQxdPz2BCRGghZ5cR+pnqzifU
QQ+S/qxT1w+l6cOCgAMbarOe5AFFx9/3ibiHSbDXkoGPtd4benKJEDVlU7DtRLxVXSoX+Y95na9p
pUdJc6MZcu8nijdRl1ejXcX4C0F6pziMMCWJI5GxzUS6z1ggzZyoErIWIoeUITC2H/QQtqJSvleu
77lTerIUfGlGs7PwUJYFnyNj85giGtu1clqlKUaf1Dhi+ver77Sjvla1cSzkeJF4lkY/Zy45oiqD
UT9tBwwyFlkjCgr8jpC1GhPN4JOt8EXnBoGY0jQ2CKp4B/jzWPT6LR9v4YQnuX8ZeXxntwroOX+O
oXmInMNgISGf7pWBKmZUD7XR74CZbWz1h1pb3tgMB5fOVgFMnwLC1mxNDKiYQp1mozgImZunZQe3
JJfHrOwP9O83piWfpl2ieTrHBpsC6t60LAxaDiDIoQHVPWviXW10HuRHZCvcwHRWHKNEN74jI2PL
p75OrZLtttgNPbZjkLkEEa8t7IV5DpylwKXht5fKhY6hlmxVK1LDh/DcqupRM/Tz4IZrg64J9d3P
rgvfk0F/ka+KrB8HjdHTyrmOLDwM6g1o2rwqg/niZA+jMp6JQRU6lejknmgJbiZIzWy4Bv7R6ZkP
0aF+UwMd+9oZXhamI/7HQ3Jz6nf3h98/YrahYFPq+M3XTkUK7qy5qJFFZmt0JqjrHW3lsxHlOrfB
QqbTiQH5EKnO0WizL6mwf2FL/GoAO2rU+BjimQCxfp7nv6GSx7nWkKKYL93Wsy3+MyHKIHBauexP
Q/MqGTmUbR7kWyIc1gKoUYcRI0pNr3kZCsJRywRtjpJ0ag9mnz5twNFW1R8kEFnFCd+s5quIYRzA
R9ba4qCqIxWQFpBCsoFovcVhcjTL9pBlW9VnbxmSzO1HtzbMP0atQ0up7hQQCdWsvfIn/JIPFMhe
NnwtdPcspoKY5hSTR+AJNd2FNqrVNPUqFpu2/pG+1RNzO2EPjnbK03npAl07CIr3ybBuQx+fSjO6
DC6YacDCSZ946EMvsXCuCb+6ngYo3PQns2jbmR6LyU0XMn0icLVzDeO5cyVs50lr+1CH3bNUhnvZ
hkdHDT37Ofko+RN4DTZ0XF3dqaW/pVV6zFUWbGPEnefuyyq7WCRb9Ynypig+uifhYXH0UGp6M22r
9/03RTgfJHveaWI828G6RVVyBUxKyxU2QZRvY6V9ZJl7yUixmfT2WEBJVUTgOXEMIkvcy3m/XKsk
zU73VGu9yh6vgcjfR7RSSTyddQIJlfZux8Yb2opzarKGS/WD0bMLqviCUahyIL241qG3g6fsx0vk
FGdHMw9TfXY66zgozl4UwlP96t3N2g/H/5mSdxiAw8uC5iasTTf0e+g3pzQPvMYeTqQtHPpBXRtQ
R0SXMO+Pn/rke0kKICTLv5ax+UnP7YGl/b0RxbOB+4+beS0i9ZKxZxwL9Ssj5YfLqs4kXC9Tko1F
pdz1m6/W5N8D5IWiJeSV8mjRHJOqeKitODnhnzTvv0eoa6ZS3htwGUT94r0pL8Dbt2XlqX2+gUvk
BW74kvRNq8I4zspjtTSOorKf6I94l/qjtYurJo0tGodVGh9aw0Keqe5kHDyczNkkY3qFFoegVDwA
s679gQzIYjzTj1rB2SRBNfyWw+S1WOrPt/ic05Ra3SEhclv09lNWBkEhB6Wj1z4NJ1iqpzRN745t
nRo2hcPwrjI1ynw2ZutXqoQ/pzw4lhW1CM1fK8PalO1G8PVyK7HTbX8XafVZxhpwyx+p/Cg1G/tb
8OzNxpO+faKCTFLS7BVilU5gItVUnLlkj7j219rRd+2IkcigJmBoJwkMx1FhrY8AKdLwE8rCFwBp
L6AXewVfA+2QWwmXyDFPtowuBSK6Rk/P9DAunWkj5CfFyMW3P+5HFSL8oKyloxIUNuOot7mwtm41
7O2fAz3Ssde3rW2tO0iEdTLdZKDeEeWdAr6lSBQVSm5BSD/Rz/FegIOzmgMNmZdU7VOQmzvT8S8J
rijU97vA+oRqeizDYe+2bPE/hTGdAKXuVVbwoOGOqTodFa3EazE8JBtZ9nhE4VCvs+KTi56QRPjC
jfeRyqJ1ovoRIcbX6w+F71uP4F6pAr5XLAEVjXVOe7DalK6COOIj6kfyMPBBw1aEPcAUikBd9D5i
3YpvTXhg74uLA29bD/hCMq3Ii2iIEE+4hZvgNCKyKXT9V5e3ONUQklGmaDBXk3gJsFu9N656s3X9
PU0F43T/uxtsBlgXfVPqwVcwh49UxY2RTTdaQhcZddThCFWpwspzMwiOWfFQJufdtu0nPa+7wP44
iuSZIgvo4N6m12GA4NgmCHiRZYMiKTNssGM7VzLPRt5vk9JY2RlrbdCTljmcumx6Cje+sRe/pkF4
NuRwUIkuisJz5xtfcam/mVL7abca7MLRQ9F+TnLD0zt5BMHndZE89aN5jMWngj3LyRjE+ANKnb6H
RBgXN4xU7QnCc3myDbzPWkm/w9nYSrWHBMG0lsOtZU5QabwOX0zXfAxO/nXKlS+RRIrsB1tqq+Me
UQIG2tUwsN4iz+6PNIdNOd5sim66am4rFhMVwx5y9j0+932r4SHQ5NW1tA36vw24BK/pwl2h/1ay
P41Rof5WIbF2LDDMnVUlu4h9EKUOxd4PQbUf/GYnNOnZjr/1VQdeJPEP9PeTBwpqeAjBgYgl7kKi
dBN1U0QffAdPDFB3TTZeVIhnhAXHTpyrOuZsHq/I56hHKjvQKVs7F14QDJ42UEPKmYoslhhTd45d
4Zni+1D5NzvJLj4U4aRnsTJO7MnY1NcUUECggFgYQMIGIf8z09jI4AaHnarov6WVpRoCYpF6xXJy
ef7/VFGW0s3y0+UAWAbwYIqdwc4Rnv2vck/1b+FneY/EJdzO7zxbpWrcayGlAHLCk5U9ZoKFJp2A
oolyygocSr+Ys6CAscRK9c+55RHBp6igl9dECZL4IQrw30JKmNZAGPNjBQucCDaRs2NxEA9rIHPB
Z1THCnL8UW2IpwmEzY2KiucogEj9PZSxTV7H3+fUDOaF1f/5uU8PGrHn4C2nDKiFR2mTJP1/vWQ5
ufzjf97nv7eYmkGugCvBtZyvxlL8WS4TYTY6dvaYEXn+AbHun3oOq1JVdHFcDnGh+yuDGXJti4zi
U+xn9FdF9vdRinKSSzdWKyr9n3K+aO18qZZHcr4USheUh9RnqTlX2P77lMe8q7Z05n6BRyMyrU4x
sdUdPGqKDFzb5Q1ybb6if99rfmvHjH/6NvX5MKj4yKpyjfDQPdTzb5xMM/v7a5dHy7lKODb1pYlW
WJyyk+Atljf777XLOSxICpml84+Xn8RNbLN1S15NwuVvez4e35ivdVuXWLJHZJCd4gLsGPHvN/ty
hPxFPK9N3cjX2n0PtSFGjNn/adknZWO1xVK5JgGM/YHYG021zcxsG4thL3u5VQltS4bxrRrdH0p5
8cVWdM4quNXxuOstApm6P0jE7rrWsCvrtwU1ccgTOyUZr+Of1qcDOE0HVTanDNNtELUb06YClBxJ
LN3YXbwlCRMecHyYMvsharBSRr7XDxGNUOIX+GDyezFpp1INT2aRX9Ka4J4238P3FjrQYxbVo3UI
pbvLlcILZHAkWXcbz1NQklyLU48LLVW4K915UlQ30tZOfjxcE7t6o5zyx1R2vV+cugH5nazJH9SS
o4T00krAZrrpgcqLcW91MRj9EfwcBHKuR0quGo34E3xWmEhMMFnsaY17NJSvfmc9dOIJeqKduQyT
b+G4T8DEENyWUqObKlK5tU2iOjtEj/vekSyMfzdqvQ9BKUWWFxvTTod8J+XZ7Fg1EnaZKv7KN1OI
clCKWZyMTca2K/BKk0BTlh4J4lZMdODgIedV219CqXbJxB6gmM5SB+E2OZse51g3OvuKaBDQVHuj
TbYIgECrwgbsyCCllNnacG5wBDv1m8/uKombXcESJuRXdDijQRTfYp3efPmExfqmZhByk+itNTpK
9elmnNjbhuIRV9F53jm2qc5F4pJ3kNCbPFppavsMQiCXhb+1h3kBSetkoqVltBur6z0DT1EL0qXJ
xT6hlFYSvBYiWYtZASU0WolqWk82MXsBuEkqlEme70L+vK6o1rMglZaNZylA3BQ4b1TMJLmm4Ztw
noI9SgenutfdbThArrrEB6rIwNA0YGiQIkayHHIvUp5Gb6zYM2yijMSCL1b6Z3a4aQ4L92HOuto0
CT79ttx1quaVOsm8KfGPCLl8eIKi7FisVyCcAGkTJFBZ/QaRzMauHgVJS4Hbr+b2KfGs7JuhYQFL
n2yEwISxOfxleIA3RVCeNE2HyWptCZzkHpab3LS2vX+lSxjaVDKT9p77Ff5pdz9DTmMf4oNrb43E
/D4VND9mpb1TrWLMo7afbNQJCxpTSkBJT07fZ9QBYE/bQoQglJXeOqiUgSfGb9QQlDAiTZjOJVz+
JFiwlRQRUurMsLXw0EmDvriC16zPqDBOKwERkbw8hMDjEZffDzZvaK2UfRWUH3Zk44QNsNzSJSg1
hKHp2m0V6Ons2hG6KQTAIEGmetyuK1vbxAEu1X38a8SxadcXLSB6ygdVAnegzi4OgUaxyodl1tTk
0MuayACKcxQkWBfJUA36fT668GX8O/24rd7y9XFY2PT8EfEZKafnKME+dKlTouhMUBXjnuHG/Knz
pmMdECLgnPUSULzrHsEfzMDAtd02e6zUgFnNzYi9s/OnDf5VYivtuNq5teYNMKoywGNmz92GTAIC
CIR1IPW9uetHnxhZbs6sokLwW5U/MtCNDr+647LJ9JAZuPKjDcwhGiAqqYwGVt7Si2IyZhLpTVF7
qMHwKrZcB/6fsTZIBlGpnJEclPOZpmOA4GG6TWPmFWRE+9AZbTrK5Iqe3WTcNtSKAQ6Q6BSS4nHM
0vQPiZDPgeajU7UeIR+U8Jpj17Dg1k8aidTQK9ch7soyd6+B/UUf8Jtj8bKAuvr+h5mVNPDtXUlT
L0TKmzJlmKS7+T09T8XYOWhWCjvfG7YCvBG2omvgHyCfTekwZWQHn81Llbrwx6ZjMBY4sH5mPS4C
HY+7bGZtzwoRpQTR3VM4yU6tqb6FqkndWyWE2NkZtFLlEBxF07LWvfmx+RA23YiqfDUWflxZNae+
0lejQ7P4lFG9SiawTT7pA8QIRtEHdN+dgiWU+KT1PHj6buIJWa27EqV/dTeGel0S8NZFGa37cS3c
lGjHHubeyJg7xwG7e2tikZIpW8t0TqNFejE7S0FB0JYNhlqIw6HOPeDsJ+SeES2fvlchA8AIs2+S
fWgVWGsYT4+KkT6yQsoG6qbTHJyDOjlzLiVQg20A2BmUPy451zYpxNaEFh/nXKYFVDDFQ4FGEErt
gPD1T9gcwvGllx0UcXtuQJlgAfQPE3BY1gUHgysdEeThYBDJtEugBwfBCKLU45dSRu8DNkjdKL4E
BSpgDJOxnR/yxPlCe3aNU5eFG7uPeUdsESBq0LDuANYm/GGGdi1CemlM6TCsMBh/70txnwblIHJ5
ibKX5naXOBpf5BN91SLz11SzCyrM9zpgIw7EaDVN5jnU1GejWPhXsnVkDGs8/o1OcFV6NWTMwoal
Tjeww1PW5ujD1RGXwI1evjBvNWz1QlHekPqikpJvTR6fZQRIPJI7nxvBx/AMsthuJQUqwM+MoSMC
BKSFr2ln+tq9H6JTVUwbCkDbIi/gTiQ7vxq2bDk3PgXzoma6jMO9459Lh6nbUDZ1QXFXuCeCGY/z
ZdAg5avUK8Ak5nz4kRbTdkZoXj+cST909iGQrBCCEMkDvIiRyaKLL2izLwyH89d+lxFF2o136mBr
nZZKMIyeIu2bSSMyiMh/8ZVDorXHqqBoYl2odb7XmnbOCUzNiaol8mAlY+cah/4JcgYpTvHGlT5Y
2W/wbo9jER8iTR6whR/UgNlOd7Y15fCewvfMD5HNOSaSRlfBX5F91YYb32J1wa5HYvzOjZ+4rFad
3pAZ+FM6r7G42+IjY4Wep0jUtiohX3b9xRJvYrpn6BIxRRJvQAQPBZb45NuPovszGffKU8K7lL/B
koHWpA7exbz2Te/3jea5Gvf9I7c/dAVJ02H8EP6KCbN+06J1ah7U32C5bsWXaEBrtGnQ9Kpr94fx
3f1kTAEcgHjtWl7NdXUwVsMbmgAWGRUfG432Fwy/jPw+4nLpfaxCue7/AKEmXhPPP/8XZCBxzXzX
t/fEBjcou8Q4wVgKroUiyw2qb/FGXNcLggpdbTVnjCnaJ6Xi6mgO4FOFJUimCzSLTg5yu5l7Towi
AvdotCUmFlw2ogLu3YapXC+mmzSKR6/O+U8ZqXqGamX/agoVvlgwXBW7q35WIVkIga/b/XYcQAoY
olCOoJE7vgzttjdL5VTBOcncXqKZ18AtGQpY2zaP7F2csLRN6iSnKeGE/i4BzbseZj9VPtBQN8bh
bs6IoC5Pq30cJDmjnhJ/uJN2hv5sH/GC4/fsiMNzGdPek3GctgzQ4uyGWMAKFa466RDiHP57UEbL
0zLBnsUfkWFbLhk95mSz2CqLy3KOmMDG8+VU74U1VWcFrMS6qLTxm5aUhwboYI73+q0o6uSx6Go0
V7wtpxJRbsY29/ka0ahWrYqUY6kW1whdLDOhctKoXV6XA075iLoUUiFxtsqggElTj9cayMRVE2K8
TrZPFaUyvi2n6Aqzhc2iawcp7DbNIUrzB7V8Wuwn2bsS0OYH07irZnsShm51g70u8IZWGV4x5uYm
o58WOfRcln+5HMr4OwmN+sNPTPIhR/j4onLqs092DcFLPDKV+mwN6bWyEgG/mHdGhEKVQch6a6nl
byVWzZdsK7qBEEM2GevGi0FuazzbIhUzGS4kKkaQeH2WDQWR0O6EDx+V/U4pi/hRqoq/Lnva7Da5
OXOcWrTp3IxX106KTV+F4AnpLZu+J+F3wxqVr5U6TTs1d4kgKHv/HbXDKR2g6GZZ+VTJ8bnUho69
Xxv0zyyjQd5Hv1GzrALyZKPVxKOir8ndbC2DSpX7UAdhemwfmhebLHBs8ZT97B3/aWgmizgYpxvC
R45KnennuKNmX+GoIXedb5bS0OFp5qfumB/KTjXu5GSsQ7Kdrim1nxWrwmQD92H8AsmcunVf9Wdb
hvGnkn5z60S75DV4WzVIrUMm034d9EG/DQo7PmHVFEJav2RlklEYQ9PHTJFxTWAmHBIIf5fWeowT
zvRAVe5qC/RXU7ryBGwlvhZ+D+K7GaJt26uoZ6LhjvJc/6NLUipow/waQoIp+WtJiIkJIVCLMtvY
jRWDiFT+0Ei5BGal/yr65FKoSGFrSVEr8+w2DC9OXoeXqVKBoKU0/LEsZZtYJjeldk2CNKP+ZFoV
NIimjn6UZMmz16PJryXb5TaprJ07xOnLkB3f8sElO3TMwwsFhuBCwLK5i57U/EnvQLhNvpI0zklY
J9uiCr9ZRi3Jz6iTHmRGjxiNIlpSEDi4cdyYxryI79bASOZ3+nvfp+Nr7ng3eib3g1HS0KUcZRmF
8Qf2755Skv2dxDtStkdo7RO1g81yZwdeDKL8vWs0/Z0aeZ/1T9Lbt9mUaq+COvEQ+eZHjfHvGrhu
QMBAb36EhEIehq6jE21UYj8J3WGyzmlzG/XMEhfwf3LfvGkF1U037N9aOkArMeYlrHrgQKww72iM
zKs7Kt0bjmx8RQVxu6FMuo0VDf4peCYMIOGqjPOLPWclQxXFrJjJ6l3P6aLV+cAElHbMigbMfjfg
Dm5UT51k/KuY78hGqv3dgg3D2oV0Ql/LY8QFSfBmqGiHk6GzfhnsFqh8hz/qmmkqa3KfpWHi0L3r
Iwq5Ij0qQR6RJFO526lRmxe5E6iXEWi0tomXtSDFG5+CecGFjOtDNrciSNqbzHyiV9NiOhhWThQx
ijdqrTXopbqwUcvMlmBJYirsqoLNWU7vJFWyuyUCh87dqK7i2f60HNSAONTGasf16CAM0+uO2gmf
U+zGxSuYvz0TnIR4TG0ahmnAmhl1s1Nl4QX7Wr0q/Lh8BChdAjKDz/Hym22tMzYFcSPfMhdRhdYT
d2xX9CvAqlwSfQwuPRDilZggrcA6LK5NS3oHuQX6W2ui/MhdjJvzwSC0j3AZBbZt5ApocFg/x7iN
Hz1cvQK+lwd5ttl2cy9UlTTvogFDodawolgckBiUia5v2VYzmn+p4NR/GnZQgPy0xc0Mmt5z0t3f
EUBrffynk4k9sguLE8UetAvSuMbTNGy0Ofh0cRalIpjYdBAWMpuLllPLoXOEl2aqegZbmBxzQ/7E
2MZqmwYtK83oCCDnxa7VP+no+OGjjJV/GmeAlq9Lue4cWH5QR4diQ4eFVQmQaMSsUXUMQS+f6mmG
ncZ5+5lGASqlLP4VS+NrJ63vf/3bmUY8Xm1Y4ctRrOGim+bd0mX4Wg4M5MEadyQAceSGXmhZ+XpM
k7uqGmhOY9LabctsnhSr9tmYwPAhAnPvELGyK7SxKFcF0g5WgZMBQbVjm+OPluu5RnwGLsAA51o9
TbPFwylGrlXl5ON1OYhepwxkYqwqx39ODXCbtxWgxB0rvq1NHt430ygnKK5WdkmRgJ75vXD6bFLm
fNMXHjpSJe6+CTi/e/o41b4PivEbKqEK8ag0VGXLLablRxOgdyhqYvlQ1Jj1kF5UuvsQ8vL0sjxd
HtE9UVBaat5/pyRWkw22WGN2EIjzYEj1LFvjn4MC84gMURuylGHD2bWbWf86iGo8NlCsa9vJz+V8
EOQ07E3FeSynLJwRf88vj/45p+0dN8mOqYiZJ/M0QBTjbDLdrC4olGBjlWZX0ZrmObxl3C1wxrZZ
XW3aqm5uyUR/eDm4LkN7VwAn/PfU8gp7Pl/w+uW8XufNAUoMonw/714lUIUkMvvH8kzTqXcUhd3t
SIOIno71I8u06uawgxyJpnktB2Y/A5S8Iv6eS+ZX+Lyiw66/wclceCkp26eSSL910pMoE2kUdFAv
5Hery61b5ablKpp/EMhOrLMu+23VirGXoVqdu7FGkzeE6S2w6zPCHNurNcpdgqXks0mE+uznBbVT
tt1xms/pYZHPBIEgoTUZUD5DGMc2aaL+aZlVetaT/hLmQr8bjQDjV0EbAjFGeNgATLCZ/Eers3aU
Ttwd7JBu1nIudNLyXLojuUUsYxNRcah1vsTq+AsLu3RxGASQsHKrHC6xFn/gJDBIOfO3rO+piSB7
3/SDAYjfMD66YWje+qkN6Eu1AvNlkmxdaiNEztbK3VRJEhG+IX9EMeCVQG3f3cnIPOMnDOjas7pU
u4G4zCl818anGjtfbOago9PUxcZoy3w3SvaiKJL0d9eP/n1K4G4xZFebTL02I1xi8ba6wt2aItD/
OkLVKP8dC6rZ0+RjpQqzNy2lVwdee1QYbjS5jifJEM9GGjW1kyCH1zTSfOb8FBY7H4HRs19StXDf
ocNjBZv5h5H7YtbrNBcb2OGOkllDJZMFQ6rn03vWrTR876seg/HPlkxENofGn8jUb4nRD1/RT5P1
WkwsUntJl1nG3TEtZX7xDTIfGhk/QTIWn4VOGdJJc/8UzU+Txt/nQFSOiDHqlTm12rs23fOS6LXF
682T0NA+dDv1H2nmo3DMs8IjjT78iEaCredKEAZk+whzOX4ifWxWBG6gFY41tA/Oixa0nevj3zdz
/TvAP2fPzo54zAF3s5bn5VUhSdnrI8DOg5HRcFZVAJ6g7a4p6vRt47rRc8opnIZyoj5duMrFKcuX
0jnaXVfM/r0k5HX525LCucDV0Q5Ssp6tBwJG2ooEx6mH+ahYDX9u8g2prbZLRsqutqqycLfyRLuJ
6YIGK1pXLv0cW8uK6wLfXx4FwUQLx0XiGLcd3AZNov7U6tyLme88t3WHE3o6Dc2grE5VmWsA4pEk
qy44tnY+V7tlWa7iDsNRHb+KJqhO/x0cLAV/n4oKyBmpoEhY55eUkpQFNhnGrs9ED+k4FvoWipEN
PtEH/1BE2s4Jnf60zApBATi9aupzMU8UatWWJMWN4tYPQeaZvgkFXvT0fQoqn42BiRRslHkSJXQ1
utvJm+2/Fj9+m9diPcCav/rZIE6JchxZiXmaaeV70FLOp7ThjutN+MMh/qZS/Q012WIv6lx/L7Uu
IwSSVy63TkobmDgTpNWWStlyMiidFN0/B8tJ/ZNZw+qla0BAgN2g8WuWbGw9INOgqCXlerN1c+ry
FNY+3KJV4rdSU7ODORk57qcoJnbT3OW4Zx6TiJtHpRrRtf1fpyYX/GfJHdFZxdWYev8RK4n/IDEw
8IwhSNfLueXAhX+D81/TmDDIl5s3T8l8sMOqO6gJahMlH/W7SfrNqXLVC6zG/hKN6ABr59rTiL2w
ORj+nga93rECQWs4J1mOVuHX20AlNB6fLXN9ARcLI4+Jp7LPe+h5bbfFUFK96Nw9HdI+N0RSz7BZ
xsfapYLdEwl0GRr7dxpW6SddqGyTFFF2V/TZfmH7EcXB6PeETsUzbC16wBzBVSWi4nvpvqkJBqTB
TW5N72ZvviLZwTLNIlDT8weZdGi1euPSlLn3F/tQ2qTCNooOwCZL3RPSPXDWbaKT1GLSCApnraw6
G1bZHNYn3+DbJ1nL2I1m/WroVGJ1z39MLTFhmEipZk/Vke5N9MXuKI3m1fTGeNwjIlP/NHkSf+Hf
AeNQAtPwrDQkcibUATznlgc3z2RGspAa+k3+O0QvWIEQTEbSIfVH1yKMWJ6x+Mn2U2p9XyA7cCQp
s+Kq2UcNWdzhjH1YzlU2vrm8jsBOf1XrIHuGoexesQz7jQo/drc8nYgYRiYUPtgNuBBfPssqGPc0
sDsE/XrwNUmNh9Ha8mmFTnWLTRKnIZu2J/wWDV0S+ERGTBl/uZDLYRy7fOMazrhKGgrQyxbQh7OC
CU1x6IK0RID8XSq7pAqsNEiCnyYhD8EQlt647KKpIEHdCQu8BYk/3ZdHMQmx9yGMOFcFX0KrsDyb
3dURzrfYFWFqXJw6+o2c/K1JuxEaL7jOqRV85fyMbQoAgI1T5N3VdlSXpCUgKkwCEf3zSqm3Rfm0
WqHemyhmd6o25+XZYAq0bjKw13rXCyiYQFcqvcvvGpgV3DMQU6pJkiA8dvUaLRUTuekHZy1pqcqQ
10Iukn03jdC5D8AfjbFsCKPi1HIAYIJWvIRO5Pu5ea6r6Z3qMhakcEzO4VSEx6DrHW+AVHqxnTrb
haoKu5iAxY2RZPGHhDBMaQIIMEvaW100zcPIaBTkmXAxNI8+4OkmvBZG5m9NtTQfqasHm6bylXfd
oKIq3F77llMaikfL/t1r3ToeYBSJsQyfZow2vMySP0E3a1eK/lvfwS8GryvfrZSVod90TGyO2WNT
0LyA7e8xlmW+H9rOYK3c5/sCc+DfR9N8Lpx/GgwmAQX/v9eB92wUsjywm+ifop6eVNzyxwjmA08b
cJwgIcFjiMoJ5zkg3KAU06vI5D+Pwn/PLT/973UEvprEa+PcXF4yzW/w99HYxU+jI8AjD/80NqC9
tapBBB9rquxlXSTPXvcZKqKq3cnc+B5VhnlaSDJ0Dcwz7cNXL0ra4WiWNuCNxQoqyegtQ06pIyiV
vkMcW2eVLzxhU1HXF9ekBAqySH9fntrz03ZG/SB3YMmaECfe+fgmiGYevyiSvzKuEckBVB6/BOar
lo55qGajnsIiIgHdWfQnZQhUufFFhbxtIVwth4Fqdk1pr4DFcsyn6M9SS8QiXNlJg9aRumRijbMN
yEy3gAR2f0t6MOWNlZ63lxry0zfQNS5y11h/ZUMzbUMn0y9KJkko7WHVupkjrykclK0pe/WtrMh+
UAvH/14jzfX98EXLpnhvBb7aMjL9Vy1q1p0FzVLpJOaJrGbkWYyLr3Ag49Uw2+5DG62P9KZkZvBV
afPiOIEI2yxP+4q/uqtbcR3wYb4007xQvwZDWkSJ144kg3SiG/dlUldfheZvmdPH93608nPtUpUP
Mrf8mtX/Q9R5LTeOdM32iRABj6pbgJ4U5e0NQq7hbcE//VnQ/Ce+G4ak7umRKLJM7syVMaXCbr8w
EJLGptFjQq65414mil52i7HyHLsBMjli6eDbOhkFPap3VgceyFkfGkBsfldlRARq5d3ktdbvqPKt
452d1+o2yiamgk51bHqXhY2Vem1z0unrQxvb/ydotp5LFRSisjXkeDlWUdoOybyUrca+virWzhxx
W5VUnrUxpODRYKLwf8qeDU1rspjyJY5kxV3lvnGxwu2gZpzVNPuptSqxa87ATJozP4YUwd+HbWXH
e1NpZkPyna62P92YG5G64Nl5Lsde3/996e/hf8qyacX9Dn8wpcKct+kDtDL9nI4ecXCKMs/DDzXl
/RnxaKCPdf3K31/4e8BZPPvmkjEmXAr7YjFgY8BogR1nxQO+ltPh4NPbRFS6WD/8K2z/+3yMuFcU
uLkX0TsHqUv63fDJb4YxN29Y5YSPSO9so8xK1tCHDYHGax8z9UKnaR8HUWrA5FEv/4lYTtz8fZZN
hbqfRUGTZgW2W5sHhBfId/8p8eABil2birXsmGtRH6PC//1p+8cEWv/0v09NZgxUuQ57uQKeyFsF
ntfVt8X6r/99SWl1YOdpffv32R99Y/1bqTnhrG2X+8rO0mtsMBUboz5+z6hu3TB6tbkxyP5tLW1u
BnVH0cZXHpkO7mA6ZBio6ozGu+zI2bfczOasv9jNQCJNjgbvoPVPEb59j0ABgdDxlJZa8hYuLncy
TTyBQ6xudSQd/7+vu/xHOPoQrqPtf0+SpqgV//v87xuG2u5h7UdHaHTi/Gmk/f+/+Pe50pMtCEWN
o6sOdXd9gKv0fx/972utFW90kEK7BdMbtgIaBrmPcnA0iDepj6YvdnSBB1MymegxYJrGGYmhYn6l
ezQWpi7ip6S0yEBPLnVwuEb/IrNlLxKj3mq9XPxyOdIgUWwjmzq8bsSiobgsG+7KA4SChP67U9o3
50umnx20tLA9U7C+K9Syx5SktksLlVfrE9+GbhzISVHBKpprX1v3eb0Wjsflxeojh7wj/XQW59s6
PKyCOhYbrnh4nKRm3bL1kzjl9M4ibOT1J9EqBVedusO2MZ/7FCieVvcMESuEEuy7MgwZXsf3wma5
AVzEhIoIjY4Jt4KR65XZJ0mZBwbJ4M7pHeOfJA2YrvoHznc8t5McL4VJLrIQ5YMjsbpEiXPj4Cnk
18V8Jqkor1fpcAhddJgYlb4QzzrcL95t4pFe8EucolqEI+WGCn9wwlJDpaR8DyvY+J3xvK4lez2E
V9tVr+4ErGjIynuHl59j2UGRfakyupui/mv9laaWxSmSWrBWx1XEBDDy3zqX9/PoomXMi3dNRwoi
o968zEIyZCUAmxHZk2n4sgzGU17KW2ZsxEYyyl3Ivn2ZzfDGelb6hjbdk42u9gXlJT3z68Y2f63Y
/dGqtyqC/V80PRnF5oHOEfJWKkDe+xmr/qfR6GpruVjKhUSE6Lod/6edGyGnaLB0h5QXUx7tMpQn
v+Wo7ZuOaW0sRtw29sZspWFoJNlU655GGOJr5DlkHp63y17PRgzPrdoVbv5QLdYjkOgrmhmFtmhX
TUPwq5uSp6Y1XxM5RVvDnk+Dh426W1/cXuHemaXmA+Itdhaox3Tsd8mo34p0upXSus3hodN63wQC
rXYmXYBZh6yFeGECJ+buUw3yt7YdByMOSXNSX1CY1xJexqeEF/rI+hIaWcio3DXWrJFOzlx8eLXw
zbCdOQR2h2aqbpGMPp0YVyXuSrY5eppoy/iJTACBTRfdoY/1uG6atVjlrXbEqyk1FDYnPzNKXosF
06NRdyeNlXWbFjM+Jq5s0+pHq6nBrXvqeWu0gKrGQy3ouWncaONFbJSLbpyB/TY1ren2nO/lRNum
PkniLUmxjzHa+4NT3XPeuCQhOl/bgWCngIwG8da5IRMZMXLusXFtOIp2q3eF7l0I3nedkT9JJzG2
s4IugcRGLbQtztEyQjICuO25lAWONCcTzcVX5YILdHitVw12vin6peI3xDa9YfeoUcjoB1fMRIBW
nXgv07zbc2lRzYMukmZXZxXne0laVw7BWBDaxhlD7D1PQR94CcpofuFbY/lZJ4AZhswaxrnrtPGJ
rPp92nrfeUILfLLIG2PiXy6R1MrlR+Jhw2FBIjmGhqAQ1Hc9XmGfzlgr40o5k2Q0iTBPxmF2CJtN
jQ7+Gat7U9yGdWQFladetbj9FQxcV8zDiJ+xHKoyWAztV3O1txITCkWEe+G2pxmxrG9P/eSeK6c8
glrON1UHwhzjkeu3pf3uZKyGuTl/RSK0CCbq9MgV2EqNmKu5Z1NwHeoaP9zChiujfYJ2xekXYXLJ
hr2Vahgx3I5FdVaPTd69cnj6JXj44MXhDyffvah0dnyC8fZkdlyCWrlxv8hHPWRd+qyR5mqHf8iX
3LE0x8BqQrAkjYH7Y7UxNRxLUUT0N6P2KLaqddyhPvq2z3ZjzS9Fp3mwTQx+wHghpZh92YX6nCWE
EELVTq9hVDLqD8K4vBaGHLeIbRyBpe6r9sfxCoN6meQ+BHDfsfp6Lo7OjC7Nnek2G8vuugujq8/e
A/8r4nPZzPluzrAaDgALl+wnol3L58LxamXUf/fS+gUM4QQlgVyq3nehbA/Rshg3QzE90jZFkBgq
zGgdZKYKfw5da5t6KYwg0AK617JjEz0F6KZR8gpoOwnjs8ywAcKvsFxAj6Xzq03zK0529FKDvyGg
t0FcpJRjCG+Lsj8uPYfViHH6gJ8D0vc2RHiiiC6/ykq89xZUFYZ9txw5T5bn4DKE2OAj/D1RV0Sp
uzSAuOYhXYc9gxzzxzAwZcWE3c1VLqfJ+3ktxjuNEfPxMiXFEeHwBOfVSRDlwjLwTgwtZ93F+3bc
CVNN2z1rMt6KthNUgnfnWfRPvRuojEniZNXPTQkifIA1YHjU5LhC6rSRJd/Clc6WznbIMGtbtjx4
vfkjFH5dwQJERHkKZnhNPvv3iya629YQ/yJajf2+LCA7OdYAscUyCIkOd0M+/hsRyoXNshnnxRtH
jRdePf3OtNr7Gb+fseg6GfX+10TFDGpjJG2X1YHQqZMtcpx8TJtOGOopmQuvlGUFeYvTlII6zR0g
o7bzhlD4r5lrajPSM6zV2i7mvJGXhK9CCxAU54HbMdomE5Cipim5lKkPm6m8n/XGC2i9Iqh4Y/hT
13/pigIkFc6Xdkxvo57AsCfqFuseONFdLyEG4tVqqQWj46ooEf1z98HT4v5a9uDmZxRYH6wbWWQi
sxCgJvzwAhOwA7qLcw9uHWwfIEQiWMVLXl5Nl6B6mk0Lsl3/NGCIOGLWGheb70GWN7UqSIK3yARx
grnMWeQrL0/gpNbBNE0v6GqkpTTRX7M+STfYMRnD1iP3Bn0mnxfTVk1IJ+/M2C/pe/M7L5xwzivx
hFqzGR0zvnp58x2vqGs6H/C+qeWa/oGv1weGOcseQwatN1mrrtCUBGfeK20V3yOlu0+RcwVNReMy
nriuQ7RIC+0b0FURVT3i2wJRqGIzTxqLO64uuUbR7cXNIdsZS/1TyrS+MzvqGpa0wloDUUBV5YaB
fMIMmSdvSLDEgt9y4/5TTjaTmtZlSLlNunG8mqD+t5Y7s+DW8ozpCAwGi2qWcw5UMj2p0LorPNZj
UeeHDKN3YhU7VTv53nXiFK4Mdv4+7B5a3C0EsKpsR/Q39Kcq/8pZuU0HfFLpjgfH9vQ9vSRfKm5+
xUwAxORW7NfSWBlJpD+z2ER4j7sG817Oyxmoloq9+RyxOVOp9Ml1juB3CCGuU86zLTp3W5t0X/fo
62OkPTWpoHVWNJwB+p8ciwOdEqBWY6BrjnqflPbTYhqPaqsMbAFRzEuT2+GYSI3dexLcazr05HGY
XummYQOQaynLkNx1yvoHTS33hvdMrqqgWnYyS+iAUC27/IhdeUhc9HYWCBsSjifNA+2oLzSsuhQI
clDP9V1RJ49Ro+1FBImimqYWApoXJDrZwYEC7tOMGRxXEejiSrcDo2EKsqwtlLzWAdbxE+NsD+Sw
MENcxDdoL1qStK6CRoeJttZDqnum+ENLxtV9vZnAvnq0MF2LdLnOda22moYBgcNGDQR3V9f828Cx
PwX/3bBM+in3qrupJrVcNvdU1/zonNC6xft0auPHtfXbmiwSkehdPXEKdmau1a12wTK3KsYRpoyS
6r8+PDHIOcTIF7R0FZh7IpoTingQBxmKF29cNPrd8zur42i6uPVPPCNwm7KFTYLOEe+E6E+UAHIZ
KcJPp6DtZNT+zckSbnXV3QJEp1GMFOW+C9MqaAZveLaJoY7p/Foim0BgBo7cN591HA+bcLixY6fc
TZ1v4f3YGxrGZGdCDM8i3Do6L27LZHJgIvT7doNGZ9bzTnNDyrVaBgq8tXxtHXK69LGTbQdaV93L
upvOekbbShyxBYvhFV7Cbo6o2rYywFatQ/ODcvFzltPLKMt55XzQIL/QDdK7lMC5dvoaO80FXqK1
tfPWAWLVTKQnCPoa/L+pjRO+Yx3dsYaMXYOR1ym9mFQY9FwXKdEWL8m27NAjSEZE+DzODqWqQd0z
kujtnCCbB3l5MNBIvZach6N0uTVt9jm4RmR03YWMZgK8IlMkKoajU+FQrhwWWZZI8gCQoDqLGmIq
qLbDwLUM7Pma4sFO61E9ODVlQgOq1QbU/K1Vu2cCrsWpqPiJtUTRC8S+FFULOhHL9VZEz0wTYadm
pEoFxV1T7FBXZasztjSueya3Xy8rt3qTetyhwfXqPfWNtW2B+dFv0yW5WTzTO5ReMfrodLu2J9CN
lokdceAmPHDs93Tqt0zybH7nINbhTbiMWNVRuW/cscImr1jFCplsZta1e/ZqHLqwR0KLs2qkEA+Z
+9K+1hAK9tCsj2Lmlex0eMdlDLMNZ6gXtHeDDpGQ2y4d8y6XPV56/T0rDvYUdRKtieHW5HRVdAc4
FnCI+/ADAOBkOl8GClGgd1N7tywAaF0XXr9bme9cUIDk07MNOyjc4RKiTbpvue535afSl2k7Zxz8
+wLl0LJptXUkQTRYUkoygcrT5m5y6h/qDMeqlr4eT6RfCiY7Gp6v3HWNLfB0XhYaqvnUTbXfaSYJ
J0AM2no+K8cu3+hwGQ3hftosYLshotdyygPDabO9rrlXq9aak4WRdzT5ryAquXxHVFczvfMzTz8k
+Hk5Z7t+2ns6fZ723igIDoxG9BYxyNl0hUCb1YtXGMhP3mBfnZ7LEBwadF5n76I2UgEFMzeXFckx
3XjN8xXA7WDAk+nEnWE9FUGvonwCL7EVoUhijNeworOlvzBbfGwSUW7hs5AwWHAvKwtndfQvnb2b
EKJr3EmLC4qNcMS5DvJsTTjNwL8NaS9Z1I1mFf/ElBIQLjjkojm84US/xZXVbjmmer7psWbyjiTQ
kMUEk6KYdZhWUF4w1WD/wt04zi0jhHrumFXwFh4GmC0DTKSKtz0tu1Q9O3o0BvrE0A3hmbGNCaDM
ye8d0hRqoqpGeeInN9koI+9W1TYoN3GsIknWqsZhSEcVU9jb0hYPXplfyKqVEIbxHHkxXCnxwmpv
u0ymUtUzjrTWfllb3oRYM8Ls2kvzVYy6y8A0uTBCPGZzQ6BR2VjCzG8Ret+JB8Uy1s6JRxFXJxps
9OVVDqRrEGZ4M2FYJ8ZBn4FN1XcYfnl40gDSAVIejd96/d9FpLr9LsnfMx2yo65YQnvG95wdjE/h
zWSxw3+OMUheT+MxdbmXDh04R67xn3nSPY7tvFc44hiqckjnrrG3lfuiCtrCRW/zngAPKEksC4v6
dtN2qT4ryAgK76P2iixo5Xz0vAkUfkEkWdoJxpfprYhRmbyi2pteByC6rM0bkScMR1Qecoz+F2nF
YTas4uHvIWWesI9wHNKFzNcUNy2yOgIj7yybI4fLfSFACcUZoTqwINGOvlPjtPA9npoZ9EzqzHhe
WUkJz6+cnQm+QB6f4iK7bfSiO3ZDfFvFhTxAsXuqV3Nppn3jdeeqxB6BRs5EIkwP+VIvQddNkkug
NeIpkAWoeW8HIm7ZSEt/rb1au5YzG26iRxd9Jryn6QTTJdSvYXayrTLIZEWSEb8RtRdyyroPybc/
Do737tYXkDRvdrmEG1EX/oSqdGSS8kRh/PeEIDV00yPg8voAx7jlpD/G/lgmjxIVdithUi1jvYdS
wl42cRhBYH4v7OIxt5qzo0wy8fCkaTlFNfGKW83rrmJc3gZP7N08vdoSAEzakp20BGHCrMQmw/mX
dap5S/LqDhDXxs5fqHMubxai75ZmxfSmsTk0lsSS1Z5yepooQmBwO4EG8zxILmLw1IZyZ5kNZI16
zwpa6IyLKDlh9wVV28tVaCWXYT3aUlUVNIqwSliuoCm0OpMmQy1/dRmipyHBj9icbpuq+qjN7FNr
nbOGPWqnFhpDQY96GGajOtozKwsh+NrWRh89bCJw/C1vKIOuEq+NSbjRtMD8VphCYS+ixRWPBVb9
s0eBMDJqoMM98Gj7o5Nvt/5Q/Vq6ayKYhUZxX5hpyMA+/Wop8cCknreQScfkbSpB3RgGZ1nwizZZ
fYuoW8JNhtoPhjvjRejEadPOZrWkWQIrXa5wJjllwgQ8/ogsc8sScEqLYgXVVfEm0mAi9rTV6SYh
ka7ubKKEMblDHQj8UCM4Snv4GIghZzVt0pHhfvZh9Mnl+DFR/U1W9Vc1lkFltSQNSxDTizG8ijj/
6CH8+3WJhjC20dF0oschUsfUnr8Xqo02zWheIzZTltLBDDyYZHSiDCJ6ssBD6qX2VDjsJtqafhyt
hzS7hZAf+2sNJUp4f7EqwMrxLQnWs6IzOQlLxv3WF457yBZoZ9uBEVyWIQ0Z5ievejCgcjjRw3rE
7jQF1JRc52QfeX20Qy2vN4kg0ak686dJ4h1sxRNjCJTRnNYsKhOHhgo3iGS/c4ogobfcCCJ+0X3R
Or5duLQI5/YZu/ijTJ0NuRQ0E3u4H5v2Cw/lCTup7g9lJQ8mul8ZqhtDJ0m+ZlkFNn0c2yzD1He+
MBrY0Vz8rWpO6knbXHj9oMlHF61lrqo64z1ewpy0nPQFr9S2vxrmcKSdjgRfyrPdGiNm4dEGXZcA
52VnHjrnS6/pTxXTYbRybOvtazGfckCfqMkznuzoJmRlcWP30XHMl04H5Nqrl8gNP+ufebYep9Dd
cJy62CH4R94jvHst+K/ecFni5G5O7XwH+OepEQXEakV0oJnfoK5CESPXCUUBTTfq7m1KTHuerMbe
Nr9hHN2DdrvrK9aDcr0e2gwtBFvO1LI7hRAcmIBt4hqn4hqbiRz7qXIWnoZOLFtnfYGkBCWnxnhL
uXBvvN64B/ri+XPSgjRvNJ4I6wXi+If93rbuLpli3LEc33yzGt6dBqRaRiLUONN3SoAH+XblxXFJ
Jc5eRv1TMhqvU/baxz9QL+4dMwv9u7S19yqaoDnK6Rk8Mv126MLEiOgSJnpZz9w6WQ8wwKZcCrXu
xdHZxeJk/orxlO0c5qdbYx4vywyXdHaIBKC7YQzkdNTan7XVUtzi1QH1uEhaxnTuM+elJh2Jg/OG
O+fg9215DTX1D1PTLp2zT9cEFSD7D3GnYnnorOlWR/BvhMa7NuLuPQsNbk4FbmXuP4c5+UHNdOAa
1j+LpJp7IbdG0uQQWfPHxEK7X3iOTe7E0/LDjNjjHoEQWVrNYbDW+7difJsVUBbLMKfL+SejM4sy
d0jPdtgyzLFBE7mImSUCr1lSKzPPIU2HegHWc4cUz8umK30ntziA5l6yDSvJU2eN9KaWI3im5tuo
OanGrDPxLA/5uHzF2kByyUl2KuIWWJTXBsUc5+T3VIuTUWJ6RRmAbQ2asuK3i4QEQXLmtkywLHlG
W7gqbw8nN5Mjxn0BVY32UZQmdAEp0E50LHLk9vo3J4UpCDSxVRk7IVxHJIi9DetjO+RwAfv5GA69
xY5BVFtSHuv22qtexD8Fq0IgLfnmVTbneQXgsSLcGw2JDMgGBtCVapTGg9X1t8ZA0B29zOMKFuV7
Y9s0JuHNlrhx8x2tVtMSHY+8F+7uihU5Lk2CHenJFtNbbgIGQBuwV8bMWLMKRjVGu2MaI0qSwaOL
eJwTTnqcn5s6traQGFnOOcp1pjzxiyWicKPWGja6Zp04QZi1TqVTUmsjNF4Ff2tLemZLmIIKz7Lv
uRq9pvIBtPNbP6QhQAkGIaNzL3V92ETh8KD3VbnrC/kc2uMztlHyJOWIlSg+W6ZDEykTAR2/HEeX
zs8c+0Jvy43h0dNNxAqRnaN7iLNmXyQPjaY/WVYd47eX79HAIQW6w82SFjcJCqLvJc69ysxH0ftK
qZJO28zZ0UlC7o7agiqWNljI5YMGswC2Ki/W7htV+52gw/0YozQaBVm3WXO/ZfWD5eytRIDjKszX
Qm1nq2U9sQI70Stah1qCjDJ2TmXH0yWL57bCO5Lm8tYiJq0V9ZF7zpsuCzpqOSIFg9NyLc/Hg+Ug
/Es93aMdYCh1uo1wTGCfGcMUrJoGJ8IgwaK0SU3jASCuDEwI82NXHt0UjIak8Kss9U+IVnCevdUp
zhLl5gimobHcJ3TqBBx1IcgIkIVO+8skAi5HZv3rk5gUFqiXGJ5T1zITrrVZbukzAgXcAgWgeDIP
8IyluKDCbTF3j7yhIJDE1pcdq3eTu+C5AflRLphthLYjd8bChY9Oa1iEbcKsDJ6IG2iPHv0e+Dx2
NPdWSfdWpUyYoykMaC5+dZr+pp0iNiGSan48FTfOaF97A5NyWDeAUTxuaWGjnvWJzunpg8nXflCM
45DMcxKEck7+5XaCsBXXI9VfxZWBFI3349MIxYSDwUpXSuHf6eZni4hBidFBSzwoiWTdg6YkO26n
ZyZZid9yFBZdyeyhDp8bm0Z76FjPRst0tbW1HM2z/tCt6oS49jC3KctI8w4KHe74EN2tJNqFDB6j
vnmTTvA2SOBJ8xQW6lcrPIrKnJtwTPmZRaA7EazSgvlHGKO+ljV3zoZMTAzk0LUmP62yYz85n4zQ
RCtvEqPJAzdrGsAXQxN4cfRlivKZyw17r0YMOB72GObGwCvkbQqeaS/G8ctDQXejlKboqT56/R2z
lCVY1pGWQ9gQyWDcmtP4HDrwZN1qPW7l6txuEbV+PSiF3LLp+HJzFkTmMyw8C8NKwJVmw8vHbV6j
OKWfy7HvRyQXAu+fppg2UvZBLobpSs09vc/m9O1GxuJLl8ty6JYvHMteMo4xruRGIIn/Yv52RxKU
2J1Dr7wphLtrMJDhpsCUEXsLykv5hSR+za1nYjNRIJjS+9zx/g12ezGLYt/1FfhZqu2pzMLameFQ
WNL+1tGqfZUmFzclx1rO/Lq77Ab96admD/KR9clGvJbLII59AXFR1wusJBFVjMjPLVJUUOnaoU4R
PpVg4YgZgUugHiPULDQv9zzkWBLG/oMtOcGl3Pom2+kyYv1RdvuE3u4cHEdh4cv6S/gTLqO4L5Az
3e6Ju7VL3PCB0p0VuggDpmAPLB/HdCwIBhJvHkwmaqWBhg1ub+F9OCawmCxwLaAJZOQBW8ng+A/q
1dbwFeUE+pFm8+TC26onKLexedEINdx4RbNjCzJ3XMg2q4RkK8ZGVTSclxgvp7AmVG5dPqhYP6ZO
nx9a2T+bZsO7yuQ8wB30Fz/+k1gwILh9BHskZZfoIhw0ueA10SHADK8gqzkOuLxNY8jv5Mqo5sAv
Aurp2M7dnuvmBZFz23LA5CAbv9L/5Pq6y+HXxvPZwQ30yySjHa1wAaHG6fsg4xILQRmtE/gP0ZOu
QYW3ZHfn8ktf8vqVmy+FPctwGlPxG8366HeUYBSQd/y8qh5neTHU7FJwgpFZyPwwkCVIZp7GyRPJ
Rzpok88q1QdZw7GyG8sdMlsV0qsxHezEBunSo1VE16H3LqxVLJzZQGmIdjbm/CWtM4SR+pWTWX/M
9fFNH9tLTaLcy85tjejnhD3CHmndEJBhm/fwtcGsJUmy8yBJ+saYrS00nDkSgQRHx3tQ+V2jHR0p
9+YyOts8WrGsfX3fh8WlLXUqqVCx4MlwI8bqMHQZPwg9rwxr1YIa5/1WgtbBunTTbdz3951Q/GNc
s/D25IbVb+oFn7CDuL+nCOwRVDA0mUTDJoHtqNCrhwXbYjDYxZM+JMcxstBBwak0y6/dgDhN8+eu
yL77xHzvBG82kWvPsUKWXbrpw46cD2kCbk1HF9rBjHNMVaNvOfnh2241QNtau8lrEzI5tX3FjN6J
+s71mhM9VzJpLGqncz3lHv+OSnTI9PEFmcj3at43Uf6ULO3H/Km3IyKbtkndvV55BjN3deSY79E4
hXoI4gqbtyCg2GBmgzfBiHnrRQT2QITsRhAg1XyPh+jViMzvau6flgW1snTyl1amT51SpGaFz52h
mNLTyDY96951afJ3PceE5Bg5kL0JFHldPxMUYAhg70VX2HuHtpWFSVvvJt7emceznVhbgwjMHujl
RbO078gtJ7oTKOpiCsk6MZKbXJVP4qQ4qEfuy5u+BfQuAOqPIejYsIOEZHD4h8yLYSQvNow+77qk
3raN+1la3tGUzb8mr65CeZOvCsZN8mhwqQ7qJoU/l7lQtBiz1lT3NNF0JJd5x+Ea3jcNObpe33Kc
gQfVocvgWka8Y1ceae2yFZg8WVhMeZdLUgA6TZvrNPNeImCGyprAWojeJLZiPzXQ3CWYfk7OlFmB
pt4P7GiMs8GWdWTtQ8v+rrXsJ3PtnxmkXdKR7nGRmrvXcSLz4KXmfaeh0axFAQoft0/jBnN5g+rt
CUO3282bfHCtoFPFKycTOFbYDBE1e2DjORW45foN0+LkTeTOF/kMgYMzS7zAASqc8B67SKIqUlqe
uLR2DLNkn9hGEzQTZQURUUVqhA3W3sHA15J+WkLRV5PYkK7acWOW/bYdSvrLFqIOGphrwDGEFZnK
cNTfGN18Z/YlxC5r/Fiy6imhV+SLcF58oLoU1YYSXJZcul8B2S4l66AHbsjW+ZXQ1HlDbCgKxlxe
qnx6tXTr2uvue5XrGy80/2XUSRNh7b1ARUGPH2ZjuIP8DMFEr+cmA8KRKs+yiZ8JaRGqZ3/I42/d
zEZu9W9Yw39MC3EBM85nkc+v08gZUsVsG8KIqC+ogeUBBytybt2tjSkQcwPI3ZexMR5cW9O5l8fQ
Grl1hVEFqsuY1i7Jxgjg0/A2QPIKqtCxAopFX/QZ9pzNaN7syBDgJg6ZCnUty0iXNc9DS5DFYJ9r
mHwM+mfZzsdokWrrWsvt1DE21GN6grFyVBDXyp2iSmzjpljzE6zccLteljivd3oz9Rtdev2ObPd3
PrAjaTZzT42bVgJgdDEAl8bDE/apjd7xD4apfm/zA8D8sZKjkEjHJqcZ+xA2s060YnmrJ7hWkYlu
zhHkB6wTywP3jsmwMBMNmx7LSLAMOBT06LPJEfv1RnwtBpdZIHf3Q8Mpt3duhgn+VtUtA9ITcyCS
IPbHgpQclgmcFhe5PclMzhPdq1uYLfskg3Aqoggb2ZkGhrjYOUpNG+VyMcoU4DxEPUdPbTp+uMbP
M2XF5rgCVNCmgxbccFCb/XeveeG1tT8qhYruml7OsWT5ZTXpbphd7dQETB15N9H+9fwhv+eenGnE
EHqIDMu3Y4+LZb0zSgwKAtjJvE4PpDL0y5xwEs3FfUxv6cGyS27D81hvnS4HXW6Me2Jp7a7R3Iyv
i+LQsT9vRZh9DGZEGUgRorEC5rRhOD1U2R7E9pSYix+GgBZFcld06qdr9IrANtjp2Ztf5AQxfbLR
2FIbiFxExLc349WvU3cHRrSAIsA56xzCMtzXAe6npY1fCwu/tzXoMWUh+oXL+0QUMUWNzFn95yxl
+CgvmpYavhzke+cBMcuH6V8nZsRYXlQauQS9RquEPhrAbQEK3lmHqbEb7gR2sjMw+vPaNtaNlpxD
Cj6vbLMKiaC/cNsy4qrC/LTaJiJyJXXXX1woUSaD+m1NH8+uHZtTquz3HLAHQnx7Y9v5kSLQZy1l
VGNaOxotV4ETrJxjGm4QG+lt3QHQNhFDItxz+wVahk9uiwUp2k3rEAafKROmtiOX6r3aLidsfeTa
KFzzgCau3886I1SMlkcn68J7k+wLZnbIZG4JoF02zqY08BFOM/IakT060VgzU56YaqnjC5lrpt/A
Kvw4Y6vkJbQYIT+MXjp+MTIJ81AdzFqCasqnp9LQfypTD/eGoD4DGNrMfslz11ccIhc6vEAfUb2r
pYyzlUeBbcINQGmc3s4mL8ksScutrebm1NqQT/8e/j5167Zee/EeBDoyvGmLobezVuz89yHJrRaX
eoWNZyBAQMwOV2o7zDwukSCvGTpc3lVXYU9UFwxy2i6NTNKs65f+HrCOc2WznbPbY/u317qc/z3E
azFO+teOQ6/1gdhr0K/oUBLQgEH/PloZoP/7tFpBVxacZnbAqTjVvEOz/z7UV9rovD6ERcj0m+Al
t1TQqH8PWvL/P/r7VKzgVHoyOyB2R61iv6kL4IEcnvnw74EyCPo97OrOXtm12drNk7K5+YiWlNau
s9S/hy4s2/8+KoQcjO3fFwnZKYy861/KDbPhG5o/ivVN18buCIt8+r8H2064VI8Xq4g1gj7mt8wB
HHp8h1wzjMBDFOOAIIFGhpre8k24A7+qfKJtismIXVSorQrTYzgyxGpdkFTmuFAcsD4zfz/w30cc
dXgSuvRW1xywBkRClygHCnfKiG2fcLTuXGc6F+tvd7Cf/x9dZ7bcqLJ13Scigr65tfpestzWDVF2
VdEkfZvw9P8A7bPrfCfivyEEkm1ZgiRzrTnHrGpEY2GAEm+wF46RFzD8hQEWIDBp0xCOCB3/0Ct8
6mpE8sXfb2b+tuZNPX1vfkOkA+IjInx+zOdBNJjeqtXMH3GNDj87KL/NgFqE5EOytfuAlHWZ5iX9
OdbihvaLguhvsusUvOYYXRt+y6i09R78FL6ucqI+x//zuZi0z4iN3c6f1eNp+tvctCyPSWDZSHrx
E6S3Ui34cfPDnljo5KlM+5roRPv7caxDp/N4up0fBqWd7+dNn07s59JGWDDThCOncQUX2XTCTqep
pY8OEW/iXa9ZeD5Opv89r+aTyxepv4Zgd+Qe6Zcf8ynZdBrI2xziiybjGMFVuAsQOGzmj9SdCbzz
hy3/vTQe18e/u1mdIlVFhGHztaagAvbzozwYKdtV9BkRRlASLetq/9io3j+P5k+MbgLt3ooOflg2
4z5h4rQfpEDHNG2EpTRIBJmSZOhiWHEDJezKMro104a2QrtwIeSsTcdn3TiYRBGWGfdJcE3hzRti
vly9jGlkU9aNSkojphwdrJSefaWHZB37aNg3qWEsWi9sUDOBe6nmDfX9kHb0+e/rNXRqT3oT17v5
x+cn9NAlHiKjTDD/1PxEMUTNNh6JVNYizThYhnf11cC7lo5Om5bCcJpxiCQ0VDUO0FfDSbvL/IrQ
r7yrabQ/kIFPEUr/+cm0hRUeFIzWg54sC8rON0txg5td9uqKklDzONZrMrgpbkbMS5nraL3ZnTfE
4cqDAX9m/qn557Ee1ZeBm0T776seL8VjlBVpew7T6OqquX2Iy9a8kmyJMQFbNOvk2LyG07EBH/Qq
pem9HM0khI3DTJyBsPqcX/L3dXZ0gACpXOZf1I8sjjkBxhWaD/S78hoVlv74I/MLcOGYpCSOLODw
STIK8udUq3A3ShIQnopgEl1AiCZezX1q7ZG9SlTyqp4SS1hXU2n35egbx2H6WcZ366qQAbBIMeNu
5mPzhtuvxRSHQsDfY9oQJ8dpPjhEpb+TpfxDLTK6FY4YrkWxktS9bi7ETRv53RmcrX617eEeCzU7
NE1oXOdD7UBX0CElaqkg9ZgPzU/GKNd3ts5iYD42bzxjqPmy//uIUrLmC1hSmTrxOH9fmvU1dKdC
0sOfXjI/EVtkUTW2+f73r8/HYRo9icohxOTfd+Ux+aIkTV9+fsUwvfm0aap1ayvggQqnvEJdzlzL
vxTTpnLh1Zokz3UjBiA36K2rljvWVWVEXuT2UCI95Bj4J+sK41xOpFI6YdOxeeNBijhM4degI/6e
XrFiJWfb9Gi4HXoKU0+ibJ2VMgIpLTvSIZHLv0o7jg8S9TxdYcQDrUN/WDIThe3dX5vybobjvWqY
r4+OXGL6+1k3QrmW0yarZLgOdT+cSuf+dX5Czclb1h1kOxY6WhwNMhEnKbvd/JLHsco/lKz5r4+9
WNFu5Fwcet3UN+SBh9tCIWgDu/F4RhbwNObEz0ydrijvj0Fl/eSO9VbXRGz5LLNiGaG8r2mni7OF
FuNJKlq09OqeHPNqNUbaS9zp3lNe0ouVmvta6P62Bpha+7xhRo0nq7KfbAclSe2devxJA063Rga/
Cg9WY1Q40bLO7aeSjJ069b11lDS//L7dxRqGsTLyq6dWF9WTlyffUhAyiqs30+Vvu0xUQOC7IDOo
etkd8eF+8dP0NGNrBBHRH4i3uaJPDNXWfmSyXvBrTqkcvwKFPFKu/cOAhqPEpMvDeWM3rsr8rneU
xfzQnPbnZ6wkBy0E+bkRl7GWDBvzC7wk9v957bxfaIkG1JSfqv595GfjsB/TX+STEDc2P/k/r308
M/+EG9eko6fqrlQUqOt/X/34oy0UatQ00+/mv3lLisZfzz/3X798fvbxxkbADU4TE1c8vSUKm8ZT
NejmcnD9/7zt+dX/9WsfPxgbTbGsigjv0/STf9+v9vd/f/zJv/+xF8YVll3v+++h//rH/veTstTB
3ZqkhaHV5jv4+zMSOtgC8x0gzUHeS8uKN6DcrcKUt7woumclkt42GHzniTSCibFrIlmF5xbvjFjr
nk21L24d1ZhpZz4SO5XcFG7YEcyJkZJe9c5JOnQJNSPIaeja4VDk/dUYNi1hHW/SVqozYnoCgWPp
PJtJRxFi8skerLEa6AKJwaIZGlE1NViGD5WH9IjXLxVz7J7nR0GGfpfuc3xA315RZffatWoo9bPN
Co/yFuAZFhoay67M7u4eKtIp3rtKNGxYBVHGmtt7ixEp6Wb+qXmjpNlS1ObOLSGk2sTfHXWT7ozn
WHtLdOJocS0/lZpLEoxlUd/O0IOFJoFCnSfHXQl0Yt4jPWGkgYDWJKsxqgXABy4RjO51NmSYnKdH
Csn1u55+kU9vz/VoL7XPCWFdd/CeGpFPE65QbTHlYcHg1jn8KPz+M0z5592MBb6qIhctrNo/IAkh
ClCvnLc0cza4V0mriyThTr1xouUaLKDrOJ+uQZ+YPnB6NoWt3JTM++jpLHyWhXtO9eTNd/3hhxkj
A6K9cfdYFhwSSy+oNBbeGf0DRqVceaOk69zKcSgv/DA+lYQiDusBymzW+KEHKTYgvzTeHUagQTGj
Z0/JSMTO2glqq4F2cCe/tUIz9pQnRN0RIFNSPmkE8Mr2YM3nQBLRuuc0pJiI5f1iMSvdFpT1gPqE
6/ldQsRZjLpONE47bhWpUMen5IVatsbSkan+SwGqYGrS9aeAYNK9PajBwky1X8LKhis1X/nYlILK
HJHpm17Wf+xKqQz06tLZOiolmIzQbH8cWsDluC8cZdiUqqSP7zgx+N66wZ+AEEhBb+8RLXX+u1Gm
3aqvr2meLNoJY9YALMGNEtFamHarRjU5ozx5BYJJUaF4TdLA/IPb6RUmRf1BExR+e1Y0az8iESG3
N1AanHoRShcTOWG0Rx37/lMz0KYluAfbvcZK7ODbhn9outZ/PBLmV5z1yjEUQ2EsS2RsRBxpxbM1
oeiQeb9WvuLdSnosXEJI+pTWhuxZSg2bQ8zc0vddC2oNgtoudtO9nvr9iQJEjZfOX6MZaHYohYp3
PjC41wQp6ib3zUKYMNeQf/dKUt5qo/h2BxG+Q1WUS2TR8aX1EdpZBW0wo5DfERoHIgkArIS2vjb7
oqR4DnC1D6kk6jX9AVPDDBPV1EEG0XqX3mCdJUambeq0Ox8De7L3ipKojIlHEnHfMOvms/cA3CdM
8NaCGRVjShhSNasISsKE1hM8dP2vTVJdArdwD6ZHbTKVJkTbaRgpI66wbFSviR0Xp64MnokQIBhS
pc11GAyg4gZpsBeCkZ09TeJo3UF1elOi/CYixMjQHn1QQ+2HZmr2e2sW2bIodeNSNRbhA4GA7aAD
oi389ljFklUwLaA1sc7ERhuhdXfDPDjh2MFzM+wyL/w0/GSy9CQDzZzSlPOxVjVOWgNjYs2c070F
CmJjCwOyxNtw9AzqVqbl6vvAJRY8mRA3of+bvot7bkymKCCSQmZCjtPAH6NYbyqNdfetqlq5SPHX
rO2cYxFG32i98z0mPNAsSsgFDRrxpyt95JiUPm5GheKWRX3wQ+0BOuS+QaHSTg9hwV1RtdWfJPji
/FLC5taZ92J0OW3NRCA2ceqe1R3fGpYRTL+avYsN0UyDIvPapnvVhD8w8Xe/B9I1iDTVWsQ1XL12
TqI8tyyxm6/oodOrLeaz7klOXE09hVeQwqPN6dUvh2iawKlddXMn3kCedpRJOx890rSL88M6syq4
eInvnCIlKF4ZprnHdExinUDdAYLmfWbWvR4d82745R+CijJTaMd64hpYFqxsreiyUzntOtNuqEZy
gcGCWKLcjs5gkjB1RSL9trKNaIbqa5jQqCF6u1KzvU/U3+eZXAupeqEAib0rfPiUqFSGtDbL/6Bf
mcR/CPGfIiumhoBl7eh7bbQOu1q7e6MwiAsO2oVfS8LHJmRgIY2IQr2Xc5qyG6E5PKhksYEx5/JW
tIWmVgvXsiZipOpEG1+VvwzXxnhZ1fR5TXtKgeWuDZEjIVK+N8XJ/uSWVlYrlbew0JwqPwOZkGsn
QnAMv1723T1qQLoUqgcMnL2wpv2pBPife06jqBL3x/geA2PfwVgLAHnazWdpFSfHFFDoBf3fLOv4
rznzF1yPaG3nETidt15P9ERPZfQxGmLaQK2dGLdxoP9hEKq2qrE63gLDOZZYVN/IKcNaleLInXdx
9ihPqCuhYsVcufMwWJpAOhNP38VR7p5J1E234RCmeCu6I1409RNchsdfMe3LmFj0AozaEqgpR+sl
w/NAz3oq907uB1v/55ESDHKB+Q8E64SQcmEmbSub9kQ8FDTp54OkVb1HargRpOv1Vt2uNTVk1iul
tggDLNZh5mSr2mjTlwyZMHRg+1fvkgukBYW2QlHRXAv0SihR9Nd5Ty09eshrRWrqa59W6dG2qEjm
E8alUfDx9Dru5x4p4GW0hwWar+GjqVBqIpIudpGphvdYdQhgHeJ1LNWN2dXIwOc7qsKStcupT8zH
zLoALNgP1a0TobeuBjJBFDCFfZl+a539kpt9sjeJplhnKkaasrIhWNq2cZ03kGOIEqHYhGqKY6HE
yOCS1TxPylTTcLa6FlaLIW5xymvk4oVdQmQGxuyVnN5yb+dIDBMmUvgbtasRYLrnnLF/2QMoyi74
bsRr0gImyDU3/GoNIlC1Mcqf9VFae4gveAPnO6ZP34FEN6+6QS/11vN/Nu9qKgzRxvFAlCIqVVlD
3o3QeLdM3D0Z7OWNAqT25mguBSf0youIS+WFLOCm6e17VFndC3/0l95U/rFXiFqOROR2z72IyEQJ
3PpUeLjQskJxXjydqIcmysoLYbZoep32Ocu8/qKzKn/VzPq5swZ5mb/gxu+fc22sDmVSXkHWRtc2
EEx1Oif59kMqo2amfep2iL/Ni7JDoPKKSgFAS9g4yKeWRoLCaEY2XtceAiPRvhqHtXuouB2SDjv7
8As48tLNxVap6uyj5q7vmMwMhJeqNyfRnk3DTz+4iXibtEzWho0qLELiSKBdvcpNhtkoKw6jla97
xSd4Me++OxtdUNPBucqynpS0MjDPKvZHajL4EKOyfh7U7IfnUeBDzAAN0s/FGYbxG6UP7QVwZfgC
ekmZdmy8VxeIRvCBkwNqw+belVl7QeMTo0O49lWV/C6Tm4/p6LfOr2G6rbuvUEyXttlPlqWoeA8i
lXCR1KPjNO3WzALARzT0vEpssFZTggorPXG0nZHYwwSf52PYiUzPpncDK7/QyOcuYtYi8+68mfn5
5F9ivnQrG9QnWOimks5JKTx3PzJLDBCrw7KYjpENyt2FG+2pq3S8SkIoUJMq8iPxoC/dARLuk6Lc
4bI4F/yv7Bnt8JqYTnJwKC1cW5wfe00bvyhl4qUpKvjU061uvt/RDEwhCRY4ULjxFVVcH4wyeFXV
rD2m/aTQnW5N+v/d/fusEp6Y4/zpZCyf69GtdtpIh6dAU0c1HbrefBo6UqXRH2uE+0aRc7SVkSSz
SD/rBW2rfL6l12HBrdIe8pVhUgNLqyF+82PSoWF+xI2DJFStQ+pwSCA6K87PxljozF9bnTkpde8n
kYN1eqDr1BzJfeWqHZUDximNRtuH6IZuidJW3RnTbhdYW7K7x+dMXIgXci6ZxSqE9eHwkfbiyq2v
oDcrrbupG+8SMRoOvuA3Cv0SQShYsjqqciTJUE+qmVrWCDgUNb3CbnCKz0gV8E2M7t2ydHefhjTN
U5mVK+k0HZPfXDlRPt8AeahudkzgfZ2tAxLczlHpQKCyx5o5BQtD9Kjo1k3An1oeaCdHpaOuZEH8
EjJMEcjjrkGMqgtZE+ZFO4T9Oi7UhQ3l66aknHfzB5u3ISJZUicWNhbZZZBX8uQoRJdQYfpCOICe
2PmhxP7vfx8oivwqrdI8zr9p0NT3TJX5YR6/atRX2H4T9SSEGeC4xzNFsEYDm6Dof6BTZhR+FmAd
lyixAXi5FeN6XL1UhXhhoU6E73SodyiVlZaB12R6UtZFC48GG+n8bOy6P0lSSNZFgExVTATEVEVs
0WuecxxhkryS5rWaj1vTIA/J2nvsBoH1rlI2oPLckiGJ4HR+lTua+SoHlElZsynXVWQR69yZHwGQ
1V/pyLJfm27AJHdVmYVcA3P3NrJT6ztvxXecauKTjjW1w74Kl0k8mDsZV+hHAg8XetudE52Pgs7Q
2iR3HlcbAHVPtt5XR15pbDp34Ybud9d7q1RxMqRwoJF9PW5/ewoQjLixPkhyKAgMQ9BKWYMJcR9s
GluJsTK2/XGCP0GLonGdoE0AHVQS9wHvBmQaoEU2zhKIbMA60i9e+nc9Mii8OW598ZQWLXxlulQc
8/qUF+A2Qq10SaB19PVElEtAUYZC0148u/8kQ147DSSCvAwQDxas2f2t6hTrkXMbmi9uK1tyeopa
2m+qUFiGm/HdFxiM0lGgt7dMlreWQfzS/BJyyM+0OAM0jbW+T0oZ3nEbMwW1h9u8B3YE/4pLNbMj
q2Y+ZJZeeDfln2B6kSvU8VqPOoLo/yxP+RdAt2oa8N9ptToif14XForiRBTkUhk2k6zct39SQKUr
MTH+VMe1V0pl43CcdocSPZALC1WkmfgMnfylJQcieAqA0zDB++PlwQf+kOPoe/KYily8yrnCkuh1
xXyrtfHwA/V9XFhJ555kSaAco7D/UbdfYdRq70wFWXjzFXuijL6aVrl0ada8+rqhbsuifek7G0dd
maFZHBP1kqWhumiksRRNYt0hBFh8I7ydQJUKq5hUX4zk313xTkH857QDx7J2gwZHGJiFn3b5HZcs
AgCCaeuCWx4OdRG9mWG/UBrtNDJzRyVIrA3Cf+PkGvQmCNIlvwhZAqy1cEIqkGEyEnkWdUGGaDmA
oaUG0bZLEYXDCXWI0inkyc/JvGrawlsnUnHOheJSy9H116KysQGYjPWKM2me0qq94n5CcOgEtH9x
9tMPQOkkSn3DvFdeFebqV+l1YiszUnvUwjBXfuAy2bDajtu7ssX5NpH8xq5Rt3LsvgvbZiEdjDrI
6PkvkSe3Mv2AVIuo8cOtwekGLgqvvPRDgqONLP+Af5J3BkLpulmnDAWcolZ+1preoGPc3FWtaHZQ
wKy1m8f2nsqQiTiurm+dOjEurMkGOt7xtdYrKGQKDBqrfn5sAL5jqtXBAfVmWa3zeGlGxE50TdQ8
zxuZFARIimbchFnyFYi0eg5EAnXJKH6DiXo8mI4EAmLpqEc+cvp8WLNIzLcqTtL3vN/mrsf6y4XP
ERQ0J7SKR5JzKi+bS105+aUTaQOFy1e/ev6PLVmphKrFwXEGzxKgAV3M1kcIB210Bh1yIq8vnJL2
KEgpfFQgvSvtEiEvsztfOT+qp02hJks4LmghOmhkrFvDfo1abkMk1AS2NmrqijLHo9EHu8dXgfd5
WEUB7JFGMHVxU+3IeZvsemYjUA+Z/QbtlVrBcKvTLH+e/jOcF0Gv2t/Tg9wdnO9A9NTTIBXKtnux
bXWqPzbmxigc7y00hp1aZ7+6MTaumtakm9qDBJTUqbt40DKVgPuPkxWXskbJMEM7jcKDGpZah/Ab
caU8owRE6T/5xR+nT6YmpzJSFFIFinMbaoKcz1YcoAB7hyjAZTin0RQ+OMc28cID5Hh0HBn6G9F3
AEG0nCxNWQlCNv1huKq/k5IZAe0q8mlLVdvOp8EwAFNAYBSuENlQ96AyMm80uDdouXF2GRk8Yfo7
68CQ4tmY5u5+UOETbri36ZZOgNSwDCZopp5W7iaCqrROCD05gepDmo2220vKkL/LRyMRpdAFuYXC
8n83/R+MWeGvTEGGVdTIsB4ZIjG63QpHcLpsRZxvST26SY1n/745I6V4T8DrYxiAHKiqiz6i5iTq
rj6AmGRdb0XRl6sdDAVlXiXggDZq9IwHV3umR770rD49u658adOuewmNqHsRRA/BX777nlHt85zV
ECEUCTNQQ69fKpU7n2ZjUInCFo3kdBnRLtfoiAFvMutJGG7uu1wSBVhiNGjrlKFCRd4buK16fvxj
RmuEG9yNDmovT25KZC6bxEPwFwtMG3liuxtzmrpTDSlJAE/NU0OAD3K73BYntd9WDlRUkH/WVk8s
5b2VmKZYuuyGcqIftwkgmP/zpMi9n8aouucZI1sx/TiVKIZnwGXSU0VFkXR0uqZa5GC9QCIlaDkH
NSGPINCv8zcdg2BtVBHSdKv04RDmZb/XYhanMup/z1dOZtBjiuNsVweudyrN2IVA4woEWe1Hk+bK
lsgtvOa+cm1BA3wmDEq4akPvigdL35iKcS3acFwa0zK/VIn69HzawPpE0C4pus5QeSaxkFfmoQuS
KYkGjrevFSrGnrTwQmXtWO4oj2d1OzEZqFh0/YQT4UggbmHqcMZiLF8qjjkcZBDgPBS4zinIjz9d
KlVP7YhqXXETjMeNrhzMphhXrqeXV6CWfIX4LSIsOQCJ81xjPHTF778PxCr0dTqNoviIfRGsCnPE
OO6pv2QWDasYmcCO+n3JEJe2W0pE9fO8eo+nUKVRryEQtdTRIFoi1wKy/pRg0PjSg2jtGb35h3Ns
79lJvrGB5K0sLx1O+K6Cp1pL3J9Mtom8wXd0CN3C3DKjyOlGe7QYueNpJrpMr2k3j/EHFCDBBqnV
vjkke8aqGH/4NpEIphRUVX3p07RX8eOblkER0CMuItMxOBnevakwT/RTIYH6a4uactgVU3GEhIxl
VYKBENUIeFLnPHai9DYP9mUU3PJas86Edk2W4Cr9juVvVVXrnwU68iVc6EUn/QFiITOpXuP8LYiH
AZFUL+drCyBZ89wnpKRqTtQivEGHN4GOWW7oy6SPR/IOFYIjCUI3rYhqwqCGNNfhYzmWtp5HCmca
y/pxxOCO/PYRFjNK+UdlXLyZqvwuE9jfQAH7hR8OGzD/zHeUPHlvvbcudcctvAzIn7ov97mOra3J
Bv0E8AD3odK/pvaovSM20pamG5RnCJstNKvy1KJZwjcCPg/HelkBvwr8heztEXtb/mKDiP9TaV/U
66w1PNN8JUHgniiqL60pdUkWQ3oyOjSmPalF86YeHO9A5ZdMX2sBoiC61Fb6/fiUw1I/zfOB2kC/
2jcAIqgA/WJerizyVk4s8k47DnZCel5A4Ahc9H2kcw+a5pgdffdTjSxeVQHIFIWiXjvyFPaiMw/2
0FG9zouov8PBt1CqptUpxV76RITOcHVUUIApgdu5kzi/3NBAnFVIyOipD8EiKO4+KYe4o0BKDmip
UHTB5NWqboH7OiByB9KNjq1mIzNMrmOfEGyY4RB2Mcy3Q6Pum1DC6AXVhNVOMmKWzWYeVeMAUphu
jScvqjXwOA7i78CAs+OO3n0kcAVNen9XbC/azGdRZbZyL5weOSQd4PPjvpozUp6koAkBWMo7j0rx
y2NezmS5BxeZ1ZTvU2vvEKB1F7l+n7N/rByvY+KJW+Ult9igWRM6tXd9/MIqojoSRNVaI5p0GdlU
zyhuGCvLrijKNjENnOJHHAUHN9DaXeaYwYnKlYFKl8kKJrEnYcf1pXVt+dS0PiYh8oCci+uNI8XS
t6ItSSQYc9tZgvCgjzZNptye8YsZDKmAdgqUxA8LjSqugy24LN/DLifAJoqGJagT9ZO16nds0kvN
E0hRWP2eXb/2WLRBIk7aaC81q0fshdcuL6MW7xqPYqP751H476MRsYlUc/P1///aHhQ93jFcWhUD
khxzaAFTuAFdJAVrMPXmOdSAUjJMRPdeZ8ZGtqm+w8ufr3VTFZ8RIWL4eLuvrNUR13emcipdg/yR
GgQbdRnD18SPJhG7WLIyRTd+y4wk+LAd9Lwh/sATeXj+mkLhyce4vkM8R+80bcez1UAfF3XcvJhh
PglBwFkNClGnFBDW2aSVmuf98wbwIu0SqqPQWL79MuebTUj6sWLYD6YCchjdCovbGr/LYKqkek06
nFBN+hU11WolpmAfZpvasRyLfmeXhltuwtgqgTvDaU+nNWbawodqqhHXfVrAg40osAw6RSL6wPpT
yFoSSCquIQ1k7T5JMxxdWFHeugH1M9aVYDPvwoBCyMT3HrF6JUTLhxjt0DZWjSH6EgHTX1f59Ygt
wARVbZ1c7yn74yEcMCodrN71D4U/Nf3RqM98M9U18tP8aN74FEkJNyczLCzNaKUbQPGM0VT3OpbY
+V+cN0P6Rtss/4i18eBM9y0DQXMGx/jLBCM1BIAc1pnem0u1M7iD+slOJbgMb32gH7ppMx+v039S
5LLQsNdEFI8UXGnccgZJFh+cVnNA2zx994v2Q9YEP1twNCxhJlfcWxY44xb3mghwIOhwI0K6aLnv
oc/J7XybUSw+yhIduVCwGoDZIndhutHMg4UMvbfHOzUqYp7ICXQhNiDObav4MFgp90tJFbxKdAhd
bHDXaYe6KNRVAkYf6K6wbgoWPPrrylsYEA4KvBsC+bSLl9Jf0s62VtLXJQauyMAWN6JM2z66PkDy
dxG6cgArNSwgZ+5ZEVwVEZecAkxqYH3mVAf+KjhMbgm80R+zEEEHn42hBGhWKIv0Jk2BjGJg2kl2
diyc9EVxrXAZDgkK9YaEt8gz62VWuzelT+T3/30QMHUaldA/mmRa0PDFeDkXp3Qd98Gk6D47Np2A
QE0PXWVPCn4Nlpml4ixR5r56G9bRxgiq4aPCW3B4DJKlnjxOK0c10H/FKudH5ofycdZlYy8XTYU9
S6bJQZZF+prxQbHiNR2iC9wbER5T/YJutVOW8TYosEyEocnig6jQpwgP5jpzZXGZa5RKHmlnLadp
J+qdiaZjNQtLmOStjMpV3nyW0LsYsPsCdF4OqUqjzE490N+BV2IdVWb2Mnacd21kTj93cQwm49eo
tmG9eb1cWdOuCNW9WufWPhmNeuV+Zw40YWOaPjmeoj/HxOGVmbEbFQ4PoVbdaRduZVwY716dDfuQ
yiLqqW9CS/yDXk8BfWQd8RC/ITjmiKoGSZJUkJKcTIkWtd+s9CgnswSXN7H0LkiiTHWDtZ1Fzckv
qFPX1JOCaZ4E+rDdKSWtRBYhQEr0Ca2qh7j+QWrt6f7lZzXCv0GHt6ecG+nE4CrDmhojBfrMXSk9
LVpMp5TKHvlnRsQwqNDPKcbMuOh4kphvTePI1Hd+rMvDInVwb8TZS9AKuW5alSVQaaRE7GTBEnU9
31FT09YfVCPcSts7WmXNfIRQyGJKSrE4t04MGoesjnMIzUbk4z+GX2OA74JI0Q1rQm/113m3Ch19
lYAx8Kuy8BeAPY4ZffktysJyk9W1eqI6+M8jTvJ/HmUnaUCj9BRBX1dFdYJV4tO0FHyL0ybzSghT
ySTRisrsSKxJcUlK8aKqYkKzNQPu99DvV/10x8SWCzZOJR338QmVvGjhaOgjgK4oS9MLw2PWByar
kTyqeJ+xOJnTJG++3SchtfeiwN7bAkgRptbecQDnk3Ir5rJ4tjR3Q41NTJ/O4yPKQvNodv2hK5KP
IR6US+Iq9ZuwdnO7B/VYe9YPo1//0trIxzaAkIgOfq4t8KouSbKE8KHkKoyJNPrppuJud2un0MIv
q2Lxj3g8PfRSGDccyRv043SjmLSrhnkuwPay/IhGg+KWEC+KTnfNShv8b63T5RtHM8wdedo+3szI
XjTTSqFsM3db+ymey3nGR7v/BIWi3DSWzuSii5XXtmgW2C2p7o4VDSfP5pPmvmjL0NyjjEAuJqms
wCbrS9yoQv2ayFZhsAocXf2K2+xzVnE0Rm/ciVZwLeX0WAzmXk9B3s+Uo4ct1sMpW0M68rrQePY8
u9kyF4+3rOsyCj80gDqFYEu/lUstW8xda5Id0+v8KIOQ52qrZrSZbwvuK0XFEpvyn3UOouIVR731
pqsm+KLURJ/lURUHadAyjK87sqZeA1f7jU51FxjcC5LqClGUGp6RcXbNq9rWjZp9kMT1qmHWscMY
U2I3FJtZKqJRdV1Qx94wv0ieNSIHFpGdDJ/xKJ4bJ6AWHA/MKUS7ovXu7VAxiI3UMeLGHj1Or5/W
AxR51vN1Ml82867rUlwfzGxtyUy54NsML20fIkWBWgSllHLktLSrppa3m/vJ5tEfrwbMgoF58bNS
386l996R5hoTk1jNu25YOvsGCAfx5twb2uEX+U1EZE+6OS+OUXQHkXmJfb2+qar3WSQIddNK+ckd
4NBXNDWnB8PoDldCFsRiVE1/6oETbjIt+ueNWILE3cbosL+Cyn21s0F7k5Wtr8jvsw/CKPpTk406
1lPI6EZBq0rRHG+p6Ep08q0+OwJzek5V3OGCKvSLQjIgRY2M7GC/2Mk6nKrrqCAqND+ETVRovHoK
mUI4JJvFXX3T9Q6hhk6xEnwXFVh+ywZEcLpvGvM234RFjlKnNhqNBSp2zCzPOyD6XNC1Uh/QZicX
kxYb9G3LW+pTbnhEnMsZJSb8+rEMV1yZ2c4MKyReKpetCt/6otXkkalSbd6HjIqmrh7LTnF3lpk7
pCBOslP0HxSF1JZUKTM8uEYZnuf75JgijcKs8l5LqKzzBWWVEB5r7A1vgWOQMoTVNRyBaYr58pwu
1GoqpzwGQMr/0bOlt9qG5aRczN+BK3VvmU2SvhEo4IpowAyRka2/ImK3jkzIL1pDWrN0pXHqLabI
2BbUN1qaHmeYZyLOnnZH1r6BhvCKfysiyLlpl2TKjVQOHarU06pdZ9jfVEaL03uqszWm8T6oZrhL
Jo2fVlXp3jXaeil0hszSUcYLaazJJVY5/+aLZ34CqDZM0AGCpE7z5NQo0CJG06Pkw8nQ9bHz2ijc
MNIUvohb8WadwPx/jJ3ZcuNIlm1/JS2eG9WAY/RrnfXAeZQoao4XmBRSYJ5nfP1dgKIqK7PNqtos
k0ZQDImiQMfxc/Zem27/pMEgIO6oNRANfafBuG8jo9Mni0WOWLHBYHluKIsZjiV7SS7pwtHKgrht
BgbI/oaL2cCgGe2YZAsBxg6pAV+dVDLuyM2QMiLPmldPRipk8E651LY5aTgQr/bKk6Zk1/k9SDPL
vG8AzIduWOwHy4UOjsd176qGPHk2yto61Kprk9MeCeipvlSh+Ux4wqTTamww4RbNZGMonDOyHqss
QJFMi2rZYy6gTI0vmAP1XRsM+k7VSv+m97N1FzbqwvQpkXTi97ZTPxCaUu4967qsVly2g70atsaK
DJlwXZJjfaN4+Mak0+2/KlZ4lpjE4uhjaPQaOziOW13r/Ns/bmTORHtQmo8/HsJktSmCtjg5MejU
uVTLOsaYagwF1aOcWaVO0G6D2cs73fPme0PKJCUM8bJxenRZCVKiqSDndc1dTkcaw7TRPmi006Um
7GvlVNE+aJ1ypVj4eDsH+TQB4GfbhC48HZFBRoBHi9muKc+A88a3ysSUbYOaO6RRSfZ8qjybxOOe
XaxFS7Ozc37TXqyQU2BZwGl57BoKIrzr2oPRSQeyQEmMmeIscna/y54gx8VX/WLT+Iem9fNLZzV0
WrCOtH/EwHaid/atXu30abqUUvjvgFtn8Ow51EwmhwVtHzZS+cCuiZvhn/dGY2Tlb9RdWEsURrb2
QgVINg9RIWBb9TDchkigX4bYwmah+u8V3RUUes5Kr2XzrFnaUw0f7xMx1rKPB3JMtRS9tsNsTMcf
faZHkz87NB9Hml+Plk1j3TRlgT1C2X6JeGpP3Hmlt0s4W89xzdozqeuK6cYddItclHY7L12RKdSV
cAnKCf0S+UaJYcSRU3vAw/PMcA/tFzpHZi/GTTsdBQRcXmIB8oH8LUY50+H8BS+UC/J+u7UfETs2
vwyHUfVmPtSmLvJE9KBLGt4m5QTJmHZDkKvic1KL7/ORyfrKBhr9Ukr7eqN4Y3v7xz0lnPrqZOOu
8iqEEJjbLp6p8SWjH3j1Wv95qOtwyeeuQIrHPXrPXMane8H0mNL1v74atPxqaZd/PXd+fH7G/Nw0
gFId9fZnRetiZzpjtNZkbDzroUEPMYYy22XWZVY2hJ2J+HN46nSw9BrR35u5cCrIq92oTCPiyBmn
jChAuVOD05XDbaMQ+GjbQbafn1pXTUHTvIn4TBFY6IrWPwZDHh1tAf4iVtgNDWwAHts6U1YJXuEb
IB5c9xK4Mr5avZtBVT33OgvwpNcf2ikoPDeiPQGiAanA472sAV4mrR9f/HJoT06REuej2slTmWkH
Bd2xqdbFNTfC6okRlR1L5TEOdO/eoR0yP+q1oHidoXm0NFE+xV00npC8tIuBLPDH0bjxaEFssnFS
Z1utfdUcVlDi5Jx3mA+PVRjEj8BrlC1UJ2U7H/Z1+Dg/oZaTpMq0bTJ5+OfzN+qKbkRkP8HYWue9
d/CbeU7pbaTjIxfUNPek9DmyFPJW3gIpL/0Y1A+pn1WHvkZGmQMvfUNbAMDF818kFsSdreC2JNOv
eDJ9ulEhmqW6e9Wh2++JLWUsPB0qUf1AlEp9Teu+uWnIlIR4yeO+Ww3QGorkNNBffdQSmmRId2m8
eudimv42o1D2B1y3VMQ5Uy+BWmPfpEGzKwGSnQwr2caZ4L1Bibeal8e+oR4sFRITDeRF7O3q6xCb
QIY0NfpoiQgRav3JezuRANr6wQp60ob8rF72oQqqqqa/ETfS3cgDwk/GKo1X1vcACdVTmlCqfR0r
Hp4HF4543vSPSpHTyqf6v6j+YLPTUMpTGrnKnl/W3JEEYJ2HkWKs6L3jXFvEWRlePBov8xEOMtxf
dWsfyS9FN0KR3gm8ClY2lNfKLrUdZ76z7UZWsJx945ZyzN5WTuvshWGkN30G8yruFO0p1fsfDUSO
nyGRLmzePwc0LQsYJH7c+Y+d0SKyL7j4CP7Ox9LuicpIYxKZM65Fo9Gon/K1V41x3UaFcqIKoJZt
1PKuYTk+paRnrUpdL98STdt3RIA8BRjQdvRRYURDuUCS6rG557TQSAueBEKBYyLLETkX0Tr2XxnO
k4zF7UkNQkZlJjliFQYQxIzhAz7GKZTK8D/gssJbDyrSSPRHz6ThaRZYSsCb9gujZsIXMNeo0Ys1
cGKOTPYr2CMc0groVy4itz1JXTXaDYJtGxe+G6aefmdNtZZm0uMqLGQ7c9kxP1YMT46E6OBnZrzR
VCe8dr067g28p0QPM0SeHyuL4nsexOj8UvzwLYMUfw19Q2PoxTGc0UnSNmn2mzR/mV1Fjaj9vdMp
O8XX8D6VySQHE1NiDkVMA8gtW9Z5fCwKa7ghiEhhOiWLA9geDHdN8pS3KiT0sNA3NiT5Vx1oUFbl
/W0Wykm0THEWFY6xnRXBcODWYGvcR8uashdsprse4PqsSu8SO1LurEI0J6Ql13KC4sw3jVHiHY/d
mx7s1BMn0DllOPyeOmxZAy/Osdka9tE3FVAkqUxOSjIQ+dJlciEQRk1ZpOpV98MMlyXsvCLSrgyR
tWsUoTpC1IsHTxbfo/u5QqV+JrP6HF/H3Bs3Ion051SHxOhGjkpCVl1v695n9oFVc9gSDulryHBy
50RGMQqgJCU6OQwmxeCOdMTixKnEPKQuleqAWPuRGgS54pAPN1FNzef1jr0z8FJcwkiAPvS4tHaZ
iA9k1Wc3Xq6/+G3gLlo9sp/mf4D+0H5iJ+YuGME5Cz3vjVt/ogh5YfJDp4e1tFu9vnWimh5r5W/K
0bNOQJrVNXOzZGlJ+djYYX8m2rl9qJX7ElrlY0jld8iCtD3FnnGn50555OXggIGR1K5KVBWrZI7u
ZjK6pBrt7grxluguvKveUw5z/WMA66hNlMmB4IIUkX+2smPfgL/hbEWnow211Wqree41KKnOhUNS
YpghGBrbKYtb70BQonBcaX1QvDY5IAW3FcltPF1JvUg75wkyi7siiCf9Sdx2uLnQVppd/hYFln4y
K/I+CGL0d21nQd3M7MeIWnqXVaSSzfcCeiC4Gexi2+Jq2/q4Xr4jaMmabilHw4e+qf76UqOwWpQI
/KgS5/UNYF4E6UtvLm3m+QdFaAJc2BA9QITzo4OZXhMxDrexEqeoKnqwzaP63UZPfDaQSO5GaV4J
zkx2DvrhBTIa7TGzik+viJpPUzChMiv9fUwZXxLMnt9F8Bl3NtVIRaTWls90fqdmKK5V0rc/xLjK
Mt366BVkbcIbHAS26NEjCFsZPOa1Cr70rfwEEpW/ESnobcTYdXvRTOjl1k0PgQ4X086T9K0xoChP
A4EsNDaoMb8zZB6uidEStQaOhjAYObz4qCSzqlMehImY0hrGJ/S11SmsNIT3UwshL6mduVQ1Zwkp
jTQvk72gjebSxja4CTpwxksiZx4drdvRZ1NvVCGdcz6AbMCAFLwXMerVTL2rRaPfp0UTrLH7Gbtm
Gk2Jtr4xWLyuhoMSPEmsOy6b/hLrY3aYd++xQq8SM1lkUPC2On6iyOwibCE0Mid3VoIEAxcALKyU
sGnguOOT4nUeGYOl+pR6KAuV7I33HK2wNZJOoqMCbzU81rk0w6tmTl0tcWeNMcuqXrqHuKdRUAQU
kqlDizUWS/riE7fQil/Yx3nHyM2fpBqbJ4QB1MPTnDCtCFoOEVOQIuI9FnTZzqVLkjXQh5Wh2qe5
IyAhntFsLG/yvqyv+ciyZo2iW1GtU9P3ktWX7gP4CHOgmZOP6i5NXKSuvSanS6n79X6VfNQVxIBX
6Vn5nZbr95ki1buwi66WqFh9CY3YBE2AkyG2P9U+8S6lk5pX13XP+CBfvWSqigtMXGw/XqOCtkAU
mfqlYc6/KARikgRpEU4+tp15QFoJRF4JW3falMKRwJWdKscqvmu6Ur+tGwftEX/VRyR1YO4dw3hv
Ypt2ZZl+nzuFYCvvNL8ie4OUp1u3dPVtGyT+MYmRXXdDXG0bd/AvhgC437ckExVA1DYi7JMH6goa
kx4eyPmQlhovVYcaYwHym3dyQue5fxyq06FRVgmUHUNum7FWAM27RMVi8lvPJ1NAl5j2qgSHVWv7
rzddE9R7YzYo29moU4341jwiH2fvTsm1JPcyKPRTqlc+5bjYrUp0tGI2OEumB1Vc8YwScjIkp0Oh
WOEtreFzqefur04RFE+y1cVh3ooZeRedKhLccsISLkoRPvLGKk+k34hD65KLV5j4iryGxEknbt/p
dmETGdXyvs4r9aYe45NBFZovW0EmWWWp6YE2cHnvUUsdRAkdUiVZXqCcvinoE9gQp4IE1no07L6O
yQhDGENU1TI3ifUJG+ToApiHsSlTeDtASvSDy0XWwH2FlCOP10qmGPcid5QbjxAtCVR03gB+3UQK
W0E7ebUUexpssTGc949O1rubROJ0HHs4CoQuxZsAW1jQ1LDGGiltFFc09yKbQFk9CJxXBoM7Owig
8E8qQmHzqZatjfGxXfspU3xWUDoHNlGgVVxZez9Wy9W8hHgZXYbYD/JjNa0oWquy/obpFYknvV63
QNMUWs3OMSp3NTfre5uhWkcS9b6Vdn+xa/0j84dlY1XmMxNbZxei4N58dUK4cviF7xzdakxRLKAp
JgPI2M2S9yB5GDilVxBZzKfCIC0ktaS2nw8rJjFg/KbOjgisp9I316XaHHOzDw4aZfpZsCj2iFDX
ecn1IKgJojIClgqHExwlrWJk2DPKND7M/S85oF6BFnqcj7SpG+bAN165uFSBKRqHufyZb4DaHto8
L2/mI4Lj6sPIrggMfVxz9aRUCjU9o1GrqrdZ4vZkwpfFvqg0ZV+W+r2hTgPPSb7XpRWfLsd9jtwq
QShQAKiaZjNFqEB8Zj58Z0FZOzCZwHc2Hc43yLMM4gABxhkDgcFSMOebP0pxNZxD8r9vvj5mneQn
W1b69cX5GQ0DfZvZyM185EVsLoaGRIVgZCarihRrXe8Tu9GxKSqZTTZrJHZHt2dMIYpfJ998BmbY
nJjHjikKjH90L8jCxUhCcEekYnIzk1Qu/drxrjHZIic7Bz6JQPc6P+S1VbNlPMWffnrG/AVDSVUU
TmO2nR+bb1BHXAyMs1Bu8xj4p6jlLgGG1xeCCSZwstWIN1MnSi1xb8gES4+cfgcF4xRbNof4kJa0
mY4BzyOgcYxywN0eUxUryjxAawfjPPe6J4WZGMLyaMITxjFYvJlSALedLCSor+JVUIbuoe395jnl
+tEU5CUEqXOdhf9J2h3dkuEBH6X2QZYmZaSu12uYivd2C3CYmhdJIHSaDNoMymvwzIfEtcZdYZVI
5mljQ6ucbsK2+XWvApq2B8iPcdLdlq7okItzJZ7N0pLIjsNodk9BlRQ7h3SRRZF1/flrejqZ5ed7
okiuqseUyqQg/HooiAmZHdmsrWujEDfTq4KK617SmURk1u5Fzdt1LWRwMz8+3yiKFrADpYLNNRcg
SMAIQtUCSXNfPPlRpuwZVKrvSta3W8LTkRmGffw63yOuIvm69/WYYOWlUbNQ07K6MwO63BXF3gbn
VvCCFXlf6Fq5Y8SjonVst8qQNq9jIN1JCj2cUlG2Z912mlVkVOrKjAqUC+74XU9xWMwLehuigYHd
zZ4uvgtyJJydfUg01zl0jamfm+lmvoeJJzlb+fbroA+NM3gggogCJG5ids8GRi4J48BlOXfzyiH6
bpdddjadrN7C5m7XpAEynhk1c0XjL2der6tPgyXthZvV5jHsHeWU5KVGa4EQiSFunsaw0/d6ULFC
TE0lPzXp7+io7DMa/S6qxF1rMd3yK9/FRfBetg6NfCw0+Gk8uTeCWxbm/NlE8C6ZnnzZ9K3YuhvH
2Lt2ZbMhDk87dpRqxUYMXBUq9Y2dAFEhkg1SBD1godU24uHpxmADfZwPgZlylvU2zItpXtun0Xcv
NKKNlAWqdYE9FOwsocXTN1eZFh6btun2LROePx7SJaGM80ZYLSwMdlPZh8xc33cBHcG58Jsf6yKH
jFTAFYhxyBvDMNR4mb5Pgjy8aWMiU+kcqYD9LOPgmpjle9K0F18DuvmYhYtOrcqfKvV9c6dJfTyZ
thfSzGWmYcdcc5Khqw5GFnc3JqTscl25dbT0TNSHRd1dYIDFZ4TOF2eI9bPRGst/KXCZMoab8VL2
JK35gYShMs2g5gbvfC919AGbBKobMd0MJFevTFVO2q98Uv8khccmxg3sezy04tGxJ3eiKe/NVNUf
x/zXUTaNlAy17U9W9sHkCvKCbXs3mjemgIk4pEq5TQbNvqrTFi7JzCNuAPdezwrvEKUIC1N3AkYW
obNFl1Iuo7ITazcesZC0YgpAUwNzo8UKRgor0yj0EjxpRmP9OnaoWzZmbrZLrYmci5Ow4UsUt1n1
9DQv82PwPru9SiuFWLDpsczrqemBR6phhmadSyZv6dUYCyzNhurtIkX+utd1yqfDgGLHNKha0RKU
rz7DaC0lwIDCob31wvyYd0b2NiS2w/UyGO8DZ4QPMzTtRkEqSx+iVW8RvCIVKATqVQPecyytS5RE
qDHRehOiZIUmoUEFquwm3CAfhG/T5qQhIS85yulmPpxvxqCCjj+6F6C23UnWbgtXmnukZkJuyvX+
6KbYVXnYV/vupLg2opKZnaEQghFVBGmrBZr+zK3IRPnnTR3pyjkAjHaqmTYRJgktcsLfpXkPeB45
M8BvbfW18lp+dhrptX0VXFiDuMaq2MTmkqsmP3c3TIJC6nttiYLMOswSmkKjINDYzRkE+91V5NPN
D0dtym6NXYZshrehYF+i2Jl2l3N+LTPHwURo9urd/AVrIuUZRW3v/3ist8aL4XgNnUqC3BAYiWXW
2+WtDpluEYSae0ABUS2jjEhF8uX0Z99lwhwl3QMXo/piJaTZTg+XpCHj8sERjrB6o3M1fYbAuxcg
At5rk4bRoDvehRrKRu6T2ivUP9F7VaEe4hLqhyigergwzgQXcdjdbouscQ6lNS3zztSgJP31XtEL
VlNrcN6M2iNSF1eYxbDSSYhG8rue4bZpMHqOCA7vC7aAnoELXC+ii2ZPgyA9VcDwUNlXOGA/sujB
r2vxyYARjWfil6iDc2tt1TShIefkp4It2pqEr+6R6ebkIZTic2xfgad4H0JzsK3k1YubsOuOmWRi
c4rGO53Q4rVvsJ3tma5s+RTJkztaYldDYjwwne0PwFmUHWGiPSJlq9iGLkEPbMUchh99fGe37O78
apiuZtod02sAn36lvpa6YKod1Z8yJDsTRI6/MADFo6cTn0lcPBEH4LyqgUtHjEnwQ+DUYpW60r/Q
PUMlQfF6siHoHTBci53dntNMcY9KiCRwGHLjNN+jDNdPHqFB2/neH48Ff37Mi0zrQDOTHNw+3bd0
sHZmaPU3Q28TZzNqyaPPhBsxgBv9AL7OoKSHAjkCl/GiXntn09svhNJnt4Vu3Yb48VZoytpbPWQg
rtu4WfjQyAP9cm8HXsQhQxpI/OBL/7bAcDyYOOKdqu4PtLoADNvUqR3iFs5/FbcQTqM6l95VLTh1
oTMkX3M/dj2dEih3337777//z3//6P+f95ldsnhgm1n9/X84/kFMB6pmttR/Pvz7OSC1q8p+1vM/
++fT/vKs7Wd285Z8Vv/2SQ9Zwn9/fcr0av75bfnpv17d6q1++9MBoaxBPdw1n+Vw/ayauJ5fAr/H
9Mz/6xd/+5y/y8OQf/7+DQ9tWk/fzQuy9NuvL+0/fv8mNH1+o77ep+n7//ri9Dv+/u0++CzLt99O
n1n6+b/+2Sfsvd+/KZr6N+Hg0JY2WyiHC7Px7bfu8+tL+t90QswcvBHSwFRmyG+/paDO/d+/aeq3
36qsme5af5NCqJqU4FalpUrd+faPX/hPf7g//pC/pU1yodtaV3wj69tv+dffd/qFTBvcv6rqJjZl
tosIMxy+/uPtGsDx5tn/hTLAL/lU7wVZPfdtFkEY6NMHi4S49UhoGSF4+Qbdqr6qGOhAxtv19Tu0
CnXV4j/eGvaV2O/ksPuXt+3Xq/zTq+Jt/eurErwNvDzmkJphmH9+VaamwTRIkBr0VbLXWYVE4BN6
q9S3cc/8gH+K19nptVXtktkkNARjA/0Cciipflzwff/+9QjtL6/H5KWYuq0iejYN/p/exX95l+gQ
MqWMQfBiNBoIrUE1VjlUUykiNrLvEmRnyDv2woc7NFaau1HEqbZ1uTY8euPEml6NpouWg1kIAqih
CaPL+hnJ8ZbBdv8YIH//Dy+Y8+NPb6BJY0A3VGEyG9MEf90/v2AX/oqOxXwXqQrmQcs8BzGDYLcu
BpKqmS3avrEK4/6ttkB6iYTltql7SBYNMSzlKDeRoR+IxD4HiSSfI8pIEsijHwEkJqyNyuXfv1rO
6//1YqXJ5JYi0dB4l//8Yhk9ZyXc/50TKbSsFVwSEfak1lsQk4szycNXs+r7l3//Q7Xpu/7rmT+9
RdIC8KWrmmk56l/OMY0oGo1Xxb7RNo8evquigChNqqKOvp8wXK+o30j/7gEfh6jROud2sqgThbH6
Dy9E/+vZbqrTH4koGWlKx6bZ9Offfxx0oZRjuiti2960wdjtU4mVqG2jPXQqwlAqk52ppZzmm9Yg
NoBY3UUaNv6q8tR2C6jihm+8jvpe2wZgloFKhYLwMWfv9Iq1DDXoQ1iCbcsiOESLrBU6NVoJXoJ5
yIAWSN77TTf02U1SARyQoLgHDfeAbvZrmq9wrRTlipDjVFWD8wRi8anStKestbut4UMCLZVLIhtr
mXBV2Ujy0x1I14I2GS0m/6MVWnkK8mRR5a2LVqCjhzJa0bbrnO8Ik5ipNN5NZ5TNoRFpzWTX+Y6y
r91qEp8zmpQNCoKNxs+iG/qjjdChEtJF4kzvA04D2DqoRylG9eQFkDpU0G3LTuTeIlPFdrAxJ5g0
8pe40V0wjqZz0h1VJ6anhQqpO9Pwpf6I7B+VjLsrVR38e2Fd+NE/w7JAzJSDjWzEIif4D8TCUgbo
0DqvwxGa6ZTtXrL0ap8QP1281JK+56x1cgIAysDPcXqy+p6nJmPiRe5t7Dbc1Bp2297IdlY+YjLV
bMgOMz84InFmENT1yeCUF8YFkqHdFZWQsVHGOkAChenKKnwiJzyKriYq17mOGjBnm0U7lk6ZMKHY
J0WunXINeVjc9bet5dYYcRmbUkXIw384d3m5f/0Y4bjlM2Rz8bB1S1p/+RiRaGkYSEq32qBHS8VN
j0xMmqNwMS3bBNAvk7i+FJGHt0sj7d0N2xX5oPSluoULmnNBQrq+83V5DMv26ipBvnGxn4BKwVmG
+6sjSxx6JpklafhRxVA/HUs5YkFeZu0bwS2IEsPC3RbJFCKrrxps04ce73duI+yIjyzrCO9gspEp
eB/m40/bX3WAOBZtn62YiDxFOAB2ouE954JD7EbevXR4IshMvmnJRiQZ/SSUNF6BQnkBaNQsZdXf
4GboFn7vM5MgFp1Ncq7WxxThArVpVCzBAH2eQ0t6aweCB+5qUqH0JCHtDE+RrH4IFbWpTEdtYeGk
J7MNVb4cl6KJ6QkoPxJLvW/073g3vgclHBLGwK0S3DZYCvDJk4VRH9Wc79ABMrSKul2GTd9s4wde
CFF5nbZw0ujRBGy16BJaTKNq3SeKOPPxJVizG8ZF0iufupTLxJYfCENJATNpDeiGdSTIHthbQBjJ
0NGV9IwlI643L1bvHbUgPoUWomKdSapFha+QJSFxmS/blLaDlu2IX3nx1faxKNR8aVoRxjyyZgzR
8BoGcnvwW67trLsmpkcSjhWeHLuO5+wneyFEineoztSd2ZQHrTyXpUJ+zqC9jJFKe5UGTIhCDzyE
seoDH5q42HZKKNf+iFvdyY13cwSJL/wVpuHXAFcsgcjuWR/1ZOXa402tqB2tkrVetvbJF521F2a1
VqrwoSji763N2iWz4SXS3HSt2+lP17EcTk0otiwsNm3c/FA02c60oUJkMINFdG8jFltrgfcRNt1D
nYp9EIUFxZMdQWFy4xUMZx2H4GBtm/bN71gChoigpoGgKLoenILA/xcYqZ/0eolaBmXnoAWbEILr
ggSjVegoAEAEf+dsYHkYPDYsymc1qhC8xkndz5odZlvgJk+mjrW4lkgAYqPZlhUSS58kSNcqHinh
DopfvlaNhefb4wc4jkXT84Q4nB8ukg0SnOwQO+9gGTil4EtvhA1pr2SnxgraowVn1d2XqsMESlcP
+ITw22v82doX9Pjjsjd6xK/TedOZdr+VqnAIxUDpAsilim8rg1wJWer8rvjRUa+m9t5t0mRVWG60
LQ1loxnaR9W2GfEd/gXBMtivxGClrgZYjKmJ1pUWM238J6cs0Y16/SoJomjZNGRd+4MxbIAAc2KQ
0awiFj/F8uzr2U9dddXT6O0QWN2GmUzQbyZIF6PhKbPcbtVorBxJ0wGKaTe1CJ99tBQokJV8zYb6
TUMTT35ttjFiitymUe/pJb6CUOnvfRcsVa6fgrhj4KARD2rG6brUAhLwPqYKe2dVVDB9KleEv2h7
WNjwqrg0ypZAiPG+R6SysMLhVjfi4KiGZrhCfv4a1R3MPpeok34sye0Zsx6BpNKdiHn9GRqGtx1N
e5/Ylo34oLvVubbib+H1R477FJstnzyH4CFCpuyoY5ULpm6sSRwecwxT2u7WS00QMzbeFnrcZwu+
ruqr+bbsi3aBVK9dGcyyVv1onUOGmQvsgkclqogBKF226GPzrHoKKWo6/qdY82+MUL/TuqxnAKg0
27QACNk16THQ6nsY2M1WSWrq45RE1tHw7A35NTrTaRdPQ7NIyNFGHED+t8DStbCCaml51MVD9C7J
uCI6ngjwjMRWz1S3ihqcMRTwRycwSwsV4D9YiojziOHzlKSkcv3tn6s4q5aljVoFbt4kf4up021+
v65S7lysvU1IVnglU8kSbdIs0M9xyhsms+RqZHm/cG1Wx4iwZS8B1KKwm1bcUV70OjvJhKDQlgv0
whbiA1HshiozXRGJUy1kRQZa4fS3eZGzMktmRV6vL4Mx5KLAZwBj3DTLEUF4DGLnp8VlYGMFCDyQ
jhj+T51zKe6ndVHoOvx3B6ioGt/YwsRuz7w0rsoJCfAu1GzbuwAVu+ZkaMNjhcUQHcNt4hWPDeRA
ExQNE9Y3S20sWtigJ2wDizEVLvZy0T5ZWv0+lOZLXiU75rePiWZ0B8+ghdqM39Wlzrx4GoZf7azU
N0QSNcFPxRQXD1cbyndnPbRRvtLaYSokUC61/nhxQzJ8EcrwBJNfvZocbvIxNsRAzNI4kfV+9Cr2
WcYz+kr2mbpQtJ7pVLkj5fEd6uhnCKenHVmTk/ZkKuXOUb34FJPnTp0IBacsXlNUPgEYW5i5XbhP
U2DfXGVXQy6TpTFQlXmNgQ+8ehbMpzn/CtrQAiBdbmYr0yn4M6YL1QSGlQMO0sDJru2B9qNTiH7X
prq3rZIcFa+q4MoiztzggxeFI7oDL/AXVpPugfm/lGMLhisg/zPvxb3rmfWa7LJVL/QXULHB1hog
uw1+KGhFwKeIZL4ump5RI4mHy7r1Arq/w0NGUs8iy6ZOeJ09SgzbaBOyq+ZNInwPfzs2qjXgMH1L
enO86CGLS7D0jXEPmOSq1FbD7PYWhMr7ELB0RXk6rDqJZShtD5bVaVdIftiksZeozgRAxQEeilVD
Pi+JK3LcTHNffLg52WQOEHDGfYNttWTLhO0mSagVIOAzoMCqseyM5CVCPHRMwCVwOipEmQGmxAOX
okFuX1MGOTg2Ll7edzeMU9ZUTosSIZJb93Kd2uIlU/E/i9ACPdfFrwEwmU1tN0SzrPvS1dZJ1t8V
XfNgsFunY0rvUfWcXdqTqtoT+5232c7NdVbJwEAZNIo7Otc/g7B1kIsQg8EQXHpTomNnRHyATVK9
LbTMLFRnpQOlAb6vtZgJ0JbTlkoiXlpcLVOca7tq+/pgahMFxPcOnjqc7Y6802LSz2hKsknHHu1+
wOTY+5mqKMhrFNlDzBLapFGCxDVaAUO6SANRAf6XgtOLkPCfhaZ0q9ZptgMAEDstP4yGGqHMge9I
r3uzcFwtDO9TttCUGJ/+LNXxQHfHXZoaI9Ra6mwvoPzXHiutx6IidPWeVbc7FPVHWvuk/XCq0yk1
Ng4vMhEyX/b8vPTWqo0XMAKcQUVyxie7YZxU3EyOcYERYpHJ0d/rWvGUrjJDCAoHA+BqNC7LuhnP
mS03jVI+oSrz10zLJ1dCX5AnHrjYuczxxzQsLXvr2CAWWVgqU+C67YwFlnDUnLGzjEvFwSgSneF3
08/IWn7baW4vUA0zqKmYGUQbNLz2JlXGhxaszmKo9PzKK68ZabCMgGPoQRXe41ZhIyuDfI/A6WgO
kCnKwQ4OloIWipJxmoUo+cPY1TcPoxPv7NE2rsGoFGcGMD/iKjook6Igwh6FmA2oiwBB6Gtomu0Q
LYblB3ubQgxnAIYzy1TgOSpIXhFFacTWrkMXLROwywDth3bvbgbFrw5tYYIG6gitk2q+Vzt/OChF
IHcO/ZDQp2uyMPKSwK45wMtCNkiu9Wed6+1BZYJz4Az8EWvdJh49D+VIqh6q6QZGwbOToVKo1PKB
BvKFlB1lY9d5s+LXZhGmA3mIKothpdFDNrK0jmEAN0VcyZWMSnYQGlTHsikOmmqCG0E9lkid4Oop
92iO3mol4eaiEf56PoyLJGRo2hyzNAhW3mASnO1649kgiWjhQyTbCnvc1jEwxv/P3JntyG10W/pV
DvqeP0gGGQxedpLMubLmklQ3hEbO88ynPx/l02hZ/tvug75pGCjAslWZySQjYu+91rfoTRMgQ72R
6+vnkJtthy9+PjZ2arAXhNalc0eQJPxbMSlCmFHg0n9o2CsNez4mE7C2ovlhqSZBqmY9uCPSVrNC
PaLnCF/z6VvB1da0aSKEkXa/GglrRZVS8d0beTCnHS0Cg5w0u4QSlBpY2TfEIL+XXXcKWqFj6Buj
WzfEXAu7U7efP6LFfYnJYa8x9Gp9Px+IFS+ImuUHKLPnMY9bn+Munr/0VTKHuRvcfCekX4hCXArC
Mo5jzkxSA4UhOjImu+TJsViysrz9Nhiot8iNOCP0R9GuPVK64zG5A1z/aZxaIDICpxioLDQyrOl3
yll7D3f1t3JlN7WqAXMxoazlKn1II90eftktnEEszIqYdG0+halgmIEOgaDxm2YX95JCxy/iHLVN
BnuC+DJBLEmyZJi6oxn5pl37iG/bqLxiRbvPCVIV3C793L0bU3Spawdx0TLu6yxf9qt0j+xYXugs
eeCGiKFU2aL+TvKD1McA1cQ+ks7J4hiiuwZYWc4u4chMR66ENW39j5JFTHKsdmLjgWPiXhuNx4zI
HTzEz6tS91bLDiZF86Ve4ncMI8Lv+6862VreMHV+XWwcgRyNGzZ5zyWIAGuevlNm77WqTekXmc6e
qBE+KXrQ3VJEYEDlXV/X10IMIK7UPYzSF7fxhjqmLdJOX/K5tAOamX646VPAQzuN7nFivckZQJ2o
NubpAGCE7Vn0K/cJS6ufMMW77xf56poflVOehmTq0VZjupV3rSsjD/v/kVZtjhmGE81UN6ch1EBt
NPOzsNyP0Os+6qnxZijoTJjE1Drup1rRGoRlgKfoRFyms3MMtyFFXmC8YKeg4/JMB5LMBay5lOQD
BSJ3T2rrEGWimslW/GJJMJNDUfXbxPFbqDdfYqF91yz9I5wFc1ciTgGgRTOndjjWdY9Ww9Pbkp3k
GRbyAHhLGMoTO8VfURCH2OhXQ805IvA05sCsToSPkldUGXfjWD+pTE2EQ7TvtfyIjtPGCuY8EWLm
BugYvDpzDouCE4jNi4Bcrb8jyb6Hp9DzO/Dma5LyOnzqQuexUvNet+qjIgvmgoeYx5AEkSTjaG90
2hww3r6G9IAWp6oek3RjFmfa0TWhmK6xWVxDQn8PQ6E+o2PZ13PUAxLKWoTOhsXeFwda6pwmWY6X
yKG1UBiL5XOqijh2TvNO4bzDz2XvqJiwnDMBpQkEhMayyWxbrfdRa7nBwrTlPJici2J9Bx1inOKx
FkHUwwsLrUegNu3exY7DOYC0Oxt4LE850aUl8n0Ns+xr1bxiUdDPzrTlA6PLDK1KeJbVxnTRoq9u
5Viv3eDunQxkuyTuVo9RMUa9gzTSvGG6WjxBXYx1PcVYeWeY2msPfhpCSJd56aoyD6CDU6MQG1qp
+6jHnvIWgkPebUd/du2JBEu3tsluG+1jKNr2CIPijVJz8btaA9vaWhUrVA3PFg3CtkJ7lcOxd3V5
TvR2KQD6NU8tFJSHekxf15KbR2jcFXRlA3B+07W4FG6THOy05bA8gfdcgVh5bll2x26wv7d6B+dt
4405RXJwozY5pNDxj263KT4RLhDvvURHUZdnbMzJnvYjxCjgJ8eqbB8JcBI70Q/3TQLYuYqyb113
6/BlmTvXbsbAkFUYTBVefKeBBGKGzVOY1gc+vjhIrhR2d+JZQNDBpIirgYIbyiojKiDcSuI+W2p8
yRXTAsPKnMDieNrXCx09fdwac/ZXJ4KxPmpm5EdaU+6B/XETbhKgZP3qZmuAnTaHXjRWfuCaLeHo
E43zTAdlIbAnItm6T/v5Kc/XYj+39ZVALoqBdPHNNk3ugIMEA8n2FzU9DJxWbxrlwjzhzSC3fsKQ
WyFFJU2dEO4sByGhRhz3KcXlvgmRQJJ8UnuTdLBuVlWw1ql1HFt4oCKL0ju4m98z1wiEXfW+OW2u
fmcgxbrJnlwwDPaEHAwKfeU7Cw9wJR4nsjQCa0COxwTZA9bKBiZDP5pHe7MdJd4aji+RoYrA7cyP
RT7adxiZ74qm+1r3W3ZXyICvpCCnNUM/vcxKP+4HUGsgMndlg4FLMefWauNp6fT8uQ+LLxAMs2Be
lsav9SU7E5/7vGiKCX83w6OCf0ErOD+2JkC3dDllc3ZZLKYRa2FUl0GqdzNv38xJaWxG1hxkrYPJ
09pow50Oc3ScP/RTtQRYkdAYUz/tBl1B4wRr2of5JzT+cCjw3O1GNue91tW8/caqUN6TlUvf/TyZ
1WNk2ssOTNEcLGihPG3IPmtY8rjGmXMktXQ8VY4DXTAqgkU5w822yjczzMrHONToGrZXUmXtoz2d
3Tgfb5FNBjPgpJ7fznaz7LHY7RGEuxcgb9TQKnbRQsTdZYHB02brp7GerxYUsaTWD5O0q3uUQoBl
bQqGUSDvM00GaoSNUhJuh2sBZszDcXVGcUcAMZnQu3YwUfm2ikNSAmNOxj4uYnEusXfcuT9GIskT
xb86zXpOs8AetrtFSwnRZXq7H7XGYEVMD/NiHMmFah7oOmsYfYKZCaqK6Ap0clT7UW9rzBT4fzhj
H9w05LBRmiY+fR7MhkCFQ9bKvR7N7vmnj6AZ6Rq2OcQR9IC7Niu2YaLLPrWFnsRmsyvV+j0CY3Ao
a/h04UQJmlJwHBCYcNyPyC9gtK0FMSBf9l5Udm4SN3tcmPIxRqjF+KB+bNOx9ddiFzflDGOA7D9d
rHuHbOlTkwoTsxkeOcuM3ld05QjFxs2xS0o3ZhC8YlQiKIPP9BQHsPqX72HTKZ+sELARo0YzahCt
3xYGUloBiYzIOB0pgK+Y1ABYindKpOt+HqHgJikRzkX2aYk1cSLiCtre6LAZawVDgSE5WJ33M5DH
TSF3xTn01WlAQjQib86G6jlZSv1itxvcc1W3cUnYwLfhT9LfyrQn7HEKCTlS1Ckj9KTdnM7idCys
wyyJvZhjhrZdwtwAASmFHX6TNN640lvMtE3G6aTxIxE33Z2Lo4M8jQe1f0UhvOSV5dE/i5/0tkr2
BVxAunRaAOKugzJdt0fXgrLWL9Rbn8eyEtehGS8ghqb7rntKpvCpSct3JRPhtz1n+4ptuYgfZoGN
jMi1XdJlzEmVPEVFM/vmaMjjHOF2HUjJrGJdHPSFk5Wrof02sqMs8aaRpsbAvrQMP4yi+Xkoicuo
4+KsGl09dXX+PWJ1OG2auKCpRL+XkL58V4vlcSD/1M90nUJi2OyvP9Jp7Z84zkc73G9A5dG7nHKt
CwYMw2eF8a3u5lNMFYNQ0JlvPRS/A4td5U9W/lmO2FNioIwvEXBmHVWp13c5K3EOM7BBWX0pSr3G
/cAXQLKva8fryRHL1wmTEnUFgyBwHICatOY0y5pOU59oF82c3G2H0m4xEmmKMBcbW6I/j698aPiR
9Y4sVU5qrmMcBsURuOgerDrpPvW8lGLaQJcWw7ScsFLMTeQcB82FRVhEF1sLsQJjSbC6+erMPd0h
u3EDzNkKqVO6PjXjK8VRNR4+683GmrWW6aqPzZ1tIAkmb8ofRvktNBUpZ/ZAREA6TaRjI002CKsG
ULnQRenFtTOxXJipn0knv2ejvua5C4WgUYd8ZChRrkV0K8bvnVl0uFFbmlnEguJtspGmJTugr98U
+rm7al7P+kRszyzt5CYPBZvQ1dArsvYAgD4OrvVtbgtSso2JjLTVoXNDoo4HAdXc4eJKXzTnwCDp
iXMP6ASxBhNuHjYD8dx2sLq6eUt5AZeCPK8/jsWHyBUX7g9fgo08TCVGbxCjSN3zFYw+NhXcQnVA
gwx+b7yyeA6jc8Y23/shxZ+sSAuOuo4dPKR6HUpB4OqxXB0+qakOc0umd1lkdDf4rYirgb32JNf1
UH51tOnVmOyhxIbZQl5qoforuX75pePrfmhaJzovRH/neagg3rIHLuSpJMXaH8yo/CAo73Z1X2aM
zPXASkL2LTTxnmj09y4cxWtL75BjVPODdCWG1gp+MVLCzdfChldiJZ5HfGNx231NOjJQCB/jRLVq
QHd19xSrrCbD1DAP2lwy7bAmzXesrU8KucWji4aZJlmLhz4uYbhDXbzTImatHDGbq91PX9LQ+JbY
TkcymRhwvnDkbnt2kZokTuAhJ22o7zOTHAVQaNhbYoY+TaY3OFVJwNGEBtbOPtRpIZ+aSn9TdZTd
Z+F5KE7EumgH0VZPYIT7qzlyAFvCiiyHqblfplX5nYEPMdwCbV2k1bjuCKqtMk3cTGJTi5p2gNG1
JWj0cHya02Z6WqYwqN2pva9bQncB1VaQ2rRow0ltzaXMePrpykV4KHZakbB3bH/GkMy855YJbHeF
YRdGBMWgMi+CmNPOXYxfDifB9Nwd16GjB6cy49nYZkFuAlry558NJtGxy0LkG/N/3q0U80uWJeWD
Pi3w59r5xbJT7RQaZu1hpYsI3BC2HG+jM3PLrfX4wbBdeZhX3vXP/wruEf4SpszLkkjNI9TbPEau
+xxqRvqjo47rGv2DNRWoQLbmaFMRZ4jbb6mHZ3xgO7HkFriXlsoBF3nUVUdRaclz2jWstPp6+Tnu
/2/p/v69WO9Xrd7/ozTw/0fdn4lKD4Hk/0H39wp07/u3//if7ecv/xEUSfu5/979Sf+3/fU/9H+2
/Bd8XnNT+bhI22yJKukP+Z9t/MsWwrAdYSkpWJf5L/+l/jPlvwiFQO7H37SUTlbZ//hfakDT/JcU
QpiuYLZIU801/1tqwE2s8b81UY4ApKBMKR2deS4Mvu3d/apzk6Z0a0AaOLZSGlOl1dxhwe93dAse
hRWOx3Uh0QVKJt7f4kNGMBbyBoA6UR9BrB9JkuEU+JjXU/RPgsA/C/D+eGNwqyUfUUc46f4mwKPp
XdjQPSlVGX16MrFHCApZ+GDk6z3UxyfNVh9I3LrUaRtfhZ09gcOx/rj7//hSH/64DL+qEv8sU/uv
98A1cQHXuai1fnsPRIjjMqlUzd6wt+q+uDRbII4GpWjaAN/YsE9Gkdp+Z5bZ6Zf76f/ypVkXNvEh
YiVd/SayYdZNJ6kweGna9d4yRBMV4rgcGOrtIC5fsEtpu6oeHh1q+n/42JvG9bebwkWaYqFR42NL
x9oUQL+IH9sGFqSTEpxKEC5kkubT7BZ+a+MFl23BAF8xRwybyWA4UnDaGEPsBeRgBm4EMamrdn9/
KX7T7W1fg6tLUzg8EdsD8fvX4KxCZNMy1j7VseKQaN3smjrTbTrjLimrQ656pt2cwnZjjy5Cn9Cp
dDbeNzjff/9W/npDuBbVh7B1w1CWrvOU/3phxjDLJtu2OxZfw0Eqg1KkLtrmtjJoKWVGnwLThq+T
gmpuTK+/f/E/C3d/XgZLCWkq/kF172zf2i/fCuMbTpzKHPzWWrT90oovEwX0yY30aD9hpbr9/ctt
GsQ/rwwuQi7HwUlgo1X8XeYVRqaqS0L9/Iq58S6aKkIS7frrYOpv5rhgJYHe8fevaGyX7/eXdBQv
imDKEbq5Xf5fPmE8Aokr5nHwAV4ux9VUttfGbobOq7wPO6jYkcieRswdwRSZV2wwXlVW5oGWvkGI
e+aZGuOKv39P5r+56kqh0tQV3zhv6rdnISdzBodJ2vrEJzuHfgD3NzUmPwqA0WjU8PPWM+eXiEWq
yR4leLxTpro3QwiQhEtFGDkr5kM9IVWwXTfawWbWLzMHit0AiNfvUmhHOcCM4/iU5jaChMkpjUAO
HRMi/ve//zi/KU+5iaSOfE+gvFWs/O7P//7LJW7RC8qGSt+v3YFkAocpRyyzs6AnvSttRRVozJ8L
c8b+Eq/v4Bm0km7gAHppk3AdczRKOqkuKFAYqiZG8ZnZzzbsVfQlAZs30uSMuXbuGfSMwzTYbk+m
br+5bhYTbKEzdiYukGqORIRxaqIgrlZFmMiEgTmrgr//sOa2ef3pfuIGtgzBJsnIRDd/F5UXEqrx
FPeTX7eZtpc1JrlxNtMg0xxAE6UZ7SHsnh237g6AG5lphyZxK2Pjd6hM92Ns9HeZ6SigGjHoXGdx
94hAy4fetuKvYj6TCZvTso/Hh2ke3cM/vHn1b968bbL3W6w2PH7bh/vlm7I2MwHAkclf4tW6r8m3
r4v0qe8tev4DAgJNJ+dO2d03zUBDY4+O8doVX0SNCY6uF2qYhiyvocc6NxsNoIXaOJHRLL2otm3A
nk12ggRaHFMyWhYcmx3oHk/OmBANxJCBCQ7ykOHP/Ifv5Oc1//N3wnPNao6RgQOHdH9bxYZlQf2/
MM5p1g5zbVSuHpqgar+WOP8r0y7fqWSS3dr0gV1k6+VLi1v2TC7YGw2I+HkukyropOmcl80QqHL1
IkwSjbLy3EYfzbkxDgzBnxrGhkcd/1zUxDlkIPNFW/ThRqg4tX4h0d6ht/YlOeOxIUmQi+jAGcmC
a7vrUsJLJwo9W6ZBDPdobztZ4dmrm74a7fINW93ZyeChD3pyK3KG43//xf/1e9eFThkhBQMSW//9
prXrkootY0ayLt02LaFZ+vPToJdHfmglNJor3g8hM9E/rHXiL0u+ZG8jpdS2INtuP3+75UiutxxJ
H8gg3HBPjNx3e9UxyFkFIHntbipHlIQqkodshdxuQNj3iqxPsXFJtF/wKf3ezt2DVofIFWppBRV5
lBey0Qyyr+b1FsWs7aZZtH5VKECCTQwbsv/eq0XekJ+/ShuZbdrATdY0jZxRYlE8s8kgEOfFaRpk
dqnRQO5SNSPdUNOCsLix/uEG/etpAyOOxJrAKil4/uT2/fzy3EnOIolUC4Q9Q4xo41AC1vTBLJIE
si7UvdWVLgx3QpKlGvC+gkPB45dTh8cUiX9/Lxh//UbwoPCkmLZ0ccb8blkgmW5Km0xCvJwNgnaS
/ClktPFAOm33AbVOdFxJW4KjXIwI1rXvoVnjIIij99E0AbTK1qPXpe1NG3fD6IzqH45Df9kbJSoS
g0Mi1QP3q729+18u1eJYxI/mwAgzkZ9kbrJnG9ykWUxE4chg6Z+ejL+cS3k9DiNyO5cKi+Pgn18v
zPOKbA82RncR9zWYAHdenUdo/MNjucF/45pW45gk2TkFv7wrynIIRkE24WTkxU6gJ8aDmR1H5bwl
eu8zK0xwaxrNneNXQAjuYs2swQWEJyZQ7R0EUXgy6/Kx7Ktw32END+xJCuYrtnZe1hRhCfNVjgUR
1np2zzrexgpGEHMLPU4Jo36IsW+isq6thb+16OfwfjLlU9/m82k0WnmaYMbu2PLX12KuSTroGCcD
z7M4XCRXjDrJJ9wVnEzAjBtFdJoJYtkZ7OAHa4lujZNrJF2Y6RGNcP3JGWk2xtHyYODlTWAvwNpo
AxiG1YHA0TboDcboofnqyHnylWMOz3LbtGFWjc/SypiBtYS4Y7pXXovJ4RQL+/AT981xIuijmHxc
mqOwE5P5H75W8998rZa0kdUIjposP7/tdPncN5IScvKjJkVkpRjGyK3PVAK9dr7NZK3vzFycVJ+0
xJOsKGTJaCqAEbYO8qsNVm53KEg1CwiwNmVEUA2BgmRxl4zuuzuY+Yc4E18aMy69f3o88d79fsRg
pZCKYtxhxbB++sh+eQSKJrTUCHTNz8cuPbVJX2JnSfUHZaJNhNJhv80zoeeSnulxthfdQ/XTIEwn
/EHbxbKbbgYVIEiZ7raiqfEiS3zaIhaPhkpvqtcJ75mQaJGIBnqtmSyvHMJngDUttbr2Ja30xAc0
HXk1PGmowsqbZvq8/YJ8h9vIBfFPDmzNxp57dbJ8j6R2drQu9Eycak32Q80pwetj+AFZ0Js1MUVS
hLdZuftlBcvlidH8lhQq3YeTGANi234owre8MY447oX999Ssjs7PzGlIlDtgC7NTAJoam8gzq/xR
EGQYN/MYVCUOpNaFAbGzQZjtNUsB5xjLD6ogUCmTKjvq4fJSuJ175wz6JdPCzeSwBEO6KC5j+Tho
tMHJY0FKoROhbm1y+i75wbA3C4rctv1q4ipO+V3YxS85Cs59OKTXbjDY5eseCeICd07aOojOMtvl
nxYtKm9DhBugWW8CGWjfa/cjjJKdZVo0jFtuc/BOWxolWC8EqFqwdoLWv6o+raHZBESLmV4uk53M
wMNVOLBSQq4gkY2khQRy7rpzWTmMyRdUkZZYGB822OKNkLfa2t/iafuys/6MzYYhsoGTgzE54RkR
K5XGNJSz2ZZMDrk+1btDua7LMU9h0oyiPo/mcFwRgYiQtrYdyfYoN5S3NfDIWkR5jrYMNgcBYcDu
dJ0MrCj5C6uVtQ+Vk+PtAmWuIyosUSx3k1BMKaonfs9NrTUApI67jrhZB6V7+a1IlblTetrhW8lw
CKJLhdV5R/lP0lik/SiS1bc7hqJmgaCZxpXH3/ChpWN/CcFWWcW4TbOR9OnJnO0RP+5rs7mKqOjp
CS89jmoCHiLpJxOjd0BIbFkyDGZgmXPESUFmEhG6t5hTEjhji9WrfXLFLIPMHH9o6PMn5llWmld+
vqonFaNur0awEJ1cPxega45EVb0RrPxYoFMkzq0F91DDZorXx1aHFGEkiQvKszhXbueN7P07qAMx
4LDxfVrcFfJsjQMk6QN9raqjoe9FVCWXKm0jb1rsJYD+dBRLysiZeasnuwqDXKq8BjogIxbk6TNh
pqDoR2gDyGEEyxOW7uyKjGBnxWVQNTZ/t4JhkEvk+3lqPmcRSqmM2am1/ZJyAUnYgp9A2TTBgM40
HnkD9K1os2tf9M6t3X4QtPO8jPpHJ0Jwi4pluC8Q/ttkQi0oQ/vE+JLjk9NH+aPWySQaauBdEEP8
yBoY0swZKm2KhrZa2S1n8pxN5Ji5jd4Cv1SQOiRxkr7jGQVjxc6sXEyhCnhs6eI3dO9UzCGIgUs6
iB+wlj9ojUbl5AZ1FSFdzUlxYVfGGTZRsJiPpVPs266HAtENx2KWm+LNZEqLBQwoV/1hWEtrzx2E
IDhsvrbZMee8yZPXxbTf61MSp7tS8pg0YoxYSrl+LkS1FVM73hVX2+sJ6JRxxXfW8S1tIyC2L3jT
UbbrCLrY5ilmR/FnwVYjpCv5PNvu61RrI1Jkm/kgLgYvKozoaI7Dy76KUyb+4QAddS7EXg39tZH9
m1aa35yie+kX+k5WophlNg0a8igiV1mSK2AZFdlwAoGxOi9as93JN7MgKTSzEV4n9XBSlhYdx6b3
ekdzaQ7QUCg7mmoWsXY15hkWVLTp7UMdx0y5x4iHqbm0bp3uYW2D8BRDAGgh8XKXSyCGAYZGkUJU
bb3eGEx/SfmFEyv1GAH/tiTwgKzbOWWITbCJEz9fnHv4UJ96PQaDku0X075wFCcGBZKHV6HNJJeX
SswuP9hVrXlm7UICtG/pTChpKEq/4e15wrJwkLFFNF19ydPoE5xeStWKwbyZMWex5/dEB6uRuYsP
ehg8hk7IkGGVmFxX8kHC97ZTmS87hI9h/7V1xgX0NALzWs5BbvZ3TYYuUusB+aMPRQIAkTjjo5Ij
ewG3/MMWGukZ0YdoZZovFgNRIclIPiK2uxBVxo64OYLzMNUw6FXnPj60iUbrzs4xz2b9I7DLBgF0
+t0cwm+wbPr92D6KxV0CscYE4oCl1mflAyzxnMkZdzPsHvoyw9Up8X0BuS0DZ32QvfPWhTlDM2qL
oG0xBjY9zRu3zeDY2+hql7x/nSIKz2x+z+FwqASGYUENWtkQUSsGs7um25jyBWPqlsgT1hvCbFvj
YjeEiU0rsqIZWHfa5++dngk/Xecn4jhGRC9Eb2UTkN5OzszceK7t7I2pkejFlzqs7hRTI92Bw2cs
S+k5ocf0avI1Oz+i6fzBUFfsMbJA9utyX9QCAIiq1qDBuEHo8w0f9dvSJCyLH8DSZajwnuc5cfyk
KFN+fOyoS7n/HTTBXXLFEwwlx8gtzwrV3iJzw4mM7ypF3oGk4MVZJ6ab5kO90MwbQLmBLEL6sgkx
SOhEgsUvZl6LNzELCIw7Z/18nLlxjMlhLxN+jXcRhenmtsL/QTic5Qn3e04NOePzLAoyn0ezYgNV
LDl22+zMqS69eXZtvJgDzxNCZcviSy1r7Z61+Fpsfk2DMIWkALkb2mHutfab6YYfF8e+h63ytv0f
mTl3gJx1x4td/ZNtJHRaziMfwZl/Rmjb5MvZwG8m5sNGL0c/r9Z5Fxl2EG37UTs9T4P7FSVCj0w7
vY8gUgvj2elmk10TX1NXpZ8K8grxXdiTTyDLKbOSZ2vt32YLDzdCUJ+J99d2AA2U2MOH8OySU5vZ
1pc5aQpvLPDgdJlxkMN0nW1VMqm2CC0rwrva+sFN8u66WNJwrPQgL6f9Ylm4UIksCtArIyXsjgvy
PR9aySMisGPIwxdZ+LtWHdk1W+JXB90dJJyO7YN9x+1eHZikkALM9m7SZ/eILuZmilRdfv7olXrt
LBg+P/8Np3rMIkG4Y1zL9SzjFGU8FEHPyGBr4fY902tYzyzONrnpUUMCHjOA3bLlWvZr98J0Bhs8
Xqodsm+QJ9tRkETRyDTsA/xVTIibnde20WiYcMzQnfkYXV4gQUGdVu3spRj0FjnfNzt9sqcroQkc
c2BsK+sH0InkJIumOIp40PZJZ46QAAgqWcDi7px4c5c2cx6EHMHvwt75lKiY55SaKUiFg12yFWQP
alCWOLD6xcjhB7ZZsc/oHiYaK1U1CEht+PTTKWwxckxI/+P7SEs+uypzLi2cH9Zi53uPkfEiqrU4
u01tH9MsT7HxckLCpFTPRJ0YqQRzYybWGTuEs0cw+xwOOfT9tzlS450skufOXuRzs87kchkbV7ZV
73ahooPTH63UEA8iLq1baOS+aurEc5ix79vC2Q+IYYpVFlem+CUwuKK8c1sKvUYicxpVf0sNxLuV
NZGyikVILGYQjXp9zabhZGW8WsZ8dGdGUXmqepihQ16oA1TXHLk1PTjyzuJKypMWc4zCyEjzzknl
QymaewLPY7Zfrd1H8NQO2mBE5DM8Ru78vQNfdx3cdX4xuyHyUmdB8jfkB5JX9esEqBl7DX+OOCPe
l5WeQtGU/cWM0kfKCKTmRd49Ase+MtR7qXt3hojYTy8tqrU8mjDoEASnI5UoK0t9seDq77pEP0Tw
uQl82IjUNuskAVLHgkSwm7scsSeMZ3TIKljTliAw3LZJEVYXAx1vQM0sMfzF6Bz2izuSErVUWOos
g1h4qihyLk3MfCzwNhG2mKfbd9TBJGSI4tUEToTDYfoUGeLiSixddZ1+Sg0TX4REwppBytwBMQsx
JZEVDZolyIbc9GM7AYPZrSclkULPQ8rWN9UXLYLa1OUXlbIV9Rm7n76WFPZIKnO9+YEhfIf+Chs0
D3OQMk7kCDudYryxh0lfojcUEjmZcb7QT1jGwfCLYXmNsBmT1jgdV03PT+52M/cVLbqoIGJwpBsG
ZZrhgSi2iMSGShgy7WfEQOq+I0Fw56IEPEWmSRln2o6nGzcNssKRbt7M+bPugxzS2rVts+Q0NVT8
IUatBm0gA1d2EKPRFoQ4Ed71ZRVnbvlHa5KYbFGYH5Y+614Iko93NCqGb3aj9qYB9RoVGUeMeGRl
ZJ16SjkRExo6A+kvI/syIcqAi7HqTJOS+EHWIgFTG8onpxcMDTeTJz7b8iL1GsPG4GwJQFC8Q2EE
U5kW+6ahDGwrNHgucu4XUhAPtVOAHceBH1RFNj2VRb34nPvPNeKNPQc3911QeqzF+jl3o8fW1Brk
mPlwhLDSf8LGs2uVO36oqvuuKvpzMbQO5yWjf6H2DIpVaWcc9Pc2U3Kk50BBGjIGeQg5Do2ueUdE
x30xjBgopGk9xM5lbArdQw2YPsIddoK8B2DNBv4qSe9lucyummzpCZL2SjSVfdc0Nqyfes332Ywv
QfJa+8HtxHHJENt+o2nRkhaZnPVulOiyZOWlDfFHkkPadRmVhSfUnh6rJb1ThCsEzbgiqMx6k0RI
Nlq7zJ0rozAAHKIvdqbd2g/r2j0PC5VSEpYUslhlaac7GBJaBEVEgPco3I9Gmz1x/eLHNIaBgVl3
2Ofmat0Ns/4tdWjx42PQN6JB8kp+b/Jq5MPnGgQD7RB9AeVmH/t+CZ+Lcf7Kkbl+KtFn7CeHfOgA
a9DJsAus+aaV3aVLkt+NBRBnY8z0XY9g+myJdggWBPVBg256FypyDmwM/T0ira82nAFSWotDKULn
UEZEK0YxS0BXsRebesrJQuE9cKF17NMkSe+nsONIXncnx9bch0XG1wXFtYcXULxi/hyx+tm+1k7J
bhpBvmGPLkA6FA9dL2EydSLdb78riJiA+uZsWMDhB1wItiyCpk/S2ySqm6k55rkwQ+WvYAlOGZ4V
6NtDMNQ5s9F4K4/tOT/yayX9PUccFLtpMGX9EEzJ9NSjqD92QtOuS1R8RZFCxGU63i8+EQ7ZFQhD
f6bI/VJVtHnw+bjPtXRQF3LJWWQmS30Ot2S9ct08CkWWHxf0CtlAjGS2KHHE6NcQEZvjEUWhtre0
3GB9xI3d1RhzZWk8VY0Ct5+I+iDGkFpi2bIZga8NcBGvqyANHTF9teRMZEZl74WFjQY7XBC1o0E8
HxLmurTaB05bukfZA+EialvPKnVEEhxTrlkExdlEI/6f7J3ZdtvYenVfKDgDfXNLsKdEUr3kGwzJ
KqEHNpqNZj99JuScY6fy/yPJfW5cLlkiKZAAvmatufj5hFKkr9hV2kPPlRSzulY7d4mXitVIXiGO
ibzfE7PcrHwJb9OxhXPol7zaBvHnBg0iNB7uMDvXMz7oy1ve6QQ2Xz8RTShZW2AFoO6HPVN27Rrj
0mNnenUTxoPzOjNDBC+qnlLX7E+e0UMRIcbjIBygmHj5uRVDq35ioblvaj4inbTiC+YV6lPq9K0F
LTYcaqt46xv12aJvXRka1yXTCsbrLKvxSsJyTHht9hikxN/MOomqst8XTrugqAhhaCt8dYHnB9fA
7O+jFpKBPg0p2O0FIFGPXK/J0N2RcEc9ll3V9GPqzScTFek6McRH5sn81kMdK+ijI02BZwimbTZV
cJdFXm6dVGMlWmYl4lZ9OMBSby5eTBqIJV0FE2CctsYIdY997E1j6fnN999qe77rXcRGcaSA05Jr
GcJQ5PbgEz+jUO5tx5bVbebF6Wnw0CEu50DvjN1t9dLgrMFcXawTn9hy1TXWHjMUkU/UbRi1ymME
8f9azexuHdHyO/Ih506e4ghT4jaox209vbAgvWnlPF5UB2pHT80WN3qxdPOBdtRGrubpsKJcU8q/
qZH3huDVmLkZM6QhPGhiyGPGoDGxfnapn0xi0Vd4r+pN7SQfIgbIjlVqZWmEbAROlb9hUznGbuV+
4tjDuDsxhCfjZyC4m8u2b942Gp2j3z8udhdy9xJg0zM63Nnv1n0BuMXPU4Kh0QterdS9m30/vcGy
1fERXldUXkei2iXLfCTCkxtcGsDAq0yI+uDMGeMQ08a9huFjSeoM9vbItYncxRZgcrYa5gSPGvYR
zv6r2wXZ3QwEdjW2JF5izQ1dZaH+9bF1W0G7Gju7vPNVQqvJCpsYUt8lBDZtnufpWGfxeBz0xN/V
AhYa97zHBE2HlIO5CVJaFAJVydbWg7AQJpph1TkPcrT2Y9kkN55P8IxWzdZ1SFm2DaCDfDvTtmI0
NdaOtDCeza9ozgE9m6K6CubAuq+GJ9wOyU0m+yeXXvlJIxwb86YaDy4pYRpfg/yRoGQqmzuW+580
1QUGLRuSAUGCnR29VJZ7U+b2xPRtjLf+9zpp0ONTlRv2mkHPrk+pKmoSlHaNCrRdQEyQ3luPi/8d
qXxFwEORM8QzvOQ0AHA6lTSLfHgSfGOd/dLSBQ6R9kx8IIERY6+WKDJ1seNhG7WTc+qQmpKTN1yj
wEYXL1M663EoTsNkgw1NmgtozupYS3s6q87v91rXk0Bj7ZLCMzZGAWw0rbBHZBYZcsayGJyHyNhH
fRZhLlXuVugt/KJs7g9DmjwHJK+uCzpaPh1pEmqz1C4zMQmrsZLWHZXts212N2bODKiMsIAgabrK
mMaWhweJMWFmYYwG110hQNK6IbmtNMygD3MCZW4GvqL7vYNEdiLVxnHd9dR0cMXL0T7mifB3jqG9
44mApDU441Ubxn6X+Xl2qovuahLXQ+Nj6hcWvke61PiizPFnUsjiRPU433Gjr+6wc4uhwYbrvhL3
RzArdJnLUOHAcYLoUCU6jl1qhMIWJo0hq0Gcnc5e1KxTE3AlF6x29gobO3HkFA1MekvUOHGMl9qG
68AY+Mg+UoVNWSY7LQNJQl92t1Al1wCAGZPkmBdpekkFIigKbMmmRgnKe8RS0TCZSCh5NE+DHycH
5l3Z2vMtPFUTxruU8UjAZcmqP8e+4j6VmXIXt8aFyNzopNrkvaO7I0/Xh3gzDu3i10QpxBacVa/e
XrHEvdfOVO9h9sudQ9G4Gdr8eVxuFBoetxUVaHROnIcI7zNepePgsDNNXHX7/ccy/9lmwmmOlY83
skFIPjXwNoLeOkzM/nBH2D78o+UPkD7NEaiBARvIxok2pNcOt/GXTi3C6iT92bfEwUmvGh9cAwE/
CSLBCSdPcEJG2lCyecNDxF6V7Uae/nQ4DG2Tjl/VFF/bIK/f9BbJDV6R/jqOUcHsgdyEZBrH8wQ6
Gluy7T2Tzfih5pTnZJfjew7zHuarkk3Ik6PIEHHwqd0qUydMKiJVyer7/o7M3T4UjGJ+pHN2+n7F
hO/taNrsd5xomK9w79wPeRpsuVllpymN7Zs5ne2NicvxEWccWFfb7j5blnffP25Z0RM9RfLqW/gO
KbqHS8mOel8YoCxSTp7L9z98f0ucJM9yOUodNgWox/0nU25oCvDYHnHK2RvfBkX7/cSWPwRbKJ39
/ffL+n6BTpLtvo/S3MUnhu3jD68kLWf07f7u+1eEldQcv39tkpSqjRpr8ylOM1xBbmf/1QLoWJ58
OW7BcgBnW1pAwIvpjPpmPhRZWe5dvemv3wc/9+b6bXlfq/yZVt5lvh5PN7/+YIx1wwUGRigt/3Qz
LX9AVPksBcV00i59wPc3fv/D7x/5/pvf2NEG6h0yseUBvx/g12N9f/fvB/z1z9wtyEY5/X6k77/9
8Rzf32bZkwdVHTvir4f6/mK6vMzvv/369lppjCBa7+H3g/3+lr//Opnn7yPpdYf/56tafuFfP8Ec
E38f0jyWRP88FCIgo5l0yX8+/fdD5N1QEMIhNn/7+h8v8I9XXZhQ/INq9/eX9cd3W5NubESDsfzX
z32/Pf96zl+/8u/fdNHHFHlDybG8bb+//rdX4yXE1JgdTLTfv84fB/v3z3VuT5HCDv33l77/9vf3
s0dNsf63jCAju9IwNuvzkBwJWC7PDWs4Lv6b0qtTwlPvy8EDAMF+fJ+3TEV6bcxYKfG/idLwuk/j
fuy+6s6jQGZgvmr1yrlx6LxXpaE3l6Ib1DFOGLLWA8z074X+/9kd/lvM8R/Ch/9COV79VcSpLP+T
wQG5/i9/g/sPGzkpGEgg1Ki00an/cjeY/0BBbpAGp5u+bjjGIjb7D3fDYnxAXw4RGUGpjtGBB/sP
1rEd/ANpjxcs6l/TXjSC/xt3w9/k2ginPDdwuKmjFAZYuZgy/tQn6TZuSjxgziriQxmWiXfOO2cz
tsVjZAGpy+wHh9Yo7Cbnv1HvW39zL/x6ZlRk3+4NNHx/e+aUQeWY4biAZWKPoa3yx0zLHp2E/Dr1
hbcdKWZ/4xTJOqvtZ8QVL/owv0tqwSmOgE8dSwbiSBI9YzgG1nj1rPFy6q6gyG797ixNm8S/8RBT
NFhRGsLiqlh5VNeprN7+eKOvv3SZfzogDFrL/6xw0dF+2wCsLWRXKAL/i8hLznHk6hFLHvK159Aw
sm2FyiOkoXvBuGtsbRl8MGezw84bgk1WqgOjS9YEtfUWT/3HaPore2oDeofaDAl1i9mXR/krS3ax
6rzpa+gBmjqRMHhcUEUEQCEgjtgZCH/BhII5i7z3OAK52pXGxraKU2q5f2EH5AsTPmA55munJcIa
/j20w2lx5vYsfGZ9/MEVArZvtnH9+H2snEXXkaOcLc0bzRueourLenWqu1GvfqI24/LaBqteOjqp
Yy3YF5sX3INbCiHn5KsSObMWfKHLgI+VaCdyx681aFJmMdlzyjL+YpORLruPqddB1BbcsdOuYHFS
kuFjeQ9Mx1DntPXZEsEXp9uhARW0jI/SNUFpL8HQvjXSyY6an17HextNSskwnoDPWq2U34ATAtrB
vQWBjBUi82DBJfQTYltzzbLaWZNUwAatA7XkD1xVYZOFek86YplEe9U3vH9ZHhzTltoKy/jR8hZC
Y++DrWKVHphVui1kwuIntwk382EFR4NaM55aDgY+Utmt3Sa9kTAKmefgNohZ74ZaGs07u7QVQUti
G4sJ6GyWz4gzYAQSkL4tZrVl9p+zT2D1UGckVEusqsJ2LIBpMwCkRj2K9MNBk74KiAkOmkiuSDHI
V3gdrnkyhnrH3bkFj9yWrJpJzAHXlpzNFnJarb+MKSLRGk3mGq7GAwFgDHex+h6U2Kh5u7WmMbsx
SPkIFTnw0LuCk9UywfAHBgfZxFpbRmJPLJVc+W7koXFytrrdu6vaaLIQrikokG5UjxUhwwwk8juS
9Mi4jD/y3H+bYw2eMcPWwRYbJ+s8hizzXjhfBIf6aweO8HpgWE2q6p3ddkfHE/g05V7XcutsYWxd
mLC8gL64yon4Puq+rW0l507ER+ZAB4elnFTouQB7PogSY29iosgAn/DV9NBEJsNgOw21wYMzXL+C
cmSRMbHQWgurnlconMmCHTy8W1InI286zZpoWX32yxpb5fusa1lGNYT1lggLKQNjVIISgIRtHqNZ
3Qya5q7SKgVJoSMhseZlQgMunB7zCuvEZcvtO8bRb+Vb7mcdA0qwKnOWvCBbV6txKt6dzqbVkbSU
ZQnHMCgILtdfY+wHSUUlpY/dgf7LPFFl3zZmZW4YZb7WhneZPJfUBZB+myLgM1UWNJs5mA9W/xU6
OHxGule9FbQIQGyJ9WGjG7QkgRsPQdkyPuoRimUAASk5iNhedhncocj2YObNSgB+abnwR0n0i3zF
dsttH5Zh75DXDbuAwF45tb0FLeSvsgCgUaU5yJ84O5iQk/mGLhiyH0OIE70jw222HOCj85XeQkEl
jvjU1d5ZWiz73bl6YHxNYnf0pSDnAfkyPgvBaIooCwYbCVk0MgUu2AztzoqtYju5vbayQdyNk+Vs
VURqVWBXHWZ45P/QFckFF+ugYMKURulDjPlfs+hYowqwQ6ON1wgvgKfPD51WWod2QMZQMa1RKCNr
rOEbkJt4jO3+IPz0EZon8jVhUTxEeP9rsSY74IO5DPjSzHBfDMFn7LMm2FNoXszp10eEzPdwEzt5
QfL1QU/0FiGTvtNjYIexE3XryY3oZ492oV6svrJCrN4e3TaRV8OH5ivz3nX99yTjtM6ipxRyGGUh
oz5N682tgD1huOKp1cgU6ofqolXubTrGCGTc6U63tWxdvpqerdY+fCY8zvXWajhUQkBti8jHCAss
eRAu89dR0dS1erFSHviquX5xPEg0cetjD6gOc31qATWutMQ+wf0RC5YD340RPJf0Y/B36/cpFdw5
BBKCoYDlzfPcSFsQYVz6LYBhtiCG/yRkOSElIQwJItB7ZhjPsqiQsWSAf6BPGtvIyXZCNXOYo9pr
oS5vG326rwTx1UVjhFNO9dH2KPvqaGGSvbUuzmiE3DftqVJRtDWShjFbpT95WfPVWcWlmcuDilNn
RZYLdYJdYrwuD4WK3qRWWLCUhbPLU38tK+blua99jWnwyuKNbSx5Q9WgmDuJ2toFi9AO0SmLKBNp
FP57IBjmySdS7thEKIwo69CwyDd0r2/gWEC3JB66itI+yL4FpJC7KEAbQFqWyQC2I3KgHn7UgB7R
ZCd3Zs6ARzGXJI+b/HgFrwy6YVveaomnh63MphBMGi1FslwJgD6IMUJNOEKyYHw2lMW9Pk4jJ1S5
Ndnhr0ByfKRoP4j7PYHHAWzBvdh/5FaJncUO02I4VHmytsmOW+HIJFpV2Ejv5okr7OgxWkHw0PnW
NeMdtKFZ3NkdyyhX2j4EB3B0zOATuMTQ5+cu4+TsZoZO4OEkBByILbDUrPrqTMOE5cmotpaLqgMK
+b3vaR99EqRrd578EHHlazd5D/hpFjFKxdwOJ+LwTL3G78IUGd/QIhr34fwUwVaR4lT6wzka4/jQ
gMis+xKtSVk/JS4Xkn7+iflIHQpkHyH3trNshvmW0WOGoCRnrkosfOq8IqN4Jxe+HnSkUnH3I9aN
K7PEIcwhz6kaqS+ofHLUM/NnzL7xyDEPxwbMc2fJCEFadqN148GMLG2b2Kxdrar/0iIcwBJl+ppN
cbwZR24W/li2q6GWhApnSX87gJw0d8zMz40v24d0Mp8iHU51aSyFi5k3+zEKppBk8mnHChDKnaDG
TcBOWiyLfYRoiy4/8uNHlhcPWiv81ZiIZ1F7WKpaBEtJ/+xJDICo7T9GzzthSd2alXOhe0Tj3P80
vClCBTKvZZwYi+xiEQ1VP5wp8FYSpGE4jmgQAmXUax0WWiNa/JpsaFk0oy3W3n1Zclp62PDUgRxh
yNw22ctZyuXeJ+7WccaNmOZqN5jpeXkxph/tkm5CmKo/D455kcH00iKXY1HjNdc2tShl4OORfcpA
n1GfuR3BI+LYj08ed8gd4ix9pVsPae2rE5PiYTcn3VNn6dOxmzpknUO6K+ZkEUL7B0RYcGslsmu7
WpPn1AbsN7iyiDaIt4PMX6cxdx/aZpdqFD6OAwYVXo/zgKuH+OwpIyHY9R8yP+aCbETwKAXLOkh8
W4pt0Mm63Laq575gNI+JbYq9FFOGiAQ02hyp5GSCicc7uPbwCMIUToZjCiHoqE/SAltotatuDTqB
CoNGRO/GGP3fNkBUE3qGJdieVzaoOfPTRNL7NEdfLI5RMNcI2wopiz0V6qCp+HZuHHlUE3KEHsEe
XEHIvFN3GPtCrKF+NgZjdchJQ8pHzZnmG1XkCCQd9SgBm72QbLFJPbt7te3SX7fA4rezK9s9h4xg
gNxt14w4mM1GtFIO6iXyfcUEM4/UxeckqN4qgaBcBz2VZMGZDFBrY/BsURB/BFJBfEB5yhIEMgoa
jk08RvEbnNm/8mbor0UeNLCy3VstN++436lXtI+w6JBP4N7KNkMQsO6OXTd0e/NcAlXfTcsE3whg
JGnEw5Es2u2riAjQOSFaUBpI5ajY1rbevOujNdPhSf9Q1GhtkSI8GJN3K8yaNbOD+CSWPpPs2Gb/
Vrv0Y7haNCusuTURmJFBdUslJio8mvs4tR5gWKhbR45HRCU/ah9dkoLi0ugYCMmLYWlBC75vyJtE
IzniCVg2IqyvARGbP+cR5pHIYhnWuf9q2VydRNNL6vnsUtbJiSav0GLYfNmrEzkOq8x0b1odZaoO
ZNfWKOq+/3Bnm7B1p2JliOwjHHX3yqa93qF2W42Ns+hw61t3erP7bt6wLqRrTveBXj8Vc2+uYLj4
J8dNMTYBlhpICNBpHFgmAoNSSntsRUOWuu1sUZjiPavmlZAZXoFlOTVj7jsCIWpCg+epIXVtibyk
HNUpk/yM7XBeY9929OhpqmP3HrvuU1e5x3rQfk5TYh487SYGMXMalftTK7jtxBr6EH1g8An5WnGV
h020zILTcv4EmmBArg+o6cjuBNrUBggRvFeLZQW7K7UYDtsX4CqXkhaANHZS06uSdFsH/2KQZytO
HlEpVCyge/iyDDYa9CWxpNSQGcwlDQEfTIRr3SYmdkXJfd4UJ1vmIEUXBVOnqzcZJV81u+CwHtO/
6OMguytKhbrtgk3BlhlQr78yoQagFx0dlhssFYqpwethi3NWeGI9Ewm4JRzIoKBU8pT7JLNouikQ
CnHqg2i0TkDQTmwRtFciWRrgbIOxHSwLOiqmYQxYeXlI27RYyYyGzXZlfyKtMNkIBQC8MdlnlJWk
oEafe5aG2MVcjV3eUgx+HQUSC0dm+95moDNp+5FSajZIw4vrszMML11gXU3OyZUxJFdgcRnedyp7
3QVrbc00sD3ZxAGu0EarEZ9+GPHJ9glFK+ZoM9jBizGnP22lk5mND0XN3rNEVXVofrIr5IaNS/TA
bZBTuHJXKuqvWlDDYy7LEz1xBY83pjJvvCUHd1X2hovchVwanetmNZD7gMYrMtNtVfQ/c954kjCo
+IZHy+68CyUeW395krOGGsSsw6AoGDKw5HT96r0PPALonUaGBI1iARgOow7hXkuD1chW0HGItNCT
V6fvl5LNuCGIYz/2ib4rJZHdjfdpkYmFCIvKg01Ls2oNtA620I/xoA7T4CGhTgb9nA+uta5T4rJr
+D47VryPhpMDn0oFgooesWyVEflcBwIIkERMU0IFL9inM9RddWkqDhGmurdyl+CaHQA7P7Bn3GPk
vObT+ACvEzIh9+yk9Y4CK/ptDSVgVSIJttCCmMzQqbJf/QHQkNUg46XBg4Xo1OSvRNTxcZntkE2+
Vl6l3aoRxT1rt7PI0FqliRfs0WseFbzYU5SuCfggFaSGJpbQ4dlLrGDbQDRuaFX9Kkt3/WxzhACg
SY9SkgK63ft9RVdYXXLi2tdeTjZsgkocBXJBYEBjmH4IGOvLibRHY8ppRpdzzglajVO1G27Sg94l
EJTd2NshZGdB1mTntmm7C3TSva4Ao/cGZg9pDPETgLjxWDZmgLin9kOSKmAARb15PwhjnzREmzau
tm1GluOZ5Q4Hp9QwyVoZpT+KkTod4kcx9Tu+p4WcfvVbzTlwsIjBKDuxUihjT9/fRLI8YzRNYqKx
DAhkgyjPXdXtBjSG5xrlfGyA5Y2HUm6FJtcwNoJrjnSPnLfc34jee/TaIDjJHmxFV3FqlUZwIMNj
Z8fts0yn8vrrj8h+7omUDwnw0Yk0RM1ls/bKrVNFqBPLWbJhJrMYtsVgQMPUh1Vq2ckhGpq/xtx+
xNuKVCVwul3kN/dZColRJyIoTPzpMWCvAROAxZvhbZqAlIvMtEh+q1+FxcnvlBMIbOwEF9RpN7D+
blQw0XgDylWd+eaO/a2TQNUL3MFdK4PbeI4edal36hMDEZPltkOT7K0bvWjPyGOBWSFezJtr37pf
tUyenAldaMu2fU2gHuWgdZXgznZwju+76pQJWYNTtj9zUTph2ex0i3wKnZlePZPGQZA3gTNkx1ek
h65xTvJGLJXEuxel9mo5wyuPjJvZRYDTFfSWfaNv5o6GLKrVNobqu/U7kW7ilCNUjsbW0AxrZwdj
H8YuEOAy0daKOWFBdklIgEh0SmvuXUPtYdXLCdIYSWcjiKAyOEUnrhP6PsDbE5ZDfiwBsa1sAXK+
i+Y3QfBgmJRtv/JMHDT6/MG/ELcwdqRRNMnGnCcD5xmnSFrKDxaaKPSrEYdo+WimwDUnUJQrr8kJ
Fe/QHKG27hYMuAP1ZVPM0ztzfk48ahNkNmQom+29MzQ/behXzFRRCU6Ve2jn5ifUs11riuHUTvq+
0FgNuzWIuLQJnS6q9lZL5+ZpSXmCobbFUMZkwjE/K/Fe8bRnz8U8U2L+5rhiacgVzRczj2sRZ0cG
nPo22ngWF+cYFmDYjKj6TgZaENDlmEl0d0m6ODAya8LW0DXkecweLEN/R5kRIt1wufhH96ogm6jX
yQIqHKwGQl4CK1JIaG2eS6bXRM23TlbgDsEBtjMzMl5R9uPesp4xQ32h5fyoQktz3xBiUJbJ6Aew
WWs1CgN9+MzV0GSeUw7OKqkmWBjLQW5Ll+GuKMNUDPIOeP8R3Kx9FCVySOKO/VvkoHuBNGsbCCaS
FYk964LxO8ZQeoUiE/veqg54M0sSrbhnuCgH4Rf04POymg+XeSI1mdrBqGhivIuioSBTw1q7Grs3
u0HHhUAjUVI7TvUTIqDy6CkONHP4deNP65jtNe+kdu/3UQQyFAMNKd9MlIHFdQv0XdnyJsEimuFI
pUhsDlk6TGFdRDcpKxKsMzhY0m7TZ89lTe83dU1LLMq4K6cb5fgMZAALp3F6J/XynvXgsKLvJAjF
H06u2PXT9DGiJg/dbL4dalQkFiTSvWUbe320f7jMxorE4QIW5/dkxVJHASXhAjRgxBhTBiu8XtEZ
iqYkfpTILzTxkUxcFYJsQp42EpWXYssCVReSypzsljdSuYRM5ITH5MkTRgVi5nLvDJO/CCkks9K5
qat+kwTdLsNWTAST+yLKYK3sjpLSIp+sKG6sbZrW+haaFxqUNr8d0XCOkecf6jp9LdAIHdxJ48Qm
sWrukpOLbHxNPMh9hmauLx6atLOPncrvbNcv7upyOgO6JvvG+Wk08pxlFfrQ/KhVHkC7YJvGJSWs
LVFQqFuRzCQ2V59m78w730mQPqrs2Oo47QrNm9BE0f9bwqSBSiRkC3ihqDNthA4OrKk4WELAV16P
b6jkUI1dF2/TSP6UeDp8zVxiBoNtQPPDHd1OuSECQFEdUAQLsCEa/2aZ1xEBw2eLTJIcy1O2jF3h
RrioBBmoeURix33NOIl4M8JoTzXRd6xE1mbvnyvL+pn2SDS0aOwYxcD+dFyxFx1oHA8d8Bo7ARL8
EkdXCbc0zEyKQUwbKFQSGNikycDVEqEVoXRl1LsFarmgTG9d9LAhQmvK3RQRXcV3c1oToDbUao82
zCYiWxyyIr0VVcLVvS4/0jFt0Jr6LwEhEzQvLbKgpJrDYcBDHFfOrhGAqA1UQdzyPtDYRO3oAv07
lw0B2kqvbojrxbyfyHucIkuW4JKb8kLWJHdRq+MqUNlfiOR3Wkp4Gp99hk0xtwY/Y/M02P7BUDSo
5Qh628iIjLElcECm6SAeq7Ufzw8ecBAZ4TuMyTCYMUSHLPi4NJbK2ujkDXqMA6qA0Kaaz3IYEL1x
W8bdS+WII0Ukbx9ZoOxujXBu9q3mkYozogJ0HJcRiWGUWx3bm2jlZRbtWYgpwZ6u3lyz/LK64LmF
8iDcMdsYHs0BnikCzghijZ3hJRiNZ5mIDTsfZzem7aWjNav6/mXOWSTOiytCKLY18fTICAn3sncw
WHKQU4HuqyTiJy++cQbmAyzlpxztNQyoTz8xuvUMuhbckn5F5ssVrZPjlkQ0Q5XzcdLUJnCGdZXx
oUaNv+0T2uQ4h5S+qD5jDeeFVzLDw6gdTqW5oeKhxrQHue292biFYbJdVLQESaUkpNj1WZX9qxLG
fJC6fkBTNO6rSicWzBI3ki+YHm/DTM8NHQXur9lf68kgu2Q0sFaZ2Ufbp/gCSIVd24yIZ5NIPm8+
Wtl4UFlQhcBeHT5LzDfdFHt63Wg/ZpccEx7omEY4wEnL62VyAR1FAHbuuTvHGz8QXg8nwkKQycPs
rJxYUl4kT1puJJslzM5Iv1rkORe7svfWyFOXU3zW8oF1S00MA/LGPYmsj3nGVdFmEF5qwYp7IQp3
Uq3inr1IFMn25M+2IEaBE8waOdApc7uVJJ2FeyrzIc5b1lveShk+W0TfPM4ksJ965jzcXgqGsRv8
Ps8DzBehEEeLPH5FjRlcvGqyaXNYL8ZZditRgqNQd6h8dHODReMRzOV91iK6S736vkqT+xQ+5trU
tXWQqUdzag1iB/DcUex9RDZpP8xFeBH1U51NLsR3uLbcT78q17vOES1cXE0cKDr7MaYBSSK335E0
u6EWSXdjnieh3qg7MVubKKDdmGq3x0eMuKwj3X5kHDyyf1s5hcAdWxbrIPAkdoey2dh+aRyxMGzQ
C2J/7WFqtK31YTbN07jgmHywMKFyiQqeS/eoSrGeguio5oxkD2FdkR+GeUw22Zjh7SvjYlx3KGP3
TlAfBmSjetzt9bog2ZNkqrVobkQ5tuQUMo4brU2KUGrXtuKEfhyhDaRchDTePkqLBwZauac2jl6s
iYLU17VmYn6KspPXR6HRoQl2vekajNVTkFeYLiNr2kTlvNIzf9sXOc6EDEf2fM8qT2JclndDzSKu
T59AOX3oNbWGOxkdxXbGINTFnFZE+VqhglyL26i0tH1jkcupaSgbBqkjFO+qez7HH6kf4zQ9BwQA
EPMOAb22mCo1cIJmGjpo1hCcm4KMKpNY3rkl0qp02k+vaKEdIWqQvcUb69f36Ol0v0cfColIVeOL
riaxbgcn5N4zrogvKkcIzMH4PDQAa8nouMOPJhgFtp+1aT4WOHF9PNPYEtzXZuaC1nrFRjlzSZST
j0G0oGYoczb8Rp49g5FIDhWoxNXU1odcxeY2YtW+TafmyGieSQn39tCryEKNM4MFWMI+23OsgzdB
3om93Nv6mXEuDO0SvG5zk43PggTfTJhNV17OeU9HNYfYeYp133XPfin/0jNeUC4RG+j99KPV5oeS
AVQ4BzJ6sdUyujEoyTT/3q6T9Dzp9tEl4mBFryhWTAfzbWuhmE5F9XqnYp2KazDYpc3Tsw4gI1Rp
u3OmJEZV0GydVnsaOiBaGByGjd56LSxBcd9P/UVWxnuz3LX/T171P0mRNxb9z/+fJkspFtdF+v6n
wOr7R34prBjhkgCvewa0WFMHhfAvjZXv/cNzTYPOyg4M/ota6l8aK/Mfhg2i0g3QIIGL9Pihf2qs
kF+5nmv5CLAIw0Zs9b/RWNn2omX6TXTTTMP24FJa3t9oYVhJUH+lUXk7g19FjBwEhc1MjWgJOUwX
i5x2P75vaye2APs4BXiFfO4pdgctRS8bcjGSQg9ZWbCg2tHR0QvhLIyHvyRRoDbVUolvl6yzWsMK
GZLSUqAb1BkUSW/N+CEeSJPUnAkcjTKYKtLi+Q1xWRlLTOMdXZQqNCbqZdS853mrM3aA/QcQ269Q
ox8iOyD1jOJontvPnvGISig8MKfYdKsEvUU4tQmvcgj6k4HouWBkNetEhbVwxi1ZJDHCTzXpikAN
NtgY8i23lcINZ9Z1FWLSOSouCB8rSnIrDVqUCq6KYmrm3jEtgpHZxkQYTx1yiq0tybBOQ/IPe3E5
hFM1wzJaCWv2aQ07XdebW3/wrJhOhEPxAzghEVTriECK/NmO7dn+EXso/a8xy7Lq4s/wOYijNUHs
0+wzmTfuDFFP8WNQBUVyTWfHmc9ZCVikAtufiCZc2Braz9wvtU89GufkgKOnH86UBf58J718mndS
m7z6xrbMIt02Zm3kJ664VGQrmjRl3itgq8mdL1ULXiL2KRlu1UQMGCjtqq4Wc3SAvJSLd6uV1xo5
d/GRpnEH03uxfm6CoWRbGMUEEKzaDm3Io1KO3eOnK7zGuOOdsOJNK9ICC8kQyOGqxT1Nb5YPor0Z
ihI3H8U0BkJ9K6wqgztAL6NyhjFDJdkvR+T+GKhhNJvorTXG9ohcHSk1vAqhwYx36KgD/529M1ty
Gzuz9at09PVBBeYNdLTPBQeQSTLJZM7KG0SOmMeN+en7g0p2SVllqR0nzp1vbMspJScQ+x/W+laa
DC8mtEVKdk0mmJEWEuGXoq8rrbTA1qhk4T7RT8sQluTIa1iWLGvYuiNILi4LIk2mI7/EnaqV2hO+
dgnbsZQ6aLvU7BL0cT0SLebyfG/WFBG9uImVCZsxTjYzVQ9t1KjKazC00q9WY2UoWb8NCbuGWQDQ
KSCftbDYuz8w6ndAwvCku+g2FngDbrQIvkrIIdIpHas0Qy/bivJyNCj9aSYSXBABHC2wTF3a1H7B
gZYq2kumaWN+L9tyNK2tgT1ZfISgMliNA3bxrb1I0YtcyMzWlJt6jBXwCk6YDfqyiqP6SbUrZ5KM
tfCjMBzW5BDc4+CwGgx7tgKvpld9ieI3U0d51AoT9w5ZQPiByfQhjbu84HehLQKuGmrXphNa/gWs
s96/oIXMQvPCdVLqUFlMBnb5CXfofdtblJPs8fjW6l+jldr562ooyQsqQFtZWbxfolzAzimyiui7
ODQ2mWH71PS5YsfihrPYrZgquVZyDKQalIfIJBDkS6i3Rnzrt2yu31OAWQ6iB6tELRAm3Tg+5bUZ
SYMAFJXoeQv2kfTqsiMNk78lbXsxcEmiiHL0RMw6EkgK1EDcYcxFgn2GaE7dbCnGwrCubwWyGH0N
5bAUZ0WdzPBFzbiDEJ6FYvZyEBbpxrGJ1g3IkNMQKBfXsOtZHCok01xihWnEfuiYC74MkmHIc4fI
ZNxXJCqGDJatgO0nyYbZBpy8wU457pOKIAhd5piWpJC6faebFcVVPNLmHmEshv2T0XdRf6kZVF7E
yUayNvaSZD1ies3WEasmT+36GEYBjKFY6VvEPkVMZD2ZlyMaMpraRFFQBPZJmBy7zGrHo0O/0jMF
1ltJPJetaCryM1CC+fMYGn19qMImo/mM1bxDcca+NsSJjHlW3SowJMHpiaiLO8hQDsb2pVvZJkS8
oGNjNQx6ZN+YWZ9wP/aVbmzZohWTPfJtlNCcGHmBBTiGYphKBnPlgEMvKcxmvDIZ6JdHv7PV6dxL
xaVUDKze7u91vo0uS/IsqVZGPpp4SpzaBRYQt71zaDoBmiOdXJ/RkinnktkFOt6dK6NqqRcdc4Zq
oHCLiLFmG5G4H6rBTeoQ5VnaMp1LxMBGleG94NOUSsc6Q/UxZx5x2KQGygIsfO+GEsUxtTqgxycZ
4nDYTLVQo9s6tOzgqnKHJjhq4dhrO7qYKT4Yqo1ZypBx5+xcFVf0jtzpsnrgtsiwNiE5j5mqUrCr
KMpcMz8Yc2HK4oQdreEs3dYcSYVxtI+ARE3/o+LgaC7p5ke5r/MwVm/GoG77BgnUyBIkdEWpAREQ
baEh59BadT3BBgqu7InD8U5K1wwfY3uo6A1EWRT+anL0L1GmfriI3V5S005QSCo94pmruNHBp1Ud
EOsluScBrp6yspDpJUop4l2IjqvzrM4Ey1Uak6onvOeMwl8wveTyBGSnS1jNKT1jo9Bv7OmWXWsY
7WVqhdmV22ZGeFClrY4cJKaMxUMxGmO6JzveareNP7bKytbjjjAReKrKI1OENo1hhVeh++j3SYwA
gwIgXkcRxj7Ilm5fNQ8di1G5NusuH+1FCLdHlGtK+1xsO5yN2SonVrO4Nri8ip065rl/4tCW4hqu
/RCUq9gOM/UG5gCLu6B1+3jDzA3bVIXHabz0ca0iyaTy63CJTpAQFVaeYQINInWclNFB3dfd9CRK
yza/SPJHrCfmmpO2J6BnCjHbB4LVfN4WfnJbIOXr9y5cavU21Ok5SDHLSvBS3BPS9EscqAzAh4L0
6x2mSL17tUReupdlJRU+2Yz43jVy6JZ2p460/GQUGlQNpKTId79IhOr1l7QLfKSgC87JckKzbQeW
wIrZQPPy3FQqJcrJeGinK4RVIZ1NLFWNmGf+y7aWKHxL7MZ4jvRpH+mWQVZtA0nwPDQTdDs3aTtk
ya5ZZXP2c8ylnjBIrFWXSXZMEqvFkkDVMevxrc7yl6mTSGm8otJ1KhE2pkPavlCMhUZ67JB8dGQ3
gbPxYd5xB0GAUBA61Xt+lMfQDTKZuIG2RiSQ590FgTeRAyhwSkjkgQeKxTQkMCgyVGuZxo0RVSve
wj7iDtWyykK3kZe59QEll8XUSiniSTv/f2mXNu/F8Tl7l//9Q47G//3xj/L3PwfvxWzv+OEPbIei
hjLuvR6v32WbNt/HXvxvf/gf7/+bRshgsgRE9p+3QjfNf1w+z2Ox73uhb//q925IsfXfXKFCMjct
odNNu3gvfrec4I78bW6SaDvwKdgmGvJ/9EOa8xuNk4ZfwLC/ArX/6If4kUrNzZmPW5thvOr8K/0Q
v+e7bshiDmLRjmkG/wv3i63OP399vo7yQP7tP7X/A5RgEEkliEU1SD8HFjYwYzTaX6Gaf3RlfHsY
x1Z1PIbgR5355989DEMkWfcaXYXG5rZH9JJMZ5L9PE1jpjURXW6nXsdSFlTLxolcArhAj2UYAS4q
pooIqDbc5pdGexMOGMZg93SvHCqg9b0EXjrAGFJ6l6BtKVQLlMdIqqsz9GYAeiZ8oRqdDygjwsZ6
N1/olUpktbuAffYLwOpfvJkOK1DsO1hPaHU/tZhKPbceo26sHBazvXEp0GT6w/t3V9jVnz0u+ifu
9dc309Es1QIqbOu6mBvs79/MQPNDHWAUb6Ye0Z+CAEIh0mEhVLttQgENGaKmQYMdod0TkPhStfYp
qrAUYW9a1v51O147fnDn0IQ07MHt97b4iJ273gpWRpdh/B1YzLNcMh4qSDYlwJoQMGhhwfGzSZRF
vVP7rOBfpuoWpcbCF/SW5svUQ0UwYbHgyuXd7dt61WB5zpDfOm3KTo7uUfJpJ/pKQgygU9m0UbaT
vn5Ukb/TQC2y8rXr5lgXxL6wydzyUs9aViMYFVqo+OoNO3GUyi7eB5QO1FNNOC4wU7DI0MjCY+Zl
IVVZ2iQiqXrAduwjIZxwdo4IQKFG1m6JL10r2bmCujR25LDrCPjmLLsuZVXiAooIF7b6rkFeyBux
ROG+mwhWtxVcKubaH0cYpGj5s3PPOS8ZBGPPZ9VJr8SWiiFBTuJX195NEtakAlrXfZfwIGuC91Ld
QDEMLYw9al9cpmysqgpIa3dpTu8s1phdFyxGm7MButhqsrV2rlDeEfhMs+lf9DzZnOC0EghZw2cD
D2CRxPrGaFPksbPoJiOfWpxLs9k4qDAQk3q5W+4L/T1hveDQuvvYkjtn35HRhw5x3XF6IyRXDGeh
xSxms3xtj/fOSwGIElvBCNPXiCNuB+nWcgAsmQ1L1OoyjB4n9j6ifhJ8wBq50ey511OxkSS9hFLZ
VXzBdRfk5bTobFbsTrCfovxgjNdwMDwLrU88dRem0l/74bjvaIxSm8RyAiZtRtpZ+xpxobAn4XN4
yqjVE9C5kfOQtGdLI8uYhycoveclTswZNbP2LB6lBbY0MPmdVOQRmHcm/Uii5SPArENc2J5E0q5M
2skwgtUAw4woVsCSbF9YWzQs1hid4wSTF2wNFzmhoDXs6kUTuZcd6kBU6BhHAkeyiANUDibcGTTO
fgwqZDBbv6BL/+UthPmYxexMtc3PkS1TVpel1o8GCYOA9qKPkpvjbBX4+T3kE6j92y1E0J9yypBv
IGZD4Hf34zjQtcgtuFOpMljr0Y1KWkrmObATyDsBssttIX6MGBo1DVxSZV9DXJAF+2X3Nu7XIaP0
nz+hvzgfHO275/OJqd0BfBr02UKfjJdDj/Gs+MjcfZMx88/cTYn5N2h/v4/+2zyL/+X9b//5WrR4
5iiRgqj4oTyZT6V/XtEs3uusffthtjv/g78XM+ZvOPCpWAzCZWzrO/+sYpu/kWCJ2g+uF5XM17Hv
NwOtof9G2aPaIMcBZf+eHPZtuMuPdOaxlCBYr1SoFv9SPJj9Y/4ABZEqVA0pNW22rdnW14SV7y7r
qiUGnN1C7Q1achFayWbekvQ+lki2R3oP2/RaF0TdJ+MxcIB2ZSwAB2vRTB0weu0yFsmmYKRajfcd
WjQNv0k+ELLBMjpr5JZMnxVB6rsSB41rvJnNk4v8f6jarRMGD0x87to29/zKBrAVbzXkDzkWEaIp
IDivGlaTiq+wSIQk3IQPgTm7j0iSBdwUxtmCddiCinFD0OohuYgNd1vb6MkchDZuBBvbyqhy9Dy+
pcB/9N3uegpDdtUkmboNMb8bg2zLJktWLb9H6+vVdxfBXxQdP0Yn/PmNpVL9/n7hoFe1M7hgXlMV
u3KkurGvzBbtOPKSnz/Sj+P5Pz/S/PPvPsISyUU4lHyErn6l6F867RdpYeafX4ozW781TRM4tlk6
/PgAlVByiWIZZlJwGcFizJybiTJS85keLRL1Fp8WlQcInyo5liGYSwCZur2K41PDGVBzNBuoQuo0
3EnFWtndQ2vIlardD1w4YeEvJEmYAf+e5cBy/l1NNRLWyiaSqGBhnJHsLtoiXsaUXj6pkGMJYxJc
eWsyMTbQiCvJNi8SVEvwMSImJv4vbrWfYqvmd5g3AJs03xG86/rXCKnv3mGVHYtfgmlBREgBU0Sb
4ZU+Gyj1Q1tQQIJwZ6JqUtGQpAyiA1mg7ns+T+/nH/Rffg7fPY1PaRyZahs2Y2Kgc0gx6JGItmCz
jzXSsvRfXFOfD9XPr/hTEAdIJ8b5wcBtwZhWLKYWzCBBhPzqFX2t7/9YLf39nbVxhtrc7OzP4Vus
DEqAV7yzUr8NS+siVtHqorpUMpy04UPtHmxIso2Jtqm9nhC8QoaV04MOF2rCBpKXUH38te+/+Az4
f/5ufz5gf38L/nhqnw58LJBDJ+O29lRhLcNBrBJw0UmrsssOcMJWm85W1koXXP/8Yf/6Q/7jYT+d
664yjH6Js8CrbDjUlLgolhEOIryFHvbzh/rzjWO+rP94qE+3KJj5URm0PNSIjY0wVoifT/9vj/Dp
zkGspJq4DLe8fnyqxa1sf3Fr+us3y6V75FXQ388//+6LaQOuAHPPTbbVTtjpWsHVEVgL13/9+ev4
y6+DYRDfZhnEJeqfvg6RaIjlljxOhWTDpXFs79Xp5uePYX4CMXz7MpBFRyyj5mgMRX58NXRHDBWB
g3qQ+rnDYfkaOeki50Kf1FWTqKvcgTsHMb7Nei+y99IihzqIUfIZUIIz7qHigySgU0Rb4NTEC7DS
u8MQJpEf1RI/CX/VifplAolPSa1DNtwhqN1ii/NCDcFcGJ6UFLVKm6xTbKZq+RY0vae2+Dxc3Ani
Va3eFGgXiSh3Cs4DLTx2qIMc+gGrmcXLaECxKr1J8w40/oRbBFd1TGYSKLULsF2rHKRySg+nMK4s
otxjnclYfbY0YTsY6KGxEvvQt+rpvlK0ndHFW6xs26bflKW6LmR61PN3dRdpxUtUiw/L7O5ta7px
/OG6IbpPPxLKgx5EfGDxxpPcLzutXvvMusOONy4OKY97T0JQnYp6ZYYIuaDksb5aOxh27f6qxrag
9E81tiXFNDZWbzFbR3uRoScJjjph3VwiVxnw2UTqh6R6w5izmLbi3FTYQTb+zCnmJfS55fnatBiV
67Z4zu3XYHpqzQf2BruqeGZ1c+UPkCrGdmUOLmT3aTWVJGYhtGtcdz0OttfLr9vVfUtGWx/e9VXl
VUmxs4kMxuGmsvtTpxiwae/pTXGYLxcleqsizl0n2Ti6cubjWTmcmS0nRTZaq6CwYJLqb047eKbj
3/RDkC4jVRDXpyUHQ9cvC5ONtBLAjuj6m7LqcVXIzVDB9mJcO+4zXTLFj9at3i+RWe8zFF54v6i2
tmpGgz4fD0AL46FeiMLCNGwRqVCvBhxYVvOi4HIfGbaaCrbgt4G/BF0eYfS4cl4aV1nb0EQjV2N0
ZV6IAEIcV5QIL+L42TBiijPU2skxJ0Okay5N9feKACBrrLRbgSC/JgBHJxwig8qaFaStdO5t1p0k
rHXqEHeUoNWUddO+6CH2RjAU+rFovV69UgFUT1ijYhleF1nnGQZx3CUoQaN7jAPcW4yjCmyd80iD
xdyixufFbmHhty73Yx3aWreqUt2zivRYC/M5UeOnCMhLbhd4M/pryXYpo5RVzVdcmjth4eumCG2Q
2ppEzeT1vaGkuM3vOkLLi7BcBsVLM7732IjVsoNhFm9rvEgQmpZKLW8MFal3i9jYxVWNbwOfZvym
sYQ0Gs5DTVuDsBtofSmcNlCUeR/KjWZTSbsoiZRZ81QwyAfUQtyYpqxTopZKIm1qUKUZQvaQcCzo
dU8lv63V9bVTnApd4RksYm1u6JsT0m7eh57VSIECvYOBThA7OiqL3gHIeqtg524w6pVP/lhe+bhJ
QwZcBUFudVAumwaEsHPT68XaZ+auqATEk4A9WvpaKkj+KCYRzttBeq4z66Inom+OKE+CYR2RFJ6S
pY2P794wIXPGNrrM3puwkuWEW4wRyRnDwSXwIlV8SjQSo8oMsx2DCMi/QK1Rqo1MRzFU1ikOBl5h
4jQ3thw2nf7U9cE6zmEFLRI+nLI/SkIgoyy6CPPsCUHDOWrq3SD9gz5qS1zsm0GBsTxvyUPmpU9I
oFcGn4LF7ZrUoDW4wyXfMew0HlLBpVaWHtvMC6yXXi3RbPrtxcDEVp06D7bOukMBTb7Q2lGvKDSh
3IDWgDgRKUBmsngb4A8J+gOSd6hy5oZs+X1YBw8uNyglaQ6Z/qEy35PqVei2e5hcS8WuFmNwsKLg
LPTuaFRPlo5Opx0uUAeXMEZJv8B3mC5GPfdqTPdqfpHPkIA02RCFOksWj0oc39eEI8VauK/t7oSs
9hL/07a19HnRtNaV9CKSN3XQbX9+Cmo/5m1xCNLUMv3HO8Z8nbjfT0e65P6fxW1ByTCVu1inC4i4
GZC9jmEZZ1LqZRjVAmSgJKziYSdYRHVRa4b7pFMvyf5EAY54JLyvie35+VP7U0H46Zl9Op5FgkGb
ggxfA35ko2YF6I8LPZ4Y0s5KQs+Vmdc06ernj/qn0uPTo34qPQzci+zgy9pTEEK5mLTaeGOS/ffz
R3HnWu+HQnx+GM20uTHrwL60T+uGUEjNYRXLixPlwm7traVQbbfNVUu0XIG7qhjctdb3p7kAiJmz
jkyqXdyjXeU8BnwUqbEm9mnZwR8R7V5vCMMl9GPu0RnaoViYFmZr3pk4+GyzWZi0Fayu8Wy9WSHj
hNG+6O375rqJbhucNIOLXYNJIjakbmvQEnZOv4Q7ghFsoRZzSuZj6a8NXMcIadctnjVd5wMwDFz4
47E2mitTTJ5jvEdJgBZXXs3fOVvr7q0ge1QkPKkpuEpnw6ybkSKTewAw70NbWztuf4ZZ/YTZa+lo
13YwkWtSDx5weogrKnnZ7TYf/fuxtx8J07yeaE1Uvd5gmlimdGMsuD8GCMkt1t1ZK0+SJ1QrCg0O
EiPmCx0ay59/ctovPrnPKxRugX49Mubnsjyq3BPD+saEpMsYx4Fm3PEeT/ftDsHzhnuv777+/OH/
ND/SdOZb8zDKJrSR//hUs2IesmqTRy8YaEd4EC/CY4R7pmEp9vWR/j19/MX0cb5D/mT6+Fy/PL8V
8vt16vwvvo0fLXB7jMVV19YM1RAoSP+xS+VHxOGhEmUZQYGn29xpv40fNeM3mh2DTSmKUyY+c6fy
bfzIj+Y/O+4cLw2dlQ/879vkb0MxFtGvw3+xh/6LIRm/9dN9x9VpqnTLZCmnonG1Pt1UbaaP4aRa
CtRzd5UGz13hbFvD3ra1cVA7Y50KZFcFsY9sKf0YVx/wK9gCACOA1WsaWspMe0VphelH6NsM8NSA
QAh4tNdO0NOTwvFKXcPrP+OacSDbxam07oPMfld4wBheOVkOBDU24XtiqY/2gEIjXAWKwNrUqs8o
f+6cavSUZtj4NcViqqzHIAH8NmEVNS4JGSSJKgW7RIE4dJuWCLPRBIvSsu8g4jdIWQSxxEqsB7dx
SPMiXkIOSzWrsWtXEFEQhltkhkQXmkhXijtcTU26MK3C6xOM2TYWFh8pDswchTuKqOb4AuFp4PXr
QfTLMqguNPW6G66LfmFja2kPY+ovU/CpUcvf05MvCknmsbKHIXwUZrNq4mRDabQqHNtDmeuVpksa
iLuqbFLYyS9UOqArRrLpsGsaeXHDnynMhNfE9jpl2BKFl5OLsn8QD0ndbTTXf6mKlI9DPclErMFz
6OmpNLT30Wkfaa3OaEjJ88LEHybnCoIQmrHUEVvhxqcIQ7XNj+OUFXWVyS8m3lNJ0buMEh2oWWqy
OMX3SvyDwJS/aGjs5jwfCgK0Ioei1K5lEewi3WuBdksXNX6hXgU+UYy1uUMcszSFuhBdMWNTPMd8
VaZ0myUqZkIGWkq41mpSSAx/pxGkLWpAphRHfsMJhuaJIMtEbCpyUwtT+0K8D3Tf5m5+zW1uP0h/
8OCRXZBaeY35f01St223G7UbvLYQnqoOz2DYDjlj5VoDcQLq32mGfeWzqtPyeJcjVcnGZF9100k6
GWCY+B6P9FXjzhZ1fytFxrhLrjWuHTeLT+MU3Ss9ng/VQ2251LrZQzZ4Q51tbPXeqq4qzV9njnUz
VXI3IGWy7BuLC61UjqZ/J1lLdbjoZZsdzQbDliIWVKeXYKWeIAVtR9wG8EgAgZ2GOT9I77cD2tQm
SPcS02OryZNNYqsA/zVfnvNjmMTrOqm7ypSGxpwvRaGtqk6h/3VWCThBHluf2fgntD2rhKNbqYiv
6LQV8Hbi+kwGCOSCEThIcuiyzwevz2/LqdvEvGif9XNIWtgE9iSMUYGNZyssLo35ahqcdaR1KzPO
tuxbsGswhM75nCYJfaq4ZJYPjYeIvqiJzrWeMnaO/Kecvos0EfJkPtS0uMHLB/QDx5Vg0dDqO1Rd
XmN9ISh41bK3RjcBOiVHUArE/rpT6MWoQ3x7PCVJcaNN5dZXHv3UvrRRbimIRoPdKMIz7uwP4NBb
l3cNdtEedto+of/A4btMXNgRJdwprdvi8Zj9cDMv+akL3iBmnyORbhGCrstkhFsGfs3Vd06kLBSd
jXOe7sdS+ZbJ++/T9JenKSfMPz9Or97r9sejlL/+91We85uN/3RelmnGvJPjLPumS3K03wwN2qvq
6gKJCgHr/zhLFfU3dZ7Zc5aqGl54+huDMei341RBm2SY2DQYLAqXw9j+17waP5ZjNlZV6LrIpiw0
/ybbvE96GifUEcy2BvLLnsCGEFkECWzlAwCmeFPl1YOcVHVRK1G6wVEhFgYrtiopa5T3XMiVg5A3
NgcvacntwIGfylclcKZ1XrfXqmJgGacfEK96nb0MRAIkQXuT6+1Hh9glYrXllxGJbfrjZAgscwjR
lxpK+IVh4QSOfbHKGBIWuYt1S9iLWNj7Rr/PkKFCv0dVkCie5j7i6iT52GWc9Is+Sv/81iCi4nuq
M8JFaoQnc66jv5sV564WMAOJ0PYOTABINVEysY+sbt8Z8gKSlklbU5p7ZqomSM5FXdpzKuw7mnl7
iVVgRMfDGaD1l11C12n21oFEotcaWdOur3aBLA2v0Z12xbHk72Kc+Tp9gasQmfDdBfkXNZM2bwD+
aNXY8ThcJ1RflGC8GOqzH18I6oSoCAUD0SDnZq2VhK2VOqEX0XgmLQwHQIYl0EjiYCdv1VEQXhx3
wRphw6/6YUizn54K6jx6xlkRMVf/DK1/fCqRgXg/jbKOlWq2y67p6fuHAAOjnYS3YSPFNjRNTHdz
qFDpq/pmQpdLsAnhj4PtHm3LmbyW2I/MD4zD0Of0LCpBfSsCYINlULsPIuW0cjSAYKlx3Xk9LAzM
gJW+bkxGRoN1KfL6BR5htiUXxoQ06Nb3MSTTyq0P+aie4qlyvZbY2eXIZBSMIW7ZqmwvYLqyHjbm
XNesBCQSquTG5cRpQVE0kmeWkASgZKy01R2pQ/7jZa430TNmKyKPsSprTVDeooCNV4SwLBCza3du
WkMYqp214hATDs1EY9qGRyf02XUnoXsIBF+KuhOUYBeESxjsB1UNF6xZX5BiqHuJXSBYdeD8a1O4
alWsHK5i+cfOn1apTRqSM07TRkyM8Mj7eIYUkV4SqQKQpr/NT6GvzByf9nkoRXSwnRFkbpCby2r6
UlsN0A0Co4HvFPvWJamrDIfHCv/qBolZdJZ+DQqBkAxAjCd/YLPqjMJdEzGBKUtD/06s7K0FCmbl
+AZGLlcWey7OR5d2n7Vxvs/M9hk7A5Gyai88zGJvdlNdB0bvEATEJzHamTwoTQqfqScBuSmHy9LF
DB5aBNPmarKsYNt5qCovCrPq1nPA4GpMSVSryAtwRtiJSqA9171wlobV+weYft3aQeCOZo19bzVV
C4Wo2k1SVoOXl8m+afHax8Gtms5h0Wq86QlqwkxR3iuR1uArxZsd4IH3grp5U5CzrUV7ww0uX3Zo
OJZxjZmnAagIdXCpxKCwAq6b3hph8zgFeTbmKTQL8hHorGCxVhRWVh5eTUHXgR45lhDZVpwHG1F1
7kkhC41pwa2T+ceKgJSHyJHXiuPEZNoF5aYtKHBjqD74yTWMdkR19K/kmr2EOZNvfazl0iHuaQFi
71pmIvbI/mk8w20+hoJNwOj4h1Qx9v7Ee8GOJ8kYUGPBXqiZ9sG35ymMecHdgd7F95QF0C65Skl0
xTw29BsxxuDSoOUS5sM8Mh8bb/7C1ET0eZpdOyt07kaWpVcBCGPc5RX572xhTjjdV0qbdYupznEB
adFjI/pgCyFwM80VGhbhEp0/Ra+lm5f4PLRDGRkwwILxWL4VjauujBaTrmEpbyByg8VEVBn0hhOp
r48l6oywB3kr0TXg4DcsYq7B4aKae3S09FZCgl/0elwSY+y+uArZHtLYkcSEbyjUeipfhAmx2gP6
adF+5PGjETOZU9PwjD6EUD+QV1eZaq5SNXLeXd+9nQqE4MkwAdyorH3XQWsBQHdLeBPrIAZWtdJa
Z9rXcTlq4FBiVl04DU9aMx7GESBLVSKZ7GzDS1w6lP4xqcb2kMVQt/vG4u6Wt14wRvB7pLgzBiMG
5MfXoOK3EimUYZVmEuoF+b7xyZmNmft60JvrO5APfFVHmV1k+m2jZmdzMi7VCr6CU8LU0dmbxcP4
ONjjtPDNEeM6kc2Q04hljuloZfYsJemACfzAdmofdMN5TQEz3LVhnuyaxH+oDOck0tgra+3ZTwZA
AC5yU79+T2na57vPi6oiXJmIFVeS9sbvdFjQhJUT+E2ulQa1VGC3Q/UK9jo0gukcc31zKWaPTtxn
OyPyG1ax2iEqAQ/2Do7kMuvUlUlMVMocDWxPSbpS/yBY4QKaUIAPm28smNR72y+Kq3xwru2whDeZ
yHoTq2gv/NEQuzbuyIAzAT/pQQ3vxFEWDYwmogj6Vdjsuz5XdilJBlvCF/cT/jmufgBnWDe0Z8cl
zkgJ1kDIyKIZ5v4aMu0iljdAZZNHJS7XuXMeMTO+miIExqWM9CATQpU+lhs0jfgZmQxSHLB/KEhu
cxw2WuRI6u4pH16tUsWdEKzKQnXPpNhAuXKPwWjsJ+vsVtYp1B2MRIrLrjCt7yfCIhegpZ6KDvP+
lPJFmLc7GIgwp8o+3OGVYH8Da7qzcXMU9rxoIYMO2jUrIB1qZmncgFMaFmofLytdDg+ToQ1rPFf2
xj06aQbCrcieQaaV3KxSY8m1RShIKzgdHOdVhv38uhhJEvP0ZTSxduGdJQHWTK/Q6Kr49PBciWJZ
gW0L3UT3kWhbgt+JrNckxlvaZX9yQjW5TmQ2HcygvNZYCtIR8x9tegyNxmcD5OervC6+/d99g5zH
sMoUdyD/kMBhSG0FT1DhRlgLp7z6+nenvAsOjhzuyf5ZVaa4bwbWvwAgo7vartfsrftHCu36An+Z
jZmDExterLHNNSBWXOAV6D+wc8T87mo/Albjot5QB5w6SXi2+uhOIKMGdCX7i2oQ9/Tlp2rOsRtD
aEdlPD0OanTn177tDSGopVHJWaM1D77O/QDcDSR/Vtl+F6/1vn7SBb4cQQdsJHScedYzOM5WYQJY
TDHra70txm1jvpV+/eBU5HO7Rk59EdzEkt6wRg1d5vVu6iFR4DeADzLpnJQsoVunIBYsVxdKZOVr
cOdXTZ6oOFiE2KVFczMZ3Qn3srIgVuC9iyx3pclcLMZ3HL3Ik+J6DgxSXzhLF4NwPjpRA9Tu7rma
4nWRo7gXlag2caoGS+6hHyolATFTkO6Blc5gKVaT/F+AjLaBHXE3q1NjF9RPXVtE9AHDi9vJjEDS
+iMYZLb0M/nWttVGk3CeR1IDohjPeO3g7Kn79qz3zjlJgno1YuI9mIp6qvPZzEd25CafeJF6Jrnu
UpKH9aS9RllwF9Rs0ctaflhoIzzxUjPvglURZ8uyUG6yatB4XQjgBQdgqpgkyScvEaTupTum75MN
LYelib8oVaYEWkxsuLQSYspigu6EWl8ZkD6WhsRIihXaLpRrAMUvrHQhyw9pwdmVvhGHlh/1vnwQ
CcvLwUwu0t6OPDst3mI1LY8wrcJFh21xJSI8FKlTXWB4M8gNo8ZNomlTzmjkunQ36aDdhI3GVrVv
zo0+NPu2ZtnGBYpmooaMm8TOrjNWIwyv5VSeMkhuG/j3zsIeMoJuE0k54LeruIa13WggwOPIFZf4
k+WmttMXpEpelFpXnc3ULMr9uaeDm9T0IWa6AGGMY+EcdphphgUp47C5eOlo3K2i3vWTtQYXlF/r
jfqusKbkhqusNLvMjwUpf3UtjUvHnpjClvnDpIfI8VpxqQzmPD70b+QEHrMHXmNi1fJLVomWXghI
R8DrfTWwUQPMuFM7K0k2JDHTEuU5zlmnl5lZbXHGM8Nxq2QVYQGNq7jamHaxTnt2QsIi7U9N02vU
LMtEJ0ndGbJda1fZKRnA9QtYL550MFrYgf+YBgxzEgwgQIeTQ834isw70kV7EjgcgCxxGvvLyk+u
x8jehGOENjurrkQVb32NXXpPWbiehJETHKO9wlkKvAbwK2XnyRH/Q9SZLTeqZFH0i4hgJnmVQLPl
QZ5fiHLZZkwgmeHre1HdEf1S4fKt60FKMk+es/faXfrUqKS5mn58RbS/S+tOO1ZWPuywLfwk3txd
pxxvg8VAG32N+DJSoKh68VqXDJfNBf4V+X1PUHE3hj2Wh6wbX6oJ661L136rgJbiPrBSAMpHUVbm
w1JGr7QbGLt7sYUFRDvXOKOCSmqQcipEIFWEztZRpbHXqdkpUzv9oGJ46cJWC8eDXm5tcfbNAldB
5y177FHb/oXgJlhatdk+ehT2k0WbK0n7C47Fll24/FxDY4O+cg85ZgzLW2jEtfW+8mwqnBq6IfRz
c1OK9L3GMfpET+wwl8XjOCzbGAbCJu94VZN2/ItJe0+BzmXPItmjNALHxbMQYUCw+wRmbpcDJLMe
yDf8LGI43AZrhAxwcszY+bKrYHD9T/hGltoO8q61AWkYcJwE7GH4Ibx7fc3BIOl1i/r3B1f8Z5vJ
s7kUV2IKyaiQFGtmxcicxu1vZD2yKNGnSiD9Gg/YTk069aykm0k/OeNr0diOX6e1LUEdc9fqzp8I
vENec6AM/byRefVjtLciep6cnBPUTENDZOHiOkddyZHOtPEHvi/lYqp6si7huWJxX6uHfW/Vr2mJ
dKE2jzY/Wqpj5bRwu2/oEbx2TOrvBY9XWR2FY77RYgodZ33PTHZ8O9VAYBiEeBtnw0opwwjE6jVz
BUYmW0/M10IOH1iwCZBho9/BK2VQ4D0mo3PzWxegYnxvKO9mAWp2zeLZAR4ROf4VRlaQJepI0viT
o7X91jQ+ijwmHtd3r43I32ZhHtvJujGb6Dc9ISkEMFPoZPNxKYGN6/ayQRT8TE8rY2iBFV3az5qh
ISkw+O2g4N5xaSd8uwYr1d8DXniO2vjRtKA3CmYY5INy56g2c+FeY9JZpir9EznqlmpNutFbdU+O
A7Amt3uU/BoB8Udba33AuvzYFeqcCHcPYPOvSSqs0UK20X70HAolooXHCSonYQxwM6faIhRTx/1U
P8nlwTYYIBCVPLX9gyb87JjBuZNpd9GT+Zgxh+JeChpTUUpueuOw7DP2YyvzurDzepKbnGPsz7u6
rASyC34HDYzdZsJyrNe45CbDR8ZzUaoygwy27ch9PU7gwyIQq+K82VhxWoaqGAKH6ixwYhv5k1F9
Rm4NKa2lUBzdg4EfecMYPt2aYpCwrz9oON+v5rR8JG25Hb3toqAfFdmjw6Jj6Ec74m/eMW+KfI+q
1V52TmfMG7fwSH/NHQBwUxrijEu3ddqwAVou95gBtT4486Qqj1bHgwiis9moetd26V/ZR5dxWjxQ
wDWUZUnEpx2ReuzuiJzjWq/t4e/tcapRONr11q2zvS4HEQzAFisL67plgqfwSexxkjnIXabzptO6
G64tMATiPR3/v+Oi3sHAHb1OqdCnc4GIYuV1kuipyj8jrFDmYlHKeH9rjkTYK2j1pIcetbFExdc3
SzDWpbntxbxP6IfyepBxNPhAsir3PUnQTUnPfGk7tSLGf/VBveFeYBQnvVcYPL9LNr1V5rCNuZPt
EjjgCAMfCY+/9IX+1UInD6aYOVTm0iNQ1bAnn/2tks6jMmI7wE3xybTxj6pLn/IXpLdyx51TugNc
mPnJdGptMy3TPp4JqDemz8EtfqKOXg7Ez5dp0E8RKp8O2V212H8LWXUbuSDucicilazSBXNe3Vz1
PXK52Prj0mytKj2MlpvvdHw+sVrgIjSo5Z2PCHLCPfj6vLTKJ4VWKkoh5HTVR9ZpHMBaPwdlXBCk
RypKZcS7RjJBpSdXBsUxm5l2eK21LwEwWGhphhbkGnA0UGhRAYErlscGuZVtovCr8ogRnJbP24UF
pQ8UcFAF0kaVd3iQgqhwspuKc+8lglirEte5ZayzF6N9c/sFLeesdXtHVO2Lzffm1JyfZC6aF932
SA9sjIclgYpaQ6k4IaD4INzHv8t8oJy8eSA6l845/fsrIJM66B2RHv79tfVmuUsB+qeT56OTEsuL
8gj5tdreDBLP48Cwxj/wzLakNWNxNPvQot9I0pfjP3Fju1gVGnKzT+3Dgrjpw2CjE5Wfv0W1UZ+z
GcAMSAn5ASSeHRVlGC7VmsaGV24j1/de+jQ9N4lJT8FP3z07aq8dmFhY3dVHrhvRXs2MeofRKj/q
3H0gYNZ9mipvnxlNd8bNC8ps/a5ePWWBlVbaKSeX4s03vuKlJrqg5ZTWOlJtRT9O4eiI8QOT6s3s
XJ2xYF5eIbpaG9s2eugr7SmTjGSbYegu6eCI53GxDjAB60vSQV1g8N4eFjN9MibnpomesmO236M0
PhFzhBrPJf44TefD2HO0O810JXKivamWa4kDKSg0aqZntPnji2lSBriK5g12i/W+WB66hhteT8H+
MertC+x+/5HNnSLYFF/E1EtMGfzTqM3mDVbKq2+myynRkumly8ujsqr2M2vBN0Y18rWyDJsFTjTI
Xz0cPfJq8XtupO+ar4a1uOdyABs4zlH6QfhLvF0kZOHEy9JD0XBtV15M+PAYONx6zwCwabYyJj8v
y5rs3ToqSOq/I4HAJI9HiJP96rVP555nw/tju+CS+TbPbl8k6wq5W6DbhtmUn7y6zS4tgQnoreG4
NTRp1rkycz0gklY/QdxfTrC8b2JAStzk6teI5rACxBkscEv5+eSN+EQiUsqBMUr8Sx5YvSPLe0cs
fX3PjE+fykc7QzLbm9QPrU1uQyxL65JRStAiHPC8CEDuc4WKcBKJjXKvf6b729wRwN7fjNjfU0dW
56Jtr3M5fkGlARj7XoGfCLxucenXugdR9ydnomiO4wawnDhoNgJdwx8+h0ySnZwN6d3UE7sDLGJn
zMW87aAf924LpCfRfgiI8FNcpbmU9EdKK6zsFGIW4pGNjyhKZ+CD6sGzQmQPKIoJZD94SrxNiUr3
dpYFOQT9F4Nk2mGWz7blkMe9oDcwvJQMeM/oj0lByxRBfMUN2ntqG/cVj95Vs0ZtVYvJUJr1fR8b
09r4BL07p5/UwR9Zu4zPA0JfU+qfSTOKNS+HyrhBNeizgYL4i+EwJ6CW8SEt/q1Yq6a4tvdObJCG
p9GMUYU+HisDUh85KvdxyX2rRPUbxHFN+vUIYSyr6+rcwll1oU4dRCEQ33lwJE8LnTin8eTRIXbi
5LA8OfnonteUmunICZMXDvltmiQCwvSL+NjWNERplHNZcd49PGpB18DmzOL8zgLhuK9YugVfsoMx
kvlExfn9s+b99va5TF3/8O/bVHm3nAr603FfOoeJUrzYQJavTh1yO+i/vY3HzejuzRHIeBaRglBY
w2khNb7AnzsxgU4L+jq5wwAwOukLgRx0gJkX+QRVachJqITME/M366Stf3Ql26yFHRva0HqR52cD
Hl+dqvV7/vevGvODglTYYChcxDssCK1TcCjHGczxAGZTYk1oSIQakrJiLMLjchBU6xORTI1e1VfK
xJ4R0aMss285/pGsgcOozDzsm/ZaZca+1dPuoOt6ssm+85IrhihKdY2iht+9xHYwx/3XUCzO6ux/
jeR4G5Y6hRraMUqy0E/rDn0EX5eQJ/v2o7yR+NXsPGa923lEIu459U5m2l7Q3D4RFuFtZZmKjWMR
pcwPtunb+S2G0Q2sk5wKOfX3afsNeO/FoS0Zg7hL2NrsZmowytsrd/NHCmCq2jL/6XyrCzNDPfYi
RaRYtjCvyRE3JsTJY+XQyC7RWzYIAABv2UUImJUtdqJsHbXx4i/+uck+ZtIASGjP3roI1bwwjd/B
lDitU2uDWPrHzruDEiR35Kj8yS/hXhwNw8EZdCgRg4JU1XaIfCLxXBCNtyG86i7vzSGcGvPIZMba
tkmcHfwEPj10W2NXqHnesDLKcETnKTk/922cPS+krV6WGVXCLCZaoRjkpWAGoKzpB0oSKRwGWyDb
Eawf+Vh7+Z9qzp5NvTzbi2meScUi8cTK7q1mF/t0QDs92rVTp1EzRCTlOSSuVXENiiWX1s7qcP33
YiBRabBDo9ecUCipNv2s3M21SpfocWLOuBi+v4Wnmm6btTq2W5eyOUc2IozGo9tJchi0u3Dyq3rD
1PEoMrDNoq6CRQI/NrvZenI555gEcFfv7V0jbMT8iMPK4SkdNblPqwZvGg4731I7VzUvCbvLruTv
nnUy552U9nCOZpHDoF1O44rS0AoFsSh51Nti2rQJ48+cZje0Gc7UHrRntTgoaJBde7gcrGId05sJ
tO78luvqw8ncJ0JIII5ZxaPNqN75tKO7IdHioIFtQ1/N3UZ5Ub6x9n0p3w0FXol2HVCDuJqvlrg6
cA8qrWULAtRXQD/aO834W8Q6Ca3Ed8QLnNw4r52Toq2Ur3YcCUECMlKzJXWvDDso9YekJ/iyYTPv
SnpDhB6RQouu9bkpuyDThHn7yMo6CsycgYrNzLnIIAWV8Kjz8tKkgxGyf5EnSsYmenYkQzLNiA+T
6bYtmbVE2NS3jUnaGveY38VvL266gpXyaG+Wjb6fy4m97N/nuiGuTnm7TMfGvK8XoOSw5fhUs/7x
76O0Leh8jdFDLmjd/Pu8Vg3l6f9/5VBjokoPhmRHWZ5q6UUwONYP//1DZcB21kd7DFwmg//7L//9
sCzg04s03edVwXv8L2yqGg15+vcR2/Ufu83unSrW95W53CWaVh7mhciBoezkXVeMNKVxreo0enau
7fA8UjzUkuBAbWyxKaMAM2yS6F0i4vZlo325o03Nb8N4qLricXDlsIWq9NRr1a6oowcpxLxrYooT
GpM/tez3qu9yHiV8KHEHro0MJn6UBGyL7s03kT5gInfxZJEYlWILYIVZjE1W2ITBozJYTn/vqiI9
9spAz2yMF9BLPzUFIPkKbhpqvvFjRguumsaFaKu1x5qakgX4YI1eexldHlIbydSkEL4N8BdBI2pH
mXkeamisPzyue5FPL+0wbFD6QZKWVOM5/RPmr8RPRNaPW5K/ay6eH5gSPRno/vTFzPWjBtbT9+wD
Vz1gYzSYoAWOZ0502MCJ4lxaAm/RvbAqmrOfWIyiVXThFi0oPUwCFBY0pabTD9iSqGmo2pjqUTvC
08ZHmbQdKjQn+fZ1vcFmd6kom85zN/0FtLqWgOWXD/V3VcQ84TSb2C8GO2jqtzw3Tl1NPOgAdT6M
BagFNDbPPqm8HGwL2jeCOjfN5BN2bmzzdEzAQYaI66AwjwmNonXZ1ub0v7XL/+se23Jnr8v/v0t9
XcT/X+ELwvSdq9OyWJe02bas/38L+98f2JQixHOmRam2+IggjPlRCv1gZHodtnVxoM8BvWdWUWga
dsAIJCX7oyFwY+bZmyOuSSY0/7vYso5JvxAIW5RXvYv+IHXXTl7PqTREJNxotr7s6giHvsfmRZoH
TwWNnavIOxpYNChCO1kgl2jztyGd4W4SNsOhgURL9S1LH6ksyG30EiWtcm71s4vRik01h+u401OL
s6+2Xp3FKTdVaYpdURp/VVvqYempv1MCXcBEJIBcIzrA+QjlmM53PYOmbSPbp663iVIsMCmaEpes
1oyv0lx81KO83PNoV+BmVrp43dIp0Kp6W6jlQfMMb0uYlgzatCPG5KHPvmj2FTtT68mzHQ72aNgM
Mob+zm76Y8FmHETkVW/iT6Ll1DarfdIoCGbqZT5CPRghUF9nr0nCOCmm02QfPEnVwxN1G8WknSIG
YruhH2CdFcmrZxEukwGg2QOcW5UxjGtJlHvRShLP6iRi6j0Kno44q47or7adJt0gNgx54Pb0T/DB
4KsJiYHqdyoZL/VsRK8yPsq96TYueJ/Jw8ZIgc0cEE+ePegGMgv6kTqvSMIlmZ4gVzS//Ck4PYi5
yV7Zm8WprZj2ehNn4lAEnj79CwI3d5YiF2coh3uGsiVJPcgklmUiMympvjJTeUxvUtyQZk8dZq4Z
vIB/DI5L4tjd43Q0BWM4MU+8rPXEyH84agtNiWwAhgiVkJZ2bW0ZEw+himChp7YcuQWYBy9dMaZz
eWFX/e7GiMluDGFF06fd4n5y72t4GwIxOj6zi+iV1obagaMTDHkwPlYshJ1VJy9ZUKxNgtEJMZpn
OytpykNtE6jmjP3OIG42j59tB09XVI0Xra/dk18hzh0jmzezKqtdprODVxYxI+WShHlXYUgU/XZO
5++o6I0fL/mwemPcwDRvjlmZ/C7cDVLiHEJwfa+18MrzzN0zMlS3TyNo6oSUVUEyyQTEO7PrhcQF
ZhnFA0CuQNZCnvTEqgOn7s51l4xHcqb+yCH6cQSMgQGQam0+T8nM9IpOTeca/nY0FgaDvL/Coe/I
8/bsefRiC5kELdWBjIonE9vwHvUbCuKZAwL3Ojufx12S6SqYRyCqhKHQnzfAalRkrGJihL9aRY/F
ulZhQ2zMerlxKK5Bo1McDoUPj7e4HzXzgkeAIAtZ0E6ZU2ZEvv8qUERYI88kSdyPbbOc66rEFkue
ROQrGbCyd7HX5YEZC4ZZhRl6iGY2FEw5F11cOPKWrVGlbRqxYnDVZQofzWBaPxQGZ6xra6xgctWY
4ZIkiDnaJqOVSf5l4VAzVVYFQ1QYu9bP34WLmNmZUezF5oTye6oc8H4E1EBff1pgug/thIqD+BCc
uyi7FpcHssWGSL38W+ngI7X4kRo4nEyLFBqbyszweR6KhBg1DW91mGiUrEsasPYyJFQ8IkSG9RCj
yLMx84E8g1TLaT7p80Zzhvns+ORoinT68O3CYwlo+LennryKDu9Bs7Quo4Kx39h1c84KxlgISjd1
XqNEQZrUmerLRrao9D96sYRzXr/4MWbBRURZUNFJSaSirZ0IkhuS+TY78bHGvwcFym0AVeggtZKK
swHtU5cj8Z/chHBc9hLhtEHq+VEwz0OzZfgsjiBtCIuBvAnL1DhMWQxUzEeprUXM9twaY1TUvQs4
lUis6tUGUW8Y5qcHVzjfuREyP7sTXvQ3w8GKdQCpqADuVZGOBWnsWY+as9NitaDVBcTeUefcodGc
IMGbySsDtoXffbKY0dVchroJuViqc5EtaG4mYjwrRhO8idzn7XQ8YE18QvhKS8Zw6azQrliaD8xu
O7P3v2L8V/jQSE8cQGDGbjFuMKsqPlefR6FvZ224wZXpGVwVpGEhQYq9bNWuJvQMonrfdijYyQne
KpsMolY3MTFDs2Ac3h/V6NFJH90/TT6ZZ5PnRHPIkS3YHS3OdVpqF2kV7RGaxr5Vi0FXSAra5gqe
H6IYt7F6mJq8oM1CcuPMEd8xzDO4LmNiBWtr/VOB82TWhHmQ2MjmluYMPbLh2An711zrkckJpc05
PxhXIUfaOoyT9/b671mHpznSAzQP4KDG4dOw04fB1ALPTV86nraNGNo2yKvMDm0XlVmmo54wGM1u
DQWgPZ7XNIdcj7aObdxqk34ZC3BnFcvj0qHugr7SAUgtxZ6n9VlOw9nACc1Me4UElNhU01+rjhj9
rmmQ6KFICCQRglizIQtGZKwM/jKcA9azpXxtn1TxlrkA1YDioHKn5GkmyyxfoilcppINt9IPYLDL
nRK4fWrHeE1M423CEbRJiLe4TK5x6eaR/hkmv15PyVAUy31vxNGOL2QR/xW9NGOJREUGdbrEF1rv
RaiRJRysIsreZVJNVtp28cDBM65nKh1LPmrkwenJsq4rpINCu6OZdV7GEhZflhNzhK994MYbgIUN
9Jaod4aK6J07iRuQZNlkzMD8DfJgxGhDFn059v4/2c9FzbkXZA4HCCEpmUW8U60Czyi+HJuukKYq
+lrxW2/2bAYeodC9DWgM7OM3xUz2NORw+8xsKoNGRKRGCO21NQaP5DAfxqk3pth8iQoBRJa32yji
oKthDWeEaFRCHo0kex57StqSTeJlAFMcOijWWDtC7Utd3UV8L5cjtC1tjlUeuJyYtI1HqZT49os0
4oACLMKAJHdF73RXQxFxQpHJxaEqb5bXvVfucztEXzLv+0NjaUQEoCSlJ9TRrjolbWCq1Q5phAxH
Frt4xScynC0zOs6eQugwmtw3V16hg4IIn8qOEwC5rtMeTKsbjyVewzB1EizBuLP6itEcPZdvnQCl
YlTTfTWaJsYZzEUk2dBRqbrv3GlN9sn6bBUmLnC3I7mGgkzRDJ+ZHG0zZT6Ax9W3qUBLBCrsLscO
ahuoJ3LBdaTem42T4W1XPGqDgCbIZojSq7ikkzEG7IjcojXvxg12x/jgsQaRcFUTk0idsZQuf6Jy
ik4oB9eTEGVEmws0DZpv0qiONXqwygPD3J0aRSAOiQJod55ds8pCz68T/tDutX92Ej92eO2bg5Es
j8CSmYprj0PvoXIcacHZ+OjzCVIIzv9mQuSYEilJLxi1rUQZTbaIN63qV+uUjzbRVmNvBAWMYeEj
TzYqM8zZwzdLZ+Dojc3jolW3aUpfCp3hf1c+Dll/i3vvla9oB5Gi9TDRgVEu6CV67vI4TVxde5J8
GqndUrEOGXYVQb77pusYgq7NmJFONuLHsGtaE7BNJ7aqa6CPFo8aGLtYs99tLzpNmf/rx/kn1OFN
7iKqcKdPz8/vnZqDiibwc9fH3zlU8Y2FaEaPx3f4zjLEs0cDpLgoTV6IV+DKx04qOiaQSGJ2TZ5d
KQ6rHZoHGv7e0S+mOwD8h2k+LwWuCd3lZkN5eqgHidPf/tWb9U0qnOGgSox1NRqWXaJqikVzBRAd
GXfVCJ9QlVtId3z1C1Wco2NUX0YyfZFItoco3588PfmYkOfxpLvbSUNv0NAnBXBPLCNf7uB6xXPp
zsYVcdyZGSPGuoRdNSVdb2jDuqPOiX2rBR6+7t9NQHLaLWkbjIHb3o7+dBNCSC5qRCy1yfOQ9trZ
r2KxGXxUaEDH7jSz/UMjesvM6dedI+PYCvo8z0z1dhzuf0U0BqLpn7nJTZySZLlZ08nktrkrk+4T
rSu/IPEDm6xu5I49H3xD8s1M6zoCbNjpA53Q+hBb0R8wXfgfhyTeui2MzXyuUGULXrbmjfs+QbE1
p/ZCGbq13VMxC3TrionFSrlo8Hn7O74VZAkf3cMQdSflGNjICQhMK3XI6xQyBWDNslYejzWijghY
95Kbt3WhaOn8gGkM9EhCX82khzcZgTcPL2NsI3Zjvr8s0asrUYWS/aH3hP2NCmVsXjzrNbONRlG/
+JVe0B9Bs0xPtaUDayV8YqqxxAiTIaVkxKH+TUeyz4QR8LYlRIpKdz+lFGGdx8+D4OwnWi5WN31U
OpMzq+aqJXQ8ARuSWu7GtfCgpuQ4/iWdgfwvwdgHhd4FjftBF1wNFhiqCN6Onb3UDMNEoJr6afa7
AyGCx/U/poPYEe2TToDw+kje9MT7tWbtMVfAVGliA3LS1RLk9jpEJm9YtfO+mTgYbbK0bA5Hf6iO
ymfiGel5UGqK5tjwo8P2hH+hHuY1eXi2H7I4+eqh6fC2Z4jDC+LJYZ8AcTHuupLppqfip9x+d0hN
cqLpJovob6l6QZIvHehxjl9K1FH+lL+XNZC3NMn3clq2s9mQlLoMP0u9vMtuSkLVxmJPlYfSkdZl
DI7FbrokFOZ5ZgS7NwcYHFN78hI89G1UHyUuKAROikpnQeFQe6/CGhasvu5POkXXbCY4gS0LMOgJ
NeFeZqiltWS5WRhiFFSkZu0mgYn/yboJHbX+2DHS2haaecDUR/FQ+quR5zqCZaaXnb+440gRX32L
Fr6PPdJIkj1ZffPwty6L0Oynex64qzk8cQvgzW0Mm7a6/TcW9UNjiAYilbz2RkMQDpWXTEhFHhP9
r7UWwsKkRmnYGOe/2WRboXL6W+fjSEnxGvsZB7KnZRu39hnd+7QnCq7WY/VmLEt+MHvxPPQO8Buf
C+1aWmrDA5nzV4DPVPlcWpkoQOPRbDDzcfY0puPOiNo9+pcusu+b2SkDWUxoBWKEcmX0mZjVJ30c
9JL1Kr2ogQu5GCDIu3mNyJ3Se8kk2khOROWWmklQectpXw+FfU/7JfCy5q+vz+8kRLBGXPAnrBO7
Z3LO7SYYk9RB5qH7FO/IwA3rfmTcmFQtT02fDjuvpGSyxjgQ+SgJGS0AYLmltvcI3aH9FK4PyOLi
/25t43FO4elOtH03JEvMZvS9DBF3sx6TwMi3YxK8scV6w75yN7ikib23lLNHU+BsdbHcokbIkDls
0KMRS8Wuz/NLUszsmWDiycazg7ybCMBoiNpO2JPp0I5UYOUh9awbZKmzJhEga8lzidKwnaojogQ6
3PzcIvH3ia7dMdIkhJTQOkPSx6k84sNiZHMzWlGeffqCsvpOzO4oCyzcWERT17t5k7pb+TXsKiEt
yo3jgtn0DKhsxNIfDUzOzsB02kmXB8tKkME2XP+h1b84XJ+tIX+SjKQrbLCJQ2RlNDVHqyyPRm1f
vEWe0R5eiQUCwWxA60oNSL459VRGkPS6eRqmfPv3IjZ6Y22rarkstR1m0XiuR6resup2gLqxIEUH
EatrDlKChNrHKBtvY4m4KJ92Qlt5WtLgGgqkA2nMJ7mUn7z4h87EOlyN/FCVg0o4jv7iyz0JG5Kn
KE4uDqmd5xh3MTsdUMNpn3iH1iZjvJw/0dGv87QH6XUXhH1AbhEhVWEaiyvusr+adycL64qkM9p6
sj6QxnyqFzaZdNZpSsc6DfP6vL4jpi0RlXUcq+vQJR0rYCW8aX7f7UjuCtx2fPXn8pvH7kg0cYjJ
69WX808WsWIN5W4hv9yVi/thqZglNxSvpBuijFYRgdPI2Sftg6i4VVSi38Opuc9mnDV5bl16Sz7V
xfRqObzVyrGPucdAbmkjDUKQ/9CJEsdYaZxsxybW2X+FKz5nzE25DtIX4Uzh4sJzMiFpYxZe6sPF
XA8rF4ItST8lJKv6xkj4qywItCDsk/tlce8AKlsK4wXXXhJQ0j45BomvLjr8lZF5GOkRbEeLTXpZ
vD8AZkwEjZ9G3hP1VI7vnmjLDWOtzxSpCrksF66Cb0ZpvGfqx9Y0eOZkGjFWB+naqKtd1QdrO2Nk
AYRjEER0P0Pz9LtFkITs5YgosG3YqSJf1yNM00q9h9RAHuJ5R1B0/BLkek3dW7XMP/qk9qvmmmeU
bi+PRU78BTpX57HHQSNBoO+7kcBQKrp0nM/Y0I4FSDDlW8+lPwW6eXJ0wGgmUUgWs5ql/kVD8uLa
g7M1bWHR+5kY4Xbaz2Brj6rsvlHW5uz7bmDXYNlMhBwzJ5qRfDbQnELylVr5ORtKIYG66+YaqteY
H2fdY2nV4k4n9VKj7mrb+Zw5AO8UqShEfmlBufivDRlVmymlu+Clh1QU7TZ9n2JiweIiOcK838Ab
fUi6+Ft68XFGhutbfoTOF6s/EL2ZWKcRg01AYDbXbFenTkm+7Mw51hP+w0UnYrkS5bkf6TlFsxZ0
Ij4RfPTJhBg+vEEVr793cBU29py/0u1AOJuzLZgDHjEYA204uleQOdeS7KggGinoTUbO+onCoSXH
mjd1BqjpeeqlUUNzHNg5mEIc+7H8tKEAbcac2YDjma+amOKt1Jng9rmBgaN3XwaGVX6ss0pn1IqG
3l8aSoTCpTNAK+jNTTA06hpEiBIEhKe9CJ/2Y6U6uni/XsajbEBCn3TnbqjtB+muzYiYn6osBIOK
4hlN0kPpJpSAESrXdJdZ/UcSX2xcsVcwTPclR26Btbf24y+SZJ47y3gFoHGCyw6Krjf2bsNHAnkV
Rap1zfBk+cRnd6Qdbb2JyVpKgwfnYLVz0W1Win5vYaRjOHmA13BO5flZV15o9eQlIdptaEwqehzN
TLtTlF6zrblfkY7ehdwUn2KP14ee5qfeQbNdnP6d284hgWGxTXsuIovCMoccnBv25JbHjuFEbnxK
Jjmh43c3w+nCecih3nMXHjwTa6D7ijrjaHYNcQXL+FnNVXXOu21Vt+8x92EOpTAezCcrKx89HKFI
6GxG4fOLVcqPvrJvVg/sP0lfqQcqhob9q2SxbJLkVhfpfecWpyrVLxFi7IkXUretS2m3786QgVKY
mM+q78I139cKpkk7NHNAUne2M7ytXo5ofY1tlEsoCO0Po3Re3TH5rInHJcbtXDuLFsYT0Iysu9TD
+JbOkjdbGHzl2jnkTvxHOHcMlthUsPh4RvlV1em7SLR5p+gEpTVtKu5/e8327un2cQ0n6oss3lss
CNbWuH46TXUejS/U1bj37iRiTZnM9xgXUfcPWrsfOn2PKIYHNgl8FD5bqy5uVjXeG0OEKoQOp+eQ
bj3FcJpH72hN43ls5KeUYWdqdw3zQS9j6Fp8Nn2MbNV4cvJh3DeSofFSHDgCXLgr3bdeLa8wtB6E
2z3IovkUQ/fgVVy9XU+EiLQQ9JozQd748n3KPGQYsXopixg7i6Hd8fZSv+nZf0g6r+3ElSwMP1Gt
pViSbslgMGAMDjdaDm3lVMp6+vl05nLm9Oq2Qara+48rDZxwC1GMbRq4IXVz3l0dLz0iHCiI6hvs
8WDa2gP4ldhr1C54JFssH3ixlp9eP1YrKxk/CkeQk1HEZ5ygADye9QaWkWMyAm7WkJuXTkbwHvhA
DlBSpbeEuSXykfSmCRgM/5SIQWTsYU6/ybsLMyvXpU6VkjauJNG4vk/DaF3lm9xGnIbpbKHbJ3Mq
7vaEAE6q6C4aNotKjUhUwTYzHg9bTBthpB5qbKxHBVCZK5ILtMBvDbyD0gqTQujdBsIEt0j5WFLS
9lm7DmNZ4jlUmGrR91Vk80Su/yJrYTxpAJML0YUrPqXnEPCxrBoEVALLGLMYqQ7eoeOmLpNHazuf
FpaVRUVawyLJs2MX2lRoFBVIB38WQC9d+ClzQiTHvZr01yHKr2noH8II42xQUSBR5Dg8i2qD86LY
zzdOTDZ5KPOHaU7GztIYRyNXPAeFVy6sh9fgwKZa6TVDEokzV31WbLDx2FR7r+m2aW+8OVpzlqb9
bLmsaWGNYzDuTHuB0sMH1k+OlpHAqxermPQRvW0+k7JFnil5KcMm4/51CxiHZvhy4ViDxCuXVlMR
nZz9cfVu/V4/KWj0k1kOF1DY56TjLMJm+Kkm9NNmLfYeHcPdBK6myZGdjaL2iOSacXiHO8Y3N42P
Xt+SLoUErKqRoFfdZXInxgN2RVAB5FoLg3Z0F9OUdhjLapeb4oM3mmMZZXypjGMElBrnHT1VI3b0
YjhIEW1qRWLNqN+pMl5FyTRbVlz0DzWOTnq7AH6iaJNJ747C5qTl6qVPELday3mJ7lzx1jUQlfZ8
HyFvB6E0kk0sA6hmy3zqk3yDDeDMnMrd9ea15rCLRLbPgaB4EVaplZzr0HxwtrOItckCDdOTQ3dW
LULw2vpIXxtEbhLArTuPyhCwHON4HCb0NDy9oyDgqYVrQX9GPYbZnxt6falGrfZGNRCNg1E+tw6W
Q5CcWWLRU2X/O+bdb4hNho5ETPa1FIdCTlDzKJvdznCIssRwGcbtocd/XyBZViWQe+4htUrDkWdq
ND54S/9NcdXgLEwPTmZjMZyif16Gfz8wlQD9I7y2yH9Uzbc4YbctW9E9iQb2UBgmpte+usuqf7QU
9C09eu8h5qFZaiwGDOjqrnsoySIdZiXyK4X86yutgguh6molY3Fyk6zdZVq4sjVMr6mOrfarltVR
uOqMqutMkKXke0NBRrE1pIMGuwPi+PCd8omy+LsxcEP7wAhFH20VMpBg1NekD98dazqpiKkh60S0
znS0Jxm2Q27pcUqbtYbCCU7oXHB2oVRnH477e5m0T0KMFwNhMGbf76bMd3TMGes0Nd+SWB3B1RaV
M90nMD0WOogcBwmerNx+YYTusy+7926iXl2zn8cy/vUIylw6CKKXnu3vul6ku2rK9mVzddxih8Zg
qzklIlMLxmHw34pcYScTW/h3qnJSujPr5i2dDY8NvAxaB4JgGfcWBEHsExfQX4TRX6eaz9rSwLdw
e3nW0C8qjZa6ykSQ4FeUp6Ty1hrBqvbCUxCxB2lTv8kch77D5Kyn3Ub6+IFd0hfNtDzQK4TnhoTQ
qZ7jXXG6zC5iwWxJnSd6XnhpXzNPU+5Q+VkgM+vZfTuX+Ch006xAR9nwZlUd9q6AFhvosqXJWbaR
LIZukO7NFkP3gLEao4/tO5c28T5iRrlFjEt/RP4+ptOuEEhqBo0+cV9bdFZdrmjRu2hJ8WFMNO/A
xwLVyKLeOcWEkxHzJGiG/p3mrlgVzowTsq5uXC18oSWVNpmhoNoKcJomt3yHOmlTTu0h/eVFe8k0
nhCFdnZp+PEd/EXbG/Gvi7YJ6NPmO87GlF8jWLZTF+zDMnjCy8FYm6TviE28heMqOiv7WN+RPUqO
WhEsILJ68hpzFNvd3+AhRDZQuqGc+whD4RxzQum7odv1UZqvME5bJl1YabVWIfdYTI7kEncFGLYD
dmDTmLfx7eFJRDxhkWmj8+qmp3QssHL2Pn6Ls4ZlQvXEUBvUdi7TQo/WPmqOpT4a71aXU5fBfkuM
KbdbE26mWPfAyk3OG8nhymxP5+cuK4t72eeHYDw4RdmSv4WqRavHnZBJjqGbe7t0lI+WCvBIuBjO
JeJ1K4gwhuWcYD9hY+gXlISviLxCCmSw6s6FnBjQdl7fnxRPTC7MD2Fql1g25AAR6UG1Tb1IlTcs
HGqDRpF+SwtpU1o51IdqZKjQSciZyOLvbVEVf6QGdpuecieNbREHF6iK75yMXsegyIZo0O+e9iTf
Fj1N8i6pcDnCxI0Pe7MZlgNVuYxc0W8YJFtWS16SgAad0nQ3pgZCZQzI6TU3+RxcZA94EQm4zio6
CPN9WqrXEFEKEdBepjvr3qK2cIqXEnfpUkfMrtkpjNM8UzPko62pPuG7jlReOgvX5l5WE+RAhb+T
9PDhxTchILLG/B4CGR4G7zWfVES6t088w1ii+eqfxjnDDpE4NnzlsVMzfc2YdUdqDgFLisjs5K6F
UcCewP/CeE9uQx6Hl1GVl6rVtJvm9S0BGUpbllRVfpKNinQH+v6Ey3ldmmZxnmWmC5Fp4qOZMJWb
cZqflBO5L24VvjIkcNpmVnhW1EOvLMsoUUx2xj3RzolprNwwwmERJd0xM4qtGj2YG577MA6/895o
sTXozWqyHe3QP2zbaz9UL8o9zZ1qSYD/IaHP49PM25PjjdUrVg/rKeiRo3q9TD8FaykJ3HNo2lDv
x7SnRbblBsrU4H6wFwVL1VrGqYOO2yK5wKUk7XdN0EjbezGOwkLkx8mJqidpdPHCdvNXmpSLT9Qk
1K42ujhMdlHefU/bN1O1iVujeDTYE7Bd8COOaUhWA59ihpTIRaLz6ThuvIVDwcI/f5KJ9mkZZN3o
xK3sMy0bl1HvHipZ+h9ZajwNjexfURuLp0wD43GGvnwEtMDZUUMrd19Oz6MkKxZcgvJvc3iuPKhV
9BGIK8WH0mS8air/OpZgfF7G/jwOe9q0yVPwcINTb4kMD4BeQHe1SNsMQ79aWrTK+rNM4ePtpMXW
2qIesaL3tpbxbiDnGeRlUdlev5gGecpnVXfjhC/1OFQHAD4AxcoCi65JjIQaUQjdaPDS3j3FRuih
ilDxZxdkc8/68MkstVdICmJeDxqDyXNMWfSmcGuF5n30zI5bVr/GSbawGaoOfj49A82L0VaABd4H
oTybCo8osw18oLVTeIf4PeEDQp74xeBOvDSoSbXwmrbcgG6gAyv0xcUzYuJhSvw9AtmnJ7+6WN4Y
ziQnGf8Hrng6Q0t79pp1e6LAHPY4dDRoKhDB5GptDj9DpLt8DF20LKbpMtWMoCOMC0oBXPL+Dqjy
vba76uC6/kVvyfmMNf3sWrQ2d0hPR90kLiatLnmF0CwVJBrwDixmkrSJSHrS3mJa56eSKy0E+Tdw
iFiexhQBxQkYmepY5hJ59aTMyBR+iXHI8056rKrbgd6zSPCtGAp9nU0PKrV8fzaQUI0saFlV/W+E
P76wI2OByDJbBSbArSzttSO43Gl1X2NGkVzDhLYMRg/A4GXWStJIqObmiqlN4pUbedVK0qAOqMCA
Aoq16CYKWVF4SwzwkCnV0K7JLx+RCgFSRkyghErujPxb5kN3QJo5LHxwG7hR9hyrPFVieIb3gy03
/7XSx96aP3TB1phG+riRrbkz8/rdr5k2skFbG6WGQM+luLwYLPTSVwRj1spobWNbsWwiq5xDMQGm
c/Q5RKghCMY+7jQbzSDLofd5Q+xq0wTRL5grHUw0Ri/tQtFUi+VDpigjhzp+AJa8+9V4wWsB0c0b
3PSvpg1YZw43QYXypOW7zLUeAyrGVTDQtqc/HFH8myZyJs2m3fC7Fb6BW8OwT4Ya8JsmTwgNqUtp
CmvheButaL4VnqNdqTtXdOLmXj/mtf7aJRzqqIEeyO/SoLrSyUzyRFftubDQS4DwV8Ef9cE/bsQn
aXQ1JtuevGgytJij1yQhsDCT0pUApBmoh0LSJIA8ZuOFFrzwU1XIOgd7ejUbRGBOn0vWJn9Pg8gu
91gfZYTEro7wYbCBFgl2Ja7zHW//vxyg2wSehQ16zr3qNYX7hasqid03KQXw4+YF8SLfACXvVPPW
N1F75OegAmj+S0VKsBzEMlo0Knz2w8peTXSALJgaszq+J52LU4eMtL0q98ZgF89ga1biZ0sOm6so
mODcsP6gOH5nqfo3t+Kbjdx7Fu0COpTxN8k7x27a+eZv72gBhcSah5jOvpLn6VDsUXC1px8dFm2a
7zj/iCIJCd/9T2kpBWk6ZtI5mOD/+hQ4rlHaJmxxaPkouC06lTkZWIs65f20mD+CIdVXkev8Uvuy
LGqffkjIa6tFaRdfXe4HcnpnIxBZp+gsWcFSAR0WB9vY8D+ne6fbX7VZPZWIIGhtRFUkynU0hKgG
831IwzHhfn0w87ceeWqoZqvKXiKpyZdE4T8saT2y1sC8H/wD7npIbbiBpOKAm/Sj3uHMQWPM0V7R
l2piRAfnTAHTF7XSICP/KDQFRfOxtkBrlSTaQZPlv3P1pm3Hq7aphnUd5fqmbW7EOzA3mkAosTGc
JdY42zyhJ43Rns1sbeFCQiAhsQXSW6REy0R9RJmrtm7sv/qedxh6/310zWtv6K/21B+iehh4VXkA
4/pNVzZu37j6hZNlfaxzKhHW/ViAwEAd7ZTBviQCeDhqRAser25cTzR51gMuTLeZ7yqvWuI0+4fM
jxPBmm7xiLI3MbQnk8QY9EACExtxOEWGwU5l7+EQQLLY04/VtRL9OyGF0vlyPtuYM7Qt7BM6+x83
fM4k/CTfT7/geajeu6CKVuXI4aRVu0x4WCQ9YIZuYJTuChR9EK/OVD/3fXLK62YNi4XxqEJ7N7U4
cqGwgJ79ldafhmp21LpkUw0JBgRzVk8mPX9a9Ug31JR/1t0J//6fsIaPQGwI2zjwnw6hV20NW5Gk
ZWvGklzoaxShnR6DT0+yO8ZrQvr4N8iQIh4juVl66ezo8H7nDjsx7OzimOY61aEgVWw8hvnVBwQb
aTHuLrdEOeLl6GNjkrRKevhIw0R2Cey8UOGo9uSxHeEWjzi410R7rPAlzgWyiASqKH1HDEG0rvbn
cHHuXVRVgp9L882XAphyiVBpB1j7D3DetU3aMPhju8S8CYIZgbtjvKxZc7IS2j9yXPz1hIB+JPk6
LygIzZeZyPuNFTpXs4H4I0MD+EGlO0K1Cc2zm1v+n1EpwYNQ26vMZvYZk8hZpQPkI8Hed9JS3upS
qQP+V25OpOFBx3LeWcBCDIjrPi7utNO9xFP2CruyNPtsy5bdQPG/5yPDVWNwmbq+Qj9u/iNRDS9c
QTaETkraJEJCA0SPIAE3utpHLvEPXbZ1NTjhOuxXmi9xcZAQQO6NtkemvWcYQclySSZWFDpKzhXv
Y0KKEozhcysH0sK/Rkd70FSDW4FEv2eqFZ7szpnOGMYe/pR/aY76TgwOeF8vxZ6rX6z6jVLe2c/G
Y8OdiJ1reObT3cmmvUXUY6A9xnrHzmxaxqNOcWukP57a2HjK6OJGmqvzqcSOANAuz0WYy1Wa5f6q
p4uEagGHdbbmg6lrYPt6P/jpp4NY2e/rXZBANEk6VschRfQS3qdIXhlpZg8pmULvXkwHAmKvOSW6
Z/fWTZKao0NMgncz1XsF/GK5+FankgUXpUeDKGObEW8W2T37Qn2odDdYyQANZgW12bqPxi6/2cUu
ZYjpbra8rLWoX5WgsXGRdp9EKQEotwwpcto4aU7LvT7u8j5aqw7ldubilsVCOvfV2A9VcXF4Cn85
OpMYSo+bloJIK//VC/eWe+CLI+aMkRlqiaqqYWQgt3x6CtB1lo31QOp3d2Y8hu7BHx2ZrJFGvzUj
QOM2F9ONzwiyt4XMGJIReEItH/EP3QosiK0b7m0zuEoTiZVmcNVHxXgiie95SlE0JZQA+6OzlToj
qDcSG4h1dO24T4J+bK0z3t2MP9VZF6R9DqUo/b4zMBWjM11hW3sZjf67sppbAUDR1+AZXsqbbxIY
Fwz+K6llzCs8HTVCp5FZrhY+dVcTs/pkQ2QZ9SHy5Q8JPuckRafujgg4yHworY67vlxPU4XOpLh6
Dvao3mDWmseUzgSe9QNmEceOz+T+HokUwyqiu7zw9l3zFKVU094YvXuQiwLPdvmUKPXNeLxIyuZd
xfQvudjSBvT0YbfJjYm7ySRrHNbs0vWjC2SH/y3MIvz9vthNPV5mg3BWi4/U109IpYylPcljEItr
H+UIOvx0GQbOsxmknAlZEXESbXokH6YBr+BI8T6lV2dMH1WExqgqBrBGmeNMYhTsrYutHQztz8PW
B4fKC4Z7z2Ei1nqHmTx9qUS9qWu0UDIJlqS+vkB/E3gSsk/mXZhiR6P9+dw5JB2hKSAVIGjKhTGR
BDQyidE6eiLdrVhmKD4oCViZXfHr6emnp+v/9EWL5IbLIz6nqKB7rGMLFwh7aQoC9d2o2OlIsXOR
fAegiWgaiKXFAYFSp6duZ99Qh+6jViBpgCzCreysPyfwaqJl1XvlhW+D3hyLtL3VFo+uKsxsOfzJ
CdxSpasGNgtXKc3VhMwT815z4Ea/SRk+O8i0Jq96CRV6gyLOdzJl+odpfupi51gCOkPTgKcIlAH8
lWFHebWXqM/MDOy19EkKDakukwmauM7FKmB7xKEn8W/Uwb6LAHWUMMWziwfbcMSHZTQng/SeAhOq
r4+fCA5fM+Y0vACUNeFop/T9bI5atOlDuo/i9BM/6T1zeM7JmiGPwHgYodPzd5r/zBjz5FRVzA7u
Dx6jueaFKaMOIyzqKkAWKtJj3NjRpvAg2Yv30Ixe8sZ9Lt0KuG8ItoNol3qBi5oY2aei5gdukulN
oLLetiNjtZZ+SOabYE7Sqe6uyJM1hA2b2WBcJ0N3tr3bvrvyHormTTOINetQVayaMNgZfBlbO+VA
Gr6M0L4XVKDPv7MyxJcvw7NTHNyAs1CgCFy2enkf4vHUpRJFZ2yujVC7qIgVCyoTL2CBPaJn07HW
hgF7aA3Bt6UmJHQkA8HT3fDHHGVIg8TUHFuHYKwK30KCTssnBhfPWLdVNj8AtNlGld0PZpX5taVk
itQQi4ivxKx/OprFCfahlJHXhVMoqManKrbfY6G2VsVVkU7xuKbJz+1/bJ9bMAGnB6kQh45MlpVn
m1cLRYI9VpBBxVkPZg6fEBK461ZbY28ElHZGtbKt4tx3vHY92nlJLOlCutJaB6nBEE43RKjdlLTV
uiekdWFV5O178q9lLmDIpBdubsfzGPbdig87AhEcO3lQRvmUDuAAHUBYPDUn4Sc/oT5UuM3qV9yz
ZAuyEa83dqEfY8WVFEb5Phj6cZHQT+e07x7oCHAd6D5q+qiHJaVEDO05XAd7MNROW6+UhS6pMNM/
e/Q+kQBj94ZWZhNhsA2rft11VFZxKDvN1WvRgXUZxVqt380Vlx9FIF4xr3BmgV/0urigwThUxqx7
wQ6+9CdJjSLbo8KRiNycWrrRwviTwLwI46XQx352T3HQmItcxGS1BXw8hpn9xpZ9SMPuBy/S7b/0
idpIyLyc2ZHe5Wt0Cg6lCGkyjh+EYicR4sCVWXPzBmCFDLwRIhjVUg8mbddI631iLGqyczdGdUq9
8tVKOf6qHPd/Pdab+feQGiULcOFNY+y9HIiGTflHhdl97Fgn7aB+Qt99ssLiYNv2P58no8IqtpCy
fyJACHWVaI6Q6jM3V8zyGPivLD37vf2GsWmbls601M3yHKsJCXJ1jaS/7wL7x42nvSWs7ZBF714V
IfIXEMwBCarwSwlPxugHNbYnAkDcxjxgEQ/lvOLF3cFVSMAsYfoMgTFPjyPG9VhbJ28G2/3gM8H6
eezxgDi1PKnSh7Bg+o0iw+eahy/SELd2+nfrjF+W6xmrZqzmKJlurdT/E4TBaR3x5juWsdD0R1vO
zkly71elBV/MXGh0+3hq++PYZ5tJx83QatC9hbKuLAH30aFDxIC5R7wU3dsGLHskRRb6JVqPAc9B
iwd+kaTGn+dtuWXBOGqSmF3bQtX8PGTY50ODFASo8wuBNBdT5VuvICVUCOPiZ+XFsZr3oESRqbGQ
69opQWyUIr8QQ3TmxwG4H560Ur41It7PcAB5kjnRE4heJbLjSFPvY55hj3PDTdDUNTMb67pE5NRR
GAfKMa1dxCQcKEuARXpQmVExePtXgDC+BPuHNM6nPiO9zSXvUpvWupDpeqrydwfl9KAafUliUBGm
McEm2s9gsT3lhHbPVPin5uNMIpmXEA2vI+VSPJP+WgXszmK2C+i6ePHj/CdeBbtaDcQEJjPXEvHY
e9gDVO9+EuLFPJiMNywrR2wt4xAhwuRGWkRV/pHmKRKAfHj0Ick+msUDWjDlyCT67WFhVqljrlI7
+27I81wFGnqLwVgWSQx0T3R/7C5C0HgKTlGAdCR0T65+DdAsEjbALlEPe9/SyKh3onjFgfRw/Zpc
mhSas/GWqYQVLAowXFuhMoMPGSlKXYdBczHK5iaF+5VAs3s90685kXs2q/ftuGjgQKgaLMfyY/TF
h4OkcVS8oGPth8sMCHnuNewXdat/ZHl9d638KvvmRrTsrJOBOsBf/96762Lg7DILecnQ36ymSP/x
DIBhaSbvdgSGEUC24SyF66pwwjqPSKDqCgkrtUwGn4gt2UrxT7hTvDMrJwbBCThCjXV7J3zqm2zb
mS+Lz25FtWqtWxu3sgk+Dj5CbT6rbTsnFOMhQfDhW6t1VnOrmC7p+2Z78QYSRCKCQRd5Y46rDNdC
BnhjlUzu+U02db+u+9Rgzn2ejLzacZSiwRCCTA0yPP1ZSzFZ+OeuTlp9pCgoS2FSMyjbcZPXtHQ2
C9At+C1aP9msfwEuCOycyKiZQLAqtKD0aeOmqD3/yaiB9WC8MSzO/BQjioadmD0aTNM0kII5W1cm
d3Ce70iy81r5uQjqhxeHn2OCVkwruRSE1EhyDJ9wtVHYWEDu1uRv0iQzNtCjcPMkGJ58aAA0TPFW
ROgRMMQl+77C+yCxFg0xfT69Lw6qmOWJbE+Np34Dy7sahbnoQv2n9fNfKIuKZM5Dkvn/AolaLByR
mFBJZ4ZHppp/WQK9QKF4hqU8x6vVdJdy9K5Wf0v5LxTkBIfEs44ldlTNQjvdQGBFwfjLLLeRNsIs
iQkafXY+bp0Bu6rviv1YfBlDnXx31qkNEEF7AQSk5bb8WkjkQhnwQGNaBrBTS1+Xl6oBGhsIqh0s
KIDy4NbOmwYg8Ewa6VZ6/cvYBxWYIz3twZyKGVmbJqsLRKTcf04354PFt1Anvj/glpXCBA3GxuF3
KD9iJwJxbE5szfHCl+YSeSV1fhSOUboU2Vh8oPzaLiYVoj7aTsfX1z0c1OxlnpAj1ZfvcchQ1vWI
A0i29McGZ7N3rGfdVG9YP54fchdxslKM+BXn3LSJeqMpw1uXsfcVuuG9A7lQbfhtpFANFF3RiTUs
lThnWs6gZ5ZvMXCVwjaxIGOd5y7d1wkPUoc4zOr+PGF96ZRP2Am9vxMpdpiedXavsiFfXQJRJiE2
E9div5bm+BiTeT5mCJoocdAIxLCBRv2av2+0TNIXrfxfjSaR+QQaphkvIkCUZ1fauRWOu7BYhvIM
JS+cGx+bV1/CBCgBE7SqSf7zHDJDQgBfo+Zaj+hnLGZDftx+h1V1aTr8CvjgxVzSJJI70TcfSD4e
GdzjPrOo65r5bXcqt2j6OIum9jcUKOtE/SlYsZZRUGylaX7xLh3tYLx2RCHOTPLN8hnk2ZZutBb8
9HaxpZJ82PJEXlVmrVunuo3YeomA9OiWJlXPdssfnAO7vqvGvRkG2rIlDlcai5Is0xURhlZfzlYN
vk6PZMfZYClRPEZNuEqNkOvLteWqbr1XNDZrp4ZB0ZiU/ILbkhbjbduYhFLXykDcn8HDBJfi3s7f
RDuLe5zusxnbH8fr/gns6zFp6fRLd6rYmgrZb1yTZsLs6/Ki8DaFFbGZRA5gmQxTUsPAnSWvk55B
L1V7HP0br8EUQVWBjeHHfsoSZIKGSG+CDEMG1+yZ4jbCQ4X3WgWwzYRktxXUhkfYtqu7SNStJyL/
WDPN7jmNm2DjZpzwLnkLBj9HF5obdMAr7qOiJE6vziFRA/yeQR7cwb72VY2Q0I7vtmWe6pa0FMsb
DrUmbq5ZBHj5u5xgzDMdYfcwAgRn5It2RWL+jI5+yolqGkL/OHTFqWzUppEJSVu8ZPFpEGWMZtVi
DU9PuCm2ia2dI+aS11FVN4jCTif6y1BLuoIRI8cWKD+Ib84hREpwsmn0tSyIhUxcHNoXDoZsmff9
uQxb9iF8Rhn5qcRMA/kkMLcaoJ5NkEZKDRgmG+RkvSapE3Jw8AzilTK5G6IQCl3QC4LMehGZbsBh
gW3e/KS7JRbZrWlgF+s6gZSsvScy5XDiZoKamxxTesPYCEeKt5b84oG+ASJRO3GbkIItoyh1yQIw
NlaifnR4d547QAGDBHQCI/wjKuqtZwyPSOMbLFPIWQNrij0X56ZtiUgfa2+Bqmp+YOPJXP73jGEV
/UrlSMrbM/HmX66oz2yo0dqy6u+uil7HSWibsjLjpwKEH7e3dsuC4QOHFqp4b8zWA8ktBye5Go4L
JxqMBrUBTDlSUUHnBlazjsLhYQEeP9sR5yxrOpjdyA0TJNRCNwiGcj+sZ0c292CbozxEmVmWkbvl
OTXh9vZ4/htIhIYOAZJeema7EgJPS7y71+tAsm2XrWvL45Rd69jPuy7PV7Ux70pD9qmPERiz96zC
6EUDD8N3K3RuzWLDrI1BLmI+IbFjCUArnYJUPg9Rhd8Z25EoJQUmjMN9mfpz/Lf6aDAGD8TEGtxG
VUePO4jLguiAS1zBGuqWt8/a8T03OZSrLN+6oAIBP0zXlT9lSVQpwSIo2xv+LrAZZzNf6iGQ2sgh
GuT+hz0AveXzuC7syd0VOnsnVNDY+R8p4ziJgd+5zQcSxLa2qCkO14UTbrsYz0uYbc0iOVg204RM
ivvUtB1UovZjoFnNSwrgyN1GisLj0nXhngGWDdfoTnGNzMac7VR5kYJBoEafD1RGKCLVQ/9ZK/3t
4PO5yi+/Y+YMS+aaMSaAK1H995yvYU2aWNZ9dWtj+ddl00vLYNg2+TaVr1hnjsmYN1sLNlf3k2kd
1szm5kwxN6TxHpLYv8t6hHhp/VdZ5Mx9lvaCoT5dtl5OxwuCeSvf1xqJdoZLtkntxuOzhojXx56z
mGKL2uS6ig40hr31ZqShTO1+U53AKDI55nGufUnQtmJB2PoQWvvSP5Tt4NIB0pzwxzzLmBe6G61T
VgegEJK6Cm2U7wQ7L6uRFWeqHyKPsqOl/Ti5vS59i7ziVr+1QXK2CdGa1U7mamg7OgXtn1LTFO30
+kcHSAQi80lvSshv2rSHISUaaipeowKozEp+Cft0MhowXWgOrfSuOjiKr6llkIcmgVHWz4AEvJ1l
Px0WAWx3HwN4xDwHTABwxHBpFwt2kNJ2hzepHNYDSaBzveWAVB6Yf03a8llUAyEIKGVM3KyDJB7Y
zuAhjGVjkgMx4f1ZjzI4EqJwbBL3L+YDChxoCQn4ws3eL+ftkoiZI/PhxbJSwn90StDT3sUleEde
EwK3Tx51RlA6GgFsC7vw3mqDqOR5ZXGyaV1pzr9mKDjsWzHXL/1TinSGQndODmHaYdLvemspAqja
Ugp0J8jp7STgloOQUFF1zCfmcH0kJoirT+X+e+EZ35o7n1Ylw0NYP6Yy/ByUeIoHQp+sBOFwGMI7
W8nGFhlGSSj0UM6yt2jVDVcOKFIDXCyJBCUA+7Hh++6cvt+T4a8xnhcB01MazcqiWamHgd0wnR+w
EnYxI6HGAQKhqS+lxyDR9VV2sAOYoOZpKHkph8E7IRRH8+HFn20n3/QoPwwaYvch/rMTY1VXvD+N
xiVTq3IrKp6TRvNOBIty+xknzaYlo3Xzc2t7RPLMQTzXlCaglV2Yzt6vcUUXpb8TsXgfbZNDUGBn
12GbcvWgBNs5OJFGviMZUJC2kOlOSWEFpCpZWt05rfBWlvk7MiMLzMliRajNlxBTVOy1t8nuj21T
3hJIy7yU6PbSHdPxrUT16I/ZVbUu1v4SCNRZmk7/TGz7mauXhDxPvfuz6MsbUWRwlDJgM/kGySPW
gk87JR5Gg/3F0roeLX2EMOynTah/D3Z/mqIy/9EGmtCcp042V8sR3LHUZc1hHfHRxYy2TsuBTqFs
+jQGA4Wc7mbEt4240tF50PFnDM9jlq4Gm9guXvfniqvwyTCRaiUDRLVFkzu4q+tcmridsH5wkSq6
PzeGzAlT+s1Kh8k06+sL4hRA3dHP9rJZh2EaXbzeGi/2gDo9jd1mLVtYagPDuREx1lShG18qWG5S
CLHSe7p0jn2cUnfbThfSoqeLzlh6IADtHVH/p40arQkP//1LkIC0whDLwfvl7DAGU1NwT8M5kSFW
NwwS1mJU/yPqPJYbR6Is+kWISHhgK3pPivIbhFSqSniX8F8/B+yZmF4oRFV3NUWCyGfuPTddNWn6
IqOYXao/7ic/Jtseky+WYAINu34nhXXqbRKAE1DuXQGBpgOJNMEtZBWqI6zP/kZxbL/ZtX2b3PHg
afFHGRf+1UuMDBvdUB9p9tQpT1os7/Ufkfbyq+Eja/6LYzZkHvqXQ9pJind5y8dxuGPRdtYAMXOw
X/iPE0VvSP0wghQq4z9NeAJZbTw7hERhDvfcpyRBXJ4lgbdKoIAbvaPvejKqNpFtly8JFhjGRV73
i7BwxQ45gKe1r3rPXJbJjulAvwwy+jDG3BqqJVGeQsVO3piM7CtojFU5X/aEEtSrkWzzhT0/0RgH
wYL1HvrS1tuLws03qLpPrWHA+xiy9kprnUI9QGynR8MV+RadB5Iky4oGshHCmakPvCbTDByb0ZBt
5w/oMh6LX0wUCNYi29kZjgsNXLLOAqbDaZlWP37CeqnCiJq1iXM+tm2BGEjvf4Vm2ysUw7jAfAuo
nqxvVpqJX2QtV0OF47tPN8nrEuK/Shoy4Io2OliC8JEajEhDetRVqwuO8OqgV1H96zvttwmC9nVI
51w913/JRButkSJ1l7iU60mE8G5btKdJ4/g3mzEkTmCr8mMie4ri7OcxyWaECT0npRFvKTcmQlvT
+lTY1VkvcdCR1LvoO2/6CeqddCASIROclnUX1GsuzxShWO9hnxckN0v72x0Y7ml6d6JVn0dCsFe0
rSta/eYrZE82N7RcsaxX4GACZ0ISVlJD1xipn6o41m9mR0pnzud183gIVJCZuq+T02HOnhwHgiiC
TCiyeVbtEBXMcEIpWNNB5SK26PR4FBY2y18f9HUcvDOGLlaGE49LhovKym6ePrF3IySvMhPGHDTe
jMC8fsTe7vnjzZYVfbRpQ4fyiXTJ6vLC/WDB7my6ZghGLjm06B7buRE18dlvYMfgVXvz2q7gb9GC
S8M7kuOhS5Q9LTO/BytLPBNmeM1ExwpeCKlLXRvdDVhof8OnoM78gmtslcyLBn1koxnjzK0VIR7A
xE/+IPfGBa0X4zasFxM6zRtYGYViXts9Hukc0BAHo6M9ugCelX2egCG3BA0uaaqDFf6x6Jb7ln12
CYwokXgf7X5YTDOnzq26W2OnDbJHWBuA1STixqWRd2IrfYK29cCnvSqNox2N8Q3UWUewNBhHhug+
W74oy54HaBeEBbTTAqnyC9Fk6ix8SdoaTijkEsS8Vem1HkImKjrrkiJjTluqg9lz67KU6n7HdD2/
H2Y5inPSMyBDIfPakgpFAxUnR5iphJJq3bHlTe4x1hqWEXx2pJ2D3DwZZVefxhDHFQCghcvds7Tm
AfOkjScSQYHCDJT7zMzSCamNpTtiqYjW29uY/5zfyUu4s0wFfhRjuGKfXAUQUSJmf0sLZPeT5zt/
jOkeJSDHho2PCoegcjZOKsJuKoA8ZSZPE5w7PBsXabFf+AA3mXVUOeJJPbKf9RJoUuC4G12iKIvG
yDtidkVXZ3A2uqxbfMjD6IFqgtR7bxvL6Dmp268gyL8CIqxryElPGRf/MnNZNmtTAvAOexYKsCkG
wD3MpgTD3uQGrmiC6fST5qJjgqwImkV44zJW7a7vwOu7FThdju7z0MUMUl10H5mIgoXElpa36F3H
NtgkgQ3UCZ8hTn5M8T5duAb+HH1avbUYeHvhQUON9dQ77RWpI7hXbrHCuuP9YZFrY6nQRomWRyP/
GbwkuBDtW9bRjw2B8Ik7LWBS/gss0/0qluN3YqYnZlToAQtpbo0swmXVDMuW56wI7ljAxlhUHviC
vk7lWhVHCzLWcjT4m6vcWIUxN7YypzFmLAychTCo2mFf77fc5JN+JzKWKTEjwgJKIrEp00JVGX8u
bXV6fKmI+nPDcJaQ1yvgqfi06Y3HHG2UrRrAtPV0xSvP0s1jNQP59YSVYq8b/YymNvVFG8JD8Sb7
SHgGymqKUoad5ICU/Q9y1GhhyX5cduN3RbLuiSRUPHlusxsK800akKEARrP8RZ+DoclqumjGkP8U
dqrjoPznAgtXSHIcT5Mng0AGrcp2xexk4i5CXg6yqKch40xV4UqJjH2hgoA/TgC5KI1uEnjjemiw
S0SNY0PuYyfhEFOIDJACUYO1scqRmOMiSTzEPv49ypAgl1L3txazPbqEjqe3GcP2C9Q5CTVTQdff
l+ZrkLyGPm2hadrTto0YKs05VpXLf0IHtmOHSsPfUNuB5F9ksXB3MSVvNHg7ljq8RbpHK9Ebpwhf
2XxkLRySXo+mc+9o0bd1mIDvb38LMmIXLK3eg9j/Knld7ZLpWgm6zmW88DQKixhlOlaSWdcEQPEb
NRRUsYODff5S9rxHda/BPmeps2jbHmrwfBmUJNaDNccqTMYQ669LxRnPpwf/ggeVryEXVOQTfXHo
bDBjYbKPtaUoaopcbMYbkSKQIWJDp5FkWZcWFgoH+asJZ+l0BQRjT7ASQla9AEkOBj+laEkVMWGu
Bxenr/Nv3I3gJCcPYt6IHrIwKEKYrLmgGNMrUH2WBRbvb1hmBKbMiiEQDC0DQ4zxWr9MhKk2pQg+
XJeTJwkJacy714AWQvoT2hxgOoumtP9CCMlXLkQKJ+/y24xuBJ249gt2sMV0lSEfP/lqqqjYu6rY
WE39EwmmK1kLWXfAqzT69Ho69Gcn+vZVefVANqK9UsY6NMP+rBnxJsPhkY1dT/4RTky7Fkcd0QrH
QnYpdG4449gbT40ZIFSBpFA5E6Z3bCJe0cl1a7J76TXuBQVF79JXYlg4s6NDDrg04kF3YCyZkJi4
DyFdo7De1B36sMCmpIejv/BLjmGv69GoGdOvlk57erdiWfBrM5dDajxk6OsGlkR6ssfLWnJDCdF4
4CgA172yMepkyXQ0+oGwsoxJbctCuHhhCHKFMUFmngN3RbkMWe2YK1kPWCYihphzFnZG7XDRlg5e
H+I+F8lI1rfRlB+YGOe6EuWCyW849a9T11jrLBJvgngYSOBIQF0S7QBfh9vUdFeOQ1Tg5L+oIgZh
pLdXHRyaF7r+Lpl8dM69+JMJG0xVxjq+ydAYdzj8wAxgPUemtMHvRVdH8nGP4Fj42lXEBuegHV58
/Zv4v3QNavfNpHyKDUQIuYdbEraTcu1pxbic+ohdLp7kihipAON6710IvoyWODU3aWg/cctcz3B/
bqp/9LadJ0wFVXuszmYd3fzaqk7a/EW1xokAXkSwaXGGFjMtNXZPCwz37d5g1hP5uk0mHkEErXyH
p2Ts2ZIZC1lIVF460YWcdt4qc64d6IfFYNpQ2VLyEHyX/ChL1F+jVqHWDU4k1KzS2rzBD8O3EDEk
fIn7KSFsuLlwqjO3mbSPurQ+mw7kENPdapek4FJ6bwkLGulBnu3gCrBNy2NrzqDdQp/Vze6nKXC4
FT5SvhhdSBfLmTlh7GyylGyzXhJ/PSdFK8xSCHcIL4Iu4ohfjNPwzKewmxWUr7bG0jzw41deMkWf
AXvuq1DJV6bZSxEaZIiUFF9EDuOhByNhYo5r6Wpl0y+Zs/4j9OanN5q7iknqpb9nv8ABRG7LzgLS
0AacnU4KfMHSYf+k2hUEEK8V4olQYkLQxqFYQjHlLuUcY73T2bFKtoBmQtti/Bqi/8XOMeo9KjKd
SXvosiqzCbcoy43JZYdtfKjYpYbJ1tTYticDGmm7cfCOONWmnzImlFRvyVT8Zf0MHFrHmlETxr7w
A216GrX6s4DfU0b99D6RfBHZOil607xN8XoWj0uoZNbKb/C9UUXhDoWtT7Aii/OADo7dmd9dHW3A
NGjgguijbgEcHFu6jPdFoL2T2KwN6PkoB/WecFfMwNgs2r+2DJc9aKEjKY2YTEAv0Qgjs2543mwF
FR471m5E/dV/m+a7NHfObyOq+MlXmD18myhq0VZAX6nDwih8pRD/abr+7mTCoDbmdk8V/TRF8baz
1Y7g6/pb491FOXcQONTmheEN6C4G95SGH1LxrmnMF4HWCxNoTFFZQiAawZXZVUUFh4eTy2X8yAr5
3LL2nG6iZioRDkszjdEH3XSYI3lgvLHpjkFo4oaIXqlfvgI9PxQszh6xA/ZuXvWEVrDlFL4aYti3
FvfQyY2DbT2lwH0zrpvixcyCHcatVYzRHV+2+xKlrvEUacjuY9L4Eg6lhBvG02RAPCGjazVXO4Cu
3rwCv6tOhqyjdeQEoIrPmOPxjrMCIVkBW/FhiiZoFNFOtuKtLLp+NTk4QmZ1gtKYmHlR9mumvLPd
hN/anjL03tM/IWKxHpvmrg3UlajbkJgwLC9atAFHmeV/EgbCyxKMU9kk+z7jM0cG3dKs3b+VnW09
N3sThTy1YXJr0NfgxlzXFdHHprqiwYOUQ3lznIiVI3YoRVq57xW16NSHr5Yb4//T/jD8QFGc3nWN
0qRvhHgyMIKAXttmWYw3V0bq4LTAmnRdoSzEv+rImxymn4JdrDtyCqVu/q8RnvXEash0Q+3Zp9WG
nqAdUMe/KR0OPEvtlS+Ki9U47SIDljptU04qVJzQER22OqPXbZIJeLXbbfJqIJGzHTbNQPwOgdeL
EjfZAP6frv2p6HDMdgucsB8S/RK53j+V54CeGzAjmU++W76NJq93UrDlD4P47c9IZ3xRlNkePgqY
RKlBegVTch11AG+RYCMuPkcMo42dRUeddZNZbRKWekEsnwmQZFBQjcc6mD/FAyD2NKbsxVozQ+cH
KwJqbcpVEgOB58TgMEdDqhXDuxNjWe9zLBYSVxSiflZi3KIF5hcwdkCBVsyS4l3E/xVJm3/0Uv2j
MzkDGuh1Dot4Qj3LJzHPoJlmsQKbSJzUvL8TBQdEkWMYdmj/bX61nMVEKaDwsc0agNhH1AHwYaKl
ll7IjAco5qp/UOE3/qV29R8HgvfCqEN9YaGm5zT08P9sAguLVRZDCM1cvThC6Pm1x/BS4TnTWvdd
1lnPtFzidCsCBFUNHfjQLLWh3oO4mSGIjAe6uLv1mWGu5HOpIRPLepp7w6tJmTfxiA6QSdnhOU+d
Cg+e0d3zDFMueix4kFWRMTJvjs4YQmbMzO0UT/+Qd7HA7oCvt7p/0UYaGRjsUXgamUmpovxpc9A3
OfEeftd/RxVGamlTynhRGbK8MJgs5NwLZB6djZHlrO+DQhPJPm0rbAmzuhqtrfT5hn02TzSrF7bS
af3QqUyCjJl6siiwST/KWOpXwlvayn8JAhtFdPjcuMzmhpm71lWUEAGXAVxLeYbU+VFr8bNpgHRK
jC/wcBmbcCfn80v1VwdvIkSsb9TNLQ7QawayY3BU8omW88ZmOiIwNndW9od2H505R0OYTRunKGCR
xdYb5ASW13EBhqMpXIYk8VkrLzDQoNrak7ssc/rzmDLCq3qxsNOL67XNknj7L2ZAt7ki5EYPUBRY
ROgC+BsqXW21xkJcaAgmU0OHWGfY9vHAwk6sCgHTkzyjVVDlv6pRpFUDvUMsYXHttET6OcEPrdZr
UJnaUzRp14xN3zibInTGtEOZARfihJUCoxGtDAxLUlL4S6I8WhLih8AoFW/MS+SpqbjfjIblbjC3
ZiubW/kJ+esuZ/V/S7NR7ol8YvEf1lSgoh33ElnSvkfhOWjSYNCdhM9R3osrJMjHg9DJjhNL7zuD
rsRsv+AzthsAnVwf3G4kU8ODrOs3InucU6D2hTGWK/hDOGTMIryHoPnYmJb+CpXBe47F42xUrkZg
MftNmdfezTZYZdL9LDvT6k+d7tqH1Cy5+vU+PmY8aVxOFhUbuABSqzDCBdoX2ZzBXkcW+lz5AHA8
tPQZDpA1F5fxWnofLC6we9Jzv6dwYMEeQzF/POxUiWDL0DzW+eWuThhed4CBFsbIiHRMYOM3FYpL
qpFFZxr9mZnXBsdm/OyYQ4tdTI/Xot3IsGAeyzd9pGFIEm198yP84xrjwdYLrEMAxCMjE3blQCs7
EncwwpxmEqWSqD20Ek1qrtfVQctHXHKjpLqv0zMlgY40oEDxrDEn6MIWOS/zba0vx+VUB+WpnuD6
9IAPF45hQ0XVYOKrulULN1latkbDVFpIlBW7gyzJOjYwocmcv/0TEJSARTy3704S7H0MLIyl665k
YBgHyIPH8KvwRXMc4+TiBJ120pICl6pSN4lKnLXzUH42MBVQYg1wS1E0ORTEi7DqN0BSh61o0Hh7
kVsjlCx/ClWEF9IG41PlNcCjJ128xmGw1DR2UXKcWIPrVrwD7UeCtK+q02ipOy06Yn2SAL87Qb5z
kkcFK5pxpvVQBreTUjtlCrHzlcX9rTblplN9gEAtcJceC6hlJwKuIc7xiwJ29CQaHOExKKE1nQ60
+LjZhXRyzCOB1kE0xDthuL8ewfB/a/fDQ1W50VuPlVLSKJ1o3Envtl6YG6xe1UojZuoQl8Ijrcan
cQZ4wMVYe1cNj+4qd7DN5h4BaJ4B+KrlwvkG874eKGX/JtK4EsPDcECgYJjogk5kQqHaQxfzBhPZ
4x49Mjqqu5VkaH6hp1AHVA30BmU0fuGIu2qM314q8hEWzZRg8SNFdjFBdPqY9BHZZd6ondVN5JeV
cxQ7eqYjqDn9QGH0eFAblb5SynOR4+NLeWrL9tRIr7k+Pi0ObdbjkZGhCpdhUC9ymsqdVkI/7xtd
e8tEI1BxF1/E2P2r8/7QKc1+EfZovwyYwrUpf2FSp+0lJpKnwbfwXFkhSQS92onauMveiv+4vXUP
exYcUrrdaf6xpw8n3bcFwGpt3HUt0m0LEASVbeSu+3ikjR/b/i2N1LRvCXU5O6WxrTM7uD2+GNpn
1KIm7bPWeplzuxE2OuUNVTaJmDhJRxRkn33TeQtqfsQNhp0d0slgeTMXaibpYvPzZ0d1FahSma2j
vk8qBvNm9wmmTP5NUsWFP1nZWkj4gNghyJ8oEwBm0wBmkgVaA8kTUlk0fjgZ4ulurK0LG0Frx2AP
l3r4azbsn+Y/Jy7C37QyJCkndlZuV3BLj20bUXj0kSivuj9+pGvFP6NGUl2T6rKqWeG9BIOr1sj1
4GzkunyZqsQ6le4xrMx74urOR4NAem1VnbmpQ3J72bnsxZA4d620h3NgRPxd88/ZrRK+oLolDkZS
+qIiefXswSCUYcYIKhcITAW/qq5w3z/+tDZA4yiWGzAGaiRcgeN9iJZ+Om1y71jT/b0axbR8/JwQ
kXeGQoDZOMA3tZUbkM/Sm96E+k+YoeNo46y7OUianmp7mJYjQ0QYuHH5lcbEr5a9/hM7ubMYptA5
GVNFCQEcBalRE2CZd7JdQFoholneeVZn5aqzeqj1lQVzwAvNTVoN4V1X4iuFErWqdbTHZmRXnzhX
MdkNHTbDvLqMFS9+L/zq/g/KY7zoWFd/ZhKRUA0Z5qgXQEkiJbePn2O2otSfUoZp/fjVK/2uN3V7
DwT5qVrG9DhGylq7kJQQSRtHqH46R2COt2t8xF1QISeYmgMtt14jtESi7LsPfJjVNt3DG1IXv1Pd
wXbdPR/d0WbOWiO3yKdkHY1mfXQT0mVyXDABn82nDvXfxud+fG5BgSywD+vbij8hDigFfeJY7sHP
oNm3YTusweU6G40R/mjOyAdemled9UjU1d271cXmkbCrhdcgDUxZfLxVUjM3bEvUyq91/cTBknCW
lmpjyXg4yUG79IFfvyDae5GaR8wYXUSlz70wEchPmVZnp6nRsXzDL15TI8LB4+DHIs9DUruJsVHJ
tbUL67UMKaXIVau/C2xLnltZnzTJR8cM0Rea3bs7YxH81IOPFjbD+yTcte3V9ndOrtyiTcNXTuRy
W9uGfrYtVGyPq8sJgiVO/OgzZNmCyiA56X3nHsymYsxW6uGPcsoT6n3t1cpK2OodUZaKoWhfALxL
LIYEQTOJHyO2l2M5qX/M2tGTkvQg687c45JpNnIYMR7VU/+e6e06BsVvDF5wqSpCpGPNf2Z4bJyK
+ZHnkt4XhJmN7qJEcpQ6zi6k2X+cugHiwVET02ECnLjEPVu94hFwaWBl+Wkm+Z9MTuOfdtJn8g59
Ju06sp/umWl68Z0oVPal8pJ3Z+LtM2Sr7v1AmlVzG2TeH6f5y+M70fjdsXS6aCY8piuVq/CtwaJe
FsysewG9BAw3WnIQ5h8KR4Blu7zE4PfIndHqY2OFBm2/tQib4Otx7XOLZd/aBv5ZZ0N8aUrwiI1X
By+WrA5ehnKpBqx8HNuaxjAQ3kW0xBCZlXXVu3Ef2fkIiLMz8GANFKu45NcaC102iJGNqSEwvppU
XVM/oi8A6ww+untnrc86s9ZvuGyijR5VEI7oL+KOdz1nLgSeEbWSVRFaoHeOgS6v9hiXhBq9fZhA
3PFNAhkKGG5uiV3YdV8ex5zVlDm7bjJlIPd6q45pCfMtz0M9oO9tUNW3AQkiihzb3hQWdpUhzDAc
doSDVWa0ozMa1+6E0xlsMN3BNIwfzSC89ZRIbSXGYqsyw3i1LPztwInFIcGQZ6VdVj9ltlvuQ+EN
V9+CWAE8RduQHEddw81l7OuLyV8ErboqV00eGYwgSYNivfUGS6LawFp9jkLAuJT+4weMVAhlumvt
GeKMH1N/qnyon0Nq6UD0CLE76mXQrNuo6GOy4CXhOAVci8Eea1YBGUn0qWEeSGVq53Lp/NiP2Hxc
jl1HYxfHDTe2dKz1lSTxZhuoeQqHpvaZxKYflZmsfFTmYZ9+hdkLhZFvemYBj280ABefoale0cs+
d74znJus616sjoGIISJB0lt7y6aOtYVb/ISYmZ8i3x8/Op8QmCy5G54ijPjxDPzA20URmxtTNz96
BEg4ZtJlaXb5lTVodJBC/zu21g7xpXX3vPZZDnWy1vqo3EWxlh4e32kdZsiItTQyAnkabWhnkJ/D
bZg34hRl/j9tkuG2rdg/plyEDcnX8ilsL3w4xL51SrHRPeNdmdhB7aloLylkaDAjNSdLJMH4aeRz
8jmCUNPG8XaaOEV8ZhoarjEEdk/YmmZSGMYjFmfVvlWEw8CZLjePO2SX/+jpEICwVX/Y2HMZjomj
DrVjvOf4hwrT+e0wPgx5AzILaADy1eL0+JJpHrwFHySdjtDoVpbaZvK7/Bz0vUt2gRFfPcyPeoPc
niihdUsWV40wKQi2/12NgB/6rSdKZO21M6zshn1zS0J1RX73XffzeVY0RGsbsjX2xcm9OuNzEb+k
LDzvCAy7ezexHLNkorbR0L6Gk9s+Cz+9EeM9vljFFOzSnHM4Kf34PNCgPHWNWAdenr/A83Aunkqw
rpvyTZQ1lkK7A+XMhQyDgwwPIaNd0wZqac2sOM4mBz+NWe8fFxLAwI6ZQsP77MCv8Bp9kwejXGoF
JbFWaAKibeeS99Kb/RZZ355ITfteJzoy7yHBM22+Tja+F1pNdJ6Nka4fD10A1IUDepE0+8d71/sW
AxkptW2eaKT4AODLE3XurQaWcV8jpWhri3M0tI6P71D5V8tB9tH7VMfxxdZsADdDAvKfCL7WaPyt
izCCCcZTo0Nec1xmaHM3Vrf130LDhg1RDyYGiqBzzXYO4imkKjbE3dD0G90oQQax0zsXGkOjAW8o
nktl39NiUQp93BbBVC2DgZipXCU35shywRu0zqPyG1cuiayYIR1Zhs+GS0JCM+byj906Z73D5zFF
7iVBnHoFwvDZ4vr9QDo7rQSbZxOZKnfVzpMHwKo8x8DesP1376nFLjGo+297qvVraemvlDz4z33U
/48r20pNZ0217azmNeW7M5ZQrkzYHF6cMnGznWgfGnjmi2Rot2Gi6y8Cd/+aiF+WpcxWgRFBDXAn
31/3JEJBWzPaPeJMvEa2dXjUQWRUF2fmz1jANRZMGnhTu4qQRqSl/ztkRHbNN57HF/J6Dz2muU3p
D1BnxxScqWqr54BpzqLAm3GFiHanOWE3P/jyqqy8OIRN0q6w9wBLj88B2T/nyIz9hdVht8KJExwm
7yo8LzkMaYUC0aT3NBCt06P6yb1120+Zc7+GvQ42q/IXRse2RcL3BhC2rmVY7qt5g1BkNpoyKYqN
pzxeGc79QxtMLx2uyHXY9+ZOawsmzUK399I5NTjdn3N+ucc5U2bjO1kgxkabVcDaUIovGYYrPXfq
3xAjJsuAunz2w99ggNvVFG35mjszcLKWxNan5PzpsxA8JJD73kZUazTe5p5PbnJoBideRByifekW
uLyaCqk9n9RVq7P9HgCFHUamrwcDz+7h8RCINNq3Ub1M4WQeC3Hv8bOd4hYvRVUKcCqPx9VvXvWI
HWHSLNoIa8FTVjliF4n8neyKYitzVAKPUUsrEKHZLZprkwLq1SFzfDFolrUdYyPci3mKMUT9Z+8a
3k4bJ3EMG/TEKgBeURmMtcNx61qZYMhRxmvlIkE2s24XzaLgmjvSMXEg3w5uJlDi6s4yJHV4MBaM
PYCtd7qP09j+xQzSsWfzPjxEJgyq0bSoNxVJuPQRoq2MO8+z51dHG83lOzr+XV4osGR8lJcTLh9F
ZWlFRHDMB2phZfq6KZpiHpYla73Lx+Uw9O2mMLl5u0H0loc5JY8Sx0olzrEwKNR66YrPAQEY8IyX
JuqS+5TxWwwa2iHJ4JV1oX2o52o70rFHOLn01p1hsSpWwy0wGuoBhOgvkut+HdEtfXr2V9wY9TeD
rH7VsoBea1p40bRhPGoF3LzcCob/vsM6MR57fNd5BR/r8W+M5hhv6Zb+99+N+AW9srcPIYpDiHi0
NI8vKAXURaQeWucAhCh0r33DRPPdhNOygoRuL/wCXppJ2sBnHW7V2BSrQNri0Pc8KT1IvfVsoHyd
U/OqJln5g3I3sjTFm5ZhNugFOeiPhx5ZVHkcnNupUGfdl+ZrpYavxyM8bKhBdTEcyWov0278KprW
WLcsd7ZgOdJPz2MZ75DxwzlywKhIVkaagcTk//VZhfYyLTGRMCe+G3bgwR6OIMLUKkUgkSBUTbpu
YyddcpSV5VPWMQzK8/bNRQLyxF2AWdb8cNKdc0xrd3088jBGRpzKGIHMLyHJtVShANcVmCu/kuZz
b1THGqTKh+jzcIfJ1wUHFbyWmHJfLfsUaYH345XQmFo7npCiVMG1iShMI89/75Pwwo6wupAGIHem
zS4zdr3d4/zOqXDOoSExKmTJ5r8isXJNl5ELdNM8cLM9uTbZPhfpzs3NYlkNtX3PAxAqQRK+umXR
LOv5FZxCsRsw+PjCLE/C1NSzGYUF68tcLHObkbQapv5WesO2UY6F/A0H3ONdaRHEbMfK3RncMqCU
jvVNK5vvUATRuQYl76CY/sHiBgPUmNwzBmIWhpJMX3St4+JxvaaGdSG1x8XgYVu7tjKfjXzgqdQq
//AHB5sI/xCmUsk3l3Ribf65jX0EbenkbhoY9Ok4XNrJldfHF3LuzXXvWdmiScw7L584Pl4sXhcq
oSmVe+r98B7A1Z/h6J/A1cmfxoWgR90H82vrq2VBVhVMALOhcCD3dNo2aox4xW6NktyS594LdKyS
g7uXtc4AsY3bm+73ny4TUtavoXfQiQQ7ANv/dBFCYIBhojs13mUCQrXsYzR541joL3pEqreKKbW0
mINSqZiMgvTvowg1BCFksqgvkp4dKxSK3BAySpDoEIrwo5zTri9O6EbZns4Ehpue2esx39lNGn5q
k3B2rluYYGtN+Rn3tFWpNn1ZukUzodziLfI/h7g031u7pafIE2CLUf93JP7nDSadUegzYcQXF2SU
2qtB2s9Eps5JYH+JQXl6DHK1botdo6AeK7Js6zjQnwlhYSKKl8/WctiSWhTv+Zz+BPCQrn2VEMlp
+86mlmxHFAjcg+RW+l4V4S5LJ+05kUo/EyTBnc1oJlutafblSYowv2bvSPD2pqegfHg6s5ADI2S5
LQkBeHamlH6El9lqqr+OU0Z7mCTGK7XjnSK5vhh2Y76Kyj/YU7wMQE7vUswy58cX7JXuGuIUZGC3
BSjndGcZtt09Y3e6DlRasiQIGOm06o/W7crKrn9zHT9/pEKG13jtd1kyfNQJStgw05+ywAhfxwjT
jZsP5gW33MSSJnmtOgDGmDLDU2yOkjeNhqUYxtsgohFsLnFc//+UCjDeuEbK4///3K5yf1P3IJqM
TieUK2o6/ND/919ZffUeuax9bWKlH7+6W3CaVIP130c0zRW6r2L8TbvIWWuccdvBUs3nYJ8fHaqq
uMP7kbuyppEAybkB8osBBWRydPGvnNH4VlwGfwq/loCASwTZMeSKJpJgDcdKv9YNMAunV9WPAkIS
K49sJN0eQdwypiFURT9n85guZA5FRs9+qNwGzT+XBKJj49Q9WtmcnRGrSueWOYnzp22iL0fhfRYI
HzZM8oA1BeZVeSo9pOCqlzlR0B/CY/BpaxGEKTSVHQv7QdM/fcjxfiQJNpwvDoMYduxYwzGx7Wsp
EuMIHTe4qbBPtuPgwWOyvQkC6tfjMrPSrDh09qzcNLJrqqv8+vi5kyMJQ1ZHzo5dAfB2VffS0+Ts
bEGvhA5r2MIf9jcRjBbPTp0/WoimpDaU8z/snVdz7MiVrf+Kop8vehJAwt0Y6aG8I1ksFu0Lgu7A
e5MAfv39QGla05qIiZn3q2idOIemWCwUMnPvvda37gOQ3nt8zNWmGb9+9vw2wDEXWJzFo3FPIgSo
Q1wlKilhPWfB20SVf5uaLqcADtTbkbYcnSX+EPMf6JbPEgD+PL3e+1X4qrrEgP4XJRd0qwPuJAu+
qmkGu5/3MXzk+tTU4iNKKShZfLQTqqtpH6cF8FmifTn+YIJBXZYhabjLTVoi8US5kvQejdE2V4uV
BO51O2kx2LU5ysSbIdhe2nkfLfS1uGQURBTDW9KRfKVX+rgNsW/fjsocb3FycYBD/a5cfMuWNXyk
srhYBhuO4KYkvxQX+iAZ35XQ4H9GQx5nO93w7SfTUgHqr1fQ+PZlSseDsF33Hts69McWXShUydVP
SQO7ZFymlkeQrhcdoE8GJ+Kyq3XUtt755285CpqTsOwXlcHLlVmrYC7PdtE+cE5jntTXtJUHPdP6
1zAFoRYMxLFpvmR8nCfeFf4auV7CGdY//1QDuN+smNuszKMWTSUi8ijZjhJNFzderyfn2OMF7es0
f/cLNpk0wLg6ZUa0DfsQNtJoJG+i0k604G9/+8u//e3f/+1z+L/Bd3Eu0jEo8uZv/86/PwuE3VEQ
tv/yz79di4z/fr7nj6/583f87Sb6rBnR/Wr/26/afhe379l3869fND+bPx6Zn/6PZ7d6b9//9I91
3kbteN991+PlG4Zf+/Ms+D3mr/yffvIvzGN5lOtYfv/1t8+iy6EVXL4Dgrt++8en9l9//U2Xzs8L
9ffXaX78f3xy/gX++tupG76zD4r14L980/d70/71N/t3y3ClLYRhOUzJLNP67S/qe/6M9btjShrO
/M8wHWELPpMTgRDyKfG77kpPOkSgMsLm0PbbX5qimz8lvd+lBDJBHKwnPQNw9m//8cv/6SL+86L+
Je+ycxExDuCBLR4JbN58seffzhG65DlYpm0ariNcXQg+//nOlD7gy/X/M5ZWCGkEYonRgANh/tOv
DGgmbYYKmLfjMTISSJJw5klyKhYZe/Aa6+RQqmwX1z42EoKclxIIECwucrF8mW8S0/vU/Po51DOG
JQmuKbIrIjpFYGkxwNBuQo7iCwvoi8bdQK1LWlP60TnNvUoAoWuMQyaM5IgciaT3h9faKLdUg19B
yYCnxu07tscaezKjLIcDQfQr50TM3HHnMi1f62HZLipzOPXS/dB9VH+Gbux95d+XKaDnECS+FSgo
11Hz2Dio/PreX6KIGFAHlGvZjZxb/bODzcHvU1bQwriz5fjqOdFtlHp7eJ/b2LR2Wd7fAEY+aJOX
37U+jRuLanf2qCzR5b52DexB2jhL+jJDTiErAT4tsigHhZk31RJ+jNdZNoGn8DI10uHyAIVcnyHX
LXPszwASlwPGiEVZOF/64Pkz3pv0DKj0aHblRwAEDggp/N9EKz46he3Lpd/I2VYxg7CKS4DidmH+
SjnsF6K+eqP4CBFJbOtW7RMjuTcHRBQ6R91KzzadZ8tlPxtxNBjfxOPhH2mb4CvtBhJaQwUBRw2o
W9imZTY+ykaB+r/liKuwScqXFOlxRKxNT4Yrz7OJVzCGHUd8BAF5k5p2BwviRNr91YFGgXxBXZvB
fhJZgLBuYi6kOX2A7YyhGYKdhWoQhauuPSX69EVf6y6Sza5GURVNA+e3YI00ixcww8dq2+47HWf/
y+sKhesTKzVNe3swv9B/4VAVs1NLuM+RrN9HT/sRp507IFAraiKkRhrveUDC6iavs2YxVa68uEIi
lOpmjbSF196zuhM2PpIXWpK1IyrQQDmPVD39wrWtRcVGjyhXxps6IUyP6fCiNCjsppKpRlX14NEc
wA0NnX1ec6GR8vdiZAxep3Z60l1T24VYNla+H25quYfntHb9iBg8pNWNVV66AY0yOLcE48QsK8qo
MvqtwQxwYQq1nQpGBvNoalHLRzzU4PXK+skcDTTZfQg15jMvx3vHUDuA5o9mPKYg8unSN0GIi8F6
srviKvo514KjaKVQwA3JBY7ak2HOvjFZrbT6qsoT8Pa1TD6ZyutkwEjqheEU6ZQyKBKqhTTsmz5v
nl0Mn05WPXlGuyIth8hWbdzhQwA65uPgCvX+2dK4TII4UWlUD+gSQXRCA24lmoYw6U45kP1Ebz7y
El0X3q1NmZsba37asZuChOnPvuiQKXjVa0OYx2Ce2H9vU1Fv/Ap0H6GlnzCZ7HVXodLU3fYt0OMD
L89cYbzPJk9S+8Kh9El+W414ydzsANmEPnIwtoucRJS658jnZsRuUa9rQf5IR74gkVStgr7agn54
L2D0kE1vfeYpKVUZhKYFjnnMncydl8Hk3QG9eKkNfEAguG6sojeOOmKGFq4UXUCo8u34EigrXdLn
PRWowLD/yeUwpO+xHsGqjcPnEA4TYWM/k9XuNSnEYaaVz3M8huHnQE4Yxqt+18OHsHtHbDoyIeGo
TqdRGodwqqL5zB1AybdwVMGg02SApIb20S52SqjNvP9A/B1br7NXXopyMcTiDEUVERID8HrYqwl6
ykz10G4ibgci5nSspOQq9qH61Sr8lTiOdYIFqoeWYdZKzrNUBl11GRwYDd9kLTrudhj2WR8DNiNh
oXaHYNEo27its3ano8A26+aQ18V9h9lWalyPgsnqqi1/AYrZeRXWNXdCDIaMmwm0+9YI6zUJgg/2
HaLxovtiaGOABdMVZ0nDizmy1aDpxCdrYhSaJPGAAvlAi8xTE4kGtJsU9okQgUXROEetBM1mVTYj
8QT79hJDziw8q3t3H+ItB30lAOTa3qoHiL70CwHH29wygrxFcbgwYTODrASD0zjN3s17/D7ibMcI
h9wK1i4diksbsiDr0/sYD1dd72jgRzpE7A7wUh6nLwCA05UfMutNRkRG+MU3rt9vbWSu63nlQkdb
bgrqB2JD/HGr6QkEJrjMtyzK2o6O9UkmwBg1HYlsCGBvJG26nThwa2Yitwl1u4V4hMPvrHtERmU4
QYoqIj+EtVK3Zua4B9NECpkJd+dmLj1StwBhZqPEbnIgJplKwatQDU+cTla6Ph4tOmxIDo0lclj4
Xx1+fZfRlJlMC5RiOdocgoXufTc6R56KD2FYvgrPfo4JWlxVeRNsK8KMjNIjfokGfNEwMSyuQI5g
KuUhVLFUZzAve/AZ3nuQN3fkMyZ3ZlfHT0XqHzutO1s+OcOxe49GfO1N3TaKSFnTO0TISEHZFgDU
R9306KQ+6p8SB/dASAnNh8BlJ3VCcNml+Rk1Eqh9kq8DrSVv0+outDOwEbTTcQ5DyvThbpbpkpsS
wH/KfxVpQqpUWjNGjEAtaXVkbQ3H/4wd/BNVQlI7NMSi08n1a4dgF4e/CHN+KQcCNnr7iTEUIlCz
v/G9bG14gGlHOFWDlzEJ8ppX/D3ggzGprmNbXVK6Jf//zP4/ObMb0v7vzuyPZEN27+N/PrD/fMff
D+yaZf4uHNMzXNdEE+i4uvEfJ3bNcn+XniUkOUzGz+nb++PIThTT7whEDYNvcSydfAL3jzO7Zlq/
26bO4ZsPA2W3hfe/ObSjt+Wx/tOpHV0OD08poZu6gc7CMc0/n9rrUhmdOWvu4CGaGyIG21sZPgA7
aO7++UdJzuitowP55cMcs+h8/nwoqP7+oZ+PK+E3d/X8lSUaqT8e4OfDTlp2t2X+9w8XP3KjP33o
54t+vscGkHzrO+d/PuTP3yh9ultT/euHW2PsbxnoNnQDIvs4AeJ4pE7KjuaYPUn6U4GRqBcfcMIu
11Aedpi6B0cqPCxxAlxF6cdC+PCATG/Y6AksQmQH5q4TYM37gpABNdz4kQiZYBSPkq13P8bNTds1
3i21OhunSyaPQ9BfIxpGCwyZIz2o72xAypCwGApgFAaqnh4CEhKHJLb3iJJ8XEFqWGs6CKOmAMPr
6AZ8u3DaR2FMk9Xqdiqh69O0/V61AShiBBCMw6eF8rF0qHrSN0S0H5Bek+oKmgZacPxLogldp0Xd
n2o3yDa0oZhCx+l0jH1nbzdYIEqz44CiNaDfU0wghSwfm8YViPJHwH7ZSK1Uk7Rmx0zB24ztaeCJ
MZ9Gy6TZpP/G7pOrV4St5rjfHYR6E8O+AW+9w0CD3JiWuIM6YHgckZkJioQ+lHH09BjK1cTpNVj7
qQf+y0MwCI/ZiuCOogTnjGUOe7PnINPnVr+q9Na+JVsPm+uRNqp9HF1b7Sebfirai0M9BtWaQh4L
utf3hJvYEr/PMca1TwH8GBv01PQcBT9GRs0vDPhHb12rSLIk0nlwJjqwNSytyQPvV0stRhhmPqbI
KlY8sLvqScmB+Bdin0g1LlF5R39thflzuPS1dZV552z6UvS7ssSeFnixt4um8aqLeLpWdn/oDNbn
sEL3Lbi6LZ3vjWeZw5ImK/jojJwN+GW0J2ezvQ/wBIvsE2dhm+Ma9ojMKgt8gtJ7aISGwkQPbzjs
bwctSc+IG+FjljJe499eAjHytq1j47aAL3+sy6S+bcQoHpioISyHvRjK6tBP1XgVARgnL4gCnomg
fc/gnbAsfws6ZFhpigShPBcoUnHe3DfTnn5xfN+VJTASshk3I+XTAXEsYAyM1Re9rcalHYh+G0nw
nkFvIA7Cw+BlfXKOJku/UynWUy99i8c6PPjdoDFrMOsNhZazrmUHHrTnwBUlZrljKsw0ibflrYWi
vO2esqZ7aM3s2od4Qc2a61Fn2kNuRNkuZLxGzhb7ndcT6zCp/ibUrF1QbK3Iv1YZ57GWefF+4gos
THwHHhIThkc5b7uAcroiAgc6d2a+tm2DQS42kYi1mgSYLIyrxxOx4rR5Vi3pdn0DXsVBTkUQapo8
DfAFjlFpzwQc7TbMguoc4l5kYJWXVN9BetfR/ov48be1F+4Nk3zV1rQpmhB546mwzL1Kq9PUyGZr
ap679knKrjQFtDYQ8UL33F91ps/3Fu2LnpbjeBPaeIs7QdiIaQ8kA+oKTegxrrqbMSubhyF5bAQ0
NKSg4ZIb9EthZ3vENKVqKbfCrLDk+NpRd5ryE7Xxx6gS5LMUUTdZpt87lkUDYiLN0/oswyn9hjkG
h1YbywetS8DpemV9gF2Y7/G4/UroRS/w5vc3TcfbF4vjYRoGmiWpmI1VOIoaSENJ9ouUtnAb1oDl
UBHs7C7ieiH0WzhKo19doX7y4dl7jX6D9ZSZpB/clyGLUcjcfR+P+NcH5oG0rMadTEByO8XcPWL2
sej9x1w64asVlXgOUXLC8B5awjQSe+uOutgQBnGthUn0S9argwgCsS9dyGBwefYDU8YNCZPOOaon
d4klknLw6NvjtNVLJkMTQhu9dBGbzaZsg2RijNN7B931ilDDK6JOcvhGtCIO1k432BoS9nYUC3/D
NOChb+eHyCJ7LcsBVX/v6ksvHJi/izl6NAhPVazFu6wY94YE0JMbchv67iNBQiCyDLaCKmr29kCh
b2K4bkaidY1W8zrUl/TEpDn7Ofy4O6q47Y4/fxvr7jOws2wTQc5no1CkK7ov3KL2AUMOGXD5rRrR
Ak+QRM1itHjjxeU2jgk6TZ07l7fIwREnt6niQ4XK5dC5dnWwwq0P9WOLnsVCwaLTgEgsnXSCKF/F
TL6dbjAeBDpdaVW/eKmTu6AS5HsGerKT+raIo+LGaOVnmshkGw7KXCI/sEkJpevTenmyJPsiOVXj
ZK3bEF5D6d/VEUAIG5azbdTXJCJ1ZOC2JVyOwZSmR69SgzJmiFUkYOHwBr7Xu0osbcDNW9ekf9Uh
AFamna89yJM7VaIk6aHYrMrZPl5gdpJQMDKBO6/MH9p25vAo9eUn4ht5Q3dtAt+aV0sIRusYI9k9
7ayFnonxOHLXBj3LRdMDMjFfJA4UkEMGY09dodHlD16zSwt7IwKJmykiKTMkCBu/q9alVUFJzNq9
oXc8WxgwU1lUq4gDBprGmARPDh79BI+js9DYgr1pha7tG4VMt3IOoSdxNKt+iy3cfYYzcqBKLz/N
3OxYjBKxEV74YLQE7UU5ecGt3MHeqDa5F3/WnG8I3fU2TtZjCo8RFxSW2MJF6O96vT0wLsUJHB69
BMpQqdxndHBSPqLke5QAKZdISMkih0LRx/6wIy0o2mVGP6yFGGjrMRcwMdwkwnimoUzpkebZGpfQ
hBuOlsxk0BDBfFRRdWkPDkuaziBjKzPc0aXdntBIoqB/ihNVPleC0Wrh1rcxLsednuBW86Jh05k6
sZM+aIOS27xxpxfuDdzD2jLClbi2W+g8ZhCiTcZ3CtcSpZZdHuMA2ShuPzyt00NQEkoIUXcJPglQ
H7fCMra9LXmY+Mq/nDp8rqlqOS4xFtaLdp0b9VZUbr5OQ0cA4aEIy4DQt8MpJXTIN8pVZ/HzawJv
cXATFOsS1VRQsdIZ3sIp7wmHRBwfcERIEveMH8gieMWkm4XXkGif93gCTCdbtIF+eHBC3cCuZu5z
oeWbwdA3CA2A/PZPtdU/Sp5xo8gGHYP+qNL+pb7TJF2yWBudDZnWUU8iVdtiCZ0CfcH+T46WSK5p
Nb2J0PowbCiIfaszZ1TNqXAM0IWQ4q0o9VmtICUVSGmiyv2IFJhPW7aPEwYRfqJxaOwcMkp8X9GY
aqJvr+pOKAzvJ42Ql2RmqEyGvDCzlrwa/jG3gQRalovvagShozMrRVqmHOfYlmo82ilduqiBgDfh
Tpyi4o229tOMjV70m4KTXu/6zrIw3X5R0L0jTOI7yzPj5PSES+bFTtnYQQdBzN4QVB89rVLS5r46
B5yApkVzu4lude5CbyCgIl5WiGZlS6PFV8On0b2qrHkNscnSBM/X0Noe3D64iq74Jk4uXUJVObRJ
AESvS+5DBvlxTcpEPdO0nf6ka9Y5NMsnH6Dkig43xqt+h/gXrCz4Eo6b/rnmHacxVIbtUaMa07ub
OC8/A4adcLagCU2lcekQKNFlzB/ihH6hocsjseRYvbVu4dZYSDoCAVREhFp/GNH6L9yV3tU9iy7J
klGdBJuwLT8zjCVaMl184jkWohr2TYccMPMhxYZjQBvVexGC3m3fE7dbEugW5eUDi/dMRqY/hSLq
0SGEx5X1dRr4eaUulzhVYWES4TNA9umLdzsmzQpgBwA5i7aEThS21+Irwya9SIsZWzHb0Buru1FW
9lnNUwCAdDTG+gE0z8Lt1NqXaF+FZySII2liRgPR4nkzveLgo9OKUXo1GkZ9cLrooo2a95CG3biu
HCteOJrZrvKJrcUtIIXEzdkO45HHtr1D67Xuukx4y4QdmGCzN9JrOeZ3g99d6shDLa8ZHOw9gVRN
xOTVrJoJv0+WmdsuQtFdVtN2sjKumUFlMxXs3zS0xzb6lmn06mc4FnyfPCmLDrCBp6s22u4agqpA
rLtUPh72Nuzuw9qFV8xcKSro/zkgFwYyUg2lyNRAKGCgEUJHiSYnEeu2wx7MoKhx0NckVrs0Z6RV
H3rOsk6oq5WtwRXpSKMrVHfM45FZK8vIBPRh28xU9oyIS7x1lzYDJDXA5YOZPDJ1IMSQkdF3nJkd
yUvJtbZduWRho/nXIFuuRdVv9AgSr6Gv+9GDgq5zM8g51pv4HNt2BO8ubLtmarzlhI4t9TLgYMo7
J0kHcjSGkSkSlMzO/0W4hbmEgCcWVoY/YQBAXTQY4h2iYUB/6oS3Z+8lLb4V3e7b8FdkEI5LgCpm
nbFdJjo5BAnd93oErxFYZ9elAxxwsZhlOstu5ndRQSC1QbCFJycejPRsu+FD27NKZfZ7Rp4IS38S
LrJm1h/l7WaY09lzK2d76Xnpo1q+G8YMZ5CHzPZerJHkOmmXyN7pH6bmRz6eYPqay9DMflm5fzZp
ZmKBuRo2nooquS3HpmAn85j3FeFjUEucK1W+8jnXrAf/Fcgw5KZ02ibmsDqHoHXtSVs5aY+gjT4t
Yl1SvpkDrQu7mdkEJ5FTVEEGzuD7ppy9DWNdkxOymET51AU044YO2GVI0ERnjfmufkbTB1q0ap6E
JLvPj9elqwEkgVgPW+LotiMcdtxoQYzuWM9wDRJ/tfBmldiYswmnFK7ENTKeoR/NIHmTISMpqF0W
gWBPaOn7k/LKgTyATqSURsiS/WjE7qpox0MsDFZFTomgzVlT8gYhvQLEbWfHKvM3iGvxyCmkyAVZ
y0Ssh/W3ylDBswIRnIVSe6yDs242dNG56EejLe9aW/82LP0pqzERDTHkqD5qGOeQzoY2kclrwqoy
Zeex9CtSAtV9bCPwyLlP6gyhaECC4Ioc0hsw32/2ULyHkCIYduDct6vybu/bbBKJaEi5t8sPiG+8
jQOGYTDWPy1vFruA2Iiq6TYdGY764pebe4CDLOvS1sGdNv9CbjyflCyBHdY51VNACyCwj1nPCujX
3gmaCdL9GB5POvr5aqPFzgp+ob3Vmfqu1IhxJTV4DsHwVGmXORX2JcBdfifdiRFxzMAOeNVWm+g9
86shznNIn3O8V7slJaEp2a6cdHix6/pGQ8IXtMdhnE/2FTeTO54ZssCzQWkjK5Zsyu6vxv3wbBoQ
7tTQDAeI0vfGL7javPdV/c7cuR8YdBYtrBz+j/TXezQLTOISyPuyYppD6t8KzwRvQXNExzwca2eg
XU9v39BBzSHVY/pIdl50nox2B6/uezCHp4lWxYBHBE4TIcemv/e7vl/lXbUbyu4Ku/qt9OZ++mgN
gHHVR1GDyAQbemfWMY1z+gChR9xDW9YoV6ZpXNZPkE5AHTTJEwq3fG0xIQfJPl76IoqW0cR4lzJb
Bd1NmuD+NjoYH0DFWZR6oMQaLvQwxhkVQEJe5TYHirL4NI2RE48ecQZN0MO1Sfug6vGzdKdoqwxz
E2ZNdOgS9xiWJej+Hmm6qvdMMPH/YZ0HO82MZjY/a4B4PfcpMznZGGYbgVXYdmCuyVGV+N2L7EwS
5sn33c9GoxNar4cRIwRP+KnOhglz9SbyY7m2ZwQhHA1GugLGFFtdJJxkmUDWIAEHuFWxG4ZoWwRJ
sdL66gyDuMGkOb6zhNyJXEd61Z0T4ZIykYc31oyQTUDJJ/a4pmEs137Wv9kF+cEBdyfv5YOTJF8m
5W1UjcPKabx9C2xg2VqsmBXlch0Q7+vr4MG5T8vAQKfVsF6a3iVpnPewuaR+6ewDAnr5VTiXjM2n
ZUxHK+SOIsPqy69b8oxS7xb6G6r28It8P2MzNoQGeEQHkQIE8obRIbUwh+F4/MBJRUOmuuEDNEo1
tU2wX6/hQXOZhn6b9ZgxOLcRNtj0S90xwqXddXtbWWpjWM0jSIa7gTnoGkDIPje4ERFxLEKT/keN
JngVutk+kDAF6wLPiFXhGCRO4xe7Hg7XE9TaD5AVe+naN4VWnDTdOQVpWOxyKJJ+4TKG78tVDsk+
nGLOKlNwxdJNKA9LjtVWTxhKoQZjnl8IIaENlT6ouin/KoNwQ3NUXwg2rSFpfegc4Mr1r3Zwz15N
Jy0bkwFavLiSljStnKr/wk/1ZE7GQxMSNuYr+2pk2QIlFeCWVPuUtneSMuSEGns3gxifq/StN+hx
uP1zoaGsDP1rVPUzLLfBb1P2ayuqry7XZ4nenTraN++IYb9NXeOgjSkB19UH+ceClHmAWdUVf4/U
ZmULRsraB3NAHYHudSHF8OwOgNP10E7WejAgaZUnxN/sZKBIUhQjfp9cCvYSt2nO9GZemDZ8k+uZ
6pzew/xQ9wyYh2rHIWKR0Ofry2ljh9RUVAjWptVeO2WccGe9xxx4e5ahVnlgWWIqNBpsPsu910N1
HbTXcEyJGRxe+7EBk2GlmI0dOfuJ4Rr6yxIr24INgZUYWOo0kjYdCZik0a/KGB7m8NBwVIKllvUU
vuh9kHk7DwKQfhKEEKyNirYUQZvEdBQaM9w6uRsI3F2Fcngqx90YIWu0k/mVJvy7c9on1/Y304So
r4xuE3K/GKLhyhEAmfPsC4//TcLOtKj18sMiB0Xv3bUm5MXpzQkuBgj24h4eXcu4Dm8IcxrUApjm
mKmCnA27c0QKMCaVS4CefmnQ6ojC8ku0wbAs0jDfXxNmMquUSTZupq+xwcFseOErlilObGUpVr3b
PxbvbT+8m0b+QrKmm9F8LWugAFowzTypm9Goz5TXKIEqeQd3jvAwIIJ+6V26UX4LoJnrYjrErgOi
n2qqj42zK7S90m2CD8xXh8qM3iQ8GEm8w7pU3HtMTk6RlgMHNMpNFzvPRjA335IPb+iTRe/iI53G
5rsUHC045rFdVUG2IvQsIxuv4/ZDO65S3Adex5BZTYT+1PLWIldp2TEAHdOepGTNfhE5QSl6RxrC
xAa8cBC9MLL0CKdFGBSQVBf31bvihaK34IVcUXLoCr1iFUwNXKT5RyyDteL0n/AylzMWBZDPBBSa
GoYiHwrlW2al5kllpHZBgNbXcRida1N5Ry1yiTrLd6497Yao+xxYVFfY/l5ncQ5hFPvi1BJ2ANex
PU4fjlZRaolu09ojwRBBirVpzh8xvJOjAcV3jXuvJYyT7hTcSbyk7LNCUx9hrt/1Yb2sPO3SKPGY
5ng/A++2TCys504Cscl4KGz89nrVLtJOvUE0uWDc2FInEGBRZwc14gwqNfvk0CuLjBXWGuo7pa1q
u6WxU5aYxkhlXIbp5D9UhfuSWJC7cn3OAGidOYvbe9UENLtYuFxsFB8hda8uQcW5FdokgNPUluIb
JHAEFWAiA3I0EN+MRFhovrdz8/BOfkaKCgcJRbgYQqKsSqtc2k2GOEAN4awqfTZy/eAhJ2X75s1t
tPmH6Xo3NaMv4YFPpmh9YFCC2gN9sq6efQuga+aJG7sOP+VXkNRo5Z/ttpIrxNb50iRWuEOt7dbp
SXdKgs8N5hNmFSABiiK1maGTbe3vcKBH5CR0VKaGc6wS/9VI7WcnNA6Rma9pMD1Ekva964Lv9Adj
j1Gb25TKR3XRPjTx1QNmQGWMFdwfzlkUvFWhUmvFXt+r6BI39R2SA3Bm9YsRIQWZuE1M/8mQKtuX
tOIoZB6jgcQamxhgugL0FVE3kmKtWo22gNxI13zRevrMJJlfKDSeg3yQezI1rraoxKIXdAVIOHhP
8C2eGvQdAiuD14I09YmOAZNAg4Zb8AlkkbYnrQEIcUt+VFpRAqINpqCbsqNrzmdAm6b8RLqsg2Z3
odqdjHK0LMX4mSpLW0/u2i6DY15aw57oVmcrZXYsCt9ZSElt7cBrwzdoAm9kL/Q8uL5h9V2QLrRm
1NeuYfo5d6WinrHmprBwcWflrKu+ppNmVpbTunG7iKwwJoBw6oFAtsPBpspAwSRv4oQkocRJ9n5t
hMxoaNUD6n8cmPEtBN0WpmjoRKKm1g40VJi+pLLbxhWYaDyNW3NsrUttQyWl+I6osZHGFHGT3sWk
4fpVOyf/TpsYNtEG4IkLr/kydHyvB+l2qec6U7347HVpf2qypDoS2LmQxDNtzUFGq5h6zGxYaSd3
eg/st9azX5lB4HabEhqAZkhZ7LZLDxISnE6L1iFoc26CcuMwUNtPehRs80mvyL3ERhyYVDuG4FdM
1RaU+KkCYn1L4UuIZJXVwIre9QBH4hRQhBg+wS9CJ/MQGzFWKX/NNlMTBHINMU0w+wTu31WINqfK
iQhiipwlRoRfvhNrmxZMylIziQgf161AfkXPGS9y5a4HUkHQqZDz8QGA85iZ0ls7JcGoE7gBdEyU
55WN6i/ED2SkdN1yElRx5pQ7SRNVkZcaTU8aE5HVODjDplH6dDSc8gaL8VP3YyclNDsGKtx4Gqk7
veSdgm2ZIzUFbxmJR9DmBTnL9GUTGFh0Gjm+Yo+FFEtFjVd/2ADuaSlVK8GbcHxR06DfIWkBkdbh
xLeqs8GpPVmWKiaBOGaWhxruO3K4FPjorCMHG/AImnET1FD32hotH3UFc1GYzXDwP7ta4G9iYt0r
yjWUi4p1uV9lSUciJuRKG5oyA1ZEjXVNP1I2KA0dgCHG0J9rcI9hArbVNp9c/xBlAIhTx9sZVaVv
QRZ4KKiYYvmJeq0M2qsiUgQq5NMlob3KlHtnmNYHgOlwlwApVNqA1wJCF+4g8ZHY5a2bVopBrO5v
o5hOYmzqkEQVuaPVYYwc/AHWY5j3D8TFEeSVx/dKxe5lzPIAqqjdrV3rSVO5OrhB+eJ43t7Ms7cU
d8DeCGNvxVzLZHkyV4Rse+ZAJEA5R/wmdGxxI2vpCvkH+sUQRjylM+pFXX7GPekZ9J9st9tVM0+4
Uz5S7IDytQMxHrRosCyuNn8jvq6lYbgZClI4YvBeYWNuujwHf1NDnRZF9spNba+oXQfSVcFNMO4w
j1NejMe6FxsnDyKIFu4HFTKpLa4iEEjazUELB9CEMyOj8QRBtPSoyUPodgwX6TU1drdLKoplz6nY
gTxtNl2vbJPbYuhJgJ6QNi5sfWarBWO40502wejKZNjsJnHIhvkimTK7M21/utEwL3GuLVZ+GpCC
XOurVOdJ5WPH+hmLcydbcamm/tkM4201tcMSDkGwKgdmFPXo0zHpyWYOwnc9Jjg1ZOqgZcSJCUNO
KzcZ9DWl1lst7O82MOUerYSng2pvW/IxfL/Xl+YIpBJZ6hZVYrghchj2oBTxqkAEpwRHPa/plr6V
aKcqdY4Gl5JoDTQUM3k7rPqYahdf21CMEbYZGJXjTOanyKb1GjFDdXYkO/ibuswzyG0u6oaSbgbS
6xvNEuX/Y+/MmiJHsm39i9Qmubum15hHICAIyHyRMSSa51m//nyizrWu7Lqn+vTjNbv1gGUBmQQK
yX373mt960M3JS5stW/y7myp4JfK4p++9cx5mYvnkjM+Og2tEI+2FPt1sqanui2BEM6cAjx1h9Se
bhxv1iQXNXvKj6vjs8vFbfhWGzMwUTIVygdAc662LJHFUMufNVqYSAzTNy3itsGxw8h2AH/g5Gdj
vNaa/t742HEiGnGboRgex0g9uyJ8J9R2z5C/5KgZ6vSzdQ6TWnw1SS9feCJHGOA/xhnYsvKGoeEe
GuqVsyvfXjiLlsPBYhpgJBZtcULOgWBePacduA1NoZRMlbHJq5BYLrffNIL70JHhXYv10CSkFufj
rpmCaz/299WMtFUc4J1ckZVt0hYpbYMnalyKmViWdDCGrG6h2RkGeSchvQQVjpVGV3Mcxo0wAF1I
3V9FcUjoriGrazEQ0eJHGRmNsUXuqmjetXYu9FPSV1PjC1oPiySRzjCpmMAV7ehuJKAWNCPEhgy5
3q6q0rwfUAAt9NHr1hHvNlIdl3kGCVFjC5stQUPqFrNkJM0PMrSfh0b7pc3PfsC4YVFp7s4a4P1y
DDKXnb63Jru/FaK877rHViG9iIulbTTxymnRCOFEFutCK9gIJ/+oxHRrHONW9tg8Q9IpSf/ghgTU
qSuESZpeP7iCvTeKxD2L0gR4zdk6kBU2oSSbygqzS2Zi5MjTAss3Tf5VGQzygE9gzns0mYyQdzRz
dfNHLuoqzpITCAVC6EDaDJZf33XtAN6Qu3EYEPbEzAruaT7F7IWcM33v3mQgiNIYYYVs6M4mse0s
ADVx4Itin0lwfm831euUl690WzmhzHUyAM7jpLVHoo69e+mXoASlTYpJnr4Ehso+yjC8kPOzKvvB
PWaap+3DdPxJK35RE/Z3GIUMlwjHGBR7WYeqgQ7cOuhIUrACJU+BCtQJNy6OCsIIWkQC1OJc4RDu
cw0YifrGKp7gzsxzTvsnQ2fS9qC3/aji7qzNG3KcMUtz8jGg2RyIOzVTWoqYcWfblmc4wjha87zc
aCPWcM96mkdS3973odSYgdCnHyj78ymVZ5JCiDuMnLeiYthkJL1+zKP03DTw1liA/QBLXRqlL5qM
uJmHwFnbdZ5eyDz6EREv7cZD8NILXGNARPHnQkZ/qcz60YUxTOIlbMCaXnVkiS1IrhRxb3WX6rDf
ECGCuE3GFy0e5H40/bdG8thB0XSfSDSMmNqn6X0KfBcDHS5b4sKWTpqTGly02dGdPzCyzBBY86e0
nKpFVE722sRUfE4KxeadRsDT0X31i74t+03XIZUtOtXukKWxto9p8OCUE0KxCq8Uhxin2n1/sh+G
gBafCM4WrEQaaTGJB/N3u5oNwx8s0eqf39fO3ywrEOaiHc/fn//+kBgaMRjkdxsziKbT7fHp+wOh
BjqgnidlZdNTqTXsp2Yc7qz5f004jswCeWO+vzopNcASBk5DGuRXYVK92VX8YPud/stKEZTUM+LM
VzvDyaA/2wz64OSMcwLBsE/AbX0OXX2LGhW8TQ0++AGE7atiEgDQNM+fw4iRlG2Y+iOHH1BcgUof
0oQIe03Y7nn0A/ibhAcd62oc94RPevQT9eYoMs5ilhbfkUwZHUXbR8fvP31/6IvQ23UlDKH5i//8
/P/tey3g18gewmQlJAnilOr2MbRi5xb22b2Wi/DiBFVzM4gGnj9rGF3xULfm0/f39B330siRi/1T
2jcHiss2MehffH81MqqIOJCsp73LV7VgbsSHXXr3/dVSb7CDMmxMMbI9ofX44y/1RqvOg8Kf3AWj
cysjFe/VSKD691+KGb6wpdaIwb9fjYL/G0xq/OMlZ7b2kKHLe4gjW92Q1cw/FvXQ9KAn1uX73+ti
1R7R8WCZmL/IgawCtBEylZt/mi1VtoLpnv/xinPUjgurd5xzI4du9f+12v8rrbb8W632tSXWtf1N
qj3/hT+k2obt/sOxheXolqV0sLX/R6ht2NY/dNNFA6gs0xG6NP6p00aKzTHBcG1lWtJ0HQvt9H97
KzW8lZIvkcQhTHgUUvwnMu1ZJ/4nkbbjKOFa2Ecdh0dT191/FWlnibK1gHvoKUts+KAsb2PNE9px
nFcwW0ZJbYi0y9q6Bao73VEvFV2lxZ+k7Q9/ODn/7PCcf9W/vArbtvgPD6oQ9mwA/ZPB03N6yRCD
R7QBXEv5TtcVhpMTvIxjrdZFPZNK++gNr3LE5L3zWUYwJZTQO8jKlIl75vKeoUp+hEUOwIZNXU/d
K6XoDvdCfTJmCWC97zikziPfMQQTEY/uNQvCoyF95AjU3ejmon/ze/2ugP++uPhiHbrYyJIUParf
fy3btRnk6br35OQl7iyU/FAm8lnval3R+qGiolJbmCopt39/QWcvwe8XVApCEpVhmtLhjVXcdX++
oFHLoZ8M0fJKfXenIv0U92+2KJ7ony28wTxovmJaGG3CuHic8dDp0NOrM+BmxiK65KYE/CNXaT3R
HAnZ1qvi1hYMPOMOWRoTwA5bD4FENBkXVeLgzwM5lbMI5uXjZIiTlwlOaGw64hr0ZkY9Iw6G48JM
1nY5KrzI1TflKF5g4+xDpAScOwi8tMLkR9HWpwKb3NgiU//7i2L89aIoRi6uFLqp45yw/uXtiOoi
dQOoh1eGZoR30YLDnn4yKY9TWOHEuB5B4+zxKb0OttzUevqhCLM1nOhQt5DVS3DYTHv+zav63dvM
PSJxb7gmr0iXvFG6+v2daiJh1bnZyquDU0ibXbWZO4Oi4QqBTDjaYNL//jKIvzxs/ERhYRoxTW4y
6c6X6U8PWxXrZGsJU15bchSle9ZrBHtt9JXTl+B4DrULKJxJa6o4gCqx4Po2L0zOBWxn4imzuwGH
KKmPSIAinQZhGu+Y0MycMDdbuU3x767PfAH+af7+4wJJGsdE1ri2YZnzCvanlzu4bkb+WqWuoadd
+0yBhhY04RjiZhEhZUM2RfS8CLnQWrEFUap0O6fe64hlqwZnleiFtnRccHttuItdpNHEwaFbgH6x
qr2nvkypbFp3PYWNR5AZCVvMVl8jnl3saU69TxxMVg12Ut0GtGAQKVg6ZD4DeM5ykqhCyXSpkvPh
PU6Peu+8jmP7OGTBu+tE/KjmVjYEPsqaebMfvtB+TuHvM1kzXLHviSfCk5WF27ZyntP+lw9pl9I3
KdbBQFAryayLJqjHLeHWD0kVVisy2X9NTRwczMI78y492/iJF3qnqk2vcN6SbBkvEjuED41MmJGZ
T6CYAZut2uIlS7cYBq5/fzupv95OOIqkJXSbHQs0J1vVn9+fLpRT4vmjuPYtUSF59SGJkNYSXIpm
woEtv4mQVSTMzb1u19uOc0MUGMco10Du0qXWmbUVoAmT4EsvjeNI9CazlWVCJzRMGbTvkNxsuzy7
pNxxg527Gy83NkAsP0hSvPjt+JRN4mSp6YegCdb1dQbAXuNEbKjT8KzXnGfiRZ8XH3//axvWDB34
7b5UFjsnG7sjQR1Q1f/+e6d+zhijD4LnRFnyWPfPspaHIe2JYB2SrWrDH0R/vPZIx3vM3ZWVuKQz
MmCZiEIdcxKlwpkyfEKzS/QWjdp53JelsqNp/ikQRy51uvVrVMdGMmsByIdy7JoI5ukFOAna3jG6
gtQpFiY9/FVZlTirzE2U9Bb6aLkcC9BVaOLcTVPSXZPoZdIgMTadZAfAgGRiRdjTpqaF5314MjGX
Q8VXgqnKUcujCiFWfcEaeqeJvkZqyCkA6tX8XeAYszvMIu520NEMkql4bHp+RJ6jL8YDiUAISdem
R1/QMDkfdLEWsWnvmFAo8Gjatc5QRvqoeETZJiuzxYqgZ9IgNb5tyVE1dl7PiRfL8Qp1bUd2ucGo
fB7Z2Ya8c+D3bGqf2DTDEsF9o3Vn4aXP/hxaaMfNa9OWQDUzbNQ01OA5JPhnVa3gD2NfGEkR3mj3
GHHXwiwUiZr8bpXFPA+ZnrMtUvNEfyJY2i7rSB00hJ+3PoIIw1nZA1pipwvwIDRNTRi0BowwkOsK
tv0uTmFED0wMLLu1Nm5d0TLxi3yX6wYgZ83bq6KBkKaTHmLUnF3G8Nnx5evoD0fboD+Cjo2UMrhB
3sCsNmAWsIdtijYtL9OFVQyHmPPjYyKvGFwH/h2mIX7NFKgPsS832lrp8uJO2DjxXtuoquky2aBi
YxLakKL4DDkYjo9+BaoP5NGyjYYNVNGV3eDIrUW7q01GQTTz71NYSv/mOZk31d8fExv+gBAsENSy
QEZ+f0yUN2UYjbrqOR5JY2J8aWPPe4gRtg8SPYdDGhMoB6GD9YAKGBELgg3nPSk2no4MvEWST034
npgKKRyogAzEl+EM07/ZZb4Lor+8TKpzy3VtdkbrXwumJoctapvVsz+QDpgK9xKWxcXpNMgYkbSW
YGnvxxwmNvgaeNn6uUuRCNJOHNdYvxa9X3FQLOIX4ZmPXGOa74TGMKCXW5/uz7JHV0lQT+DSmWXj
oWP+3GeEMQZqileisOJV5WKfxutUwXVGsxtPLfIyKw8OOBJezMH7xbi3W2PXeRGqeuQ2uoUN1qIa
wV0xACTDR0YFJZMbUt1T77X97vuN/I/YOv9PIXG40WAH/U9IHGQO4dufj2yG4i/8cWQTzj/EPKXR
DcsGi2NR1v9BwxH6P4DdMGc06W5w8tLZ69jRvmk4zuyslZQozOl1Sjm2yf8+sZmc5tglmCbZSlkC
dvF/cmKTcn5hf3qkbF0pTn42lb3hcjqkJvr9kdJjCFOG5VqrTk3bIGuLI5DyiKF1gvVTNv5RBw98
1PRggaWLsPPLKBNET9MycbYGcb8eDfd2T3LbY+N5C68y6X3FOD1qlPcWNgcnRy4UkVQ8d+EWscsE
2J9aa220moBVDwHMcLEE4V1NCzBhSYJO0xL3ClkxwszXqc4EhGOG6jE9Hvzup1FbUwxYS6/Va4ir
8iUJJ2K6wVPXBUN45Osl/OptkmUPQUDtn8jmWEbybMfakzFYL4mYyAmonHHBTmKcR70/dTHOCOV6
RwyxgLCCc8bKid1oZQy52riVfLUtJlfmKBQzunbdEOtVSzoluftO8sobgmOmgZ+gqTaKkARZIW2W
ACG07tmqir3qETmKQPLkavEckHEJlbyj10YkRPIrNX4MCfmitGlQ1wcmOWgd1z/x3qDfHmdFaUai
i+bdgRa+5LThJA7cBsRmXbzYmL0Eov05i4h28qZUcptVw8oBHWYxI5KTds4VSTShA9I+lafaoBKs
fMLPc3RYUP+M1Nu61rNGbuy6xMK6gFTOUc3aRibQQq97r/1NwmLSW9VGD9GalF2zdfX0VmbNLYJT
PM8/84f5Is9aScsd3xvXRJg+HlqycjJjOHagQYA+oDoNoDVY750e7Eo72UX90e7UWYXkCtvwmoPB
fkk0Fxqnjldz2HVSYhwS+8qWlw7lLoGWcuUob5mn9hZbLx7NyXN2Hny6BaY0cZgzApwWEqqDV6Ax
OnxcJD/gpX2MX9zsuSSAc5q5K9ED6RdL1OFHP6R0EfxDiUXnPM72LpK4IBuA2r/6kRpg408jgnVr
yVRxoYXZW2JPGztAYBpx5LdIez8WEnOWsGkiNnTY4dMcO+xKXRceJo+hz10aY5Gsmw9Oy6B6Rg4S
bzHJPPHQfbJB5P6xqYdrMY/aSg6HY4AMs8gggUu93lgTjGy9/fK0HBxNgFKaChQM37BuaoGGPaFF
HzgXD6zggpZquAx8toAsgP6f6PErdT/ucUP9rE3DXGudG/Ps6aduKIMtlCydeMiwWKLDKjZNnh0B
2DNmRz+XcRDKVnl6QFqw7KtuNY8/6FtJk1jEVee9h3W/zdmz9h0BlljM01Oqkx/Wu7Tu07Ybgd67
1V7PmgIPNEHuXuK5eyMjHWYQHBFjEDL4gFY1OoI7AsqfdZWqa+o36qnNIY60zdENwEBqHjbkatkh
HZlHZsYjzvE5YQ95ShL/nCj4LQDUGmzpFtFSEF/bFo1kF3x0+WOgnxs8Fxkhm6YbH2Nl7ZS91B1v
OTH+iI3h2a/xSjC6GoEEj81XiXxQ5wxKVB1d4HFtdc+A8BCVsCEbyanWimXVCwiOw8pC5T9lS1+8
9gYyEtoRSKD8cZva+hP9/VXilViP3jwwPW2CIDmm1Mj3dPmZmsGwEnB8lbdyHA5lOosjEbeT5T10
9dli9FTl4dYhEAUw2WKoyPNIn1Bib4eM845drRKbhDBxGbJXqy+4A37KfMcMn9ucWrq7gvUoYm+Z
cMNE+p3n6w9TdqkvtVeSZsBJDzSKMp41DOwCUEh1h2Vg04UpeYTa1g7AQBvaEUEyzic4slQZkjEh
VqXB4FkbL7xNHAHjVcnrC33ZbDNC84xZEXghs+EhJ9UOzXgQEpY2cRoNfPKwmdO/ZOVwzS2S4ZBt
DKSPVA1SAL/aFOSVmAwapDZGq8ZVtzFKNnrmHIYo4US+whWGLXq8pQbt/GE1WV+16g4a7Z2prmH7
FvuhIUMZelCdvSL3Rvz/Elpnh0llxBeGTabBqSpo+IXJnYOGDx3fth/9G9XuQzy4+wTYlzyE8Qfy
FEINUF+YW/rfy3RkKjoZiwSabR26yw4JM/viMnRKgq/VOoTL5WfJssn3SXOIOVvhHFuW6UvvhE+c
phaWSEDJ+D/S9i0tE9L0xN6yMCA6CKp1JL9SnXz3tURP14XdJk2ptA2ke18lFLRp/KqbCCdThCrV
IjbtEhr2FTUJMY0B83BxqZApDimJeMJY8sajb2au0n3WfbqIbSZ5rCYq/Zok0ciTuSU4rVwaVXsn
6vocRO3KIQO7rPNLhFgPhYM/WtxWW7PBST4J9ysykx/fnyNlSi+9EZVX+WB1xkbdVRMHzUhnpsYs
EH8aA+9FqpCuAHMWm5i5GFHOXKng1k2EwrjVbqwIUK1ih6FWs9T9+MlMvC25xHdwzheDRabqD8+4
56gLSe69QcEHpn41MUdrJJ2X9r0G+N04S4SfCw4GOFQIdibNRLRIhhJNoNsD4YtTL3rq0PS4sXmq
xGOKWiedq9dXnqC1VaPYbwDuFhvOOIYXgB0bF62RvxMSsTVx8KRuu6J8wxdyQ6FxysNh3WNWG/ps
OzoeAWE/7HRYppChWsS9etutnDWibR4gWG3xrFUM6IQiMkst9rkEHCq06IrpcYGw2ccY4MW7CcEO
qKVNajX3+qhW9jisHetYa58uq2sA7bUxfzHCJTTW3DgIWIYKf1ZFTG3DZFygaM9yxF53ntHDv2ei
nA5rRbYGuSc7tvdtG+XbcSh2SW3R9GBSqZtLJy/2mGPPJAszlK/idxhiXdn9MEkxzaaZKTfUJP24
j/lgnEoCrPKUjZEOC+qcU5Sbi4boD1+NO897ipikY9RdWal4ZPiL3I0uw1PtuW/Inq9WFr337Tf0
rNzYA6gRmsrnNHa3PRLVpcqeEocblchdgnyzOXk51X9Sx8zAJyDPS3QsLANd+yDx2ZOKzRLdq3YJ
dChdkgdwQMAOJwQc0vCZuDTQzM58Ln31gN11haG9d/QRgjJTBeTKh6QbTm2G8DwzukcfXKNRb4NZ
IeX7p8SuwnVS4EQvIhJyHWtXORNdCiR8OJFaI3xqIZ4yb54ZvzXe+Hau5rA/YGIRUXlP9Qh9f3y0
9eCE/uIJUhg9kn5ZodiIw+jYsjpO3V2pHxspvnzpfDZZx6yak3I1Hqpe+6x8VslZRVZii8hLloP2
mHPsWoTOqwICOafaOodmukMwgH0jZxLo5ds6+jAjuXKzZGMjLoMz+2JhOO3kTsIcbjwkc3ggRgcK
QMc/0A4Yt3203EcFNVVH8tLRdWnxNQUpfoZ3be7qBZdkLLZeVhxbldApx9xMrCeUToQeKVs5SlgD
tzoMzZWTmj889yt381ORVLs+DhH33dEu2hPxtYoC7g0bMl9WHbXpFgbiSDOL9ZolqwCg0VD0k+XN
PGbhws+yPeb9co5d/Gwdks9n2iX2rxKKvCt3uTbcONfvPBsYfwa2DvcRTbyhj84Bh+f2VgbwEdxP
tEfbCMlbPfY7VOIHX/9ZEhgHFoLb5iqceDeUcH2NcYOvbJfwNs7cr7Hr2ImTq8W6gdUS19VbTjBO
kO8nxepqeNB10XllCQz7aTimpHjkO9u5TnHG1QWHjNUx6NTSxFXc9Ziuw/waKtjcHkkeMJctHv+F
N7dQ4e0UiFYK5rylKl6Ruq48/4PHFCKOhmA3Wra9vtMo43GTXGZBeuqpfWYUhPKlxb3QWzyuIv4V
98w4nOExlSYoRjaTELbGQqeKQcqzkhFEeU3rLIpMO74QoNdtmA3PqgqWy8hU6mAl2mtXqB+OHaRr
NviHcpRPkYXFzzMJzGSQVZTJswNuBEr3YvpoFJy/6d7HG1t0lF6W2Cj8R4inFkFjr0LvJkmHyKmt
8+ATEBL+vXYuctwBrSk0gfnasXQuR3kxFVlMPVp87TOLnxvcqQYxuVMZEQUV7HUHTxlx9exewsS+
p6O+aGwqDcWeBG4vRd34GA+HBsAB00Ima/Y6VuPZxCDSIl1EgJE7d1b5UOox4RYjRRehS1P+2KNa
08gBjhtKlxi2BqHSOi4umHc52NNZVFnDsswjsXJnUx460gabguzWLVECJVFAk9uvmKIvsUIvkVMy
ZM/ubSRwIXJBuvvn9Ow092yWbCzsQ1640y3/OOgvjTUXv7t+at7oUQFzbeF/DI++aZzM4sunq+x5
B6L/1iS7zXqmVZd9JW8Tz2bILzhF18HzdxLMRQAIo8iJqc6cu5r+vO+SR8iRU3Q7yHGILXicIvNY
+/nSsLRlRpGSTge7l6Q33lBS7GL7xeCwlHjvIGjB93egBMxnXedW7aeVyL+AR27CHA8b7Bk7ezSc
t5qmnlMizpQfFWQbwHQZTXTP2dJvTKj7NxOo26ujmw9RirQ52uthzHnzoe1uBTUYGY1xCQGgatae
+dr5AeJNdmwogVPDVfXSZatmnyijDGvpzFy45oo0cqvDrvRZKmrtCa/sskdBkhRiY4wQKLDeJLWL
U+iFOEc2ZVzoyAH94YeG49nr7kfen8iGz6mjG/doUBfWMq97Tkv+pgq6bcGconLIMXLfu4nSJQGg
lJG4REYa5ZUYz0XMANhAFVcvFUjw7N2KkTUbn9KE7w4QRBLdRN8QTdR+zJD328nadP1zRTimgwcs
zh/Dvj0m1trMIc6YLvT0ZjVOzZYHY4npyKaEF4mxrId0i7p4YWdAgsKBShJodsOpp65PlkthyLIz
npzs0Qy1XSwzWrX+QrkPVWWvSiHvDJJlTS25cwOX+KF0MXgxWzIxPpQdI84baxAETlebmPewzVsA
Q+2GBp5QX1UygeNRCxlXWyJuV6HKKbbCU4egFrcBfIkmj/bCre6jPMg2VelhZdfezSi8JFqxHTxW
yR74n2eqhkYEVpwwdZ5GEa1EoJH20r3YJmtByRVMbJYMLDvLvugvle3j3I7AKfaNdj+23UbXy4/U
fg7RqewaMGC5kV5i3zs6Wkl9qD97ybiyTHNrcHoZ2vTgya8KDxCF6aa2W3xazUNFwemCJ5mieKtV
464f4DjV+f1gnZBGs3E2m4LFTzn11qcVb6JghmyzK9F80za4jOw+Va+2TUz9PWYX+mWL8aNu9hN9
F8npqm5WaQS4h1CVNjc+HJPs+JggypHiMCv2KEJpKQ8/sPYAYGTyxxnBNY8GY8Np+pCJs8bQf4D+
yt75NnBvAH32iuyI8AkJ3gDRFmWllHe6lr6wJuBCRyDt/MrzejvDZ01st2WEVb4AFNK1y6JOj4GP
KqxpEZzFEHQi+CrTYUyCO48kVehjONrMVZa96pgfIzz1Rd0vgMLMuTxrX47XKWV4Jqu18hJw+tfE
acmmAoTR/3DVrzH5HPVo640xbXvzArwBU3+0MSFtImHsfNAxAuBjXz7YdIP8jNAJPIuh1r4B8l4L
mlyLDkYAKEfdvm9x8Pawsh2sIW89p9fKeHQMuzwQLbaLi2gW2UIC6hGEFnlHPHcG7LT/ynLbXyVN
aTEpZgRrGu1hVIZ+PIcscF8dAQ6avr9a5XNkf+ojrnZmk08Vvq+FZnmQ5Di4BmJK94Fr7CwfKUcu
41PglL+k+iUjA8gW2QsctYdmAOwxrkOfCRD5NqQ+od+P58w2bFDU6KSq/wxz7WZGs43AZ2XH6M/u
UOmSE/+27fd5UpO4QDerLDbA3orujgpjraNKtlLsZK1+AO1Po737CqCP6hUJLOKQVzpqDWowmqF9
+kC60FMpYy7eE/rznWF9RrG5rcydSZqH5ngrGjNrp/thAWzR4ohd95LU4aPFczAoNnkcR74/41es
/A6JO68jgV+lX6HAbBKfkjZxnZ9j6a9c76DjhlZ2fmii6ZPj+oJA9pXeu9fKW5a1vrTFysITV74U
bPue9mVl9Sn1XoUWECw0fu+Uehm9aHUERY0Dp57sCCVlB6aCgOQSInFJxo3d/woHlO41DAcH5z8R
xJtWfQ0ouTWsDkYPflQa2DHau6GaG7Ic0ezp1eP03FHmGwJrXp3vOQ4t8vpRJCNkduLQ8iV3w0OD
mJQqY3hz4/LZ1/BpYnZik9Ls5yoG/BzVb2Cof5UgimTFyYwYWjrYMnPwqf8UJOdqW9qD+A+YWqti
oyNzZWsseVa8mlaGlq6htR96czxmCIrnaBbasEu06SQLuliGAar5TOKj+NZzZNTFTgxIlN3TGDUn
e6RF3ZyH1GQWKChoQyanOcm84UV5T6kZYloOVgF6hzUcA8ppgCILL03OVX/Dv6fqz7KqsZhfU+Zw
JmfaGabS4C2MB/WU9mfBYUsG3lFguyXhu8TYJrrlSNg1GupgJ3zyGR0CUWqie/0UJkxFztiMJksQ
9WfmuztiJkQh7pb5FdHpZ0HHR0OgnrnNQoFLrkm6/2hJhgCwh9rY3hg5bSQ6ANkeTuS664DTpfWS
C7FqxXhU5IIL9sYaB7ghKGBJiU+tAj31RcW3mhTypEOJXd7ywN55WXkdYOjrw0dq/qxFflckP7gc
x8bajtnNVM8xdsY8UjQe3tK8XI/Yw1tMoCIgDVLX1yLozr5J09od9pySvb596mPWiZykvd5ZJjGT
2US4GwI27iD1sHL+jAg8QTrhVB8RTQ8UtyzhzdY2yl9maqxUchjhRfUEM1lIgeuKUHs4FAZvkXAf
64qUZI2xe7cFTb/SE3/VUJygXIFDsk5sTlZhsRqjn358mzhzBOZP12Txc4yLpyGWjn5lDBTAWG4S
M9tAY90Tx/HkgvAP+3BvQcHYt241rDODqPLYchhrx8QY2tvaYBLcxrcgGQ5jIc7U6A+1mHUXvg3c
z+Oxl4V1qDP23l5M2iZJNFj5kkvF2M7YZDg8kXkz0TDQQjjaXek712BiChEYBHsbqbqvICqRCX7O
OzzUEiH3qdX8Yh9Z7osRNfldCMpjCLPX1A5vTTuhLfOzB4WbZgwDGhnj26zvnaoMJJEaLzVQgqUT
hS82nMX1ZEeUo/AM08TGED8OWymomtOgMdYNP8Apv8tJHMYsU2yoDxr+Z8gPZDfv+6A+JBUKcTLj
shCiOw0RvcrXmcVeM/jdlrnV1neQjuc23Gb/kNJx0jJjVduSA6j9Qre1riagNE2/wSULrP4htqPX
UWh7IisLJvcJ7YpqeikAxQyBFhy/P9BNBRwU6afIYzArGewrccJxFe98BBOuFW5J7F76drIxMOYI
j5F8F2xK+dGz4zOmQZdfFVscAib+B3HvWsXVYlWpDoWNbRUxxjsCI5LZhxoQaoLO1v+KOp78+Fik
2WsVah8xIt7Cp/ahgytoifoaI4w0QH9RRMPzMDgvTtDCUOkoAUeRLfwCRoBL06mpd7N5Rl/XuOcH
hIdlS0XKxooDrR4OVcs2V0VHENQXVQzwwfsTF/40xkS4hK8ZEzcX2UWAh1AGYh222bqk+Sy4W0q9
3casQ8R0r6p2MySgfUzN5PCTYBgPRx4IWjznyg7hlTqtSXzbSpFojhgk9kn/CY4mqXpbYXbkuWqf
HiHzNLvZv0jy9k62l6/RO7snT+nJsbV7tBbVtPMMNB9GfE5HArswCa3MAZYX7X4TH+85UQ7APcId
cMPSFTZgDzQotElQm/Y9VAOaVy4tLgsMdo9SZael8jHyQeeI1NrlIw3DibTdZRjowcY/DaZHgGvc
DluMR2k0EoTjkwoX2x8S4Trd08i+i/dN6amD42WncdiYRjCeEOunZendk9VKuBmWqbJiNy8hBfWV
On5/0HMed63k0KcnzSPhve7RmtJnFT/7hZ086fa+zKdiZfrmhRzUaGtg2rGMs+zhwgZO99UgC1o0
ZrtPjUSu6tY2z06pFkXP2L3ReH9K9B8Ly0zYKIGKHqbaFRuCkYk2YLDRlfEBioiHyzVbG/rkHeK8
6BBGQGj0GzkeZrpX5/Ss9iLAEOqxC9hcCwiWXMKYux1B/rMZ2CWxzeUplr53EkBHYfeprTb7Hnhp
t7bBQ6lHABGlIxeRbZxcII8Lbmge62Q2DFoL06EA7y3svJimy1U1ojzsgV8uxu9UiC6OjhCqCAwb
EkyAX04+iHULv2vhFRZdR8A6NtPNiCBKLK+gUxzZ35tp4xy8RAv3jRd9oGMGNlVzIfJumF3fMjg6
hXpNXZWd3LkJlVDwNb2ivIJaRRPz7FvUSjHVZt61ZLzD4NijZoU+Nthru9dvSQ4dqjLgNw42o+lM
cV93gdjldsA7J1ykykz17D4p9tb8lOLNs1R7KCL8wYm0czrOLoTbNjxr6DEglE7HBzl5wV30X9Sd
6W7lSJpkX6VfgAVuTjqBQQN9933RLv0hFCGJ++rcn74PM6t7KoHuQdXPSSSEjAgpUuK9dLrbZ3Ys
m7bxPO6KguiXM3gWjQ3WV2d+8lJ4L4kc5qG0SeY+z082vSMBSQABsK3J2H5nNcHR9K2zzLNLPtVK
SrIFmr31wpgIsEElYutgpLL5hpK4Aw1h8Y1WkQU7lHXWJjOwS2gTQM3ADpic4eY4GSKGF7svEcCT
hdYcO5c5FwzvDgJt+kKZCFsiwABLNVdfqKQ+UnQ+7WyfTFkefhUqe2Sn7y1Zl4dF4Pq3wAs/QUOD
iR9K3JsawlzFu7Cy/ZGDdHhNcwZnXmjevAyXEJ4Tn4xY+NwBd146rTgzaaGY0TNZ9+M23VktG4CQ
ZhmEQqrBlJvffGxJG8+rPiOQVh+qzkE4lkyp3aDcNab2ZrkUNBSCLaVjJqchbl9zN9mYLV6nRIXc
dZPzmEhxo+QMQ2k+bYbAbPdx3quFGzB8r0GaLMrQydZkctHBoPcz9xl/fAPfJ+98+CDTSh9ZWcLW
+rEZkbMT7W+BpRWbUpWsnXRZMcXgRZs/WLAZueAVGq59643BPjaz1tlG+W8tUD/Dog+tRwBv4SIK
/UNdV2xL95wdwp0VDhzd/UPLcxt1oqFelR5wVq8hW8EGvAPD4vGRIt8OVXPunFXbxnKN2bVcqiy/
xVLiUIzd4pQxfTXAFrIccoxtR4xGTQDLLdD2WgJHt6ElwndyKthpA0r5eZIhjo5Wph2KofJ3RNu+
1TS4iHI51KZWQ3+stMOkB7zXQl/b6A79DTBFXqzar9CMwOnpKfdZWx01Zq1UbHMoE/T7OA1ybUmO
dyQVmNuC522UBVsZB2xUWto08ogIshNvC216LkR3tQrf43kCQCLT9GNXH1MtyTesbVA0hnGN4pUd
OkBPcV28U6QE9FkGv5gsseeYeDNkGR3stoshMfjMyoqUmqxuPhzBtd6GDNSmuiTghNUz5yBtWmjo
aSIpsGVGhaXZXQ1T4m14hjRbX6l6mZWUNWSUhbSlLNa1ws6ewJvGaRW9aQ2ZgkSr9zXg0wGpCZO7
LHYtT7LMb/2rgUvFRIZYJY37GPTqIbAzpLmy3wdZtpxgNnF+SLBk9A7uvsKidz0z601ax5wWhyRc
1ozSd6654TpHF5k0ez0caaWKlFg7tZzvXct4olh5Xfu9ubeDjnid7T7S5/StdUn7AIpkZLiUcEmK
wOS6gOzLpJY/mpFvPAgOMHMElgEXOKtdVWBAy4U4lpW35wpq29HP8M54kAOletZi2exoChrBoQlr
l3pmthtYbbHrZOLgTuAC1VxmkeWud4cMvq4EGjqSg/FU44riHJhcK5NUu6Ym8ZZjKS1otzI9RZuU
hVMHuMJvv6M8aoqzD634crsiPI8TNPC0SoH1tbyCSSRemq52nyxS/2u/CzHWzL8sR4yr5DyatWZH
j+ThWWGymK1RpMpdZwgNSYzxXKnCN+6meluPpdzEupODMfK3bIoZoRmqPDggo/ZjQv+ToVfVrRxK
gBDCE3DfjOrGDnkVuTxnC9OOzgTU47Ogzxi6RAi3cMwrtBcEDU8LZ8oIH0jAGIfIybS9DC8kqdyD
XudoxEaHLOiHFsA8/VdmFiGd0TkzF8UIYJTtxZ5IFiY2BZluEd3c2NxBXqVdJmMlqJlsgT80xDEO
oa7i0EnYf7j5mQKUikwBHzIFZMGK9WjnAxDgKDVqF0dFzVMf+puQQMRTb2OvEc6nhXPwyQf1xPZQ
c9dRSfNRlteUkxkJ8rxTGAccCRALwahte1HTE1JUt87Q3ItgbDI0Gz81zUNZIwuMNUfHiM7QuxGS
rGzyL82r6nOSxAfy5sUjZs1V42gxIdM4xDKT7uq26y42p7utVQGVRV7DA0niD3z9jY1afpvK4Seb
a62C1OQ5HeX5y0Rd8IrmLZfbQtAZFUoQo+bGorsdZEpgr81yqJ/yyn7vrYKDGyhGgCRB9iLmal0n
boy9EzKx1rPiodbi+OhRbmpJJ3+goDh/YCi7THvsozUw410sBpf4hIl62opuTcwQ8dHv030ROauy
NqmcicOK9p+43aRRbe0cVNhNUZZqbeHxPlRW+jPZcUgEdhfpdn5VJsbYrJvO0TCOG8ebefejf8/6
3tzAns7WpV4yaiu68CLnD05nfUyDOa5DxlKq1vzrVFba1Zg/JENBotSwn2OOBnOFzXCjHHm4mbGD
9sQkyba8/vbH70sXdk9J/+YGhoBG7ClxF7Vw0bxoZqYiLiGH3HUiO+NaO/JaDHfH6Ya7kEF/NDX7
ZVKxR6UQD5Gk9JqzTUvouTRMPFFZFm1BSdEqQNuV6bioIWXhnfSkVYwAWuzQUihrGbdgxgDJORsA
NNbFc8gfsEMwNw6ReegYo/lSW76HPpbt6B53b9aofbsMTHlqpfQADx5IKCJatEMWHyMSdAV0hKHu
eAohvZ2MKuc8gOrJkC0rdnoypWtHV+3FiPiDLg1emTCoTW+O2nvDaTaeFEZztrJ9T8EVyguTe/wB
9N6069LVssOg4uCprQUmIsLngt0rmYjcW+A8QFQbRbzSLFw5Upl76NP+wQHGh/nOemuGVl0Lic6F
cdxhh5T3p1ww0yitAAAqBkh3yVtmukDG2bW2jRVXxf0V7qK5xPcWUfrjr5LSVatwyqbPkPZvFm7/
dQp0/DgJnkPu31+0V7JN64tr4jv9izvxGOEJtIstjzqrTLi30Wvcm+cjVAcxtLIqFsytceo9BdYg
HuHNFBSNzeQ9YHqeJ5/y2N4lUJuSXD8LOjyIwYGhc4CJL4M2ZTNR2COC3gCGWJOVxIvWJZuQBDWa
cFPdxq6vaK4ALQWvheEQAtDB6uvyrZ4PZZCN2gEjJcj58eYmqBj8lf12kGQAswiYrFLBIdJrY1tb
9UfoW9YZ1FO7TtwagduLs2c/cus7W/KnINLKY4NvbQOeE+xbXqeEBWgNIY2H0cL3r7SULAAGol1X
ebR2rDjb9fnwmNBNG8g63griX4vITuy3KCLVk6PBjwJ2nl2mSD2mXzMQ7b5cwBZvgdeflQ9x3BlA
enfMOIIhSnYNEGdwtiLapFXMwXHtmNN4lp29SgYdvkIjv+vUfshEE2/Icjv4EcG68EhfFIO49d70
mpUcXZ3ALdc99XMrS8tqiseY2zQ4KCB8FKzSFGLrQx8984XQBPUrIED7ahsuPvDiM/f196gdX7hA
UAYCX0eOt06jxBgSFIzG5mLZXC+9ZydrVqHX2x8jNHUeOTw0hxy1PMha706Saz1ZmkvJYwl7T8HT
MI1yb8rpxH4k3HSSRkTRde9m0U6H2rchSqbiKXQ7wJhZbzAqc84x36MWT5SnhLnYplrA4NU4ySRh
I1XpeMlUT89agniRsRrord9xJuP4Ueb2tGxqHV8bhdxHIdKUYDnOryQMOSu0dr9RVpGd7M5rtiX7
WZsRmh9ozFdEuOLsTrAlsbLVkJT91tSdPW2TFyW7nt+WyT7xXz2vEfcw+MRK+6Lc0d+VrTyNetE9
enBUxpAnZx3ouFsAyAz9sY5jdYgTPDp/5OcHiGdBke3sHuOB27iknpmUjVPR7EtJ3VpJV8SaOExC
mJagKIIn0ktdI5XD1HbWSXOSGWuF9F9djqdLMJvWBq50cKSeG8+JjsKddZ11SkoOj53Me3ZoNTXT
PpovFKujRaBiBR2D2b6/l1jMiMtaD2GlDNRMDuttnvZw4ly6vEgCYgWxahYWRgYyfKprvzjDtk2Y
H2Vibeo9jrKwJb0R4OEsXSuBG8rbeTSiazYG8bWVl6biBbCRhhcDxHQ25KUH+2jK9xQcA7pCrhH2
eCknCbppco/MKTaCbxhy7udYWPklKbXPVnfAyIwuRWy9S8XoNMpNGkZg5hr9kDXjPvWGbUnC79Lk
J7f35upBB+VCD8ptQSgDlEp3sDqIsdnIgNt2Vka1L4byc3Jwgcrho5htM0kFwTc2Bb4jNMw4xgPZ
wK3gE696ksI695kiwBqDk81M7ORWlGqmMXX2WjrUB2+oT3rnXbNC/250uGE+RLGoQbCEc3tJbbx8
IuTBiD1OrOqIEVOI9uEg5Cwau0UtCuVzDNho6TvYrTokkaRpcsa/gwUnn5qNwhi1R6SnRTyjMkQO
3BSi/Ow5SNQR/QzEX4ma22sUjlcG22+UEduFoeZOMMqyvI13Kmc/ypn9otRUMe1xwD17Bo0hOVVL
g+VsKkc918P4U7XtcPKARp60+YNnapuydHz6FYAZJmzvN2U8BuvQnoHXVIVEaVStMsd66qzixHa5
3toj55k+K3l8tpV5IWI7nVXyZtMIFNl+vBn05IGZwYBVZhyvdd+gE8TKhrLtNevYcmkkR6SLczBX
Rnn0A1/RgQ7njgrKelXa44+dau59oqjnTvml2Bj9gF9HGy4tcat970aAa2xhr41Ul1uEDGrfe2Pv
luBpETcP1lOgT/pJpO26sNt3s0N4yiVYxvKbhTzfVFLh5BHDZywZrcel9SWc59AbGEbJdrpOch83
b2HfOkwrgIBHcJnNGsBBOtLn41DujT3Si9nd5dgSOR6TQM2pmPdQxHmEV6W6sJwvsP4OezJkm8Rh
fzL5vyXUyH1JLaRjGDCjM0MHrlQpZH3O25QsvVj2qy4wTZgdkzSSW2ZD3MBGwiOTzGaoumQODogJ
zAhrBoYoDZmjFjYnq16L9/C2xiUaJPoGJcNYOQQ0K/yGUcwSSK3NsbdVhY/ISNZ2HvvomxxwjLRC
2FVptK7MwsYqEF9Yu2ACZoy7fe3kSUo+jMx5NPNBbpsSVLmeyo3XUxbhWGV2qjL1yPjTX492rC1E
wPHPiuBLSv+pdOD9kQdxNhIPlsM+UgtDmn4jiHXN79beoKeb5xS7C6ItoTN3oC5yGvaVU7xIJKVt
b+LQtCoquzB/czXmhzQb93zCSVn4EfdWKoZTbmbPXWM/mHHUXO2+O1pDcGbt/zDV9CvSaTKjfsoZ
0vik5nSCoRBzk3nGnRQazepsFqGkxoGMNnb+xTKrrauAtEXazbz1xDvRHsZ+mw0LtmeGbqY1ISet
yAzU2Lc7DIk4ovHixEfM2kQp0ZdUbeA+0OEljpEDpCD/qrH3TV69sgD1MDnj8W501P007ZYYe7cX
afCQ9jUPL4NK3UKpaO2xU/Q56iyMsWCCHxXbYDoNUzj8uN173lJX1sZZc/aC76CghMytR3Z6oQ4V
10w2fUoIIUIAWXrsP+dD5shLhq/fZYQweqJaKcrbszRiJx0+163P2bbkdp2/jCVSV4U6eXMPZGr5
35GZiZXTQ/Z36NWo403ZzxhT8n2rxldffQCsqzQpXHBtOMjYe7WtyvZR3G5lE+FUMqZ6ZURavMob
IKW9y6wxZO60HO1pZNNXnanHMY8xTQlTA02PLMPSjp+qqAK/6wZUXHF2XimHF38YibaNoMs3veqe
jGouqnRHmItT+VE3JB5wogBn9IYHycxs1Zd1QqalLVbxFHx3JB1SBJGDrUPSnas9Atqfzqp+7CVv
eETtkIYccYWbka57HW+Qw3lwGTr4L2Tz7PtGhSOCc5beQTCtcnSmnseG/OosF8qeHUasdr/LBFpO
XGG8YNLB2TvyyBNPQb8YjGg2lb5WWSv/WARkHuucAObzLGJxOBPyw2KjH4oeT83ctBYVk4eWiqSM
+aInA4jpKcEXr0oghyzFMMkQ+zLaTy1jevU7h9cYlYDz27sWWuW2Cb6VE9QnTQMTJ1IJPVnv9mbU
/WoMh8q7OtZ344NZmNOqdagYDhvkXpkyXRQcwANmT27fFYe2h86fqoItYah/6GbWAKy1aHj171VT
UU5iBi1CBC83tSFE2+O5BFw2J8jBaidF9ambilhRCcDLbCfu/LF4oo1Ow/FvcYE6uklczHq2+I0P
4SXy0vq9sKKznbni24VG5VmPXlyo26B89wnh7lfPQnUKSA0MfXp3NbBBaZAdzAQI/hD1yWNY9beW
FMDcm+RsBzW4O1SxgJRO/itNzCcYW+O9EeyB8mdZJ+OT4zN18JjdLutYwBCidztv2xVySvHLzikO
oZA3NqadCHj11TxBl02P9ZGjIJA/wWCY+5KXBNnOywhDWI6moxw5xs6s05fEL+XRcDSxpb8uXJr1
hPPS4JL863nIpyLj3/8zZyh/F+VYR5zo/ogc/t9fnaPfdaGKn+b/+Vn/PwUrdUNHIIDS8L+nK4+f
eOqj5C/xyv/+sj8zlq78m8sTBuyFzSr+j1wc/gTqjW67upCGLuwZ0/H3kKVlEsx0WH8kuQHAZyaZ
+7+HLC0Dyg5BYyR0ApJCevJfCVka5l+xHJoJE8cWrmfMv/8PtAlwqG5fqNHfBinHSmdCg9KAzIdd
+iuhkCEwnW3HCWtecKLI3Ud4AVonOxiptg9lqENqa8IDOhp6MJXbKxgFeBaFkW8pksNrlZnHIS3M
Jf+xtgjAOFb7iMPm5Bo1a5z2NJh1NhNHyKAn154UyDokziLtcWnJB1OEXwM3z0K4YBBt9ZzE4ORg
3AdUYZIKiYsTF+7iGOrUxBxIM8lML87wRdUha6nFeaDFwjl5jM7igOiAPhGX80YJ7xnwVlORYQzU
t1aXDx7EWZ89lSwTEgdldOz75rULpqs/okCHX+6MP8yJ9tM0+zj5E8fhNz/8aVW2nXL51ocCoWSI
XiPjWlmiXFNJ9Cl8gJB68Vzb5peIyZwIy7wz/lxDh154hYqfkkya51ok+gE66pXAOlp1kBKhyEua
K8bmw8DLu4/mx9po9i9ZKS6o8/3BcUT5hrdnWA5Z3G2bDBZrR3FBZ1L8nTT4Mdds3dmDOky8OZ46
NsgQaa5jvw63pssWjTIRJW9Tb1SX1sGEwTV8Yo+rDgzmNlHVV8d2Korv0Y/K50wzo2enmGLcufop
7fGnNngyt//6+vLPLR7/8yr0l0VJ/fsfy0/wXaw+m8+//GL9BwDr3n7X48M37aZ/LmB//8x/9g//
7fufwWhxL/3va8Z/1Nl3/tdINp//52JhO1QTQ4ZyXVf/o5mY1efPRLZt/Q00kOt6wtBtT7Jq/Pdi
YRt/s3RDslqYBpwOMfcT/9diIf9Gal6gN0BnkqaEivVfSfHbn1AALtifyfG///of6VXmXzFPLnm7
ORHukP62YXUB8vnrmiEHR7XYBJh7VAYsCEViLC9e9GL6KpuQzWGoOM5nTnjHI56nmMyA7W8xVmpr
4ucdBkSbQ5jT3EWhUPNdb03n5qIlEbahRmFc1Tr7HwMjWgk35vzHh1T1E4KoTTeuMq//cNn/px/H
lH8FJfED2fzjOpajO8KWJGX++gOFPSK3UVKgAbXlLSmyN6fMsZw2bbiu39oY4ozSam9bD2kJWqXa
WWTFQlNPDwVjsaHXrhBs+o3WemqtMnUchmBY/4HYY+pDB92XzkCrqWpqGQbSFnM0k3EJ3aPA0Rdt
phkrzzPOidm2R+YFH944EqgIB1jA8Fap6LGOpl1QDBqcVeHRFJvr/go5+iM0naNpNPe2ktmu6EEm
01bFEow8Ck51YGzB7JsAyRleLruv5lvU87g2rTZI8LPMFXwZHQzKQMcyh693RU7vWTYEf9k4TsM9
6tXNrotnbco/ovBHU9kFY2ND3+ByVJJ0N306ZEdcbFIUp8BZR7FcEjDdTZQGCUDSA9sxq0CGNz5y
tdLb9CyC+rcZNncz6t+sMtqX9CaFqb1ucHKrZ9buXeKonZ9ChQniY27ZD1ZS/ESNOLRTtZt0C8xm
Bvhj7MKP1qRGj1AdTTYELWrzQS/aazuGD5be7zUqf3xGlSXlpH1rHzHhn8NiOHG/XUrGWeWJnt9r
YXE+zzTczLXYuliSq/AMDBEBFshLoj9U+XSWKnyyyK7PdbQBRRuznkAa0EreMxlcQmVgLGv3Mh0P
XmQ/OSZhHHkp4+qO03NFDnuHE3JFEnmnlxiyp8+Wva0Oodoyo3PUeA8Mf14RZK8UArZ2tM/agulZ
t66qejuGZ3xVe0Xg0hMBRchJeZl/GJPK6CI4OI17cL10W5DHGDXtxCT4LpU8wdY/D0TsfYDouB2r
vdSz99pDGCxrIGgc5w1/rVsuzryrHtW0Klq/NVhkQkxUunUEnHmDFva6z8d9Q0syvo5La3QYI+1z
ifU71hIMRh15V2S9aZb0OKBV1idu8Te34eBOAPnLtwpq3SBe1+U9kdqxCiHWTdqBLO2rk5c3SrU1
UmkSH/TsJOT9n/gn+hZuZqL9ojaMgz/E1tD9NCPmtRS50nvtE7eN/PdKcz+scJdlGUJ9iqlK25Xl
cMRKviuN8CRYSFKGmw3PtSaRe/wgN7YvejY+a777GecaGPzco1ccO3in6l+51J+aPjzJofmdSIYV
0STpj9EZ7mQApQjX3ouuP7lF+WiYL25Lgwy7f1U/x1TgMKymZahl0hXtcHq829L97afxJSxQuFrs
y9ZwiTL1EsyCimisn2HCNh0a7nnjhXRXz++nRpznT5EmHT1DnT1wNF7ViX6miuzBdNs3KGD32Lee
vWJX4VWtGCpILNtOOH0qO/4MPfHYnitlPtn4taTfgYw1zl7tXaaWAewAvotS95KjGhMpQstZ9Twp
/MVWPF3hBu5CEBq9W+5y5pSo2w8c+JOFBZ6rxFxcTv2p6pOWqzXCOuiGRdsN3x2rvh/Uv6K2fcP7
6dlbu1VfjGJ+B3E4M4xoM0VPu9W4B1atL36EU15CvTlkI2+WJoPbbxiZsa3EaxBUb61nvjaIeEOc
XJW0v6mnvamBMoLCfEo9vHZ9VL3JEgS+zH9BTjwabb1Lh4zS6uxjKOOnNHdec795DG0c+8JcYfY5
j9wtI2tOhPm9azDV2dXdGMxbYab30oue4DIyawqSXRohr8fuujXA4g046ugHv4fatJsvoV/OLu2P
LgWAXOnZmvm4uSsFoR8O2BhlPr2mebQscTKnbl9ZNHEE4VkbkosTZ+AB8nVvXTFFvFQNpldfvmH/
fyh97KRevnWn8VEF7VUbpt38QogkeTT5ctaAV6U9oCHRbcMPJ+JrWJYBoCjiv7C+YqMPCfay/UuI
Ftn23u3VZqzGq+9Z28wzEVjcp5SAmU4+Ey8lNjgnfg2Vdk2H8ESp5y5AMytmrHY6HBV+b/oaj1nZ
HfMu3hUFq0+bHQfMK2ThxtO8gLHj28p+P+rJmRzXjz3g2rapH6urrSiwPgbeGXHgKojAK8u85MKv
FpJ1kvLsHbHrln6kNrbfNDG9dnL8RUPlUjVNSFoYD04IZA927kJEpIyqQrunlWTosXfS4Myc+wbi
hNU5eGl97bGYNOwelHh44HAT/+AO8WEwnlQUnYzLiEUp79p3jZSjIbKj779EHbjgltCuET2LjdaN
j3xr59pp7KVluaRjniNf3832RcO3XjRh3M3KXnssXGXvXmqDsMEMWnE/OWz0xZsP3SqO402DR5lJ
yfxAFFY6O/3XZpqc9fYJKWPnTc0lSb394PbM+TAgALpijBjenaB5U071QuNdgoPMZoUax23TmNUm
K2p3SVBlqArs47C9GVre+wIjqcdgJ4tcJgdD/4oWyrmK3FCv8dW9X70EDXgAbWPWoBLy5N2Po2/d
CWGYtA82tQjoh90157Ud/WJnUVmJA+daV+FDrLIP4ZavlcMjI09/4N48iaHYhtZHj7W2t5IPytii
BQLwvkiCE+wO5vKgWOJzxlSjs92HLrVfilQeJ0M/NIIRTExBzXgIkvG3P9MG4GUeXYvgA5do1LjR
+Osk1UNZSNKkFIR4GY+vZO8/hxWVPdIP16Y23UKQGAsXnO8UtffJbJ+73P32XNITzpSDdcl2jHN1
smi2Yd7SKHzwEIntEesEM+TQrl6/Y9a47s9vPllFuGrm29nqxCrCpJ3o40YaBSAJcGw8oI3IXvMq
TFmyRb3fFgLzUpuDkwDuzVzyODjtg2Nr71o6Pdem4tkjdk+Wrj4i9io2wkux9Um/kqaxHusmurVK
7XDIfOA2WmDyuObEIUZL32W5/tGmEU5eF3uzZrL/KIhO+1gecH70wU3H3na1o2PipAeftO25EZV/
x5CvsVw43xg+10AJtUuAMQR3tkZ6L+kouu4ftQo7TFwf2OXVINL6+0iIFUkr988p3sbIsg/JmFOY
zvqa0LbX5IaxH/EqNareoXHdbA3Hrm73LxYH4MmFQWI6GLuclK2r7kdMqPHCXfPuqx96GzZOfmuM
pmUeaOxx9MT8HQ1dEeHwnMwWnUlpGzHQWCXEbPMX5WPSj88cd9jtTYO1YobDFjL5TIJU344EqlOp
EdzUwg/VeK8aJ+FtAKevTxSYpjniglnsTdBHRv0c/kuzRu2eTJAEBaOKskhybCDKOnpk35YtDfJF
yxu46iCWV0V08bDHViZeDr/g7af7FEaFWFaH8MGeENK1pOm2uY2ZhXvSd9At6kg86H129bxpN3UB
lN0KG1RM36imnQeZJkT/ph82J0+Tcg4FAjbeXb6vmISMnWEEsZrxLazPzkBtwFSBHZ1G99PiILH2
IoC0Jq5Nz84YQvCoaBtrfjeuVYoFIYgQSqhfXEQN9YyOhuvYzB8Vw0/kRWNVl369zAf/J0r1SxYm
Pxqx3DXiChsxAa54yH+xfbU2/OiniQHBotDyDvMhwXA8qd5iE83UNFq0JS1xyUupKeLk9GLRj+Tv
0gmDIJHPnFPYMovjxz6vA8y78wSeJLcaButThJht6mFY6fSo+DRF9Fp0I84+Ek8DcRVWs8idd++d
N8NTIBuxqifM6ImDyA5FE4xDP1XbBmejWdEOjKx2ckJdrZOwFkSV3PhqDeAuQyLV4chbSuNRdpWD
5V59OfL4T+QvVTXRygRUv6hlWa9Hx47WoWvkOGoyACB4/Vof1d/qQWoITqle2hTrFuv/Mq7N8pKw
ni79PKMa1SdjywCavWFVKnogrJ9iboVK/Qzqg24t8nzaYfeDTigCMp4FIzrg+oxppv65t6nGpPXw
VjpI+VSEfEEmheejo4VPVBpIGeNXSQ9h9mGYsMBKl+C/qXcMZHzu4vZQca9QjH6vtnOdJM2r7l6z
6eyYYBItSs9wlpS1Q0Maa30GZ7g4k7qcNjpKEYV/CFM6Pt2qunSCQ6QUyaVmmVnEakBbYnVHMyMT
2/rhg5HBVAI1fJdNYLyO9ohWfsmZnV1rvD9kwYZzagl2UwpylOiOaSCWjPp+C216GBr5AIPIOTb8
r+lvoohCQf6S6PZcnA6/AQkwaCZ+uYbrNm7wkG5EHVmveoGRg6qBrRFB7tE7P37y2I77zcPYk6UJ
BkqUmg6Aa2l2jPUlT4Mefn03meSqc3frin5HfmLVGyR2qWpf9CRVEzG8mplGPyt+MI1+NrpRvGY1
oB8u7FtYGc3GnHtZSX8ztmx2FuYDgAkO7mXzLlvyaCVeSCIwJEALhj/tnIuvYN1XvDcKSnOrsuet
wKG2Hr7LFPeEm4Y1bcQY6hqZ3n2ZrofmJ588ZpDJVgZCHDqwyXvDyx8pZl1afnkTKv/QnO6XLd6t
rjNOTgAHrixoBokkvvlKEWSzeGDjwCp77S0yQUGOsKzg7VJOm/uAp9pUWqyqXvYQyb2Z9+YKMC7h
Rje9FBZ+z8mnzlv2FUQSAilJbszRKoqPI41jjohoIU3t/i1mSKn1kp3bBL8g5JoExceQVAdvLBAt
ie3Y/muS12pXHqkw6JeagRsurbTPkcNEb3OCH96c6jmcIv1UDSTdDdhOMd7t0mNUBMCrXOJGxFhf
eyuRO9d4rhnvGrb29Bg2tP/GSMVOi4lmhyHgxRnfRAFGoQQ6sqlx+Jto30wD5UdaNzcbFqsiCUn2
FEEApz+rIY0BpbbOM2EDnvTi1UQwpzB+4lBjgkccJ/CmB2+QxzykKyI2jGIz+vZT4wTk1jQ1D8ox
BRv4LRc2ccXABzpdJ+o1S7NtzAmHYdd5wAi8CCmUXxbYtvt4fLAK98uoza3Sck6CvoS6w610okDN
XmlhFK9THgp12K+8KfbXQ6K+7bZ8hW63KZzp2wr7l0iBi+rER5p1X3LQfvpy3jVRvrkoNfmTAlpc
ZgXbBcHGKDI08yOr+xw4V0X8YoD8YFdfRMlvKqJGOEnti8/UF9vpBSsWAbKSMBiXhaoOq2w5MKeH
btCtXQ7hbvAy6HKAl/2+v4E5vNmtreD0sOCEEQ+8esKnnlXIWXB0XiyJT9WJvgezIcoG4xUkR7cp
Mn72vP+JY6pOPUf/nTOumofs0NHZYo9xTVqEG9/1Rly2o/3TG/o7LM97PdcPe03M8oM5wJ0frrqv
LaRFTVTAtqwpEKM6N0OZ5mjgQnHZVLi0sP5HlzBV7kIvzj29UNwrzMZtThr/Sd2ZdMeNZFn6r+Tp
dSIODIZx0b1wh490Oumc5NQGRxQpzPOMX9+fSdHZCmV0ROXpTXctKqoyQyKIwezZe/d+l9iH3tA2
+KDv+yR50GqIA0lOpuBgYmftmRMUldtRQNNm90z5HBr9ieDxkzC7BUVHs26jmdA7cA7lacIYt6oa
41ajMb7Sr20qbp12+Bh71otKb+s1hGuEDWE3+HgusVFAy2O9ZIGqOwfdId+LFTiQb0T9YHrWEaUz
A9yKSjE0qIthQiIdIFNvKmhqKBFKjo0qcNsnYcx3TgUIAA3TkHyagQpz6iTRdqZDx5S1O83NXcpI
jRM/mgEjIzSeYfsK38lto2wNQ2se8mg6gPtgDjOnD1q6vAwG/raYIGr80gX+1uFTaEzvplbspnjL
FxvisYYjuPQaExTiAQYxO/uS8BUUtLj2JkgmnR6dqzKATk32QQxypONrrEJ0dy4iSwtvfmnCDlZO
x1mXd6iDLm62HLIhAH4VnXOnAK9rGxciuCafJfKJAyl6qewd9afBkY4WevqclNoR5x2+GBMjYSFl
skud4av4jHc0wRNHSlPr5XLttKCi2oJT9djp+wqYUJ/SLwGvSeVCmCRWsGmED6zlfh2zdcsWo3Ak
l6dsxCHXepTTCD0PhOH1ZOn132ouzIM8MAXxe27JCJuP9TY5XMyYHthXP1KRPwtOPEyHfEx6DrQM
kq7G6RNiNYJ15+BehODEGiIiWGvDZ6eSD50FVyKwboUD963PAfmWHimR6XMPttnNY0bSOhye7KYt
gHXW+nKXDVDbq/TNQxe6AuXr+CEWZbQtN6NVv3BWAPFhHNvBO0vXepggGmHpA0HocIwJ+vixhApT
iu7RlB99jggzNCgv+u/HxpoUB5tPc9RzyG4wh49lVT50Ov3AJmw2DmTtVZyCRrCAzEw58buM3wly
ciJERDUg4snV12mrH08FGy0jfgkk2ahmn+7PKzsirinLWZs1TqLGYD7XI8NqgdHXMfKAoRt1rPvp
OpmlBVpJ1RtUByuyGTQkxh5CkhF7IDUU2qWk2YYBR/1O5EfKtPIFeuZhGkZjY1Zpv44eunYbNB1S
GWEAlZnxoGixdQxS4+AWjLuNMnnm0EFLzChKn+4N0/PA27W2c69yqlfSIP0SYwSnDn7BWGIIdzRv
U4AE57Dpach8eMw2LEmvj5RcqaUt6zLxDDOeWslTHGvk07HWHMsi5TRI4cRwMPIlWvlJ64ErYtBc
x0H+pWP+vqmAPvqx4eyqpf+AzD2sgf98SvoXMgzI4qrusfLcilSj/aDhY2+G2E8F0m9OFFTz2nhM
LO/aZDqSvtIL/GqsQMfZZ1DYl3Bgs2rwwG3WtdbnPrHtH3PO+galGR1ad0TWfbW7vsF+yGHIpN5w
svZrqKgJ3tRf2wKeY5oN74tZKqQWJbfr8N0AgvPJiXjjgMZ7GIVXzRsfciCbK4RsrPzN8G42EDWY
x8Aq0I6Gw7LNoRo/ZX2voTgn7QAOXVoa2Mn6lOoTEBniHPb7mlRTkCF3jVLoFAwXV3OYfq4lIukc
UV3pQI0b2+Xe7BzUc5WJqGkxI9Yh/SYfMdFDTaBYa/j1k6MTEY0x11zIohkMVPPuqXZgMuoV2AHc
BF2b5+dCxh9ZLDIAXJwrDJEaO4P0OZMJLTf/A6LDHeaPchsrrdW8hqcBn2O0PmnZS5EOjyJZPjj+
iLa8GWx5aCPxFBTL56LO6NQY7yjep5W5jO+pPh1bXi8475+dnDjw0RvfUoPARmcqyOT1ROlHk8H0
wP2MMfDDaYP3qavhtswCv7c7+V31XuM5WeMB5LjXZw7wuPyE+/HBIjEqBFlFvOdNtGg7ZiR0iKad
aLCPD3qdIijKDNx1Fg24DMulJ3FCEgqxikwz5tqT0zhk2XYU8ylsdMEx686yj70MjlmePVYdoloC
sPJNM9ffRO1dgsI8wmCIt15vbYgU7tZxjwWJJAbSAQPJwL68lVUHbswsgi01Cckm3XEq16UdQ8TP
7pcw3ua6RkC0wfgo0r6iaWvXBq+vncnZn0zu4M5LSHJlJggHvGOqb6FnLsZ8KwaeU+7KG3ug0YRj
L1tYWCR50CTHasMS4k/SKeDkfBMBpVrZ5rdCaKgHBvCFps2h2XkxFLNRHYpY7zipa8bWpRSrRBd/
0jXeINnnuT9jJtohY0Adx98ZeA/zXJB5YoL0CtsbuxNfLPPVdrqrW+qfprF5tVP5DVvV57QlDK92
b2prGPd0bbwVRXmUDLc9kGb4hEl4tcPpmMsNFUbFDGru9U8jdv6yMTjTNK8j91EnSXBwOSYmEB06
By3ijVWzjxt0EHvhHHCU4GSi2ZkPhzyOEPEhd0sFqIR147hvOYI2enj2dlFxb5bOwsakzjxUqW/r
+LFZ2PdOVW/yfHzR+Rphwk5nDdHWbSHIWWTbdLAUoveL4i/F4Hxzmpyc2slBs8YD0ksgfrYAhQVl
cTYqhx00OOfkpazpWhVgLtaCZBG0kyn7fosZVTVE3ek9jYTLJwlSqk2Hd0OJ4TI2KT3OfbyLZG8u
wzaNqWBAl9h5FftTiYgj1BBGDd6HYwf6VrrRRk+9I9HnzMJQe1oG8YBh/Qx260toUjhQNR4dtd87
3rdAxr1vaDquFK29qUy6gM2EWzyQV1Ey8DIueYtAGb+r4yON+dIPrH32g33xatSJYwNQqaYYawdt
3EXt+BQZGqDpZeZXMqMeni+sECsE/0bILt/ZmIw+olzIWpkLmMODgVvkxSZvIB+5XbEtEo+D06yf
I2JZfBsHsCHGe1lMhF/34ATt8aPrZh2J1mzvQIc/GqX72tn5JczDLc2CrUbbEpe7fTD0BOSp0wE2
anuMnQLMQUuXP+qIsGiWCFFe5d0lYZz4FYnPrJ4sWLuoY6IzLhgy6729xMnaiDWiEQEhiaU/BTEn
XVfWryLWD3rqmAyQMenBqVZH36E+uiSTs+2JjBxA/Zs+JsleEhLLS3Hk/RQuE7WhNq+9BVDWnp0B
znjxta3catN0fNxarDMIaS62UTKCpP2Y1/bwNLeYs1oEN8TE4APuiVkp5n2qAztETYg/AMHK2kor
H1DOFfQhu28FGWokwoFS4mWeF0aN7qEP89u4jYfjsHR3gbWsh/xxoYsAUiTZ1Jy37ammXHRZZGMt
3YQJTWeG4Fdc2xGObI/OksWmMKLuKfUnYrteJtbYIIle2qVptm5H/9EjZL4NzJtwgpjEDn6wmupu
ZHC7bqIYupe2phV5x33Q16VLukXMoxyg02wHTqOAjV4mvAwoIpETlm260dD/rRrq+9uoBWnbLMVp
obyksSRA9QjD3C1ufp/mmn1jzzgO6XFt+f2HoznM1T7okl3f8svFaRT6rWW4W073sR8P9AMDZOY+
FdZDMozTaw2QUMOnfusCMKPMPLcynDcW2tTVPOc73aOUp4CvNwxwZnC/+sLYBgNhigIEsT2hMHVk
g9WttZXz/SlVCSZtlnf7jvVlQTlrhTQDxRdPWtmO3z9dVQRlonIE5MpLugdi/i1y6JJYeSV3/Ng0
Ziip3MxJM4u9aWkvbDzvTd08G5odK878LsognWq9ZvuGS27rkuUvuCnOKEiI3BTbIPKGu86FjI2D
Q9lZkq+TDumK4nVdDfY3QowFvvHS9c32HMYlaYeZfkO/l+q/ALguFxM6ac5xs3CCjeZAuRTRe2B3
+3HSukfDeC7phEdl+oDylPxtszx0UbtxRxNadSvpEcaXpO2uVh8mn2p4SiY2tQ3gFBOcgkYTx+7v
YxMJZj5plEx8dOzL84nYowccF+VNWN4Tzh7sY6okrwL8o6q1LcVRdTNhMqJpT9cCB/XRDvudWWlX
SCKkYCeV3MZDVNBXLX1JYu5p0LXHVjeajVgQ2CYjccDBsxYPLvVe4JwZ2UqFsTNHy2+diHYXHHzm
6ze92gRHHHvrwrBpoAbMT6BpbGwP82krlxxiIQWDdL4N9PVBKhg3nmcMJ8NVEL7mhV5t9phOGmJg
x1lDjkWQrVWfecJEWkkKK+tbpeuMJomOOkk3IKspLead0Hn8EabH0c7Lm5wPM8LoeKqq5zQYyIEh
9O8QBgBrRB2Lm0ncUDCQR6u7zU04NuE2XyxaKkN0X2NdWslJe5Jubx1Ts36z8oYp+WRjiwd14Fux
8TTB5qE+K838xnGQCSd2jQT4ttJNiJ8D3MHoJOt5GzG0q2mgzAb2AI/stGVx7yQDyYpaMggTgtnR
0tbG3tPno6TzM3Xzg5t1h6TJ9qa5LsdmX00B7vX4IrTsDvL2dYSdE/YaUsSv5jLAes3vi3hADtBO
33IZvkiiDOzSuU0z8cVumMMRBQdZAQJTC1E9lBVUBCDRWgUAunPSJ1JwRwbaQx5+LsRyNch3qkX6
yrvAZOMpSjUqJirJigHn5L27QQCER9zXr5oxPxchzbgQ4AzCKO3k6O0+T9PlIPLottWy52wo3odQ
bvDkMwXxAtJVMOHwquHGjFF+5Jci7t4aE1SVoevROpmKd53hjypEpoWJ5sTWzP25Q3Sak46r3c+p
wC2MPrkMx/Qk0En5/1wKJP5NKWIy6NnMZf9qTtXaq8UJ1sLXnPS41ZTnL8LsH1vX/uJo9pk8oZU2
jHTZrdd/kpfWVV7KeGays084H3ah7sIAtLqLg/PQr3SD9lq5pBubb9CWMBHdBK6W+ym1g3eUKRlO
VUYhDDsDvMHTPLjwXGBKhBz/F0lvFszHm5ZgGqMB+a2gYgtJBsAMER3FHENitb1dbKKAR0ldYxh1
nfxStvVrEoTXf2I0mhyjHQjaCSe0B7ZFjBedE5ES6EX9kNwPiIMwvoMptrGGS3dvV+0AUKp5cGQ8
rjE3Mhk6hhqRRhrncExbMEinMbT9sqmxLDK3D9vxBr2WAt1BnKjJcl5prutsQ8Yuq8Uc73PX3qZu
Mvj/uZzyz4WSfxBv/9cUl/8fybUNE7Xi/1l1+dj94wWaCb2nf3wp3v/RRR//2DUfxZf3uPhof9Zv
f/97fqgxNVv8Jkj3dT1T0CUgtRD94A85pvqvTFuXlq7jnDeErnTiv4u3hfxNorUkbxTfilRa7X/p
MYXxm+USUuURkyMwclr/mR7TI4bnp4Acy/IMUwpsrXBApBDS5iJ+FnHH3lhrfL5kknHAjLHUkrC0
S8GS6xSl1tz7+axSwAOAGgRl8M8O/7MGWBheT6PsIoO2iUfya7QcLhr/jIqT+qMOqjhS3i68uzuD
8PO5cw5NqWCdD+qPIU1Cj1XQOrcu6o8wkt0UAQe3LH1LKVGHCDvbaMR7o7m3xvIUz51PkUrWl0WO
uXXGDXPJmZ2S8nyiy1IG815dRYJ/duhIqiCrcoKS1wYUd4OvLnKE7mPke6crT3Wbn9T1uUvyRkrR
uejNF6s+VgCbPZ3adGLe2LXZG+QmEs1BozLonh17R5mnsl3nFQegJ4e0mMWUFziEcPYEMGh+oKYb
Fw1ak1GmbxE5FrR7d+l4NxIdmvSM0GFiTF4Eu5WgFP7CaXQOkdP56qIKmrEdg+CF6mCCf6KuRt3Q
Ifae1J8tzIasTfOsLh7klG9So9lWeqosuat4dpnCfGVkm7juUwKTQuThHmPMHMhLHRId6lgHtLe+
HUqw6MS0OHeKK2RT2+kDbGytHc9utp2n7KT18sxLeahI/NTL7CR4VpieDwXsmN51Dqhhz4XJHRb2
Qf33RWYCstszX2LqgmzS1XbGIC+5a511INlN1VybRlyo9n0TGKjFomnah7LlgnpouCZ/u2vuRn43
9U8mXDD7noWdr23vrubJscLtjeBDJewtM/9SzyMS0RWK7K6EJq5+eWewD3Wdr2t3Yvq/teIASU12
GtPhbjLPIyTVZA4omz/UHyg0uVPdwhTkDc9nFuZZ8IbqzY9fpRD5adD0i+myl/Grqz9ttjSP6UZV
vAFAGnfqPxdAmPoqe6sX4hgJal1ascln6xBKFEdcK9G63zJ1a4YS8xP0cfXLpeVp4BbOPHh1T9Tf
od62eIJGtthndXl03DA9obKMGNSYt6PhHKCLfv/21Pc59IQ/8Ob3fIuFyYyDv67RPfgxXBL3siJB
qhvljvAGiJopFH/p167YNHl+0rgEZ0lP6uujGkHihjeycs/q4+xCYm4G66B+NXUJpeZC5LEAJMuL
PdsHZpAHjY9+eR3M+THUH2L9Qf089XeqtSHiBRv5tUKPKaDgo1e3CK4yEpLC2OmlElmauxhLxghC
+qeF+M902H9UYX9fxUzTYK1E2y5JEP4lYLJvpJYJ+BS+5hSnXMzEUTDd52pQDb2pK4+EjTajcQ9u
a8P/ZHTO9KR3fELDdklDg3Rx/EGDldE2V3w2ZJIbu4DfFtFIevImeXZzFiye0l9fuFKH/+8ovX+/
brU6/2ShqaphMJaU66Y1dlWfZ4hvN5404tj+tVH9yf1xkfb/+88xpRQYAAzD/jWAcySDgoQZAMd0
ci9Tgkm03qjVOK3D7Qx9TnSbieGWetXV81d3LOcLB7yyU7m/NnGyVWdhcvfOfWde0kSe72octk0L
e4VJKTLvXbzQtfD81I22o8xOZhoio4K2oQ+Pbd5cR6Kwlx5tCUmfWR48qX9dLbBkHh7Ue8qE5Itb
Alzg8xrs+mpovKd2+FaP1hmEEbk8Nzh1rsZo7ekCb73BeUqAAvJQf3xG6rrdMXmzM+es3snOWw5J
SV/L3AXpKQYtOxqPai1isHFV60Wmdqox/NCBA9k8ZbXciRqwGksOXnkk01P61jjR2xSZF6J87mnQ
0k0+61xwXNDGENHfvA1/NEf8/jb89JR+eRtK6fz+Fqtbq+7PxFBLrbI133RpWOfItA5//Wb82Ydj
8ZI7pk6QI4XKH19A0y0WG0R18n0/V9tNGPGoWeUwRW7++kf9ErT949ezPCxxAuOZYVK5/OFlb5Kq
YfZGwQ0Y/aQ28v9VI4Qpmw3bnXrV1Namtm+11KRjQBAwgMwHVW2oTVJtmIZ0zgkLYT+aF7UNTWgy
eEHU/VEX3iaYpLlfCR9rpJs7tQ3VvKbqPn7fExbn4PIVeNVZ2X3NXF7UhjbyH39fTkvvCSiqP/AK
x2ynAbv5X98H8SclF+YX5cVxKfvcXz0wnImhIrrY0Np2i67tizJj5wEfEjs5pq11H35g7N2pi9VC
+xBSNMy8CH99FX/24F0T2xjxi/hJ3F/qPiF7jsA92J+O+6XeNbXzq+2IBN+/ea3FH2OPfzx4l4KV
90y4DkC0Pz74VOpwPIhm8A3dOauqL0D62+1N0fvliKCKT3Sk4lFf8DwFf/PaOX+MgPzx0zE7OlTL
psMt/yXKPBUD2rqS126Z+ajzglWKH5jlHqRXalgyVwhCfszcbiMJjKKzeCpFc1Vvmyobk7o4qfdS
bSxqm1T7hyqJe1Pup85eq/c17O2zw9JlGeUpytKT0tyrDUROqIBZnhZWlUVHScHrqBZ59TOWkRKO
JS6y4YxXA7VdJPGOlLvp9vuSZVEQJIR4UxWpnd4TzlNl8FlS5IQB5ZxbXhsBxS1mxk1kJHOV+klB
JNXPUuUiyEFs/rzDbG4cR+f+rA3mMeM1U+/UxMP+6/dJqIf4y1Zmo8jgMOG4rivdX1YS0js0Rpys
JOogYYhktyQ60SPphgAp9X6py1TrfBOy23aULqy2lA8x1/rXV2L8yffFlbiCszAvqzDUpvvTpmrW
QayTBJr4deHBDBC7rLtrvPLoRfMmwSFk2FhvmAVwL9QFqYtLA2pIilG1cDQU2FZCGBgFkyqKJFep
ipmkrE9NEf7NffuTndlmTZRYe136Wr8uihrFRu1NXOzMKuA1C4elJ1V8O8j/s+Jv6gDr328N36BN
9qEn1Ypv/vot4JeKnIClp6QG5mldwso6tlF19sq7LmTf4/BHfMWmtcyLejIMTU9ZxWbN2aqPBa1a
sgKoBVP8ITnJLUZ2p2mMtkT0ptbbKrMuGSTAhcxpKJsAY9urg9rfCFGRFSeRuGdVXGU62Z0k4ait
XhVf6nwSiPaq3tdAFKeMfciiPPV0eVbLtsq78QjtjCRy1wJFF8g7zdIOqcSGq4fu+T9+gdSO6Bqs
jgDrdEOtZz+9QOVoF4bVcZe+nyNnNHEJJFpiVVD1q+rdi1mdVeXOnoGo45CP8Zv6hDXprIqUlhtr
RM0h98dBSduo36fFwvj9uXbV9a8v99+rBuU+ZAdnZ9WhuP7yug+AxeklwpkaNA4kYXONG28TBsET
jLTD95OAFm6//0jlg8XN+ntB+cPX+S97/i//7//4r7V//m/6SP8P2nLp0vz0cJRB+Hc77/lL/vHf
/9u+L8IvzfxzM+j7n/jRDDKM39gFLUKRqbWU+Z614EcvSNh0iViv+B++yT9ac136PZRmHpbeH4be
f7WCTOs3x0RIotMr0tk/ce3+YsX9K2sux6Q/1gRcl8nIhlRvnf+Ll1+1w35+78OkTRKzIDcvG+g1
zpWsbvTMupq2cQt29q4YzYCqmdwB/OXY6pBdYTgBE9nfEJGOvrfSQkSe6dHMUZTqjHQ5rFohp0/3
Xi8D1CV67671c11A/FI+1wKu1mz1xBvX0NQWOzFWZhiQN6DXcDwQCwPpbAjK6DIYNtBTav4FQfii
MDm6t45T+IbqEg0VQ+8OTbOXkfZDBhIr/0CQWJcr1fdi1IdwmVDpWmIPo5n5HziglZxZpxjUCjcN
UBSBdu21l6o1jwVsbi1mPBZ55ue41YZ9QLTQalDhTLkwJt8LwLUVKUBSRLOP8fQcsEHoxCBuBuk9
62EHQRBWeRpw9kW3PE1gfyMHHRsggKOZ4aKbOU3s0rSmpVXM4RqE9ud4dE6QqMcbCcBtbt88No2j
jXli1WnjHoeTcyTgPtpP/fjqLpdGG4LTyNSxND1SDww92gRObpE+Urxi2ti7UfqRdewk40zAyEyg
Dfp2eDGz5cPu0fLpw3XKcjVzO9Zp94XoAc33LCbooqQqRnkUlvMBqgTyI0MnwQr4txMi7sZNwIjZ
0l8X+yuMUOJL82gnA6s4lh6xfxpPey5u9EAlLYsYcu4EeJRgVgE/tKoxrEAQK5g0VlDg2v5SQfmh
0zmtIeBZ67JuEBNQY02ssUByyGksIRuDMvZFX+DhhCG0DmUISyVyLrJnUjTOwydpFwFlj3cKlU5r
wXMLhM1F5g/UnjgulAyphYZ0Ht8KVPrKlk5aaPTcZcZVBK89+i2GOF8T2SFb0/VuUwGEA+TZrS3U
4JAzvW5nQObe2r1G98Vjpiag1icdqrFhtF88bXyONU9luTwlDArW81QTdwDkwJnk50zrp3U0Mu1H
XrXBF+OsUoNcoaZrwMPDffL6Qa7yKOIkQgrJ1AyZ302fYpzYB5RXKlOGxpeKdr4bENTgcmdIgiEC
ra+I8Wrb0p9a67ky0+zUDETwJts2vTd6tuPmnUGzvrbjOffNECSQU7sr3aEJM9vDbWq+Gnpj+CJv
aHzCXdUmNqgM61JojYw2EfVOwMG2C8L/rCTMCNkCViQXdYpo8JPNHbmcaMaraXxz3ezecIG6iaSg
/QohMzcQvUZ1iPXn3Qvq5SZpywWXhN5Q/NYvhTXl21yQ6jc5hH4YSKWaemIWP2Aoof2hcnPmYu8A
txb5gJa5U7F6OXYAcH0fWYovsCPwafbqdiU9MJ+hRbBH5ohqO4eeB87KfiMW+TFIsG+xaSa7DH0O
0kyaTy02lWH0IOfODNd1ihMpX0DpkI7QugTVWAZqAwrpItcv3VS86uCPigWVjke5STILOa9Wi/7R
c6MX0zYFAkpys7XslRFgso6cPlZR319SMq76JPpUzQXA0540lcYxkSoA4on6fOul5MAijS4YXCql
cMRdVq/3tAjfWKp622YZqbbT2WkJQIQdq+0lJxiribaU1mgQYZIOBU4KoipXRU12aj+o1QzlTQ27
rVhAuw4jKTLDPB7MuPksQaOuJa7cjWCM1hhAMufeZOA1ZhRUKWw7iOXPGkHnaW+sJ0ZYqBZxB7hu
5Y8kqbt6fJ0LNCOg/5qVlbu7wAihM7FQrAPcsJwK4JhOw4kirl+VQ+pshvm+c4L5lA7PaWz321pj
diDctyWFpxW3iGOmsn6Pe3qThXNv6dmrwyzdY4Z2IiGCIINZohXJuE+DxyxC8uGargz3Zhw99yal
H8l/znbu0mxz6Q1IckB1eR/QRWGpasn6mJ7CnjWgH1GWV7IjJ5m+X6adJwQga9R6Hlr/+Fnm9S4s
lOAzxha7FNonkRVEP8fEUfq4ua+DcZIC4B45OQwSsWi7DibO7jAWzl7rmDF3FhQEB0niKindDw9S
4WhY773WYtIfCPxxWtzUR83AZCMtC52bjkJPG86I7VC3BWWDoa8zV3OMCla4N54jjF1jTaa/kHRC
kRvvYkhwYri6dr9wfuOrnsMMMzLrgrRISfAs44p0ExjYsGwKdyHhbXTSHWlml4kMZ9w/NkHQKGBz
Pdplk/04VzDGajc8inq6YZ+8ot2D3tW/T0GOfdN9zbRl2LjC21VGVa2jBDhpF0RH+qy4RoLJW4kp
QkvgxAiBM3A24hG4FhyrUetWSJh5He1YLSeZX4PIMeYRd3S/luoTJrodTiB3jOWAN3bCy2Z374ib
W2RCMP4j5+ssmgSI1wLMcDY472K761vO7SPudxcR/Ngjs/DY0xnyUi60JsAPzdrjwdnrZkceL+E+
a7tvb4XHXwjG4p0+zKar7IbWuD6odxj9ccbiaAXXEPr4nMPrrdKLwaNcVfWAcqN4HuLEIxaGc0w0
N8emC+Rew+a00lCxGSIbuYHDkd0p2oSlHaxR80PkiPcFQwDfsgmrMQRuG4QlHNkLpLJ4Vbdu1J1c
GT9qi8SVmtxXKCgpjW7DprmaLtBaXXEFU697qDXum06witXcjdQJfAUEi0Ro8DoNwpFX+AgeCcA0
bwGTkDClE+ubthVJsu7nxs4WmMFDvfay6C2W3p0TUjIt2PCYug0HUCmo0St0inmwAo3S+WOVoJUo
kCNm5noc4k1u6wfC7QE+I1LENdk9tCGSRFNDxRYSOY5iPmhjPhrpvDg1+YulTq84orUvZyL7oiYe
8TgwMGofhjEEIjwKAPZiok+X4QPs6xrzZc+no91rXcf63wBm7wsSgxR/P0bpNNu8NEX8QLdlWSft
Lad58nUlJqIi2mTBVPtYzjZFyYLs2ERRdFnwWC8IRytp4r6BdSHHaZOCaSvcEsE099Ea20+ehiV6
aRBeuFhd0flXC40pEyVY1QGkC5aH2elgHqO+jXvra4lGqsZymAZkr3iBe1u7NMo9jP0Z4q82m1ay
tujTlUi5C4xGDTHDpYUnxVbOW9Z0vBHp0TVxPARpiW7owWRbBo06YOwokcOHBuzhEu0ALIpbCIkH
J+AtXeYruGOVQ26g4FF3AurKZE6EDdnc2TwkIB7gPKYSA0BnAi+jOZQq4iN1Ye7akpx6lcVhiqfa
jt1b9EN7OUfj3aJ9NlmpCGYJX9w+P1S1vVBwoBfHDbX2mKZOELxkj8VqmN/tEOKj1z54ghlORBlh
BR+pRLoNFPPRq4mh07bTELzOOtc8VwRtELyMeBAv64Q+wvdE9RigUquSL0VeziuERoOvyprETs4k
K+waoMooT1CmURYvArNeaBFAFY3dNw+RE8NKPrdUJx1yurE6+40SjKo1ao8hxOWNUQrupqvCHrAN
BE+2OqcTyvBlkYrzauyBJH/SdQu1tRRnFkmJXL1pV6CwHZ8ks6fyi5fJjzmq4DWARCbNjh0nz4mK
IsshsB8dmMjroFPMnNLdI71bUP0jM3bmZJ/Y2gkHNPEpenmVabtucdAT+cB3H5aE+RjVZs6iz9A8
QSrbDQU0WBk5zeSu9+2TLPPXrIqDteZlW847ho8odQMsMt0tuE/93L7qQw9JBHWdXg3jBnn8V3iZ
7JkVTdOQwOtWfDHT5THq0P0H7vKevOqZQ7d8Cna6w9pYVyR9dhZ2/yjvo/Wst7dyCm7atgXP2xI4
EoTOuoYiiww59tvA+kCQMyHeapC2kxWXYzeEFrZuM2U/A304auVXN9TfgTbAWkvwa+YIueeQf20O
+g3s1MVv4wxdVBFvy7HYl8zqwLdF2UbYb7Zb6dxGjJGmRhiX2VuAnoCWoGsZNwO1LALh2ocdnKFt
79kjDYEdoGUykWEAkQrtDJ9by2P6xNGp9MAj9MsE62ziNvUm/j+IajfRdBM4A/NdtDOhNZPtJ8l5
MJPqOBpPRL5bm0QELrsJoMyMQB3fdJcv1lxSXdfUi1UxrhMd+9/ofpJUvlYc3o+atcmrmfxEwBCT
9S3PG+JIcpXPd5xtJrG14Bu1cg3yTZLdtTwFhFP8rzFD0ZUO47ZyRyLDzGpj58FtoIPpHltuXk+r
Nki0DMUPC2sNCdeGJpAXqbWumbpyMAOAToZtDCBucOFwp/Bs1pLDJV7CS1Jmj3BDxxVc7RwFgfPo
mhNO1vwZl7LY4jM+uIzcuOs4ajxT+fTIP4N7ibfwFHvVycjDm8S0bpNKeyKQiAyw+LPBz1kF6ypw
OBVFuYYrN0A9RnsSB4nEIBqfrMEmDOs9j8FBOHb+3lJLAMhdHl0paa8624QjYmOPXzn4sk6n5dNC
23hrp8FbMzpvEwiwlZE6qM4iGnlMYQFmM2Pn1I2VCodSoKgqKFfXUGuxvJ5Ggsr2nst3H4MGPjip
zXqpl+SmLYAw57DDQ+QZ+4UUnmKJ663H77eqLBvWkBGSaGVkW9mQsG3Mhkv6DLEBkTy5Ve9szbYk
TwWHGxrx+y5s6NVX+Jdj29qMNWr8mWSb0aEQ0chXjS0dpzxtUZECxPFI5luN+a4Y2Hi0qMrWxC7z
WhXizjSSbk3AKoypOtwU48ihYkz8qO0j35lBzxfeW/hJyhHHbh3FyODJVAJzs2rt8SIaLEEOplgv
n4fDZHCYQEyqY5aVwJUn/Qa0wYDVGY1Il1o9P5A3Au3axVjMbLNED3HGngEOI2avXgzE4cmVF/5W
j8MXU057N+7v2pmMbUjEUiKBIK4TnsTA5xE9GCqEqeRIXuQ8b8zRtGa572vWvwc533kQEWSGnBQT
ybTRe7mxM2/fTNb+9mCmqBkLW9/OS3Bo1axUQ+zWDxeY00FrPxrTckuuPZmX/Tcbm10MUzglMtcz
sQjaIj4sY7RtyqOr09CxsU1U/5O6M2uOG8my9F8Zm3ekweGAA3iYl9gXRjBIcRNfYKQoYd93/Pr+
oM6elFjFpFWNWVvPU1UpLSsUCIf79XvP+Q7ZJRh9akC17h3RtRt3IANQcq6meUCOQP7qGfgzcizP
oaRJoHEXiiO8oo7mvtJ7lVsBbMUYrvuM67BB6CYmKqNc6n6yLqfm6A7GcwMfemaa37RywLpuH/NI
/XCpbc0pXZdDexwctJBYlrQCp2zf7WOOQ0lNOM1JzaNLWOltYWtPZStJB66/UwWeQbcefdu5KABq
+KHSBzX5p7A/uRK8rfS44QaIhLSbsjhKzkHbta/Y48ZFUeAJxVB1bdl9tSCn75uJV3iYKOyKCqiX
vy85+Fc47Te+uTB1cG9pelvq5dHyyU+lDiZn1H4UZnCTj8QTUf9OUb8rTG6YZo6VcHRm8Ct35HQk
iKw/FsBJ5txuotACsSUKbiKkhSh02eJaNymPDA0q+Xz+VegJFoEG0ir1U21R6d4mNzNz48HhZqrK
pl6j/G75b5TU0VF4PRygIb5NT2z51YqIzSuzv5UTNBmbC7iNOwgx2n3kw7LzGrxmSO/DRQ6daxEX
LKMq1V71UHvrDc5TVdA3aNjyJvXW1vLKh8MW9C4wHsIsqzZl1mZgl/Tl0jH8r4VpHCzPeB54+DnS
cGS1Lacwkt/E3hhl893unD3Q+SNM7k3Ep5aB99q56Y9Jp4FjQ8+Fnz8zhmHImFibbjNBxKJjeF8o
1Y6YnBwei3hQ8RFhU7AehHNStcazooJaecrbpoW77rTwJontb+lYnUWmkXvYbTwFpqDLza+6INay
dffEeqcqvYcsv06TuF3YTFFk1oBtmy7CEbveRONZBNoqqh99y+dWpPc7DYwV7U7UuiZANO37lDw5
wW0s1boz7EdQsP06RLmjTXnBPYIY1i4kCDfTnS9GQWcSTRa4L4+kxHIdOe3DoPyrUV3SrrhCHkIE
k0riQ4LiZyJQtHHSh8nTiqXMM9TKXAqjLGVMDQBVEAMsuWXpY7HFQAKrOruBvPbQ1Sur25ZjcSEo
AoVwDu0KWAz7tv7Dhfy6qEB2VYlrYwWho5u3yOABcW0qsgBWzvDUchsWTs2tPMGHos/Odn+s0yUa
ZSrOrNi1wsUPOlF/ck/cxNFoLmM2tlpAqXCor/NSbWvWmnJAnpRzEl8+oacaBGTplvYwkCRnmo8C
WZ410n64NCb2MgEqV1q7gZJgldf9bZG2m1zQLqrzsXuOvZdcwdE3XPumliE+H7jSGVAKoCtUY7R1
kgZLO/1Il6QpIzGyVdS9xIM1LDz8iWygEHSSdhOaHe2BCkgVRU26lINxX6cu0kMunzDOaKEc9TSl
3Vs33yrFa+ZPUMBNqskiV+3SHdJ2zTmGxZpQKvK5rGaVj1mw8YaRT2r9V4X+bBthfZgsfn7Dxetf
gQhaZlnxJuLqOaJ1u+PkWLfVyA7GFn9JtNpfhVn0Esn6okCquLG8K0qLW6hOjzt1x2pfRvajn409
aUFgNC1uQ6FvXdd5lR2565no1mnnMN0LzyqU84GOYbwt+pPlYMbQCetc+KjVdkFV4/fJp3MK3oys
T2epJQWd5cDDUWWPy75BLI+wM151QozXorTcXa0PbyE9OX8qo01VcxJD5niVZOOCMsN0RLzZt6Ru
EU14Etdjeagpti9Fx8vbJvozsQivedp5S0iBGEIi9y0trU0pVj3U+6Wq2DPgEmHVok/UJ151Jmht
SancLyKDuraOatLjxd2cWAHaB1YPjJ+VrgAzgWrHK0GUTBPyguDiyUnm5Ayx6oFgDsVDtaqWXOWQ
DSwjm7tBGglrQ7qLElT7OoIzBwiLCg3R/nyFjie1In2eqFCvn6AQw2wMiypaSWgya/rV/EZca2Ma
FNsyVSF2G4gb0BdXRU7TpI/p/g86LrUA18vaHWB2eA5Fruzu8xjtksYCL6byaI7+WbOxifLdh4Ud
66RcA+LIEACtNLoyiDA4I8qCkOhGS8jxyBTXnXQRwGTfJL4C0hhukQCPm6QoXgybfqLOZ03jbBcP
ze+tKoA5Tj5y3DBg8JFDWWpIKbeK8C7HD7DL2wJTY9eRyWvo63yk1VCjjpc1K7IlEAPJ2Lcyggwt
VbMhaU2S4WZPqznBuXaGV6Ls+Df9mJSFFvBOiLEX2iFpVw6tDxWxlZamf42ZHplWZDBxdVmcIz0y
q6qdZawRaM612eIyMr65mW9TvTGLNjzBRZxbYWzHe1rL54ABAA0PPNIaZCGqK4T5PgkBQfsmlDrh
6r/G9F1iZs72itP3amqLQ13AUNWSZo5O44qTT9W5NjveKFp8AIScq1ICiYx08q0o/KBRnVNLL5eR
jW8BeA22PrhIRrHlARliwpu8S/PYI5WKSEqtmSOsNd/bEGlzkWWPTLRb+hXmEYcdnpsspvIu0K/o
qsyGx8ewbA9GgKRA9/W51nZ3hbjx4HU67YWpWbtI+AEZRxV3Cm/tKikspiWTeZVb8Te/dZxd72L2
RCWsSJAu625BivRXLaZ6CdvZCRcu7bJaopjKD1Y4HbymhIHRKXSDiegOpdLJZ9Wkfy0mdWtEApYQ
pfaCZpLY1xipGpeoChYMBO2MlmXwjCj0nGv9iPDmGGM4OvvYDCuXV78ZmaXQWKiWYnRW1kzjco38
TGIoPqq8S9bGXKri/FiFHnEWtF3hQYB+qgQKo7YlXwJmB//TN3AVklu+IF7Ua5IvIgyYhI3jYaBX
WtBVXQThSTQpydEmJtZQxCc0YvgSY3UceffKmZoXlnS9bZr/S9hy15ZW6XPvjIi6+Ko2yS7Kw42D
dU148VbPwIwxtQu46ZXDNoK1tSw73tM20G4sybvaZUiGldI2nVvFS6tjmBrE1ktbu90hndD7ht4L
Way81Pwf7FK92nWGjpVVH5nyDfyVZPpEQt1CkyP+l+lRx5q9TH0ILIVhQ5aTDApYxItySK7TgtBV
2yb7dzBeJm5y89Xge9wouHNaAoiSeYU+AyFGt70kZgfaqM/JDyjpkJId+ubAZivCeSenCIxtoh8i
zt8B99pycKtdhYlmaTXFV3YUYimV765V6JIO0uLKrckcyTB2L6O43zSm3Z46UrME8WNDEq5wRjcF
KIE5vSyuCIaYJgKHJjtZ5Omow/SsrjGo+fjmgrdYYgJquIFVafS9NDLv4FV7gjY0XnLSzKXJ8GMa
C3cpfI184spfMlwttr0T3Ps2/Fyrk86mLXR4febtqJqO4zh1uYYb2Avny1kEt8XInWeC5LjceSyl
fMQX7NmotHSv2DCSpOdbnVoNJbhpptxIubGjKAuO4VQuC1oJSwsAF/FlCZRWxt9+h+XeINB46p11
Qa/L74onoTgNgpq+r+QS2TY6IV1V840UTXzyNDlp3NQzWJKejMD0NplDNXNTxSqg0GJizJwSfWyK
nJrPrpM1kbpiYWGLW8iAqwBrdqnFJmuh4Hbj05i3qhspDDod5Ve3T5qHSmvvnNlF2nrpJmwpnoLQ
1FYym6fVvL07gl4PrLqGlmSmOF1j/IfsBm3BSEJPauS5VF4uOYYLV2mCcHrakzMigBhZD19qF3yp
NO2gcqFOCGa/FyEOxtJGHJOM/iEKsy8OJqxdaTigUenMOhaEsMIjdq6sSEUdVUxTyf5aU8D2Tn7X
Jd61JbgV9c69gVgRm++9a7bXYxbf2oFLWbdJjb5b8wjW0MLIoUMfTksVPyO8pTPIGbdQt779OjpW
ygCGG7IWhrcxBWda0j5hlMJ+0V9cdx1WVHqBBqiDNJeNnRNO79jtNyIO91qYw1xzHrSMRjkT4Pui
6QDdx0dBKnqX5nAtI+Kcg11ZZyfDSNbg+L4VqvuR19XbKMqvtKcXjZq+GHTtF75GT8tUU7kqabl2
vgCjKmkNFpYJ+yH3llHfEjdrCC5u3DKoCZpFWbKbC0ZoiLjoG1YhttYkeoi87CbW/YdhKshbj4/9
7C4EB6QWtbiNSjIF4eOQ5j3iwuN3NUbuoLj2A9PjbpaW+raD448HtjVGMJOKGnwYwA3kYMoWOVDa
ddeonkFLxTgeRtuxUPEutFu8BKWzX5Lhk9OT6Qm6jxRmFomgwEgIWA90cL91GIR3dWlsf0JfZNq5
a2kzPMe4ll+LjGFvrhFGTHRoc6wDZ6H0oDl7NZUmqFJnh6GWfpdNuhxhIk9RHKkrOzHv9DxOdylH
37LCKrtpxtA9+zrp1hgpNPQyZwXfLG2a/pAxldw27XiXkIVyZoPYSvJMEUml6Kpdjxw8d57AOeQF
p1DV91FcbGRGrCm7a7SwZTpeRSGaPCuA6+L3ujrZ+n23cHAYbNU4PNojdVINS2RFP/eWKdG00ScL
2tNk7gBVLyhK642bUlxMEKmGFkIerj8AUfotNm5z0ds9mS5AC+DveazKaj0RdQqrJFGbtt3WHoNA
2vfMqXraLaPbwVihV9BydxhYTmErtUVRaS+RrZjSyuCrQXFkt8DHasnb0zAnDKgtnYJMHa0iVK8b
qFAlebjgBAtzlVD/LgeELmvDrB8rT+u4+9PeC2MfQUmVxBsyrZ7cmCJwnk2BzMguY76hg5R9afVw
X9awAoTuEVkp9OwIlHrCAR2mkEd4YAEnyRJVpbtVXoMzY9FVyUYBTL7z/ebRFYa/jWY2j+d0Nzkq
TJpFwx1DGdowDBCcLN6kAeJYogitnUpAJJV6tnMyNR6NEsBzkBZbjMjpQ+5/19QwHdoQOEEJIhI3
Dzfc3kRGUCCzjeqJFqwbrDv6A0vwdKQ+6snEdqPj+nHI3XbGZD9UME84sfcOPDbbwxtiaTYw/Mba
VFqx9wev3HkuJWvVytsiKTaAx0gSMgHRFXaAbAEBF+10VEUKuszaj5nsVUN57UWpWJT1OJ1lmwPw
Kz3j2EycplErUihqYgughQ7B4F8RTvsW9czTtEnfBjPHyrBniZAxsz7oulQ0Z/O0H45DXtzpNd0o
i/Ybot4IfI2PgmpM6JwBIdXARCGSCYCZT6gkpbYvsgfLG+57z72XLQ5xl01d+NK99QvB4W14YHow
mY4eCeIISLVTS+2QRDUXE5tsYwJbiWsA6EIbu9sC5cI/P3F3jnxmSUUVFBtrIpQ1oZgAK3KE5+Of
Ut22diZT1quos6crv0OhZUodtbkXT4cu5/QPzeGqIGJkrUg7nSF+9cnOdJzpYBbWid4/pQSPgyhr
JiRpFxz/bIB1DXFKjvd9xQDCKzHvy++qimOeZ0D8Se2TNuhBZ8/scZWY2kOs2YyRK/qKgzd+jdPE
W/NetZuo9x+UT5WszZDCpORORmRdT79257LaduJRs52HmuyXHd1ejdefDnVrhPvOTxyEUIIWBl2f
kdkzOeJgCXn9KfzVtghA7yQlyVSity6Wn21Cy9W2iR+bNFFWntcZq5HABgzf12wQ0FN6/uIaKN+l
XtKeLi0K2M7L4DY3PSMpcbTnMGC8M2cd43XZNYSc6ohwW044RtRUFs5IQ1lDrKfnF7vUr7w+exlE
vZb4tgamDKOp7UbHrne5gwMempxe1y9TMesNAtj7gpN5lmcL0NmDQcE9V4Z4CB9t61G5Nl0q62rw
wapKsmX8rkyJpKMCdWfZiWFB4oHG/GoEXCCzxN/qaXtvcqMs6IMDULw4IMrXoud9FfWNXuEqA9QU
gsu06qReueHWFEE7u3PKTWJ1Eblk4W2QFZJ5YJVtqBDu6wjW9QQZUbWypevnuKuEKb6ea6C8EmvX
tcOedNuInaEMfY4RHiGrBkA3KJgASN3e5QY1kfC3MEKsrVFHZplyRibIwZObcngZJlMJqxmcVRyR
VMyoEZgYsT5I3JZBqM1uuXHdV/S5zJyk3BCChia+UvUXy96TP/Qkc7a+HV+T3UwffJz8faQRfmbR
d6EVR/jlxjNBxqhmBiTG48bLWKF6SFtvKpCGgQ2ChaDR/rJo4U3Tz4Rzxqdx1ALEvurH0frixeO5
GvsdVy+KGNzh+eivKnJ0pY4EB2fcIZYpfeomXhOxeGFMRLFYWEBeomarxYzSLXfEX6G9JgwwkP7w
F2jHK0ieOnWbU65Mkf1opHXbZT5CLhMhHMKJVT36eBrcZtM28dbQy2wvE9QrJttDoB4hGdYPgU6P
NM55KXQ04F1pHGbfIJEYFKJZ4qwChOJVEp4SJr2rTif1oWPGm9YNsZ7hWnOh15BvK83EAM1DLLae
29q2Mu1HF3LewpLipLI5vzGAnQ3p5xCHDIxVRpRIU+ABZfu56D6sxonab3IQoJCFeUwVKe5uJbJV
ThuV8pR8SVz7ITJ2DRkMoxGny+DW59CySVvkdi4khJJ61G4CKoql6oaDA8QlnetW8PPcJOPuxXWp
mtqY2RwqvoWRBo9OwyBfr1zGfRrsZUeSbBEOG1GLay2wu32PclCy6x1L+iUUHsW5heyTEmA5xMlh
iKMXJ4mQK0RcdGUuPWZs0QPY3XBnNwPLjC1AT019E+Ao9QBnIoij3WKYFSe68u+oi4tlKoltK2BN
9mSvgr0KjqURvOmFHaIhzLeh8ZDY3kkQj0XMuCNRP5S3Y6dD9NexPqjqIGlLkftLPKCtH7wWBmOj
u91y0h2qKsZuK5bWWxMzyOWG/0LEw1MVSmtNsdgyWKBUCmubqDlJoQcLfB1NSMhcprBuZeTryeUQ
d4mEA1YMmKLnXo1eA34kgzdzoJdbuIzXUjoEme7fKCwk2wxU+gqW3r0gwPwxdLJbHQYnX2rZQrjZ
6CQXw5JvgUszvZ64ia8t8HBsZmSvTIqpZy3JwElU/zWeecZBoltLfnxiKwKrX41UhMsu5y3LYy3e
gpZZz1kdcZpPV57BviJRwXGnPFKqNIBDAE24fUdkMCD82lumBZK0YoSwbgI9dZlYWCMMoCChwS38
2dTtrutRR27DmCCGZmt4vGuFYEyde4G1NnPFwCb2eI0nToqeZK7UboFKySla6jJhlDGkZwppIEgN
OdhJ9CRmoXGNZEpZLVRx76Sh1V4wgr1204IkW0XRWHio6uJosHABk6etecQ7bJkuwLYFSeUwamL7
65V2a9pdh3RGfoknFGPmIAIaip3aaRBaRFAx/WOnxZl5VGHwdfTKYjV4/XMyheGyxb7TDcGS3ny4
ZDO4Mf0z/otukQ3uTacobRM8+9tQR7pdSR/lG1G0mk/ctfcAabe8skM6JLJLruM2B4sId+BAxySM
zUvROK95bJ6YviMMAO27UhUaXII4ZnKrtmU0H29JrUddVpLRDk9tMPK7ih47KqaMFilraZG0OpKH
0b9rR3JVR+GTmCRbpkhExuWuAGo7MHPwx/Bopm1066vippCoh/0wJug7ahZdoxXnXG8Mpgu0JUI/
I+aAQiJ0XUQ/Nr0DjHjCP3VNtB8LqMSifalp9oMMCA600F7qcjQPeRXe8Z/7NC+Hr1nwwy2RMSSJ
/VXmzgQ8wGGpugBbnay9m1A9CiQPJizCRgeRMgYGiGWFPpkHjzoTCFOhLf2SVjBGuhUNL1bfTAlG
cLcYhLXN4KY7RIkHQbarplnQVGk/DAnZLqXgMZKTWyas0ani9HOeR/hrS2hCthjeGlWzWoHhmtL5
Qfn6FUo1Ajr63YCGea4T8zDnENTubpTaLbQoooykly9LwGdZ1zOLqkqmMwljpNT7kmXs3xFoCPQX
b1qXbkyfDpce8WbN13pRmPsqLdcS1PByhAS7oKeScidwd7mBXSBHKJ2bEsxqmD0FZtAtyAZdW0F7
T3YCcjURJWgjgmCVpJW6IaRnoQ3znMNuricy6wJyWZnBu4iqfe7BU4HWAYWBEk0DwiKEQT9SZaQN
eEM/4NnUjtHhW8cVPmTJ0YvVJWxpSvt+mmy8Nj2ZWeMitdXuFdDCVmlshCOhEj06ULofcyoh8ArX
SFZqYCfkEREDxXTYAAbfOkgGnZIt3LfKq9z2fzh60XLh1J80Td84JgX1kNdvWtpsYrsfl7Wwn6f8
BfjPm61Th6UZM50eLpfsfTq/QXVJVfcMKuO6sdEg211+W5vz7+s6m2hWiIxIBCqytNe0N5s8MXdt
et90Osc49FpQxPRK53FmhLK2HttvfgUXEuDctC3N78kQ85TRbvMHi2CWN5sTzT+37KkwSc1JU65B
MZC/eXuy2uJHqLyzp4pxZ0wD9UHcXswwl3untZEe+MXD3PGp+2RFxsAyLqcdAYecb138pZ4IJ0dt
/ezx/9i78r53yAMmtwdtdVZDuxWckjG8qdIFy2/aYK6x05AohuYydSly4M7eeVFFvm9w8rnV9zmK
fFGAXB6lTdIqKRLmnpVbII2bkmWhKpLcmflMQ7OXM+WVcWO3S4X/rPW4IdAAMOiSr148PHdoBKKc
kG4rlseorN68vK4XLY+O8Y84Rom4R2xgb50iuYchnq8tbTigAQg3tWT6rXmkJs85XiYhNWDMwXYI
fVdVunV2hpEoDI3LnR/eOlb74KLLWsWaS6+gCwGj1u226lEqVqMWb+KYKWqshQq+w3jdMJuTmpKo
GGlRg99CB8HbDp/txkhyfWvHoP0qowRdFxjo602Ui0WQDqucFzonj5w9K9J3/pym7ebEqNXRV9sQ
RIxRg5upejUbwdWjCL9jBF90El9bnVJ8OX3JHWK6C4UTnNCI0msszFNn73qh3aU5o2pPv9X6KljL
Ntr4EQVM4WOqqbm2DjTZGBEeqxriZJ7TE+p0skALABPdZuyQnI8F0u1m3HnpGeIjdC3nW4ER7wD0
H2LJuLNS39oxbpyv2/qxqWkqG/K5x88E4s191PQp2uAH4jBj7mSF2plfAEm6xDtp5iVDkvHFNrtL
OgzPLq0iNDzoQS2LdCFLXfkacuogJRtsBK0HCe6gD2QAlJo7QJDRXwszp4ocXX8TjMTiam501XjP
RkBCuOdOjyGYppM/B30Kf9wTcgtu9jTRCes9XlxHBtz2+ukQFJG+yTRYzDFjIBDF5SW37Nt/3YX3
/+Kv+43m9P8Rp2nmFWHJ/L8AjH+w4X0pqpcmGf/Xvk4gNdW/2vH+/He/v9TN//nf+N7/MG2JdQ5/
HWGRc3zun4Y8If5wBR5Z/sx0UP/CKvgvNtOMbfrpt9NJzCR1F7/ln1mZ6g9p2HSXlTShORnSkf+K
Ie+dbf4/c3Vtm8Df3214VIaRw12k3Lv0zHJ5lxKcK5EyFibSI9+FFreE8MzhJHGbuZ+gVGYH8F82
7r8+9J2LNNLbpm6tIt/3ysFoi9VXNJd2FPcln8pEcsU+/Ur+xuWXH+ZPI+mvgaDid3f+X5/3jgnQ
WuANqtjU6ICNxz5FOx6q1TChSZv7e4zWPE4ssxbo371PDOIffcXZHP2LrZdmojX0mosiZ+zIFbWO
tAi3rbJoyUC1zBBguP1WJM4nH/fh7/iOd1FbOOY0Ei72VuyBkqN2s4qV7J88nzuxUV96fAJO8VTa
W13zH/7N5/rOu1zKVKvyrnD3vRG9OrFapdzvGHNkfGe2pzUNELDUj4RlfAKU+Oipvkt0TUqguxb7
Mo1H48Xr/DVujGMIvyIGApmn+rHSyNzzPoVK/G57/q+FI9357/HLr+iGwjQt3r/9AO9z6YW7Ontw
OIgXkY6pxkJ4L3YEWtFSWeFIOWSOeTP4T73XPLeSiLHOWMiKTHd69p888fnJ/uObgwvp979QknSi
6s3R2df4E2KbrEG1Kr2H2rA3QTYdRc9VJtNWQxFDsfwMdiB+xy789RhmrsAvj8HoJlr7DYuL6D7R
o39x0ns9cI8JuCc4qtvqR40+fxCILM1arjLeLgWX0aIR9m9+73fbVJY1VSPlBEQoEtvUMFcA/Zck
eG2Upq1Ky6Z3IYCYMMTzMsDy8rPn/btb+a9v/m6nyn2DLVhGwSEsGW24FXqY+obgiQWhUsexuR6A
yDq8xYWPY7h271Ma8T5k9oQNrRxBzcLO/vtH8NFSfLeHdRiZXZkYcMz4jec9bGrPI/tJBLeGqLQt
aYCf7SX/fLtES/b7z40vUxH65sP2SO1roryOuE5WXhtfvAg/f860hj2MK9mFC+BnW8nv0Ii/HvS7
/Sum8A0dJGd72dtQ0tBZZs4xL9yX1GyPQWn83FMYn67nJ+tGybHiSWv0w//+6b7j5fz1+e+2Mj3U
G0dBsthHqrxXvbmyvGTDHclgmVvOXRrihGCZmdyPNJC8djAdLZbe33/6P9/WADf+/sArCnRdDODc
RO6uMl2uMLHP79asJEj4fcnrWCTWJ+SJj76q825TswuToKA+ARsBcBrp8BNxwfM+QnyDibwjUses
8R8MXR7hqCmpraaGBvzff9MPzql/ILeoSRuCSfTN3kzEttMvDT+3Vc2iC/JkYobS9SUPzGPpqNXn
784Hz9d5t3857qDluj01ewzmi6J3V1IftloHIs9SNKW8rTcZi5AD+pMv+cFi/pnj/ct+SRxuTxuQ
mj1ub3vKGe73q56P+unbH1499KOYj4+VnHAH0lkm3wvG8yeL6YMt631IeJpnXWLUBkE8LKSyc7dG
y23UmcKHcCxe/81v+G43Csde59I+DD8rOG4wi5A9UXoIX/zwQnQU++O0BfF3bLM7S2IxSqv133/0
B/sgZe9vZxE9sRbnoYoOuEeOpWmsmGwca1djuYxg+PE28Q79/Ud9+Ka825RMRAS1tKrokO0L1z0k
dXWPlmI3hO0lIjY51k5MmS+WYM0q4zj5B3f/ySd/sAU777ajCcluOvhkuCozv2RotomQQkknVwgG
V25UHM3p2EEnzW8/+cCPluy7LcisnCFUeurtywxRF6oCJs0W5Qs/6SLPb/FHI7C4DWanR+TvIIn9
m8/YfrcbRaZkzl0W3p7qKiqfXNd/xT2wmp/xvP0F07pRxe3onJxpXFRYV3iVP/nsD7YFkCa/LaU2
8PXOijNvL7zydb6GZAgUQ9ldeuLqwtmjQZXXVPKTbeGDlWu/24U0Mlaaeso95iTy5/1KcAUgVMt3
h5+LNmBm+8mv+cHysd+VS8S+yW40W07T6lBb2TcwVHA8vXvSVLeU7EuTUZTbX7ef3ujE/Er8k8LU
flcoJQqZSmjG2l6P+m0OZBL6F8BdVBHQTO3iAhYdPTx+YrLutSG9Ihv3k+/6QUlsm7//ip2ljw6h
1dCBn4ov4XfNX0CfT9TCe6xOHiCPaPFvftC7nUe6Wki2hlb/RLk5+bapwr3VwbDwx2Ors2pK+4hj
bFVpJQO3Tz/2oyc7//kvh4kY3crMGeFTfO+nGlsVELiEKVQYUGFzf55+pAyOG0/jejkd/OCzr/vR
577bgoYJMIUE6LcH0n/UaGp7/S3GwLnVum6EAL8rFt44552aWytCq4n55rPP/mj9vtuNcr0HkUfc
+T4f9QsI/YNj3Zl8RuvX92QKc+pQiDN+NJgSfvLrfvCRc3vm18cM5d8vLafM9+Owdq/bc3LdPKIv
yx4oeT97psYHZ7N6t+NMQTfFXeczgAbRY2RHLzkkxl2mf+WhMjUhsXTAsEYDtSPzYBgvcCuWLpIt
HZOGjnds2JPeM4D1yBBZFUzMXQN/4TSeyTtZ3wSx/9kGMr+2/+R1Vu/3Ktkj5sPVvEcWtCjYBm2i
fSoOBAxPgYeDCqtDXT2HgjUwXwaa4pKGxhZ3CbrDz648HxWL6t02JnpGpYk2GnvTJSiqcVc4lRhV
M85RXXSxMX2Qhb5iaEp+GlM5/c/199+GHvufCBVTvN8fdzNPL8gSmpcsfPm1kSnmf+k/25ia+Ycz
9x11WOUzANk2+Ud/QuaF/YeOSRu2oCNBe0nJ7/VnI9Ow/zBgjSmgRrphmsJkN/mzkSnMP2xhgSIz
FRqHn//oXyCLzR//y4q1AMsDskeBApiZ5igdzd/fY99kWGYH+lNTDWiqYyCBlTRvsQVd0SQJzk3c
kjJfCnyNmle9BMJ/8yPhI3on4RbpfVQfNc0icsoN3KsYLRgcFn872t4Xo1PGvUUCMirH+ELyorax
/TzemMAQev0hJCMZEYfNALn1jr3fT6fIQrzCS1Mc8EjkQSi+Fr02Ag6eNZyEgRww2roHJxxflIvA
27PILWfSVxMn/sl7jPrh96qD56JMfea+ScAMJk3jd9t5bmj+aKfBGanoZTDsN0OOyDFg/Fpaez8E
/rgcJEosq8QkKxWps21BmLrTXbeyD9dDxB+jED3+HNZODZVo7ldPyL5PEZrZMwipe9iSDKY08S13
1B53JXJ7I17a+NFNRQfQIMzGwKPvVN6ATBJlhZXlZ9xPNxCfiUVOeQTMMYkKTRm5qYxyr8yNAlcm
vCpWIveLiHBYBW4ArSPhjlmBRN7WricR3dm11E/B0B9FlhCwyJEBp8PcpFq2a5RTniCibgPC6o69
h02NaDPk6mJsIUB0wWYqWvp1mBqxJ6OzC1+9XtlrZz7Dq3GZ9WEMDyV+GYLkAZs5eyA5rzi5Eb2f
kPY/JL0w11mQAX8hporMzTUKIWQhA7NGe3iblPNA++DWmJAtENq1iCm2111rd4smwtGlnGSv5tih
YmzBlw0HQfymneGEAaOGlaxomGiRstbInsxHWFK2QKRp9P3ZGiCCAHEaqCjrLZKgQxOWYoNxGtyX
4kRpHb9dGtkshIEtjUQtnJiGGz+SNpzQoQbPwNNaYk68YVO3PJfC8eBRjECtYrXIqra6HqOEMCuX
RGhz9AT+ngrXgndyiulRzDbnqOuNXWvUpyliPB/rIU0T5E6hyUEAoOAQjo67dvSpIbxyesVavMM3
f/Bdp97mYpoDsWDSdWpOXt60/UwWmZAYDTgsggLGHTN44qXsel4Et7VMt1iuiFw5FYQOIR0/g0qt
t06Jvcfv+L4J075doq5afQApQId90YcTJADnFnERst66WJaK4NpBpnLhdtuqjFIGtjhAGhPllTGu
RzMG6C97eNyQkrDRiV0tjHujqzAv6uiZXUs+t80Y7DSZXZErI3KVH9sB1W9JPYhYrncOKZSBbW56
Z6fzqx0bKfZb4iKEeEipo/a6ckg1CnicCBMKYlrQKJg4K4EloScjJGFYGV1cLKzQJahJctIqtEPM
RXzk7riMl8VokFFR+PdCodEVYwogg5Cezgu+uT2JSPE57w39CTmLvW719IcAx7Cui/+g7Lx2HEe2
bftFBII++CovSqm0le6FqC5D74P26+8gs3vXRuPci3saaIKksiSlUmRErDXnmO0hSaPq5Ll2QYxF
R5JxG392eRbB4SaOM3cDuatNTIou5mWvoh2t54l7z03q6BhoIcPCCe8IqKLyHefdBc8iKmH4CqZV
PBSh970xa8yowrE23qBZtyS9EVvR+rMXXYZs6k7ERxOiFId+WOvauRt0ogYV6xPlkNzaPKrYOxlZ
Iw5AirNjq5Hk3LksYUIjn+4Qy+dIX7WLkla+V31Q7vtSe+pTeek8FE9lX/geCfIXu1MvhgH/NOge
wkiSvZaj9p0IzjYzFIHdwn+pa/d1EmAIpnIJBZTFrgowutBAgdaEeFEzJWiGpodPQJAsjkdjKRQh
G7ffgcBbLzpmwRIHIPxoyEEx5BNenvmbxiJ5VvLco2G6wHx+rVvuSH1hX+sIud40pfM9IIxvVSTu
8VZNiFZsvy0KEDt0xKccj41Kh6c6F5Q2RXqpYegLlbl7RGv49OfW2+XW7OdVcnZMSQNc0zdKopmE
6QFIycTSE417/G8uwt36c7Rwl0/R727gjgnlAtCihw1Vc+5bW1Bjre7HdkkWRW7ZoM6tkOpjyoJz
5TrQ4OZSB7WLJq0lCySPzAG/sgZKzkVvL91jaNbEZ0Y6KMHhE3QiPki92QUNqlZU3pgjTTIHQ1Ox
VAGKwe0SH5iHz/pHkg/3NUybc1TfNXHETX6Q+qFCjnQMa/kWiVo7McA/au5iZWu+o0wk4pXTW2xr
825I3yurjvw5E/JYuy1uKEoVULvgGAU/Da1HB1z1/rD4PdJqT7Bx7cfmJwG2KFQi3D5j0BOim/dg
ICrnhlZ3gBJNXpfZ5z/SvLifPPl7YhQ9FCZNwW4zh1RegNZjoAji9Lnuu+nYg8fdSs88hKnb3Wxb
M261K3dmMrU3IHL6UQbZXYD7U4q69Yt6xnVVTUiZ6ubczQLD5HgfR3OD7mROoRp24JZEUu5H2WhU
zMx9nWu+PRmYIkVq7ZVKlnxYXR3GgPJznw/nNO4gZVbjaTQGrDUTtAk0uzgABd4+SAjbwoKvMRT2
dCr16jsg5OJYjsJFrk6CIPetAV8I4qQp9418PiamAK8wFy9zDQW89nAiDb+NedI2CZJihXxsiEmN
k1qk+1iQBdmYGPc3mciSU1eXx7Y2nbMZf05cEhs8d0TTInzxSNS+BCMSUcS6DimTBORo9jLZAdmT
Z4Yf9sFwzDPEe4Oa/jKgXjEfYBO4ln6z7Gk/a1AzsrFA0w2P9VbGniRKHpEeF18rbrHWYldQ6lDO
3B5qqcOiw7J5tC0ik9veSGnuVr9ys5HfeyYoRVBE71HYX+lon93eHn6jLz9lWAvBtLjYypDv+fiS
f0YjbnsTOxDakjuSqNEPh8i+aj7XiZvLzcCRfoPhs0TeeVgCRyu92OTPY9wXDGeYV7uQK4ssGYzj
ZOX4yjWAMIR2WvpT0b22nYoOUBHBcBjC/WgsOKxAsl/wwNgxpZm2D0vfXPZylb7lpKbs11PlGBrn
uLlMeGMZ5qO72jYPnlZj3KfgO/vzT2jX0YUMyWnfKHhH8fKK66ZvVenXWrJDa4uss8naebs+MC4P
yPjUVZZ1Xg9Emr9kVvhrMIXcAPDeIembfdMrZz8tQ7ncFSDNDeZb1SFXM5ffb332dU90+nvRBqTY
mMfZfvSkkxLkq2eb0TPfI80+Rh2Glcyt5U5LgQSlocE7XDZfb6QKGVXc8bWQ9ltqjOQFiuERM2ZW
nuJEJYgO7bvuRNZOSe7dUslq7AJScnIWg/E6ppE6KK3mA182A+aALIEUYAtGdxxwV0cLxiNjQO+v
m7Yyv4WZA+oOHzSVz9eiqHt/3SB/7v3A9HDKSvcv9O2V784BH2E/cSGQsBcD/4XzECN3BK0Yn90G
bX0G95Ez5d7SGvugFfbd+qHoXU1mLcq5ws88D3NV7bz/+dP8+QTXc0aKUrZpSrzwrh3xWvha+ROF
kVMyj/NISXfQe256q+Q4bG9NB0WkjuGmKLdjqjgdvTEWICb4RypH1G7ktrZ1MtmK/fppG/bEE3U5
cMXlc88Aqx9bs6SdmTLhWH/7OLXfZYaDbg0FXU/phklhpCl+4REGn5PJX7kzvk5hPx80fXR9smmh
A2k6Lqx8QCi7/gXyqpl3JbHTWL0EtE3mFy0qXNAaX5sMKs7XnmGpK4vEb57XPBpCxzDkAgoyeqvy
Q0R8ik5nbsp64xbEnEZu7dfLJkFYfSpjZjfrkZE0hB9HMMfQ2LPNhM67I/CeiFJUa7C12j7Fa9eF
4sj87lqVeeA3Fi5grlnyFLlN+esmaCpvxwXOeG4/iqOGiANknAYLLjEryJYosjcKObzf1Xbjr3vj
8ig0IgNuyQSxekwVJbL2I1HM/SYslr6T22RDWh1rjFpl6DX/uTa/LhzuC4GwA9wNzl21DBm6sr65
HWm+NX+c9cWLHyjJa4IbJ6Jppm8WRJFbZif5sZEVJpMQhVjL4AzmSZq3KZQebVPTVje4pHFE1cgI
5ugEVsW8rRuzm8ybqwfHWocmm+XiiC8YX1FVbpKpNG7rBg7d33tVvJ96vfg6HWQAS0dzanYMZMYN
mWIPQa/Ea78cerN3q4NmoXObwy1yyPvKsvRTE519mkuHNdT6gJcY1p1NfM9/fmr9UX2OxltC++9I
Lg9wnP88KrtgXOx0DZPy1j1q1sjcFVTbe6HSn5mVVjig5vJpltnjeromIfdoKxwN66GoICj3GUry
qMwfm0K8raebqJwOcPjLRbadvZvYtCr4sWVxBZxcXQdPVFeKTtV/Ha7npuWBdY8Z00/TsMzD+g/W
n13P/+vfr+fE5P0c9UI/uDY9D4m4OqoxwzEn3FUe0lEmQSdnIOzWUdZ3CDrWdeFkCBgXVZL99Gbt
bHTJNQFNi4Uce/H6pIxX+LPFnB9Ss9LRC7/2qsZI25jiWmh1eDJTeb/Y3jLVJX6DEltLsl2ch99j
ZT3UbsWwCuwuN6aniTiGxSdT+2qkgo8o2Yxp+RusUueUCK861rBVN3d5YO9DjS6yrboSR3Wqb5Bf
JwcrxtIPTuIJoAiN1SSh1o9z57829ay90mUXR0Rli/reOxH+vNeD/EkOkCaDKaT6ADMWxbkkANkw
SzLLoN/E6qftaNj2Qwh66RJdWqtDnj+QNcUqAiCsOTJmq17dGSK+TsPwYNgZ0au1wtRLRtCRRd4v
lQODtuzPLpvIZW98Z5IhZAur3/fRFZp56jNr2aFyxWwyMk9BIU8yB1C7c1Dm+wEVMrrz8DlcjPI2
6I5CVTudZNot3vZTkFjfs2mOwCDB7MvzaNiDR8M3+ZOCQwqMB7NsU2aYnTxxwgJ/Ie24uzbLho8+
8l1r3LeON+9cr9W4/QenKvfqcyJnAsKa6mWEY4PPi/WwtXw950HL8TtOBULTdhcF4eTXzC5ZKXTY
ISwk1hXgwrj0zlYSv+eGm25VLbAs9vMNDbt5TWEPMNdBIJ212bZo4sfI1cbTrGkL8jGF+pNE7XXd
VMB2rvA21wPTLE/pHFoEiY5P5mDPG5kkNTHBLQwIasD7ubRDv5nH3TBQ3jZmeUyjrrm2mgPBJEdS
G1iwJnN3y7uMLwYjx6hbL/Wc46wsqnQRu+9azUVYtlxjoksrgEU/0Gz/EFFIOndV7EWcVmfdCc4y
c+QGCiSllEz44C4mVgIjhSIn3A6jbfrx8tLohZorvJf2KgFIUPjCP4sTpB+15+X/FOvZyZ3H29B5
7cnuhoz6EfFxiNtecAEBH+SgWT7XuWh+WePdFPdo4ttAHbS5da9ziV16dpp824zqzs1Mv8CTeHaX
ADxH1ek14Ya5/3oWVP2GzizUjWCiwR3baxnTE9flTz4WeMg07xOfU3gQXOibwc5BgtPXBqNBZUNf
NiJoaRiOAFGWu1Kqwbun2+ZsYAAxe4cNS/jVwdNn0t2Ip94EWvK7hypIxS/eS69vNvTqfiIYPLZl
3BwqTBO11ScXM0rFNSywsjlkG9fx4wzGm993DPekD+PTSEuKLmaK0LvdtWQZ7YvlcxbD9JckGRlC
Ip6hoHwLG5PVYNf/9tJt0AZ4e7AW+LU+7O2k/yZz9XP5OnoJygADckAimN6XEd5UMxEvM7BCUt8d
/IjYlDxmgKw6xH4Ww7Y3vfY6LhsBBuWIR/M1dexHJ8u4e4TylFjE76TLnUcQ+2RiOAYsGIOO5WKr
KKBFpvYGbwHHMvRNI3QIaff2BBX/bIcphZIw/xW8Gopc9cY4eWOZMkUoq12S9CkfIc4gZzzpaB4g
C8kPLTDvWws0QmCpHOdh/60aK+eYy8G7spbyrjgYg6+9UM7hTpvqYLs+YJesrsMi+y6r6YeuvP76
ZyPCYrhKZ/773LzMlAsM1X9+gvLGxYji9FznVL7CWL5ZcEV2zAZgM31aoyJYKoEmtDg9c1O95WWp
b5gkpZu0CfZ9bVIHcQrgYFF8nGGyIxXFAZgipAOlXlCCbqhATQkFSPOv3ILTNmb1Tcn2HdBGfTKq
6TLrELS6Chh+mgdPmoZltGrg2HgmFH9S0/1IEvdj8cn1S3u56cOFVsIdwHbih8BIkyuzTrgSQQEJ
WS2QnC67FH1DkTd0YmjdIEt20/JBwKwaSJSOCfxbAgIWOlHSa88O4GPsBMMVru94tWXe+WmR7+VY
XpoIFU3IPWlo8Lea5CvuuS3YQiMItSlPY2Z+tnFXwfciDKyHwNcNLTyxdKY+GczQscDpdAfD6oXP
/zzT5ECtwipaoec5mVX4jFE0MbTqso7suWyVn/N2jLRe3EdFhyu1vEQlTtPCml/dLNuPPd5OJyQI
rAksbMzOoCgbFr+hpJkHp3XU1Rwq6n+2QCRjFWAsCr7O693ZzRKBOin+mVsZsL9CXYNMtNe8Tc0D
UCIKStzZRTfeW5YiRQno/k4EA4VtdGpDFSLKjeKzlStAjJXOCIRtyIClHgqLaSustKkeXDBYwIn6
WY+Z/1ExwJU8oKtsrk0tGvhE7i+s9CRNq+fWYGTpqcXuazIONl74qRzK5QDAUGUM2SlX4hxF5riE
gOXdRgvZXY9xwauN7vFdsBNMsBJAQUx5HHspaJ9l8NKZy/mTAK45ic+MCCdKQi63rUAr94Uef0fw
c7QaBt5BRw1iLH8PHM3PuU53xVPUya2mhGSm46zs7fBqu3F0NWxd7kMLuUrbU5epE2JXWiCs1Kgc
YFNQfPjQTY+rvejM+A43LV+zhD8JRaYOZ9Lo7J3ZJn69xPsuJVWwONG2+jKpMiA5dQ5QIdVzJTtF
973Peu1QBXm9S6jqbTulRiDd/P4j6Ce4aUCpGhl/TrTBWB1Gt7FjngLMMweMMT6xcjvlI8NPaw+3
Ku1+RyZoauGUeN/kPF1xyhTbHscgSEz3JRaUJoASH4ehAmLXuUcrdPqTEzt3mseFXXX8KQetfh57
huXJUNFeuaBlqxCzGzVNWmIKLsCMHkua1oXVyUPaafYWFdWwRd6wy6itwgRtFrZHCFxjCN7kzOSl
p3pqeelTDGXtFNRjuZXqBbfzoagE4TOTfU2t0TuFGdUrK/jZm3zAwxz4WVPt2xhDdJzBpTLnn1Cp
cJvXAvfxMuB0iXiP3C4/wSl7jLp4EeNnw7aJkrtstsMzdYxtmDeW349hjpmm/rEMjbbzaXBlUC0B
cT0rEkbqI7kGGSVrY9if8yD4ZlTjuK+R6WaRYaH6Y5Q5WLXGLUd5IT42zWtxwAZ8H5pt46UfbskC
edCYkJs1IDhKPjtX2O0uoZS2o1G3q3Q0wJE7dJsA0qWhjWD6gOxcbSpSfiar/TgO91M3NketdfZK
1yjt0UvdOfJi2ix5gCbS36gEA5D5V19H3z1z6fopOh69Fz+JKTVOetIkd2pmKcG360dRJ+/ICO19
nSECdSfKn1HkO737UVOa4cqer0ZaAnwK3ubAohzGB2dIHSzUGBCDMkDZikLj10CHYWMvpvXKLS+G
nEY42+RphPP8wyJemsXPMB0mp/q9fmvR9pEBiNQCw1o4XdXUQHHrKtRtM3cVlGDFFYEUPYRlsx66
RZgfAJOARFnO9ToDcWJERNWYwbViRnWYc8HfxtTkBRoDwnGXNafrXdZbPI1TfR9VTC6+bvvLmPg1
/1/Hva/d9SFiIMCkVcN5/XdFkrFG+Bobl6GiQ+YJbCSDXmPP3BbW0bSdC4giCQZzV9fgdSdcBjAP
T0mfOQBu1OgdA89bsBn/rMb/1LL+dW49/Fex5n91bv3hP8v+P0//r3PrO/jzzOve//7c/++r/Xn6
9XdbD/+nc//vd7D+i//rhzMS6gyspSAoom+OtIWWkBTwQWDtXruGmmLhYHNMc3qaaXIzUVD5Q1iS
g7HUWHLd+BgHEtAx1idT/9OuzKdktqc7jdLjs1WmD1oVzR8hFIa9osZyAt+B1A3IbTXvtLIaP0YZ
9hT4m/wQ1ba4kHBmb8EQ3KVmXzwNbXq3KEovjosAJyFy8sPJRm9LxA3uTJs2G3XEM+rSgT5J3oAC
n/CuWhU3yGrWDxORYtHyj6iSQV9tirek1Au/MzRsTF3gfGhCviaiRsOIEfnOFK23Wc/n0+BtOhfr
oWl5z56Xs+RoatdnxrWxykZ9hHHbnhLRsubWnooxehsw+BCPQHGJbuVralWMcw2xSDXE33dHA1Nu
gw28SpHqr0FrwfxgVE/b+r0zweS1c7WJjUhQVFHauzZaW70EaGQYY8tor1Xb9TzhKTiXMUBf1VxO
r5J6trX8vBx67sUO7sWYK2qD8Xf60Er5DadW8YTpe7gN9ijw1o7N01SHT3MCA4lwiwr6x9hCyk69
DwmVtnFc422MPefctuBoNaF2tWdbLwzF3vLlaK6pQHqV6tlTEWBt4TcTRVj50Wy1X4ezBnQknR6n
Wd7LORBHxL9nZSfTrZ3cZxu8VmrQL2mimKm8mXr4pPGFVLqJSztL9L0H2jrqBu0bcPen0G7ip66c
mgejlj9S0zbep4QA3yaXAQrxgpr1UPv0zMznQQXODc3CkiUyz1SYk3ZX9b86xQdWORYWEY8YKdE0
UAiUQwOPPluumpNWFNk2Uhd7iZrqc3q/yWK5taEgfxTZkmYUimnfGe4DPauTaxvxe+KBXIca+ukx
xUAeH3+SUsZ0rE/yd9Al3yPXqR6aOVPP0rPPdVfNIO8bCtHoA6AY0O2N3cE+BaAxzlWQoRyOK4od
5WlKYlZ3hPNsmyIGcF1NCDQwob5DgoLaGOXDpWwt8ea6j+tHb9AKBR8NdcdNlHzvawa/njbXrc9s
8dzzW002fNhIEUkxCoe5D6X+PaT5D1FTdy/Rt0Hs6D9gA4F6I8/lNvVDdl5Gpq1ynV80yI8JM0t/
qDT3PUdnM1jvIEhtX1iU4dazk8RzXdo92XWtqvdCzOZr4n3YZpC/ExvQXoQ5jtv1cHbabAcNeTya
cXOSsA7eJcrwqm7ki3Ty+N62YwANy/lBVh1sMYKLlEaqXdBxbY55/xchg/FDE3nO8+JKYGKdvM9A
Ks6jogO+6CbOnmMMO7uA+uNQu4IazeXQAFF4q+OOQooovwERG+9B1P1MRNW/saLqiGtalkT02Civ
vQmX3yhJS/26HqbDyyTa/tWwWFdnrKN2XshQynRKbITbOtcmtsuTA+9jz+WdvCn+Yy5tpWTmmP0D
Jf5nAQuJhXik32a4uW+q/2W5WNqnNF5C3/LqXkvM3+uLVRXYtHhp7rfYO6miaNYbNQjuzr1F9NQ0
Wm9p8mpFQfsKEia/xMl47mwmn4ngwm2joAGYYoWHAb7OW1VAo3CcxrxOy2FYfpfGsGniPn+RMSzQ
xpK/u3zW32ILt7duwzxYD0ssy9vJMr/HeJoOnl2LtxSZQ0OKw0YNKrwWQW3eu6X4IaGJvKGkmY/C
Re5o4tlQIoYSLWlsxMUQ3kGVc94ERMY8yN/mMgsgwRvtJopCVlVpJC8J8KKDnRrOYf0AEgPyZKCp
ggQGwYK/P08lgDfXXaiUM873OeNKC3Ri3zzo8flktn4zJMlhro3XMhpN34Rn4gMwMf0+ij06jnGI
nLsROYIKT9DpHdEmNOlJuMwLc8LRUvDE6BNUWmLTwp+WIIZjJggnhxXtur8+vv78uvc/HU7Ls/3r
R3KNuuvXk//r360//V8P5yGfnKMXx6BeGuKCRsm6p6jIcStj0/9nL4iWcLj1ZFgPgGys1KY2jsJZ
W36NQM8LP4QRkm5Yr955Pa1dVvk0m5ZNKnmb6956jtweb1saDEbO0s5sqOf4qCvcnUacEdxSGkGB
JhjoKSacSBEllkBnFs8dvPHXDcWfv/fiERKQCX4jXh50Wn4PtXR93JGFfKlTsRvirvYldgLQp8D/
p+Uwo0fpR6ZRg/r45zBu09wfHhyImQdDuo9VsTjzAdOCwqqte4lj/2AM0eTLEMofPeKY1sY8+WZZ
c270uiM4xytax3yjwrbaJ8trWHPDyNOGf62v+Odl/xyub4/VOMANfB3L+wcpyftyIS1v1t2mRmbN
EiffBUlU+/bS/fqzWc+1fTYe1Dw+oNRZkiHzs+yldbbbkW7g+kYGA5yd1sWnP79wN7UHWUK0Ndam
2rJxRZFvU2yt2yhsZijYS4fTI9SRmCTGiaV56Cz9znUvW/qEgnIQN39q6dPaCOuju7j3kIQsGod1
M+UOncUEyRLLXAHkCz7a1qgFxJpBivxkwyY/dS0AwXzM/cm2ybtc9v5sNIDPPmPvaxFD7l+/aVHC
KTdkhrfVq0rfhaz2N3kNqk80XKk9uWC0n9mo/+yR16OdwVQFjBwp8Vm8RNSRIwuWKeJGpuZgtz61
s16bf16l02lxmmH6ff0SrxsgL4Dv/hxLrFuVNmXnavkmr99pz0YeDSQbzorbgbtbv9TaEPwI5v6h
snPgaxikGp+a/98bLSpL8DSEM4ZLW7AqOh+iofraczWLLqFD6lDkirO04VhZNLAdlpfkVDhOX4g9
bVakAUU96hrYJiM5t5R5aU+rr+eRzBG/9tZz1P1RAK4n//UzcnnpsaK2qzNc7/CX9v66mbru7731
ULax2o4jK/EyoUGut4RZlobV/b23noM3fhSWZNRNW33/dZtpR7gCyW8gbkBqgH04Pl1nB/EIHZ2h
JUcncupmPEA3puAmDOWT0QpyClFX4MAc66bmrYiDfmN7ceUz7/AOk5c/TPA3yZL4Z1N7CbFVQK8P
odfplzygY+K15V630/AyGkZ4Mef2sYTPhFKwpZuQ68haSg3qAGmLgHXXTVUZQUWrsXwfh1LCpdKc
S4tIBsTX6H7trYco28ReLu/OLBvqLhohJMtPxMR8XcJls+6tD5rgO2opjGNLRPwCNAWWN+gbDd96
Hi6l1cfS/KVDjTkWePUemVM/xCr8OaghB2tlk1TkEasCxqfbEUcb8qZVerVjEZziuKUL14fguSdv
4q38HHtTv9JZkWeCUvHD96H2YFE750rZWi1z2LECZ2w1j16hhX+FunB2w9QMF5ZizeNsG5T39YGm
JPLXUwJKd0s8ano3ENt4MHNLHurpAum2ObnofjBnjc2zlec/C6HHVwpxPRI1A5Abpah78M7EKLij
PKyH64bg5dusUg21G1oV+JjNKSj6/n7d6KU235CQoqJmCJ0txhorA2Dg5CVK3arYiojA8dEzqEgw
uyFOQXfhLHflt26KhpMMinuTkv7J0Xut3gwVPCN4udU+qr30qlX/bGorz6661v5AhE0BdTkv4KX6
RgW38T8/Sjlm2AJmSpFS1e2VqIL2uu61bQg7h5J6sTSRrHZ8RpI8HG2WeIgO2RC7515MEupYxlE3
nubUWYBo9Fwb4RDIqGBOWUUd78TUEnS/niQ+zL4Q6GUsNUsyNcMrNV+Af7TUtpodH7SOPmdc01HE
iU3YLMk8XrzVm/bDI0RiT53FN5aiitsa8mJFgjpXTB20m8GaQgE+Tz2aKeqAcUZSoBVo4Fp5S9G1
KdvoGiv9Z6sAPqMaPmVL56IXFOsiXaEl0BE34XH8LNP6g4AJ8/q1yWKaHHQ7UGwHiF/ANe3UNHob
tdR9llH3Gqr4kWDPd7EQilh+AfJcNl1xsHU38Z2O2pqJ9B5HKsNLP8PwFpRchVGa27zrNF+3Brjy
jvSrGCLluhEqDnWw0KKgzO/CF9PUBzo6Pl8K6D7dY+Zpy54sjavorei43oOtxkLqS1WKBBNuvZrg
JvxnxrGeGwyI0IWplqBkJhVa3f73tGM9TIyy23up/aNYJSXrlONr122K5jin6dcwDtw5mLfrsE4n
FjVR9FAtw/s6focpw/k6fq976yYC7AWzcz4xEqNgxVPxQeQIKZqFfFmfxlqmCCN2dxeWyCFKu1iH
9MsT5dZiGOZKoVirg2JiVoxUZhnV+xlEcj/nZxOJ7Y6CJnKJKoo38wjr08zQvOoVCQBoLGlvk8aU
6c3o544Oc9kpP8cCJU3otr8gXIx+sjy27hVqoH0Tz0dk0AyoUGq4atbdFgfEyQZxgWEVz8A6fJeD
nqPwXoZeLSSkILDPf4ZYchQKfx3S13ND0Z1Qiw3HzEpyvvLLo+u8kebMZ5QRQLtOJRGcsSAKCFVA
MJeMuJFwV+9E0uLPWAfidV5pIPLfqi6i8DETUb0JawfZ1LJZxw9jGd1tNX83xoaPa9noyyeyPpjW
EFODqFykFtl4TM3orBZpT79sYngmBKkvsx5mMM45dk7rfEcsZ8pFqrPurefWQz0jLkWrhpMROFFz
Knr11EaNOhSNUjT5CSSh2c6u6RJ63I/pgTYHsnf8oX61nM9MhvJ1bz1X51D9XebPfFV5YN20iqGb
1JTu61AL4NQiK8g2taLLt7fGTCHpc8H6a/OhCOv7f03MCQMx0ji9ZrrxVHiC3PAuqh70StwmuilU
AQx8b6zuwjDpb85svg/eqF8MQMPpgJqn1eRTR9N9a3Wtu6XYReifU7hiFxhescWz9VJhCA9MM/gA
vX2OEu48uLmYqUhiYZ1QSZpSUXa3bgjOvboWqFnqeeM+DmvzoaoaCn8sOaJFNJcvGsN1T3i8nO6a
hK3orXUbarRbskUHgnMmofEwnGbTegdcxzVrxj1myTy6Q1n9Nnludmo7APiJIKWZ9eWbRK3RAfEb
guEKErU8DGkj/RRh6ca0gMH3cT3QL59OGqJt5rG2ewtHsK2yYepMkAr53vHvwhlOfUz1GT119EAw
dLpFueL5KYPlZtCDvZDaO1gc/SShrh51obcb5J/xfT+o9AkS47c04xaLIMzY99n0rMsg2KguhZGL
HFVeGy39e2OY+afllPuQtttmjIclpmum1t5NjymjTIuw+q0LOm5gBW0trzBemtxu3hsSTTal4zUA
UIdmK1qN8mU3BNMxHof+eWy971OUdNf1KB264Kigqm8hyG0JunXfjdYj9UV3Ld8kyvQdLr8+PBoe
AexCK8H8xbXvVfDnjOFBti7y4Gx6y8JAey2qbqSrHrjX9RAzwpFcJPeJL1rykhBYYZmD9mq1887T
yFyppGUca0MVZGtO46PC8RdgKzzV0g23JffObWhJeZdjYX5MI+0vLbI/Q5Gr56wuEQSnbv/NtqN8
z8THvcs6xyOi9onpZnX/Ze3KBY360qnGO57nccZzxFIu3hb97JEsktloFSb9lMA3v2RTnl6nQt1U
FD9ly1w7zRB8e5YYD2MhxnvSVWEmVvH0CQeI/vo0v6YpLSx7GOvXzMuueaTnj1jE6tdQkT0dGd3L
KONz39jdXUFq0aEk5APJrzIedMLXHoxOJddpEnel9tLoFhVr4mX3tj7qfpymOEMqeyZb7oXR0PzW
o8VidgSGNbOo/FVOYVzq2SPLm2/MIe0IuneK13qcsgPZLt4r79U2Gv1hGuTZrhvtbt0EM6LcZKRv
Fqh+O+VGej/YHmyqWhJumXW4M2SG9py78FMfRhA5qcfOYyOh7HPlLeR+SfHoXPf9tEMuOb6HBezE
uMrVLqh6jzVL3zzSTGQRZNyB92Cw7p/Sfua3ITXshptmOI+ZpROoGpndCb+eeydZ0txNL2VWvoRO
Uz9DhQHaKMlatbU6pzuKIh2M8qEE0PmXZ/hxMuc/WIIjs85FcWsH6ZDNK/qdMtTwQobus5SI2FyL
ojQR3t9C3X7pPTHd1iOGUJRLxAVd1kOVFyAmO9TbxLc/U3Cv0LGp4GoQZh+b07FDTLa1+gluSW/j
XTFviWGUT19frxn30j5sNJKVamlfBjUrZvePvZOF2woXxh1u3pRS4V1meeHXxpvDX05qeX5NKBqL
O5gghFMGIKafmyxLzkTAH4sIxWMBGfEvvQ3fBqd4CkwlvlmT8yzjpHmWTqtdLOpgpC2EGDGQ0sPt
LgCcgB02kWKBIvIYUVoDrxz+lNci4I31E+GL2TDeyOWiVQ8j7H1wY303N4WGLp1ZrcNf3eyEBvQY
4jR8mmeXXDwVqfGb0dISIREuY6b8rSzC8VtPervb5S8iua8w4575+eRaDBjXumKK7w1ngi8fRMc4
k9rjuklmFjgU5LrJfrAnffi2+OZVRyCe08bjN70oTrRHusf1sTzVr203dBetmC49Qcb34RRE98bo
0BlxSRRdD0N7/vuBXPs/5J3JcqPa2m2fiBPURVegyrIky3W6Q9jOTKpFDQtYT38H3jvi/LdxG3/7
dhS2Mr230wbWV8w5ZmozvNDPP+8zCcbvMWI4k4tVnn9eOi/RViHXerd060DbwK1EMR/nLK2Dyi0f
5+4FPcfwZK8vg+K8ST2FxWry+qd6mB2kDfL95zPGeOZ2mZFwpvaosGu7BJ+Q5+wS94Dw6+izfR9t
i/fgNO+XYj57Sz3VkIRYftv2pO5noDgnOzgQmz6dNEvNdBDrh3U5TKefj6BRypMxmX+tChVPGnuC
RIeyQRSncu/Y1/Y/n7HHaE4/76cOtNTC1cEy5yMiiMXvl7NJWXqeO+tV5OlwoJ9azkkNmBfA9XFB
ufHgZgME86HlUbN+qspseUhlbd7Zcfb285YwXAjGeJ8OLpzke0avfPrzZbOc/v0yE5p5ZNRmshO6
1dEeZCluoWF4MvUguQhcrrHJZz9vQQItNx5iydPPe4RiVUeuoCT8+dOf91CLUkvF8gEG2fCkTCqE
lBCi7c8fSsZYD4Vpb3/+UJLPmKSUMJmdohGjRS8d/6zbgffU54K8aE/Tdiqx7COU8NXj0uugrRhZ
/fyVujP9p4ENuvLldPt5qyHGmwOPPPMgbQm2FGhWCWlgPO1vfDcPyLieWzQGFXJJLUcBSEwkaHsx
HbEPShbw7JTlbG1gry6k1xD4MgutfJhxMO3SrMNSN2NMI23bO7LQN190jWAWgzQgS59anH0uJO18
8i/0/LTU5AtuzRLbYULuax3byd3sWeklbqK0w6JEfhVAfrUNHAwe+CYs+q9qLs1tYy2/PfIquXcK
Zt932V+ZS+J1OcfehWEw68xbERl99Zp71o3UxffBAIxLdDoXA5aaUfzJKdJDR6nHQJBYoJz8EReg
LYAp9pOGu6W4U5PzGuR2Ho4aAsOpQ7pIYnxYp+rZNcVFxihX4xItkQXlFGFFh9zLdo1T8ljm6huJ
ogOhe00mv/ML7xX6gB0KlIBKBOSB27+d0tw1Jdp3fRyzp4IU6F7ho6i4OFXlfTsqVQcQNsSG+fM3
oPfggCqljxZRw5d15NVSWGWnAaNoxiY2RkOIVOy0TAZRqoZbR0Mz//YpOleVZbxrbCyhGrXNxpvE
iA2x2PmZbTPqx4en0a/z1B3hDLqraLbuIp8Qv75sLhLVILrRct7rUwKhwv9tVJ7aCNtqQNSrW2Hi
Z+4J/J0tK93kbhX6+vhmVQxHSmLtEGTtHDc9an2chYXMYYWr6cxu7XtpOQUgdB4Szd07vngqFpJu
ss65knfFEJv03jXfPY3tl8lqUJG35larp+80N5+kRgZIkwjWSsH62K5YnJNORcOHtDxzsI20CHvj
N0c6Od4969Qo9C44dawOKrTsqi9tyJojyqY6cjFlj/ywSYvRvqdTmgwpyU/avnRmGA1TtwMXBiQx
t0gLNFbNBdaLYflbt8lx3bwBdGivqNk+Zw/osmYY38prs3sgQw/mADwQmYZ1sQfnWsfY9ZjKw8Ya
bX/TaZ6EQ17vZijhJIPlG7Ja/2ayHjZWUqf7uHJOBQHaGARzHo9sGybmCu6aHJbpXkO2lXl1JpJQ
seFUeGWeMxEQ1ja2n3PmMWZzCJ0qEKEUce1dxrK8VKTTbrzEfpx9OmXCba5lNbxO3pid8TzapxnU
CbaxFsmxBBHQ5DcULegt12T3ZF+L5qtJ/L30DdxgXA0/ZhCZkF9PLif9/kIgqbUnyviMK2fcdH1O
4dH4zxOr7k2F8ugwOv2tcXVS5MdsN5jp1s9dVIiMsHP9MllkIBEtxW+RNFhT/4pb2kdg9nWU19Nj
PrVntyPVyFl8eaf1XhRLjMJVzX3i2Ti1WzRJ/P7NuSSigbUmG82L6JL3EnTA0ZopCUY7OGmCFOwh
kwws+3ZPXCMGfG+bOlZJakjObVfxL5jNXUr0RDj5xRuu335HfC4wnOpgzekVkp22DRrahNGHiCOS
p8KfX3JiPFsg1Xe+edV7drWj4+LJGRgCzTkIequv9Aiz+R5P8WFyIOobM2aodg1G5wF5acy/smms
W2KbAGAaUZHTx8LEGF59b83SwP0I9Gf0o5EC1+u0hL3BcrdgE4za5FdWgU9MBobKeFrJutNnBA6D
j1CK8RTRsu+T0QAlf/YLOCxc+hQfoAeNP43wPsj9+CYLmjGxnr90E9bDHouGJ9AjqOFvNnPL40l7
r8ohOXSEzvDcX041uZ8jfFQuycbZqA4om9MJEHT1o7CC5WkujFOPftG8GFplhJLKlVnh8NIGl7rU
eqoTcnaEzD6p0qWvOD1jEgX4TTFGndgiSh5JNhsq/ofXpdRm1JsUUN5cbH5ToRGKKOeFw0pTfDX5
bB3H61Z0SMAAckRWHzy26fCrxOh+Dwvgs+6dqzlYf5VmAoTQqlvjd98x9eSkM+lAMde4w7x1lzJD
8q/ePJfvi/YrLTUrMrVSXHJs20GmZXty0QPodvoxV9ZDaRAFPFrF1qxdnFNDsCmFOnv0sI7UiSPK
4t8k1RGApUVS68p3peZdNeVniwCwBLBl6wBIR1CT+aTrOm7x2Mzei2+xjCF0qDSoL7ve5tGkA6RD
0sVmuOdAdM9mXXwmGcE8WZF/eaT16Knz5pekdAam/dF11bMe4/RdhH0FRL92QckeuQVyT1N92pXt
hxTY6FLMbW84bxVF1SLr+zYmOp05tmobLp7eRDzdi6tQO2FytpHwmYft6GmbwiXuQsblHAXlYGyE
5h3XyI9UcJVLnXAqZGo7ovu4u5MORUjO1NfMxK3L70vd4ConPsWNmVAEGju/HML+yD1vnibU0lBC
uKADwq2xrHcnJuboFnPvVBUTWiXzwDjizalnHs2L/dZZrAIQBv4N8ATgzUKo2mfMCfhdCCXrbZq4
r+Z0P3nEpgiDw2Rhs2bjLu9d9NHDQKTCLMgvmzy9PqRj/Iv8QYNQWG8KrfSQzdmz5Zm4Z5CIE+v2
HMxdgbUZRrtneBdTj/HgMJuj4g71fNxXgQfaMm0XpvsBSaeLCu5fW4OCE2kuTUstIt0sydcE7IWH
GzJJ3/JI71cqG2OhZIOA9MIcaBcsySlLE3qfwi/DJCixuc/JN/kiQFgXLlrNemTONoXxRAKZZ6cn
Rg5PiC7R/InWQYytvpLAISGOOMm+OmZTIp+T7ikz/SwMmuy+qDmLAtKAqEQIOu8QQiNtJ/YtJBX5
d+582a28egbef+ZM9mZRWDigZmHhQ9k1kRqNDJPgTn44oabbp7pFWutP1l8WjeSfVq7az3bDk7tu
/jKS3Sl/Ko5ZjbYffoFKfhvBcnGUiSHHRktRaF3EbLd7mC20CRoBEFmP/CDoqJDAAewstDQUI/aO
0SwoklESykgwNg87+b0MHSHngoE5DefGwgNZWtRsa2TtkB1mrd03o3+iBVdbGBqnLogQuzDGTdv1
QMr7eU2v+K2J8iAM2931Oo8yko3/DBm4cNJL5copCf2++5KzbdzPJavpql6XoX5xytG7bzUP20tV
JB1L6uyoE+WIf6DDU5NzHVRW9Rrb2Yee8tjymajFTCxDgei1wx8WEbDxTV4BeruaXGEDSpZIH2w1
v5Su9Wo3biiq0tn0Q/DXMtMPVfA9J34Pi3jkyoMWJUEaTEjQG4tfSPW6ODzQ+rQ8V/geVqj/ZZIA
X/ORMBXHvCaNNx4lfiVC4bzfHPcPfRv/zpLACLsaf6/eD1qY1gwFEnddhqOOIVzF9EMn/jRTOjuS
hs2w8KXargAHKzCNnVT5rbVg7wVgi6mEbm3hkHOHeLk1yKrHN6njPkd10RXWK7GRX53bv6qF8SO7
4CxBEVjm2XAbOp61s7RXEwYnoqOTGDRa887kyxj8FttEJwbXVAitEc5FU93+6drq5OTTN0omgz1h
HqXEOOyCjLK2XlPDMjUQG59NKIGGA/rCLhzJe8dzA9WiRSq8L0n+2eRatSWu8DOz8X0oNqcjtxiT
dXVOBv7XSVNdJ+aCe8eo3xATRbHe7sqajObOPmABY2Ul0BgU1XVspXffutZd24xk5goD+6BBYEvR
IwibTa4aO/3FemM3wvlk1q/fL1kxX1tnieYl/jUR3Ff3rKsn1EJG/rebXYaGOcqdnMyS/klzJcHc
WkW0hjLmm/asUWxtHTnhIGoplvqa+6BKOHdKeGaOdGdYtzGxIOaL7xj8Q9Z8KYYoBEo4/h0R4WHS
z1gxNbffxnZ11ezisQTYBDKX6SGhU6jC4pBN5RyWro1vTWKIrSmxN+YBk1JJVddUkZRsUkef+FeF
PYPe4mU20+ou8/6QQcstmNdoX21uBgFvPGJfQyoJpBiWqH5+1lAvb1y72hqaf2uzCcjAWP31R4kV
bfqMvYm80eRNN+DCyMH6JlpizSSr1APKAXfv2hqORhedztiWw5YrgiQZWWThmFbPGeRL6SHT62Mn
EkXypjz3Ppj0CZ7D8GEktHg5do0CQH7jt9fEZa7Szec5/RtjInjS1+uyCUS9M9bKZ4bL4Ci9vBhO
+4v1eR6WiqBRmsDZztxXfqKhSgfjmFQo0NRSlS8qT3EtZDEpZfpZVnaEpwwUr/OaM/9JMQVsZhZd
dZOxigxIIuLpaWTZcm765VoFy86fxj6kwGvJGgFcytVjLcyk3HmVpsd7vQQIl8Xey9jkxZGuvmFE
4zgsfNxToFsfKZKNZp2oF5RP0q3zU9b1HzL2Qx09VKtZJ9yavUQcqFuPFpimqFEZD/KSvFSdIakj
crTjQHNqZBRgSUeknhn2eFZP44xNq4wZXDdrIYk3rRLunmUDjy6o8VkRxyxNcGqYtRq2qd6EIuG/
0zo+JZW4a22fJMpQH1ZlYlZ8izEguJaWch+kvdrakyQb2UfmL7Oq3c21nW578Uzwd43CwKnCvE9v
Zpnp25ywqSjoH40+4JeP6IGlmReQO0hNPgXoICDJWzm1FQ+no0ZPXsbzX7tGv0cFtfMm/4uUPdJu
5JLv6+KaaHUZuo7+G3w0+YEej+6uX94NmW7nDr3Cz9vZ/M0ohLDptNA2k5g+k77SwpwMBtBf9nIM
TO6Y3uXAXuCBFsTZt/2Ey6L6QqHU0DIWmyrzl101z/aBhvl7jCPYRMO+MAczUim/B4rHbFM1C94u
39lTjtV7XQ/2xBP98oxiJRCIp0m552Vah6odCQjSYqvCZirJ0G0KFn2HxNZjNGEch5pok20wcxgG
WsUhVccXlcXWzucBd0TajLVBagtFNu1CwKNVThKHlu7hfxeVefbtj1SfxZqY/Vn0fcCS393ai8PY
Sne5ws4jsJaHOUtQMxhYxJwmv6vrVuKrxffr0U6g7fjCcjs8LmCyGr4jGdvNk1gz1DKNRUnfVt3O
6PyvJp0XTLs8s0hVdCbL2/VTbkc85DiupynyZtfYqc7Xrk3BPNFyCerKcvNgjv3T4izdDUZQSKRo
spnL5EGSPRzplkUMKgg7qJLcx/45iQ0fQS8FYLzu200xDpRWZLAubisOuTlsNdn+Gj12YImywKy0
b9JwnyFgTW+IvM99pXZl4c5v6PDG05SPDS0ZRtrA/PoBE/6v4Iz/PybSmFAV/98AR5hUGc3g/6Q3
rl/wL7zR8f5jO74OY8R1TPhFK6b3X3ijG/wHQqAHCSggW87TLQCB/8IbNf7Ic3mPFblleOim/0tv
1EzzP4Fu03Dauu/8A338X+AboRz+3wBH18aa51iQy9ZvM/D8H5Dh/+Dd8j2kjCB8VFbrEleYyTVe
1kAkb/ExS82M8Hw7Sa8tJ8G9OdrRz1/5efl5/+cjEbQPU1Wymly/3ltf/vlrc806yABo+N8vsNOp
uQSlvwnG4jRYWct5YXmPGQfXpBnNy89LsEkHvYka5N0PRaA+kR4uD/mci0cvaG/dz2mgtcfOJg3e
DpyakWz3ZSWE7Qm3e3TKwkQyXszMUnHqV9Dm03cOi0VEmu/9sS1mX1XgX+zRMrbU6kQitviZ8oLU
dZ7ZubV8TBph7CZZ2Yi+E+hpsAxJM9avWeUP93UwbWWFuXPO8hZDenUcYnPk57bwv3ewjlWnKTD7
LUCa/EEAGyLDxHqE8H9cCtvY5gEIJ82v8Lql7bBZDHdf+AP4vaTJeQx3xZPS5z7yZ/zjlWZWu25y
W8qCS8Ai9pxoZnyu68o4e+uSw/ND4RM2w3DOPjTzU5ZpKqpsQonR0jasDrZsanzWH8AuEp1GqRD6
2cwk89Apw//JeGvWmEkm89ZMaSqmbvD3JAfjLR/WdtuzzJ1lug+abIr9ikHzUBCqwqrddRFBjBkY
T+k5yZ5fx6RpTMEkY6tlUXM4gksJ6kmcSm95c0eyNJyA3LC8F9uxqGdqhZR6ws/KEMfgiy5p0saK
b66YPgpsayEUOdAtKoXwvNouHWPTVN1LPysK5Jxkw0RB27C7YDc43/RTB0koDcMg5ObD8kZ9fNNS
zH84g8PBt06u6VWR8pvzbAAYpgneTuBWUS0nG2Rfe4wSXAbybEKaXnkpJuS1qqN/oo6lxg81v1A0
VGj2lavor+sjmCA66vRtENouW4JtLOWfbii6UCCTD8b0lFTq21hb6dkb/lr0UeR+7qw6+CBTNA0N
CiqEeJqBeySz2k3+zq7h2yauL1RV8d6a56Ap/xQFHUk3OfdDhwYyA4/PYAvoxjoquBhwDxD/63u/
CfZz1kLh8/DIexXqkbW2l7hsDS+rIswLvFsA50kpyOEp7kjtbrZBSYgZdgIO2twhNM0U9wvu/Vs7
tH80rD5I6L/8uWe0a2EgSUrHOjQGgGIIEMfJMR6YNWZHg5qWXRqVdFu2ryhZ0XSIHiVSM+4X7VT2
9ClxWT36Bdf6YFq/KjUEeyt5dnyfJOqco7xLxqOlFcX55wULZbCvsvrNb8kb8YR7WcYix0hrW1u3
yAea1M9FG+Y7Ni872U/dvu8YIQ85snG9I2E9M3+VHW4X4OglDfs4BVFmQSWyYsbwle5525npKB7T
kgUOixPbghBnG/serxD9NqmMsYj3/cy1bFq/J24VrnQjrG1NHqYcDU9MrrbFDm3qn6ZxjSD1gt+d
SxfiNWzBbI+9Sr/U29gxTgGyLspkmoRBdqexTF9A0Jw1iRfN9BkIU2JgJo7vyxzHju8BDsj66olw
8EudTBcydd96O/tWVvrJ43sbxLUCN8d92SL6dlkwRnHFad8JdRsb56brZVhBq6IUytwNJneIKdpE
GGslXj0UeJtTOkw8xvU69GJYHp3mv+fo9PDrazsiSmpq4r5AubYy1MYNteG4cuwJSxxdenhOLKZf
iAtj1rs6qqq66IxtqRTIIdTJYqV5/XwUN1m46HO5ahCeUgA9kTIgtHRT/KSnb76x6Fthq8cUZhxT
tmz/Q7xK4hUBtnLAisW95/CEKKj4pFcO1SPZvKsYi4xSpFoL/QXrqn22Gg0aNq+CXNkR00+OTDnC
LJUysGeUy7TXC87tYD0SaL91gLtgPW4xOikVAh1B8oHfDWlqFVaschLfuPsBcoo4q6OOQXExVMlx
DjDUOXX21QfA0kwbfV/RvWF7kjtLxcnO9fxdaRH8rHx+zVVOhJv8pdvDsi/WJf5sILgeZESGPP/O
4L3T5yK01g4HfS3Z9mBUVfliFNp19Ov0VLApHQA1hQaGzI1c5KNoyhx23FpJQnqUfvCn44B9rs6V
p8UHtMTZfp7jDyDMNK5eF81Tsf6wiFfjSrgURfvQrXHtThsEO9aSD56Ii6hpBm8v+Glua9H98vVp
iJpWAJIiorGzfwfx8DXq2T7OWuvUoqFaJgIZlexU2DntUxa7V5NifmsH+DKD7IF5dQXnq8r2RKYz
M/FY/uAdaZgavHumemtmCapI108FwpSqFe9z0n7EC7HKoz49MPbCv+y4O0MLEHXr51av3k2wZWjw
79oAeoG0zYtrB3vkBFujabFWezxP1/9QYMODcPP8oE1Ig7qBDZlfJ9emHxu8yfa7rEnN7fzhpcqS
D7azaV/KSE+Sq6oeu5YYqSXgRM7Jbu2mhTn1HWAxqAdBAoYBsyfNKAqConjVcG1sunY4LMK49KM4
GGK4ucmelSaxz4WE9RNslxqEMEHFt2WsPiSiQCAHnDFm5p2EVrUvMfqhytzB6EzobYIlNM14P4lz
QUToYAawNAOPKQ5gXFWv+d+AAoyRf/7Uk3pmiObi6sl1JC/aQ0k19S+F6f8tnQ+xxsgTvBmIfu8q
/Ic5zLyxdHAo6mUB/m6+tJ6z3Hi2/4aJ/8lQUgdT1/1hLb/ruKPBZgBDHszx2e9kTs9tkYlETOZS
GpusI0HVL1+azn3zBm9neS0zqxxVwXLEpQ5oGowSiyHYRokttrqZFOEEWZM5tvjLxFhJWDBTTkMo
MA2hEgVZyUly6Yzg4qz+ElcnxYyMYpV/FYON5wXRIFCwd1sSfFwLJ9sXSKody3kpPAFw+sMWaF+J
r/UOplHumE8xFqFCRX5cUtQwqAFq+Yv5BtQVOD7JAn7TqxDJq2q5pKKCEz74VBpw4Xr9fpYBu36b
Sy0wdrm9DkzdObILDv1p8F7soW1CzaQiaPABwJe4tzTOMtivSvPvfWlsG0NzCMVxWHXzox1dEy9p
zCw618wPpCYnkl0vUAyaU6zAGUgRb04MSj+HvOx3Y6+4rOn0a//Uz2N/DWztVq+zXRvkzsYzAeOW
HdyOqt7lcHahiLCW/qyTftm6Nim9MMhCaWpEBTfx87TYX4bf/lp6trqcTThlzlirb7CafEzL+d1U
RsgmZg7Q8RCL9KUb0mUTGLyTtleWhzzBOTuG3kFCE5toV+o2Wr/9cmamOw3j1zCzhNQhJgTWhx5k
93QojNEbBxOTHs6q/+P51IXF8suw7FDO8jayQvBIuuyC7A2LKjhY4UTm1NyUuXR3eddkm5005kuX
UKm1lXtwFqnta02cLN+4t8R4kq722Ren2XgwLAIPzPrV6WMudUts42589CCzbExhu6QlbN2StLpe
vEmehE7anmoytatJCjghUTMhUFJJfrBUcu3M/O/cxZyixj4xgKQv2ELCzoqPnMf7bmyPQnbIcIDA
+Td7YfBhBAacv4wiWRv/dKXJcMng9EZBXMv8ybPynQkjlJT1TG/ng2cX48aSDK5GVqmoPPFTVGLZ
mgUL/UkYMprhu7PfDo7sDV6a0Xxv+Jowc5df44CCxfHG/QgRuMn8G0XaaWxOlUVp6ReYRqyKRTWa
1z6We22xnmKHwqVx6JlK9iFL9zQ6HRhXfY2MrvNDbQ/f0jXuC+IccbnKeNfOHkgs6gbHjNf83Zte
ySaKxVscYM10lvyZpwgWeAQw46oH/octuVLIXLTnGVVD6AjhgPUlPl2s2Rgy9baWtxSHmPykGmJb
1LsTmsMaHXk2t88iU9kOjFh5qT3LOsEJhO9qKicaF0+82rpYdvhEj5kN4nJJcE/F2B0DB6oERV4f
uTL71ibkwUZ5bwHtOiKMbO60Bq05LMBbj5kgkjQ4Gg3Vnfti6wUd4dCwoaxynNjl+BdNXMJ6DIS6
84PLxI8E7soXCqx5/NqygoJiZj2CzhrDukSQZvi0NJZ2b/RkqzdFA1poNen9UBkKPDfR3Fc5ywH4
mCmTXzTWaUJNAZW9cV8cx2/u5gC9nKznCGw1cdZFrcLevFLnUfyI8lUobdl3BsnEy0TLQvhSJAaW
WbpAgOuyasY8Vv8DQdVXs6Aslk8G2nG0qF+Wy4/aSfptvXo2yvUFKO2+aJi0D7r6o+T4pbRuJpkd
XolGGvo8ivGGrCQLhjFy4/KZnmq3WNkLwtawbPSrckR1ZDQ4b5TN8ydrEwmMtrwr2ffgEh9DWegf
HscI5ELjfir0dafT/uYW7XZ60FzQcL4sdrvNnAVqNdgopERskFLr4oDrop/imZ0J78+MIHpD4Qqk
XV+AjPX1azJjJh3rJN5OmQ//OKc6g6zUon/A+e5le29CU0dZ86DpCUtq03pC8gCWfOiOWKPcEFt6
Eupy4GfmZB6Fx64beuCUIw/GVi/xeGSxePgopxqB/QLXCaT3Fn07B5lidVoN9a5ou+kexw4rPZlB
DhYi5DiB+bQKyKyyrR5gtaxIQS0/uCXJOHp/tulYj0XcwyQXWtiaLfiwMWf+rpvzXpUfVYeNAehZ
cMCd0d26upbnuumPcTLoGxS10wGR9hjGyKSYG7hhUgzFOdavOf1iZDdfIMD2+LdrhtVI9OdFmQ++
r0ZmhDrslip4WFVcrYmMeWT7ZvFUIpuFG6voBwi1SVci8PCRGLA+ZZt2CxBP3wLLlztFZxiCDESa
gwapIItxV9lszIMRukGTSCr9ZacJxw1l06bbwiPPG7JsOPdOse+rTN74Z8CXUco7Vi5K19Id5KHp
n2O7S8lJmz+dUr/Cb3ji+MYH3UzvQkMLiO3ihQn1dLPoWRddJcyB1IyVxvvb80Bkp1Nr+8H90/XJ
2exGVDdp8262RnPA+Q+5jjoMYAgi9cJsIopNyRXdjTe7+60b8Xw0NGhsZUI4RoaAxp0ZqWrBwa8X
eUZxOjlIGcsYEoqK/UdznI0bdgaEeLgtYWJwabRtm0Tq6OVdecxMMHPLSP+Uu+cpncp1f+xTiHEa
q/TSJll6x1lh3U3JnNzFzGZmBFFDDE2LsrEIYV6iYPd5iPbNsazfjIXpWp4b315XqLvOA2rlVXQ/
DjRyyGDyPR3h+we2jEaRGhEi/Pe2AROXePnrtGjPARy+HUm0JKe0MMbxpt39vOQSYoshPkRTzF+u
1JEJIGMWdu3cmZ3XXpzR5NZts+Wt8CoO/W4/0Fq/J3DFSr30WWswiIkrD/kfgc1PkNFba3hJa5/1
gI4cpm9UfSsal9vVSbkSkQUxQVquXrB4bG1jf5s9tsnNNUf/0UunV8ddnHDFZcObq0+N548Py8z9
Mnml+TpmFkXFfCj1Ol9XrQ4UM/VFxpdPihFrt7INABKYhE3pOjQqr75HLzZEo9YYXwyHqkJLvhG0
iqgwJ1iWfWcQ54EW2xnVfNDq9GsM0C5L5dm0mb25c5waVNaqgOfAfwR/7e29lCDBdJBBaPQ5O6uC
oqu9CJTXbS7dB5M+8WHoXChdRJmIbDt1DOyr1kE3qbveZamqHQCSvAg5WOwdEVzUw8Q0sfZLH319
SB47l7WObJNzPXvNfpT++MxCT4Wl5j/g1Lq6TAzYhpq/UnOGqVp+ZtqEYq2pv9RSsNJRpRUmcmQ0
4gs48HEmm1XYC7Ykzs2tGtoY2Hsp5RkuvDw3MUJopNurxooglMGI2VeW+XTWVCenyGjTCuNPnkZQ
1+Qmb2PQUF3thDEhPGEWGFM08jQJO9JBSZklrmABv372F9QviQkisluj8wa/ugyBeqz5lRziTuvP
CIL/fRkLVx6N3r8XtviyWJTtg7YZzj8vKY9MKp0aIml7kzIThxTk7jlfX1IXPRzyrWo8l9J/OrNx
VYd+/dSq5vHMvTqefz79eSkT8aAbkDlkmuzayvv3L/zzEZtzOJDJZVpcekzDBO6LgriYi/K+NjN1
LVpbXbO5ZDDWJqgM8ApcrXJ0LnNz7opcv1o+i1WFe/jw8+kSD/q1XL/IktZdoSq1t03/AUgd7D1s
oNrFcw+DKxYmLLXJkyZhJW8BvL+rp/gxm6C+b+cCpZ6BhRCPnaPgJyZIcPLCvFbjaFwZj0SZ6bnH
nPvm5MeIW6sqAZMK1ytypmI8eYYLJf/nw94YxlO2gHquya4P294DdN1oKFvTwmpPxvHnHQSOcahl
NoT2vBlOQbUMp5+P/vsSePSWWs8+1GD7heuGK32umn1jI0HRCdRpNijOtGhpCgkXArwzYQwuqoBy
RXXYLSJ4LL2ozqnjUXsByRZyrE8DiQ0k1/LpzwtIeHZ3RjAf2qUoyLItdIxW3XHqdfPq57d8npfH
KWk2hqX0FzVa7XMe0F27F9KOs4esLYLnsd13qateaq/Ln63qU4QNWIcX26uWHWrUedtAv6W9TB4l
pd5L6qZPdl1pF3dMxctUrlkudOp3xoDvr12yO39BHdbBIQNWoxw0k7nYlCrozp4zINzFShrmBROU
QaS/TL059/Z1sJmTMfqCMtCl2E7TvDuCjZWhGm2gnC0/rKYF6EIlh3SriW/OSrkhKaM4jBnsWs1V
Hxok7Ed77vXHdLg61oO5OpqRalyyJE5fx1JH3AoVaOjtO7H0wStqbkjc3VsbJOalC+x0U8AKzkY/
v2jLu8bVeAw0tGGl6+8CWYknyY8PWUC17Tm13wxtuZQV8BXbvTMFwNEglcH9oBePQ+OPW2dGWpYq
j/6DKHO3h3f/f5g6r+XGlS2JfhEi4M0rAXpKlHcvFTItAAVf8Pj6WdC9EzMvinanj1oiC7tyZ65U
8RE6oOTukAW71nRPc5U5ODNnoOEYve223VIzBHmwqNm1E6PqLN5sY+xtq7hzQ7xhSOKd3FQpo1FX
FnNYIHlF6/vQKZi3R2M5ax4voUAH9167AHaa/KnxtU9q+W68lJCskbEtTlR/mAwBrokOhWb2OJAW
ZyZumeAH7F+ko1egegnC8zL5bRL7ue8JPOGqnpAFPBwy1D1sEIViQw43Pj92Anlf4vGxy/aXt7+x
o9WojAKyhixG2WgtcNWPwHo/R0cdMg/Cqt8bWNCqnedwc6OxZwjt0aAOxo3MZPkxXYI+ukW5lSnM
A++P+4yIV2T7yY1O5GrvA07f5Hjnt7Yg/kUhzeOisFEoW71aYrqF95Ml8AC8Hj8erLw7kK86LAHt
IwskA1bcUwHbAcgug50b8G7BoYlhnARqu0gAwzWe18ASWEfiwSSdlpuYXBp722YmWLTM+gbe+5LC
OIS6j9VWdu2+pJ0kaKmZniuNCEOzvJrKOSvfnB8J5EeZPoPobzweXV2ZH9gs8Zao9EgJzX/BoMup
oMK4zrW7vuieRmfmVm5p+GxHXUc2BqjVJPpRbxf1PvOnFZH1UHXezHPAHs/M/sRTF8TFosyuPWMc
Vx9xGvKy+ljaM0yKma3kt2mVBjlf6w661XTJauJ0qWZiBJgcCr6y26Hletr7aX7FEnbjQV4BPN02
ZyABycvcEWpPqP7Z8NyCQb1uEv3R53QDpXWiWguI/yLpmabpI8xiAl7zul6MG/xS+EYxT5V1/Wyp
IQVCCjayZcCtRr96nkbG976km5tYavVsAqk4mjHj3N/v2mbyUNMFsi/zxNrkjVk+B9WobtiU/v79
jHom+yoW77aogyQqg3Q+GMJDDo0TbZ9A0B/6dKaTSCWPJY/ev5+VQjUHbEMWR0nClbeankWRx88M
aH8/6YXBTMgRv62df/EE5JE5IewqLNQ05bwljqVt3A+VqeTUVFhGdZ8QS1Q0gvreEpu6MtIX+GxN
VOBThZfgPBOqKqJgaVhluTIq14OGLQW9FbMJGrRsHlygZ9HAMAnZbaDKxTyVi3HMXDeIJlaUbL6Y
YxaWjdim0DgwsmwmN72h7YoYHyarurznZZKcczG17P3oSZXBnN47fi+3Rd2I6O+nbFjrHcnvIHTb
LCPyR+VLvv65v9+dHHs5yhR4099Pg3bghj0Et50giUuM/ZLi/4vDJcjlnWjuuNOTXhRuHBkuxUxN
TBF2m9bDHSmj98FI1Wl05/5OiaC/Mw3M0QYSCQsRUM7rrxtVTZGFDKyT76I4t0Q5gmWXOGxYAWjX
W8u+JEbtXlPMGuSfp4OdsLajPAuhSpREB1ZSd04ipU/UW4/PzwGHHw0T6BzbSOZLID6w2RJ2MZdT
H3B04urUEPWnMIXP0mS3WsCD1MtPWudd0hzZtzVLXM3WoyzYIeuEbad6ESGdF099jjHNc5yz9lmL
/oHqqbD1k/I5s3BnIcpziWx6wAOr9qoCyGdc/3Ei10zNH0gSAcEJPihyLz5sst3I4EXBUjkcO/qY
Nuyn5bUiq2Nzwxa1nDnhg+KqqHKYJSR3dqTIjp1+Iwi/7G3dKXfN4sJUN8hMJMmladkwiNFfjhV2
GpyO02M8puq5y65Ga96TpT9odPeB7rIZdlX24ugKpk9aXnyB4VEU5qkwwUP3HO6hAweFy95Cwqyl
CxBX8g0cAfQtVnJtMYKNmSWxeh/L9iQOqpRgeGN5avwttgUZkSO61mKlxdbJrz9lpFQ3wP8mVt5E
pCqml7vEHG8WCxQgS0tDvPCm/4wzfmHs2Hwqv0DiJRmjIUFiIYLjMB2RC5+xJGDOkiIikPBj9Axl
2iP2mwfH1W9BrPK6nXY9LyyuS6gjY73vVL9nFpQu9isFjBg+ph8CWQfJV13UCATLke0T1+vbtEHZ
8YwX4NWkUdzpxTXmz9aQzp6/FI5/O06bIii/lJaMfJ3rq+nN3nfR+vc8JAkywt+M4pjl/opA7HJW
3RpmRK3QtSNYYcpy/FtE5pw9XvNNraj9JivLh9VAlqiXZhL2ZHJOY4sHrrUffHN4DzQ2f3D7UbBc
fcs0S2tHSzPi6nzusoLvPPJpPdNxJzQ4hCXHepDJjAyCRsJg0b+Lpf0mHt/Sj9chlEsdScK1t5ku
m7AgfzKANdwmZnwJluFLL2xF0GCZMaGQMlBjvlvdmoayHvxiedN6KaNFuidCtzuMEO95hbutcX2W
3YZ7tbtK2+KF/pnNFTAMjxDiQxt2ynwLcmu1k8GHTtN1qRmY3wzXsOiLT6McWQKO8jqkNltmOqgS
rCUJiSbPb999xZkl3t3aECSC3AOwMihVnGnBajC1EUDr1kGMNZl920IgZ6NoKedIQGxXWzVfn4GT
sHdBiNMzgfUeiagJYS3dz4kDXxTnmUnGQeuKaJDLWuj3sxi8GQW0kSy2iZ0IXQKA9l5Rog5ZQrId
XW/Qp+lGFvbWyrIr5MinsmqJbCXBMc+S3zq2d6WU30Zgn8B8dRAyp0vu4Iob9YwHUU2ah4uL8bp0
OHGDvPvu4uI+Fc0jHTbuZunSY7aKv3WRUaaYY0z1DA0khkkp6EykP5htypckl3WrznFhm4HgGmy9
ZRPlP0r/1tF4qV11HinLm/hqosn5QDGL16poXjNdvHW8pAR/WaWTvmvhLbn+9G5krAR8RLBhIA0C
hLPC4pwM2n0iSDl+W3aQb4MBrUpgwz1P2K8NpV3MRKz4QmcjyAMJyROebRQJunS7fgJL7b9wA8WL
z8OqDgbGzPZRz6tbC6vChO7KcorrNAqwW3Zh5/wRSnfIbbRnBcVDUBEcRBq6c8BzH7xO29FKes78
7NkdTMVLKaXb0vqFVXTbJPk9b8NosBWjaWaY60wZ5WpiJ5Slx7jW6NmpIDsPOJm9e7deMibibi+y
AtGAsSMnMu1x78aRieE1eQ/aLIko3LyWE3ZzgeVxIthbwlhOAvrILR7WQ0uHkE0nlT2w/krKfEsv
2zm12uem4FTPY5UAmXHxh9h9ZPbOj96PdyOSH/4G88XH38YNsjzMdkA/Tp3z2m5Nbj5YNIf4xi55
0batQziJoW3x1AHz5Cd7fJP4KNYPRtJR/ls9ND2rqx15dnIPSOiBoJi0pEnR4mbbvKXQBt3Wf6/U
S8LifEsmJg5hLVWMsVihKf/d+NN4mZXRPUs0CoLYc06lQimCEmeI+S8HKo3cxg23BYZLu0PYxMsO
+73BwjO05/KR6ky5yRzSHVmVRa5mf9txZ4Vs6DjG7nEfaKFPUcDZTdJzx+5/M3eutgV3yPsRNdTI
8cdTMhNH/WBRPTcxathuCLcy3rY879hi0EDr62rrWURZ5po6m5H5cJOi1OtFLM4VoXf6ZLMPB3TT
Bv8WoDnjhn3qp+5wNLn99GRSNNz5oxxB6I9WVLpDExk60023KuEFGAPDNreTtuaEfNr0Es4EWjEM
hzYaeSO5L3Ea+Jw4mUfFkIFt3WmMk0Ysc0k0/8iyh2xqNX92ujMwHx2Y+vPT4hZMWMly1IxYXeyO
/3uA1Ie+Q4uYml3vRLQ8bKiTPMn8V2hZfwENXq8XekpYznoTiFPZz0cW7sk+r8A+yrw7xU4SCctB
+6+CB0MHPO9UiIYAVCF7wNFIYOXLazmSO8x4Cpz+fvT3oZ19Aa4Z8HztG1T/6IlWbsqW7WO9fmCs
1E6jg3Ied22zdao6Pv/9ho6qC1GwxC1LEt5au92GdQ9oslsPChL9/j+CP9RJT3myXYRFXsy9L/NA
IuSTw2WPbsEN0uRJ4MyyGkFN5f9+8BdWSyrgCPoPUpBjaUuQKT+kfrqwwDJgki5a3558X9GFZVMA
sjpk7PUDsvx/f6S1VnGkaTcMrIyepKaJaoWh/I/oOK67o78fyRV8LuwCBLFufpEEd0/sOxyWWdmX
qesHQ7fmMPbtbQ88+tyuH/5+NJJjPgjWRRMB0LMZV+k5IG2wp5zsKLSWllf7blFjHaGc3SMamuD5
AmjKMSVudrzwsRxpD2ia7HUwSYZ1OWqj/PvtcSDk5li5dV4ABOBediENNMb/+1CtyITUPlsdh93C
obQL6m46/+fDynn/v5+m6uLyTTpxD0ZV+/t1n5PtXE9mts8q//Hvl7KKvEcynP9+Cw/M//8b/n5N
p39yC0mDjo01pCHcZbr2igmI4L84cVgDThM48o2mY+8VqP6uKlQTOXmHVaOh+UPqrfVltXQnGFl2
37P6RVnjqa5Z8a/Rtm95nmiwBx0cQUvrPtR+hS2sdmcYfNDRaiUhK07lcdRjA8vl6Gx5YFCAyzAd
1qWWv7PyebEXEOiBWdsEIF5Aer+5kwXnr/Zwe2nNf/emfxtUVvLJiaV/5jP3D6ruqIXLCGJhULzB
hbBMG64Q3Y1PScJNr2CfmFSd/P2uVC73EXq/5qmFtPf3J0SeUSaqtQnbrdE8+n7zoa0pSBcuM0GT
m8EryTi2YNb0mmBmv+iEf9UbnN55SzcBdgl26DeJWZFpiwVjPpUJdl9UUZ/VX4ld+VzlndUMnFLF
Usq7SQhyba6za1vST7ZvPHs+3eUSB4QGPvyQZRgTapdhRUtZU5hjExzjsX5pmvOIYafCPpMm7lna
Dg4lxcOCtTbtHpzpVNfkS3dcKKdGrcfmn9LiarTwlUzvDj3IYnSIRWVFeDa4CtTxrTDSQ+1av3E/
MEj2BlGHJv70kUcdod1bkgxRPjPhsT86ZnlwY3IxpY9kIphZLqAUpjfTRh8sfUEbGPs11Ei82fHB
T7oQhz/Eg1GNW1f2OG9q9A47DyeJDixybxMEKyYBNJBuLt+d22mR3RIw1fruhplqhkSFyK4Smlod
d7F3Q83JXJgtsnL9MRmWufUmdgWT/buI4YjJ5ln2BfFcyt/YbcmHjr5iaJlnd9gqiZuwsgLWMSK4
8Ix50ARxGfGMYvOVYYusu/KjrHoUocTKImlU60ltkiWBkC+nCHtUCnMcomPe3ifxCF1NNTyD8DSr
6VoYAhaRNtKmYoawyEaDqmu2Gj9lUYTG6qkWXQ6ladKvgGa2JF+4/Q4M7nY9dFu9kD92otKwVc3w
6DVPwiyu02ydbEPQWly06EPsYw0eh2iX7+s/gM8A3oTO14oyomsheR2P82HIcUEuoj+NAVKzT8WU
a115efAvt7OnItCvlJE+qJKn7+ABNOPxcMyxsW2U2bxW02KF69SYG8SrJsdCrKZqhMmVeiQgC9yp
cSAxmbOmPyeTvfXyhcB2+o5rzfLiy5KkM+rM8q9qevoXixybpkG+QlXE3BevO6RoZ40JerrizNNb
Y9kE9DSJwb+zWelxJlPFbDZXu65uXTL/WZlAACpZGVetf8MntzdHl+qZW1sZ3qGOzS/Sfk88024w
NAMFjZqyPzJ6l1tLN2+o4/pX98uzYkaJiLLfSgOqpr4EYQNOjAn62BjqPk9R+PKkuS28po+Swj80
NdtJFxyK0xxtVxt2jRE/xfZ3uwBLMDyF1U38q5X+VRndtAns+QE5E1Szz9BCkCwZ1mggK0euGH1/
tY3m2tJ7lGcLwpHu36iKK904huUaPyHpTxWnM0CHNwrusX1xayXYPxg/Gy4/bjxj2EnoTB+MZ5Jn
x7ryu9AzMIciytkdftKiwXHZkvYeByPUR6gmWnzHtS4S9jxuRjJNYf9OYggsj5/fLT01JcHg4V0f
uVi6W61Ob4clH7dag/SALMXteQSNDac3Wb4zo3jPEWoxNHnv1WL9+KwVpxSbymhWRx29LJZ8p+PM
pYPtNcuc3WBjz+whAGxjmf7W+g1RDtYdCyXr+EbJf7sZzn9zeZuTamvN+XNmJFcrww9tGRjpzTp7
wq+Xb7WZzFaKCNbH8VPtdKu7skx56vIWkTDM/JIMWDLEh2w2jGvayiqyBgjgtZk/9T2LWGZwVi/V
Z0oZwDY92ISXoqyPn7pyQgRqRbIW1clNK1gDGrr9WU/O12hVT0yiaxl1+9U55rvhpNequeEIozpr
5HIVy/MQD1dbuZdsAu+Qs3TJy4Wa9dn4SAsVed3wIkb5zq50MwzEjuq52Eke51jM0XygQ421vHYx
ZAXnhwOn3SmJTJ5rzSsIDYMT5MxXx1y7rbdeGZRR10g2TzbvlL56AQLOCMb3sOGAWtLUPrKM+1AE
6jfsyk+qZS3xOpqIe4Wrw63O2p9ZuCHJmGrvOvQ9u5AWqtWhUqCgzdMjok3U6yQkkvoLU7m27233
1TV8sLLdcfKpAyl9Ht2FfW7N/j6eyMN3cMOXJXsXxr8MiChLn9njbAbl0loMEatXzTuiUnI/LWlT
8JTPrMnyv0GE7rVDYU8nv064DEvnDs4SOFQjvvEkAXTkjRLsgf/ge84vcQpwf+M0QeRM61tyBay3
phb/Sv+AEfUf2A5j1691X+78MKzf1GQYP4fWMdFSDfjcQ8dY1XF6Sh7ABhIuqrh9U5ePgZjArzpv
utXrhzb37j2tvWsqeoyagkG7Mt0ws6sPTScAnpQScQEGE66g9Fmh2/FMptXqFvPHxamozzBrjmJj
ta4Rcp2c60AjlsFGdRYmpvfAODu0yWJZXeJQ9DZ4pZwKhdz1ANTxEObxRx3JUPc6gVfOrXhIDo0r
cOeIqMyH12qGoQeg6XX2GMDXViRunaXO+F5VdsSWk8/Hoqa+QzHi1lyPu7ydiaciSQjHe+PI4c+I
EHDfdyIsXCdsTZqxfOp5JWxSv2Ngnn/xsTHRV77JBDvQpCjAZPOOx0kf+8lnkDBwa6W8ZqiHpi8e
M9Ex+Mr0DtuJt5nilSVU8tTR2+mGeLR0sP8IYAR696vL7nWZYbFXdbDJa0ZII2gZWy/zBH6rn00m
ecpm2DeYpfxoXIweWv1i2vqhUDiO8mp4dYvymY0823bkDkZpXCbuKSbbjQaLQQn1hBoHCvA8CjNY
Tey7YWdXl1rrI78cp50jFMgDod+C/SRc6SVPtCBasd6QJMhu44I6P54KOdVNN7b55jY0mE7FcvX0
4cexfPZJLYtj0xt55OGC15R3nFSjQteau2jpuYFDfNr0Wvswspg7MC5NvNusbq/dWgI+gPTjMXKz
r6BFs+Eql7IN36fDsh7P+lWHiUUCHyaSbQw73cmv5DT2+M+0DctZIO14ud0+VjuTkzXLOT80hxsq
xeH+EfWejfIyYHeuP0q/OOrwiMIgdrIjHONkU2EL5TXXW4IN4j7WlX4ZGz4vhWgzOzRcdBIJSqPk
a67Fuc/+9a7bn2s7eV5qHe4q1Gicdtqv613nucGqsiiyY1m7qzHu4QFkSBythDt8ykqvbXZd5rwW
+MabpCJZJkmEetSzxTWaRwfHx1hLq+eRx0unD2fI+BZw6BoCpudu1YDNVMeOCTGd4rpp4jitpB0W
k6v2c/3BEvBMULnaaDDsLInnf6Y/j9j4UcMryVZP1PqD5upkP7MrQXRMpYN1DSrIbfEA5KGU38v6
tTAdzQ7nZDgEr20jCub6LtSQBMuFlaM5vpouaWK2fxeSxkB4CBZAAlN3M/DkJObrLp36h3Q27xJ3
enAS89QGLEpnNjdQYum9T1kxDW3yyjGp3TSJ/ziYKNVO/lsK6BndSdPovZv67J1b1isYIcQT/wtH
+VWnYTjSXFC1jiqokLV/53qRMEWnawuOgfO3pUBlLrhAAz+LYR9RLz1iNoqvg0ODLDbiIw/XOcyC
egWHTqjU9OUJZaDf08MTp+2PqRCwx26AaDsuj4pol7tkPjc5xvk0fsLWN/CYHi59f9NZHWZp6dAJ
Y9qXpWnqned5pAdplFtrVHRgFljhKS4W/a+XaLxSE44FSng2A0DxiFqBawX5KupAcHMRgnWMibHz
mgL+TUN3IlFIvmhEIefkkQe3j/BBRKd6GmLYmK1X3saW99iDw2UBXn/Wfv3AZgXreT3eoztj6w+c
N8cbt9lS52z/Y2gBFtVLNMwt5xGdM81FE2rKXzE9ggon/PNsFQO8yco9tAElNEbLd6QeR3RLyo8H
u6B+daw63GUFsMm25LQx571dEH/A2B9JRdjHqMZPqYg2eyvACr8D/IbOeDQY1AjUfMwrJ8WEO07c
YNuRQkMZm8mttXhk6/KDEYZLgckToMowrfdFfakD7xLEza0aiKRrIv8oa+yW7WRcKu+4AB/U7TEN
9XICfGX6z4Nw9XPqMd3lMjt4xY2zyqTketJtBp/lKEhxreVWWtMDnUuc9MKu4jUZmRiV29Ci5PS7
RB8prnPzW/yHYToPqxxIH1IQTAt5u6UOs96Hccs1EIHtpwLgIE3w3oODA7lvsEESTwzTjKXUUGG/
KfqW0gZNT04Uj+3osEa7M5znksBIPUajG//r/J6CSYy/u0rx4m+Ca21X97mtV1uSp0+6SrtNQlxu
QxMgiQfSUGGrt3uTXq+t2XdHMFVkwiFwDolztiDi7MZe3xeEBm5K3mvkkPhfCqnvWoN7yeIspzS2
4i+P/QBdek1IZeB2AccStrZ153dThs9k+FqAAka5hzJdaT0hqz5vQ7xtqOk4jBzRhtLkOQgXAWFi
0b/Y8ja7PGWzNOsjpn59n2nJj+QIJc66PJpBGnDlXv3RWF55fM4mQbgg538eBUaVYkEo7gZglaek
sqZoTtJr6k1yz0vvRpTab9dC0VkdRhpoF+pY+oOPyZyvJK8TOdI27fdfzbTwVlxg6Bns72WmsffQ
EgL+dEBMnsa6seWlZblNxnY1jVTLQ7tzkidnqsVGWuv0s1C9WLdfXPSKnVslGZcPNDwsafBjyEZp
cY23WsSHLnM/OjZY8EFx7DL5rzXlhAUXu9BOTW7/lrp956nlq7ZTEjRzlYYLvjgbRWptHQDrFOhP
xALlNm7y/nFOx5cBRF5o8ZjkpMgDXiiY98nK8R8WLLlc5OARtwsFIgwWLerDHJzLkX+im5lPE45I
WrjMFKNR9+MXBawkwAUMKP0DqQLy0V78IgSs0nyy3/MysUPX8ceo1H36aieOm3kN+Cn93R1VvpOw
Yz3XPWgTeoqWDVt6FpCwDPPDcrN3H1EMv8BOgCHJtSrbcDnfz45Z4u/eJKOZ7aqp/Mx06tHZedjk
lrA6zVQok375x++7Owqw7K2eeeY+6+jiI9FD6EUgItexOqRkZghKUd3nyODc5y7NUbN1a03dcwZx
/xs/0HGYm1/PhkkkZ3TSxmXvF2fzHr+0TSqs/arztU1vDLhAEIk5+74kUAWoetcFGuMPpicScIBw
+4I9muXCm7DlnFyZEAnCSn2TTU/Kk9YZCC1ZTSc/+D2FWBBf11gMD3Rqo+2z6NyndMSQlWvdfZPE
XGWXCgVeK0kzb/l8j2Q21L30k3AZR++2kxj3M3spdmnpsatJuFUNtcJF1VXZdiJ3j56inXUTMz5l
ZdXeab5MBPfMylysrX6UFnAuMsM7u0qrdmplc5Wd/9s4brsPuuV98d65wpE8jvFuAqo+VSVrTq1R
6S4nxBGVNi4QAg5viLFkCAPW/oxaux6VhKoTRtDR8ycQv7YWBjmfa+vEORbEm7Sw06hQ7YG6rHsL
N9mm8gagpulXGvjWWaVojBYLNdjmGx0Qe2iRKcIlMIPGXKhmAgGwYfsJ3AWOPuZMj3mOv3HEXGRC
bycExNWvInUVCR5AEa+VzaKnLfdkPQm70ooyXiovacZkBnprtaayeIrN/IDadJiseCKMao4UjRFp
pcnp4Njcn7o8xzprJbseXRVzyHfuAVJL4wm00IKPpDBJKVkDUTmpzHJvSjKYCzJ3Py5vZuc8mHrO
Fq7Mb6lz3lPWwf1ziGVEILU9JoE8OwEHf1ORlLN6eKSuox9szWbwdNmUJ642nVo5g9oiueXHzWHp
ffMgSkqY+aqiumqwt0Yb+J4fVPBb+/xrpiaXbg9m9VZnIvDjmzYmfuADG90hsvonVe9no79Im71l
nDVElqhB0YXjHu25URtdOYSqak7Hslue4kXkW3PgCp151VsxktpvZXmtcKgrMsQH2+/w4GbeHffm
MhyHJ1853r3TZCfNYV2fTlgMp/Kt0xDLx4wbNXvHtZShBjYzgSqQrbvXJ+20DEBTwQMAsTEJ3rjp
pQywdAEB9E96au3sBTq8xssg9BYCLVRiZSHf5O9Gzi/uAFu/j/kelmAq7YYNSzzf57rRb7MawJOr
ieQIQXLj+GLcLp6vbfJseCcXvyuMo2U4474ZHlReDyQEWDIKZjwmsBT0kVE45IqtLz7Fd6th4oFW
lunDPc6GD8oI30tn0aPCPXDLtTSU2kb1v6Li4sfxh9EotQeo+Ns81txHobLuSXcYjwK3grREDYtf
1jcpxUhRr/QPtQg05HJIwhFown5yxLuqdb4fRvxhrLyJyYE0sHaIogrxiIQyu+GNyVDsi6Npoy0O
w4s79QxzPma/yqJAr2W0bgHgGIONCJsUx65D5OYezGW8IYtY80ochtVkp+SxwLJGGV+1w9iOvAZV
Lixjg0xqgHkh3hiF323ikpxHAvea1NVoUfUjXhOe9nwrKN92m+7BaNg5FGumHCs+T6ingC4UruT4
mVCg813q7MDih6h53stkqUMzZTMvS0qqtME5MHpOIcVhhC/hIzQxviL4y/Qid85rbwEbHzOviLxS
HgwHY/0Qt+nWFzlTe2y9aMUkLwPUWmEcAqGXlwnYEXTlt9Fe6ksLiHgmIryRNqe2bqc8e4K3wQUe
XWdEakddZsx0NITgRsMJ1xTHFhowiMjqZqpPc82EPLRWvA9UsWzHpjLZaxc7JGNAEHn6hYmPaj1W
YcexcZ8cNcCNzN9UAeJPlKiPU+DbkUeY3sgpurbN+iRXgS91HCcijNLDqR1L0Dr9ecK/ffBZ2p6N
yv+IR5urNwvorc3BXFaRJgwPpAm2VZR6JqAaD6RO/SII02MZHHipqFtUbhgf7aEqzDPpuhh7W/Po
MrAc2LeAWx4rqJC1hwVWEuau8XZu4PAn0CLlZysYVIko4qqFfaQC5IqlDft4Pozl+BYX5m9RUR8G
bc/YQj1rNrOOHtLp3kBnmJ4d7R5aNDv01z6nFHGoEYhXdHkw1Ps8ccvtkIH9txKGxkLqsCKqYCBK
N8vHSZvvCiVoUmi0J280P/UEBpRj4z10zMDZewPFCmtuh3T8oC+/VhujRRCYQ/mp7w3TT45mCC22
gcT7USTBt5ZgtjANjl2nnO+CmRG3d9SHxM5/wRdjD951GnX3nE5Hfx6pt9YRuIrsCetO9sBOnupb
L7nLkhSsBG2RjEJzjnmZE5phAJb3TM0ScMBdzYguQFAeO4khh9SR6E2qLqZe3iTO+OVagDu8vtKP
g+5gHMNhnJgMXHbVkLQ3XDuatYeMOQmtnFfVRMXF3resH6AXPwr61alZuVSTAExhiX4DHOYStL69
Xxqt2FDHzaxq15SRQp4FXiUxFMiIWyxj0zBd/Dsgx8WlgfW1KcZB33u+85nC79ZjU+D7aJzdCpZE
8Y37UEtS88hRKrzj3Lkt6AS0kKlzqQxuxZ67pe8ta8hA5WwtIBcoZb64OQqVYMG66Zr+M9ZJUaS1
s0u6r7ghgz4l7dG11ZNWdnloJulnXGpHj/ZUFI30aZnMp8L+p7vuyR4muGVWvKsZqJhREdSVhv8k
o8Aqh0Ob+3h9AmqhGN7OxeKeksImHlx9SYhtbWUelUkRROPfT8Mv1AeFnoGBtKiuglswoYVbozc4
1R2RRzNXe15yFfE+6FsVwZ0pn956Wd12OdYBnYLDSNZQ4pVU3rZw23tqG7dji9qOafgDodhZN//U
8g4E3oNtxlXiUPeM3UMwnyfDfoxTvrhu752TUSQ7XZBtGAubb8U7fLT80C+saQMoB4hobBWUtiXW
zQReo/2M4F0FxbWwQ1tW8UBY464QG8L1YuOZ/UMhHoyCRxNGaQrXrZYxJWjZEGrxJl2yI84WdmYz
4lARy+zWnpA0UYQ721FI1DzGe1oH2IegL1pfkK/FJs3QzqDGfSXWbAEj5GDiW9tM5b1oTBKJ+sqr
LHKNx+IwssjqLpBNsTUnrhXyHvheDO0ppg7ytH7SFMjei1kbsaxCZak9Lm00sBGYck+jZ1HJiGqr
2UDi86S7jMPwzB8bNkZ8aeyu3vGFr7YBr2zH3xmL1+5k6Xznbh75i1x4iNVcWQh4511dRJYTjLtq
AdPepmyEWj++xfv726r4wrjJvaVYfjLm242MiSEFEm6a0TUPkk9up03mKctGnmkdCqWjt+hiGVCi
PGdAtoIX+oP0kx7XH6sXk+8gNYY66wV9/rSrFYZWzigXooUp53jvVlATUPTHezMt0pCsbrLLlcz2
Ek6LYqrEYESFMTpGHNJzwU2RixTTf/xTTUNMOmOR6HQPAc6HPud88YseDGTsAC7X8Uwb9IGMcEjl
fSu914wr4UYrVqJpOOHhOVSNkewYC/w4+abU7Tz51dds9mpDZwBvTb5MBcBwEkP/TCx8eIvUVqNw
hmkRrE8gH9kKAUVQdUg6yWHpP/FvJU8MTPHfiMo78ZUd5TQzD0//UojLsJ74gv0Pe2eyG7mSBdlf
adSeBbo7x0VtYo5QRGgeN4SklDiTznn4+j7ManQV0EADvW8UkEDm03uVCnG4fs3sGAPsbhocnD4U
V1PBgz5Cv+uqsHaG5PTrBTltQTNlnmXD37dM5js8WSdhj7Tc+QQptERFjiO8xAoXu8P+I12nrcMF
Y0kUv4h1zYKrBIXv2flnTimRnX+MfURDClvw3g2bja+Try6zC3xXSCpTQO3IYIQNeYp2hwz6FoQ1
kn8R0/8L/b63cHTDyDoUwj+AioA+GbgU+PQFhlv17mmwgD3v/1B5P2nQlR+x435StUv7dxHkN30w
X2sPuAvkx0Oj1VsWBZc6a7jPC1A2GYs+JY0nDHwvffPihXxGZH2WjoUaE7+Px9V/TkZhH0ZSFXsn
7S5z1f1pwvRjniTwlUggUZofDqomUKtmPRs8S5jnLeCCAjZL/Ar+AQ0BBSbIU5+vhQaj7RvM6i2W
H/Ot7N/skbQLBKObuhLVugn3xSDEKSVhG/KkwDxbIDUKHzh16X52pXys5vEzkvk5qbkdbWivjurD
XT6k1ilJX4HRnNqpetMGOZi2x0VoDbiRoocEKFDeIpy6bnoHyZKOxYCqmmZQeBUDWIR5zBG/bQ+y
Skf8+npr8TbEhmFjdIfxSOX7bwDY+DhX7kvDiMazaz+pyD25rHMT6JVtv8gITHRb083f+9Ek4XuW
OkpvZ91cUfbfZ91ex0IFmzS0d/Ni3nIjarCjlvR15eDoZHNJzMvaiWmhFzNbKU13erJceqyfPdYW
rJZf8Wk/8tc6wiG+o5rokvU5BjX8zbB/mk1fOhfupC8TPgUOV5fBhbOk1YpTFs3vQc9dCXnXglMQ
1WQMqKsIKLzNy/Gnqd9mdKuQn8ZKeXG0a/T0RkXO0+LVnX37QkPRtAZe/TWQu1lb+ZPG+iBUEhxs
Dyh1pbyzw0O58ZzoULgJIV78Zohlv1RjhCjWSJ8L36MLi/thxtYAvao8OnB9vay/iXK29Hh19yYb
W+wX1ktDuxQSkf8Sd0Zwm43P2s25ljlLyTxdhD+j3TTe3rK4ZHnmQystEzZbzdUzKBfL6mIXVZ0B
pxLQRl+pF1rDMHe2isGlws03zvGZm5APeYJaj2cRPvaIZZL1hh1dbN+urikcDayhLkRLErKlJdip
xo230tj31plVBfveJRXvBEv7lTc/zlHwSUYl3dV+dokpLHeMjDHSbE+Eu2gtGMZfU2h0anBh2zRS
x3jId347cLLXQYI4wBgwmsQ9LAfbDvAyX9KPlAQUlofuXkQRDEqoKxMRvOW50PBmHXF9ZG+YC1y2
0xXzcKR5dHns2Z2qsdawwwkYsWFeTe7CBpXuOeXGBC3arB0fZ4Zytk0B2NpLBsHzGysrh6PlM2P5
6r/6XUjFZ2BxtutKNPlorRNLnqpGPnL1PUPN3KAsaBZktXnD3QD/yP202o56pqLLt81t29UMzCE1
E7Z6n+CWraV3LFN/eAA4fy0MBf73b+i5jX9lPv86cz6fypoXeCDlwZb9Y8lzK6B0AIMow8nUO84u
c5fNgotXz/Zg6fQldl+RrpdvdTRbj1dM8tUbnbUb/WljGM6wKuXUbMNyvpvZwdA3uw+Z/KDNcJLp
yuzkDXW8hYvjGQBZdHAdPEzVJXvrEI8YO1LKvaGRP1uli9/M0aircuMAoljpALc0VyOvEyGvhY1b
JvV0y27YORaoAyFeMUVaYAsmHglkqm5tYXy4E/LVXHEaJY9nrgUwSn5kmKeSigQ3Hh91E5kL5s3n
VY1Td9WzkF1VHEMh0FjHEQ9B400gg7so50gVYUqTIxnZCWI7ocwGfzKo2rCjdKiWUUjpNYSlEhft
zsA5Kwrmhj7R8yaGsXEbAyDyYCsZC20SNsiwyUJ85TV4BNpqfQ8/sYVPocThMXStt9HLNrbGxFRa
8nvSwPhy72xP+LWqgEHn7+SS3YqO41EHHwpiCeYkGwWUOsB5W+BFPcSYNEksGOiJaXOVVfTU6cg4
JgRwO460PaPmKCC8spM8jokGvKJgqqgRR2Wt33gt8Nw2NrS7X1OhkAUs/0WX3Yvf9VCp4QsR4D5n
JaymIImfR12woZ6sgyi3YL1v4xIsRoStPdLyxfK8M/uLnEfQhX7UjAi4eegitCajS7ma/YhTJ8Ez
BCF488Y2XYzLMVD69dSYu1HiH3A4iuSBerN84Wx0oR7GxAaNIyWdvN17Z/ffQYjDDlbJOQ2i5zJL
bWAdw0uZsFJJbe5MnA6fUdLdzw3mbavT657Ln569dJMaaKNcqi8lg8qWQMaLEaXnkIznOs3Kt2QJ
VgoJ6dm+lwaK1CTFpXGaYufk+WMDapm0QtLnewj0ewNu4ioc+7OHks0aJPoujOlWBFNzmInO9L37
UHJw3YrWu6Ea7DYth6+GGHrXwnfW0t36aeOsY836lwuEzgOnPXszTw7swLfGJwwPbhmFyce0xCXN
P5eoXzr093RtPqqyZX2kNOIllWhO61C+7IFnsqmsAJ9eBGygHSe/yHE4IuMvtWn2ePZleu2a+qTk
wbLL36GCmsTNBI3HkfcZFpXlqCLAwACmTKd+77GVW9Vzew2KGh5Q/GqZ1TEZ2qsJ/q0yfkp3BLBi
LVW8Pbj25lnicGTqow21FeOzMxkXVRPMhKKjNN8Rbhbg3Jxq2M5N9BbFXvhDfsvahVZ1XxrybhG0
nJx5PMOXzEQHk2bA1TDDOtnmhnlT9LAzLau/n5NyXmlxr32nXdkEmbvaf/I5wIBQdJ4mj4E36iF3
YrK7F2X7PuUGgqhmg9JPQfxOlwmpNQCYOK4d+aIrcM/ukFA54iPAz920DYtiS/rsLm5SsmCqbD6a
tEC7iMaFezifpt6jSgJzgCxKtOU0QWYV3pcXe9Wxm4R/35sNMTGZvjd1G7CMT/EjL19qV+ZGSNJA
uezCs8luZUVCO9rqBpx9BC/+0arHa9+xzMHYd+gBpd2YhPIf/Tiklmuy3qhbeTZH+3GS8YMjzeYQ
tjFhwzHUECPUIept74lyxfYc536HaaI9DVp3eKygJtGGUFxF65gPbhI/8pXDu9vBbAtaMPB5Y9NS
Neni3RNfCYnIV0nm9OSQVN8MYhnBCg7jsajbG5xS+yyPnAdWnHfdoIp3PRl4rsCX7BH2yncOKRuH
qucrvdNvVSSjexzXGL1991myveKNIhmUXDvDLYfF3mrz93iSkLS10Ddu6aevJiuOafl/FV1sHWTJ
8T+q9FnVtv8gEZvQDskMi4nlpIIzxBryM0Qwl01HaxW44t2Ye/NzNFKjF5nlsXbxhJHAjJ55+8QH
cyr05t+/nVv75JlYqP7+NqtL/5Iq/71F3DiNbpqvE7cWd7PlnrLUqwmcGtMDXUNs1EuiKQA892A7
2o3ZvMaJgoEVkdTxuY10mLrPfmYnjzpGk6BQ4TLF828zVZveINBvLL7plCXbIJj3FWR3DxwkKgD6
noIpwdmxXmIBtJ5VpFYatWcx9W7v26ooNkaINaNkmgAbJ1bUCJ8so5sgRi6Tb5C95wwSAFDWDT1c
D4U4yKj2bsP6nYAkVXGaySqdLmEWZWDzcIgPLBBLs8Oe5n5XVkkyxyEJSc0DpmYcDjn+X7Dv3yNG
a+mzQvOnEzukZ9nij+2c7McR44cxptcg6tk24/QE88BJQfSo4MOuhXZKKUTkb/A2fJrVhGuPKhcr
Vfcyd16jquz3KdkkSFLEltxw+T7Mr9aZz15i3IW98W0YY7wrJGsW1b2a0fxbutbLkOIHEn31Gpjl
bxrrQzeZz2JK+3XqqDeFSXQ9YvJsDctCSRsBpGED9zuWOrqnYAA4yFFL/09HnQUlWOuholsMHkC1
qq300xDsCJmMo9gxVmpMq62sqiOGtbemG78LP6DMBOeU3VBn6jn1VmBWZgPQrDNzLDbUIp0620Jq
7T3QOEDwQ2zIXY3T2yA82Rr7uS3++KYLa9MKdoGP97/EgiH5+wbSO9dt/K3R3Ci45Vy9FHSUxZGt
IPw2E+1dOfcZouw6nXFHq5FKtAWYE7OywJ8qQEzl1rwDkn3v+The5uB79h2OF6Rhsui+Z5RN59pd
J8MAsRdOVVjdquhDeGy2TQ8xaGTAXrmDcygZbOTSRGqkdAiHFtnF3C6gWfcbNydPWiowgx2beWzQ
xtGiNa0wLnpZiS8uCxrizYHaZdIPh3mYacnIKpOzAA1nSPI7VlFHux0/UbS6bS/8k3GQuJXhf7Ha
LIsNHzyf7TQc86Y+F4ALE5I74De6uyYTa8UA1AV3CCMPPvvaQauNWQfoBWWgyJJH93MKSG42fsym
592RbZqu/A49B6weZv42PcqpZRxb7OKTwxIJxr3PREmU67aKiO5xWnn0pfFBlvkwgu4dWKUMuG58
j+9BKHPnN+F9OSVPVd7cWuwwIAw9xZG4xGSsV4Ew6B3PraflJ2spPLjKzp4A55PmK8BVmRjZE7wN
sMHXjc2TjgXR4+jJI/uz1953rrbvYWwp3jOMUGsaGR7iqDpSF0KM3r9adgF+J3myIA3Lyn2k+O3W
a5xPzOmPgXuvK95GLHPNHcioGSdl8+550xVMFaFRgyoEWotmSMa8C2nmzuEBFME68eZiC1JpXinb
3IICeoUW4M18P/JKEBaHrZw13DDJdxfidREODV30M/RKv3QE/ixjyNfmDBKNn+DKS5MQU5H4NN2Y
RapjH6WXbDnubAfShKs0eDKbxywtf/K+m/AYKYSa7NaMFPednC5+5qxC239WiQZC0ZA4ZK7xGNfW
nu34O2/qNIhHrueuuWfW/80bCbBNzDQ+GWj00k6o9E1vuPqBl5o/dh8t2sV4jN3bziU/ELIkMIjX
R/mkFugijxYK8Vxs/bOMrmEjt5aEiITBaT0CZCSWUkp1F8GA4XAfnxIaYUQLn4fGHiwt6phHveLN
We6FbKmR4vgfN+ygEm6+qmAR2o2HMqLCmgqYt3rk1e5wC62AVU0ciDTqAqYDqnL2bekc3Mkn9lcW
H+TrGjTx7jwoSLROjwSmZXPP8Fuv2mepMMq1Lk1QKT+zYb6xBcFfHgrIegGM3SBBPJqDkdRYVWCa
DjCneRxZAIsTZSaKpzZzaty4bgirwfTBrnmsYSJfQK45QgZngymmeGcrNA1GMxKwafesM10cEiAm
ZlY8iFlAyKJCeBub2Qvh+JuEUMGXBIs6pFTYhC532GwUP2Fd9zvPxoMeNih3Kr6ShKyurtvGD73r
3TZlf0tNAKH1RHxzqi5OPSbsrQ/ogMMAoEuSPnch4v8YO3sdECHRgb9O8W/1kBo2rm/cYM6EZOXR
vAWB5KTzTJ6myX0zY2RGo2S1ZpqIxV0W5rdNlJ3MYaSBk9K/wrfTB5WGZyI0yN42GhWJrH1kxWfb
r9KNkdrUbedWdYgLzuAwFPS9i/MhdnKQwAXGs5zdGxsenJPCTRk/4hn/hhcGzLH23lTGGmfgAlFR
O+K87qXII+49ppuS/sce3swFRtZpHI38aip267ND5E6MP2agC+yt1hZ6BnlGC1MsqnRrzZhivfHT
tXsOJ6HbI5Bg6670DEIE+AZHGthXUWbfgfPbsSD+GtXU7FO8n5dOYPlIwXtDLUQXgaa1IsOEIKlm
j28jqPaUJFamja9i2swleUqXd8HAqEyFEXxJzqnwmIaWgZoqwHQUj3atfUor3dvUBjTC+39rlQOP
+ZAnB2uftSsxpLm5TxUYfcvXqs/+oADGO8jVR0MnySXPitdc8eJrQzI7nITWDmHaTdDmXy4htabn
CZ1XG8nHTV5b37Ww1dcmHglqw4gpUInj4/zCqjRR/8z4lP1UsU9AZ4SgRtru4nJ/37TNdy4IWovY
5xEbcKwG9rt2viyMExjkml+jIhPTedlzItPuIcn0ucyj7M7N6S/CZqb3VYHnTxnm7Vgb5plkFoVq
g3cv66G7Hw0sYJOsysM47c0mHNYt1Cc/b/4YA+zo0K1/vb7J71p3/AKiGt8Z1Udfw7s3UPEX8w1M
xW4tzSTbWNZSHEDGajvzR0OjfuPMZLSt3ApXJA/fDFkWD8YLz7Byh7fmd8w4rDvm1wizY/GL8bji
fVe4q4R2eoA/0U/YUUMXBvUtLb+Pxey6p65YQFZ+eTeXPPEzmswD18Chp0L2/oPY2vCG1obRA5ZA
m+6JgapKQ/mfgwc8+dtxqZkug/o10n+kQAyupX7wXQg/FTlMchUPcwqZonBLseGOeMpRT/KgT7Y1
u0IzJgkuUTub9hVbE964CFeEXwfO8jp9rpL5Dawz5i/RLYPmknOyGfOoJlSKRuWMAnHV2+F902zw
rRHXYY+1sQwHmilCayt9TLOBkBzFpDqUE83qpsTU4I1DfSzafHjDCrvV/hA/84rPrlNrv0C12rgN
tNaiD895XaYPlevpuwAHmLYdzcoW/dCNzPRB2jo79u3ERQEl7+Hv14YkixELOOG12fXvH5vLP1Oh
fkiafD7//RdrRw8g2KYNPdsTL0zb3Rl1A4RjUuJO5wyHLlsFgyFUtCZziZXddfjobzg0XsGMvPdJ
BJMoGqxV4XnfgWM0wE5wfwD3VOugMvUOOO+nm+U8Qa+xWTis0QVsMdmMr/OA8lYTPhQsT1Ofmkq6
HcU6tdNsZ7MH6Rx5Mh3aa1taAAUPk1Nt9JwQII5NGdztokfsCXzzA2AdUKa+fRlK2qy5g0f6o9zb
InsYyHu7hn9NY2dblqbPAzLcWNr8ysdvWd5VXac3pRv6nEWqW8/rnA2PKBjKxjZsWlwUyaI3TSzR
XeyRoHr979y7x1myzRIvfYsbsAcDCvVIRJU6g+xQ8P4K2ugU6lJ88q+b4OXYwviqu0lNGiy7oTBO
IdQ4Tw2bBjoQS0mDCYaFcwFGqRsqE/9+5556C1GuDUFJxi4osbl1HkDLF3fdmJgvqvxT4Rfa53Ig
6152r32U6vOYtAd8y7hOtLmxakpTqrDyt7o0z7VkFYGOwUY9T9/6PGluWhpG75VyNT9hHvcan60n
mJX8qYJNIlEQHFeD9i/XVFaiCNTqawoH3uveH+kzmvopWf2yFp9OliCR8aZMg9c2KlJgfnX4LJT3
LYvmVcPI39aNy+eZf9LRyHlFLTgkym3thiNy0RNATYY3Z0KH97VcAZYC0zWrS2Pm97X/mPVpfrQk
ccnMzutnpS12//y76zA4DRGRn0rG8KdyzMQl+bOVNSrGisR+HrDXQOqC7gnac9dRSbryVNmd+/jN
i+1fQ86KIB9uKNT2LUyRswtdDo5hT6Ay3mP74HZoEvt+HvhkFqnPKI0RjJ6mBVqRqS6Lu76II15R
7pP2J/cnF0uII8/ucpxlTCHGneQ+2xFkeVNl9NQzoeGepOSvRErbtgqtSTjihIfrJhbO14jfbEUn
DOeVPnmCRfKWUH/NaYjMDupRSHMjLyuhm5uhIJhiSHbXdLxE3AjkGP7IDpWGC4kNzif2tPEqevMz
xgdyFr68tA6j+gyai4cm0B57Jv3sDiGb1/iN1g66UyMMMTFiLmVgCwkMNd8C1bSucxS0er7VjGcb
Y3aNrUq8HYgGPlfAo2shqYlT9DlXfTUwm4iAdItfbzh69UzD7kmk+HwKUX2YzfRLDhAjeZTvqEYE
DQP+oZI3Jk0tZ0FmjJ3Cr8Vqk+ALcqlXWw8pkCGOKlTRh2yFV7bvfvXfM9b+o9UrwH693tLUS6Vr
EOp9gPOVbs7mQVdN8+pCiBkH5ymYm0en6n0SPOa+hAW/ma3rFPb9sbaL6M4xMWiHZBLB05f+zq7l
LSapkrGSnz/4CDQ7OB8FqWOHQ+wCne1ch9I/QxXMA48BshRJyfaPYTnBrjAckqigZwnO3bgZE7ZZ
px+4i+q91NkZfCKjrNXwBBIOsVD/j9X6ZJ2zqjuwHM+2k2JSKNm77yzV2lzmQH9irPY7befUsvio
80nt3VtJXW+dpsXYyGWZ0NO5c2uCCV2fO6CYMijSeG+9xjxI91IJwtol3Sj4xh6HxrC2s5leQQ++
5DHLX/R478YZh3gfDtFLStyShZfkiJmQqMlGDUwoJ5FKWAbTHw/zRHwB8aTORWtnH2PcRaQkSp1y
UkDn+pFBZUMKcNA5SsxxOJIgAlrqMydYNTpsg1plPoFjeGgi6ykkYol/xjtk2n210xErcsbWmIo8
gibg0fhiDEGB01zMjxcyt9lOBvGODoYbweriIC2LtAqoDMqen4OoOM51vquc/tPvwEVSKQF2vAvv
wjA9R3QwczZZCW9+GPpkn7OHq0J5qCrnphb1hXAdzGIidwnHpLrhiJm/eWKDS9fHYdacWsg06ySu
fyMTF2e/nD3C6N72s03fjBAIC2wWTgXcBDbi0QrU7RShLA71xl6S1E0SZbgMmnHb11hG0MjBRm8j
gX+6cgvaOoIn126+bSGqzWQWb1bWVJ/lFFDvaFIJVgGtBe/YNrjpimR4cqANNHrpy7ir89zGLBOe
a11+TooYmk+SJGhuWNq/eZ55RYQ8BoLKhs6330XPgFnb/Q2NZw9e4D50oKVrwZXjm/VH3UVPrpN+
Bpa/4128HbrhM08SdWbGe4CSvQ0+lW+/hNMSDxnGd0BJIFqm8FtRc8rc+xiUANRGBRELIp7f6edc
Fz+B0ZJyIYeruBySEXOpgDDiE27hbKs+8RiyBMvLrTZtAxoxV16JJaGN/GOtLWvLFp8TcdXsPI9r
W/e2WioioOh1zSl1kjvA5RXaV/BCEDU+I89uB5ZiN+Zkewc3bcnW0BUUoNSuzTA+0uxzr5Y4e8NF
tKls4zZnKVb447doRuhwr2ZjY3qvKrYNmb0F2mvx478qfMfrWsO+LPICbOfYf8qk2y70NDDo5U9V
z88VI2USlheBI3cVArZoyPqOeriICTx5dHQ5x/ByJHTR5o8McPFhpFJ103GgTczI3xbI1WuE3OHZ
yiJMpzxzNCmisO6YCQnhp06erqWibxUf6DsIfOzDAuMDU0KoEAYxGlDsiYePGvt41enxkGVQDv8u
yCa8gjzb0a8bC7dlEN51dTIjqo441qhmcjt0PR+hECmR11+ocKLjLJTHmYaFbeTxsmaL8ms58yn3
6upPtlRCoVxVud28lrEujmnfkPLqEbzrHJ9yyMnAssPP3LfbdzuI0NClbzxhgmA2jrTex3g3VxR+
l9RChRQiW/05WMwETEfU/XDpMEiyXAzSCAQBhdxUt+pHm9z7dsIpegvz4e7vlaN508L3+PXL8SXL
iLvAWyHewQTRmwjg+BmTO5Mh5Rr2uG5gbgrp3NMUwP7L0O5ZyRLqJtTnOEifUjtqdlmVI0sy6LCZ
alnbTKj1gRsDm/M4CCUzt23dhled+aCdRHMYSk23nVpn3ChrpN1ww8obem9jXyNpipMZP7Cx6eA4
FeU9EEG5n4wuBlJTglLG7b1x3LY4+jNr2co13ydIuz+mB4S8rQSdNWAz0QzVPgmtvUUyfSlLY/vZ
Zg9N1t+H1osoXPE6TK/c2Te93UOFrA1xGEL7t0g8wBnzprEKfG6ux1Mr+IO3HGiiv8PAszH928rv
H2RCR62UfU5hzmNYssUNZty2OSzMflLgdYzxJUFIRiQit1KAEbIThkmx9kBBUf7NJ7XwJNu4spYO
jmtDdyqEoBQfpMAaX4/0pVq7WJNlaKRFBNDnWaZxPrOwQKoPWUWZFXAJQ43hjm7BT6AuVBp7z1FL
tL+bONcIgq1tWpDe8SiPL4z6vnLYOiGKPlpd/FaatEBx+rUPXT/TnT5ipwvm+yGtXgDTPUweTuhk
vLQB2Ah7gNrvx8UEgQx4kVL+W76zO5gO7ZR81iWmLqN5RlpGA48xq3OVHQqcFXP0Nokqu2DFJRUh
gRsY7kur7+auUic7n3jWgdzsCI3u3ITUMunnrAnbk18k5intuXOCuiXB5ZrWLkFiheokjk3aclGF
OL3cZPYOoT+GWJP4MFUfI/5FIEdS3hGdDW/DLSjHCYwPmVfOhuFDrm2XCD8P8ikkm+GGD5zLh1Pp
6DtCnn2ed2yhI2JFk/mUYw2PA54G5M2vpe6/7dF57nDKrVy6v9dzSq0gYuroE7bpze+JaKBZipei
/gbR85Lpiq2HsrbaCT7DaaQgL+b/sevq2xrX0pilr1G2HziuqjC/CV2cTTTJYW1ZTHaJfcUjRYbe
6l5SVH4MO0S8FQtzRNH62ICXrCrlrM0mv4Ak/sjt8ibsSkw/c0slX2wTcR1I2ghsWnXUXqOxRwOu
zjqwHyqaCC3TxPvfxHDzQoRSaISwbnGeoU6wEmu76M6b5T6qqQ2J4pAg2JnQyalPPDDbMhqOfj2L
U8Ithjm8Dk+qKsqth5J0zhqLQ6geq0cBAw7vbUrJg+3v3TAg4q+wu5DvJcaBUyPIkw0ZZkJ4o8nh
Nb+J6ukUt5RvoPmIvRyoB675eYjEv1D0zsSUcs4pZkKDXm6yJq6HDboDrTgaJSviPByXYEWzetqU
xpMaRrh5ZbZyZiZVBYp1487GdnLLaQPNtSJslK/zEAh0kCQZazKsFZIi9bib+TzopsbwcRe06ZkU
qHPta3HgDRjtuyZ+HbA0jaO+ieeaGC0CllP372WE3aFXHhK9z7eT13dVz8tymL0zdgBu1nSmbXTI
HmePaqSof//LaMcaPKxjvhvsf2dGThK3vU9jNPWb3lwenDz7IrFaw20MefK4lP0Ro7n4rLm9qqtp
wwnErolDY60ksY42CvlWoSxxjxvHIGjqtVt3316Y4BE0fUx0yOMscoN2OyoNjITNIn2U1cnmXnls
SghwLJmSi8engrkTUw8fsXbLXwy97NpE8Bo72euYE2fDOUhOeObkMAtCsjXPnHCGntEX2DLCkJMl
DUwDH/RmqFPYFh2QBdd57uOuPpCUTY81/NydFXb2q697zBWp+TW5y8LPC6h49zxNt7FivSJn88t8
dSIqVBs12JsWJ+OxjCO47f74IvQZC8r4ChEMElYbtdxD/JYoE32gtpXu/v7WHlk2AOrOzzJwrOMA
q54rE5dXX3867WBc/vNLZDr/67fo0TwflDPu//Nn//k6Z8zx5pqs5Ww4gPPq7z8hLmVcmpYfeTu9
//0Tm56EYz3EVO4h1zsp1jEnZClFzbSHIaBYLirQ/JKCwv/6JaGq8L9+u/zTv18XpnLhsQCWwysB
t1uCZq3Ufu7bheNoYe+FZrOu6nR6skZOBMDzB6z0AqdrM7KHtQr3huc0Te8pMfnUwrYzLrz04a2m
A2lBVauVI+OnOsweZqJFYHAEO/9hORHo8K1RXYsIon7nWQNwSqrpNM+k6DBITacpX4oA3WHxunn5
xWpSUhgDa0eNGsTqBpQKwQBmvIijUq5JHdUR7AFqDlx1xVL6o+3oO4O+x+m42Bq1sZ8Wo91U4NXw
vAF+CmvmddB38yWK4m1XLmbn+JGXhruT9DG0JRDsjqoMs+kuY6nZia7c+jnWCXXYBp30c+V/BvpQ
s1dHnoslbQPtjxmPj9wtj1Gun4ZKPOaD/2jOkIk0Ka1giN9InODxoEguoqlcKdAX8fSVa1Zztv7J
S4C8GqqWLu9jh1PmxH8i6Fzk2OBqpgwIOQSYBtBBjTuWmdo7tkKMjBHQylrj1bHGC8xijgHD+Nkm
Ymck6iXx/DMk7ObQefaTUN1KRDGZNpsmOvjPWyeimzXDHGI5mDAGHDAKFajVzk+fAqGnAgHH4i4w
Y/9m+Zt4TfbFhhJXQsfps05CGuZPDk6ZegIqHGUPZrTkg0R1yJmvAPqdiD/wZug/VMT1MSUSXIN2
4EgQjtLIguJOQOhRbG37IPhsYsLiGTUGWyAsUIXf+mx+RKWqVrknAdg4ms9BUjLf6feKzPXEULip
fP7LvVq6cCLiHUZt35rGeE+IQnFlEngw4lGf//7CvKuyTRE5B+UZ+bGcHX2ull88EHWn/98hXrRw
BJ4m/fOvf3yXXdHW08NPiHnvvyvBlfV/7RCPuvbz//j6f1eI+/Kf2JocyzctkkWEn6jv/neDuOf9
02X5A+hDKtNy4Az97wJx6f1TSekBDmPG8G0l+JcaljPRv/4hnX9S9b38z/GIRrHY/cf/Q304TIN/
/A9dZtPim/jzr38YUmAY9aTt8A3q/2oNDwMKU8fWloeUcCyJMVOzf4qNKj9EXlyf+nwE0e10NVqO
B5wmXVm2A9aUHl7RPseZl754kemyQmlK+7eNR/kSTCSwmPhUx7m3G+wvCiV6HJO521MbOfOftTeR
mfnvo9DRBzE852GKQvPCQFJfrDr3kzvG+jA6WLSPLGZWhDvWf0b4m9bU+mCtM8C+GdYws1DTrsDA
kU28c90IAxdLvNhyNzMwGGRBTwbTQRU2x4FqxvgGej8dHOhRlFSc2QrhSXap7ngWYWLzHHV9vTXm
KSmgY6ONkGYnrEfHz9AClw0qULCKZk6k0N6B++MUl0iM2UfvhNOJiLR/loOMDznHb57f4/IUEzG5
rAF64S3n92EfRnTWrIRL59+q9ZggKjcnHYSUvpjdRY4dIDZSYkUsN11Lx+k+i43yUJjK/2gKo/kp
6Jq9OMxe1xCvywNNJdlz0EuLjfaADGephCys9tyCFrhqQBb/n7SdyXLjzLpdX+WG5zgGEr3D9oB9
J5KiOkoThEoN+jYBJICn90Kda/ueieNOPPmjFKq/JJIA8mv2XtuL+63paP4q9/r6rc10G5hC0gD8
yJzklpVT/VF0Q3fLU2t41kMfTY3usZ9RtlP/caLK+basrCMC2vBQSfoIW0Y9kTdvBNi7CHuVXFGP
sRz0hVVfBi3D2akxEvKtmKqRMAITUUwNgUEPS/TEndOQFYFXgPo0iXiuOiZBxa6J05uacxeBF1rL
yTD2RI0wM6gkBKiV4Rk1VuO2OLh/GUN2rvEiNVsxlghqjMwodBlswpvphxiebJ8NK13LJmcJVIBq
arDs33RscrmKa6WLXZQKmlxpOe1bq2t2SvAumlVG/SRG04PV5kU3sESu+rwftXXDouMTHz7NrW0n
6NyrbFTHgkLhwacHoOpx7YFwPzbBC2ImCV72cMy7G4u0zPeJt+U59h1t2vq6SZZlVg7yYMDv/SWF
1rVy9LW+aDe0RogfJQNYhBfoxOK1y2d4ChNX3Pq0msGBTZRFKDbnK3le4Dzg3MoeiVR1b7GQrHfc
bB4/xLZhHSxX7/a1CLpqj5jL2kEfhQw9wnzH7RL9IKjHjF27Yf/VMJ9/Mz0fiTSbWXutyBohec1v
+3uACX9c+SVKn3vOX3a2fVGSCOHoZfupslYYKw5Xz4VopdEMjwEr1prjEFl4YDAF5doBE6u5aMU6
zc32jjeRf85Bnl3Jauz2opg9eCC0HTyyVRC+C4AHl0kY2qNl9yYhwNDKFwbd6loMpMhVDn5TMhoU
Vs/RhFbiF8rE6G0HDLobnAaxGRofrZfA01H5FIt52mdSCdW6uY5Qzp/6dCBAOKtgfHq6W9H8RIbO
9dEa/roc2XEs8NWB26fw2pulKZhoJOND4NR4b4k7MZl9R2gvfLdlTusOyjoiNmkHTFa5fUq03PGX
yPXJKZzw2EZJi5PZ06vywx/+rk+QdT06xK0gYnT4ZVSRbXy91ci66xt/kaDdIDjWdM+6B3dmtARy
F7rCmcgSjLdSihcRPrSeDO4lqJiXyuP+ZBQPbQG8jLHtg0H9/H854rc/5fkz/5H//b9+Df/tq6xG
uJ5R+z//9Uv5z6/Dn3L12X7+yxeEMnLsPpK1ynFL3DL/K//Qv//N/+w3/+3nP3N4W8b/6/BeRp/f
//Gon//2P49uYf1D53gmxt7CxWoZ83f+eXQb5j8s17Rcn/PURxdm+//36OZbtm46nsdKU5AT6vyf
o9v9ByeXzphcF77jmDrf+t8v+vrPI5n3659vwr9//W94W67EZrTyf/wXR7e8fzm7eT46Ljc1Z7fB
w5nCmt/vP57hVHodiCvnYBgIVAb21NMcJooRTynvtbfGa+nZPzoq8YADr5E12ZSux8RiJXDTnLUy
2PpzpNmMv+A+Tld34gD5/rxe0LLgVJdvTqd3zDAOnctzddDJPm5STPoai4ayqPZpZZQ7s0EWyamI
R4SMH1jBiyJiDh8LzeKf7e9awaLYcb/GZoTu1hHo5zkL28jgDDcs/miiKC4Q85CIcIpl6xwjK7ha
bR8T3zenYCsebZXaSXI4ucVJ7qsCqnKZr5lXwjimTyUgsw7ByTuksiwcHl4ESblrJ2YuOMaMO5zC
vUmpul0SVgc9N7Ztb7qErcLBGyM2anVy9sNIXxOpes8jLC4eyTszX5foQgsdacoYLTWaFbA+/kBy
BcSOwtnHGrS1vSowCqmh2EFA+ka9kzAcq7bk/AIYmL4HB9FhWlffAXGgFmbdJkfoQ6zhK/XCn6xf
An589LLkS7LeWaZUF/P+7yJKWEIjLvwsIEqcNdsa6j4cNKAtGS7sIK/2np19iFp/isrUJJxYXItp
ZJcY/0TC3Xt+fExdD+Iwx21nu+s4tNPnBPRB5PF2I4o55LO6Djw63q+k3cJhWlUlg8BQ0z6LhK7M
FcfOr+qj5+Dy9proFsvsF9vHzmflbRrxr40kcOkMbb2StfHYkMbKfqV3N+6QrWvkXKHbXgqLURm0
7T+oxxPEhf3Bm0N3cdQzBRkZ98GkX3QjeP0ZhsI24BCY2CvHGkQWq4VN2OG58jxWD6O8D8bw2qrx
dVIh2xQ4jMnQvTHDwtuXFz/WGL/YcUkKK/jZaICQBxls6eiEtShGhYiuIfiwYUOICRNTmvskZN8u
uO3Ogp4+SNOX2Al6IOPhmQHhNpApiLls2HNew0DxYIJrpKLvECReLFW/ejJy9r3m70c/Qg6RlHsj
Y/FRgv9i8Qn5NN7ICMmi51Sv84woRSKCUgEAMJ4+LFfqo/RLRnwiOQEOgno88duio2/M5Be3OS5r
vWQfGNcffAx/MmuOGEnc+ziEuy4d7nVPNAxl4qtEzrJpE3QUMkKT30rlr6zB+R6q6VzVjmQraN+A
Q1wISRxYlohTIT9Q7mN57tyfiBSRiuTlZVTlzMoK/aAKEyVdkJPKF/4h8W1FGHe3HMuz2/gvnZVf
wnBgBUOyCc6dPxymD0WFFDdt4Z/EzcVyqwXShJ8wI+wgCo8iSi4J4Uw4SMgQwtrjVYxhwxizIDk5
plhFWPDCDvl83n2wlkN+1ebXrvU/U68/4oe/NH14LkFVH8BIvEC2A1U98/u5H9vc7rhwIjQoOGzt
VF46FHb+IMpt1jvvyiUoW6W7ISdko4PCgrdtn0TIDIhiW6TRlKw51YnDK5uDwwN6OYnk5lYQX4TI
Hv5+UXgPZjhHZaDxmX90O+/8EoUghPTIr7FNQNQyN1qwkzARzwGdre+aW174/EOkEWUEUgSb26CJ
vQRuBYkVmzEoypZa24DT/SCgOucgvmB0EXtHssCEtcvxxmCXIe/o45XWiTWxZD+ezkVfltN2xBPr
igTnXZzvdJPfIFJ9vY3k/IP1Q9naP/Brr4npWZgc+6dcx4mY9C+dQLKfUn/DHuF5llgd4/P6MBKZ
nArIECwFXppmpD4KSpxE7qlEObwyavknjPVTlgzmcvKnVdtTSirtOcfWsCbei+1MeevNgqgc/Riy
wGcfyPyV9yPkPvIABTTGF4qvkxZ05sKSzD8BIP0yt1SLoixeZmm8yAjDTC0XK8wiMrpxU5cRhMH6
VurmGY08PlKHHN6tcgFvYJseV25zIfjpi/xTGEDedKoZqQJJca5uxYAeu2+zjPuz3dgPjn8kLX0x
VcWD4cYfSdl91JCVQOEsuxjKgtp3Kfp+0k8Ik47yW61P9zqGAYFvDPnM70x0CSa4dnmljn1BnhUx
IVsj2TaSYLx1H/DPag+eY6KRYt+k0HdCPpnhNGn8okbIMMnUJzCXNzki5skuXpKkRNkjzSeF9QoQ
TzGe7MhUy4r2BubCnnhfcZZ+eOjD8qC72BG5W+zE201kPI1UhhYepwJK5GqoYb14dnTvfV8t8bm+
TqN5nZR6IZLnVoGxW/hyOiW0OVBYNzlNetFrJP2gCgqeEo6ELUIca5vzCGVKsGu8H4NJV0H4yqpu
6bMszUE0kh1cly4u99lsuBlr+sHWUG6hyFXpi1RNi9GTYTxWBSTvLFihop5kl7xPltwEnkPkoHux
lUpXdW++DLaLg68j+4quzaMcXgp85raI36IoPA8kylc6yRXMWdet91OomRQaxv4yHKYl3ql6r034
JRKT1A22Aq4fsD7MxAcoaG3jsuPkgdu1kmsGz0LYvXTKDTa9qsHiq8o/lQW7chln9b1npc6HmYje
uIDo3UXxTbdywRRen2gGgD9PI7iBzhjRw2iRcZhyWz8MYYJETLU3F73qsQH2Ug8Vh6rfMAmxCGqa
GClz85AwGnLO5nkEt37q7Q1tEPmeyuAR73+RkMuWoqGhhLyP0G0Cn4PGcxlY4hkQgVj2VfuUFwWr
Qh6EPUasyltCpwlBvI5jfiG4tF121qivjcw6dqF+6mFcuAGlTFlv8CH8hMKO1on2kecyW9sa43Da
hf5oV8UzD+J4OwUBVutcZ2WPQKsHPKQaZhFxpja4ML66CrdeUw5P44uwsb9WIdPdypT4Zo3woOvx
ThhM7+tI27VafkxTQjFC6glc26w9GL+j3FG/uAd/pJ8vM2E3O16lsw2IRMxa/QbcaR6JFvTjANuD
MpZb6HPsc1RysPLo5iA/Y7IEy3rq6xI2z0SOX0x2F/Z5e9NUY0JQ0gpixwrUBUKpW2S3Yqd3L301
YevwSLNwKpkuE3m3kwGRYNg2i0DXFvOUBzaTCdQGmbqRcn6UBfeoCyIbIFY9wycEuUKsIKNbhwKA
Gw5IkH5rSOzhmemPyyDOTxp7PCwTaO4ahiARRzLcpBvTgLXlPVnAGURDflJYVl8V+nxKvlOJxhvY
537+5MrhU3neWzPjngo485WoIZaPPFn8ZheCmm304tEap2dCJQ9xPSsvzXMNXkoExgXmvMUdERnY
RK0nqbyaKuCjCs0fvbZWxnC1TAUIkcd8laOsBbnNpxpsLAWlLlYgiM0jyXFvfSa2IQl040RoUWRc
A35XWvxd6YcYIbJHZ0TWMXodGjHUoa320Y2NfcK4MIr2288tXlWkXhrA9+xSuj9TD/jAfQ7SZC4C
yyPZD4/k1kEWnKb3ApQ5a3P3hHV5rdvVIUWnixnP2/39AFqrPrbV+DlWEW7ddpuiU9D8VpvTBhaF
z22UQW9eCgITo4bonpy9CcAv3cWiO7cqth6QcKG92A0sBiPWl7wuHXpxeSJn75eQFWMXVsRY++Ov
phzsCvkbhDR3pbk9dB+juBnGNbHD78Hf9w5sDhUVm0YlRGCH332EZKMbLkbGQRbB1aSkDCorgJJB
jKLtJletjO8Mdk56OJ2ppotdFLoCkegf0wrLdQkwc41Scou8F+zuAFI2aEciB2Gz25F7wmGLanua
njH4XkfMioiveyY5DWz1/qefimSPWq9ZeSLaeSkRGQ7XC1aoaefoGUGW6YPdxEew+5uU9NnaSqFg
SOPQ6/5bMaSr1kBags39qbacs+YI3Og5h0GkOhw/fv8cT5y+nZE8ToUHr91+qydaLu5totyt6JA2
WKla4o6XdIdndic0VnG/6yNnHaNmM0kew+eMMi3qXychn01i71QoiLuxrkMBvp9Th19qvtPmHhCA
oZ9OL0NonJi84RtqWfuFP4b36vTYxvy6OQoe91SW9Y7PdwIdkG4HgXwu+Q6NsJwFo/gh0uzQVv6t
b8zvWubPQ5gdohox34BqNH0N+ukPdtMW6JxY0IL+6eOK14g1nwldckxmflCPsqTAZokSUXxqszkS
wbUg0tRKCZSbOMFzVvSLuh/fAU1yjujGb00k39bTKX3LZE+WmsMFTAtrNDpoPGdDLOvZyqfnKi1+
8JWUO0gzGx0TeDOoDuSivR/6ZwE4jpzQ+Ob7/ZV52dHs+3Bp981p7PKT6eL2aOWhc1CpDL15CJkv
oBMmQE54LergaC0snyPJp7IJvYDkU4usaAiAQUQgjua8g1faawOPiqJZ9ujjOa27X506exxGbMmq
uTgtaQWjJJZKf1MlWnPkFgiTkLmKaTq4TvST6uVDiCYHDo6LGsLpQM6pTZfb1t5y1dM3MmxslC4M
TT+7pQwmFqy3eLhWZMFZ4tI3hNT6HPQM/FEq+FiG8WOxI4D5673o3Xmy9J3rWx9ZEf8QYcBUTzIK
lLnZQwNo76lkkVp15tEecf/aWrRJHOJbJX4L33/FvICiFphL4EpwW+abnVLjaLP19xGuOWMI/Apm
Z36WhAnwBfHTQ2QsjYFg51TNTzNm5kNKvEtBRghGl+9WFs+PgIJ+BhjA4N1QIKnySAVzlDhDiKAd
CQh0gmGZGzwW0jw7O1GBrrYYTHzqJttC9dxTae3IKDiVojHXnDuMqTP9pho329ZV8hQNmr/II8jW
HR7o0cCfaWT2OyzPczq5z0ZJrkDU1BvG2U8eMFqkpVwWnvNIAsHXJHMffVWGbJilPwPofBN5Ng6i
FqeIq59g7L/r+ZH+elinZcAWIGtXwmJMEuHiBWuOl1q31KI2h9sggCtCEihLZXB0iWrTmwRlsAk4
T715H9FKywSpXCmKJxZZoIoG9SeDmqBEh1A8CD4ICIm3lEwUoRNoWkYWmW2MhwASJNoH5RATNxwq
U+GTLOGKNAFyz+JqTXRydfw2YlbJusnjfvN/mbN8a5mRcJw/a1P2XUbTq0KKXmJmqUm42OjKwyRa
hZsCks0CzcU6IAx+lYwkJPJc3YcbZdQ/onDZFXl0xxSG7A6c6epM4uL6JpI9VkNLZvXwMWoCMjqe
sYOagm3A8g32fpWtlEJd3p5y6uVT4dEHlH37rQsrXXWGSfrZrI6UAczBiMgNy62J50uMp6nEkIpW
+9d09mFDFkpEbi11xsYmxofCbtGU8147z54NWUrWvuvSLn8agde3HnR9FbOfqGqOk6ajYQubbZhN
7o5ZP+eCVh8YNySlSteJ079bwnvLXEZGJQwrvWB/7ykGe343wiME5Ihu3OchA25m2Ulp8nQJ/eeY
gz8O3kVlDru+QIAPCDpTxEjrBSJDvbrnY4KkyDTnkiP6nMJs1YqGDUPrbzVr2GQ8DHiLSxjptkS1
o9P9uPpGsV4HpPA7skPY6bV+t4pXeh4aytBFO5DQ7zXwzWH1j0YGgaDdNHNKK2wvBFQkIhqgDzKB
Oi+Z3HufWMFBTuWLn7fzmEPci0x+pPhpRr94ybXypurpjbzJIi3eYh4fKS09jTkU/dzUfuwO07qV
Cqq5Am+DZXZYcqWRbcEM/Cazt4bKLMBQUPYLNN/HOB9ORsHlNQ3eZ5xC0wjNfiXt4ZZELBuLOQo4
Jl2vMJ4SFTz7GvFdmll+yNeqQvSatsMs2xMoPYjs1nDqRyOseFOisoumHk9MYf1Jw+LOQhIwh+20
IDI1fM6uidDQSIC2mcHOF7ngkkNokWTq5uHa2JQKKo8Vd2/QFfetmyD85nGIHuvXksOLHiBjHQY+
OcIzsVDrD7o5C3QqXlOKjf7mMi9BurcMFKvGRKmtw6PbydRZAExG/Axg3Id8AbUDVhHDUWqtwzjE
79hWyOfRplUtplNmIjCyZsaiM1wa0/9hPvWuZ8yuqixnoyvm6CVLPmgpd1mia9W26RQdYlAdTMon
9M4/XnJ346nbolnFhlAr2pj0UmrVgegfPF55sEftVa2iSNwFHjHK+BeJzpjn6XM+eq917T5EhLva
cf1UCe8DxeI4KyhK+eubDSDc2Gcb6lzQkV9K3FT6b2DJDCkGGyc7JXpBD3/9KLZpXeU89ySsXaR/
Wl98yGq4ply7jrII9HSybSu0cQvR727xtF7YcnwcG+r32mbYFsS/JTL+tXJRWZRujRK22fn+TAwf
gi9RDWst6P+6OdYgWh6xY+/jzo/g88AEjgxSvSaSnjz9tZPZGSfONfQbkMp+rq/G6cZK11u1srvT
6lh4zprD0FQ82vNHfez3iJjPsUtlGzfAg8Q78doMHpzCX2ktrImEp1EYg6PFrbWUrO4WKAqOredb
q8JoYFjX4tvoSxAIUhKLk/HCQWBOac3nAz3f1zymXsZZBjWzjibh1XFCMKdEpxlLtm7T49h9JCHR
8Q1GAubkH9CQkTt/dBpMuM5CxjI5yYId+2ve4JHMnP5W2TQz7hC/4Y0nuEj2J9fy53AwB+DsyRoG
0ORB+YfL14ZqTaHLudBvRUssQRnWV9+6dpBMw/6lMCV+3fixZd4S98Ya9R3UChF+xoX1rJKQkn4a
Vtjq11VdXdww/LIwriHPAT3WZy+Zxi0TThz0JsMp3clPo+dBCcHKVrDUXKqquBj8vm3dHHg8QA7r
G7kMZPUzEZy5Mhq0kVzETGzcIwLptW5SCmSqv5pC4sThprPnUaEdvltVsAffy8EASrcpvc8+IVbI
bMmG9mdPm79wkny2x48vwQ+UOEQEABiHnhMPV9C67bATk4fhZPHRy/yHpJI901cXLSy7ctMCUEGE
yqLPCT9mysSkHTlv3/U3GZePArxAkxhErIfoDMBNPsDrvvZessmGxl+PtJLAf2nRPdVdeuen0z+4
IPSn0kwOxCwX8ACNj9BDsgEJ/SPpA8oq5Z0zYrNKF3XlOBliF/bWKgrs117w6aPtWra14BxlY+07
DJwif9qaiJsPIzhrAmVeR01KWoUAOeQsttPxIjCJ6nyHKYnPKJb3DOXut5/UWPuxVQD35GIKH0rN
RIYVvc3f7IhQjCpMeMqdPp3kzYxNzMJkZiTudGyK8YnS+3Oeotth2kIDxxRautVz7dz1MPgyU6Pf
icn4FSNpsnkaM4vLT6SPLsxcfI+YaJcz8JpREeScbNwYMaJdHF9k/jH9q4cew7HaZRNt0ZDBQyOk
/UENbrDs0NAz3fAPRjWZB2JmYCbGyV4G7sYLixRbUpKRBKWNq2AKVqFtP/bUFsswG7fCt75GPuba
JTyxgWOT46eqyvCCAwXmwBPydmTxyWdVKrHLk/hMij3KkmT4E8AOsXqNTKIC0JXpEOzNkGNE1rfA
82+u47L9rie7Wmke5Vll/akmz9sEdvjGbELDPpKcawNNr+WpLXEB38Ft/pTssWOMF0D+TXX/Cwcc
4noZkvQTfFUOAljbnGlM9a89Yl436/HX6hx4LEn0MCXtJvGDp8x03jQ/S3h5e90BmzHmoCpgnb7A
dvXRsJmwTkv7Gs/vRxN13UoXH7pjvleNeY8yWsG0ICobSgAsHG26caLo2WBskhxzLyf7muF0uQL1
SFvlvnZkt3GZ0J60GaxXDbm038X+ClQmxcgO5BhARbaakq2mykjVVdXzoPMh6c1mdPR0CSaMaAAv
hiyR12u7U+C8EDdjd/vV8gFRcrXy/A6+myW3jBpZ8+nFxg3NvRD0MpXdUBWQUywCScJW62zyOdNd
1PJM2z/AIx1vgbA4TWP3y879cifXVhHdYBDqlEHJPNCGsQtKWrg1FAkC4NEjPLiwAfdNg/esZNSP
QY1lYFCLLX45aFDlAbvPbzcgTSjG8gZQ5jNsTGfXGvImPQ9NEvZA565A6y49YmdW0gBtze70kON8
8Gycl07lPxLaLpjN+vAVmTsuHLzx24l5evjWczAstTL7imjVF31HT9AZqbU3KoEEijbBSzgxTFBL
QmMgOcTNFYJXuZ8VWlN4qCtoNkHAI86Qtk69iL9YUnp6UNsZ+OPKiWR6tdCbsmT48Cj8tq4DXaTn
PemIQlh2pk2DJeeuvCSPs3SQ4lbZ1YxZMYXdRmAFXNgVSJwxNNiG+b+qh7ltKrYrZBjtMfe5VFLc
/BbRY+h6gBqQh0yGKeYtmHHn1icIYsyPtdY8hAm4Am/aeHjpF/B8b4PuhIeQLjoiz6rT6wj/Jh2A
zFYsxWxUOtrayoAEgtqEVyw7uTFJQDERjodgUwqn5dJrA2/+tRNi3uj+eQDvuWjlOuntmxmQ/xKa
4ckZK+aZlNoM3rngmOyhOCqS84SWGVAAjMeg9bOtm/n3wPdWAkLAyqyRgqZVQxMdV/FmsMKvCO/U
wimMbGVSryA/z4u9LhJK2SiJNy68QlY969gqjfMkH0Wn/EcMU95jNA351oSyKbGU4SgrfxvpTzed
KeMBTh34suHRr0D9DqPzUFUt0pIyfChK7Y0Z5T0hvgk3hPvZRIN5IK3dPBR+Z21nQ5zM7J/OgG84
QgEZG4PnZ+aBhse6F1rwhqT2oM+xhxmA4bUqRXssh7LjB/InhUUIP0H7SfEQYo8EyzlkOyvq6JtG
pl2g/6TGtCDpYvLHMqsIEdeoq1btm0BiV484ebxsuJDQSzVqio8xLaNrpzpISCkK7LLM643OiBsa
xAsm9KubaqfUCl6dwAbYAZ76uRemsWL/8da0M5Mla9qD6bHAnE0SfcAmtcvR9Gtk5Oy4dwuMIcbT
mMRkQzN1QV92jr3kLQ81eJn1mN/79H0Y85UKLVYXaeyiUNaaI2LGVdVqV81tSCM2mm2R9MW+D90n
5SiONxqutWuo6WIhvpx9Dvm69nP7XHSFsQ5yTH1/v/QSp1p7Y+RgvUjbi82mcR9BVv77lYu+/PL3
T+S2jnujhh+XKTyRdt/TftJKATCf73t583HiW2WTXDo8aTl65nMf+zRwHbNQE4F34AGTKXgTSWyP
F6BbqLM92vvI6kjhDPxDaGKXNsIn9ttzVF1GimLKUDHn0MOmQujJ8FU7AlNq5robE+bJOlQu76fK
5RqL4UObYUsy9ZlZGXqgL1mPmViFtpNefHoTzq0iDuK94QRrbDDBQzpaINpFTDYMKKREYyduzm7v
gGYUPduGzYy1LZlJM5Up+xVCK5788ITwWHmKQ159QjjOD4MHS7OZHaG6q21JXT+bJBIvh3akV+g3
BS4jumTvias5WqGkTpeBQY9iSGIxvflyEkJ+95Wqj1UDi4CS9sljPW3Fpvb3bW3o6bFnR1s+zke9
qWBB2CY5GQEpkC2lC3imZo+Wm+sRu2bWM7rWnMDHft8CvyqF+yg5UIYpPCMsOsRlED9W/N4XVL/I
6Zhqsy+82J7JatjlNOyaeqsDkoxQ5+0h16Lbc4pbY6xd0RhnW69xN9IA0jHCEIvx2frhe9pP8qW2
u5K19mwUYYSV+nfccw8e24vnUpafucXz346wEOSw/t7IfWwXFfECG1zaH0GQdMc8qgE3t8WbFmVv
WuVTAnYWOiMPWSKg/aWZOzh86ykk77HEtpM1hMXZ3V6TCSCZ+SsNMOm1Fjp7JUOrN0jtrMPf/2Qe
PvUM1h2T6GhYZgBylhPadUpC7CiserG7WdBaxk6X6yyv9C2uDH8d0e3jGuZgN/ET9Zp54kl4lOV0
bqt4WvEaAEpUCsFLXhvrvmfr5TGQOfkqY+ruf1at/K2NRC5bqo6gUVvWav0DitpXaaRkgtfqYGRB
Qgpk/Vyk9q+Ka3MtnPK7V95DwyzjtS67PyyrtUNSsjFEwHeqGctEoZRHj5F/QJDI2p+EtRSgejdR
nh7jEpddn9ovDPnVcpMaFbJloyR3SZm7YLQ/4iJ7CJV4aSSuYuj6DPDmtlLmaF9pV7Ncwoxs/ZUT
RXKXwpDG4EwP6iVoZykuJhvmft9QN02xHq6Jn8Vp3kUnYbU3L47F1ofxwWltvRQe6J9Af8wSRvxB
NiIIIAECkN1X/apV+nvYuh9ISpF52fWVN4/xgiOoMrANCjrQcsSTmevxHN9bpuhx7DXlN8sCv+12
WgxyAT7umSzEsyCpFzd9rU4MtOVS1/ms8+xgTVFzJ6WKnNfxgKwJCYUbp5f0XDsagTBkT/gJOE8C
UnRANbBzh7WUMDC6Fm+lxMi0lT7o4IjgZyqkgYEtJsOi0sIjSBasc2+4ildVipckImDbU8/KYR7Y
GZzA2TAsJY/bDfc4t2XNaFhLp2VeDBcram9E6V6GGcNPcjtKbsZgMUtr6yUGkaNCbziMTXbU3JoJ
OBvlWBPBQzjle2Q8JNrXfbriPHqJRIlAfNxFOem1zKqfpty8DQXpF2Iyn1rA5WDM1jIaXkqUdgZ0
MSSwYh/Z6aPE6hxH4h3r0gOzeBgxbEqcPM73SNjSpZd1zSa1k7eyh+rNq2+laeytZng0Wvk8BZ5G
OoL2njckwzTKuw+t8Qlk+0m16s7S9yUM98wStK3Xljdz8HCzmWjGE6M+sDrrtm6LC0mFd12Xza3N
5VuH0pNHAHsr03xjDaJipa2VWZHawiL9IMHw6BYcQ6ux3ROrBjZTQ9KfIE02gAzLZE02FV2VoQOG
BCd97XT/TxpwKGm63ZzCHm3IUKH6yWXdrz37OKIz3vumxhIUCso67+njKj7gxNbcg2Okv+g1vkr4
uaNgMdJbzRpyYP3cjyStyyG68YMK1IGpvSpkeZ932UXXD8dezMZGrWS4ZER3rZmtw2hSFu5XV05/
mj5rjmXjtFt9ZOBMbOuyNgrvLnWTuBzIaWiY7fc675mhG6W784r8SR+b7tQ4FKQEOLDe7YW/dbQW
o1Vm5WutSL/tKcWHaOg0Cwi7B2s2NAlGwkVQkZEXU6gqCN8YL6w7En72YwSd3Pj51OP4zxvON+FE
M+xTSWBm49qRJAGaFGyOXdZb1XmgbfTooQOHMvbyOKlhnGu6cNHV47aPWEoPJYRYgB9XkmRYjoqw
ecItQHJY2dysaXobQls+9AmP4yi30S0JfWMBTz86aGAXusuguPYH0C0dCaRz2hSxtMVEkeq50b4P
upupTc1B5eRE4ns9kXrfLnp7vrDRnmecQ/hE5VWDKLvora/eco7FQGedd9z3nV1CYbAorrwC0liN
LX0y9BU8ZEOikGEeizvV7Y2NHQO/Qi7FHCW1l04wnZypYe1oyE3ECrNJUYSbXsLQNRrsh7//0aij
Hqi5KL558OzG4BqlKn7MNRXfInQGxyod76ltynPVFW8QHVduE736ps/iRBXnFI7drsiyaGH5WfVQ
t+FzrCOXMvqa2MCm0K5oO37cPC2OgIAiRDt2sZGu9gGwEymTTbnWdOjCIQASdbZHNKzIRoCwXip2
Me77hO9zk+h4xZQDnO1dwxmDgQyI6NgQTatXJnruMNpgKZGHwpgOWZieW1vtI0fe0TgFa4B8y66r
maWGwPpcXTL4Thk9FRV72Lwi7orZ8v8i6jyWG1eCLPpFiIAvYCt6T0kkpdYGIbWB9wVT+Po54JuY
2TBk2FKLBKqyMu89F7ICtU1n1a84KmZZJgmr7I5Dw+QLptAhzz2icZuAfbF6eKP4N0uNNoXv7mXi
ynXXuyeCRGC84FLeELW7DvN4q+TE2QeKYOM9Kqo51H1UkV65c3TrMDSwsNr0QyutpQvxfao0Yi1Z
cHp1GcjBqP2pXBMjxmWqtwdDS966EMRinXu/Cpvow7wTjxS2wNqpqnc/0y6m2+WL2uHcJHwXeQPt
m1gJIIN5jiBgpk16HFXN2MH0wDlyM0xUeo7Q/0jM8pgnOfYbTbohjSRYtF2HP50Du5dwqke9wpaD
rWrJvlkwnkxOcGxIzgyZ5xWoV5dtnDTLqQCwp7XORxaOFcdPYoJQ93M1O7+TgXOpHmw7s/BAsMP2
hN6xIXwlGbg5XFIR9WiEZGpevRBHkt146BRBxxUGbWtukAWTjgClNByEwTO+fGfKmAzTmsGY44CT
iqPNiJllid65BOZGym7MygfAJmcNJuMNb8gvJguU6QWdex+SDcpweztKz1oV7lx0qEM1RMs20xVG
aCxMmZsXDEhy/Lx9vlO45Ze9Kf5wdoHqas1lxJz/UxRIdxvWzUgSppNU/bCPbfTD+dAfStYuQI8l
RIAXUXXI70YbWa453RhxLrsKSH4eIa1VrZVsPC2DW0Yo/Sice2rgKY/HkQOyRehZC918ikV9iQfr
btch/ht0i8ck/x5IooXygQKxbsJNoKVArpAcR5rQWHu5JVPbOKR4o9ZNZLR4R8b8OjNefIQWO64G
TOueGzyEaRytARVEhkGMrCLvvSA9aR8QGXBRU2JcBElvTp+1Sx0d5YvVGzgvhjY+BJRI20L16za1
xDbzrdewbDv4r+oiiWVdj4l7a0sDR6xQE6nKjrcXbD1RQHSrhA+LfJx3r/TlamKQfGYr6VZzrGlJ
L2bmwYevekyqW8/QLKNRcDL0giRcDur6nM6CS0riB6vOgIVYDnTSdaugvj8bUXGa34xRsjhQt3d7
gpPrTc91Ti05K+ONsSRN2E12DXF0wyTUviQGdv/8yJlRUc+PcDYRS4HJukCN49CudfRmow+Jfc3g
9dyAgbHwV422YAPjUpQaNIWaFjdz1fhE06B/VDK4CEuoq9DG5MG5YWLGFYTacBOB119Q2Ozpli9b
oqXOZFGxPLaGe6L/T8RsPtz9IX9LscpvfGittt/8KrOofJSU3NswmQ33qV48MB64a4FPZpX4VojL
x9KXrRyBwWSK0twifkqOUb5HjINh3TantSWm4YFePlmW6aADG5hJpHwJnjxNdk4QOfnLMea/E1KM
D0JuV2B2f5rWVmdItfUjzdAn1PGxyr3k1DZG9fDPI1iRkQ0HnvMgtqVwEjRXTG+0BE44UwJJoOMj
zmuPo70yF0bDzaqp7IFu1r3aTXNqtCx7aM2Ir8z0vr1Ypy2aHJQ3/mkn1ALMb4fN1OXlqe4ABBSO
3HpSi167pg+2sMv2VvOhDEwGcSTzh2/b4OlGFS7NihF2lpXeifiMiRnngJh+/sVTmtG4BAa9fv7m
zJLEWaQGwPmacXlgpw+XtBYKCof1GhHPA0woq76zxKZCoFeF1wuueXz1h2GbuzVY17iJT6Fy+/ea
IBgooBvRZmDB6AveVdpvC85em7IDeZ2mNFAAW0q2FSS/MbuNp8J8R2h78eZwhUi4YJKbqEavTVqR
W93rcD+VdvJaI4cB2HOTFveF3yBoL50BG7nH6dzcM+vq1kgmaEIAN8HO7mPh65N/WjB4nGtcljU6
rY9Cq6sDOk02IwlW1C86UjhV8g9MCdoHpwmWpUGTj5xNZ2fQ4g9zllFO2+vWEgwvrHx4wDAEfdeN
0MjtHKeoyTi9VNUu49S21BqDoYigd0IveJUpK/zldeqElfE0ZURou6W+6eoquAfcR4up8AlXrOz6
WJhI7hKKQKoELj7FZTahmAWgPdLrnZzfXFDOmTfUfvQ1K5zX+ReL8b+XSmPnw97hMn5JB0KHst7W
16UDHsWvvFufp9gVoOL3hwTezhm/GorEgd5V7dmE90jzhV3auYvALteJwe+fW7yTlmcvNibVA9GF
QBGYwh6G+muslcG6DzDE45SDngnuFrEcSALr8MWxsu+gEONDn6V5GVBxzuk8n7Cr/OAa+Vz/Yhsp
dZRAfTr8NZjb4cUdsnOusnRv2nq9sCLdvBs9l3Sim9DbR1TRov9b2ZY4OM3o7x1R1FBiM1T5vfrb
GCMhPDAEV52eHasmpoM0NzFMqbSNNkTYJ+ZPg2nId5hbFfAO0rGbUl1SZubSV9MuiuDdufNNAeFD
27huhORp/tTwel6aqcZtEmXcN97U3RrT/9DDyEd7GVE/dbQZateYMw6Sje+B/gN9oe8N6C+QR9py
M0qRrTiMyV0ckysylmRvmbI5BBhjVipztw5qv9eiBOasW5Lokg7welhob+Xk+PywpFtXqrDvGl3s
FR3qYV1VeXZpqv5WJu1Eis6tI7Z2pVSR30eBKbY1uOyJNM84hibJvhMje7v2PfG3vnFHrQwnKfY2
DcOFobX9vSf84GA6vJzPT7s2RKXKSwaba2wXGlOovWxq76BItH3pYit8MK+f9u2Iv/v5aWQJc517
3s7vNdoK7dTdtXQ2Xfh5tpCRBoyZaTTaWuXsKB+chZq3BoexxMaLKmPlzjdUC9sRoSULOAYSedGr
9uEwZ19YsgKNHEp5N6oYBnMwxVvoKPJOthLxUInQ1v78qSjB7OlFFq6fbze253xD6cPwdf5umWnV
VjPy6r+Loa4KQl4Md1w8f7KVJ87eaXR/5q7Ie9jL7Mj4iByl+crRukg/2bX15/mZM4rsUgQJwXh8
L44K9xoH5f6//xKu8rfObJfPz+APt7c2OYdAO4HNjXvdD4bb81v4fpZNrptvz8/ywNwFFWT+548U
Rv2WGaK6PD/zPPN3g+n59PwsFMg8fcMoj89/KEfKS3zA3n+/vsiqYYEBaqIk4v82UaAtU2wHbIn8
VX1NOuaAymLz/K6tuLraTpWMJHlxswrMZAPRmsMoT9Y8R9tEIzfP87tNVmY72LYs3fNPxm8h98Lw
CNqbnzzUo33oc4+xyPM18fWc4DEZ0RjmJ+Pst85BH9yfP9jWxuYqo+74fKrXN/FbElgohlCANJ3h
L4M47t8rXFVVEY73qQO2Yo2zS+ei9ZZ7QUFrAtSjnZciaxji0n/tKvZ1ZuecSyP1OunVqeLsfdBR
025bNRoLUQNOcwRrPgAX/cZ7fzA6DwE5heUWm6J9H+e/FLFGvjUMwG8GBw1WJbBXINBGmnrKWAYo
de/ZpHLEgwy3WwgDmF9IyNbx4CCcT8mvgzlKVN1ranraLSPC9k3Aa2avCe/+/OB4v6w21N9jQnOT
utSvReGdkx6sa+0JQikL06fTGQE8daN3VcZ/M3b5E7Er+Z3GJhGug7T4BRExj/PXHDxM8yhgR5QR
FiNz3uLk9CnGftjpVqsv+lxO96maNoFbyo1FtMx/X6IMZjAmx2GZy8p7ef4HE3LfTp6t/UoN393A
wyJbvqyMVx+3kIww7TwfYvscRqn2/vwLvVCtZYhcfmzdi9smBA/PK2VFDbPMh+JHCxkfOcq5EX+I
/IOB+REqeL8ReqQvYToIGuTAmgAIODcL3egaL51cqflfSFxMcKMd1J1kbT6XMtpz9tHg7I7g3s3u
WOg7tCr59flNS7T5llscGYNKlxCasjtqf/iYOa4yl6ltUbIal9U/M6ClEMJ0uU2x8V4MZXuGqb11
g7C/uqocCY20tG3JLSwSY6JlYTOvsB24VL6xdDNGdm3Y33TsV0yB+1eslozj513BK7VwBzEVzY4s
ulsb5CEAB5uL5SKGSd1tmG5XLu09/Xxxap3hl+6CpTOz6TgIrBDkJ944356HjLelMxgAhmGxZWVE
k4gXP3Lr+HXK+j+dX5insXOsLe1vlzRLcFplEHGg7GgFJSGwhxgfjkGUJyGSaB5SuEV+yICiAUp6
C5MezB4dgaVd086PR/UNn7meR5YjPf1LorVYxk39PDpV++rVcs0xVmE1jX8HFGXvox6TKFtU2WYs
0Kq340bX7X1khuZa6x+WQCI0idLZyrRcKs/QSU213W08z9EcvFRrC7bWSra+upnFd156nP6m7p9m
0eKEVZTd9IaCL/QfeDdwDlnJzoQcSIhR2b512h+kOeK96UhrzJxIIaNIqac4sReDeSh9NZwItn3P
SvCCTKfTXdbhmDTm/5OlOS3dQY7cbuWFy/ndfEdwIYJ0OOt1/Y4dVb89H0CYWTJeWkGcbJ/jP71K
WIUSGj3zHxE6vBje/CJqxBOA9HaXenVjMnGzoASQlAOXlHl9JiZyFQGiGF1uzlvtnY6zi31DbC2f
RmIYhnKH1W3n6b33Eg6kDNtaj5So8EvaXn59CzCRs7sNPlt+1dyKMA85AOGSctXwYcRGefJq4W+z
FLm6RXvGse+114N66jwGv0aLu4VBf9h+9pWmLx0PK1OkMrEnIbeHr5dXBzvKCUqOa+1d6oW+TTGa
LnJC5isUSPTawY9hdll6qifiFQtMbsX54fl0p5hFRLpO9MVqgpe38ctweCeOgdgIt9qEGiHJJLo1
GEZGtU6slA268i+Go+EpnuwbMbb2bS6b0MLeuI31C4Phva6Sz84gFze1BsQ+gXszddNbRt6QbtCV
iRs3JQEXofNqZMmv0kmPrTuVV471Z9o2CNGd5DhmtISR/UKbl19+7Sdb0Dnde2ceaUK0N8r89G0m
e0P2Ymppw+9rMfA0nnn2dQdKmtD51bV2bfWPkoEW2lNJ39VVPSyxsj8/PyoKNPRe2XxUJo1WGjco
p1k1wFh7hFMpPFE6bdeWwI75IeE2Wqm+u4Lk+kiEyM+pGvNz9H8flZx5K46nu3aE6lV2CGyez8jn
p3U99mpCvN/SQa4aSmiqZL5cWI7NrDSmL56YILlCG32oU9v7ossOCkPZYuzoH410BM91Rpa5UfqH
FN3VuspCqnUbnZfH/D7GKp3AuFnKwGLhtJKjFe8JFClOtKkYqtJq2URxXIMxH1pOzpCIn9/w0YP+
95Rhfp5G2y8YJ5LV569Lya5ddOhXm/4z01IOZZkHzPD/Pnp+DalxvjFVeIqmEoba/JBjilizSX3B
vviMyCpae74hMbSkNDHM56OYArl/ftXvJ5Qvz897pGDwgan3wrVGSlTkKiKjg+ZVdsYd+nEO6bqU
JDWGMX2Vorz3kb4jGSR9tUqsk32u1ppvqo3vIHySNE+Wo2rlqpPAv1DHdUsUjsHKGQmvdrHk/AxN
9reDQrcNOjDThKgaO5Lgi7WdTOUv3qwlkTHyh8LQQZmPTbekPltLGg2oCqnPTA5GWB6a9jXyqq0L
uY13ck47TJqdIg5zzAA8Dri5FO282lXGO3CeA40SbK4NIXntCJrYHaaIGWkWHhM5pzgJb/hJLyRQ
xF813b4icxGIJJpxYMTQX8dJ/0dm74pB1dbI5BX0pfswIuYzxVSObz7N9U4Q1IjGnvPiSAQalzyo
nTN2NGtXDYg3OZCgg2qjdJeH4Y/ZbErpMbdhTHure8ZY0muSLWi4ce0zh91OpNjD+G2/65wwW7Cc
oSegwjYuXZfPSdbdbxKgJdn0XnnJkVyvRGJjGWiqdJuqyj4mJi0ORoDQKYEc78UQvkXo7XcReWNL
myjCHyt4WIqRtheLZd2Qahdn9L8xnVRrrSYqvprfPdUcWKHdG/Kob4PWHWfgUbt6luUeXcnAoQdu
7Gi1eQHyuiG5leuPIMdtyKtyMbE/tQxaMFMY3S+m4x90X4O/GiIdRYg3EriS0ZZp959cnuDzE3o+
sIh8re4/Oy4FtCG9S8DDVN8ci3iO+ZmZOyBEqvIZXoCevC4m52Bp+AatBEyt5sXlaaxN++Fq3yRJ
VJ9NCnG1YWa38KLuZSrwS3YFLeAshf8iJjkinLG1d8Fqjpiy/BV6CeQ7Ou4bsADZgRgCyghUXF4a
0DbmvbQLB/mzySbnMcJrg4/IL/pNUquOBNIEmZPUVvCZs5ObNhn9h/FnCtBWMTquoU2gyRmUh6oN
eTfpvm/kxVOspo3lbQDYxC8BMzpAmwMk4ALZN1KUDNLxRqTTeayDH1b3DD+mGSLw804JAbrbFmEZ
Kdxzq3zijEjPt3m1Qj9ZTwY47EainqEojligEFzAVwTAUxE1mlQoS02fAYQ7eqihmMA15igQav6L
U8uB71e7x+dHYxT+G5qOCI+2Qs4f5cR5Oc4s0XJTbK9gcxvDKYlDXJt2NB3TTl8lnoOBj9SEdWvQ
00NXlJzovwFUKQ6c2xZZKKpD1I8FOSIktQUD9aJQyfH54HI+WTU2kajQeaqVM2gOi20NZjD09Ltj
1QhWdONgGO7dgyC0MUMiWQskCseOZhW6E9RubR3UqJ9/lPQwzRGoM/FCH7Xw5qFXI5cVs+lgJ9EB
6XN0eH6kV1m9rrzgDwpSe+OK7pcqWobslYWPGBPXITaN6BAZQXRwBtKm+xgXtsl84aDPD4zs8oMy
cn9PNDIn8OK/r/z/9+pYfesj8jFl8SQLucl+0vv//cgp3108m3tCUgb88jxAV9yIhExXjNeWvdVj
6sA+M9r/fjbqN7EVibcS828KfGc7JWa3tDvzN1zRfF/R86mF5e9EO5RwIdFjiPjUxHS3Ce6de0GE
zb1ofloePE2Wh1riT20TBqcZuTWDOzY7EYJQ8ecHXbj9QQ/gcSZtli9M0pJLIs8rkk/EwhyKk1PV
nI/GKKPJxf6jCuv7+Vmv6uzw/Oj/H55fy9zsPPh6tJmTSYTUDyQxagfHYTVVJRq0qCHlAPY2uUSR
wivkOvkNE7gkvmPrI3EleJ4HA+nrqrKhotjltJ80jU4fxT6GDQlMuzWXeWIOOyDbqxYrK8AWa+lP
MKJBm2MmTZLD88V7vkNJHMp9SiPArrTh2mtkLYf0V9+0pEKkBKZ3w7qFaNXByE40XvVhG5IJYqeL
X73wf3uZpn542y6014jWaVj9G0utfWAkQIHqR+HDlfGU+d61pXVQstuTz+z8LQp7G3tu+8/SUb1g
LdnHhXVl1E0DHJEtrXBD+5y6OcGwJRG9xrK+7uISipjWFbekSo6RmLViVlm/DSQ3rOjsdVditON1
3+BZdnGpbCxriE+VBSaGy/zLLJrhAGfa2NWOCPGiyPTAfMjYgtc0j5OFbFRn0LvXq/JoYs6FkjGR
TFMyKjOCADzDZM45jKgTE3gt1IkMBTP5OxuslZch6xkjz76TdVKmjNdpxS3CxGadj4iu7S0cZ3Xz
qrF7DtjmXifMCaYdAyPi/DUkcDWyKU2WBQ1++AwNyPIqM5Z4lHhNdNyI4D44O5TOKdHzcgsqI2UJ
qcY9ESk4Ag2K+G6WitfSRDTeB3Lb6BZ5JvzZL02TMWzTRoosYmHgChfbidc8lnT1SInbAUNdky/U
UNVn9q5IRvoHEElWvclfT3/RWRU2diylZ+nWEP5PMIFbilw/eDWiEW81078cNJ2tTLUjYPuSVl6z
RGvgvcHrIKd8/qidevXSVsGhkso9ZrjHMQcSJKor/Vya48kROCjAHcL2CC6cfQlGoZGbRp7/MTdL
bFUmlO0I/CyHxL2Gsc3VrPDvjdB/Ymc8mUAwF3l18XHOrcsWKXlWOgcJE9bdJgLHmEs2YkVlcXNs
5rsZ9ozMTMj/hPg6DBVHm9RH7lxrdK8H+9xPwWcfZq9x/iUtorGjzu42LaUsywPo5CSO5nK4vqZw
KMEIDOmipv16cWxxG2Wpv2XkrogZlOSXcbYWqZt8++oFMOWX67kHzsvaywhHfmGO1Tshvkgc2KKd
EOr2kGO4auVnCPdvQc5tv5EMHLiafPFNtcEaoScDzZJxMw3VcmirLeNMa2Vb+d/MNL4ag4BIXV8F
Zi/2FWWfCskFreasq7rZZAL9i08yIiYkm3U+mvQPmrVrGbXId0zPuBnWbcijQ047Ycvkut3EXMY6
bns0trmwo+tY44lMEm1FxZ9a8Lgq1x93VZpq27S3xapvXEHQtvbF7oSs4k2zRfSGvmPZAuZiO+O4
ZAXWTg+Ktzw2f+MiNw9maBj4PJDCRJP8FbQGl0OcXURtlLcIPxSza/G7Spzfw9BujPnFKweBjkwn
WdE2znjnkpdQEMkFC2JhFQw2w7w2F8lM63ek+oNUSVvYs3MN3c5LmsQWIuRsOlUsk72o5aYty38O
E2TpbBSJ732WUatx0KkJ4516mnJNEfwZukWQo1M1wvptQue6YbqzpXuJJ340NeZsotoWOfFtYDwZ
pgL4XxAwjwVdITLxG+KPciPba4Fai4lo4lnKEftSbely/W29P27iv3mDZa8loT8vFcn1a9tzwu1Q
FASOmcRMl90JAFezKDCiz/+Q2xPAC3czDM2STTL/ySusmENmgaewm+4SoZ8CHQbXHteyEY4FcGhe
qqBFgqIQG77UqvHXQR7FSwVHf5cqQsTjmmM8JnLUQy5+dZsAKTVJ4+jq47orQhyQJCaQoI6yEm+R
iTYt/kE/zI1TUuOEOBfaPv8oK/FJWHG9Ap5k0+SVG3aJeC3xRSDgrO9llXeIq3eZTa6f5lGUVwLi
dqpq79TRVqpD7yyys49u54xJTJxgfqlYpVsvRi+sS5p6NhWISw6VlB1sTdUVLl0KgnL7HiLBey1S
G5qTmyyi3mBi0XjXwnWRJFrWNsECeH4+kJneW5tITfahCQcbIGfcQ6TMsElUabYB6YkwXqTmpndJ
PWzt5JDjHmPCZwhy33lIKUWMsZV7N3/1a845GCZZdn867yvj0mPPJmgMAsyrLnvnELbpDh+d7wJx
yJu3KoSkTbfnx6Tyf1Qhs/h6WepMwrmextzhLRg8QvTclmTwObmmSVEWx+pD7xxrZcTUnYC4rgA5
F1GlPvh/szaTLuaDaQJS1YgjWDZmHy7Rsc7ovVSt+wDhTvfb/6xKTZwmbsnBr85jwLC5TbFV0H9N
0PNCH/N1sNWgrfk/AESNYqTuQh+/NTS3cBGrDySb49oE4JJlsVo7HticxiZmPvcQTpgfKiLCuteg
+nJk9chyPBHzdOGPDhKoJbOXjF2vRMGPP+k9GPXfTmzIn1LjF6rAW+MQy16iOkYBpXsDNKKWnAZh
Xyyy1JeaDd/ALxaOq22TPfNvMpY5ql0Gg5ZwBmWCWCfk3NCYJnY6+68WBTDGonJDRmWA/pr3c7Ar
AP9ZwwFZ/zE07d3Xoj+6jCwWPFz3Vpx+iK7cmXl+wseqHTtdovRA/JMlB8fz9XUamiicCw/uBHI8
E3XJeord85R3/2gtNPibkr9hRbACixOHm+gPf5qxyiQz5pzG5x5M6x9YyeiHHP2tzAIaVby9L/h1
8KNhfpBwXhe62/4awVRwIS/1ntyOWC+5qVXe3QePONbICC8F0dsuT9H1KXnYdBWUN7Bkq3baTKH8
QTG+bf2a7dnXyG50gYDkboaEM44eo0HOfTTZ6qVv4x+l6z8anQ14N1QKFsAaMnF9RjNLSV7iSuaS
CS7J7DrRCwzIMWpa8bEvBSljwWsSct+wXDQ2RpsGWsALrgq0jIhdooSAoUh4kA2VNg8MsZNHagNL
gVwG6wpHAMWZeWAJWWqhhVQA66ZKjI5Uyd5Ar8jmWJIbYMY0Sypp3wctvIrM+rHsRL2YVS9oX2op
OqvyvdPCezqRTKXyiQGcA7KonjQGjSbBO/VHpORLo8x/UcVxDZM+2ef+t8XkBdVy+mWDJEiNtLl1
MPpIr3+DwHMDyDZnxROg7qGqMj1aU5XGHkJL3Kr/RBqztYjsAq0vxiWHhNfOB19C6H0gmiNyBnOH
P5b/tjrpLR3DIY69VZAQe08+Orph0FwDR44wgy/mAbC0ApD7bk5dP+0YT+cvZguXy3LlN6l+KK5y
Z2Irci5Z6FJV+IzA9WJneIS1wu99IVSpXAc1wP6pjnZpkL8LRBXzz6qLXWcmYv2egqeiTDWpJ/2v
sMPwlzU6mGzh3gRJhWvN4w2me/8bzQ+OBaloQzUH20EI55LP7UacLrSUKDwr3UfhnKWdi25R+MOx
db5T4PRu5yQoHsKPrGw+R5ey1PGJY8qG9sqts5rZuuxt8U9rYlNqNb0nW/tPG+Kib5W/JYyWPizv
egOYO6GVEwCVjgiEJncAiG2CIwQtDOYfII8tzut0CA/e2MEAE5SGWRpsE1Qb2zwmE5G2I7usOWA7
Hr9Zcwiz6D0M4HLdthMFZ9YHi8TCB1XSKEod42hCYrBG1kM0tkXxjujKhRPoP5gAAsSlDNzWbvll
GDifZ7uYG3WnRKFzaxPSfWnA16wlFB1ec1UGF3fryl8pFXHhFu2Fjt7NT4NzS6zrCxqCpRm3Ia40
AoDGordfpsl4ANFgHF0MFztDyFJpFy8ixhaBJ4PKPc+0XpK6LXA4h0s/lBtn8v4YjuQ/b1dfTdce
C0WORK0Vl05AORYaPXbEpwj2ZF5viYZdV6e21H5rMZTnyDwVHT2G1uF8gLfsOurNIokYl9HIPGhl
CzGm+hfWc9ohUO2wne5D8EsisEaQwr4EWt5hNtBjmtCuyolxjrsNZVT+0dIJqmyt4zIX9A2Rb/KG
gkUrl7E/LXCgIK5rkSbrWvDuZcNd76FN4oJsF1PjN1wggqBVx165Qb3rdJcM1d5ACOWPQMYGc4PJ
mBIlXkXu9Ael4T2d7/8gy18r3cgXInJPWsuNLXsCVTrzxDsiWHbyadWgExrM7BvUwKfl7SIclDoj
nbbVOVN4JImEIdtlEkS0HhEYtDQ+7Mxe6XGI66vFJEzjpy2zlY0YlKRHeGlTZC9ifZjWuhY16GPd
dU2sNwiUixNqnyORyLaffHFmiTABvMXVtOPc8I+7hxe5xolcsFJ4LttkV9hfoQszT3nwJptDE2mk
cgT/XLd+03WWSpxxSeFf88j7HPxhN3VoRrPOWiJEvYWF/DcWm87X2VXxh8EZaDmH7Emc+xmpD9sA
AyDeYRrg8hrKc+c4dG2VTRPV+LK67ItUB47pjT6vVKsqxuFE09le15wUdKvAElI2zpKgUxZycr/Q
1NNe1xA0TQ9e6U9FtPSLqSLWh/xq+jlyMQAniDycD9KZ2xpZVeswsaszrV71ynlD0Pnb/+toBYt8
hEg+wfM+tA6GhpSYycncVT4Z2OwsoWd9YX31N5Cy6hUgfxiHJolSjUs2U+2jK7DfBr971QBXLMYU
HJTNcSUY3wNXB0WbE86UBuFPgi/cQzEQsfIOjaTlHLY/RFAxNKmoG+Kwb5ddFryjfZojfXxkpcmi
bQmA6gIwhQWrN5MfMnJd4szx7AHRZ4adcv4rACVic8KGjRpPG2+h/pfMnUWufUc43xktQcao5L9U
FG9hRCxBmherKqdZIcka4/VuNPkWm87RCcu7HfVvLEqER68tfDZUaimwnhuFMYadt6obH36i9mYu
O0pEdWWVPRZSYFllAR0SonUjcbVyRZYM24TZ1OjCWu55azc1zmvYFAAUIrLhC0Ypr2SwYP7NYCO3
6ynkrKGriZ4Sc/zAS86RbfJdPE7VmMM8LD48nwWgNbo9iwnVovsbEc5Zn9qLREcxMO8zw/yfRD27
gm90s32E/wg5fuyu+e0O1qsMuSWTahm6OikEE9edK2GMwiDEm/pWsN/jfPhx3OlTD7ghQkvDCtos
y2Gk6DSrF6mmI31KNnL4MgFs4bWF6FaNNgHXFwDSrHESf2zBypSiVQ68fRUwUXf1vRPViKgkoup4
XRj9JuovlhPvALJsfVu8Z19VRGs0cAZjVUTDVSYaRjIfHExl5NvJKH51ZgBk3oyC1WTx4y3T9eA2
U72aOfEEjkb53XQ48zl3ZxTg14zgMkTMmGu8YkerqQbiAivDBxFF6IGzjbv3OCg+k6bnNFaXh14n
8HmqeG14Y8gfgumWkxPYMR6qI/8Rdo2zoXThZoIy1IL533X+evS7z7od0y0bbYbe/tAhvCIgEYyI
Y3z2Xb8VA6TUCsPzKjWLvYv2c1mUkhMfQfZLVrhxYTbDQxG38V8/IE71bRgQ5YhLdk2O7LDyrfQ6
E4bBauAMSTTMh3EqDyJyVmXs4gwZUJwE+S4zg/4UD5gm5C/R9Jscj8g2HXIJcntyX2xh1ltVhIgR
hf5bNDJasdStsxQGFYTRku10p0YPqB2QIfLSq0PhQQolM/CPF8+FBnpAgnN6QbBY/hhMNCeRbhGZ
1e+q2aXUBjA5Wh+UCDO5fIxSpgGclAdklQ0oQHrBNJnc2zB2UMFTkrSII5nhkNNq1DjOKIr2lRYn
ZIja9rkOtM/AS0cKVPROpHQcqUMQAETh1mh1DmHR1nXBgzjMlDb4iI6pQOCGwOSV1F24PkehlfvB
z1h1rAARvySw2B4aVI+aNNaNW+hLpOSk8dWburVRnVrkiI8561jlIIdJOpSGXUT0ljgElQV7SrLP
kIB+tdDvNiWgI4TcTPpnbGuEVsKtnSVOw/ikD4IrCI/VC9KYL3NsgAhSEKFmWsXEkTKQCjVmIwz5
y/IzoJEMhdunRLdf9QHoUy5R5wpz/LBs2I0oRTRAOTJfCeEzsYmTU1di6Z4p3c7k0+nXpKSVIleG
Rp0atv5SZFA+/4e681iuXEmv9asoeiy04BJmoDvY3pKbnsUJgqYKPgEkkHBPrw9HUut2xI0716Si
Tx8WD4kNIH+z1rdUYLw61NGj2esntOi1W29cTheIFtEFmFq6aXsXf4xZWOtMQqwBbgNCVtisOG2T
iEYH5mkUT3dw/s9FDgyknG4ZEOpjjB6S2wMIUV69lSjLkSKTDF3VygNMiB7XYlT10LCHU0YvNkAP
ip07ElrnieTXLCi1QmAWWjJExNvFU4DtnrPqF9qJfTjXV0ukzkawa9lUtuMv/IuB2oQHLcjyXS/I
M0boaeGBlnKbj0F8wDlH3WR8D5HXHlyzQ/RobRW75KlyzbcwjDZ1C74wQO/GOu9XMDcQ7xbjpQly
3BghD6TwWrMJhG1aIqBg9vDRsv9dVjdMqRRAsdm9lbMlNk7uf/A8h3nGqYK/yRlMe0sbZTvFPsP3
wXEUQaDz3TdzwE9V2nzKAfc82PUmkPR9LaLpIm99AHCMXwM9vEQxtSnwqJzUjHU8yWjH1psgrqVp
8jrf3Pccpzi6+rUeC72Bd3ScEpZYJj45rt3WCKYJRF6JIS5V186Np62IycfBfh8jrcQE64PaQH1x
9uzwt3SnZC/r/GfOjIufKs2pYgargeEZuKxmN1fmD8EiZCoHWEVgtzKbQgYnNERGiCH90Skwt8hg
5N0DRBBKE3i24aFIpb2tM+WuPK6i2yDNgl4KD15ErwL3yEVP6s4mk+DOMsSZBmKjmEdd/EQO9LS2
s0tzn/LQiXeE8j2lQ+wvOWtYj6rp+S8qwNTVW9Inp7032zsxgmrvWAZtTQTv67JK5IaoS2sNrRCt
hacfPK6g0C/QZ+7USGhqGxAeNNdBhtQgP4lmF7r0jR2x2ZS+v60Yy6lDliCkX2KPUI3GGzZIeila
8NO6jK+2pWEQgEjGPIMQfGVTxSJPhfUbvmWoE4baZjXmwIAB0oo46IeI7cQRrgC58uQBMGNoEcJS
d/oE0AsyQ+EsZea5tLI7LCHqNRoNvc8HMrY1y+NNOclzTSLIuYq/jDT6hml2dlqSZ/PpLUY9g5GR
PUU4UYcXJYCTOJ+ReoUJm0x0gexjgvwY29l1KrMHlsXiqdOsEJyZ4Dc32pui60/pNO/Socx2Xlz8
dNCwWlXpZz+EXux5ZCQs9XSfO0+pbaID72/ujJIRZRN9zAwyocY91Qjjh6LgPBO7TX/W+TCfs3iv
jeYxsCHG2Yb67pB895lPaoKMolPg+qs6sSeyjKctcdN6S4wJzQZe49LJ4IqCtu+mlBly3PzinLk6
QGM37dDdGbrcBUlpAP3krCaGhTFdZ49YEkjCFAk7HbrEaEPIzIfreO6GhFOy4DteArMP4bRxhgPV
3kcYathQmGXhD4l75F/dpqrClGq1JFvb9ZE8oyETSv6455lxHmk8br9HhHsxCxBFGWqOsjCJfg3B
kFGeHFMG3BtzJl8HAQVYQAZEYDVxUM52X67HKHksinLT66R50O0GYgUPZisUzInnogqhTkdme2yq
HE/kwIinUvu0qbx9zjOtPYGuYTjIND6iQPD2jFgJbqbVt+R7Gl/spmuPri7/oCb4Ylvz5PGXQgsi
OFBHtrOT99qzL100BtO6brrnjKyJVRI395Ew+0O57EkG7BpO2Dz4MibkyMxeep52PsbyaRgvczDW
SwN3kOMin1MI01NnuKYGQ40JWUrgei47Fc5IJnzNztfuO8fBmllT9GuokhfYvs5O5NB27Am63pyW
Jz9BDlEbJhlYzQPETnx3YKIDkOeFsW8HIwEWinwSfzDmPAPnCxRpfa9IHGhxXRD+5z6Mc2szWGh5
xGBV4Q3vILBUkLR1uTHDJj1ZPCF7F4cBBJunPo1Q8nYYuUzSl12KAYMQKkwGRBgqFO86qX5qU20b
y3nzw5QI7KxnHk6dXvXYU3JjOyvEN8uocxs2ULBcZuapU2OXGDgK5fhe5OCXKPiJGdj0xHS5Tv1T
cuYAm+EtvrCD6/sR4tWxKoojO/utiIr7dkjvIibVq6xk/G6YnIVVYV2H2XvKECauxhnyQ1nBsolb
hp+1ZsflcQjT6phbzMHLVMCn+wBZ3Hdo9uUcBowA2/vUNvxdXrfQQ29z3XzYZDmzCyRlQzZnJ8uH
bcrLZWVkSCWkhQ7KOVTI9RanBLR6pl9WK29jYH/VMTQdy2JHN8P88COJfMqpj1nJIwWcR8K1hPzQ
g0M3bEb/vgbQYEokgKbgd+nR8YfR75KJO5IKDydDyESicH1/b5XRXWgg3Q9KMq7zhsDIhvRgEq93
vkJrlsZ/Kg361sj68+ALMpPF/F4M6VcuGxDvDQEvJknHWMY5M0veQk0sNyYVd43YhpdgkO9hs1d3
Y0k1NLjFDXcOS2OTFF6YSUnN/DOy2OLUCwtgaNVnY5c4bXp9RLSb7HKfwW4z34u8ie482+SPxBGn
tNYPVs97zGm9Q16l+cFeAsoQw2xckxF2VVaUx2b1OWQWW8JB8b0hW/F7Oww2S/LX8zRDLaDS/mWa
w/NkcKASb0MmsW/TOXTFeZ48nzmEC5YcMPUp4ih+EDXC8DhGQQ/8rJpZQLIkwcxmfLWtEtsEFPa6
auxbYcjfBdyRu1apbe4u48y0+TBtYrAmdO+T+6KlYz1kIrUfdNqVVwjLF4QU5KnPhreSce6/xFN8
iCxGhzX54h6D+iYYx6M1QPQIELx6S5IpO2sOs5H9czZiKGDIHeBxsWtHA5GpvG2OouverHz/pDsi
qR1SLBN25jz223kwb7XsPxljrvOQY5Um+AWojlzLRSqT1u9dnnewujjb3fDDG1Gc8Av/NsNdYk75
vjehfoo8snZ2jiffnnzMXP1Bifw2eio544y38093lOiX65oxRpfveMedMJPDJwxZec7xT6ubnXLb
E+LmL9GnCAT6/ozwhg0Qbo39IGF6J4I9RoXMSkbFh6FZdhJm+jmlzntg43iFAJWsQj/pnyzh33SA
PRDOEjkZTnVKW0AciziAYOaOocn8kCn8Cj1SKHpqvuv4bDVsgZvS3RSJ/clGyWSvQMyK7c3Znu7k
XuGH7hNrRNDjg3FmsDYXJlwtocSxSOanUGPqicxP3igf6XfoE3nnuRzfkdvtvCWFJTHtHWojwgC1
nx5ajjqxkPu8EKDK3/7l3/6RyvVPGVT/SPT6z0iqf/zj/3lmTFqV/xzz9Vdq1f98yTX9phuq/nT/
36/6XxQgFhDvxXX6n3yy/8odWwLQ/v1v++RTfv7fCWLLl/9ngpj1d9sMXBGGvuM4wva8fySIGc7f
bfREWE+9UKDctgThXrKiAf/3v1nW3y3fsflb4Dtt/h1/67/SP92/+65n8a+C0MNHZ5NL+t8/1z99
fOSo/T8ixOzAI42MldZ/x38KnxgyDMv8KJZlIw4KlnjQ70/wcjGRY9a/tkHX0299yrFRz7CeTg1Y
sksP4HCfNJY4yxISkw7SY+yhWEjIKjOm48iKaG3ZEIgbp2b83ECno5w6WrYML0VQ78HJNdQkC5el
CI0V1AACEILufmiD6i5sYQ2WqC7j6YYEHq1OkraXnobaD017j+j56tXTdJfB70Dcj8KCM6tmsNoF
mz4ya1Ib+n29xIjlUt78ELZVHjQXnR0KkIjE6gWsTA0y1F1kRDbc4bT9/usnw3EZPwwuBHdo+ujH
a3SZS/vHvPjgE9AIflBKPNONvcNm1bId7iHDj5EH0HAyrlNaXFEQ5QzhZHt0DO+r8rTEQoAQK6qC
9qcagaJg5FomS2lBksKc7siIGGnlZL7zl19n8uv+SN6QWMW2JbAetYSN6sVGy1ekbBoRG801Ewa2
2IsZ5+xDQuTLpn2rMtTjWS8eBookiheO6czsn7rKAWUWYjsgPu2UZxG6dLWpx0w9lTEqjUIYw50z
Ofm4S+2Z4THjwvPYhzkKmOKX4+GxHwRHXiRYjWfJY46VkmTGyWOCwKW6qA5dps6wp88yf0d78OA0
7b6vkvLeIPBxXfoB9kK/pQvIIHoReeBb6sBR3j6wlAkxbbiMC20zPIpUvRpsMVdjI6OTq0L/niv2
K0nVXZeDYR16Zyakk1INaOudF05kci0MerNGYsaFT+9bw0rukbGCAMx5Zcc2EQEDFIjrYAeYJwpv
51j2/q8bhaKufiWhGb7fsQz5vEIS1MJ4vmAlQDuA+Hedd8P8bKVwn2dYN1YlxWaUyQgWryCkujX7
neen1skYS1ybGWDsJeMF57V3+euPIjG3DYjMU5SqfR6BPdSR7J/YzNYngwBTOAUGiaKsPk1MrhSE
8XkoZXOMhyRfzcjn+Bl8uApNc+ma8G7O+4klq4bxD/Rzo4no3AGwVqvcCt7w1sJvdo32JyM/C+0t
MGj7Qcxo0pRhXHMzf0Hq2r5DoAXULDfSHvW1HIr6OOYJBsh4oLECIZpM46fb1Prq+XAUwUS4h/C+
HKsfQwbZ/q9HX9oEq3Q9cQSGg8ojbKc1XkZxy9tuOkaDXUJYT+XVJI8DORx6eaAtf10Pp/a8CwNR
RoNMndaINu0WgWPXntOR8c6czgTf465gtFYmxyQYd3/905BjYO4dNyDNpQT6VOO+rkMwQe6sLpVB
hBXPMak8M0SIEikq4IaROJ3WZGDvxEAOXRNhn2RsFqA0qiI8ubWx++uDLIxBnGuuqAvV60GU6jXA
IAkXfGqeSSmgEKrLvQF44DBWllzzUKAVcUP8NJ0jN/GMN2NVTkyvQbzb97oY3kl8pG320f059pxt
wklnV6NU3/6QT3vDAdnO1CUmgiIjX7RQ1poUovxcoiXcYIijBfV9GgA3tl/O8LzfRVMV19DNLwRQ
zvdIfAUgCFSB0ILyszt59VMpnWM8NQ+R3090zuFvVVH/5xEWAxn/ZO109A0U2FigrhCew40My4ES
F54kSN+R/8W8l/szpQW1AHY3tF4y7xomP2gHWrN9LZr0uejzb8haOfpOPu3J3fRdj9qe7+00ctsy
rIduKmBEqQ4Qn0yIeei8h6b1li0lVr6gNcdTKoiiipqSNZNTyHNR2+ahaIff4bjAEUv5xRB2sap3
GjXn5J+ikh51JAf4VAgNUXLGxgvUc42PetwEqTvuMb79NpnJoZ8poW0qrOEaOczIwG2NUU+uwz7/
IisZQrJRfCYGRVqW6HIPyOvUNj7zu5E43Lk6G0V+DLJzYzYOIfI+6uHJs8CGw/wUjNzqBcWR5OWS
iMCutC1BLuUla67ExGSDNxS1IsMpr8v3bc2CueStNw1DsG0SamCTWazlM3pIX2gjgyUxCIaSlMkf
3y3Yz2Y8V7PngZLV1Y7bczUOaMDgsVKaH5Cr8Rg6iBcqoPOrAPnUMqrPVPSUSCXXiU+QArf+2gg8
BGhj9YIC4435wrS1Y4ehCmObkFtS4LDdtqo9zUqLQ+vEN7Bhlo+GWfglY5OgX4kSlmE66jNSnWej
Jm2jLKt256r80SI6ruuB9yC3Wta8uAeicm9V7xK7pO70o8G8BC3LU1HOj67tPYbYaU30Msyeyhci
yPZD42tEgQFC7OILs1l0KDlUzcsEvwYvE+27XUJ7ijjwzfrDQJ9XzMO7u/iYSliOiBudauc2lLCi
nOmQ7CVbMHM/dOH9JjPnwiOHygjXaTn4BEdPjbOqUKI7nYsiqI8PkqD0VQfRAgpjArMhofx2spkN
bWjuVYjoI1MfLkNyIkbkp+OguBMJMnmyyp0VPmZz23p5usVlnW0TdwzWQRns5iK55wP4ysCMb+xh
fGy7PLqMKf7JihvDEpADUgSwNLmg6gyXu9QPdy4Is4uqOEMbI0JmNPLZot3Z2FYTrsk8wNZdE1UR
EkrFh4pVWDUdFE/yE5QARphDuanyRJyUUYtT79L5WZgydDCKE/mNpF94wLzYoaD8y1uCOer5Ezpt
tdPR8CcYsQWYKsy2RDZzBU1ESNgbLiUAwU2g6nhbn/0hmK+6L76dAtvjnCqHn2qN3irCcctupQXK
pP3q0tYM7fwYBZLi1oEukz82CXdNmtafcWa/8hZhd6Lic5xUDwQ9E6MY7O3fpqmxOMXEZqRR/uEP
gn/qA3BCDbchJ6/yeMTMiHMKvH5w15Ab5hnB91gPL46WOHctL7gTAeQtUyenfphIBzWFt0Evqfal
QLEmPQVPIflCmuzQwG5jD+5v0IAMZk15a+oJ/q3GfKDJaCCWYjeVNlFxE1hE8EkITPOyPk19CYGQ
gZHNTogfIKUaBJ8RtdHV9XuEY3L+nKzuecqqFz+YXY6BPNj4LR87YSBbqhiOIcxNcAtYMxXjuUj7
HKSI8x1Gy1Y77Z9jixoPJhdsbQLV7UoQrxRvmHKuwwYdhcSPtfVLkN3a0O8FDz2R9fa1H5hOONla
GmxEB/yXrH/QDSQOq6UR4PMdyOXwOqlbF0TFlTfDphlYLdiEgu5zZkejZZsXUUUAitpHwWjhCCPj
Zfb6n8ZCO6VYevWWZ+3L2se4HdcTJrZyDzDpD8mf/UGYEnqCcm7akxp9K3koORGBiJUeTMEe0Ojf
EMesDG94HqribbBKfz2QhrXPM0qNiDi3iPyYDXQzHDrGg+nEx6qL+U4iWRsoPNakSJ6Tij7dV8yZ
wBiVq2BMzyFXdqPAVK0stAKboeuZvLNWiIBlI1Ar0JrwSPtPPblDIH9FyVIAK3hasBlx3QfcsHxm
HVlJkGdX5kwEhtPNt8FTpzof3wPCUXh/kz2jah5llvf+ahbps2MlR5t1RcKIY6x7ptqY01unfp9c
g0wrwUsd4TAYohXrGWruMKkvuu2vHokEez1lrwYa49KPu60RBsjrDJ6h2YqOcc2Cr5fkzvaEssah
r+/TOPuceDUJgz1SByupcLHK+0kLTrFghpM3xTZ8dIJhXsW0/OnASE03I2VS/cuPwgf0+PVMpMng
XKpYM4rLX1n2xGvGRvcDezcWPj9h1YVrv0g+x7qDJtcxG/Y10305+gOkovRjoF3h45qJvkLqBCZA
XfDqHacKPl1ZfnYcIjiwRLRFt3RANsiIZFT2Ic3LrSOlfcwLltpNQGyAYnSNH3qxJKcxh2XznnBc
YNX96jt2OBsn1eeoak+oAPiqexte9tr2GQvPig8wrRws7NGWISVBSfEmw8dAviy1XDP4l4J2ygTY
QBPV5GvZWl+GSQ2rI5Psi6yjUujP3hTcQuOBQpAbdPJfGyd/Y21B7AN7WNsaNN+WUn/AUsfjMW8z
J7g4YX70ojbdV/306LsNWai1fPLBztAYW3tgZNt5YtMOz3JFWNiHpewny86f9ElY6UtMBzqHxSul
7HpuimyHJHbJqWL8ztLdFfPVKsGkt5fcw3Y6TM5PMSSn2qt/oUaEhCvVZxIZwUaF5LcVA+dWpfn1
0GOPlwUrN1tMwqUIwUJPzt6p+nHHXOizb9L5wnshItdwn3FQpByPOE0Qcb+ao/eIaIIWyKasg7vu
3lFCIvMTr2aHXGfAOYpXj5ycpwyN9lE7p17WKLUa405beCnQ3ZDSnY/qIiBxtLCGGhfaRqATDgYD
srkX+/yCBh6boie4iCe7au6munXgThQ3mejhSRfmp1DE0SQe7A1rKg6w5Zi3+kviSf2ncmzaepjK
PtdQU8SsQDLllOC86n3ka6ap5kvXD/e1L6g/82xPlJkDkph7OoNuyyHyXiP7zZvE3HssZUIftFZX
IoxcJAL2WBgkd/g/eQAjtjMmzRs9fzE9FxWG9QRo9SptxZdMwV6TFLDi1w/L7IzCZWA2Z48b5dxX
eVtvvKNfLcl6AXKUkiQzh525F0HcFxUVvyfe3IY0clJDxIy8yuRtP8gl6dtH+Z9QUg4dNTfZMNQ9
Bs+ujLyDWVvRzja6EwR8ezUXHcZWhL8AXMi9LVgIzeFLag3PtiYcjDYaEVOI+CZaTgdVZS+SGsT3
qN0nNfz03UwGUxhcEZ3hhnK+MquA5NZWh6Y1nwgEA4afnzrCCLe5BmrVNjOZNzycyva/w9J5F6b3
BT+VlqSLbyNcf4S3hCCXcg9kCoG5IvpsHLwnayEcFGl2gxHbg/Z0X6b+JevNk2PTurdW+RHl/Ycp
nBuRkyRrG/ojSavNaFs3M1LikHFRNKUAYPuHJIq+ehv0VUGGzsZdqIvmhAJOxW/0YAfTjF+gOUwr
EXQfU56cbA34MojMfTe4L0r263Zuk1uZFzuLWCssRQPdZ8TOdozUdijNr7AI/atrXOI8KbY9E6qN
JZqzwf2YGuF32o83K+UMS2zxJNPmGwIY9ZQdgXkCpFg693P+y5+D99gi8l3H/e+ss5b8eKwX6t4n
I22LGJYQ3NL8cNOfOnJ20I+eEm0grukSzNewBKm2rG08PcdGEixazwOedwyf/fye2clbykZsEwXx
yWur5lgYxUEPeGFq75Z19pPrxs8Glo5hYTP28wWYCEYxtgkQq/BMmNnWsbBVkJXkWCDV4ykwtn7C
PWw4PG0qFLAGHwY/vlUYug5DNSMxruOLjOPsYg5fo0OtlSCMzkGQT9n81ailVEL0GyUMFoKAAoY0
A4jD14oChluPsRzuFeSLcX2q3TzamU27FYLiw7OsaCNH3iduVBFIUIqtdfCsEUVDWh1yL3/Tnvlk
jSVtvWut6AZZ2pv4ByCycaRhrzDc85RPj8UEtYSlp0wklkE3AHCiIWthzeaIVifXbH8WF/Qunn1I
WgtVdCR+SQOW2+pq2YJ59n3OgQrVLJlnjNiu02/lzSaD8VgZGs0zCYFuEfjbmEg3Y5nDgElkM1gN
YHH1ZvLoW5gpYKPsh1VvY0XoNxOSLC4TFH7mQn6BPyBO1bSZC/lQM+VMnEUBFqbfcYM/2m/0Zvbr
F8n+zKsGRmCt/VgMBuv+Su76VDuH1uh3EcEBqUsTTo197wxUNOaSt4YXhYUKoZapk0GxfZBvBJJf
YiY0a83l0pCOspgY2Vk9mKV7Wx4NF6ss8QDBzjC6dyrIQ5gbiEfE3h6MbuUO9cG1pg9zrg9qZgsF
OoM4wTB5C5KmRS1A3AA3GRsfjBncBRffT946py8vPSl3ltJomnv3Iv0pJWSBlILBt3HybGSDQBbX
5oHvrRltMC+b1oM0X7TyaVoT58dAZml0eFZxq/GsGn+iKNlChyZ73bqv3eROZCAGEtiirmXk/LcX
5FbwqxzQ4FjB05w1XxUMtoNloQ5yO0ZX4zM7uoQU4NRYA8r4VjUBxbb7buLBOfhLBoZE/uZciUrn
UUefl0n/fR6EgPEwj3uV82RGxBJsPVIGV/nVtfv0CID/y63al5Q3y24cLzogBLadeV/PREJvChza
K6+v71uJQyUcs+Yxo1hysU9MxGSgR81Yu5EeSI9Ktbu8lWW8WJfZWtkqg58P87UR0XMaxqi0Syo5
sAqrPmNDZhvjl1lo9uuZ/duYeJfMhny3MsPfODSoq6rwjjL33WM9osuxBML6piMRjwPTFTt8CU89
O+ANQrZNKMcnUwsakCrBgy0gI7hDOnJCsp51ogEfyngqR+udTJaXyaTZdB3xzuT4TZrjb2ztaDCD
HGIyE+uZ+zQb4drkL3Mb4YDG+wEPlctYxjVGGMPZ5V5zn3DOR2HPUK6BgWXIuzr49lOsR310LiJZ
byUl8Tof5GpinIf8lqA/z+gLtCI4DM0c9TJ6euZDof0aIBrYzX70FOMX8aobYS2vjglbvpI+wXvD
pZf9dKDaId4Q4FK0/KFALFg+xqe4arJ1aPEmt9DaVua0yMfYzJtRIFZtkJ466iJGleO204O/E72x
96dq2gxjiY7YSV7VXAynomMDCUdyTYwjdqg6e0yHRTjt4fcTBYbpvP0jTYI4guzBB1gNs7A+TzFz
qdDw3lM0gCvHVT9pLXddJsoTcMCnwGFNH/YNVgTcqQfDtBh2T/ASaS8sSWCsQ/tHHh68pdngvZvD
hQrhWd06IH4WxoBKWLxcC9JehgQfQZ24yFvH80SQn1MRCw9tiJQxZuVPJt70WtA+qfZHdHDZjJhf
UVg08HGiMNb1J+2H1kHlSOGc+c7PmHUStEyKCDHmPeFDLDScdydQT4vJLkc/OA28nEfC8dxiOMqy
fnEDbrZW3PCiXMwSv2BcfhKvYOxjq16TCo9wAZmmtgaKEtJMOEeWhqWyXhOlf0HxhaGpsPclEWDw
4s5qC//SgBu5dhHzVE2G+cSobmtp6wFAGWTXNtiCrdjR6A5bu3r3rMBg23rqYmvncq7tkqz0Vmmf
fPuNmvddiACeGQhNJvzDPq/QLDKmm9E7b6BJsvtpiBlLuDGYlvzSzaIixJrhp0jP8C0h4fggPuia
uYKJaT7eiCchB9wmO4Ros32jGkZluhJMaauPBMEh2Jz4tfH/uHDBN2xQUKHHjIRFlwxnQwdP0dx8
O3oqzzYNI3DkGN2FIfZxNN1pIziQSg/KP9iSx3IyR7wOhQv+lgRhBqbzUVuMt7OE699W/nZOAEti
lV1XCTM0hxkuo1t6uK2t1QdYgOcmt9HvT7x32hEPPWy4xfBcFNa2Gs5g8G4zlGoKnf4+aHgV128e
Tg+/y2I0LKjhyJtfOgNEU0lSUL3E7Q7zLej2iQto1eq+l6cMmu2psA+uITx2QuItHhjjVK2ztxLP
3aP0SFeuRs6kxlzuHV2f5jY72fnwSGFmn0zTeahU8ptCS8LJXc2LOa50Q2sx1uBndIr7UXnmYRid
byvDuerYHXatYdxCd7HWQpfBQfb1pq8Y5RRDhnQ2QHJGN4f61/vlhELvx37JKIbcoVv5Ww9M/Sea
B47kCm53O2D0URRfRA3+YddHCrXpH2s6kBVykxQF6zMMV4GjxTgabnexRdlvUwxgl1JGL7Uru12N
YuOkaW9PVcjLZ6izPyE/82pq1MWsymkPdbzpMAySN1vAO39I11DKDVCl8W8bKe+GrNJw26MLvBie
6HkdyY/WYd4y5fhFfLZ668DSEa8Y/7sderGQsHAI+eLN4qYDQiWuyq0bqsWpOVV+ey+n6XWKp0/U
ARCQ4Y84Jtq2TH+1AEjXTQHBruzlc9u1P4jkExjnlbnnazYjlm/izga5UZPobpnr3lwLjaXuk3xX
ZMne59k/JkX9VnKXIOwTfLnEqBTX3UkhvAEEwAionmiLteI7C6N8L1qSmTJdNKdABPUJZAWveYGB
zVD5cHJgjbLFOstomqEG8KZjeYEZsj1loQyAJAzBiWTQS+fFDxpD4jopvGuedcOpRWa6iHWgNC2O
zvjy1/871s5d7wAg6QkdvnTyJjKyX6wiHLZsHPZ2nlDjEWma6fCtjypSgSL12SfxLmVvi263eE6T
kaoYO5+qw57GZzBP7hDdXFlBjwYtsOKFqTYm3hrtEYIWmEwbGxcBr2ILS0QHufJjQhpd3fzKe7YF
rK8tgDv8IciZxRqJyB2xRAq+JDLeOpbsJJDHe9G1dxKFyT6JasYYmLa3maB0AEsLu8t+yaLWWbzg
QbJvhLrFUemQcm7dY3xYd1WxYwyNFGV201Uic3UI0xbyFPOHIGBMOBh8SrPbEBiSOftapskpNs/T
rHn9lwjNm8+yCR16heQ3FphLG5lvHbbCVdJlT1ogmJxGx1tRi9HMyeSlX4RKbtb8KlX5y3VpoGsL
CY3d2yQ4cegiWNg4GDL3lqWQIVrPrA8Z9VrZY8g4c2KEsJ5jJ9sA9Vsj4mJHByR4h4wb9wgK1Wrh
zWTDI95OEgoUsyPNamavK8XyIrP/WHBxHcKo7n0laiCcxSnz8vIYWuh6gB44mj6ltjSHgGlcaEHe
uoxme4QpGpBgtZJJ8F2VEZlXZfErGyYWM3H9HuSA1TxACCtOou1gjtcUhDGYR5xsRXEwVHEogvwV
KDPwMcVYlIAO09X5u3JxXtYIjnhhtAkiT3LdR5sGLY6eWZ+05MB421rZv0qAeTQNtc0GC0/bxNKX
FU3dbgpYiGFNcT+EfyQl7S6JcBaWShZrAwI6AtKZ5bwBzSurAHWDLVslgzktEkJksGa6h9b9TJNd
b0K7vHjK/olK2DpuxmZEM4GtJvrBogM04hqEw1rXyLO/bG/CkhoMW4I7PW78w+D0pCEl2VuK9vtu
SOA+oxskdEc+Rdp4kn13EMFk7vqYs632DgDZ4McHTnAga8nacol/x2BeLkIT15oiLSTxEeU5YveC
Rec6CZolBuBKVAo62gC8iO0Hjz131WyIHxKUr1O/NJESolROt5mTExVXY7jPaihtgQYFaDX7sh1+
pX7HzLbyri1Dgm4YhzMk77t2YIwFrByvM8C5DerRc8VyE4FDBOy4oBbUUEBWmLEBNlsuErFX7MLF
kYU7TSRuK8LaNIku0aM3m/U1huHFvmm+dtS0bsrFIAv2LvGcrzQqXkVQfTq9b8OdTt4g6NfzEB5M
Aut2BFOFoxj3JblEq2IZESj9lQsXlyTL/JWl6vKQ9oyAB4e0RAGGpXgscBjc9fU59avonBueWnWI
QHA2tEQYa4bUBY6ejNyvVWmlz0NDRY75nshwnzuosufFSfSkYnkoVINMjTiCMbPE2nfkT2O68d6W
kOaGPnnxGTTfiMOARxcWHkv/hkqxa98isgcxP7AKt7DrHTvFpEhbJ09x6Ifw8IMeeYwRxSF1H+VJ
GtDmug4heE6efllu+6NSXD29tcio4QEHXhod566/1uZ/sHceO5YrWZb9lULNGUVhRiMHPXG/WrmW
E8LDI4Jak0bx9b3o72Xme1WZVZXd6EEBjQACrq6Le0kzO+fsvba7U31XX0Mi0MgX5usR4/vB6dOf
BCNRNxvPTY4H3WSdJGtuPmKNAEcI10PVROJUBHxxqSKss0r+CI+xRy6HbfCZAzXDGkh7sWPDFdxy
KGjJbkUqzrKtLAiwepMktJo93aerijkU4E/hXTOE33AyfVXeRGu53adFjBA5Y0wNo5bWTLXxWcWv
W+bey7GIF+e5NnxmF4kJaKq2xq3WCP1nortDqvTrxmeO4gaEjE5OfyHRVh9ETZ3T2A7DBzqCUzWi
2mwTkJ2rnMmezbQ/tyy1dlFjLl1za2o8JqI+PEdqhmZo6YBAsuAV4/U1Ybn4kfEDwMtWqAavQpEg
E106rUEB9GqQ96KFxTp0qET5Iq5zTaoCdKEtnhpUTjXifPOH6Xrd2vcUIgTqZUJy2bBqyBKRgS4H
D1htvo9RBIVRvmlbfCZLm4Rom2FTitTDud2+JkmICdeojrar3pXukqMJdoQ8Y1obUKBwcDs9enJC
JYwycA5jomgSjj2bWoSl3w52RBzdxjluOBpmwFK4L4tsfDI5EZGnNXgUsCZyfeMcqCFnf6p+Gk3D
sowxyfNSusKaprf5MDjc8di3B1Iuy884zJptEoWf2oxu0HheZzVNJnIz9cqY1AIysIpqMxTcPEV2
jCMD6WeY43vyzG3ZyojfNccMUy3przR7HI18qhPYIYulGbTkM379V1RATLBxPRcUtCEnm6wxjuhR
c9rABKQTmbAza9Wdm/lgUaCeJxN/u0US/Krpx/3Mge08ktu36YYShjrzY8N0xqsOoM/aqOv1XIb6
1GbE5vQhQapu9Suqg/lASNo11g//wP6NvdBgbJPOGFbM1AHv6N1nXViSSNvfArDUVx1Rcvgh4TAQ
Az6Rrt6ofkKqo+xVI4vyOS1vypProyWjQYd3TnY3ourstdNae4CPDHpQS9sd7oscD0DfZYewGj7N
xLuKJ++nKwYoDv3krpLkB0345EqDHLgtiI3MWLNuU4sEKiTWYmSD83DRXbWYB4DTrDtyq1Rf0ZhL
30djfLK7LGAUxyjPSIyfMuiSW0iWm2SuIHjPtrGaf02tvRZpO1zCoTgmfcydu8yDYzOad1LU/f20
tJhbv6GZPwf1Me7NYdf0Gp6+7a7txnxnglPgR7CpR4DhwmCpN0McmhRmELlb02f9khZPjl+eyhbn
fsGNDYAyuLIdL9hpdCmrpKl+yjh6LGIWcJ8EjDPc+wNlOTC1kql7Lk7cGyn2Hs7mYRfdNEzR8A0h
Yoy58PTUv/htKu/qvjnw9+cbXjuGmdV4NwWKnQ/hI704hQRwiB1qBzhlXQroQPraeRzToN85dUew
n/zQXmYQVghn7ustbCYM50yRf4eqGeyRcqH5pzkyPaQiw3Hd/NJoLQ62wbxgVB3D2Z7xvwkOZ22b
qbeHTPgqW1wNDfijLXh6IrksWZ1SrFK7ZJgvZq8Y3XbUKSmMF6JyVzOTogtIOAVsQfX7sGVSEwqS
9AJ01Aa0IbJvrHs6A82VHELJcd4VD7rNblliYqwRY3fgrLdOZp60KK2ZqnMgB+CGTchuxxvfXdGh
HLdZp5gndNGB2EKOecisX6TGcWGUVojQMo12ZuHlG7R9G/KYA1N9zmVSIsomOxPZNkp5F1l/hfya
Q+e0ZnvqgRCa9mukpq03lvpRpq1EIaY+s4jha5Wnewqfah9MjENqF+lU+ZD30nxIl+mYWH6v28jU
Pdye8tkY6SDUotyNrXomaIFNcAY84dCiIoTAdZ1t2hOlame4QL2HUdC4VWO8GxWBngru1UaYRL6X
Boy8AJ1anUbfDbu8HcDlt6V75zM1WiOf5wcn3g2ldHjsMQYfE3inQCSUtyZEt4Y00uPhi4P8JhJl
fhN3cw6slFYWYqcHQnx+/5CFiQoJjktlOcIW1fgFDAlWp62I5qUCbEm0hkyc/mAcTbdtWsRZJj73
uZ7cQwQUAa4CJDLRQN2kqDugJ0IhYsPLGhxMxCGeEoQMNr1d+46Ej/4p6Sjj9BCDpIpJQ+Mg7j4P
BJdnVVwdKA96GvdLQjK9gbPLGBnuVp+vJUSJEUEvhRmSJFnG1jkM0m5Xd4Al3LalBGBxCUy2Q0tg
uB4mFyRBv4C98GvLwL4oVstJjNkWiWRyTrzuA6ZO+eiwCMRdhcHFqItD1P7KGxupfXIeSlqP6K6j
FU/+eLRTrPZWDB5ixsEUmklzQGh/b9j8OvDJnwGHBD3raA147rqT8bbxaNaWNmaWhBn6ldRWuBcL
LnUMrezc+u5Vi6Sb1W9ejYv3WqlBb5DxPoArlB0dXYecR6wLDDESsHGKpU77iV67qfOGN3Zn2NEe
TfVCR+mvU8ZBB/Jw28p7sfz4Bd/o2iu5nsaC2EwO9+YquJ4V1Ox0hLtAvDUKFmdT6Q7iK+CVeHyj
F4yjCwp8C58SPCWDbwEkHAsRwsnU4Ogy1IQ1g/moPXyTmfGRlnt/pBwx6oaUdHNsd5M/fhRD/x3F
Y0V5EJHHQOojHqc9MvXhYGRLbS77c6h0fzZGr9lwMCT7o2X01CIaDCHPXNdKQRkIhVzT2AwL+3V0
onTrTLG/ZsLwq0HgMqGDvTK9BEXO4FwKNaCcQcKLufBs07Sh1jURib4bQeuua1yuqar4O7EKMaya
07ULQsCK4CER4LAfUeYg9hnnnIt9ip98czCWsecxwLtJ7iMn+57Xi0DEq1KSHQt2c43bBdky4S86
GFYidY7Q+gGAjfZtQAAar5VornQ8PECE2NGkd5EcXk0xQfAhGOy4BCI02belkd6Eob9yHSrvVAYo
1bxp1Wv13PXZvtEwdtNmHYYtY2kiCHtitdMXD73mquHi8u9jSX/BxON+FfXNMWz0ccm8+KorUc49
jIz8HDO6TwbnLIoeMISgfeYgWHGLnTcVZ+SVBUz5Ccds46NHaxhrdhbqQ3tFWjHRU3V0T/qEjSt4
yGh6rpboh5LMqYmO3LWhKZyL/nkMk1c53rTqyc9dgDiouQ+tm31XOl5ztMdJxGGtzzqM69BN1gbQ
NVlwL5lMLbg9aEBXPzs/oFlFZ8CVmF4c8q0YSoRb4kLWSa8Nmlzzyffrhyyh1usDGAWYUdYeFmaW
WmOjbZS6chmMly9lyDQ9we2O7M1w1inCjzWjfSAN9Ps5oLhkYxqkN/lhspvD4VXXut+UYIJIygLE
lIj+6A8G1m/YcfPcbWsMPJAMblCqsiiBKkxwS810vyQBXcFwSoqRDTsfu8vXf0oG0b50nGfiX37/
UN4nOPO72UPlWaozsYkjzFl79fUeCQfq/PVWFDNo/npL+GjsECPT08GhzDZFKIdMDKGIxS6ue9tT
UAkC5wJUDyW55vpcgrfziLiDyYkYhS/v/u2/uO4uAq7cAcIHjOCwn8BgRuVFeHAU+qoq1gOcufPX
fxr1u8poaXcurS/sQeousObkVrKmExR7b7Ao3rG72bvZxqkO8iBi62FJShwkvTTcCMgB9+nn4px0
mg5g8lIOU3PXTiGlfpTvtWfWBz/6BKtT3CIbXsfEGcs49M6zP1ZvUZ8+1vPUXaovj4jhOnutikts
D+2Na4vd//caAeXrpsepwjT0WfZF10z3P8O4LP5oHrJtjED/2Gz0CCeLLDX2v//woN8sR0p+s6Tj
04vzUL2ari3/9V+Gn233v/7VVd8cYTmWa9uOJYR0sBX97jgS1jdT2DZuTFJ36DX76q+OI8f95irM
KIpLVzL4ke4/4zji+/zBbmTY4D0YIrFo8vE/2IyMMI7yjFg5Yj6cj662VmgxDiEjS6rMz7QRb394
Tv6esWn5fn+zNf3t59h//jkJGtVESnpN0rTK21CYWGjIoXlyLXDvJ4P0uFfaZ2O+qvQcpSczxaB9
lZt1dCJeiJ5PYJqaDUxaT5GbhVvLEeMjhhPqDtmAMIN5cqka0Z/pwdso1OPphpeiQjqaDf71f/43
8L2W3/bv/RW8UH98tpqInFaPV5iua/hToKRujyH8VGc9NXaxJxwgkuwCQDE2elqAwyqvXtpWu+xW
OBRrswthr2V1/9JA5xZrX8RJ8on4xai2EBHwhAe4FalKFRvoRUGiUlcTUMkCCzrh4khyE88++bYZ
XWYdMec2DOW3i0ui65HxpqiYchXBuaic6GYoNQb03I7N28Qmm9Sss+wnBuvpXtAABWAHrebJhVG3
rtsGVUjrSeHhQ/czTsd4YPagnaCjTGyv7+S2005tw1FxNISckuwiar6zXRZtvo6j2b9tDEscR6bJ
VOHVPD50zRA/Tw401sazlrynyJLPuadbtovOSzhy49h9BrszPCRdH0J/SHysOoFBpDcGgkxB0iqt
O+G2/lvB2ZT0Znh/j1aTiLNPnM9pHjNXbT1VC0zG1HNXyQwk0Y8apNmth1uGRTscb5EBIR9zdBOA
t8eLaSKjHRPas9KAuguLMrbt8FK2fn6mOMbEEaQz4t6czBtZNvEHw+J2k8XsZVM2kFgfNYYClemH
3x3cohzJzc6Yb5K8m5IDqhj5luVNu0PGEZyasGJ0hJhqjz0lO5KIXp5RAIXPnYizX2RToOgpbS2h
8sr4c5D86VfhNE+3ZVXaIX6QkExQnNZ6pUwjea+h8cOgzL07T5nuxjXc8oZWbkmhIiZBF8+kezk3
Yji2TAzPVVmjIk4kboTcDAl9GHjLqNzujKhZvMdxAbKiY9zzaVfxeOfyxE5XIUPmg8sR/izi3HnT
XZc+Om1jbcgvCNZdNsqbUtLAoclSgBHwjfEVcUR8zCkNTxJi5acEgQetRkNCLv2EwRKpZ9ddn0zf
PbeC0Bdxle9HbIQHr5HZDUps/7UMkvyIwM/emJCVNp7JPKZ03e5E/lV+an3AdWbA5QHmsocrlM00
Z6zEcjnQYGkGWrkk6uXyltYVs3jT8OrbCp32ZxNO1X2ODr44WS1K8xXqXfQQSR9N1qmPPHFnsWta
JbOP0HtoSKEJtqAr6Pi6XWF8UhV3R0NW8kSHFzHGoPoVAVLM0CfL/Z6FRCd1pGqvbRjXa48PGmjF
l3bzaCXVu5NbzU0cMb2h9Uz5F0R19dnElKubDAvSg0bTCYQgrXdGqxiN49oMb9AqCOzGA09erRhd
GOz3Ve7zPS0TwYDlAZCCI5wQZEkDcMk49YofPgXUraGUTzeDfK5yDsunchLWjn5u80pRFdMPDVK0
AmN+I/1+3k5N4ZyVP7prK3UAngWRtriBCLjLUUFUNQfzmdB2Ax8ZqDiQDEnKJMwvkzPwakgGeePe
IQVEJI7oNz5Zg5uum7ktf6BvGS9TP/bPoWHrH+ScDpsgIbN8hB71Hlpx8q4nnGTcGXQ9/DLY0zi1
HhRSQs6akDXAaJKXgBTcxMLjtdQSSVdHKwkWc0PUFKe7Ps/q1zLuIBPz4sEgDJrXhNnWNui0/6od
J1W4xHs6lGPJaVVXwbi2rFJT1OmepWBGiIq/Z2oJGY9KXFVBgISi8jGGNDkpAlgjQMgv7tUZyC0p
yyx3NJq7bCurLn6KA8re6x4YzWMpliTWqrScDE9PNZ+MIeSgPMgJN5SDlWlCGDriU4cxiR1taVIB
RszcH2MTY4jJbZPaRWF/uxoxDNyj8jN/DYXApDk4zDEyFxHwJIqT6RiefVXkeX5KauXT5G7UNcRa
gItO1w6P/kxVHvW5c1Mxjdn3HQ13pzDLxyFQ8N5HP3usWLKJicb1Qzqy9zkZiSD+LjG3ypwhCDSj
wHrRcDbPs/Zt9sx0q0Rfbqe6GD9LMn7v02LiOpntkA1cLIoQLJi3IeTQQxCS1Ow3Dgtu42H2upJj
bR1zYhB2cyGTlWsyRfVbI3wu1ehsGz2Z+4BUmvcUbSEX85gUOwfRHC8FtDpzV+hmSY0KJ7oRdBK/
x6PrfHBwbx5aMRC4VcDJIIFkIg6gJfFxw5GLpldcqF+pzgFrgOTfM9Cn6VRUmExYYGbEXUn4ZodA
ygWffvTbRe+rWWYhu2TefiCe1bwOOIRvaPkpMicqqGgIOpI7oqTabVSZ3g1I8pysdNUdgOKhs2mE
CMhoSSyKQPJZ1hCf519sGzY8uNmIbrSywPUqnTBXiWWxhQStD1bqu1h1hMJUFpiG87Bk2QAIwbXZ
B7O+gATOs1WZMxpvDRfNjC3mn5wb8V4y6Vur2jQToLXSesk7MP64O/KXAWTeqy3xTpihIYiPy9Bq
zQLbTAka4o38HyScghlHtoUMP6GRcCIXgISTDc+Z7YxH+FxtQKLKgqyOqFEjOhmHsFScv6Q7npyk
RvPgz+musGFGEkeon2eQXytnDHCeCtQ142BWuxYd20+7GoLzkApkUoOMTtEs2488aXuIKKAlk3Y2
cEZVSOsNg8AYSzv9fd3EyX2WiGBFcJqEGqqBNjttLEH1FinsJ5NSHXHX5ywzxiAhSW7HQpv8Yo6K
SQyUHj/QTFErF/yJTid90qgqxH4jInlq+/qzS4Lp1ZGB+D7Brl5TY8XQOeCQVIPb3rvM+5tVZtst
tXFRrpHVF0x52uBErBTasKoUcGamaVgcQereKbu17qvu1Fh6WHM088nmHdHcDn1xoRDub6VBokBA
62PvlrN/L9w0Pcelbl4LYOubVjFUi21l0gUS6hBni+gurdxnVwI8IsgGymrQROjwZWjrtdMLLFy+
sqzPNIRLrD05LyU0DWK8xEiKa2dXDeHixG2a7oSlMt5WGEddWu0NQsEBXcbF7YL+vRdLaGU/OSsj
bvzx2q3q8QzRa9xYgfShO/uMAd1+ZvTd1Egx8RO7wcUuRHCnc1xamQ4Z7lbA/Xd2Oauj0BYjsYHm
F1yNtMTsZIngVUBOONETFGQs4TmvksxBDqvcfd3R3rdFTrM/KmIG/RMiWKOxuxfrq1tOZFn6LPCo
vyVsYPeNi2OoqzjiTZEWl6CZ5oOHiJB91GXsQF/UP4nRxl1QpW304RU5c0ctUXTTKiv8c+QENhk9
IZgVYl0scSO6fKxoU3rud2F77cvM6rUeOd7lgC2lfKMVWHzQ80BuH2RFuQ07o/2oki56VU4PXs2Y
0jWzJ1Cfqh9PViXFxpxyDB7tiEFckufyOAomyUbaAnkm+mBjWbp9Yw9iCOUTDTDFsKVcyHCs2si8
POQ4V27cIwOkJYMNuVR3+JtNbl7TVzNHiUqfUkeU78g+jVNCjwCRX91dMaxndugmwU3PS45jykir
y+jWWCuQye8IDMOnQC76ozuiqFYziChlJA7x7XO3q+pyAfLVUFlIepu7c0Jgz0ceOiK9nolc+bTT
0qaPMAIazmdaF9x46lqPLig/YbTdRZWMfq7wVieX1rRgEGae59hwAOfxyc0rGs+trXW0gZE+PI0y
D9nBXTSHFeYHrhZLhxcVZNVn1jU5ea6G0d7jc5D3ZWA5NN7hiL7lBrZ5c24QoBGs+FEZBIrTrGb4
lwfKeyXZvLiu2Wohzjox2FhXQ3rrIq/rcY2BOijkMG5SyKLklTLf7dYYpfMP1URjvdIxsZYbMvX6
kwrCct9ZSfnYZFm2SnTmH5t4YH0GUYz2CfUbqmT6Z8oYjAA5Lbx9ZcjvWOX1HUWRvc5939poLAAU
GJhS43WV9fYraIEcA5gaAwMNcRuewim2dxgh0a2V0tvrGcsUKgWFYm+ylznZOCu4NAPsNvxxI3Bb
tHNspyUMjptA+xAdgw4NFBKKALedlRneY+c6ebqy02lwmMYX+B/Lalyg38mogh0vIkO9mFVSXle0
RBnt1m0IxdGbwVT1XSC2GPi6ESizH9/ndW+i9W4dTMzZ4q1Mk4PBifdRqgotYZYiQrF1XSBFdjPM
lQAsmUlDMdpiLltrE8ArI6OCwaCT0UwtonVn9foYdKn+ALLnnWKjJF4gzwlsgzt75HgYAUxuu/48
S0cdhJfbW+mM0ysEU7HTLjL5WEYkMfZed4pJJn8ZILHd4enU0Kv9KTj43RAC26fsot/PyMjNE85y
qLC7Tcls4Vj0QWxtsMqPD0XhMs4yaBdAno1O5Rj1JyBU4Tp3lHpTpqj3dZ90E76lxL6bXTc7ouMY
rhMpnI+6kOhO584a8PfYwbmuZLtyOUhDJYha4yGwSxOJBqAfnruuZE4Flf29c+REFGUSJNm5oQhl
il+oBh5FT1zbSKaHE9voZ01fy46trR2dhWQc9ncdRU59RjxVT1uivtCDuWZCh57qxf8etlFlrKlJ
Q6JsE0glKmyTGzMdOLsxW7pBrciAFOC+wuEsql99lGZPZhMxg4gtMpwt9qYnXdrxzqgSaB5eGnd3
USYzKvrIOmtmF9W1riP7NUDzZMxPDtCCn02jTUj6WY753w9RF8ycd+/Qj4hfbUh7iuazTcajuUxa
wbbri9NYN7mXqJWUjfODa6IHBkluxF5ZFQmOdWTczr1HHmFEytMtqa/6DsFCe03uIJ3puLPVL2dO
20vrAqtwsBheI0wLb1CTkboq4+zCGdv9qMsmOfdTk9JIoEx+qqNRbkboKDlW9Mx5yUMcIJvarCjR
KUuJO8njMLxPMtO6s5I0BtYSAlGWKJ3tqwRYrnsFMSB4qx1iGIHATjjiwjCKh6twFoKa8SshwpJT
+97kAakd7AIAZMgrRqGvms57baiCbq0kMyLMqa5kHSS4gxkKz+0btwKQ5nhu2pLXJrEr6iYbUYNN
Y2Htijm9yUV4LNM438R9C6pjGnTFwQS3D3lA3obNj4O2ZNbCacQZ3lNCMzc5atGjnju0h2HVl8WV
RxfnLa+N+CnSE+S3XlvdVQ7YBdVOKTQAwVjNTyxaDkZ5qz0aod8fZ9zw6wJ3BSkGUsmNlaXA9fPG
2gH98544WQ2I7in/r8hwMiHKeDK5T1oDz2wzewCHJ00oy6rEyuIspO38zWKp3uVjlp/TjCAHz8nk
C4UHYTEh8a0o3kqnfWmZ58ACCAkSYykM40eZIX0SBjoATtZjcjHiQnpX5RwF92WSsK2MQ9Vn12lW
ZcM28bJyz+BZ7pwoE7ukClGbV2NxExLseKAoDj9N6YkbdsDJWvMUjpuShTXbu6Hpb82qjr5bhb9c
GvReWzxjXD5EvNQ47CT23Nu0GNJzmCm97oVt7sYw7+9dW9ExQue3mBHHtMKWYPPLwgDrLlMu4AGC
2EaHz722p9Ap710PMQTHCa63nCUcL4V3YtGY95EuimepESrPJKOssdK1Z5SIrbXS1YDnEEci6ZB0
DaljU42hlQ4LL3HQ3VTEe9zPiUZVJSDBy7DlDBXNinTpNgvTS1XG8Q6nmf9zcDogcR2qrk0eEKR1
xbJpvne0L+B1GzXfuWPwY5IgDLDeObmt7n6ggPdS9vog0cDZlf+eWe60Uy2NiMS1ja3BjvmomC7o
d8vmHyYrSGq2tP2PLIGguKlRQlbLXlAVq6BWUDdxtFQY2abMB/Vtzyi0YtHD7kHSHwT8oe54QDsL
Wts01Iz6QdhZzymrnpCyFRZ/QdJofgZndRkgb1dqTWnmbwfTjF0Ujhmj3jDu5bPl1w6D1dR+6HS3
dEvLgk3Ed+i4WUaZqHXXNtGLgKK3zrwEvwMFWMhQqa1uMIo1MxV4q30anLPor4G8Of6Vp2IzvuZ2
GsijmPTjHAclC0prX/BAg2KhhgLLF2DFNFTHfYIvCFoxXAEAnuVNU0usk17e3STRCDCpi/34tXN6
uYF5M36w90/bGu8wlSuFVZmygLiObz0JwirhYao3o+oAWBbQtGLX7vc9kKu1wYHg0Et4PaU5D9gf
s+6sSgVcqzaI7iRsKC9/TQNtiC33DJNXu/YbkuU4QBL0QFw9RkYEnZvRc42bPB+CQyqEfxkdaElX
MGGs82xKSQRpPY4vblz23o66Z36sM6sDG9LnT60EKeZXhrEe2yy4R4uS7xC7Z6sw7tAuyEy4m9kj
YdT0+/iRVBe4Dq4ebpnvmZuyMfqDGSs9XotiRGkdmzXaCyoSYztaBPFdDbndrAQA1BSEJBwGPRaI
HlNdIOzwUGnTWuPSWDZRy2U/ChRPN+6XDjx+DmwfvZG/aoyI2XTeDJrGyxyw0fDUGXvhkHmPX6g8
TKSFbOemiWncWckvYzRRJuSqqF6SfjZ3sdm1rDa4JfbYZjlS1ol96FAr7SYOskf8adY1RMUYrw/b
dpzZ9bYkDuqHUH2AXcwD4Vs36WNmKecB4G3yICM7f4qyMDvaepru5TyLjcUx7dACmfmB59Z67UIH
JX9AcnDLrt7rrTS0gdlPJtMpE3ayuNtwkUwlrKUxM1l7yc+Ujx7JLitq/uIzkiYGjbAw7vk7HWax
kfvkDrQzoW23u3726ItiKRHnVpnOOhuHL5EFmqzEg1qF3s9qPmMW2xxtX52vBmx1mNfwCOAn4nSE
2HpISWkOmuyOX8//acQUQiD9y0c30Nmp8uvy7BMfynUfoxIUIWeuLBAGZgBbI7IbB7QWxfxko3F6
LAcx0uerA3bDqVkUCI1CmQ+KQX0n6wthsAJDYjBofYpMmsK2zexahAPJ45OEB52jgeNIExVH5JTt
ZYhrC6EcZKjZwSCqYtxwVhwiHfPj0L51x665tqskR9RHO/YaJK69bi0j/zRHXaFSLNpFZz/ecQDV
LF5Zdp1HuDVNylLyLnxCr4oZsHNFGNqGYGpE7VEaekd3TNz1rFQK2CJGS8s6TK1DhLuzrv0KV3+s
A9SKdfOcTYP60fqjf1CZNVzg5LpbGQbmo+nb6c2Ya/ShvY/qhINx8yrnun/1OlmH7Lgq3xsSZbeG
qIXY2BpBEWQuMWGwEPq0GE9d46WnuE3kPckuA/bXdEkzIleZzIL5Oe/scteNgsOe1Zn3QRnjl2Xs
htKnmMcBLYlk4qctL0AgOwTjiwfJnRyLrrFZ72r3yYR38kmRjlZ+gtzA98EZ3LBj51mGlEx5l84v
HfzVdGHI7TB0+z72Iaf5Eqvmah5NnBqSkVYA7DgWHHt0ju/K5lgVV5h8EK4FH5xoacSF1AyvDsM0
5la1FoCagvqtdbIFnVRnW7bokq90nBPmCPVYe371VEkvOs6dn94mAxSUFQ3N/B7uVLkzxgr5RKZd
+VI3LrKsDtuFPNoNN8+1JtrC2NB8Ne8Lzgdw0m0v1lf/T4bk/4NQm0yYhZT/KW9zVaY/yn/5t395
/Eh/kveZf/xxEv7Xx/8O4HSsbx5XrO8Lnl+fcfhfpuEMwr95rgCIIwDzgHYRf52GO+qbjbZe+paU
Nnorh4l8W/YLmnP5lMOv6NF0sOn5mv/UNNz684BXcRkz7LQFUU3KRvX/7+mbtunPpSGz8o78lkQ8
kQCFy6FdMaZnAS6owrB8RNySnGqjEG4Eqp7/asj8pxHzf/wN/t2omVS+1PEbfoO6Chh5ccIrQgr4
ZDWcpz1RD6CV7uL+PefM2kFN840f//wV/N/jxT7+X4Bn/w1062dZTVStUQfRdnkfROrqo/v40zuo
8VFo3PU/F2VGi/DpL3DV5Sv/u5/8HQ77X+g8rOXF/sc6j8tH3/R/vLC/vv73i9p1v/kkHEqQSZxV
LY/r8zeJh7V8xuQzXErSXeQff72oDfObNG2XWEbXhqNqur7JXfb7Zb18UgrLgyuLT9M0gWZb/5TM
Y8HG/k25wG5Oecd3shRTA4f7b9GB/EHvAZHfKYeoCG4hFjBp0EAGLOaujrUtM+9AZwqUxhIU/0CY
3FWYDtsxelZ5cBzHByvXG6sxOJUZHHIBsiUTo4ph5zJMrKJwy0GUrb4guMLYI/LYeu1mWPChRXgY
oS+hrtvEnn3BGH2fPlk2+ZxQKkqBsSAON3Wytg3oYmR8B1SNU/Q0EA2bm9V6BoQw45uZRfXSWHLt
IebPSnAnZnFvhdZtjsunB3HnDM7GJJ9KVESqiW5PoOIm/qyn+T4I60/YILTR8vzWXxmWOspevCKk
/D9Y9f8HLemWzVX4j6/0Q9n8+LOa6esBv13qjv9NmEJiXEfI9Jv66PdL3RHfEDkpLnQXPOaXLukv
aibH+SZsaXLdeQKohm2iDvr9Qrf9b5YHbhktk+O6tsU98Jdb/HdZ0W+867/PT7Zs9Wd+smKAIkyk
VmwVtu3bnss99ccLPfW6qHCcfsEHkCJZNvl47Cp4DWQi1d8BDkaTydkj0Pm6zPv4mEk53JXok/E9
8AUiYnI+TcljWWakSMKk22SR7742o1yRygy4gkHTtfBg9vmGPyHeJ27h65FEyO9Mq5+II8FnI6jj
d/5cVE9lat399q2ZH2JeUf2tSAL/2A5mttiTmZuK7kIyXXtDePbiPGKDbV0GwbFXqbuGnI3T5Ihk
1RpD/jGZmrldaT2FeLT2vR+o9dcDQE95oaXepEuv0UtyImIFeOBaEzK0PM6nfbMWshoPlu8ywvaD
+375uNtLWp4QjM8Yosg2C2zscwTykMud2uQhaji7woo/A0YFZ0bBfOK3N6PWPtMstOFQGtbKT3P1
l4d8PW75z1TBpZZlT1gOX/zb91s+/vUN2i4cjgm8nq+P//b4v33d4JJr2WuP8fdfv93XW1+P/Xqr
YyB2JU3CMWVZIXhWg7lr4vbe62v1NHIV3BQMOqvW4b087S6eSj++PmcJX57npPz19TnovPkZpwFu
qOWBJihXSq8QGs/ybku75jTEA4iA5V05S32EUsWrhKOTVrFvHeba8gD2JcRNWNiB0NAUG3PMuk3h
mCXKXHoGVUhI/Ndno4FowyLxyQRdvjjqCWMtRrM4fX2WJO3/Td15LDmObFv2V/oH8Awa8EkPSIJa
hszMCSxVObTWX98LyFeVVdHX7rVnPepB0AIAJQgC7ufsvfZX3xzU6/JQVxtP0syLx7JNCcxV3FLS
S/uBEohI+uuQuzpVHmu4DuakbYGCqtegqdRtoAX6NSAncOtLDCazYmSbSs26ghjo2eo7V18Zuu2A
4uea4lfb+uaoENfAmTstx+CW06zccpfo5kdqCZkgS26pxD1L0z67DT04IIWOAMVZhVTXiJRhXLXJ
dsCyD1MA1XdKCOFtoLrIVr+/BTWt1NT1x1vQJfSIKBrehpZqQmpLeF8upUhfCSxeDf3x0Jj2Le0B
NTCJFzcZdOQSNY5/y/XCnoNigzvKdcsbCCMiTJM8ylTq8X3QpMFWM71TewMa0vXFnTMBqe8muqBB
HyePok5NVjs2B16tuwcJ6TWDZvX3VNY998umO1iGzkPsp93zNJ7zOluDV4MoONCjvqe+C+vSLByA
XUQ30hcTd7TfwIA6V7n79PQ97KHBY/AJx2GEFj2GkIQN9mTyCMCd8XxN/gisYNyMDGavqKybm6MF
3aF2CTqYl/Rcb27Lfx0qp0MfTj8+rJ/42e1j+IGzSPvvD+iVFElFh9jq95Msd2mM0t7ZyPs/bgi6
oN35dC1+bTD/eu1cxQvfabQePzwVCHl9WzRInvhgEDWX56c0U23juQa2LP6+8RX4BGanNB83GJKY
OkehRfD7zssr5elEn5Ra38cNIlEDIi+idPPhEaoiTQqqFqyCeXcsN8tTaTEgKdoa9L3/uZ98QCUb
y8oD78OG0nZJ96Yh8nFD6roa8gjgHh8ekZlIHEy9VaCl8L393oGGT35K3ujl9sMOdGr4+1wOydD4
a28vT9pl2O6k0Qa7DxviIEeCmY3BpmqpnNB1PBqaRlhIEm+QHIzvqTb5aBSIyewpJn+xSeckYQev
zBQq1yLlKhiabnDpq149OxYx990MBMQh9rkSyjadHPu7XVZANQnc4AcO+DOk+ZXaMci8Jp920kFs
BDjku+345nc1bW8Cf8pBM2pzXVdOsqtKUKUgtstXZ8bRj2b+rXIHSndYJe59ZOc07+fWTKafQWaf
U0Vmj+WmIgL3CuGFaC9W2aRO45/EYa4TWHeLIwwFHdpagiwlrJIQL+RKm3JGq056WdYtN8udm5q0
rNJq7XMcTuUDi5xZqtW9yiUpUTKEiSldcVu2LTdOXq7UtApvsV/Gv25GMfXXpNojucA6ChD60kzF
eNaU8KKUQ/xAJx4/1MgPb+XEkf7XKnLZ4ofE8hqEWEbn1QFAlkepJbuG0cWvBy93MobgtSpqxIXz
vZZVaesAGUoqUtXnp1/W9VGHk6kwq93vdfCsaIO1gYGx9c9XaPQev06HmvT38+m4NBD8ReAN/nqN
vkybg6JRwPr9fDY8nROX0Oe4w4e5JqRBudg4u6vMf3faytgYrj56YSHH17q1SPEdt2HpU4o20+kV
qdy4gzI7bnDojfgR30RJR9yshesFvYWHvyGNrYnqAvKYEr/1gHc2Ne0MWDL2F9wN2VvsjOm61EYc
mvMi18+KulJIpwRn0VvtVu8VV2HOpgx8xHypVP1p31SVfFqWUthbUcFcYWq+THrqnyVCLjPr9U1k
djWMkXa64V59S4gSfjPN2jzZBS7L3m/Ht6Co+n0SKNMmkdO7Suv/lma56RlKGu2GWp/etNQk1soP
8mM7ROpbSv1spfdleA7ogxIco73h7NgpijCeLLRsr0kHcjPR38jniO5ysJ8nv0pPZgwQKGh9/VS0
o1jFojbeuiJTdmFDDbrSlFe/t9RbIcmRoLXDsR4NoacGNpr8ppwQfRbxUaayf7OBlKGZquvLsogD
9VJiOX3UxfC1Z2x77aNzhGzjtbM186mAerJ8bkhz43VqUGemZfVC+RYw7OiCPkry9fI5e63QdtlE
M9/MiunNr3lfjlqJnYuU/YRCEsr4fKNTMCU+QKhvWpx+QnnEGUBW2psBwCvR9OqlGeBcZFXXbys8
cIWh6G9G5Q9X0AU/l8/tDh1GlqjDAT1vLEn/tpuAsWmSB1utU823MimijVkH7WFZdH38RRiy9YvD
FPPhoGAty3CnxgXdB5hmLxavLYzIASVmMpwZte9kIWCN7FN3J4pia8eVvkY+7r7xzVWkKNPyatCR
vAUwphTiRCCktso5hDv73FXThV7dwywt5UkO5cVRYQ+geAouRGSqp9aE0TP69glWrHFQ01uDgJwK
qEyPqF2ekYGtdAt9unRshLYPHP3NxbX7g107W0hW5rOt6AedKL9jwZWHTli1m2za8TLftENoHzh/
W6ckG+zT8t9yk5uDBSQfp58KwgpUBVmYALjU1jwOiD12KBe/+0qPtSrFfMac2YdRJkl+Z3JrpWSY
hjiFs946+36jHoFx7WxEIMzdpXvvG99CRAE+0HCd9togqGEO/gXgwoXanMr5H0OYlmTdU6Tat7gQ
nwhMCV+ygfjOKoifizl8swwCMLRKcDeLiaa0bKBKj+EJYv+LSeOMvi3Ba3aWHboo0taVDiQvU+kY
GSAwCAMeH1VMKGYH7z+jQbgLFP2LxNhKg10dvTTTP/cS8Gw+dvbOmZprIPqtktvpZ06Eh7J4CtX1
mNkMyxtxyoS+kolrrmnzlOtyqg6tX25UV15HBbJQVLt/FH7OCQkvNFSxnREoxawI1T2f3h556YFp
7qwBBVCRlt+m2t6SyXARTvaM5udrkzXWtvLdP3qDpDasOXQ0PcYviScJyep97Yc1XhrHfOCjKD36
n197Pd0MMd0oJSMHsbTgxZXxUR9FupXlsMuNUj35VXnSajKodORKvgFyIk/ReAIOaFERWdVTUNIY
K+pqZSNZNtKp3GgMdTUZnDMLlYHZR7CjbUoxQyluSVTDziT9lcscQvmqaEn0O9lliEe2JTVkSMxw
h32kXLfhyDWWw5DuvTgI3Tjo1aisrUgU6zM0bk+Zs7OAYHXp0NPhsvEHCj26JN30AwNpVGbPRWnY
HjLR0oMcTpdOvxc69mj6xStdIGxJBuNUoNoqYmJ5fSbPKSH2GzoO2yaifRaRFBH35Ws5DZsQLTZB
yDo7COAnjJWYshEQUaBGO0OxtvqLkbszKaFHl1ZW1ykvh5XilYq9RW637/t4R3IjeCLVXYtWf+JM
u0+A3axkC1tIWpWnOTTr+3b6KrrqQHOy9PK6FuB6wuvVLzmcEouoa45zpKfaLglbzuLqu4s+d407
66kXzbMFVzg1yzsZPe9DEOnYd/ADtng0/UiuE6vQTyqC8amxjnGCxKvTc0+iKOW3iPxPWhgNtQnL
NR9vo3OA2jiBZgEygs1rXgF4B7pJ35tTLUdxNnmdDGyI+vsC+wEC3lg9PEtXtpfxBdMLGISUzJfE
0ci2xUWO5TfzFKN512X0RRNA99owuZnEXa4t3iOgucTeAcEiVSiGtQ4SHmStULH2MsVLU2JmSRh+
mkS2GV3gHfQCMF8XP4MOzUdbqym/GjM55YEtV/WQHY1AD3fKaD50n5AdoZSHqQNKR3609lb2BJ2F
lTzbNmOfUGO4gCT8S6mjowF51W+NHnRRofIjN62MSgyKoquFCwILjxbSxbUYcKLvle5gXBvwgnLs
r9M45QeQsK80OdstEw3BySra2TFpBqAaI0/yGYyCMaSDjjxZ6xmTszFnRGBD6bVoihacWR8ZOSWu
GhHR46W1ZhxjyNyntP4MHmGizFOUB8JXV1ZeV8feJQ4ZAzqnI0M/5c4THaniMgr7WQ9c44zi8g8Q
dsnVlDnyQ5UEoXa0XhD/m8j1YgtdpvgOdUbfOWQEb+J6SvYzldoFhJx0Zn0W5bUkXmntKgTKO3Wn
rfaNRTxJFOyLQkIErF3jlUo4GQ9JMmeg7+eGySWozr2mmF5FMw/rcwYen/pra47jXi+NByqwz1MC
YuCmmr32FUE6VDLki6WlmheeS82ItQlIR9XKhgKFPgOwOr4T0+cADEYkNsKohwsJDhietqQOK2/+
5JJd4igXLRL+VumMahNi8n3zqwq+dDgnuKIiEJluk9341CQT0A/jx+D2JkLi2NmInqPRkqV77Ho8
PV2XXYA0nKAnZkcQMJFnufor6su7pQr5Us+lMC1wTh3Z6khUMvtiFSDX+mZAiZM0e7tvzJVZxOMG
V0t4ltYfhLT3n0CeVDs6JoC08SEX6XcF0MA+rNuKwkLVAbXJ1B1GM34YZljuurT7OvX99BTpO9Dp
jY2RoM9RORAGU/u9h2/K2PtIIfcDiY+eiOWXUnEK2AEMbkjZRtjlBnzj+a0ckgJvCHkMXVa+ZJBt
Dj5anmoiGTvXaHUmTtFecLh/CYxKBQM5iSNI1JuN8uXmUP7CWz0o31ALBk+OS9QQbv76AnzFJVDc
hGEtJv1NM/XXnubuxR5bEid03drxe/1ZkmTr06kFBNK5Fwi70Ah9QGyJLhX4MsDEg8IkMgYRoMe5
bdxhjc7ukxncUWHUu6KmFiAHFGT1oAdbDCrfI7VFGS67HcZvhGBtyI0qNu087uabnTZGC4k9h0zr
YUyaKE76jAGSgRQzcHLI4a8Nxra7yH4WceVCTkgBPEKZ2jYqQ35t+OqTR3XORwfIn+nbOGS0T2RT
nOoakllZDSBBbE7LoeoTfI32xtKSO0R/MMkxOREQEjiUSvVrLw56IYh7hhSDBYG4B6l/pfCQ+wVZ
qXbhb1S8PDhx+XjBq6iQqMncenU77aW9Jxm80sH3kYaYCdnRiLdXFRp7OSeD1LCpBM9lOD8iAh0K
dspq8qevZgoYtbYhfjdvBPr6B0sJ6KIbIzk6TXFRfJ2Tw/wfI5j//s83OmWNSTDZ/NpAYQZ28Xyf
5Samv4hzxl8Hvzf87V/gpTQdS72lGTI/BDDGr8cti8vrDfqg7MzO/vT7Nf/V+4hycSYyuKYA+4/3
9/u+sAVgJpQTnL75ZQqgoH++079eFjhEhGzh/OHdMFuzvf956/H/pan4957i//7/qR9j/tv2+uXr
j6/ya/39a/WP9uP8oF89GUv9L+wVgiYirXHnL3u5SaIlOkY6hzoOcxWFz+/eI4mWgvYNxX7LcYUj
5if7s/WoW/9F4VpVATirEJ/prf+PWjJzw+VvnUfdwNuOh4Q3Z+m8mP0h0LLvNFE1skzWcuqddS3X
UXzGdMq5yv0JZleQDJQRyeiLnxNBDZRRcJmmE8jaWtTrYSg/mUN5r9oIA3EVf7OHb3/rbf13C+l/
ZW1KEmbWzBGa/2wYubw/09YselbsJzq4Nvvv7w0jRHB5DRYxXvcOw6IsJTVME/WcqDvO2R8/7JCq
W6EmV0SjP2YyBcNRaiTjWz6ApdUIciqQS4WRq/4HKcAssviw5xAMm7Rs+Z6EbrkfpABo7vCxDA7h
8pEx7apR4PNt1VNg4MQYQnXvDmVD2udUrjuNGTE4GOD9zawQ4LpJ+QWuEzp/IFLTpobzAs0vcdY4
BF/SWH8LE2PVueVP8JCvONMRm2vmQzb6A55pjKSKETGjNNKkFOn5DLQhYyXfQUliJIXUZYXOuikM
Ip+YFORgVVDoOSQA2d9wyLdYOrG2GH1VEACIRsFVdc/SjFfk1vY8axd7t5BgxglDhFfkbNu+IfJZ
cc4RYl0cAnmyYXR0yYi83vTD9GaE7p3M8fE/GPoFP4APO5jRD313jkxhOrr64asXCo5bJ+LQJHHY
2CKQVfeNmPb07tpzxJfalKNyG1t0ohAOvVh3v2lzlFQFxUqH2bbXajs8DaP2WfiNtgI9DSa+lz7z
kosu2mejcFQK8i4f18o2gkvVpcgeQ8WE3XDtxCsHYtgNVUGxOpkg7kSPqr1utS2cZeHZlkp9XZKF
hOYPlbelbFvdrObcz4MgMGNrcC2WqhufKne8tAYg9crvsbBx1Tq4WXaKpy7yRkcSspdY8d5Mx/fA
1ImAdYjiMVIy/vD7XzMYLn3XvYSMYva9zziozMfr2B067EorjSgbFG45hqLRH9aTkVytelTPVUzp
KMo4EHWVFn6F3waZOQS/WUG/SSeT1JFaaU+2rM9Dqj1JfBoPRop3Ba7QKg6QIDZj8i3rJRQtSWA4
gwcGfZGycyFC4ISoNyHwT0PvAKR0vTwjkL1lUzLc//2vX/9Xh4BjqJqNPMJGFjFv/5suAoFyUrru
gMIc/jDMGeZ6ha1djfKlyhJGc6TaeIS00OliVDfSd42V0yTLh5sQUiOqKl5HVeoNQmk2U048tlIa
xP/11hfd0c0r4eS0djrpBUx6/8M7R1Py8eDVwNmjiOLM5dgfG91Z3bjYuzDhhFpDXgWj8Ezk9k7R
kwzfi4J3g4lZlDv5QcPsQqaEQgUmFidiHtb5IEOPGb5GLEK7DedNIewujxyHq01SFkbs3gR/HWxi
a3pRWwroJEBK0Iq9AatOIPGfoHvGRI38+0+lzT+5f14tXDGnHiN60RHHGPPZ+m/fh6ngsdEjjibm
2AZ1KNwGtHF6hjJrs+030u7OyIc/Z/kVO5CtoBHRppIiiWiOpgnUlKnZf7hAGB+kM1wguBpyXUWb
hVKBseM/35LhirLUC0zc9tiD4MJStOmnyaVMRr3Dnc6dH205Tf5QGOp64HcpN0SkwRQmsn9lgr2Q
WWuN9DxKbv2xnDLqQqTCb0ncOmG969dOROqKL2jYpPiFo4DZJw07f+XyO2yC4oX9kW96SgRdCPTj
P+zv/+soMlFMcPmzVdNQkSnN16C/7W+7HUjq8AVXZ80BwRCWL7FFWbYLiHeMxFo1erGyo4Y/ktMw
WK6BN/krqxq/UzRz1jEncyhWz/RibcCAEK20YvD+/XvUXV3/cFS4jrPIoXirmoFa5MNRIdVewMgN
uGRggYdpKJNLbrWksGNw3TAsIOg9I+09jHWHVMbiq9JBB1/WJ/gEmBdNwVtDLfFAJV1H41/gKq+d
4ESwItz5uLi7sa6cmPqoa6wezec0NDWKb05xlaFuPtWFeCzrfSltr5X2sDdgDXx2s5+kdZvvQRxx
rop6rsbU9KjG9gopsengWYOu0TiR9aur1oSEhcXEcJtFu0itHa1+dUPDo3qNRic8THjO1stWtVC7
I4ZXPFBI/x9ku2O5Ky00zXBZkKM8IcO1nwrXrb2yaoHuz+uqCBGIjQliyGr5WO5RTXLaoe3HKzhv
XG5EmN1T0XUXHyI7Xx11cRSR0VWLg/iaK3LXS5Cu07y0rFo2LovJQCWxkqq+ntTpi5NMJJ7w7slT
6E1/TuwQ59LHnivzjvC8lDMpGarGhV6MApBk/hcbwr3yIUSbVi09Eg6NV61zOrpE5EZqna3/bXGi
ib7PKxKl66axNihx2oNVFOOnWPSb1E271wocxqlOBfvbJ3aE8KHPXGsZXyYok6UvpgsxvLtoLhLE
Iy7zknARu9ZAgIShdnanUe5aA58EKXH2fSrTvYL/bCshXm77iDM3ypwqOjWDiE6KXn0HRZSt9clO
9mQN9JcE6fk2VKzpxoCp9dKGWpRr9IGXTvMvuCuogXcyb/bRDx+R85tPCfHRFfKiOYr61g2Jck79
qVkZ82KYZcUh8p14g7nrGRhcec6mInrYZp6ti0opqUyqJXVhhfYs8WUFrt4xfCR26BzUZh7atQO4
FaXUdr4JSW/IdYvgPveTNund89iW3XMcaZ9sN3XOy5IbajO1lbKgMd+DZKMah4ytehP8zki1npeb
YFQIExo047AsIvFS4G4yXlFJ7nzGO5Y/c/8hoirSm9oTI5nqVeOi4gAPeQ5MrXrF2LUPmjx/LNsc
M3ryY7O4LUtDY/xUnKy7LEvqaHhWpRIuo8sKmnSgXJYbqeC/pParXJqKC12LYzMaMbTNKTbcLvex
BA6GDOLqbrn37weL+WkMUXP41V/tQGhXvCn9M8L5c4eME55pUe/8TE5bJdSN1znZN3ImBrxFQAKi
Y2Gkt5rMvPZ49umTvAe0+S7LGozPX4qcuNARVMS1qwgixtyjbuLKn69JY+JeszB/GuIJk/Qkrl2G
lMjTuUwfudxe1QDA2+/Femjr23KjjKeqo1QXz0zX5aaj3kKpgK9qKHqTGr2ltKtlix9OZrExLU5O
tlbQHkUrsyIByfUwuMzJFor+oPxNIoMRDEc7Cu0QDLZ+UGvDuPxatPQVv6wajRH3lWIsrg5ASHt5
ZKSyyrHkyRThqUyzbdkXVCZjh5izvH7vavZYPS8ZLC3bLDWxl231fM9lW6u2v7b9i8fN2/wpN/EP
BvpO0YrxEVDZ2IQw5Rl0sbjclDFfRlNldHIMOf1aR46UXBdAr/a/1zmCiRomJSLfu2iL7YxTZAxv
35982FksLTc63s1NxnQSYKLoD7SL4R5oTo8PRFwRmUwAHlhq5puyqOCWddHVLaEGrOlKrUqEDbeo
KkLCis9i3nV90vcPHHjKjTRvarYs0e+TtA7zs0T/ddMVbHgasAYCXo340XffGHM6tyEyBtTkPuQW
UBcXsEGIBniFylInEuTbduuElJqmJkrp72imuTISJTugEfwy0nW+gZbTz22sECc00fxzgRnjM5sO
xKDt6GshAzNmBj2QmLvRDc09nf+TIDTq4v577cScYZ1VNIqWOy0blKxRjnkinpeH/F5vGeprGnbm
cVm/3NWiW7ttERiAYASCgLuqOhJz5j7jSLwMeexfl6WR7BmC3aZxi/rOIbfazc+qX/6R9xYxSOFk
eDYX5jtRDu5znQzhJnB0fcc04asfWC7CwxQPThBPHgio8RWsZLoTDvFAPtmhryLM9V2aW9ZmWYxr
TuXlKAEJzXc2rXFfh6FygBqXnUMAQvBbJ3cti86ZmC8750SaZFsx3bi1rnsySSs+6XAYbwPNGpoh
DOMK17wuq2aVt2dM3bAR6pzGEfXWweBVX+gDtFuU+yXNlaB/IdVk9rsHLUlgbM2laz38IN0sG9OW
2bqeFyernKzbsmp5tiGf7im9svVUFUAwAIcHZ9Pvg/M0/9fi3OXkMl1ome9Dqu23KhXVs57o6VbF
aOqVZVE/N5VlPkYATcvScg9Xp0NCSRImEs/xbM2XBsyRn5Z7LKuGYPhhg4s6L6vkaOh72CWYwuf7
F0390ydE5ISD8GFj2junMJqfgFU517h1t8vSchP3ZKImVcSIVqmyp2WdMncznSDtQCj8uc4g5yCC
6XIv84SpUyl8L6wYAlOwcDcyoJje2vN1qot+LEuQq8oXC2kH4Y0wYtlOF25ODk92ausy7e1KPnTc
NdqzWeOPJ3DLPeSBpj4XxdQewsZWVuw07RnpoPacRV9VJjGG6PtjaFf9OXUDvieVvO6thYl0VTdD
eAVEXFwcecVpCjNmXuPmkKMLozlYpY4sd6iOXWRxMZiXrGbS72H9tiy0vrIrAk1BVeoXNGiUowWB
j7NHmhTwQsYBbgwWktiyxlNQHunzm59Js1iFVMGPJOCFx1j68OVm6RA9sQuAhniutLee2nfWRZ9v
lv8qJ1LPDY/0cxyJ2cQvrpaaBtR17dL6/URGwc8uGokq0rKADB+8rg8T6yV7rpEHm88erH8vW1E8
7HXJ1+4CVSJ8iqizVo3lu8JZbkuuT7uNxCDfqwKjn0vX54iMxTmMmKvWcUEOnl5X8THtoSOYRukj
WWBEYjuT/6yidwTMVm9LDdG/IMSW0n1PZ5RE4xebi+zT7DOlPMOS1tgrsnvQcDhRCiBjIHW7UIZL
BdTuMozmqzB7g/RZuDc1WXZPiL0phVkEBxk9eTSjs0aB4nyRmfaUGgX5UzMfvXHjcqWn/SPiXVz7
UVReqobEUDWiPVedyMleKM13Ras8PT4m5G/exzQcwfM0wcEUEF3qQPUS3j5aFQapaJwI3o1uMtSI
nBzxy675jABdRAHai0DuCSkETj07UgRDl+IrXOds5VtxSJextjdtXMHaTC2Dq1UUXZBUTYSbNCnq
AqG8/PrK6qZvzzmSKxpgYXBzUvPmB/PLUaWc40UAbbt18ZiNVHvyi5qLT5BAzqxkjVK7e7chB24I
dyRGV6K4LYOEMkZvGzer/5F0YvzCfBYMT5eHd07L/VGd5I6oAAzZ+KMOlV9YDyUB8xvY1U7oDbvb
IH/bMyk1zpf9Ki2KVxbsdAxXHUC347LDKI5MV8pDHEKa9UIYVvJklnKzLPWNob0YYNYG8kIa++HP
y36NTzcUaXkOjZoYP2iXzSGje8JENYJz010yUWQv0qD2Vwnad0krzTu5KYZnKhk1NUbslzqV71MI
I8PORP9ltD/J1gm+kbdgIIJBfqW1NTqEbLatmBbHF8mHKEadCYGOWjLmRJcjifc8Q9nhYirCi4O9
5EZ/7kH8mPEajC8DQaYnf2RYlkVKsENNwQ7RO724pnpWwqJzFBKn8ujqcKKL8RFj9ESB0uQRkd+D
m74EcrA8AG3NTk07vIo8LSMI6PxSPkfHKOIrxhLrXv0WwIOtGOET6WUNNZlQXhs7f4+UMLiKJNql
PeoIR4OFtrxlkaewxBM8/W5H9nwcV2QvFqO558wM+G7iwxR+EV6Y5uibsaaBXh/qgdCILI+6g+or
0Ytay3eIm70nRGPtu1GLtmPiB7u6LYp32mKUJcwSvzqRrOsh5fOJKOKkChxrZdmaeXG5eC+DnlHh
CmI345O9DJbiaVKPgMh+CPb/2S6aB9Gi2pOWge6pGn2C0cSiHwftFpwBuRBUqUe9j+7LKA3SW7qP
OxDZFfOmbM3w+dXW0mynaTYQVV3cdKsSNyVO620YgmZeFpcNPhjGgxT1d7JOrGan5C4XpBhGaFBL
KCEJ8T1EgigcWbDGey3XPveVvYevYf9IUQRkvhjQc2igh5hWnLlEkx3KU74zUol2BhE3XuqE8buG
J5j2fTswUspf9ZLE8ZYJvRersvcGbIz84JG5OWpzVSG4PPcwk+QUED1Y5dQ8YcK8aOBOn0T9rrZ2
9ALMWjyXx6YUyglK7D6SZXQgrmQ+srjBLzV5eFfketGIlh1PYqodxD/TaFcu5JeHIUrroRVqsY1K
mdEFYF2hOcVRFxW6OkkT78j1MbhZThTetDosQT9x8TUUktgpDX13g8w59PoJTgV5XShqYQWums6u
34Ok3SeVoZ6LqnrPKZufesdqnrU5Gqanx6wgN9g0xE3SC0k2ah5Hqz6M0Rq41dl3kvq8/BdzoV1L
yHxklkDIgk1yd0xq3jgdVY/YPjKZOvliF0a+5yeC7jcfDK8Ju/Hct8l45hf5U44UvvskLgtiEjTh
6RPWea0taE+oCQaQRoKBzTQITuO0hz4j74WmtYT/1YLAUo0ASgPwTxI5ludXglPTvJOaJqnnI6xj
rpvV27ib/GPh1MM89SWtA20x0sGeE70dbNK0L9+iUf0WNlylZxGsFwjXOKUMN3KfE1mjOF9GfUwP
zYjqQUsBhizjtFiHwDpZ57rAGc8oCa4olQpLOUYVl5MYURwduZ7SCqIwgfpjA9EwWdXqFN3AoUa3
GP30tqrae0ndf4XGgyQdGRPWYGgHdPEky/UifXErMnOnqKbG3hDzxIxF7qsqeE6zcQDU6gxM/9mV
vxfxu57B0ZDREMfKDsX4Jc+n/sfw5z+yEL/WzJugqnExTLTQC1V3uNdtg5xG7bINgOOXSjeN+6jW
uNq7lCgpiuoIRBx7DZSPSx0AEabhQd7vDCSlZGXnL11AWpNvoU9MMV9slCq39zO7RqFu8oLi6Q8p
4ydm0urZaPRwW5Q6MdUl4V9hm0eo8LTkuVbK4GEya8rKwtzGFZFvTjjCPO7A+ajARDH2wxrxUdkg
vJYnS5raIVRgeDmVSb7997pKwo2k1HpidFNQJtfLNxtt496ylP6y3OR2MVwUkeKPVFUi5ZR011i9
fvbp498Hp8/vTZF+NfQA6VDEaFHLJ6+0jGnOtU1ui0ZdMNnY6IOkPJ9je2Hu0pyCwAYs5brthoCm
GcGrmRs7zEw6/qNxmRQ0Py1RBzkFhA5d2nY0o60lHaiLjZofKeBf8lQmKJnmGOnGbCB4l+1Rj9D5
9kP1mmstXaPCabufMQcQsFa13kcczGuztkl8q2qX1EihkOJDCa/V3BPgbKLRQJASI2D+UVWIT6Oc
sq9LXjRngXPhGH8wmxpXAqjYAxHiayTccB8EQ3gYe7KYKaMr66yUGjDlcuIHKj4FRfLZ9XOkT/oA
AcHXznnb/4Tiln2ipXJJ3ORWdKCpctTRK6PK1Ucdi/hK6MPTiEDNquv3bGi642AiwKNCva4hlzwF
JDgiMyk/m0WLgVXU/dYl+uuSJpx0+sDfBEkpPo0qz6BAbTmQlN1eyebaEEQTIPzIMyxKTPfRcg+X
SJsuWu/WT+mPqa2SJ3XAQuRn8QV0woOkpeqoWTmYj2zYOYYOYqUd8oOjJ6S9mgQL8wMBYxJHtMk4
vR/GqhzvpsPlPb21PZHSEzOpkzXa8kgAS31fbjoY2jIWzhcf6hYFl29+aVenNu5nI47GNavPgWOQ
wntqCcMiIKKHcqAPxnsc0JsZh3Q8MJg/yKiOD/1o4efLhn0zOsMnpS/Gfae0jScrWnlFZ057h9YQ
X1v2rnCc7nQRjPvRNSn7ZvMsyneNqznXuNDNHgfr8yj89BCBg2Lo4o8+fpOa9FCiXC5SuDgEB3k3
hkqeyiLDVZa3MwoE3nhmxek7/d3/Q915JcmNbFt2Kj0BXINwOIDf0DoiBVPwB1ZJJqG1dIy+F6Kq
XxV5u3nt2ftqKzMYIplkhUA4/Jyz99p8MJ5DCjyrQO66D+Y0uHMXUx5119yHMM77CIFy3WY/6sJ6
rgjRmmz7yHQsQpn61rqpTT58zqZO5P1JJRm1VQn6Y+jZpPGc3vCViai2t2RQANDVZFYBG7KCc51p
3Iq6zlsNXkMES4FUy0qq4lKp4uSYdndEN7dhVxw+m/OhMcNX8pNpPgbkM3sOZi9ATkhKCS5aun47
7bIoY0s5wFjSkFt9G2ICWUcyiyJNA7FswEnGpPlczgfe4a/j2CMn74ccsdq8PfRE3WyEDCm2+87d
6knlnUhemsE4ljw2s+I9CM/VwLaK0id7H108iFru3QbQ5dvApPtl1kO1V7bz0RWKiN35AAZH7HzP
2fliiq73Q5Um1waK2q4o+oLeBnol9IwkU6U1VhDHuYox87Zm4+nc/Ym4dTqMFfqEUJWBaPBJT59m
XXQcLDJLTMPwzmTxArhNuL9AX7plBiRjkzYdBGHVH4q86g+u7pCjocPwMikgMTQaLn1svX6KZ91u
SrZ8RizOrq8xqPReJZjsth16gPA9aUzibuu02QpFhB5d8GqRN3a2oZdKQWhHh7rV8VEl7qEAPETc
uIGEmeS+ULYlGZF6fNGLeBMKgpfMMUSv4TU9sYZQjnNVshrKfJNCJb3gB42IiWnkWW+yhGukLU6T
bqVv4McK0S5K9mtwIKLd2MflosbZsbNLF1h7nWC3pSI1uguaDGsb247DrLovtqVGrirMP6wBlZnv
8iiO9jEuELY0qt8I0cbrzEueMhVYB5EhnBYTGeAD6W2pMTmHbhLk8M1CA4jfpNdnjr6IR38VJFP1
B+5Z2XWHEFTaviEzj+xb1o6k8cSxhvJKqnyC5Y5dg/QrHO+Gtqutzj01eloQABC4B79nVqvX3s7G
xbEoUFsfPC00Dn2tdiDzww2luHMoIgYhbmE8oj8EH1gPFuODGQkb1ec55L6n0jn0HerIPHqAWhOc
+l654KNIoo/C9OzZ5VMY5PJgh6ilNVwF/YzNhh22CIyQCy9FjW3YuB9Jg11VTli8ODa7rjI34FrX
JjtGXkdgM1BMZFNv4mDUHpu4GB4yX5bLKMjf88rSV3ngvQ4TExm4nY8B2mPTi70zTlXAh+hAEQhd
saHktHt9ZHoiICZdEVp88ivbpESeTz0dwUQ/kJFdRM5hCgTJgm2r4V4Fl0u+2dbAT8bdqBYnQtaI
knfGYGeA51m7LcIKMTXlYwfNGrxeA1KqiEhx8gD1pgo0UaADaI8wBOICGttFrk9vZDYkH/PJgAx5
YcWJu8wL2iJTUOqPridevLB7dgC5E5koh1umU0V3YQVVId2aft8d+7QblqYZJXzbyNUbAfo9141Q
RydoX/N2fGd1herjca1VqH8AFE7pEY8K8kjApe5WucUbGWkMFWLrWW8H+6K5wHk6Ywwvuq+zyKqm
YkhgoONkMI2voDeg4oyTeBqq2NgFrYG/kev7bCcuEh6nKdc5lQl8buqmCuPDMrPaxVjMxK9sJKIg
UrR+VEvaXFvUR8GKG/c6//hY1Pte9OYXwwAwFmSpuYF9OO60GB9UkE3kMea52Pj+ZK1ICQDNqn1r
REOWrFboN9GgCSk6P36gaRwsIfgkV99pEI3UzooALXXrTXlpJmvE4hEmZ308Dkq1L1bsf0Mpw225
TpM92gXjKbX99KAiDeEq6Q2NiDM+4WoJp844V4n6NJMA8bjfEvPMAA7hfroitw07e0vuOcBBJvXg
uC/Khh/f9JBHJfzbWWAPDLUoKoyw5NtPpP/aGBrwRoAgAtktauK8stoP111SHZ3WyE705+x6NG5d
yk1Nj/IXL6nHi+4OH0QuINHoP7iOP0Zwjc817+82Kd1gjzmn3+PuB/+SZd8GnyotkXFzvR9apyIk
yJBn2JG4sJ33IB/FtiiceYNSqq8YDhwMly+1pi81btgnYTAj67PAeyYMob0RHs++ovGeM6+Y0bke
MI3OecDKmv1R49xeDiJuzngxmBn0fOMIj5DPQYKxsFDFcAU/EG/iesLbHb3LILUfck3mh7LNiVC8
1/mjmZOzO5RIX4LxKfG9ha7mu7BPlmoaT7dCdc4fUU2Di3JRe430jMiQoq6fE61E/uvI8KEjulbq
sj3eS8iaAOulsgtA3maS31qTZT3vBbsAgGzJJtTsb3VbObfMnGICyBTJU0b4NkbIoH3RfXDrrpZp
xZi/TMNtGVT1gbtMsOObOtFag+UMPZuMjvn7JH1n/JYY5Zo/JDWRwuA9dEdjZesj79qEBQ0T9gkH
1XvIzo3mGXPCdJ7C3A8k6pirkTbiko1YfUprGZyabtsYw3cL9uZTmHrdjm+wjueo/ZLOQm3sf/FL
Z3/ymqzXwGnVSc4ZMJjopgWSbtDqQhg8+yq7mMSPn8WEea6LR/FhtI+elM0f/SAZPUs+dYuLSHjb
nOf61vd2duLzRtTUAzgjOWpCC1+X8MLdVWb5aoed4NtQ9sVFdu3AW2ANO78Jl9U4GTgRNGObsXPc
5GT40u+tLHSafn3GIOPrw0MxgkFSuM3e5zae3no9I+3+uxFpgBZtUtqcTJ7UGHMnSJfxyknN+jRi
xOPJ1OLdT1W7QM9ab7xuVLAsnFWcGCt40h3G85dqksDJJW29MI87MqitBJ9ISLWq/Hiru4W+8+yh
PJKwg9Gvq5el2QUPk19Wjxi4+Oo0NwLNd+hbJkBJ4fQeefpVC3DTtKYvCLUjL6K3veA4uBCIZ9qA
PkAetxQmCCaAZ6BjRAGyeyU3wseHNhinpImIe6z44Bqn4LqNKvlu9KQWECxlvoeKGiBtUKZoqf1G
GuJoTdo3csVzcm28/kaTXt8HPdejX+fFcyORI1RsxBfSjMOH3jfPU2q7L27I9xHBebdvcXU9+lKV
iyoxmkM7hula9iG7BgP8CGVF9dLSxB1FWb6NTUS+pE2qfdNa5RvRxKg0kumj9GtAdm0KABmB2yax
EMKbUhWLlLHxkwHRBF7t1a2rkayAycQ6qbpvrsamcDKqCsPIzCWvox/14LafpJkvMrOVH5kDNhwT
HUnOIZZ5tHvNISbhecpDwokNz3mIdKDj0wi6gaSfYpto4/gwDskXoP9bIt7ql0pSgaTzrzrJCE8I
TsQiqEku1aJEXEJXa/Z5hR1sMmpCTuedfxp/1zVHHDNbpex1xuC7cLEFZXX2licTG3GTgPjaO5WN
QQZagzSNNIfwBe43Nx5W/y5FEMLd70HiN+U6jM5sLJqHzrYf+ZjLZO0Wj53pThi9xadJoO+BQoTJ
2agACwWhaokuNAcyRmdVZU5QuqzfGNy2j7FqvEPq5fai77Wv3TD7DfIC4yWeBbCAGUk6RXwyXEh/
8GZf1WBerTwbz7QZ6mVFx2QnsVrQZp3cwzQLKxo/f4xcA/+5IelVKm8de1ZKX1xMC4HR9GZM3RcG
19reNsksvjcpYn1YAgRZT0nnXSMQI1cbbPbpzzcLvGZ9hS5rP1X1nvrMPYZzw9ugDbfUcqtdaZTP
J+WYw1qWbbpPSYMQRfgZ2ln26AAVWOPYdXZFHxjvbKhibbzaEcJem50lA+ng2ZZt8VCE9WtWoAdT
OfgnvTPOYy+Mk+0l0c0L3/jG+YgDHKzj3VgvnLYHDyO6DAJ77D7AS6iA5gttUSR5AfUjw5CjNIbL
nlfSOhf6CTH0hCGl0Jb8hQzFjmD4IuRxlBAgiNoZgaLSL4YOS765xRCzKZwbLMvgqkbM76AMjNOk
ZLlJfJGtMkfLL2HX7tCVoQCYh0mqHc2HND2jEOif49run5WnnqKyeYl67kLpbMKDm4IuuK+0Nc23
ZUNHjdnccGL7wA2HhTSc00HTdabIy76/sB4+8SEWIR31osCN1gMvlKmF/DJMd9SA7WvWwadn5LtL
Wz3eN1b2wpZk+phPilhT9xPynKcPq01e7ifzH7metI6Oh0RTjshX7Rz3TQfw+tDKSFszxhGvjnKP
8ZRijW6gYjqEUDgeoTYuMcwHG36KHL83Y0j/dGiHZzru3tqNuX+HRe2fDBKHjppm/nDx+KxKiqgt
PFXjyWQ5Kqas+2Jhmv/iXQhpKEjQJVu+kPRVdolr5SSlgMU0mbmHZLMc74dEQeZe6LG8eNWgL0db
cWc0x/pYVz/MjIkbrJD20FdzT9W73nePvN9AnNHjr8LKS04UMAnR0OJkOk14MUq4B3mCRTgwnf55
yOQNgre3a3TQRzpazkUStNalNMflnDvxGQZvQm+N19lvZhaeg/e5Il/a7y5+GolLjAJqGbVxgATS
qR+YsAzwhzSW08TzdlNpNquwhLqq8z96oDeHZUzrEmsviTOjta9dO8qcdzTaRCu5yANLOx/eNet5
Vvwhb0ux9SJlO00W9gFVZO4r++5xDZcjwL0Xeq+d1b4l1tDekj6Kng2btTExnF3VGekmGSU9wljP
L+Qg2XjI2mljeFb9LENol32U9l8lrGYQ2oJGYDqu8B3SvSGZjNwgl5GfLs+Skdu3Uus+IW2UGLRz
kwi1NltYkeq4V0/tu52tGt+ChB5kyW5ss3Yz0QB516ZoQ62Ici6I+gsit2onqzbYJgy1311zXFTM
koJ0EyXtV7d3tIOuWXzZ5HxKPiW313Gma4d2tCKbPjij2gjPMY358/0huANnh/zkqqLqPPSe+CMd
A8Kz0UqIWE5odGqbbXx4FK3zKO49nzAojV0LVnA3dOFHOFAGI1JVWbqQyPg30zCGaNcBAnljS35Y
/tcBVDXP9v5Dwg0aO91i6wuZ6KSdzdy8Lveaa9CxMaLp3ae7MBGh+6FUgpwl5LaVqOeB29MJJ+0W
feW4iNgg7KTVykeLQfu1ZDin9y43e78kPrjrinozCPZHBOB2pxTVJa3f3FobRWW/+FVaQ6XJcVDa
/oOYO833Q2vGKS1AFYWrUtbn0KN2N83Hv3t089yidQyd2UbqlnvdCc1r4zuPVpmNh/uj+8F1aGIR
GExHjCitxVQN4bOjW8GzGn8knRgeU5ItDiTWeozAzQuYfuepDuyWbapJ2zpptXd/rPFjqiC5edCa
lgGpdCs1g6Q0TRMkNOh/nQ3zz2hMtCtEEGiO2Puf2J/b28Jxv9wfpZZjrtMAd0jVaw9laU3fVeES
BSbkDzjmK6trCADU9VtQSWNv0EJjvG3ZB8vt7EOgmjwnM3s+nX/oDRLnp2vsrLkj3TWqItgYadr9
YTqY7woJ+6MhZziF173mmWatDMtNLtISDsWZygH8Ev5dpOCOI2XVJzDiYMC7rN4qCOoXy4afNi8B
uD/rBxQACdy3CeoNX0kyclJ8KLW2qqgBnzQdubBkBPjiMp9GKJhq74Nsv3pYYnRtMJ5LM5U7uxUz
oKVpXqoSrVTiGBguC61+qYk9W6WKFquZt9UCZ7/x2JOuccVNv24SA0ytFURU2U67zSzX2odhFG7A
QsPPrRqK7pC1Ooic8P2Xs0Sa0Z8/w/uCHz8s+w2RGsb1fqgkgPmQ7TPFPT+byi5dxyMLVAW/exWQ
Fb3vTHN8ydEFLvLe6k9V5w4vbm2cCZ/tZgZeLcX3XBrJUyhLZz8ybd+QBui8DwJAAGP5L03vE2Bs
dguFlPU2oHB5ILbPudhes74/KhMqRgdfuJW1FWLjamY6+AdfY/9mtzVyYqII0N5GI9Ajrpyw8Ppd
bqrhUXNC96EKt/cHg5MNj7UGeDip7JEKgF8oGUweJ2s2wjMQbDYQwnwuFHIZ74fcseJDWEdDsQPM
uZssd9i0zVRvKWbst7qXZ6NotUcPSsBVOR+8gGxTpeYsSSD+et5AyyUOC9T8mPGbtaDVurwvdvao
tMP97L4M3s/uB9UuTYcUxRq3zW4o9eqtxCp2L9JZ9MrN3z8XjF1DYamvoK1LGorhxObEwCzETWvt
JjquNE2n28Bq1zD59ErG/H2ABLaLX5n8//BF037q4jPuyob05QD50hDOigj9PSZZcoVHHdsNOP1z
Px/uZ36W/3VGn3HD5WQze02cA5Ru5zBK46+zv39WWVp8yKMnorCTM4i75Hw/6wFS0x6MBCJtuf/7
D+8///vXovlvhTkx736Ij+DvP8j1DBJoSA1KvPl48jpcunxdtecgFOmNOLQjZLDgS0A+/XMmt6jJ
SYSnh7DJQxJCFnFsBkdNuvBlkmZvmKbaWjLIntiK4l2ohf3dHz5pW/sfMk/2vY70ic/U2zaWyq5e
3VWLMGdETpvxg9lsuxzpD1xcw/j0cl1s0UNg4WhD46N2PBzEcfrVopxct7k7HRgbEPo9EFVRous6
3Q+jp/91VrVU23/+Aa+OyL2AppIrL5S7hHykZXONvKm5enYXXGzG5vQYm2tLatjGKwcbzHVabVUy
01BTBw665q+otcOvrkeAfU6iXius17jN6gPJIlRiHQ8tj4xOk804IUbF0hm7j4Q3iokJBq6sJ1YU
OCL3YLw8iz61sq3TjcHFHIo3HS3e8+hX9ePgi6UNm/Y5JXeS+R0xdbRHj56NBu5+CGIsOfx1F1ND
r8BikMWpY2c+qbglMYL54P1H94PNjQ8rDL8RIJVfl4bFZL0DwtD918EjWSRbxAiTD85QmiSKIG8I
W2XtaUJ7xWKorfzoY0j569Qru/w4gOg83s/Yni9rjDUr1dGSvk8X+9r+qsmyuZXAIZ6EHA5ZOuan
Ujci4g1RpzFtYqKuHXyRuss+HdTbOOJfGch3WWhF4O2Gij5RhHTiohXNvOCE/+dMpNe06PMbaV9f
rcLPz/U8ei+K2lt5HvlgPSkPT2Wyr2zUEgKkQaOcVV0V/UrxL62cHLMu1fb3PA/5XpspA3y99295
BQGkh0L1fYKkBirhQ9NhPeY0Z4+2Zy3tuUv/92Es1DeJH3V7/1GE9BuGe/5Fq6Zw4Ta0FoPB4ZnB
SeAKXWAJRapV6292zYVrVTbm0Fp1a0t3rBUcf7ABlvsDuQ/uxUBqy8kLrC8ay+Yu9cgu7xyA+IiG
bNrM5jEw6vQzL4yjFrvJ3ydaoQ7yGAubGWs395Q8jUlMyPwYwMrKdHv3RMnuUltkf53RpHdPAO7E
3tI61BtIsSqSUL3c00+2JaaOBCVO7wfnv850rBeHht+7/wheOL/H2BTLIlimbHCrJ8d/HJ2mf74f
Jjt86jKPpIG5pGO1IHlrKCkZh8xaiKhPDpHKg1vblLjgnF7/1sIvyIX41kGCcKo/Ipm4L4Nml4dS
mzvmoXJfmtBsIcMyeB7nh9kEL6Zm3HTISx9K3cAb5Q1cNfR26dqiczj/3hPl/ZspDY+cZaHxFri2
8Ab/4qpOEFVlAzAHvMGkLzBc/ZK4TMIYzjwAWvNObWsCTMoH4kIMRU6T3qgDCRnVpmuQIWKIDJlt
2g90HxvSrfLgic+23quukwvNSo0HJ/t69wQYdsKXAmPHOtK8HU11/QlDjXMOwuqRxA9YzdIg1lpG
KFsMI3vJgjpa6mh8Dqxa2ca2McdFjvwYOy8/hWLugVRyWk3dwCZnVJjG8voQ6N57r8Qh7/kIhELJ
EXQu3mKLZCjf7PCbEAiwiYJORyKoZ3vPOvh6Ka81t6KJxIQTAQkyLwCnhtZzUZFC2cnoIW6iGEmI
ZgD+tLeaWzRPh/usuHG0B7yrx8lWa3dQEowikjltGOc1J38SgBAXdaoPt1jSYpCyu5gtmAzECjgB
FPrmNjXjLVmHzdZNwmNr0Xp1LeRQdu3s5ZRvTb3IVzEhrPcP/S/2+e1PG+SfuON/stF/who8/w+g
6z/9Q/8f8RE8TIv/b1z1tv78/Pb5TzTC/Pt/khGgSyMxgo1ASpN0bVuAPf8LzO79i7pDx2VKtQB9
2sDVmRf1HCkgjH9h9hS6axDy5P4ZRNAUf6YNiH85hEJSKzmWbdn4Jv87aARzdo7+bXYlJc3lSTkA
2YXHNw5k9s/mS3L/jIzMFCailVqk0fy9sK16bkeufI8tHFO/ZB36wKUMBZzQpZ22bFT+XNuM3zwf
cg+tH6QepL5XSC9wKxPzCu6o3IUlHbjy1ZmUc/nHm/vXNfi//slL+NmL+eeT5s2E7SOwoPNG/Pyk
81RvakOVCI0tq1wjjKObCRATvyOD2E+qI2tdBvZMkBxugesNiwLO8E6E3X+yrv7f3j2oDeD1bd4/
8qZ+fiIWhjiarlQaTHDQvgZMI0tbrzdTS4AT/a+dU8kf3gDmjhxOtl6Alle2N/34/fsxW09//Qwh
bxB3J4RgCPrLZ+iH/tAEPm6ktKQYratyPfjauWYNXhJ6Kv6D69twSMH46f8HycOz+M9AdyBBFvzy
9vc+7NzExAsIxqq7lO067H2B4bVmNWyTtWHSBcqnQD7HOmF/XaA+TKClp6lps6MyuAAkcrtheA2d
FXGM8REJEtMlg4ZsyrBOGoa7NlOl73BzqEUVN98L6kB66pTmmo0xhEy4NZfVoh6jx16vIAImbXsc
S+9F70btQNOeBtw8/SYjPXrSCSqzCD08RqWxUajvA9IAhh7kNDGFEcJ61zkhtaoL+oRFTTTZUwa1
8nlonbWbWxjZ3NA/2an30nYY0lMju9kR/YAs9ZZ5NOgLP8poDzIAW9VGYK8bv//RVcV4MJvHmGvv
Vg3tllSj4OxDIdya+bBVIyGOemQ0MITCp5Z6lec1sb0P/eSgMVMsp+Ecg7M/1/iF/dRs94PN7FoD
kTXXm7s0pXM41M1W+mq6gApl0FUl3jbVrUs7gImyjeg86Im+FotOG8NjA+pnhI65MGxwyC6bvxUt
6+ekL55TsR1cEW5tUX2dajPbJo79Sm4bCtAm/Vr2Y72UgwxWHpS3lQo0QnSDzlyTlNVvpoqNVdJV
yV43K3EWDkBXtv4HJwimldPE+dUeyxud/WjbFqI5sFPeERWqjpWWT3uL8LIRJvQMIrr4hUYJrxBi
Yh8aFhZTw4v0qm6JuNA8NK9Y8bqXsnMXXWiqjVXSFW/n7PqwQFcZevCe3LYm38nWL6BCgaZp5tGp
FTImyxi2qFiAOpHMuYF1EexsHB9bETNNp0M8bPq8dLfo4N8ys1f8/+0fvpchMfIcbeG4RT93+Ra9
j8Kj9z06MvNBDNqbMLoXZbjVQbfMckmuEwNmpy/XmkJJ9PuvuPkziAWrGd857KQGsTWuaaPe+nml
KXKHwOES2J+IDEr+mA5J2x8JAicFsd86thRHC17Spna+kmkEeiEr/AtN34fBQK89ZcPzEHV7lJnR
zX8uI9NdK5ibRJ0vMDgD9I/wQVUo8RtEUoBPFpo36btgKs9uDlITk9XvX48xrxH/XLNMchZ06ViS
RBKXu9Avm0ddVyIcmiTAOVXnKxGSm6w9OgqVQ8dEZtk2s1o1svcaLp3c7U+DM8G79Xx/DWr/8B+e
zJw88s8nI8ABCpSTuissAYbnlwXUTqxoGDTCzoJ8yI+2S/b1aDUvLlOdvTaFZCkaxAKaVemdCtZy
gquzJ3O24SBXpyB+I+YpFH51loCQzm6XfPz++Vm/Lrjz85OuCaMG/oPD3OjnD1/Ly1xaU4gHSw36
2XWKBzTa3Zq9NEPF2bfLnjEABuF+DyXSlvuyNTQwhhF7tJuxtPu17AJ2iFkPwx5tC+I143I/EFUf
LDSlF7v7w7Z4iVqiDMyiX7MwBY+B+15nFKUpKuNtyxZ6H6FP22Zo/y7Aio5T5rmXCAnk71/yL0gk
x+QlW/fNCegmYBz378M/oRBTCTPHou8mx+yAJjC+IjvzzkTEW/FN+RNJ5UHBut1g7wzcfU4/6mjN
vzYa0x995r1lJeTJdEwffv/E7u/1L9cKU3JgJwYxH3PQyM+fBdDUUcIhiZfMXtwzIdLeJcY1V1lT
s0wL01wTk0DI/JBOe4+ablX1463N33VSEpKlL0qC6dV06gaW6sCX+do3I7GspSvOgZ/ZZ6WP3YKI
EX+TmyTH5j3jvGn8Gnf9tJYqGfdRHtmPY0NZIrImX0mvHFl16uLSjs7x96/VmF/LL6/VRrzP3Z6d
JoCuX667qhaiGZ0qQh4KnDSPxFa2ZrHPTEe7pjLYEBqHEroaMO0VUIhCLTx6/luC66ljZHnS8Gld
hrElPjDr2oWhJcGmMSL3+vun+QtAZ75WPHJWaGsQuUJMkTl/ff5xrehwluOml5BlM+ts+xj/zTZ1
LuMwIhtvJuQncTe+6FXy3NspPR5ipoHkYP0VpkC5rxBQNVa4tu38S4Rwkvz28sOL0E1HafvV9l9a
gC7gguyjKMX2Pzz3eWn5+S32pMMLMGzWHtO577X+8dxjf2S4rFFzZsDQNq4mxbqs9XTr6/PuKJ5A
rjdetyGAFxQyqUU4B7AVmAjb92EhN/7ckejGrMdp10607px0nYsie4jmMy0Y8J02RsrYwUzPFTr2
Ne3LvVAoYCCrPv7+xQBC+fdXQxdmricAuLqs8D9/EuS92AYZsHwSYaTOCOWMvU+ne+kOEWIUz833
sKiZbRZISAL0rLHupvueOOhLpoxD5yXOg9VX8WU0IHRMOJ3Wyk5ClL2ZfsxKwiNq748uaR/DsJ8u
Xd6QNJ/6DFHlQPpmLq56HFpHDZHQMQE2sWibwV/dH0q//ExYJY/M+CV6sKjbIuT5AW+nutX6paZa
vtKDwDEwBidfmdktxpZO3jZyC1Jb+yPktg8/jDaTpsl3e3wZIMbt7KpxofFIfJhNj9wpbnaRmZwa
MTTrVsCk6NKA3m5BH2nhOGRiWtqMf8Q4c42SqtqlrNZrExPlomoTd09H55SrvFgXIF13Ux71t5yg
YzrBAeP00MhWFpD7J0bAXa+ejPm86nNGm35xKrMpfYANwxAozTHBEgb+NFZsVAulgBizN9n7upj3
1f1rHg5g3MG3Jthf114dWftCE9s2Lr6HITGRY20S/klps8wA2u0czEPrqfDYGVDkHsM+uU1jQ6y6
Nc56B6NasfiNf7jYpZDiwsJWISZGNbBWabitUtaqL6Kp6v9wi7D/7a4Nk47a2XF0U4eu7P7ytY8j
zNsVAcOkXxBENBB3MvsTqhi1YprkQbXtCvjRaLzTneEkMKdJfoFG4jGXxo9+LkYyKxILPWhhEyk5
5GQRJWXwigfK/hbU4NDZdP/QXDSecfkFp9Z26ktoLwQSHLNwRIfUIiuLQr1D5RF9seknv+cmIHZu
uvaF5q75YCflzckuCgTHQZd9S1TRfBpW7XQQqS+JwdDHVWvH0zVvEry4swe28YC65hklOUvaeAGT
q18ZUk4Ed/veV9BE5aKbgGZMsjtMXPQHl0nEoSgn9iLs35L177/U4tfvNFtPw9AdA9Yb7Ck2kj9/
p1NQeARLV2wp7VQtWcG4gls3o1EXlFeVWaQezDJmcz6EwlXIqnVj3Wp2J5DTkyG9LAdzg3OyPLh5
HZ7L2AzXtUXRQyp1GHfGt5LpEnODyLsFHpXyaC79QZC33BcI5mMdxk0tjoPWqXNfyfIJS4J2ajNo
jPXsYm3AnG/oiv5wrIZIX2vwAVFnYk2jX27T0vdf87J5z6aivgmX/eXv3x7D+vedOW8QYWSOmEmX
1q87WTb7ozuFqJlx8YDY1s39XSuqtWh+IVpVixZK7MYpC/1L7drfIpKuP70Y+7ZbDBTNrbHMWtu5
+lWl9nyvFilyk22JgvsqZOavjNg1nyPl4A1X+eUuEirdPNtY/vQUTKSpJpJ5WZs77ALG/LGiXQyo
ryUQyjDUk+vfyBpq1Wdp2fKqDYPzUKf5cLFQyt8fJX77h+1l6ly30lioUFKcze+qnMVV5BldMS33
J7szOm46rY5ltidXj9TWjGAb+ZQOI6KNWK3NgZz23K3dP6ywfMiFNX0GJFXGDG8m04kexiG71rRz
djpU/m1pOuoUFQPuBbyqy6p2xa6SXUkdQirqpCNH0gdbLo1RK8+ZbnBwG1KTdUff6L34UcTgElyN
SRifSY7yozGX0BRybHlTips7Rc3FCrjwBq/8wKkQjl17K9PCvwWlEzNZUHsy2Ovz3XWg0TzQ/MzY
e7WoziaV46oxamsp5IT8Bf1XS1RDUTouC4zfbe7WaRTt3noiR2HTZKb5pe3EA1wk+eSBtltZWPAr
jdKVVHIu8sp4hmVUAD0gNPixSGqJ92E2DrhGz8i+Q8bexI9aG9VP/jC5u97N/QX0D2SC3EEvKRDz
KCTGXTfLGsPIbGkSFLhWYHwJoyPo+uboWG1zNOezaGic/e8vcXfe5v1zj4LakPKD5uDMUKVS+mXL
m8oBkYOW+YvYtp/DKtw1VZ6dwoTpbxEgkGQ+ehsTJsdGaZOerAP2M73GO0+e+TnoosTbl/ebNrZP
yLWRy4aEtGPWpz0o7RIEKDCCQy0CMkv66RWhxWPRKf3Bpiv5kEXNzYzH7A10Yr5DHkszwp8OEXrS
jZMM3UIw51/VNug3YGfq8X7IkmTj1hnOZwTQY1O2c0nnnv43X+fVG7cSbtlfRIA5vLJzbmVZL4Qt
2YzFXMXw62exzwAD3AvMS0Oyz5HtbrL4hb3XLmRZ75XwyZqB6tpo8w9KWxSTaQFLJCFyuRQ9Ber0
CwlKGxa9SshiQVgwxNX0hW8JC3dav0+ZPmNXEis7M/0D/MzhZLTmcAoy/93L6LzdIkA46hvikru2
2NrEgTxxuzio1gsgYtPgIHYYikMcowFuWHd8Kd/c6Lqw3iN02wcede1/v+5I6gmc/ChM3fqY9Di/
/v+f7P/qsvhkEYYw+w3QnsC9+R8Ffq6koLQ3gtDsrO1A7PqHK91LNJIsXcwiYUM+QFEhSSDsPAKt
24k06orN7MFrQ7vFA2cDHV+hForZPJvmy///r8dw/H92IPzddKJJYe/pRJT+r8MV10CQRB6H62Cm
G0B3/rmELnkscx3RQjkz0AJXshosEe2Q/IRpZ8cfPc6hs9bPb43X7eOywra3vLTJaB1LxgjrRp/I
W0IrP05klrA/xG1XPTtd1bB0i5I3z+QEToNKnGfqt4tbFFufMWPo+wwNg7rJ38zcHXdCEGFQAWcV
9Sk1HW0BgTfvk1faK7giu2yR9kRkRO/qIHWwOs7ZymxL6w1TfRz17SkykauGPci/kwkKFeqifXh8
93hpnZjdlWS6FXGaruD3GPusLvTXKGF+aed2tK6ol7fNjIk+bUZxzhxXnGXk9WtpIpotvRGQGYBg
w67MtVNyqkkXB2befPUTS914qOujNDx1TvRliego68lksriyAz34KEf/O/XS8ScFAegWmvWRWM54
qrEkrB4+UPa+JTO3jgGU2T1BjMJTPDTTaiBU8q30/mjK2aPbRStWz89Ea9gbZIzRwZWE2ACnyo6U
bz90CzmiNDB7dhqV6yIpzBBaxPzMatHYoeJXW1fUpHw06Gv1xlhlE/UYEXbOjRXdLnUt/aSoWU+P
r/TqQ09ke6prXMSV39g727Q03g3p71mu1GFpdRHqk9hEdt9WK5eos5fIlZeKyXJcpisOgOxAEp86
BGwysS9a0FQToDao18Qqx0fDk0T8U0jsYEy2jEIj86hVCNbG3stP8ONmyACzuffyrLl09VCHyeB5
l0IYyckoiZJv9PHGw7MI8zH73VUauz0zUB95bX9rkXyqtPo9CQBqIAaD5d9H7mrIfOPUA307Pb6q
7WIOZ6H3H9oVKk584yMYaPR8Poa++0iy0TlPFCwhgC/z2fa87ViNwW2q0lsHuIC8ywAJAH7gTmsR
QWAs6S+WwBKvle3fGUHmZegkkIayXsJlfCDYQ/xNZYlD0PpJ4+YrPgHlVSjVEFA/mHQVAXe7FKX3
2oW8sOJpvBjzqXIYfa9sEhFj1lkvNCDljSpibZXTk4U1848XVYhW0D3d60xPCLbqIPwvv2G6uJcr
ttqu9WS0Bqm5fYXWP63tDeFT/b4FLUy/N1Zle1tkEtsi6v0wUDkCVCNNj0WJZqsjBGHbOIW3j9tZ
rRotMl4MGrhwaqCFGJaKUJvN+m4QlUBQOES8AQVq+aktyWDBHrhVBJFBaxnIWm2n+AYoZfFgzn/n
uFg1+hC94nDQwacW8cqVhI25VS25BfzhhuiXXZuB2ZxvCsUch9lJvUocA0xfmjuHIcnOc16W94Ei
+ZqDY146W5S+th2vfZqTvb60GngNpqMEF9PpYAlEHXdhEo0KQ2USk/VCc62ZbrUacKLs64TVuzbG
xXU0gUpEEVemnXkuNUv/BIIo3yfkuXJky71eNzCK2MLQVpc4yCpGHYNrFP+glHUS4QGjoEMtps9k
zL0LI+Nw0OOdkwpSGxbH+5Z/LnTAkuSMXlgnhLr/96UYWLX1BcEQkDAQFZXOs5WRx2lb5XvsK6Je
OV9CrZBRiDIiWbeZ1Zw6n1su8DWUWw4qGaOuWKuEHLRNzW78QfN8cD3zyvvSU3QIazraLarI6oBS
7DbnRrlqYoI9CleQE2bl88U14WJ4LoXl7HfOqU54ypsOhYknj4yzQF5Z6d7PvX+Pz6B2WN0EfMbr
uhXxk4ygvtC2jJ7/qdfaBJ+0IQVuQIZe5bR/cbxmrvWuWOoex+WlL1JizQqZocBCs5OWk4NmOKkI
pvTAL+fiZyoQHvp+nh24Tw3mO61zsGs5sILwxmd/AopslYwUgslZe4ZoDkNfd5/gCLbp5D9nLRX9
mNXWB5aOl6KT/ymuoN7GVJq9hrZjHcdkwSpz0N/Lxru6iCJuneOlVNwMHzvNAV8UX+Ma563qjOYt
QboV4PIhiAgn6bxMD43lxcnHMmzrDz1SJljE9kLbs8FrjvKtIPan0l3kh8r+tmF//9YrefN4It+w
BbIPyaxqyc9Ao4YHKy0y8ImyctGnZcPZChhZ4W954lnQhBaWks6MYBkEYkHiAKdzB6g1tdEfvNRl
0dYpRMpG+2LHxiXT8ujJtWBZTawUt55RwzJYXsaiQ2od9GJHpO1hcpzgPrnJBfJasp6beT6LGdWw
Ysexa2u0Ql1Cqi4TpThhMxwV4C/kkH+YWkPupDsW2TmepvTQj/2nm87fVqqsz1TkayOQ5Pu2gFdL
FEuMWGqSYhNSPjLeO6KHM4IvcVuyYozjvQBjdIH04G4t6dYItLOTLyAMwMBPQqP0ikuKrZyqazh4
pccBVQOsgWDxO3Km/kiUdPlcZv1NbzPvauoERDPxizbGMsXvnYbHUv1ep079lWoNEPe+3zP31o5e
j9tNVePGWnjnAXNPTofA3REBYwFo1Q5FB9m0bsne0iKswn3TvLBIKN5cB0fy+JHEnv87t/o3E9En
/WHHyo/7pXC87jTJtrtYwARY5U7bLu39Lchx/cwSdgCT7+lXO2J2TTEYKqaKBLyIaIMeZl0Wpb9t
GuKDelJaV32F0ruCvnPvKy84alZNvAwPDtna7btV/8YgaL10SmZErAXuk54G0I88uZE9QWkGQYbn
tJ39a+IEKCO5L/+0ql5hnuKoHOaBeULJRqvMkjc3Mu69p+KVRaIjRvw04x1hRs6sTWPz2thn0Aqv
aToFZwJiTIVDv5oYsubzelxyTTm5v2vIXqHnYGxzO8BkyZCd3A7xNVzHc9xk8V0tCTWd/cQ1aGK7
Tup14VFPRIF2DyyA/Xb97GFCqZnO7lwTRCyq6k2N0ciciQmrEIx+0RweDMhCa8yELmKjuT7Ctvsp
2POcrG4U+1bScenzlN0wNDmhzTlwSQyMrJ4/AG0hOk6v6mJN55Kd9NaJVmSmFlsmJHPo+r1/tSc+
ITZKxAgtxiRR/gwTJvJewDuwpZ6tdGN2oYL2eNRbLz2quRpvvZZDbLeJJ3O6YqIToE91ElFcGTOM
H+6vZvbqD5+Ry3XO3Y0fyeNgaFBltc5SrKJ0TOyB+9etjepaVAGXQ/scB9I4/b8Xr0ujxUJ+y/yE
891gzVjr8o3AsRJrTavBuR+CPenFP7kxRpROZXHO/eZLKBYsaaKpK0L7X5gW8mNjawUXViF2A0uz
++PF1/yjjTOBfiw3CUj6aieNJOrFjZbJ5BsY9rz1BuyUqYuFI3Hso8V1tapredWAfmAujOOnXPf8
QxrJP5poO3AGGrrmfLpHIv8x7FJbCw0kC2LLdi+RmK+CFpE84Frxqrct9qFAR7Feu+SLjNLdicYX
Zz+N7YtmJGOYjMF87ZF7kWSkyMXShFyZGWGfToeNpXLP3lxmT0IHNtn+9Y1kgntgwkNJWarfkT9U
eDxcbcfj1zrhdbeR5JRfoLnztcboa5lvNGvGMNE+Jk9nj0uyXmdDfp+0dsk7yeWFKMP+WaEve7yZ
w5CAUvC0u9H7MUQzmG3WkK36wBHfSSPDLF0SpcUyJfXb9i5JoT8lrXuZLEoptIGfmJLhL/eGOoK/
tHDZx86Afk+KrTcz2kjRZtzHKjNRB5D0hrB0nkD8BF2z0iU0irwX1VFnePlLnto4m69JE5VsvCrF
HIq3wftn4gq72UCiVnk1Q5Dy/PFsgdAw8JD+536pmG3tTfXT2zNc4E7AdMjFKluSAOl+eZZ4ifs7
UxS7HRs42/2VVoa+turBADNvJGEVu+398bIoUyJD9GconsHJdazzY71a23Z1U7hzqmhLl/YiG7JK
4dxOhdlshoZSpnFi82holnHslq+6usCN3HrjZp7ETmZFc69xKvz3kjQZHIikvzUo05FIZZIoVlfb
zkr0m0Ld69EllKSr5cEa3d+EGuafwfA+xyVBhS6xmDGqyQ2bhXozQoo9xnmb75uAP1ASph6mblT+
WPbNgvn+hsFjWptlI5/SDEJV1TUsitQcbDyDSUPW++66ATBGb1IW267RxXbsjBcWm/J51u1fSUXA
c2/76dZb9NpBKblWeTo02WhBaiU1VtqzeqcQ/yIWzu8h6ZTuh5i6etuPOoSn5duB8EIO08i59qrx
T1UVv8ZeyxMhNqqVbLBoPBioVVH8DlB5dwAO3uocpmpMixdOdd9usTNzG2C5746piMlNG5Cre25x
m26jyv1TWnjeaUrEXy+DcwOQ6xsM078uiehTcuSRKvAkDAlYDw3Wf+AQA9P/NnARI1Mf2pV95K42
KWR0i2DpBo4CEtoN/VuwztPEwmsvqCkIUXg1TO03O+HN5PrlCustizpPxBsz5xHwKKEQtv+YSVay
Nck6vCw2SRjsyF8aRlfDXOM6jrIRfJF78wyzfReIci7NSEP4+E2UL1BHrXU8OvqHPTUvReOmHyKL
91qe+ccs0v0jdkCxGVgkIAt11NWZFFPvLvlWXa5fhwJSCxHlTCwC89zOmnFDXpQcM0W8TbYozi2D
JmhOB+fY117J1HqediIvjvyR7bnOZrJloAqFaLStnR0V3a1I5oXaJcUqYjR9Woh2m1To+WcPtjqw
k+c+g67H8DvZB97o/TROmm3yCrPSAhi0h6m+KHZZ2670tRUZt95dWcq/O1WZHd2a/16bFLuOsm2A
7kDAwLuCwDmODh7XFdHV/zJSKhI3M7GO9jCMVYr9U89o0BK02o+Xro/U3vPJqq/86GluylO5/D8o
Ho98wp8JUiuc4AwAHKXDw5T48QemimyCVYNOsaF6AqR2GxZewlLMMmYhErslJcqUEae9xtwC5tp6
Zq1/yOuO3F8vUYCApXppxbgqcnkoEeW8m60k6KAl78ZwTKxV0hOvjeauA6ftPuoskucGfnNIE6CG
1vmb4fjOZfqXabLCLFO4L6hNpm0Z53T0veJB0p+aShj7hUI11tFfL/I1nKmOeJ5iBpdi3BpwOsJA
orF07f6JI7/GRc/1+tSXQwJknB88Kd0Kp4gZpb68+NZAU6MC9+DGYxaaoF4+yxjYpO1/sVRIoIJj
JOyaud50aQmVUHrtcQBiRiaQmT7phfE8yHT+EL2g/m4Bc8Z6RVFD/s6uBZVFGdS6ty7RALX0Ajq6
Bi57bu2dQjMFR4tIlVMiHRsXh0owa7Gy1OcgIBfUJ69vqbET1b8syH1rKuuzs7yMeV1SChb2m9F4
06fPjceAYy7vY0lDUTXm9JVm2Y9DkK3FjwgDKwWrm2jtpUjLM2bF6AjngBe9+qcbbbWzAp6KbbUl
n7S59ERyMuBTq7pLjJ0XQQNzVZJtyE/4EYyjdqDMh6dIS+lKivpgZq28opuVV9fT5JXBxLx2MFpe
xiCjeY37EdN29awp+7WdBvvO8l+SLemuTaHNHw20tF3V1lDVrfTMUx2LbK/Tg0DvVskINkCx6054
IlOPfQ2a8s6O5olN6uu/eAeMl0CEiQxIfyC9GmX9kNywBSc3GeNuxMJ0aQKxl8gM3+1hsTZP8l++
DOQTn1gYzXwbxx8mnX88bXR3hjZDynNMUV2Rl1VXZva8VwHtFoOxoaQYY53V7pCR59vMMMyd7hAy
xM40PjaJNX3WqR2qPohek+mq4rFCCVOoS2z97oZGfEOrncNen9O7bjzli/UfkXQRxrp7aHwDBqOK
dwCS5XuLaDg0JduWASvYrUPFcOtNlR192uPlgm65/T97R8xbUiNpk5zi2roD+8Qm/60bWffUxK7c
ikjPuR++egn+YIzhsSyaDY3wsoQ3duMsQ0zks69Qdbx7hhiasGbeE48p8AlNKOjNzO83+TjMm7Qs
3E0BG/NQQ62tgthnItnweKuq++O7aii+u7IjZwnBNyKF2f9I+E9DVxtb6ksbM1dOMjHsHuMSaN74
wY/K0zT04UOEEc62bZIyfbIJlQtzUxJDHsfGjneXTIvSLE9tSXCZxMKL7BqLZ6Jp8yFyCVkHzMCl
Y4xjCBcKB7v4dpVG7mRpO1Cci8/EZCuDgUvSfTY2sLyWgUpTevJiCqUuVT1Vx1RO+xQiHMXoDJ6/
wwo3sNENRV5Zm8Jy4sPy7tVB6TIq4S3sJ/83kKn8Fb9w/xGRMw1WmCnu40ZZXtJ+QTLGg3ukhlnl
Y1X9NX2iu6ApijfTHwtoacl3wEYSB+Vc7cfB/xZGQ0xRIv1Pv6lI0da0/Oh1AE98N72iYTCupZG1
YWYDtYjynNN/tJEMN53OqC+JLzBoxw/LqkKeuJs2/oJbPF07xMrkvY32SecPRJEwXB1WHIis1uwR
cEzGRJ8eASwXF98etoU3US+m9MbqwzNYA7JM6k+Pr7KxzE5SbAxOcy4gywwR2SB8KDXtaaij/NJM
eLEsoFDp2Go3nMTGmga/uYxp2Z4Zb2xFaVjv2OJefT3Vn11S1i8soSP00KnYuIxad8KkgjWJtlob
RuK+WqxdWK3Od90hzdcrJEX+QMeGPv+FD/DdULb+rsAVhwC6YlQlPyV+eyrsxLrORYDbJYhQ6PrV
uzWykCGhSC4PWPgaTR6dKqWvZOT/UNJpoOxzDC5+Vx6rDM+a45VMLExLbE16Ra4IDxXsKG+56Wuv
BvgtjXtQHyj2hfC3rWtxiQ1O9wFqrA9okHtVXCxCmZ4aPe7vaQuOxsu1pyCO/5giSY5uMkVYf+13
AYnlqGfMw8IaxmjYZcFFL42YMgHNiBV40a6fkuQV1BpKfv45SaCGwzRLfmlQH5op31UKaDZhPPOa
5vkmHuEP15zAny1OrGsUpforwURYE2Qznh7fGqlw120r8l3qlU8wIaCLaZJIFKAbO47PVbrMZR8v
hR3t3ZRocT4YfJBTJ+ywi9Nkg28v2/uzPVGwtl8FE7OdXRV4QaNFjWFVPMabZkd4UkenssycAyKl
JUBsmAWVug8o9c4s4CiQ0bHsjWyotpEPKSJzpme4xXskxfamn0X+a1aKHdxkrCMiWMgoVsOOpIEU
8JLt32Nddw5qZCCV2UEMyxf5J00pwUOVeB488tNzTQ+AeDCEYrGD1qtuTj01SlTFa7PIKqRJlB9D
zuDlQUvvmImGpjG95nFuvlDdbBxK0XmwF2bUVO/gpWQATrTsuSl8vPkc/NYwH1wv064ilfkZyvSn
6Lz+DDiUYdHw9fgGvsYH5J39rCzj9HjRbADhdaM3R1ZTl8pPi192Yr9HULRkEZ1qrZJPxK6N7+O0
qTPff4sEVJBpSCwutzapQxfT+R5AN2lF9cQGF+jhsZi6dB9Rw1SlK97Jysa0Wcs4HKgRLoOrfZaR
fksrKyXEYYbA0n05VmKtsZn9Q81knOmUMPrNcfSO79CfNC4bjYCpw+giLDeKlOQVw3af0YIbrI7M
8eiO6Lx72cyHxvai8EGGoBdy152ahm0AjMSvoLfOevsyt45P+TU327zDDajnNsZ7HUJtPMCyGgZ1
tpbiOjVpZRCZ8RW/Hsd+SnAKUoQOgvluIN6IJHQslz7mc+gjzw/u2hQD2RzBdm6huRBYnPlROIEo
3fd95BzHqZ3J5yQmrRKBHkLlFRQyKDq8tmcpWXXHZGYQjR88pKWoPuY5DzapxYXyyKTqF8xNq+PB
LmsEzXUPnkHsKYPbY+TScXWkehFN+KUydJWu9L4a201enKVgQMRKySrJLwC+EqxFzQyx8WP3+Hhx
+rxY903Urh//h0Kz1lX9ahhNQEo8+nPCOs7g0YM1D57PxsAh248FLV4ROEcZL9V2/sFMsbh6BYIf
WkWHFNSkusrKMy+a998YuwiMvQbbhmixXnsydb3hasjcg2DXlq2EM63o/+sVZUb9lAJPYS2Ex7WE
CJmh0ryVlpOeoRqa64ZFfUiTTu6EtPVnvAYVY5XA2nryL1P76fgfaSevp51TwiuQ7RpJe3YxNC87
Jdp0tzpj3kipu3tN+PKX1C9RN6RUOFa8Ttug2BOHPocZEp47W//53CBJs4jD2okIP1UXGfKe+GL/
2ECrMc2OhsfEvPFeLKH0XSsmttP0xWctNjjGTNwzdlVxAvaGHuYTZVCbQvHOzVehGd5vRKinqPO5
rmu5pjprfgmJiKrkrmy5MI692QtC4kFfr2bhzUfXA/mkD2Wz6vwhZs7fUudq49llALmt6DyONUZJ
dgtNvhqNut/Jcp5XHbP0G0pGbaXljDY6adyxyKQLMiDaq9x58x6L5KBhnDwRys579LevAOCNhn2L
9XoPCesT6B+C4gp/D3cCx6Y+1asoKhUP8QpGXAQvN4NNLCbv5fHowP/Ibi121ga91NEqTcZ9zcTi
Fm3sHrppshaMYK+TbbwacS8Pj++i1vzIOOohuttM4po4//zvq8l9NdA/3gMfI8fUo4WfAV4/+wO5
7Qncb3jYyY/Mbf60fjyylSnXbGzKO2e2XClwDRopEigP2VEl5XkwPIFUjc9KppE6eL48S/bm7yhr
k3OQWzqMS1aPDRy8dQXGY233bPqCjHsiz7tNZwEGHpjgM4qCeSGn4ehEdnVfyKrLeJPEyOqc9DYb
7wqkS2C952QX7jsTDVDD+zqXZ28I3CtMVf1WUh/f6txzTwWMW3AQ7Vr2pQ4wMHUwDuvFe+E0xPtm
afTLHFJsJOlENTzjMKX/2Y38M7eBOyNVtIkzzJTxXA62eS+aNnrL6mdqImdT1wlCDAsEOSV9v+uG
sSD5i2+rGGFTj/9iZ0yz8cLx9G8sEekFBu4K6dsgoWSmfkV8WlNUzH9A7+FmjvPyanXAe+0INOds
GtoBng8tpXSgNfF0WKeNmVy7uL+1UqnrkDVs0Nz+7nlk3JiQjwgQNeNNO5oR8ZWRdX68OGZpE+EZ
g3Kfmt/5KKP9iEd/5dIx7f4LWog7nFMpg8DHt82Y74OSsZCmXvo0F9++bnwMAbyzPAbj5C/leNrM
/ddQlxRaLXiHDDyYF42/WL5HR9FU5cVHpuDO3fTU5/b0ZDOIrTG5E7vcXccCKUZReGJXIFlac0j2
6IVhTQXLSyqETlSA1qP1mKNLXxOcxpp3iOXBBeGA62R5qVsq35Zg1Q4u5z1gPFPoebqqEjXAl/I2
toGBA6y73JqT02z6xjAB25PPGnn0ilUZqHAudeML4/RbM8O4Nszo210gcRl6D2jWemgWEnBT7p0j
vW9uj+9kXSKm0DISJ21/Os6mG3q9KVmJ2xZCPHRuWxvg2fHxAmnss42H5KiGFMGbOc3AoVEI9zDW
0eAIqVayH8ddBT3m2YbR94ymHSp0ffIG8daXinktM/Qb6YPc3kUZbYmeAXmv0yJUuk6M19SGTVdP
L2Uw+y8zy1FMEnROyBj8FzZ7FqlVo+S6qvdZ4ltnYwketGbUBXbp/p17ZewVbG22ywUnV25UrIT7
4l0r9BYpYSP/sGU6VOBPpnIs2CZSg+VQ3y6Prx4vVTQDmBrtN4VhFKap2sL5CPl5MY9bILxazMyj
jCvE1mRbyDx/sSQlhm+At4qiZXu3iM1LhCNE5Qnucr57/DpYXX0NQJEEAPRNzwk95h5luxcqp7zE
ZsYKXyv153EiwFGTTv1aeCmkwMyWuxJVMmNFb3iOeFdSYRrnOBmGZ8Xt5875pWxK7cAmjCeMYo+l
6r+eJxA9a4TMTp1/Zj6HSE+PCbhykUzPSOF3c8/yWw7XJO6HnbKaPpxrEd9AFJfrrpsVhkD/PPAR
XkzXBVgKAo/97aSdS3SX29otSOGIasIOBEuLLUuxnwiueKhFfrIvyN47MdJnp9IT9KicbNxKrx9C
9CXybC8vXWxCkBiRT0ZkKAgyhA5uBWZl0JhtGa0gChv3QMvJADudyZyz9buouRZG9IoOob5ZAyed
3TJFGZLxs+19dXxcWeznDyLhLzwl3GaYrgokMsuXtGsQ/XQvKMkIs7i86/QTXOm4n1DaXwD5maAp
+IwfP4VhOayTl4bElJQJiMEwaWURJLJ/fD8HbMQHm0070DbOPbue3vPefsXcAmFKEeDdT31+gSJN
f6QQQ6OuJy3D3SW174RGp1jqLUJsI3RL/zg4wb5h+Z/LeKPQ1oSYvZ4DnoiIgVcaYT+txwgBAESZ
PBO/RaZQv8MwtW0Qo6sAVCZKtWYydvqcb/KZPDWsntXkbVT70Y0MEs6s5e+jrv0RqCsyAe2tVPDk
u8+chQxcVvZZ/QEJhwKI4CqgzWhVwjStVnU1kXChPtHmAFTfqCK5GSTgyOnLZsBLLs6hsDUyg06+
vxncz7Sj2UfEDfBmk+fHWgbXfpZ7rBJ87v1f/onr1LavfnSK50PSf1bGl9Wbd1aAHDjJxmB+idvq
FFS/MKHg/mZmEjBpgdDnwV1Jh6PE9JOPf6LL3O7zGnydwWkD0mGBDxUMhdvo3UFNyyZy4p1I4E0C
pNh51Ggz7QcIf0jpVJxgKRXzfzV7L13zpyNuEfcqYwE/LAMAu+qbXOKjd0gNsfMNjl8Rb7MZDd8I
657ALM0M7v7P4PirfGZK9janb7rxC2vnviuOxuLRiFa60HbI5Fbp8ETP7sn56Nvf5W8x2XgfL1KU
a8CIGCyOfv+VW/05gG7X8fHzmN6QmPGtt2fCKSz3eTLl2iOVI5X9OqhfZnNaJxq9KiJVi3V179SX
WBOrUpt3/aBRsYrVUjXA+jt6hhsGOXFLaMRmfVolPZvtghGwRPWm19Vmarz9bDRbHhyrlOO/z/OT
k5qrnOjVuoVLAtA6Io3BZBOEerOjiT8lGece/3SLeDjowYcimJesadJpIPxYjDWjPNtkDqPZ+jWF
7F+JMqZJiQ6UOoDxLjNzZmwPIiOWh2TfhMmni9YOACgKJi1wv9hUny3spJYyY/h/rGqUv2lmmzYk
Wgca47nMhZnq+oQfOecytf7iuYtDqAXGuC25SzVr70oKQkf5byYZG1Od3wVRLYSqAEHgDht45Od/
c24WpFBXJm9bMzVpy7SwdbAKWQc5/ZlSpItBfJtLknab7vegZ7s8jd8mnU1LfInnfldg34WRjyVw
LwjWXDX0lTHBWLlEcZ4CweIdrabsl8szbZz/ohJ7BTR+KqT13Mpxjb7nd6l4sFQjEWexeeXT2MyY
1AZYfw3/IHBQapBXtDrrdLTvfo/tLcUa4oxbl3tW5tqV50O17Xiwl1p1qFttU+ETspEFkBiybkgn
WRK58IsXT76KjomHdT1iHBcsI10c1FNyrCsw5VG6yXwaNEJdpqh6Gd36ANgsFOh1MvhZOQO6PL6Q
ZrNq0La5eFjdIjt2I5GJClxDUAVH1IVi5MRCJH7EHbHTWUAw8ZzfY3bprFdOokzI2h2af2kVO/wV
rK9yYTJH4yVN43OmzccO7KanM5p25icbNbnnDlz1HJHlYtvR7X0tkgPh26xG9mz1jvhMtkZbIsCa
3lkaQ04geMyt/XVGGJJ21NzfdfGqgmFXNubdWFMdhGlEGGAcreA0hpqTwCkiNyF27qPwkNAVvGWS
k9q5oDFsQ4SOGIT3sVZscFdh4hiZN/UkOzveEd7Vaz0j+UiQjXJroRcOCw1jXrOQ6vmp1GMfaezi
8kFM3lFsmFo4z1xchc0KhgFnB1xi1ouXqDA+VRzvUlZZOgmv+qxO1uT9FLq29sdfo/O7ass/w1wc
AsFtac6cLcr9F0fTVolhLTXtxC14Y8W5Suu/DItQpRm7gGCrKP2YZs0Og0RtZVt959YXVNDQVDbr
oPqWpr5GoRXg9hy3thl/Md1YxZbLyeT0apUn3VZlTbXuJREfPvO6hpOYyzYtoYYy+lbB2jPbTV22
fwKGtHsFCXhAKuHJcvHQMuVl+dKhwWkmLfTNbpMk5cWqUOcQLOxF7b50ys3QmWvLFH8GTiC037su
TlbKAj5ia9uEKQ5ncW40n1NE50anAPfnrHntPmBNrdXzPa6as5GVb22p7gKpHbf/OTWcO+kD69as
thqw9bkcmWl5V+Hpfwvb2+XZS6yonf8PTeexHLeyZdEvQgS8mQLlDYveTRAkJSY8kLAJfP1b0O0e
tFrS1ZPIKlTmMXuvHSeMa3BgxTneu+Ccj/NhsMxXsu/2LulIs7qhQvSl/zvpwd5TrE87f69cZ2+M
ZRsBAQmHmq1Srhp0ica9zYdIGs1xqavflq8YuT9hNuJJlNNvo+wtpxBgkyH7BuVSbzDqMFYk/NIS
weNiIFxN0pJ97SYm+pWrO1zs+NgyAsQ3u6ktC5Hf6uHTPgaP1C78wnTZFMKZIFZiPM1/RVkygfmW
D1lcvLppSjnF+QWjzLD6U0y2BYa6m1fmQUgSUcSkLUzgGQmvPsom/bET67LILoJMVgo38pMJ5XXx
HFjexhnyY5VLTJ7apTZj1tIkF4g83tUt55OVuycO3wcvKDDKIJk38y2Trb/0gqfZ0HeN5r+OevuF
VjCv2VvEO7ICf6GQX5qm3Tqe2JFo9NBP2QYE9KGwSNaxne2cNHedrzHF8PVT0BMMM/9xTLjZ8e9s
YYwaiz3pNNecGMS0d3aTJ29uEjw1Gahn9JI9vjoVlxvNfzQa8xCj7g2LsUS50EJUICZOei/6DOGm
vitdhh5gnr0l4+ObXUwMJFOMLnf2HpUmkPap7RDwoQnIkGQhMD/B5/uYbNvH22PfZIrjeAgSKol4
m5XVsagHeiBgwQeTHc+eqF0xNGTXECVmlGzaNoYgfKajwlz4csmBCOZN3Ez7Ome9kQFzy1NkOEhv
m+8ePSSTtK2D1wCLleksO2IIzRDv+s6Z9CNErLWpIxyP3bzIvMgsvl269yGPN00TnBrzJbWmMIbI
0YpqK0vvLaH+rPgEtdwozfBamZQ2Qj+2WroTMtkFjr7ruhYfA7Hz6XhzK/GoUNAMXn3INe8BwTAi
6RSMSrdz5BS1zIVNHfBAXn32Dkg9U8t+YW5y0QYAKvFK5VfdaQFxM9FK6lM/PhZ++th5wxnmdcVo
ns5HYcSHZMDYpU+v+iCebBtdC/f50PUg7Qv/L0n2KPWZkoWk4jDFRLNhZ/qv8poXsTgpQGTyWTvk
Kpulnb6mkXd5Yf/Ffs1DVzbgsnhM/eo0DybDrCoSCRVS3DfFnjQzuA/OBpQfEibHoghNWEnjvQhZ
LiZXzL7AIuVdGcs/OTYAKAb1LdfSh0aRDuwV1qtAjTBUMg+lidxqZuxbGTFpOz3JuTr98sRPUPb8
qe36qUS1Da6wCYmqOfqJIhRCNrQjXchIii9kJiMRXicaQa9bcTe/Ljme3qD/or2qYWuQzwsIgdML
dIVung3w6nmtvw+BeCEH4F1X/lNBeJExItzieSEfgbkxrKKNmpFp1c4tK7yBuJFMAaypLj6yxahu
ZIo6njl9X6/U/D9oyUX02jH+WjVffwyw1BFRFQGV0CY1cOrMHZvHcmb+21rw2ZxSovKm8UzMJOJT
C1Ifnr2vsdDrsO4U3r7CaMSW32CcOWtbJNJQ7YwJr1LZbl30pmZtTXi2av6elt9t22+cyjxTSb4x
Lay5eklDWQh3C0byKNz+t0HdwIyEAmgFOJxYxSkIdY0RO2iSRwrdqX13ixdv1FBJzai6S+6jKQEk
4U26FWnjwMbVfwsEieccQnNotJe5MbJNalld1FN9IeHIOXpi9nDk0FnZrLZ4OLNwK3WCDaqScn4O
YN+y6tjksSJgMX9dV8nWohsbNsIfiin4HnH8e8E/1qxfgymWe0ImZOhM2d8UuB5WjHHYpxcW6lrY
Vdlnxfgl9Kqj8qh058X50ucWvF57+7eISxHZNYtjIEZmh59+dhY5h0iZ6SAm43Vu52tJOggarJRK
wyVhTE2bdkz5SFaOFS1a/12jzY/tP646+336ksfi9u9/wca4CJV2tkV5qt3yaxDTo5znS53ZdIaM
6lLhc3Zpq9TBQLOTtv67Fre7ju0ZAS0cgbrz2wz5B8ccoBJ1RLhBiRU7ZxwvHjPZcd9a07syxczM
1nj2MPvwn2efhZX9MigPCZlZkGJl2JRumkv4mCJkvGBayNAu0nPjh+hJ8Odcnq5BcHLKsnbo2z9y
cppQIQAnZEBn8Wdh7ifprHrWFQgFIjW2Xe3/kFdUhiupXdPfCk9hNsZ2EQEf57gpT96AdQeUEPFg
rEXJFcCFMfZh2ni3GfoInsZHOTbgmgKniPD4sWO9ZgNWyJR80KhhXiKZ8/ZZebTBAih3fgOU6EWF
AhDe6gkUi3qtRIpNbMSMSlD+lXr1d5zjjiZc/dbud2MaTTg5zrBprf6PZ+9cZm8N648uz14IIeT7
tZrPHLEzSgFEvbqlISJLuAU863suPOay/V1Wo0kItFKciptHzrI9FGSXWlmzzcUJvDgQToE7sLAX
PBaIs/Qxv6ut6oHlkwxTy/4U5PeppnOjUbFYdDTbidDMk2ITRzEHQMkcPyKZtd1a0/CV1X/1oplC
bmAMrriCQ4n3jvUJ6KH5VJeOPM8sLHxLmyLN6FSkiXozGwZG5OHVY3+wgSWJ1YNk0cYqdkxdaMQd
rvXKskJSM9+agOKN5ALIRnG9j4v5q3ScF/bmuIfGH+oQFS3fLbtguh54BECHvnX9r55AMEanYu1i
zSlDXfqHqUjmNc+AJHCbVl3WX37lvvZ4lwGbjQdrprJA9gmDZbFug41aq3z22m5bPKQO9jtpc8Ss
YUeifa6z5GNMh9fAfhg7bky3fM9zgT5kHLEAOxnlVFWCP+sQJJFqxXr63tMcZiKd3MP0fJO9cdJS
5uzMlfGMs55vPf3SS9J9sfXcmvX/YM1HpiLlrcIZPyRshPXqy3Hp3zMr6bagbVmV5cg9XAYzINfu
h9hZ/VM3g4FuntHRNHb+gGs5Saa7yfc2si/Oi0LgighAc9Snwls5BcO1T4h50+XR8VEVePa904ut
IYpDqlVvgS6JLfKmo6FwfEBryqYvs8cLM9arZ/uaDKu5xHX42BL3sRh+sE4WQkkySOjI4TMt02tl
sgxpx09OyWlbDvljFbvoHG1ESgEt7Bh/JAEhYAhSRNR7Ds+umYVN4hMIYN/nFdnkg2a/t5x9/fwz
+dqHM8zHaXxoCPpUDe6OzH1KSu07R1OmOS+jyQDCIpwCk8DkjjvSJuEOo75WiomnbNnMtvgbqCEs
9ZIa+nPmLxeCCB/xU10SjImh0nlG/Iy3uiFtpgsA2cI1DbWMRrVq7MPkkWqj8XHvuNQVbfcEhG3C
QzTMDcEuOlN1N7UfcbV8wyN/JPVsgHpM0u/UkrYCaX2ToliMZPrjpmzmBdDSTaP6V7fubnpQIyhy
63fSXt/G5NqX7iPc0Dt8F5rFs+KVis/B/CgrC49+SliNUWHfTQxsZJO7h5aIZcnQnoyCBTL0PEam
3TttD6oyy3IoOMRGj4tjX6cDCqqYtVJ7p5fGS9oN7+v/p8J91eTATInpmeM+uUG9GwbjFbsWkbrJ
t7LGz6rKkNVZ+c7T0JBMk7YxiSga6+kSlMWvxr3fljVHXjxsVEWL8e97ECVWzbp/EIgpC6AvJKRO
I3dUvL7ONElPotWOdj/e/Em/9lZ2nIWi8yi/WwoGXVn3sYn2te+3bUKlkhuTYMzpLyGaeQgq3J0M
yep0etbK+sfincVb75AExwwLQzmX1pOd9jfLyqH8rc+07xC+51bDqdcr9gM1XGqTBsfSD758SHst
jsDT/GUBcQra6qAhvfFF9uim8od6gzHS8rt+yDsKr0J/t1oKpHnENV2ldFfF9zSK6+QbP2OW5pu6
l+inBvpEhAKy2ytaLgqnaQuij4F12d8anrdUVt/GQMkVFw9A9HZDzzDLWC71GlZX1Oe6fU8XY4gw
QKGzIWlU2jyEnf2zfo16Zf4J0virirMjuMUfz7SwP9GMKLPVADWRQ1gspOtZw8ZIfJBKBE2MDWEY
C7UrB3H+x/e2qQMTgrfLjtV7Z7sn3tA7XLdHaxRrjGpMaTWp3UiMIh/xPYru07IA9BDrWM7uwJRX
FtkegnlTzhufFDTEwv7s7D6yGuwyozk4DLGCq7M+0l6QU6mbF5RLV+X7rJkJQyr7al+RUo9bwSRY
x3Ho3ZybyttfAzcZrlrz3VTszgCs7lvP2nVaw+rEthS0GPMd9QKDwGp4t7ziVzmYHgz8wVHfQib3
5bxDTqUiar3ziHiWHd3FdNXFzGL8vJbzYCXMjgG4u+gZeH8KM05htfS3ghn7iLumGdC+aRWEExnz
yjekR+s50TOcKsBSGv8Sj7AEYRiHRjNhc+gpZWskPh4RTIHkXagmOKLtgA7RbOhdwPpv5pGWQ03x
d0uW6pZZQGoAD6srAgyUUzrbJWDzYctlYGCKzs2mx44M0XZY0T1xzI80OME2aIJpZ9XnyulAdJhX
0eX3TtJ+mWKMowIV30Z84iK3w9h2QkIBEBBM6B4morO7Uge3Qonie8W3KLWHeuAoqpgyI2mDtWYz
tr55aTNu+s6uQKFHzOWIjqrSu9LP7qcBrGXmSEZd9nNOnvZ+SCd/R7b4itagvZrV+DJ4thlOAIW2
Hivms7W6IBzNPdZ1GZ+GUvdJZRnvkqVx9onkMvEM2AMQy3cN874oKImnWmiQCp2hP+tA5Id9uncQ
Euv6UJ87+TnnqzNhpD4IGv4lrdSOqkvPQg0ZlZ2YGJ18LrX+TQjMyE3CnzHmA7gUkil6ijo78R58
I9YjfTGrCMDUubEV0IYZ15MaUZcz7FSmm0alK/5mLFhDwljOmWCupweK6AmW2RZbjoA/S/boV6xo
3CRCW0qsMvb+Gv47K36+uFf4MFqk62MaaaVN9AaRyxr21tCzy0+3i1/R4WLhFcs+pUHfz8W0jhJ8
VG5Ni3ovuVkB+oOhp7NqfDQTbO+aRyZXRAB189++gqaasHvWmfbyspK52vhTWBjy4khN8aVlv2jd
TrKqDmCqyBXEs0FiKPdup7azIiJ6ABQSmk36q5f4NGT1Ys3OiWqbXtyW9TZe7rLY1Pa9NhP4qyPc
yudXsZKXVH4aBwofUtocjqTmEV0psjZcZpIHEcTQBGkJ490IfzDIVsACdTXeRnefm/lRmDRemhPw
ctOKktE1JtBcElapiMPX/IRK3w41rqOxig+BbaLCL94mBPt4R4w3l/2xDd8gEKm2sWZAMzXsANaD
qFxsRZdiDxPBpzRF3bRx8AJ4yj0CU78wFboa6LSbxRPRvTumhPSV+VcfzydTJ0rLSnalzj7f6ggg
m7ex5V/kav3hHyd4mSkCczdnWOWubg8Y32GopLf9zuVGtHKOSqlOIPK08ZaMXRc6eXlfo0BjTXJS
k9eiBcPWk5BLmBnuO7b6bz/tfykPP2DUfeMniBxMimnK2iJlPTbOOd++/sfje4ti0tmHAbFftTSY
6xm16SYeoxLVojdAtXEwfU7IPyAD3EtUp1G/RKvgbPPvv6aG8cNQTYYYL0XPBqwVLNhLCNaoIt2N
C3h00acTsUy4sRBkLuvlVHmCY8l4QTv6rdcmeS7gxdw2+/KFnjGA+yiK9mDI6hJry1bX2mcEZXub
OnFUYOAta0Nm4FuWD292Kzcp3SNeVnpz2m10zOqpLbD3Vgq2mpGdSoaIfAymT08k+xjXgGkzVCL+
LjvXiR36bOmjsUxwGOEzCmkbAoFZ130qq9QNHW+DJ1QPO4k7ueajYnTtk7mQGzYswIl8ousLNd13
3R4K98IfL471mD/lVflim4gTtfUFnCwU7dy/MAoqjt70q1gMtsBoOnFaZg9LVTz0vflKSvbBd+T9
YjRaOJiXJtd5gM0OY1SND4LtvTvxVxp6/zq7P+Y4BMTBec9dkyDIKdi32IEGpcI6x3zmYsjLMTPV
gVSnsUpvTa24VsV87UGVdcUTWOOEb6147KbhJPv4zLAI5QKBrwnlAV4bJ/VenemzIb7bcuuzZsvn
pqoupsDC3Qw7bVp4MSboTZ43ftnW8Anbh94vYxTTasF29pkWaX66sG3s7ztdsSinqIXr4a3bNE36
JHZTKxAHh4+32CSjvC222ZMToL+26GgDx9hgceshjVAdpzFFrLou1L6h9mnDlWTx15eMyMMiUUj7
+WS7jUMdpuKPzIfmbDxYE3lN+Ngq6tZyDv2PymYWn6VQsMTIpy2dmYPzcK8rNpkSEliX7PaYznXx
Y1ZzTFfqImFlnCTpj1h1fg3ZXHt//gFHg8/be87WCGvWOahjiWDwEnTW9pylmFS8LwhbL9k4chyu
76ZjWHAVZP4KzZadCgdA6HPCMeSecPF4zTPu7M9hEP2xSVHixCCMoe4uW+J4wMb7WwyecQgj6NA1
2dWhBN8Zvr+v5+RsWkyUlp4eqUSlKi8FH/8MRFUIIVhtwFEwA9n5Ir5TmnaavJzZs2e8tzUeaJPV
ZPKZEyBEGZyHCMp4mFP/ZE6s8Li5uRrdvemUL26GLnDK7oHKAKNr7t+qSjPoXRu8cQ0su8qjDxM4
FIN+fM91u92a/ZqC2spyJ+blE8Xzc1mVHYt886f0WSHCi+ddN3hhppqiwnf3I3mOu8lOtnXcvgKC
QdeGa+9cYQlBvasd+dztFyJGeIazPhy5ujCBMR9eVEhO/Q821a3N2MsIqkOA5ai2dKQB85f0GdK6
VRaSV4KGyGrurZSYV+LXaWPNl8xOKVty8c6w6osP7F5Tttzi9R0ZWh1ry5NH2xjfSJfODooUTOG6
coPK5iwmH9xtj0i/H1myGITMTDnjRCzr4Zxb+Lgr82OJ/TdpX9yEjTTp9Ew9pPbkDwVGu4zyoTl1
83zvE/MbBgHc4jF5wLC3TpDj54VcncX4dZoJx4XDu1Yuzb7V2rM3+G9mBUqSR2iqmT61Op8NlC6n
evSvBXmC5VhZ8J7RmZSSI0JzRs64lKWvVVy1It3NdbVdICXRu3YP3ozt2uEa8jYzgvdQt7z95L8U
Igcw7iOr6Bv9y0TQlOYNlYWYfuXgbfwVoyT06cU3h+s0dZE38q8QUluEhqcTiOReOFUZe7XWGLo+
HpfWkO84T6j7zfFhLN0I8nS9bWLxpobiMTDTM2Ks85JRdZHGFxpmhd8VKlfk8cwgGWXIKK5zQ3xZ
mzFCKc3iZxwtbNB4AFhtuwItJjAAs5+fvMX1okDetU3yMPnEOrrdq8TrFWGa4rmuyZlDDIHPt/+E
XfOpzVuJ/DnES+VOLa9Ay8HYe6TXzh5679fMKDaBG1yowi8iyw9Ln9RRW+BnKQBLEdPM4OxLj0/k
CXBjx9QV//4ao3ibc+MZVwI1u1tfF2H+DuwsomQuP5ltAGKa7ubWGijv8dikk3yNfeuMKs+tcOma
ijw8ozQePWEgemXgMeWk2CBphaq2+n36S8JAMExtAT8xPXnOfMZHnkZjjqmgMDTkeRlUH/GW1J1P
nvZpKib8TvKNheBtbrVvNG90JaiSgrcRZ3oSBI/IrL6mzvtp0BMtgf1HfKQmzbQ2M3eTOu5Ty4SY
p/bumL8baE/BMfIceCYZC6r7TrngEYynpIZO/hadeBzBazIPpVZnVFLIVsQmIwBM8mSmZvAsXCLJ
7H7vdNyvDckloWEPf8bKf5WuRcGTmjq1pLsrRvSgOfaMoeu+A9b02mATLiUfhlH9ZSFy1QHEAPI5
aEbDisNqWE7Lg2OqxywnG1BbmwB79s66pIAcAJbiZVOPLNQ0ujBcYmh2JAIXEtmLyK0/Kqp/Aqm4
W2fc4IQoJjhVfLfjdcgkl4zW7MFcUxszR7J7/9oV+h6zbRYCLiy2tTGkp5Zl9kRHddBF8+TKwqIu
L0okQfCpYNyy7Z6zjTmaXSh1xoMIDDd87Y9VVaMUbJtHq6jvYhGzRga0k5EkFsaFtmEMC+c3r9oo
/g48lFlZQ1oE1PaEIri+NnkAnEI4q7DFvatzThWeYmKTRYXHdG6T3VJfnKD5VM2EpVCnWl8MMM2e
xr4Wwm0UsBkuu9bczjmHat6LP+6APhsgbBMG5f0gXfpNgbYQ7z1racfHFNdRxhf5o675ADektVrl
tVA98oxxWJh0MHzu0qiDkDyOXLF1zsVk2pSzdW/VrIe8b+nZ19R17lrJtyk0V+5Nko0wTq+nzJhT
TUIgIYmgUummH5koAjajQDTsk56mrw7YR7bKazp0wfOmoccOSVyL6GEPpT795eSHqCEeDIOw4aBk
Z0G7KJYiPwmNnbZg4oWLJltovqaFDz8AIjTAg3FlK3PgkKgxfoSWYHuNzqahFI7lTVWdtnOFV4Yr
c3Cnk05/7QlWCAekVDsjG/Z16ouN6od8Q9olDnt5N8Ea71ODOGge3dQJtoZT9zAD/WXTAo8rsAwS
qBuVbYYMxEie08AmPr7SN5XDqx5rOiqcXKK09o2AUbmKUR8s3bZmiBZUsBcotjQIHh7zRKZeqH7a
54KO/8zlskscIiCJh9gbcJTRiAzaQ+fEsOuMlGkTVi27ebYYaJ1TSdL3UpnFmtuICy5zYcN7PAup
V7d0ffZ3Pk4jCUJ2QzNIyKKdsJrW4+zC4q/2pwcK+GBrCedPWy3VthoF/hDCIs3Eng99x8fAzcB3
ecOAHN5uUNgVC/2NLyDKtbfKaNgOT0wXYoo7VnOnxi818jBxYhBvDDNt7e3i+WaTL70hPdM6UQ80
W6cnewEqv/LK9Hm0GWAgg3c2gGyMjeiFF5bGyGrVAFVmakdKq1BB4Qm9rq/ekCoOjFahRI2JjfCv
T9C+zMt2Sj4UUvMT6VXHjHo7yrxGbONgWc7or5li5AUdR2B9JVZtRI49f6RFXYbMndQ20WesLXN9
drVNb7QEshUDj7BwYpjbVgYXKylecMix4bBysUcRP1yU71qrXjjOtn0DQwmgB31Ej7GHBW1775ZE
fzaGae0lFuej1kF8lSwLX3y57EbPvNOWovzlZNrB1bG/MtVCyq3kdI2r/CdtoaqbCX/aNGsG2qZi
17OGpv37JXKfEl8QhEHgVNcS+vpjIe9t0c7vQvrvgfXRqV8JhPTyH9E0l+/49TV8vs+2oaMV5za+
jDIpj3BfGSnnRHs3Xp+ebcatSA5Ikc/jWr6aXvkgktGIWv6uyGikdvv3gzIykrlz6GPYb0Pk4e4L
q6NmCx+rvbL+ZkgnHR6FmhhBeL2XcbGdexMfMrCp/F3Plk+tW9yLlxXICQtDRTh+rcu/H5bMy5DK
1rsqtp/mrog86CvozOTy1i30iVPlVc8a4wZX+sNXcI9Qu/3p1oKR7Gpsv/4yA4Yipo+B2t/JM24x
vomHYQqOoHXnuzYGe1V17xRkCPTXnAet9eLDv1/mlin3oHs5D4fFPuoGl4xpkV5Dpd57u8zp5GF2
CzLHc+eqz7k81m6jrmNcZFHVDw2A7wk8mx0cUQ2hW8Xe8tHn5wCmo7e2Beyqs9Cxdf9S++A/Pa4D
RoZU4ZNhVYcMpk7oSGs8oz12ON2qj06CrgFIMtwZi/0Q2I52FRUmuFqp/Gp00wpjFAY7B1+/BnUM
HsGK35MYCkqeF/qmycZmU6b0yF3ii+cmVk9y6aqvNYcgGn1MSWZbL3c6UR0npqYj+6/EP+OWQPCa
2ZSKGDu+wJrf21kpyXJbng2XoHI5cFvjYTC4uFqVbR3InLvaRHajtASpnYIdUpuMIQaroN7LvB2i
qvqWBdm4D7QM8pnPiDyQZXCD4h3cWJlgX61RNgW9F+xBiD3Wdt+hl/NRZDZKbvLWQmeGfH2Lc6Bm
Ia5y4o8EEXpaXd5ZZlzckSH3fz8TZRccKTr++33LIqyhcjkiPSJYz0WJpdvSi+5tYqaZG332J2A7
PBKiamX+OQcJs+VYX+Ey7XBYXOQlYHCLxxrxw3aSPcEl8ZIC30jsfeAO+9ltGRaCpZmzRB1pffg0
Mhjg5kfEtvJGJ2A6L0bCtaZYk5eJ+ebHCEpTttd0n2nUdmV/j2mlOfKp1xHDPMu4r+/trmHgtHKC
RfashOfxL6XAjWu+mSaoH/QW2KjtKLSmdcOf6dBFgKTdanRR17JnShsoZq22FbPPnuJTsdqkVHqX
5R3/HUT/nSJjOIqVIrW9o6ecQMgI8u4yLhriIL9kogB09076HDMltJGgsK2aqk08wNHH8+4YNWe6
q+JdAG2JeZFR3SCAb5NWH3ZKL7wrHuA0sowFn9sayFjBgCCMYf1p7roEphdnHIjzwbPK6dVXUKma
2Z5BHi/Tq+NoH6BhYdzNY3qEUtZufPqBl7meV8Jc/xZMhraViJpJyIvLNwSUbm4jZ9SVHVlO64Qy
g82S2wEOEzM4NIH14Kx2F7Ooq70Y6T66YJyjlmUEloQZRsYkthm/dR47EIfZDL8xG7X54sVscYx4
3rATEidTsl6fiv7YWzLb/Xt7cvVTWiq5N9Pyvqvj7s4sNLKfhKs/WRwaG63N6/sEJr+HJA0EmsT3
Ac9ppig9sLkXy2W2m2o/aSZScfUaYHx6qgbWKAJv8kHZTFI8LVcbBviYBqf41ql8JBpCC9Df+aAb
pqLbDsJBdzVo5YPZTmeF4pl2pGInGHtXm+tIpS8CftzjjFYJrLL5RV2kvRgpX59ntMdM17W9IqiU
t4d2Jp4/ZbMBk2mwIf9/A6ju8pg5vn/uktWb2ZhPuoecZem6A4AnvKOD6+4VQ/qjFaA8RDtmzPGE
7xe9UQBE+jCL5SXAc77XXcJMmBuMuzan/m6wZRS+FUQOoVyL3aVX167e4zG3npw5x2Km4XSNA7O8
SL8h6FXtloY8jxEAb38jljJcuuKyuJbaC20MTpVvB7jQqx4Sw6TunbjBU+G6sPpokRFFbtq442xZ
29gWQdbDhHkD+cdcsaGqNqYgTLtBCpQo7jXiSLaOzqghZkuNpGau73JpPqGvz/f/TE9NhVrHDphZ
rX7fsfe6WwKKi6QYhmmYmRJrbvcjqWEYbY3VVcoqs188lPg2j0BdkHgViGbv4Gdmq+rer2TPnWuM
vLg9M4A1PQTcVpJx9TQn012cC1wVj+Zasote3UjukN+ITfUOamYivgyUn4TCH6HwtUBIWwYYKJH1
g+eu07QStdAoR4eddl5vp5WxYNKMRa5nBKd/v0TFdGzhTT44TqMuXinHa6XXyYUBZITIMxZ6/zaP
znwVjVxftVi/YM8pdtKsUT8QBLIxeyQwWsXyxp6TCUcx7zBO33FfJMN4xiWxBeqTvNY1BJlSwMwZ
Uku8mkr75UHkC11lEkIU0wUsl76bme09xEgewRvNxispikc56/tYoeBuCy9/Uult0muQ34WHPJMp
pryU7ljtIYHSNXRg4EDsQ/AEi/hoxIW4srt+6gSPlZmr+cJMZToWFDqIFS3mGCtvioZn5zsWJ9EE
5nWxLbELhiKPepS84JqH8lUfHGTQU7+zWoexkkFCENZwbcfG+havpi5GddaOdenvP8bSILtDyyBK
d5L8zSfySlPLTLbGZjA0gS9EJTsOt0varNhpqfj66JLqIX4BM+89wit2SF15mnSusNJszMfRnW8N
MDquKKbZQw2VzCeunUi2zahju5Qdz0RWA85r+y+z9eqbZvWHJeHlGpdvoYMUdH18+eNsucd0EPt2
/ZATM5syYOu8gw0x+L70jwBfzzN7qjsJN5dWVLNP4MQeiXQ1kBLSWjoj4/Ai76fnKrBAJ6VfS6d3
bwgq0XkOANhKD6dP7aIUS9W5xnaM4KXo92PPSMFWO74v6/qPTYOPOObaRYlfeTa+OyNNrv9+ltq8
eYw53KxJX3o7rc46w5ANkpLyk/r/jYHSZWbT1882HD5HIngbmdRy1IocskHoa0t+UlA8noaq83jS
C4ay6K37Cnorg5s7WbQt18McwLqB/CyU3d8NjW/eKRukdxysRjVyCp4SDvVlaNlAOOCoeoa0oUve
2qPbzThWqgGEUFcOMMUNjBBZXH6RYXEp46+JSXcd9NBLPFERcbiqY9IEJe50zjSHf4Au119/QPpb
QIkYXQwg/BKsCFlzy0IqEzaok1fUX/+dp+uh2otaHStO5FCm8N4c3JHbwfPdJ9wbUCKs9LV0NIfl
hHWwWeJt3NkWpznIMuCH/t1g5fWFcBjEJghRmNJKwDqrlCWo/8Z54OytZfQ3/tgBUTXI2CMA7Lli
Wg/p36L0hWqAPHjKL/9+MOwY8/bss0h2q/HSxDOjMpaeH0vDzqolgfvOaJBH4ar5mAdH/5iR0UUe
Gt6ibeD6Zv8uROKMJ4R990XiEbzoT907eMHXdM6yL9tP9i6hZKvi6dGHZ0CsILJwqK9P/361rO5I
ldbP/34FgxpofPfStO0Utm0naaWrkj1lw7YxqeTzkFUcxh5+sYSZzIPXuywJV8SUFqw1kyiMa2kT
BUQFlaOmK320Wc15tEfzpWW6bDM5vQQEsV2nLNevsnD9CDVFv2GslLPML/JnJ9Hvh9S3/5J+uKGR
xfz5ELja/JUNjFcZ6+wQ3eDHlSpmL9u2vAjrDxWSiLNCuI+lqkUebrbnfz8Dd0mRkCrgtfw+cSC1
9eFCtftFuafZ5i/mnR8WoPE911Z8ihM/vlZG/wZAT19JUfFVTeTCz0iTt2DRstv/ODuz3bixbNv+
y3knwE1udg/nRRGMvlUvvxBOZyb7vufX38Fw4lQ6VLCAi1pFSErDDgUZ5N5rzTkmMANrO/X18zh/
ZyMEeHAkAUfqjFpS4+lP2oD5q6GNs1MiMDeRFcZvSQHKCNBJeZJN8ALkks2nArF9UKT1bo/xC8tq
7FzIUkKpKtdRqAwNIjSLqSN5GcwDPAhrqVJ7eztI2seg7/4wZlFzKCsDLWOs7m+HeP5KkbNECOm0
qzsNzOWJUYWl1cbGyFT9pUqUcDlOqrG58faVqIiWKQL3TRKRWTkO5daDuMnk0OEDlKbGBp+IONw2
EKJhvhQXJelGzlSZPKat5KEZ1eigd8bwOIIPURscjXUKlkoNm2ucNPEmsqNorXoCyeGQf88MRKIj
xI6rHRpvPcPABzEY8mMYk2XchFBPvFzsSk3vlgQ+Gh+DyBCk9e1VjMI4dVwHjDTsbm64tSvMHP7Z
qUf/GJndQmUWeL4dUpv9vxk5tDw75a/YcshMzUR7hVpXLhtbnLkCDyxUx5NaxnT3SJD5g1Qp/gb6
dHEM/fG2NM0aC/gDkSsKSWOGomo7dCTpTP+n05+OH1ZbfZEm8jm2SdctUxUkOhgGR2vOG/pX4pnZ
Z13SxhVrVk80m7FIu4szXwbt0Dx2atI8Kq3XrpXQ3vqJ9g0++8aqk47cuyzeM06/JvNGL/QDwUCM
0/afb3M179jAF39mxc4qHfm96EtnaZijuZdV7JxTm9kn3GJjO2RM9xuniDGC+PHx9pXaOiy+Q4OP
qF52O2WK2F5k0cFh7/fIAvNHxUN1Heats4RwAcRQtM8e+nrgV5l98SyYYgGUxUWqvMToKVPu3kpW
997ClvumCfWXDg2aqzHNE9whjllU6MtkiOzl7zMz7rOApS51YQnJalNC/VDnxOJ/vbt9NXlBZAAz
gDZobwzZ7hxH/E1DQMH2gaPx9/+adh8OxT9n6So5zKyPCc5U78KhWqzDbCDIiM3wk/yAX/9g2HHz
Iy+xMIWQ7x/H3gnWgWy+FQ0CZEOHeTl2blUStMVUwrcvE2PdXVEKfRvK5EcRJ2gU/MTZRgYJO5pT
GtdiGuJ5pfFF6qd5H95MrqRlG5YJBUbTLdW8C6vrI9LrGQ10C6cRh543Z8fOOSCn9sKiGPBO4ujs
7jlfurLivdOhuhZvY563x5EZ3hTxkEsHoj9TyAU4CiplJU1DuOzKPUQulzFRjQ/PLMtlQaCRWyYB
LjjZxVsJks8PhnBtBeXfas0sxEAkvOgbRVuknkIHtebZk5tyopFAXGtU1nuFPEyyf2sHRZZ+kJrl
vZp65SZEAIYpvV+dBo3LKnLl9F5PwxWfZVvO6+QCinOB5ZU9gmqs0lr1GJtERykIhQsC9RhqY7Hq
IzivVY5fU3USwhLKDmO+wDr/+6sFZfZdkpDUaSEzEbcNqauquE8bjwWoI6Fj9NDJH9U50HryHVol
bbgacOnhTGWJ2sLCO2tA4jZqM7I+wZqUZnaNEjBb0nkqHy3StNZeUTJrTBgNdiV70rrkxlcMY3dp
QJujBkFw6SfTW2VF00Pmac6yzRiwgM01dyxtmyOdNvvZFxEdZtSkJsBhzNP5uW2abGtUVbhGWei8
1HXxBK6q/ZGgn9RojsWneorEOyroEMNlmfyhIaLTQKt0xtxF8GrlOI60GexA29fkuxHITHqwg9PM
FXCHL1gAz1rj6w+0XdhW1576GAlDnAc0F0W1DOwa1mCu7gEvQ3LVfGVnT4Wy6/TRh4pDO7HvbUZf
iu3sTKVVt2kf9rgJ0nlARl6XG9b6tIT4UD3ivauWEwYJ3VMFKPO0OSWNhgomFKgaMLUm+UVT60Ng
h8WLaD3x2FTmgnafve109EKYLs7M7MIXvVTKraYFCR28Hf2cYU1mDuufQO83kEKk2/uMJxxFLXju
YwL0uWc8kQ6IlEINJNkDfIU8qT3zJLYf2ERsFNvO9uDUmi8SS+V9VJU0dV0KYXLjI6ZP3sfGFrou
WgTnEKRT9Rk2sbht+NwarhcbDBy7bV9tdEC4GANJg45B2j40bNHcqC29Rav71ilXjGMIsy4c03d/
QghuT99BaYxzVlBopZsB+/phbJQlzBzmEATDZI3qnQeSSVJVtgclfNOF51xw2Ott6fCGqbNVHpJW
IEPtWx0BrLB2UHHeFQOad2c7NF8gxTM+JqL3958449MHzrQsBqeqzp1VA7Vx9zhgeTGmMgQFQZJi
yPAj6PchqTEP3ei3bg1OfssSKzranrn17D64Dp1ExllZjzz91eUNQ1rMqRi4uUL4YjC3iNSIFnZP
sk84syEzh31s3iB9XYAECl1TzePjZCDza9CyWa4WV9G2H8QfMtBqbLF+DWZ3gVKcTDCCxIaUxySW
6V1RT+W2ZJTINMKq1+PoweSrVI3QW1xWTkBosakG4Jzt7uoYiwJy/rvebWilqG9KPRacETQ+NP7b
LxJa5eeEVuKH4R3Y0tCIYNbnGMp/PVGNrsbVZGfZwoxCfRFY0PdUkcJWCergEmZcWD3PY8BePR4t
JW6faAxFZIV12ePUTtrD6BfjxlG68NprSFsEE6SN6cTIq6rIshcmjL7VSDbPSuZ9vte0mO1k10Uv
dlVFK9V2pn3XYVxxSpELPK4iWOU+G5RMHcJ3xH6O23uZBk/GsZfCQwR8uwVVpcw3dNS/377rI80h
BIOk1NSauYyVKjZAANH4pIZ39XFufnGn/7wuMEHWOMxeebiiYjLuFnmDkpdhJSoSj5Vk7RhG/iSi
IDzLCTVvHdAXivRqI4dR3Qdp+VEY+rHjAn1X2uHgTe17246HyhzkOWYdtzS6koQJTbI/A/zDKmsk
7oN8prr/CwOU/e33nxn98z2EqQr3D+mYOtAV7W5NEzn08dnzodAHLMvM6aXNG5QHGpvv27dZXmyM
0G8vpdPD5Vdsw1XAw2zNIjVdk0fNJuuwIydw5L4hw5WVuq/LHHNLsk2s3jz5Rtyf/WnPHRHlPTtM
7lX5pQ9HH61E5ZJtiPwC2f2W+PXuLVItWlj6FydIfFq4mdhINZvVj2FJW9rzVf+vq7rzTDMrYp3+
RSGndRAn/dYMzffRyD+4sH9+ti05PoZ5NywlZri9b3rDjiw2JteCi/L3b7oxv6l5Mvp5tv3zf/9n
znC2hSlZh/FSTJK1716PCewcXd2IDruF60T3zl4BD3scyx54SpAEp5F0nVNGqs/Pg+FXPWiMgoA/
rINMr4m/CJDdW2dN16s3Lq9uV9I4xPfGt6FuIEibHGAC+8aXANqIclqZUWY9TyBECgzUT2oCCXXw
lPJkKuKj8hrjsQE6+lA6VXJ2rgbjqjddqfOVqWkClcPULOuGjzuDLxI9/BS9g/MMp64/hXk2rhPl
rUy6fOtDAlvEem2ynijaRZHZDdgJxbzGJK/4YUOAGVuyL25axrx2/fXt1KWm2pZhqgRu2Ord26kW
MUMVdi7cNoA/+9IZd0rf4U2VlrLo/f7dEcgTvaDtuSeDNdXRkJ+wSOxNmP0Hi0fsphRtz7y0ewsS
f0RbrcoT1o1oqRJcCH5W+6vBNwaBGCDSsDQCHu8G9+HnztypuvmKkU8BlcKOI1TFS7RkhCVW4B8V
EN8XbwKnFyXFNVJZ5CkCl3IZWMl3zOnQBGNidcrYevTDDwzSPJgcJwTFIKJTLIPdoMrs70i09lJB
6nD6/WV4W/Pfv2+6rrFGVR2Lt+3uvkWDMhKeF+dYD9FisS6tufr8/FtZz8mHc+vH6FNvmwh1r7G+
P9Jg2+Xfe4I9YlSTEbdzaFXMn+zshYXaX3n0EdG80ALjFRmdtui7VdYS8Dw2wn5gVgYLwfKcRcET
aGmTErczexyUtTpOvGHcmkfY8tJpP4yqxn+Tk9c3dmRYCl4gDZRvoTlHEGEYTkJaSFXD8hbUnTuK
DnxLB5DQo2OMKkNP107oaGtPELedN+YfeaS3B6ElS12a/UZVzeyVVtNFiUVx8XQBUzM7qFzsj20X
ngpatovfv8//JVkeD5mpEeCMohaw1d1DNUbgrsreJ7tZDbvD0FnhtorhZDQx+dFliG1aBimaJZDS
ANj3uT/2h7axvid5RIZHaFVXkZAr7uUxOhNsciQ29OYG18iX+b73CZTspHWCMedGBXBwNtW/3iiZ
DTPmBhGAOywYgJ4FjCOCRepE4tmziu89M/FDW0aWS09bd6EwbCvix87OpD6Zmdm6ed8ltPGjbwAH
mOK3KQqh0tO/2PY7nxZ6DGB4apkm+yp2tPdh2AH+kai1euz6bf6ip2RHKlZXuwZLQlYgWX+45XLl
efeO7KRbDOYwHW6HIA+YaQXXTrsM2qWu5mNbXTr/oooz5UD6E+f+VMpdDQeEVDtx8plaX2oT0Z3M
0wBJl4ERpZz1VztnbQbflUBBAI+KGAlPVf3NhHbvpQ5zkCA2N3Tn5IU//b0rW3pPWdEvo/IxuJUp
HvXgSTZzabeyjKc4faa68TlMn33ln5qqF897ruXLUL2U8iVLXqlcvqTjKxUlr5VCcxgrx1umvFJI
Eh+UKp0RBx4mMAep3NUJ8jUsQOdbmrI9ZDL4bsoEL0feN8/t12si9VNvxtJUg44D7QaSop37ix6d
OcsikiEXwmSHuSNWgWEklrw+3Q/ODlGHJ/ccG7z94cFjOgeorz7UygG8obGH11oVx3qaa3COZnay
byXtk5eduoy92tm2mcScqYlJu3MunHOZXyrn3E2X4VbTdCESmirKq+dxGjA0XRu+Flefz6ub8J48
E+0522LS57pJ5VaL/YPCcArrulluyRcKzn4e00Q0xDrXtgqr1Z06u4V2SreziO3wMJvtflYA3cnZ
ecmespN9TCsMyo7cmyXpDAffOxTqXDp0n+wosiNeghErABPp5EThRtaSU2ue6nWv7534XJqnsTtb
8bkwz313ziD2muc4uVBhcon6S27NFTCcsi6xdWnSK2UO1yq9ymEuAKGN5mrDNXGu6nA188fIuTaM
U/cOvKO41dmAzHt4MuGhi9pwS2Il6uDKGcTGW+QgIomNr5rSzxLZqicWsQT4/Ghkj/qtRPZIeRbW
j0fbunKV8chkGi+tKxbrpJ9LRSF/q8y4/KzEuDghmK6LdTuSDaSHFwWYuA5S8czIOA3PcXOKw3PY
nCi/OenhqSU+qj1yLNpjHc/FRIM7kdkf5K0STB3OnvUnFVf7sNoTGK0E8CV3fbZL+h2BrHH0RV/N
+LRhsjShz91H24LJ4Nw3eFNy9KwqkOyLtSB/CvLYdrHc9e5AF/xpHNvq5NUOv05iPMFFh+M4Pzyr
vm0h90iSNQiYFhkg1duPbgcIavpR6vtwNBxiNCz6bcgGQYB20zUgqvWktO2qFHS5ghFzWYL09mdq
czBH2YnYfouq2NrwySR6ap7kzD+3UlgeIxFIG0wd4c8/r8aoUM1657OEWRGxi7zYKrrz7ZAx5zyH
nfTXjVabD2P+PslCniq9TC5M0BgixD9MWSZv7VBj2kqvv39kft5SWRq3Dw29IO0gXXXuliZBDTSd
blm+MCbjOYojZ68rEwEmzO/D3uOXHtHVTlXJACkj8Kyr18HMnx/BGA7p8KSZxottGPGVeWFogOnR
49aVBQnlio4xggQa78wDDux77v7+lYv5Yf7LoopXTjdN2Nz0hG7eL0Ztthp5mw7IpFvAmM1UTcSs
ai8J/X9XSvrgcVqYFyBXuM8d/9WgnYeOkYW/RSLWXik6iOlzLoGlMQhrwLuVM4rl9y9S+/wApT9i
WGSbGrRp7ftOSWRNo+4VqMWbEQ92bjIhMHwS1FoV4THCXus0opOm80EbRc0itJ/5uIhncz7iTgXU
67tRptW6F61ErtsBrOmJZHZo7xHw94Hy99zk01fNic/rKN5anvySxT5r/U/buAnBBghcnCVB6xUv
4AmA//VVtC46r3dlrbNwljwvPBPoKmOsk9ZBuIhqLX2o7fGbGrbY0TyQjLk0UzdCzLdxDPt7OA7a
FzsS8XnHyaBAsCuxaOvyFt+35gZ1guSqtXzwTEtZMqbYdr2hEn6zRSxFgfALAROxQJ33HnNBVPDT
uQZvPXnYYNe5vg4IROjXDBUU5grhmgTsRp3LbFZVthrLlQ7pcWnqK6mvUJ79rDpBYgPjFD3eGuqw
Za7LcGOwjS82oDczxMxQs4dNGIAjmiso/qmOvAWSWxitGlsz2LH/yGTkrPpJwTShEQX5kIktVYgt
Dq+42YbN1nc2AUhKfh1nEyNzaDaF2IzNRkk2sL6p0Vsn+jrT1z6/SD6XF6yRQFK1ujIa0tZWqD5D
QKgryuAX4dcioN37p9p6TU3TXHiJEvoPvfOM5yqwv7zEPn14Wf/afDSQkOuGKk3n1/WvlwK/8Zo6
X4QTkGaVvgtB2BqNzzqHPQ5bYVGkkGF+/2kUn9sBUs43OyZY/F9od/vXImtkNULg5N8q196UB0y6
kVPAVm0lcbx0HuVK65ICuito+Wwata0cjA/42ATI1IqGGgIM1Bcv6vOmWkLJZuHGK5KqJe8GRl2U
V5U2guqMzGbbWmV7jInh2/rITdyRoNJNINphWyRRg6FWbvuxffniFXzu2tDgdvj8GJpu20K9ewVN
o5K6geJpkUQWSGqytADleDBC+ackJq11Lg3EVHG3RZJBIz4Y3phgbzqTAFnyyvUvtnGfH/UmYfC2
rtpzm1nwvP/14rBbPDZaEpLQGrTHwOzKdRa3EeSXxPpIKqL2MNds1SxMjwirnttWFW8Ey5CHFknj
GCuTtTOD8c1Mu2TLVFQgboiDlUlOrYn8nuebHaAQdsgUMmrRuo0IvcvQvQojYPlFGIO+5V6zLvGg
Z4b32BiZ8rddHptaBq+hqb9P2gAQc87EZaSruKMRJYehb9+LWTR1OzgWINnUNDQ6sqb1WNm140ZT
cEnQIpx0grl/tlknHROlUrf9/ibiux2UsPlL2qm36fXaP/z+PGv/pQXJw16lT2AZjHPtu/OcBrKo
wgKtf2/hbWdby4igGpvXyUM6lxLx54+5dkXzJa5JlDKLzOOlxW/1UMXeE/t2xtZ5TrCYHRuM2cFu
ynHatoRjkLbCwWBGhK5EIih3SIT8/YvXP21zTIudsmXSep2tvOrdHQP+QpyUVZosKs3+a5oM69h7
cMMZHAkoh1KBC+4UqwoQ2tXJNblQEFK+CRN1kdca4TovApStVXH2ytlX1AX2k2KMCFOND2JNk2PM
iHBRKyFo1fnbPsytHVEe7aMpsPlMamodUtuo2GfiCvJrrbBcMohcRlyBFN8tst/6UT1IPJU5pjX5
xURc/JdTx5CJJx0fC7qa941MJVS0kEYYbmRkRGR/4NFt2+G5cSx5gDjxZ62Dn6KhwPtPljkjWHHM
wnIE2wFm5//jTAjOAjcLqXJLvL+MYhk7QjbQdKtjinf1IU+c8bX3EaTTk+9JXYI5o+TJrrZFcu58
29oTpPGqeg6ilyjUDnFpG1enFSwXLf/PgbzorZlVGilVweRqIoHuXbaHWwC4OvnRItfMD0JFDmnH
hC2wuvA9aVVCx3WwjnFpDIc0NT9I9bCObVERAoJxa6UGDsDjpEaz9/tf3/rcuqFrY7LkuHWauG/+
encauTICYqqyhdfCsp8KpgmW/w7ZITnQIYG2aTr22jOA9/Lih4VW5O+QYZujOuXI3uuE5n5AxFsz
ROG709VYFIzkGMwT/GR0sDWTHmQokFNisulxp4cbrrthLxtvAtMeti99jn+lLkhd1hZVSU/Lq8gU
83QNw55P2m8qnGuGOXppWIV1qhW/2JHn50OybdUnmer1A3kSw8rvDX9ZNuz2fdkwdoVephIIqNS+
/gpy4SOM6+dO9wixBJ3xUOZ1jV1LVNfQKoqNjQGob+sZyFE/62psbWNgyyutjY3dCMTNygP9o9A9
c23GLXGSY5rSJgzQRyJWdKMgrrdGOidzuBkjOpc3MIA8SFiEZ/TmqxPaHUA6MT0JpZBL8GLmF+vG
/3YrnO8nrAGEjg5IziuFfw0q2pHJIw0v4j8qA5mrZ16zrvpTzWCMZHgA1rFxSSetWNfREC97BNyp
HLQrcGf9xUYz2GbVDoqO9zgQ50VojHNJyE7d5zYOor7UwHXyHRqI6YsVjD6/rl82PdwCmT/bQHt0
zfr0aIT8nxa4YNKFThZLhTVaH8pFO9a+G6sFpHhOxSaDpb8VubENApbldY3ArCYfY6EqprOfv7Xm
8xh33l8MZ1GXNyMhw5VWbHL4I4tobPFYaETEdWpjrT0ddAXqKoAsXO0NfJ298O34giy1fyD8dsCx
rH3Tw2RCOFUbu0pipv/9J878fOtH32HNQxxmfxaggl9P1mCYVTGgaMayAg0fOtRM3VZ2PEiVi4Sw
5KqBJRdRJskLqTDvMk2t97cYrRqI9dobwUW0lgRSoNIFGCNSSG72q6kJL/p0SRSSDhTRhYxAzX8i
m8PETA+p0e2Ja6x/pjjjaOEjpxCCm3NX2f/nMOpZT0L1tWVa8aCnaf/RROzpSitkLNSH9ksTTS6D
7/7DCgEIEn/KVggrKV735LHsSUAgGgrmCnrWCFrsnriLcpGgkF0rugOrsfMdWtX2ccBSFsVW46pV
q7uxZkMDKYJsFSiBdiSEgoEen+I6RPAylk8TZHTS2OEMfXUNfl4u4liwNBNdr86S8dPGW8k8ZIZM
Mu3Z7z/qEebpVuvoHQ2d21mjdkUWCyTHbU22G1DKirYv2XCTP6RwuqAIimnjjRghJ0zBi6Yn1dMS
LkA2KNFEn4PDcNQD/266DKqiXuUjjWQLgJVRTdG51phiYrrxn8ggAnCMYafOLXBGE8BuCN5fLJrE
p76Taeusl/ifbdADv79TxA05vSmWO8wwTnI17fqPKLWtj3KWNgaxY+3SIpxBBPGWywzocqW2uwqT
3c7SH4a6xf6jtwHBba31RQPE/LwmQDzg8OIYKAP0Nu4eRIalg9gjEnFR9hFdGUzIdaMMj4Y6jXul
A/8KlPbx9iPfKgBehybRe0mNoCH0j0phiisgH/2s+tp5gNRDAlh4Ebb8u0D1C5Y/oVeFtuRBILt6
qJg778rCApIeeccybsSDPim0gFWRHwcYMotgSqfvrM53hKkmr1qvqJuGrNkHz06/kyM/XPX5YMXm
N0DUAelP/WusBj+wS2Rng6Aa0niZXiXeknBJAvuKGpl/Zr9UBAztiOap3MAU+Sbruwq7g+0f87Ch
PVWr66TI55VE235DpBOeAGBui8hEXe2fFeF/sfhhwfXpDuwI0zIk7wR6009tJz6EPeN1mHL1WHUb
zLk8l6tgVI4VqEM/1I527GSHFI+aTT6WKydl3FpDTuKHDHvjQWV9qclL2/VkDZSlvhmmJf5lgKlZ
Z64EKbN/6qX4zpx44G6Ob3EqfOwDdqWtkakWT328dCYIeIPa6i+ZiRk3aB31T72vsSkzqHFalaWT
if5WsJVcmLPHLS0bsbYbmbqJhnGt6EqxrssUKsowFI81b982czDe+iCuiIbaiMlDyRRPpAdnEnhh
Q/DJAUXYHGnWX2scGFjzLEyFqlcv9db5UTqISKKiktfeQ65U6gfVhzD70HbzJyIEdhcH8LqmUB1Z
laDI9brcO+bE4OHp+MNMY5M0BsN4dHDPI2qaiKEYN7nRqpC47dxj0gxKrUX6eExirIYwba2Hfv4W
z7Wzzhkl40cwZj+ntgjtSEJ4UEFNgj3EAF+Fbg2C+EI/oV+lJCDuYvDuKUJuYNoczECFSq8ilRJ1
wxgN+sqr3WbvY+OJIyyJkPlq3a5T7uILs7aiM1Hk2Adyjb+s0nYGMS/cvJqIHI0omR20KC9hyIEY
nuJlmIhs1040gJtaLVddMRrrAXfeWqYiPGlZueFicw76fAjD0TkMkktBT7JxF1ZG95wpG1PF8jZA
b35mq/2H1bL6l+2mbVG39P93qFXx/vunLtO9+yud1ho6GyE1Y27S3PYk/1ojYTBGEJ8K0MRkFKhr
PwLvD2Nro5cbxEZ1uG0gLGOSDLf2OJc3bgtri8jfjnZI0Yd6N9W7zNvVYgewjvj0rt/XGUMptKLL
JDpMPYHqB6qAAB8dOu1g13OV/nHSDlRRHlt/rort96268tirc4230mcI39Hyjtrt6HggpY9pccKU
rDhkba7K4hQpR6ouTqFge3Dqi1OhHKnqVo1ypDomMybgZbfmz9yqF0dqJO4gOLKXksHRDI56NR8T
efBuRz5olCPw3VWFeSVat/gYrUhdlE6dX1PA6IRzjdETESjaA6AC7TIZxVuh43PeZzoPxEPrH5zi
YPHFdDCKQ+AcyD1X7INzKy09ErxNDf1xTI9dP1fTM46ZqzaPQ3wq+TnwZEKAzWMTn6IerAdpS8cs
PoXm0Texnc11ZUtrG0fzVkp0mvNA+oXojppxnLrjcKvROOoWkuVjm/xTg3WgyuQIp7KxDhJa5XAg
75UK8sPo7ane2ydiLq/a2+CGQgJ79qax05kJMQq6VZrvJqCIypZsTLhtRrsFCB2+oXOiKg+7yGZq
N+RSDu2mgKBCUpG+ljrI8i/W/bqY2wS/LKC5qB2UGJKevMXK/24tWQqzkwqcd2irhB0tRixBRFZB
3/CXGCkovVz67FPEMuy5MS+h+/kWKQlgKlyCm3v4TbU7pi5TcEpId6hdXc5l3MoiLUC6seKmt8pJ
wMEvfCvg0i2XmOJagKsUbJAuAHqqMtzGcDXF7Yy5Br5twPwx3nIJDYcuocFfYqaRuQFKSNzdBMoQ
HKQvqehWQ738WV24pDBLO3KhOYtSRfUBa2khsGjeygec5s+VdthNl3a8bNS5qlsVCvD9pRe7GVEv
MYqCuabS7RmzMcwB9Ni7YGMZdVKj7cJ+Kfgh8B7brW8lQgisLIbdeS1nuxRzOiq8lW+7SNkp/VaE
ciHAnI2dLpgQAggoLXKJyFQjd4xch0AXZ5kj1RuXqVxidtJH1FHLJF+G4PGjZeQtAo+4GyJYF94M
T13Ag0tGVLgL1MzexobVSF4A59VfTslSlktoXOxCI5BqYolPEJYLQY6RtZS+CwCVmm7Vc45rN3uN
6SbUTJNc0mJ48Oija4xuwhkceYtc3wBZOxdS8llNzinjdBtzlbfKJrc2oIO5reHWxK82+OyI5nCB
nYhbjQT0IKQK3cZehqGL+83X5xJA/MnJq5f4H5ts2WVL4rxZ4AJzsSXizkWlzsdZtzjOx8xiTUdw
0NJheRCT4LGMurlqdVnCLjfmyhX+E5fl0opdauSE9vOxpzS36pGazMeB86jxSgAp8Krmqm7FkDPk
pDPqtF28jFTEn8SxSqZZuDIFUZCuY7micy3c1J2rChJmEA25fTFXe6spcm1nCbmBbX0ml4lcynFJ
gFhDhjU5S/ky4Lxydj1arwuxZUaGdqtVF073xTrupkS8uw9I4mLoJyJlm28Jv+4pi7FIUig1CP08
DdGUVIMnJNjBk1fpbtf36QaUYIBmz1Zdmqk85WqhvyvW1WdJ6XnGakj06WrZer621WTboz5cxx1k
HgfDLu2W4PyfQ0KXa2FZ7471Hrfvactf8z7572X7Lvx3/VagtqGM3EAjb0ryZsrXdnrTq1dbzuXJ
V4uvvRcqGF+IqA6u0fhSJy/J+AIrxpLPVF0jL3kO/OfIx5L4RGfcyJ6sW9kWxre5ov5Rl9c6fjTk
NdeB0MITKvKUaKPQtJ/iUYFImXt/RWaYvRAvsKmQQF5YbrPNa5tokSAbe/z9MuNzs99iE4nM1pkV
UUxI77qJalfDr/DmuWhmnUktrPe3w5iAdc0Tti05+cbNMGqvamESXNEYYl+W0UflcIOGpaovex60
qoDgUANHBuAaR+8j/qqlDQh8Swztgwo0rNJ0sTI8UGJRPkP681S9tsnEE92J96kxqNfbj2q+fbBA
OxCeEjhITmzwoQq7U8sO7adxIKyvAeuXeNErQWbGHjb3vw+hWGZzZtpUiodO61nOECRD888nrFCx
n+2WeJKkq7iHYE5eQm/ZGHWRvlQI5L+4wG9DkrsLHCUc+0KB8hBB7t37OpiaF6vVxAVeYoO+6VzJ
Ah635GpQg7MlD3xyGIvOxbj0Z/nAdcg3vhUTU4pxqZfMR8allLSX7YmZqdL9MzCloxFaKwamlAQ/
exuYMjON4nlsyrg0GP4Zl3beinFpc6uf41Impjn9zXDTDhu9mGelVGJsIqrY+reJqedvf85KGZdi
Rh3CbCQHsMUUaQWH2yFXEG57btnSKiBv/dzOuV6/v0qtTy0o2k/CmRsetL0dWr+/3i5iEqwaCAwF
6GmcPgmDd3LG6+Aw2peO7gaO8mJ8D6sJwbnVrX2YpwCS7Gl/O7RVglgmIuSxxAa9qeywZwzBnrlO
NPm90cSigK2xlFPeruFGxUjjRHTm8/BnkMzu0//70e3nVVV5xPjViXv7D+QB/D1oI8zOKFzVTgba
rgWjaZMLtc84bQzsRswO7w7co0UaDa+OH/3IayNyp2j0ntpeA1QZTmhSjN7e+ZipFuNgXjptTraM
1OxFyxS5b7s59qbKsheVttbR/mHWjEXy0om/EQ303WvH9MfQeIcOtcZL5WUocjC2FBn7U8WZrI0T
aiilG+1F1Fp5deqs+ttQSzLF5TAcYwMkGM2C2i2a/8fYeS3HjWRb9Fcm+h1z4c2NmXkoB5SjEeVf
EBLFhkcmvPn6uwBpZkSqQ7wRp6uLpCiVQQGZ5+y9diHf/v6tY7PycsnnImyhWeXqGFYWA8Hz904Y
0aREk8c4sbqa6tWorra6lFNdF3pRdQ3VZYvANCPSruwSsrVkT+v0UDBHqWHkXmV9rdgQ5Cd5HAhF
qK99fZ3YG8TXsV42CQr+ufgam5euu6TMZNiEd5eJ+/lSOSPC6VyCC5nOjEMm+aNUSTcV1POJSvtT
vtZUnEinpEztaPMhZSrMFWYtXQs0iLoH/t8US3VF4JHVFvqIxlpiu6QvHQCJfun4ehKoSZBXgTtC
Rgpma6khPo6S6+pRH4/qWl51cqyjw211sioYamxXT818ynKAlUul3VJ8+nIWyRelPffRpY0utlyq
jojOBWF9Kddy3QuNYNu9mGuNxZXA3p49SnFti2tdXGGMyeIqhivpJNmwT6AGDNdkuOYFTuRrXFwj
IGT91e2vSn71rKuLwDiYncS8NLllAOsfCHK5aDHitEvdXSJzuW0hFnM/X0pzeMwXwzkP09nilZ7O
CFG7cNPL87iWYZwoNTpbxinpT4Aus/4UhcdkLUM7Du1xgrOTL7eDRzsiQLYechZEN8ImJaR15Y+G
P6O1YD4w+Aag6cYn7ZTc0YJBQUWfg7HUUslj2YNJDahBHtuYEJNjRyLfeKyTk23B7j3Z1cmsTv18
audTQabtfKKJEK+l4F43MOSfc+PMTjE1zoyE2SZW0cWQS4n5UsyXmR2ke7HWSmbGoFfNvVAdL/vk
q18bXnVecpxWxdrNgTLtHn7/GVvdSs8uNnzEHFhrns143PNeDmexxBUtc1O5rYo4Azvh6A9lAQCb
VDHnjN0/vUmtkgSkLJZBlY/QuPSx2nQLEJiphHmLFdsAJiaBXhiTaGDtMNdSx/yWpE1jh+MhOnRa
bHHEifzQWLZ3O8WwU1oR1Sj7tHofebBQLWAAZ0cZ2RXAQ7t6iBZlFtIUmCMSsxUMNmovxM4ulPj9
7HgMS9tUvKL157Lw6+kGQy6DJQCyDGjc5ec/tU1GI6urtCXiTO1332uyd1QZ7clRkB+J0PPqfTju
lXrf0Nua9l24lJMdvLXi6TDgf5gOrnkIzQPXO0c5eGuFNOnASJV+Tt4IURWdz9CHImq57iAp+Ppa
NMXGzs9RTWt+6fkuCIG1as+3Oj/S/d7zsbRlul/ovg3qf9l9uiVNZJ+OI0WUeBz7CWk7MbnpXG/9
yj7M8wG6qjYfknapuThoa1WEEdv7SN3n9j7u9om6F+JHhSxyXAa1SxWgrJqlLHUp+KyWAo1gr623
iPMpEICU8Pbo2fGg9emhpYaDDalQHmR6eEsPD1KR4R1cndTPw5Rh3vOHzO8yf4R4tFZb+1SNbG5a
qpv8Zr2tJl+z/BQutOUXkz9afkZ2Lvb7f1c0+RbCoNE3qqW0yp9Sf658+usUEpTePVCtC5jnMGmH
gSVldxDiYHQHcP0UPjpCc6lU25P2HMt92O1JR6bSD9AEWw8R2VI13Mp2B3yVFmpT7bR+x9qRmu2l
cClQYU2G414BEUnotblUH+7Htdqa4faBXvgI99k84BxXTMCdSyEbJL2Viks/ifyUg2UtImrK0qeT
2a1FTi1S64EVh+ZPne9pMLR8RYOZ7ce6b3Y+jDl3rUnnyk8UnE95aynwXPknOELWKm2ka8SvQ006
KM3hJo0OA1y64pC2hzI6SAbx9j6x9xlHSbdUshaaR8fdcauwpqSPMS2FsZ0a+52pLpWDorV3NaqM
tWDBJPU+MfbKsMeVnHtklhyoJmUFtlQ1HBQdPtrB0w+6d3D0g+odRg4S79BznHBI1H7HscHRAo+H
04OPsQZSBWdKUfum5dfTj5KTT2G5Giw/5/DhwJmWitdSRh97lTf6cBsptfLH1J/IhOUYSbFN+p2L
WfvAmdZFQ+wC8URTeygFI3Ic8kupMQEje0rp9uwZIrn3uj1sMCTxFJZ8y1hKIaOjITv9FRWD8Usf
DGMcml9g8JwZMXi82B6kUwHVZUKwjFbn5ND1v8g4gsmrjhisSGFoq+yyfjthjff9HjLMkXi6Qr6Z
ddFt3cba6NYQva+aKrz2OqyxHALhR9PJpn1rL0GHlkJGmuKwQ3LL+jjyVk8GLP06n96ktUkWWBTf
rAQUK+6ik4h2JcPRE5G7zr5rWndj2conN9O7u85LywcjX3R68yvrw7+Y6BD8x3hZ9zAtIjp7uVMi
aT3KU5j6W1snijZzNC6xRjj4tmW/S5av1m/piBAY+1KZeYpj7LMnYZ7cYilQh4l+7BeM5NFpj3a+
lOMFZRdE+AC7IMOray3lQKmMj45Ec3Ak2ehgsBJLIBMv5c4nez7N7smcT0N+prr83Hdn1VjKiy5V
dXGiCwnDVOddiurSeEvl5TUZr2l5bUhslodovIbDVbGXyvKbZK0ov6n7mzC7cbM6BoTrKHgQRx3Z
FAKJHb5RRZ7D6BzFS+XmqetPQ39yipNXnGL92GG/QDiSkC15dNujxTP0sNgtJRhGVEtBQHatpWye
XnxUxqWEfdSSU2EfSWtCY03BwgTQ2vME3dPQnYmf6LrzbCwlsUlUMN8u5nxRq1PK9OxSlEzWLlQ8
XqmkvCoL0/CVDR4ok18v2y6WYpMrNho59WVjWJsIBpU5pOKiUGil9UrGIqUwb+OQeLFeSONhbBSB
jr/PP7IEeg/rmkzOZCYWbIDSie3QiIDg5rpsfKNkGyw6BBMDGso9edzObRfpp9JymrfYedq3DYkX
ndG0N/ZccsZKEOOimg+EM4sPbpUf0s58auvkvbC96C0e7Rq/IoorLWz3dpM8iaLvv5Y03SYbXsho
eCJoREJ6dlRpRL6hrjE5qbWDXt1JHNDbua8Vlq5EiyTKEhJqmfVbPqY26+7hvXDad5jOml2nQ2KF
lUXCQVzZqCXIcpytUm6TkvxPNxQ3sfE+jskV6uaOEJA8utfdwfFhJBEXVhrWHUQ0cj615APUcefa
cLBEXo2ZQSpMbgklmea4ZNAzqO/rWD+RGm3DkiqYkk4EyIFItz/rSmgdo8m4ndReO3exOt6tN2kF
1ErOLJtcM8QEl+H77uryHE+T+tBU2gden+E09QXBJInFXKHRLqZpP8C8J+lANuh5bJeoV05d9ITq
pR/cFSdjAPEUdUn9UP/ZT6iyXOZyd+uNMkXhydimQzVvO5JWzmprmh+kfWYFbH4UbShPkzUSZaZG
yedJqB9UWeQ3bTzeYs0HFeQM6l6nfwQxGMOc2tdwmxygqiHW8zCr4HDHIZFaXCV1+CD6IEpyfeH+
O6GibKQp7I/Ihp/gtpWPoyDwKDUjpIzW1XOZMP1++a79cuyj90fOgSwaa7qtOi8uBoAWormpjWKb
qus0hrwV1yJIljdQXksCirbIwoaj1Z7LhoPDZiFlVSYGysKZLqWrBDXUExhFXXXIBnxwv394hvHy
o8nD8xatoa4ugvHVZPHTijouzKwea2KG4mkxKlUYYr0GOa+TWTWALLPON67DcrTWWn0Xa+TYs58A
JdoTiTTriwsKlejCN9B2rezBb8UmUxdvcq7MPhe3vAvJuOs5AuNCU/fFMOKFKgwDIwbtfp33AxC6
+55xPbI0LdQebJO5Sz9BUtCVxCOR1yoPTmyYryhtfgXbEJPH0YRGmZ6TSS7M860El9pJaC5p02iW
gDOL1N1AbkZko26KxHhMO9jQ0BGZ2fV7K+TZujkU/9+/+vbyjzzb2/EgsAbhI0Q57GFaff4gckVp
3FwrFq4vqxad7GyCMoPWov8zCxmdiBhCfhS7i0aEwR1kugNO7/Rd3UaPsTbW3wDe0lAY6kujEn8z
lCDTgPWNtHLNr4Lo53samNXtMiTfcHiq55EFwnaqi+FhdvYYjhn4qIwSpInEIW6mC1BFeeNFXXaS
BYjNaRmNt7Ij2pawtiwHwBJX4GOIjTu6bqveGbnhvVUqmW4MfNjAGtPwrePg7W84bx7Xn5pqm7IH
26Rt6b2JHWZJHXzKAIdRGgBGZyY2Gs7tHCuXSJXVewdqj1bE6hJ0zcAl0d4gTWYsTWd4UmkAIB71
3tiVPaHpr6JX3hC4M7++IxY4ANC0yMcd86UkiVCsjlN1JklgQIA6R97VNSvvut6TZndPM2kgv6NY
+kk6zd21mTS2R4pOEv2k3gtGL+DYaZdOkoKJpEVw7tNJmoylaCYR3URsLOZfqD5y6G40lJvgX7V7
Oiqs8aNP37sp3NJKoaFCN4WilUJPZaS/zIooPNJNoSztv92URZL/74bKf7op4U8NFbv50U0RztJQ
oZXyvaECds/CSvOjoUI35XtDhYvF926K+1fdFBoqGdUtDZWEkPfuPEQXuikUrZTvxcT9524KrZRs
XoqJOwUlOSWU45W3cHXVvfhMuQDr8K9xYlsQFc8/U2WT0i8mDGsbG81468Ggvqm0U4zWGkIVYKcU
2dw9qigYWsL9s+mNQ9aRuhiHSXYBfydOqZ3HkAPa5CENv5kxDR60MwU6Be4peT6dI93BDhdmJ1sk
n7jEmg+2TJmvOa36Zp7YWFREQwcVvrx7eQGiVm7sVv8wwLG9E8Kp7qbGq4I4Qf3j5EN1F0XmvTpx
5Te9GfeE29lM95rHNJXzbZso6l0P03/jeNL8BE8r38kyRyFc4Eqek3l0dwKg06blyR4UXJlTZgZO
2b7TFcO5goN0rqnTOqzqTPtQ1B44WUwHxH5YX1Ib1p2O431nSKPcrHAgDbrgxh3C9r4ncSfMZ+8u
LWpcCoswSUD+goBXMqHjn9k0vV4G5n2udkkBAQ5lQRNWzdZuM4b6Gc2IwgH72iS6cYDFxuinByGY
Gb240wrlfTvbxWPiysdUAYau6CEvySsGzL9YeDJaYBIJK46OEUKb5dP+09VN5RyvtPjstoOms3Bu
Tc5Tji5uwR51Yj/jY/R2FR2kfI/Bra73cq1iJFGbbeJSNbiGa1Jh2DjMw2FE5WQs1bMLpk+SocH2
He9ArqOZIYb1jdp3p6Vy20/XGuKgW0ux8I0FFDpZRwTDEFgiMNZqhgD9XQWbSwRiCEYR9CLIhuU2
GYJWBNEQmFEg0eiJQI+CXDDJ8cGLDWvFlq+PviYnSMYw/UjLgAbT5LcWD6/2DbDWte9Nvl77he1b
k5/ZfrJWHwftWnUcuGIpGQf9EMB5agfeDowAugjqIZBDMImlOK5zgkjEUil/hCcRBUofGFHg9YEW
BcAfR3RmUdBHy53I8qnQXGpGdcdefvRZhIY7gfMo9fPUJ/SEytyD1JaaiLMrD0N3GOJDF+Owe03a
uSy4np8fWJsymlZtz9F07yVvMc+dvOwrHVx/i+JZLTKiZNKifdAw4ZawyQMW+u6D7aQs+ds5ecDH
SZ7QkBSBhYrzlFYIyzKdALOay+dnOLHnxgZrErdkX07OrN3G0SePZDngwNONnPr2wqcrusYz01Ip
vPijOgy8QTHRxGgH222oATvtVVx6sI/tWxeV86lqWk5LXp+9i9z8cfmv50RGzrTp3KLrJfSvRBfU
qR7A8N486ZYkQJ3PtSzU5qzaX7Ql9iBvXcKSIuZUczwRHjZFxqfIUr7BcGq/Yve+GwrlMU6t+Y3I
+F2zk9kd+G3l9veLnL/w6eJ9owGw+AFU3VqXoD99CB1CsnK3U3k5M7sPOmuKT21lE/ogkwcLBrlK
U7aqvfmDiBKJlg0zXk3COyrsJCPFzut2lWEbgQnV672IG0jsFpzE3goRmsT91coUMkZbI3zt7LEs
vp4fKHTcccuZuGDpv6/22J8ed8ybKeEoJchCHACrU2RuxwLLtmJU1QlYLKSXMT2mid2/wVTo+Zp4
x+nYvCcLWHml8/2rpwKFtIdOWgcXxtT5JYZRy8bZzIZM2WQS4lIeS3G1ZfII1MA9WLlRHhIHVnni
tbQKcvKsiYEo6L1CXKJBOURi+pwaCarSLiN2y5k3cLt1yJiNfUxtK0EZNHuf2ty8d2tPvgKKQm3w
ywsJZ5SzsGo6mqH/ckVuozJvytGItsMcqtU2grKMRlOZdq5aaVhjOhDMYuE5DKaOsI2bzkAWFdtR
9f0HwopBCRRYAAmYPWi9Y5/m3qiAKgpvl5ZFCb87wna7AOuM5aap6ua2S+ZvpFlZh6px2jNei+68
3uu04aMYmta3W5L/hJ1+QI06HTuRIaenUaBA8D1Xog/Prdlj2gxTmuRlVbPSyj0A36gSN+vdUi2a
k+ocUCcX7oMQ3ij8SCrqniWkRRKetC7E1pfs9zIcwg2g//V705TKHX2SeDcvMPpR2Bga2Irs3bjW
blI3BM892WTexUZ8VxG8sI3qnjwmhMx36/c6XXi3DOKU5t/fSJG0wVFwiEVyW9LEkWKFLmdajedJ
/9dw4INzY8tsg+KCbK95pBPqyHu1cKMtYctQKETDla1rbuoUb0VsaNUd6RUEoI5ht80ZkbSt1gVm
KNq3mkEmbC9c+FnWU1Ii9cvnKD/XSTYGg6c6G0wzxq6cGEx4ltZDgaZjbRgLiL31I6MVJACRIuLk
5FxzEjuNEEesaDYfitBALpayy8ht9PKZQuDrwg4m85S81E7XmWl4jM7tJv1oD4OzG3Wksh1oAuDR
XCYzR33buHV0VxqK/t70vpiWXbwrSCWIktAIMrOJTwMArNN6j4XQj3uyqDzOvn313X7iFHOzrVrp
HqWcB3KFgAC2etufx8bpzh1m3XNBNAUJYbPHtCjfNMAdPufYNg69107HOWP4Dwf0A0y6axGn2JjC
3mAj14Q0X80pO5EVpcLch4FfybH+qnrsO5vJvZmSFMxIUbY3LguS9atqKuadWwGZsnOlZY+EPXCj
Wq1G7qLZb+IazbRSwN6JpreOCg4CbN9d62Eesu2ZWDi7EZuG6eJGoI7qDTGcgLUOJwRZP+7p3Tic
So+DGGkVF1ye7X3fyvne7bRHxWzME96h6f779/MGa6jwLutX6/cn5JBu0hJmRWvVCZFjtV4+3SU4
T06aznV8svEccGW79xyH4AvNZodjVOEpi3oCe2d1Jscmh9O+SZbvJut3iZ0kggHszGqic8jG8WkD
kR9OYNX1+03Tz4dSWYBmwmqgyzBRRhZhQQRVFns5sliVUxvb0rESG9k7I3Mr+7bqi+bqqVFxEoMa
0Nbi+egf5tDkhbP1dgmLcE5VdVy/6NQ/yeCyjurUmVoQmYs6ZdBmP82nT9UUF+8UJjBcyN2PNeC7
SibDsVBoGSB4SqPKO+M/IrVw/daMbfay3nTJ52pw4fRXZh/v1iyJYYkYadiClUue40BcmdfJHzfu
8qXrkXNWZebgd+NcndtKfOsW7jZHZrlviCbe24sRZqhdQsmK6rY2yX5gWc0wMqlM+BhGeowUsgvs
CPhua0sNoAjRGm5sRMeW/s6GbYC8UyPi5XJa2ayknxwQsm8qQ3LgpHFzyUiGPOHvfUCK3YD5csBd
lgC80kYBy26wOy9ipp0e/2Aw66RvmpPXXr0yTdCNastxrhrTBr5MxL5BQ0RrRJAkq24+Z8RNnmYy
YC3DmoAopei1l3vrTaQPrGonY0bI6XxwlaQMiJNGu6DU1tUsdeNUiv6dq7U02S0HlCYaoy2Wnvns
rDHE7iw2hbD197IoPlS2V23jVs9Q94YohKQJE2uMz4Zo6pPa9mJrFiCcIcoRRd2GSDJbl64tGUGs
XYSKfT9RS8weRgVfpqr2XZt3u7jDPSWtCP8E6LmWWBTyYPGdI6ZzdmKcTkZBZGdIGNtNL3txo5hZ
dOOw39e2bbLtZkXu435g8uo18LIG5COAApqtUWlOEIMU3vSm5hG9TZd+velIe9zQLSPmxJq3oxvV
y5UibgNRFI/m8llILQ9ErpBlQC58cxtZRbw1WVmgE49pr0XpV2c0n7BMmJ9602ZsHk3x+yo5hpJ3
Y3IdxDRpPn+/UYqwVrZW4W4dPgPHKJIp4eKSqACRQcebRc1sYRPOFiMQnfb2zqQ/H6Rba5Nm4xcv
iWOCipv4LkLf7SWKdZLWEL6hH3bRGuDqmtJbhzmex5txiSOZpnncuZ033rizegydirQNdxy2SmaW
B9AA1W5yGNelQ2hcs7Q4akU3ob3tnzyFzZgpUyDqS4OL3t0bzYhwV6RmyOwL3w9BhvsxxUqTdcRh
amaUPJD8gWR+GtE0x034QNfzq5qlzlcrKkHHRwTY9x7prku2len27kWH/7yrRkI3x1j9LFtPfGtq
8yIgbH7Mw54Jo40pESnNVqfBxhtM/BEDD/w3/7mRJJGeU8mIHtenvbci43G2TflgjqZx1AyyGAXR
Uj7MSvfcJYrDQa2/GTWYXiJxwIRhoglYb0abrGEi9Mo6/ddlmkezlo+VYYOnYaX2fLMstLl1OTcU
rL7hM4RO/hmCdYLVitkhOmXLqPW70ag+dH0pefvn5oZX1vNjo9T3Ms/JbR49bXPY13YKygtG9TG2
Y8dXAQDeFd70TjNxHVqRVqgbDDvxTZdX8Y3MK+eVDtBfIHbI01YZNjk6G/9feniEKtpu2xEyGNNI
v4lrPeDYUHcqSE03ERgQurPBvGDL7xIE7hGVC9ChJJ0c5rI2Xas0/UzGd7eteu9BNPpnFfzrKwv6
vxDOIShcEM8qNk+d1u/zF7t1esUurAZORoSpM2nZZIczaC0XiOTHUtUe5xn/nVRSiyaRoj6kaEpy
bOt7aCYKFhLPT9w4wlh4T2kFimNy9HpwMOf/3rTLl2CiWPLD/vKNMHnIheZ81jIstEIhCA3SuXfP
ufRpkO41st55+ftweu/k79PoQ7xW1X4wbFgPSzUD6Wt+IT5mgrTHT6SwGtrHfvzUrlWPnxhy58xO
h0bcOL2oHxrLu/v9QQqW4eVmghmFtwAeTQvjMqiE5y/cUJG4ZE20zHtVua3tuD8Qwmj7vaUNn1zQ
zsSq4YfPeg2M75iDqHNy2Pn9qUvvaune1GpNCp1mij3Od9yDraaS7g50I07ir4bbRHcyxekWIaC8
bTqHIJAST36t4nW2LOdi68b4yRoMe4OLdyMrXo/YwQdB/kj7JnKUz16FikrvELSletGSz2M9hUw4
trMNPliBw5ppzY1pt0yvDYncRNRGYIVkS9dF+DC3qfGh06egUEr1UXO/uqqDrdydJ2LSuGlFNV2K
3HaI59ML0lBBvk9Z8g6tfPzOi+6JQM8RXhEFp2cpqXB1eet1CP1LMnq2vd0B6rPs4aomY3Fhib41
9eKJdJjxbVMklW9lTMy52IjAdJXoTmM8t8ENTVPJZGgFffpsdHJ+FKb43Lc4w/kotYg/YlKju6bx
62UutIvJd+0UtNjbNC9JCIBg0cnps50MAmNOpAYjjgVE4qs0Yb2xNT3dZAP639cOlZdHCiA7/HXg
qzgXEGCyuI9/2r/zl3dy8Opuy4SKiM9QeW/2w5/xjFmdXMTuynZKkNLgZ549bGXHru73D+BX/hun
ISQgPAQOVld7qVaLiCppNEB3WyMJ8d1E1ql1Kpq+bROCIsROU1pzMKcStUrFQNN1hl3SIZ2bBeTN
QY92PXlsbFDdvdt9Klp61DlbVRP1zRA94l8v8K9P8g2p069cCn5R9fKgOSU5NG1o13AOff7KxaiN
ew322RbtCn0ue74FCEQKOPhdlHfGN7Y601XpGIr9/hVbe/PPWy4efQ7QVTZSRyhzL/7hOcmM0GFk
uqUJgr1IyW9sq2QtEQIPpTX3bjTTGG1DlwU2i5r+rOtkvTOi8qyxuWW6uZ/oBnNs0aplnE1uJU6S
XZYTj50QEQq1Ny52UnsToTDKXaRyNT2dohBknCajyUIo/QaWCDi+MWwgByd75tLfXC8ki6FfXERV
iolK14GRDvZ7L7cvcabFGxh65q5yYmxCctpG0uNNnYalh4zID1ZK6rs2btmp0f2hHKa9JtEPz4jD
4vJj7HF2QnzJmLINkFmjQKjeaeH4mMtJDWjEGyczJLhomEqPLiyUeiy/D6+86r/MgF3a49Af7IVG
q9Prev52a2VO9lHmlFs5aubb4d04G38mnlU8pAaRrk6ZZFeZKHedeGQznl3WG12juVjKUAvswe3v
qvbPbCzTm7GxruOokS2KKT3EX1NP6Fm8Qd85S5Yo6B+8t6BoHZEgQDNaYkRn4kzAXoeTXtxFuvaJ
iGH1LcN9miywDr5O3V3ssrjScvJCZ5KXHtKCtEOurrhi8/ZPK+XNbnqp7eUU6zdFQzSloX5n6huV
S5thYM9TOEnyVkS5L8T00BTZpVV6gfgmGd/bfb8X4+C8K4bsk2Ipd0kT9W9XU3Af/kkOfPNKB5rr
/Mszk6ty5We8yAUYhOXLsa90IzNSiAnfoq4lE8YxlvLWSsipgSFXL1XUh8k89MpBNQ+jgujPn5WD
wem2JS98KYd2ShYU6E+xsu5n18+yAI5SkQXABCgdOGCNxDsw5yBuAnYUhhO4M1jNwE6PjhNwPvac
IEyPihNQsRsk2TElxYWwxV3ustcKSjeQbtCoWCuCTg3YNXNgUk4DhTrwGjTHgdIEjud3eeB5vrKW
rvtx6Pf9Uo3wu7X62Ke8+aDbB0CYFNoWeEJTdGhxX3Ki2ffVpG/TUfXutbx9F0dZcZkbuRO9X61V
Cp8iS6bi77IPzXprQ5RGI5l14yZOrGTbu2bzbQrIE/6uZPqfx/F/oydx9/1M1PzrH3z9KORUJ1Hc
vvjyX/6TuPlSPDX/WH7rP3/q+e/8661gGlb89o9ck8daNOLP9uWfevb38q//eHS7L+2XZ1/syzZp
p/vuCdLEU9Pl7foYeB7Ln/z//vBvT+vf8naST//845EEj3b52yJ493/8+NEC+/eYof7Pz3/9j58t
L8Q///Cf6uJLOb38hacvTfvPPzTr75gAXfIZGMDBmGHTMTwtP7D+7iLy05my44QnvGgJoipF3cb8
iN/h3M+f13SuQFwR/vhbI7rlR6bz9wXs7WJsQzjB71t//PtxPXv7/vt2/o3wzjuRlG3zzz/0F1se
IiNwKbNDWLETZF68mBXPTlhIgyHPtsNe5YU52tHedswNsXsYPGcu7ghQml3eTfI6e93S+kHoNGdl
eRdp6tFgElil9CAPXAwwv4RJgDojvmiKVm1UD//u+iVoGkTU9fBtDVOZ2ZTs2sFuSYI0jj+98D+e
4M9P6GUSxvKElvMJF2ILUDjLn+encmdoMuapSC1L6XxZG9ne0s22pLcjgfKjqwtCCicnO0860leP
6/wljMRAhEemAqhI+72bJ0HSLh0+zoIqp0vsVM2ljYm/nnKmeFKzkh2Rls5WF7F7QZjnXuwl/bx6
LDAgxLY4aDZOkyIR1TbUC4Tv5fzKLsBZnsZP6wSeJudPg2mSbjJOgNj0/GmS6EVrvhZi60mMgpWs
0PuPovjGWiD1sZP1QPjhDUaNwtjAMFFUTViU8Du860Knvm17uudLcnQ7Qi4mKPRmNanSpLgwDrt1
JcqNrlDGu9Qp6p0t7TzEbkGMbg4W72yFBABUzAM6Qr93ZHrGX6Xll+YRW2B02xeWEmQiRJg71Qvc
S32SfaTBLVoH7X0ZDGyoLbssb5qb1LGNbT94EBJyJQ06xxj3/dJpbvLyLIc6C9S4pKnSmfZ5DGlc
WHkUfWx6G99Ak6KQX74cS3hlMsytmzgp3bM7FORwsnjTkQZCBbA/dAmYCyRBoXHk43ijTAlMpjZX
uOaaaB6y/sdNor3GBNBfrCTXN8pmp8b8jzhi0CDP36jWbGQj7VSgo2wRkS3Lh1zm/PNJnweI29SO
IcCmSPVrTYzrXktTxIAKHe4sSY0gnsYvxcRAgeNWwEnvooPbT+obNayIn4HSoKQK9NDlGEgUxdtG
uUiOLO3RQrt0fd2k0c5OZswHEmLz3e8/ai/HmstT47hGbUTPxIRX9+KjJgc5zD3gxm2uLsk4RiSr
JbLrZkic0I/hnZ5J2XP8keFhuCF+G/95UYwbLTbsk9K0tKoIe96aJiJwXBmCWQYfFtvVPxZTHN6o
g2VcGG/kF499+u8f+kvt2/LQHRZoGFd5axYG0/N3pVdFXlWTkm4lewilGu1jbwLgH4QwNuXgngEP
k1Nt0bZ1J4mba1yQsQTU/f5hrEjYF59i1IcWsjdT1VDgvTj7NiNiwE7FCznUlee3ee/SNc7bszaY
71Kmhpc1IDxe7k0kYfpNKT/EiXR4y50Hz7qPl2hwsUSDr/dGKw6/34tsh8jY3naJ5ezqi1aTc9/b
vD9dM2Ak4yL42lN50ZVYX1HTBlqkWraHSvXFXrMpyUHWpUaGnyJR6C8jotZ40+SJdlq/YLfHd5Zv
z0JAuhTNFKyCm//eQMK1zhNZRvB2EgQRS/BWXkfYMepzaRLDVhJb9/t34K8OBD7xXPdQ6fO41y7V
T1tk2bUGQa+IUx1mdUxT4O1ZWrbrIfPto15jic6WqKg1HM2hQmqx+aeqZK9cs7TlHPDiMFi2msuJ
nGPAfHkyH8latHMDhPcoMf/PVfRIIiXwiJLxDed59eJFegXQm4CKsEru0E+/Rix42THkbTNVlW4c
axTOUuYvH4gpIcw0o3NMmKV1jrV2MYfk4pqkOagblYBb0Xy1U6Q0k6dE56QhwtAY7s2qBESWyIex
RD5vW8ipqqgnY1xkEym53Y/157Pl58+X9794qaAYsyEHksnSh3CT5x/c0mgAMMuRziZthR0CZuda
a/r8f4Sdx5LsRrZlvwhmgENPAYRMrTPvBJbqQjmUO/TX9wr25BX7WdeERisr8gYjAPcj9l77LPTl
GRn7696fwsQZRuc6r59Ua+X/JSrg34guvimeE/5ouAIIhrG3/Ocn8A0ClnshWuCOx3+m6Evexblj
vlay6j/IZxKx7hkctaN+Wb1ckAZnCIJMx8gIauva11WD1oetTHoB0Q1kJ0YOeM2dmS7tLuSUjTbX
1YhFvUdTK3/n+CGBFi6NAot8j0Xgu88gi5VQt+z+udBrhGoJ25U3UcEBM73NuSUe3YiKhXzNf47h
xRv0f9E0/Bt1w9fgM71lUI6C1KLa+tfRhWBgoeYE7T8XBpukz2Ysg31GEF6yhAXmbU+Z16qpexgc
4U6OsFUyxyuxz5pRoJBX27XGHOsW5Fdp+3gpdp80sVJK/Zej/h+DzX++XISXUA/SDyNAp7n/z9+r
CswMPf3aktx8znufdDsznM3bXPvmre2zoVvzCWiQxJSiAbN45vM/IE6666tNKnmmbW8jUWPy5LbK
bswBIWqx+KdhkEREwnH4LxQhSvt/HQY+UmjKBZOqHC3zvz7vtppOvnCP/9/Kbujhh3mMwhg6QFwL
yvB9Hrw4vGzTWFT+/f8fh/9SY19+VMKNAIVDieMQuLQd/3Ng6NWpA154vPyoY3iwy9koos02MsTM
Y/3MR+atNyEN/P//1P+lkGBCzCNEN8Ft7PxD8fgfh/BAfPiwoLEGvyvMrxktdZarqBej91Laeb1H
/fLIUFs/lGgZ45ng2FiBiBin/gLnUK0bixoEvSy2r87rq5tlVPUdsaxGpNN0eDK3ZUPcLf/Lx/5f
viwy4AgH4AIJ/t+jCMFKRnKeBy21NuU+K6Yy8goJJhFFtxJ1ftwkMKX/8lX9a3BiWp5JtY+w93Jc
C/72P3+hkWTYkoWZG1W9xWFtfYyXRKKKcBjyJgl/8f0Y8owVebB1A5nBfShwkAVmh/rdZ/0cyPvB
LJGfZF9hpQeuF0Q4dfpuV9kQDb1xGJF7qZI46CrNzchw3f/yeHs8S/9+whmxQZilaHTRcjHA/8//
hpKfZwgVmv7SoW5cEYyppeoOQWHsx63kvg/gLqVYhKUNDQKvVLI6RvlIIM2SadxkvUgGZ2fadbNz
XMhLnkFI/ZaGGXCnPEj6Nb0GTuvFuVVjJ27kPdo4FrJewEw5IJjDytTDttHGulO4t1srvKGuPjGd
w/3tGL9uBxKJ0afhYTDc2uqqChEaQIZ41E7A1wjRRwXulDSntoQTa2EI0qTSIS8Uw04Q04sh6lUZ
9a6HkHE1ugyJPZM5DRdHZINHq9NCX1lIUbyUT9w6YldMBGHO3WbHvU0gvTNAOkcHrcP5pVEEhdld
/qs7Mks1ASMNNXdiZn6/G4zxrzdTlfhlc0corKPDdReGxtXcGddND9BH66cHWrmORK+u2XEwD/Gs
sbwGmZWYy1afbNGs6K3VnMjwMyOeE7uqCZfMhLFmptUxd2Y7aRtk1cSavYsCOpUeePoQpdZWCSCV
P1ZV2XLlbNY9RL/uqYnhm9t2+eATUBhnto3FVOg325wyIIue3lWETudLvR9btg8lfLTCalkyp70b
GY5RHLTVnae2XuJyfNDeDOHGcjrI4wSsp40lolmQTN2U5KJnaNW4AuFUXGwrRri8lfX6tYBmRxw+
ponRlLDtRg4v/1Ot9o5tGOiwClv0ChIB50sRyYWkClCCYdUzSjduF0mSX4Z9BCpqGq0NmKq1Mb6r
eblOh3a5yyyyqQPgsqpfv3QjisSwZrYS0o/8sYxGj5g1ursI1nGRjKVBBFvzOaQUbtCPsJjV+PUE
MSJ6wWBG2mVEKHGfUBMybKGsibTSwbkbQQMx8ax6GPobbtCiYJnlq/cqJ6MTc9/PyDj9boFnEtk1
LmOe/zEpA7x0ozirzDojkQiiPLR/Qxk8ApBmJ1Y1V+NVMKB+nKv1oVWTdZOF/AuGZnlAqYEibuq/
8s6NXFL1zpv567lrkxSikrGs8grfJ494LZ23PmMfocYUSQVUS8GzB6DKjas6WRY5JGbj6r271Sqq
bffSrOqjWxRx5mCNYlHuJnXTfWcl333ImxwJSXh3wyIEQyCAAoySxrlAQDCMmdo5I/+aQo4h0Bhj
RjzXfNdrf4QxM0SdBV3AxSjYCd5ywdXGOLXaokvA0iEdNuRC+H3jXlUOxLt6Phbjw6wKENWcJ+Fq
1btx5+pcHJEUHHqwoLBNqqcRaOcuz2ty7k+oyzrqqs5DcwRIsFqGZBXBdCwWr01MhAxkw9nw1eaQ
zfmIdkY7bbRZ80/tl1Y0RlmZtzuL5j9asRpN1SUTReSvckwvorSWWb7rYvD1wxULkrswA+icqJz1
RVeNg8yzsmgNzSe7YecUlAZAY0u05BtL62DU83PufKcDg33l/TArtOIwMJ97TqSYZU8eVWBPj5Cm
IqOw0niS/DIp++iKA+YA5tk8BduHaS3e3i6bL4//NNFBqUNevST1wABapVDuHAgSFJvPAC/yq6oc
gKWzLNbKIoZzPQE0S69Lo99DSm7gw9qQJUw0B8JhSVQ4PTsHM80TEpN+QiYQ6I+yRDfIDLzmXoXV
GYXuM37JArV4jSMaRK3f8pgZUUBsVaIMo43CLskLRyYlLe+uDOc+KbCVx4PDlr4aUP109ruy+RuD
B7cOp2szJKm7bYfv4XJStLyeW0bGzYI1zFig21KFuLti7T7XDmFa0YHRcQbvj6vHep/P2588/5uX
VQ8ev1jjXns1XyTg4lUb97Wag6g3+wYCJ8p4f8E9joslaDvn3uvGf9a9LL5DkxhgPM2d2MozzT0A
ALccuReKR22Z12kThDtPue9DiW2X35dzEMnPkjOW9N0KaXwD7Hb+kIP2HjoJ59/Oi3BvtGBAFyJ1
xyAAwTiZbxtUJnZAku4B2UYK1D+S8tHwWDqUJCtGm1E9mQOxiRDk/tQXrlXAOLPP7/Jnirzf2g/0
A7uq6yFVR+0W1t7HErATo5RRqzYeJ0mgHoGil6BYpdAL0YsWS5hFsvVF4m2ZiLKFwLRgEAR/OvJt
ch9skAW1a9aJI4mSyX19Uu3Iu9FpnD35khRVQOXmVk//sNf8vphYbFZiV4+Y+WyC4IypHg+t/8cF
tRbkxCW73nWNQizKhVBn3QLiyso7023uHK8STAXljxN29gPzPYaKBj6WtSA+mkejH0XEjd5G7mi6
H3lmR70tilNojddjWaq97Wa3XJXwQdl6Dk4Wwxp4zy1Vwn+0Ubw6+Z3rNIBPZ/c69INPugA3GcdK
oX+aSRzTpCS45i3HVP2oiTLrBZ9LdQ0wTHXd1cZbHqTPNNunjpk4/zd/DygwGarQOVaLdaygecXK
meOhmo3Ethcv6gpq3nZyjsgtihMTwxtLuvXe8xss1YZ3XY3A0CzFDHXDvYZ48LtRGC5C6rXFzgc8
m74d5S1a7rU3Yng5BYJE+Wm1uL6sEMwHeLTczaJNNZ+Ns06noTXQNffAuTCoqm5AR97tKg2CM7VG
dm+1FWCRB4SJ0mhv+eyXM4I3UTWsEDx6Y9oRmPW9jiSjzUt44Z2yThOMinmRxQtOkeno8CpdF7IN
cT7xjJqrwM/ffgrjrxwQkdVaczEhkoZWKoNkURLsqQgeKVBvNnLBUSoSKbVseRRePqUc3frBGPOd
bRO4LuwPbjy5a6aSMoJEmNnHwOp49JmUgskAdzAaG/5ZJn27zp7PGV7wPd2Hf/U8l3Xzpab2qaHh
xH5LMK8cfabMPTlNoCI6+d7Y1lNVmXPUomjP9pQj2WYf1eSdXFH+Fo44utL4zPTLYrrZPrePawcG
FAWzldQhNBWZBbHLqR0J974o0gSuHwDPqnbZk3vhLkchGZvVFWG46FKwziljQQjloww0zTXCpbWu
3nDsF55gFt/5veir56a8gOisZto1LkAujT11pCYJc6J1RwvRjFAOpj8r+x7IGErskiCyrL9rJMLN
NUivqdP+lHNts2Lvbuxs/pjUaDFbwkev+hEMAbWpcrN4mfhNNWAcs/CoO4ekhh05Outx7hDlW8vw
F1DGV1jmPiWqcYUYiPX8Z1pXcE8qIpoXB7asxsSHieG+ueiBjS4Hv+oTzEoohjvnT4pFatBJ8ulx
WNVuhyy6D+03usRnseLxGJcLyNgDm2t6Bzi1pS8/QD5RXTUY9Yy5vLEX+EKmP974Ov1wL6+EFJcQ
YAgzVQFpEkGqoC8aIOjV2U4r7xHaU/BYBe2LU4j+1FB3oE27JwwXQIwbYH4Lmiuz26iTol5RaM9d
ceSQBbpa2eujJZgArIU5J2t7XxO6dCqJKSCqzk3PMHmNsCUPzbqAiOzhCQwCRHyWwpmEBDwSv7az
S+ODbGnzrkUwMNYmVeYmrz3lIYjiMKmZQmKQr/+OjFQWidyUBrLtb0vM5kmOTzmihSaRXjeHdiCJ
CIxAKCLMkRkU1AFWEGFZJik9vrE9z47ztVjGnV12EQFDSMjHU4oSINZzTX3HMW/p4S/iUM8sfzWn
talv8U3T1lAPitE5SIW6VZjXlYXxbbPvnaBD6fXslkACPGcGjF8cGjONvHK9mmvrDzOxS4X2SXDP
GFWv9uQ/rAj1rKk5CcGUhBQNKnibPKQiv4FGHgWmApvrdVuM5vK2Qz4E+2fCBFNVp7TxHqh0ioee
umokzgHm//BGU1JNbbU3aKUimY0UHHN6nmxS3ScyqJuwpF+DrklB3x4wjf9RZW/zHIEurGxkBlQx
s3uWOIV2Nukbia1L41k381WqXZ6qNBDRmiLkvXzStt2yU8g7PYk8mcfKjOEV8HnT9g3pxt5bxWMu
LNjiB2LC7klyBi7Bdq0dzJ+8tR9abWVJFQQXVCs2wMaykpGJHXc0MUKdE1djCzHOzV/mKREeniQn
63By9T4J3g5qNPfLNBcV5WZqR1aJy6I1CDoIG3T6GACCPuwvu++H2i1wDxfTbnMCHenmTVbpC2+G
jBrP/Cj84MtBjVwJ8e7wzdZUYnlt6LhKyxcvS29nA8WBWdxrSn/m3+0xh992wFSeZW/0lqvq/4zb
+lF03cMweDIalUqg/Pd4nkFL0RgVpPLUEQbcV7wLb3UlbkhwEAjcVcFB6hIBZp991YM1RMYcbWin
LZMGuBuruDbpiRtLa27Lu6LwufykQYhaV0DP6isrUk0no1qMF0irecYaCyTKsphWGK+aTQzx5JvK
TuNkEl7vgIOfw9jL6jwyRf63KdKVgKjtdRVE/gQ14iMRPnbkia9Whh0w767xrgRn7ty9I7SAk1/R
oRsZEDWKPq/dUHiFIeM3+dlr44O8gnJXD85vadi72ubZ4ZxLW+etCgmYMPheua9vV7+n8MUJw+yO
1iOlFTCqEH8cOYMjkAN0WcWhtp+EL/SRFvzJrsrTiPKK2DgTtxpWptjPioVMla6Lm41Cp9bmKS8K
8nWGzwKXHwagaUahnwIt7drljygtxkAlLui8Dc+NMq4rFORI3P8YBrb2XHjQru3UoOEbSEsg4LV1
vMe+FrRxlPrdES9lsKPr5MvDautnVwjVL/rxnFCUwY83HwmabIrHoGKghOX7aWWnfPQKtg8rJoio
10UVuxwyFwlmlFZL/uY4KgdSKLP9ZRRDelSDPUVuRCnAvunXykg4NeGGM7fh3x/ZYxFAQavJYukr
Xrx0eqg8MR9FVfnx3KBLzsXGXRSQrrq69LSySTmK0svM3JjunemYuzlxFXWxXUFY9B1NJHXKqgRO
NLQHWmDMEIaYThqPqMHUln0x7hMx/KaKagnWy904Ozym+ZtaFFWc9rCfB/wlJEg3caX/S2z0znjc
GJYeuhSdZs9UYyTMJQrtYo68YIqGsLs4xjGVLXJ8qNrpnLfgzfqhvcQpgsMhndbxLHllErYaVx2P
EbYZLzJKGzj91v6VllrOueclWUC7sGoAVUvufDglW+DN4nuW6WvPZBsHAjfNXLVllF8kvTwoXuY0
CTXccTA955KIMe6DZvDP6ar3fj2HJ3ucSXzU38sMbYbkEroIa+Z7F96hL/Q9cUdRBoF4n/LjgO8R
b0U1mwfidOxknI115/0EqpdRPzv5Xle2QbdRDicF1Hk1QOSyUiQAV4WJ6RQA393sEaNW8Nx3oOdc
lmq1+loxpERNQWhhWhb1TmusL5PP5bYstDNKFFFlnPrLDKkhfiCva+YZ6BtxNVmsRQMa1OlaFuUe
sv6jbkCOc7LjQnKYS1zazlD9hBnDvtFP/9g2aihSSOh3vZ9Go1mY8TNHY5k9EHv6KhfEcMSFcpgt
XFS1j21IL+MfA38f1t3T6q1YtA2OgfQ134absZWHYPKv2GV9UdNkcdFVrx0M3KGW/DojP6GdvwUW
m8nc7a/nPyyUaX9d9Fk5SL5OkS6fe5amyO5EvHBI+WHbJNoPUJh1X8wMCGAlI5j9+JKgM+ESxVpJ
8WFUO9UHaWy7fCEpDrLCZfAuiU0eWw5FmAZllLaMydE80Oh1Y011ipxGVi8axLyNbxqUZ4Md7NI7
KEakoujgKRqA3OftvHiujnFeMuPdtNj39Bx4Fg8NyII4XzqiY5yOwjfFPGeppLaZ/hGEVB/N1VZR
R0U6pSZ7gYxnH0ZOn2zIzkwbbn1jPRHVmJ0LQZBANo0YDEwKvmXaXgmF/Dt4zhvzkcPgij+hAP6A
kXaI7InXZ7KMmOUoITdF/SOzCcEogzt/Xud47vOG6SPjUJGj33J+OVMvqWT8aKh1xJ1JxypXM4xs
FxZV3b+Oc/vQNOxreTygiZZRvY2IXBv3ETs1g1WtT02Kli53Hosm/TXWuYUu0/iRC/tWGWMQ5/ix
mhUuucyockzmFtJGV67qBV2J8rMdVveEl515gDOyJ/Vx1izj42yhyQut/tnGpXWm1cuuJsAKqnMv
0/QB6rczXk1FUyaMsKvYkjYjiMK48wCPCZ8hkqyJr0sJax7xl5SDse3clQJmXn1STWweTNx6J9w+
SzRrAnYUYx4jfFyaLenX9tEI/A6C9YdqcnLqGzIFBvCBS51yQJDatVnrua6Mt7B68/rncUXtJDfn
wbdmhiwmkmu3PQEnekPggxYVdMep7UFCLJdQDcn/kql3ekpE9VMOfrpXL72yo2LOqdbz4WZLjS9b
Zw2cANjPRKfH5lySiabTNioyX5GGDbLBh1ytYUG4rLN7e3jp6cbwQ+mz3041x8K09wljpZk2mZ/0
AjL/Gypt86xKpoUZpn+fyV85mqd6CGkqQcpI0+u4eNEz4Bq+YR1TxW3OOyV9cTt0WDdU/oM8fSKr
yHB5OmzvVEg3ccEFXtskqm1WfmvU+qlNvdiA8CPL7cV225tQkD4mU3u7hRyNY7sFTzRD5Ay0A9bA
WnZ2TTRTOWMrdS+w19brvpt1hSIRVXs/dVGWeNKN1sia+goiaT9Esnea63Gh1DOZ6zbWhHDGZVnQ
kA0nzU0fiGDCXvGxOCRrrHiRooYfaC8bICjNZSIZGt8DtQLZsZqdTRtE9SjR7U+XgqlvwkiGkru4
n95NomtTLt6MNUpdMRUwoeVWHd4Qapkr/FV3wyazOJ85iGjKWfCHSIZLByOIHh+NilGP28sdpwut
d01ch1OwcqwuAEAqhSjP5RJJZ3phljVHqQKoYZqWj32o/jZy/qi+GR7wzRo0EaAl2lrqyKscMzbu
eBWpk1bG6zy/wTwEB8+DQuposidQOtfbT8svgBkcw3EfMKktHFCPjrucxAaAet6efWw7UT4NJyfF
Yg67tyVkI4W4JkpaOPqCYcA+3pqfIm02ZoJWyutUXjHGpEZquIA7q0yMtWEbYTNvXbrpEdH63pzh
j0wV3E6U4B0TWEuxgpp5ZbU8VJJpoj9vEqLJkMcGG3cEOBhnDdkefHP+gsKWgSvdzjYWQBgYDmD8
FgyY5QU/NFac1o59o+BAHspw+WH7Wz+tmZtkOXeV7kquAIejSVWuePWY+uIrnAc5xFkFkY5pbnBa
LVwOPYm+SsqzCr0nd/C/uUSYJEz5euWL7Cec1csEg/BUCOOMMjBillazVfr1Ap+xZPvmBNTFefqq
VfmjDQNv26xjI03bvaev1gV7VcZ/Bl8kqidncLd9HiCH4Z7rOZppvbuGwV/r2lkEsAMr+0oJ1+3L
iSXjmDXVviVe3J2c+sra8ngRiwdnd/xseroEkd0sHk/cTMRqWrTOs72mvL9rfTtayIACyPez8+jR
i8RI/atpeN7KaZ+TgHfmVDsYRf6XjEk4WJfVdEMbGKTEeZeB/lUGwXRp1u9nw34p+uGMr/y6I+Er
kqKf4wAZVJpvP3K99RXxCBYW1XirrSnK0ItnXvfGi0Q9IH+zS8O2CNwpdcbFlyM7TKzgosnZS7cb
iKliZQHWzUss5bwMy0iV2XAicVUPU3rThM3vpgF3pKP3szKNSDsMU7Vr32xjdd/ZqgPgS/jQFqCn
KRk6XhzDeFTd625Z9qbKwmtnasLE6vnozfI2DRgm+iHPYjGiD6t5VWKbDAJz8nekKv9Io3ut046w
dgI5vCU7E7UnTkv44/cd/x3pM6OdJzQZ7T6drcd0dN7HlJMZn3/EtPG88ty6/F7lamOebQh5WWf7
1lz++H5rx55lONEcEoI77ULp8smXz4ZFsUUwjB0aJtPViwB//XaIMdt7zO67wHkdhHsr0s07s8g4
pbwNcdkidKzK4+KX2XWhan3J9DwOClJ17Q0cGLW+q/L5b2BzSLWGpZN0Hh5d0LukQLIPmd4Gxfvt
IYzBmP+cByMvB3+NGwszyrZaDGkCWia/1ES9cyrWS1XBP67J9dHwr9oaFGOozd3iMeoM8rvQ60l+
CfqSrcS8txwJfM/VeFfK4KnzFIOWEOqGj2OqtKQkKaYPoyn3Matm9qO5DoLcYLz0OfdlP+NVdGv9
lh6Ezv9gc5oPToFxR1SgkcqC6Byd1k/9gv/GYdwVz/R61kL2h+d2r3bl13Ho4TKVrdFdkBRzVH0J
FVIUdRw2xopERo7wgqS3Aqaq+1NfssxH+cTzCe/XDRdrlzK7oqBR943QzW6wzRQHQf3GxNU5CD9j
OOqSxWPRgMdp+yOZGR/JRqijmQYtEl233waWLMYYiYKReNny6OEKufM9sBNkjRlRjeiZtsHk8W/E
p09Jlzi14sINKVc43HqGIdO7O3PmT77hJqZR/ngb2wO3m+dId/UVsyBKRWLVpU9zvGVsS1nLnbxB
XHU1eyo5wGoRM/FK2dhfOahTWDdW5CWF4ECs3sR8HjhnfvRvMilOKLnbqClphcYyybMywzI/7FwC
U6J2Y1g8zEgvZHPPNrqPMZKyfdLOX3gqYidlzz/lHSGHnOA9qJ3KmVqVyappZ0d62kic63mGhjjN
/GMzgU70D65jwBRqNQscDaOnMoD5K2YXa56ssjwDX2Pxa1d3HAeQtFw/Ntut5rvjqdRIA3z4j4wC
jqXDHBhAjnKNN0cP3y7TZoYE4caK03jPaEvqIHgdjfQuaNIRaZG5r7FO7JBBUlGJkBSkJfNi2Y3s
i0ArRVBVr8nE/C4MkFj0lVdF49wyTFxx6M8bPqxog8iWFOv4vbBNbphhzeuPNXCKKEHjQNQMCzda
WwWIkl32jZDZHM2mrON+699xvr2mRAIQb/i3DMWbv67M4kT7Cj9gPvVtZcVG38CftfCDb+7TnKo2
9vOUrq3w477NT+ZERh7bSGoU/4Rw+2Zx3CYWnnnmpSviYSp5XVoJCaPUb4ygH/BW3y3MxiNzJpIo
W4AiCij3Ch1hv1An1Gl4wTXCm8eEmy3tt+eWZwQBvOq+f12i7mHwBEk7GJ4mCs9GcovDsgCEq9XH
pxkYsGcX5xBUdQvGeELLb5bPRZs+rF7/WaiGujJtpoioRBjS+YhazxEPrO4uQM+AvqlZFv6ucog/
396x39IqtcH3BMOROms6LVP4008w1y39pnRq7WThvHecIjsxcCalfXrXpyIpaaMz60ESZZpMNOKl
1dIeTlDQALTIN/Kru3PQ/lX0/vHWP5vERJ/cklyUqUfQF7jXCISerdB4R3127iYRRsrlYG40A/Zp
8Sg/6+UBqtGNUKZ3rEZGdZNcbmoemal/niTVCTtetPMVZgW+zrhlnF45Dwy5vHOa1UW0ZhosxqSS
VKw5I5stqoLxd1hnpAxl+ChKpmY2MePWOFXILIbDlvGGzwBYSqF+gywzEzYEO0Vobt4wdNCXZMq6
4nFrGfciI8Mx5alDtrgXEH3JFS22KNyIu1px9fOkejsxf7qVqHeEKlxZ5D5HYUV92uK2bqvhYUpJ
WSDlddobqXOcW6zFAFsurU2W2G26cuw4sW8r57KKQzSwqifLfOwr+cdt1HHQzQvut4Suw+Y4JmQQ
5XQcKr6/oKD2UC1TnctOivwIPzx19fTqsxNgVFQvXJQzxyHtwIISMCqD6YQPBledaR7MekVd2Dyk
mpWTZfWfhEkw3W4QqLkueYAFLremtdZoFtu3yH8mVh3HijVnBtgkJ3q19KZdVyLzqGkEUjoAw3pU
qX8smfVSaXiUfXAghsC8nmjz3JVbYzSKn6oRU8RUgWuhKhgOrvJ+0w/dQgfk+TduU9+jg0PVI2hV
1RrRAxzyEfhlbl7oHd5xM9mVgGh7btLivezA0wnmVqEjmb/5frOT9qnp/T+jRX+myE51/T1AjG9I
qkvUWUOZ6Gq9Rh6zJHSdWWyVzLOlsb5kajX3FYtDEALXmMHJWrtoXh2jvq0W/8rO2qdSs88PGTpA
GqluXMYlR8eD5u0UtAsdeYYtW9vSJuZcqkNp89HaaSIZt0LZw5/XNdmVM2WHCrwzSo7+dSo8cnwN
rjMSYTcuCBds3ZRN/ll3PwVRcC0VFrsL95WqMAeLb64wf93TMkoGDJ0ZIKfjM18MrW7a1JHFSZMU
04SSQyviLFxn36bqwXMWM2IivTeQ4fMl3+lWXdhMTO10+7kOJaAcyTkmy/xl9CbjzB1cJQpzjMUg
7UINVrq2b1agx5TL22snA3T9wbMovnVlPVpzO3C0DDxygvFnu9gHtse/eZ6WseHN70PDbz1xt2v6
yb3XlJ+PdR1Qqvn2Y7casZfaJIg1+n0yx5dtLpFBvCLbbOuQJmLCb4OZcpPFrtVNQ24e7fCYXgvw
q5PN9kgFzlGGKzWObcRFr30iclfiFUKTjnOE9QfMa2U7E/XD8JVBY94jC+Nx/fEnRkJq8J3bjXan
0JB28vlMIW5yfxFAmcvilcCnzyyEMeYa1u9cmSznZ6zEW5D9HYxuw/uCIM4JGw4xrtNyXdO9v7Tv
q1X+mnjIlQ91POuhbI5S/WXWAyz9sTdLotqp/5yAezw0vX0bIFLYwoYBC9vPyBybjxEMsGNNe28i
2nLsWR9UktfRddLdZL1sQZB4PRRDr5MHd0JRYWUh6xqBBG+kUxf1TPKPEr9mug7vFTm9K9Eq8IIz
w3kqVs6fgnCByR1fieh97yvKB/YGz121GWiQEB4v2OCYxzCxpbzIPT87uIAj/FXuA6/64y9ISgom
eswYXs2gY+nD4Z0In2OzBj2jy6bFJ3+JoWkYK4CvwBLvEwTYCXlUdvHtNve/wFoZc5JtMbhI4Ua7
fJsINLgfd2iEl6t0sJYozH0oi2H/pmDVcJ7BUQXAgZ4QIYGo7Yv8yE462qjLK/K3K7p3CzBRtJXj
fTYxpfer7VD109PSE2252BMRkBVvQAOqJXL1g7l0+HMvB5hRySRox9809Nk/Iug56cA+mIXmhERK
loh1/Qg388qU/nXAh7lZilokWel/jLboDsASzmbgHqzlJ2gd9wqV0Ve/ERnShG2fmJt9oWcHu3ny
g8jQ1PWTqh/FCll1WL8vzAxm6vxwE0PJJbCprSfQc9TwMGsgQc1dqhK494RRjAZIa3P5svL0svFY
P2cTDt2GvDJmrLbn3oSwLKivsLvsjFJP9+v0AARp2GHRTy8U+29r6F9N+VV4oCltbxo58VYkDPPA
/Ia9VN2isSuRDLQW0qlxi4rLBo9BXHFl+ak84Mi5xJxBRXb5UUu3xXRczR5GaPLpQvFlWEN11maw
3TdeY95Pdv7QWtZrYAZkw8m5eVrc7XmsXckKzHRQbc7nWivjZIV4E/K5vLNCVzMJRqGTlax5amh9
vWJiu6T23ZjPT5VZEiewGR9mPjy0BPFs7tYl9lax6cLtlLp5f7tV6roQ3N+TG34EqZdj+OuQ5dHU
7JVFpad6jP+oU+veHU+C+RNzXZTF/4er81puXAm27BchAq5gXumNKFJe6heE1AYeKJhCAfj6u8AT
M3diHg6DVOt0SyRQlZW599rCp0caCMVkamj2sVlVtMBL7wrox1+l1pNl0Bt14wmwhmy695oPFtth
90BwHBHLMn/q6iXpRZxNxsrnJCRNJDWBs7fzh9HQMgOaCWltQqIVefRlo3H+61OWj5nxktT5w9AT
lpMHdHWD1DmZIkPU4/uXatbGuk6RYORCPIOvDNc1YudJ0c0fprg9zn4nEc3N5ZrGjcfmPdCocsfr
6E+/CmVdRhvDospmWDBh8xAwyl/rODv2qf3T+qCz2sg+eIFxBlSy9NQKZ42F6VuY2ORA7BDfrGNg
mdu2JWSGCx85YEUuc41n20yTs5v/HgYW+MYvrj4+HdbgzFxRii0RpqykN5Sf0ZYG4XF28mTdXkdK
4pMFfu4k5DCsGTtfUfAvPdeU0BtBj1PwG2aspDq6WkaGDrwJevogyaYmpOBSjf0FpTd6FxeaAR72
OplqBPcVVj730OXDxQyqHH56cxDaf+pBpDJPdPKT2bY7oGPX1mjNczqVUD3oyFNXRqdSjv4mSpmr
ywZ3f0HP2PJYJEQZApT+NU55fyoPZdsezTR+bfrw2WFLWtV9SH+VsUdLNmgzx6gFJgHIsDxLuz/C
GNhM2XQN3GEXRUQu4clrjqFB36zPxUdJ83+VezWaO6PID024jB3Y+0pQwGBWnTfLBiGt/Sr5lxP3
5KlP2pblqsCScNYjpdqgy386JOfWzDBO2uhOVi5RXquqb27t2NgHyyCd1kdNCtgPXQql1aaEbbAG
p7KThoiZlyFMDkX0e5znk5rK5FYnY85tkZBkPu193tm/QWs9B0R6p9HcAegyumfl9BkXGBy3+0uH
PR7IKlJxEdXG2Y5NxN51zEed4w6VZWTeXN/rLtJM9rqT1k0tD/993fFv0lfTuXUC3C4uac/kEhIS
uGDm57qiNTwmL6IJk5ewN/Ccena6b3xfHKigiCfw7bJ+lDVHHysh0UgsL/3RjHfGQPePBciwudUI
Tg3C/MK67TzeH3qfZlHgQh/1GQQ9SPVG1gllb5x01zFNR7SCjnxGgy5djVcCXtvZiIL5HSvad21X
0eP9VYF4b4jK+En35rpf3CZ5pK9s4O5jSq/kNdAyZ91W3v7+h6kbV8dMXOzKDSlqW/HSe3P9olwG
FryIJVtz2RBWnqWbCl/ps+NE1rMpi7Mbi/rRtJLiGHX1uE7KziXpDHFyaYrx1r7A+iZ6K51WSe9T
WU9J9UUb/HXQjb9RMgp3BK849MHdZG2z/BMfqmhv313uyNVgZIspXVVALc/dMtO8P+R6YrrZSHHM
OvLAF0emqd32YVoe7i/vD6VyL6Y/M/IyFb3BrFoDyApPYY+XeXU3jzUNDG3pR7+lnton+8vzRP6k
orB9EgHkiUxj+7K/Jtu8AgNdS/T8n6N0DdarRhGlkKefqUnlGPQDOo0uIVEliLb83t3OEyQCCYd5
oZPIH125pL/j7HjrrPZHLa/8aQ43oweL1Z01p2Y/eS+ZK5yHOoiQkwfeE3rt5U/uD03XueeiUB+o
c/+YqNheJ0WTxgo8570pUnKnGf3dCqm7vdeRdBDPBdAK5HYYwOodhL5uaVq810GMxgwT3XqEfTet
WjLL5/Ba0VC40j1wr+7Vt0DBYpbrtxyCKnoZpBlhmnLOXtI659FTf2A80kIWNC58u3lNyfZ7tPy2
fuxUtq5CFZ5LwLYdSYD9BP3TZzj6fH/o8vpUjZIe9UKaHEm1b+0g3ZZRL7BGGe4XYGGcgNMvTILG
rsLv/N+Xc+o7H8WYMMyn1irsWzrRjArHGWIXimiStrmn0Gf1IA5dLhiMGGuDpuNbUEOgAbfZv8s8
QbyQI5eZ8zXqcdKZqjL/DKNTgEHraNYNgDJZtccB48yzMadnTIKaxrbBQMUng7Pw9K4JRfZsACTd
JYooBwAAVI8MSdkTkNKgCdXrPOk+LFGF/+jTthoDkzZLtgDLH85LWbDCPDTTJvL0FWDaX5oVLtnv
HVFNVgU9fLnTqLfEC82TwrXUi5+V8lrLcUf9bJH5xPu9uj+9Pzi5ixl9KjA9ZDkZgtGHkQT2C6f8
5M0eA2zeZnSta6valb0eyADHvaw1hEK3uiaJ/uM2dnwOhlFt/a4vT7Luf5sms568ozoEM+DYRKK+
lqGnFo8KpbzfNzu7Jd7G1SJ7AIpHgqZ769hRb/noOXv+vu7gKq1eUAaujMTekUAdX+4P+VQl/z2r
av2nNrEdeJ2Vrfy8SX/wZqErZW19Lp3MOg392FGcO/GNwCPqpOhbo5/5Y4YVSyltnRcPWeLes0yS
KRXt8Ps6bPsBWcm4xlatWZDDiPl7a6TxI6Rj8YzbM76h4P87Il551EkfkkGZEH+ny7PfsULDy/U4
TxALztByb0yc39JxQPFam9H+vjjoZVWYNR8io/edhSJHmDTYcWe0T75o8/Uwht0JXAD60qx9tyuB
iCmkoK/rNP2MzCTdNUmj94Y3pJ9+GnyJoi53orM5vi052nEpu7OzPEtIaI/wBNxijvvMquWX74NE
Q27v7giUUcdugiKSB8wRVU9u0cT46/n+4Pjuh4E69nx/hY+I2zlONhlL33/fgIth3gfG7y4CnYoE
XT0acn+Hxd6xsV5qBIcod//KpjoZZf27lIlibJ2mb0QlLQyE4bk14iUMxu/OBhb8TdBmI9UBjSEt
TefHhH+Ilsn6I2IE9HCeELE37nhzczk/DhOTGTOsf4lkajchyaLbJnP/FXZYQHljoLgWI+qOqC+o
dP3WW+MFSy6tjOiwM7Tbdezv9HKdR2kO5qVaHuycXtXq/trVVbLDouf89zIsVbVjrukhysD3Pswy
YaRdFadBLKYrXz5jSiOLkAJrT2xTvoZIiWLn/0bL2wihV4S6MH5b0J7DZKfn+7cMyi8eUg+VCpdD
7X3QO/2oA7v7qYP6tbbOGUOAi7fQcx23seAjGcU69CNv5SA02s6Crs59lUMzgZ6CQEiJjlkmz3Zf
FQcHOc0hbcMF17AEXHQ3nZAPQqNcg5zudPfw31M9DrvcGh08kQn6M5Vb76Q7kf+ddOMGRrdB+Jhl
bKsSTbEshPVeGAErLetmDs4sqUzy0jr/mcFEhguM2WFV0i7t4N/R2Gd0nJI4Tb3nvUy0aR5R/13C
qIUyFqTuOrZzdRNjdtImO8JArkMxiHqb10aydcwvM2vV463nxlji0vJNINufrLcNQne7cd0EgXpI
NJ45IcyZAZE6+uH47oQNcNkCg7VlF28IQgxt3DJjcldVNc20YhVqPw6cW6fCph1y+92Ust6NTtDf
7ZlgT75CItMlzalkpK8tSuJa239BeTLS9RxyilpivQvGHZ3llo+DMZLRMFOZ5FlLvDJ6O88gf7Um
Xuzh/mAb1XlI0nGfscQw3Im63TRkn1bRssuhhaN7S9+f+pHgbklj3WRWaSTutsD6tGZp+tvirNnP
OoWem7OBCHGdnYbps22c5WAGq64oom1rok63IZI8TSS6OuaSBKhJNPX0NkObfMl9l4+Odc5BnavV
EtSU9weNLP6riAUcW9NHh8eYFwCv96zTPtrirJYXPALmsR4lCX+z7B6bQUvGOlP+muillVZY4rFS
6GwNY/yoaI38VK7935PlK0ZNEzSNsWpg7LN2MxrAA+qu8LVIxmeF/QyxOlrJftYFcBScef4QQGEu
bfst9Pgdmjx6QSS/mz5bIeWnTMmW6DhNrz1J8PromscBu2iCCmnG1BnoS5v5HyqmNcApAKSkI0ey
hFq1ypocUIS13MRgcF9Ga2SHtE6u6IznvPPfXWxjnCD9F8dLSxo2zCJKq5E3bHpfXUbvMx3i196z
+6vs8cFxFb7cH3CrPJF9QKilHwXoC2ME2f9f8XivIO9fQzLpIzj42wyWfMLNiRsxzcvf+RAcvDzN
d32r+50zcm4l+OA9WZTFocW7zCYSPaS95Tu7xAY64S0HgIHl4jE3+x/bAkEWLsiC+0M0MWefwhHU
oKOvsIu9XeZyCAqnRtwMCDzbsLbPIPeSczv5wyH2snZd0ddjvlT2hwnz2ItlVOrC+icwMJwSsyfU
fIlJY472mMSJdQnR6ERwY35lc3dIWj6WLTOX7kCWwrRJEaD/aixCzIs8fCu7bD5WKv2pRH2xM3Zh
cxisqx2Ai0sSGhhZPz3igQ330zgz/qrsJVBYTesoSNkBQWUf75WlNIjYy2AJcLNp/mFFD9BDH38D
8gCSXnfRKraoBEtkR8fepNVqq6nnIITJZ2olJdgCQ8q5/gYrcQ+lgXK2q8360rdNfRFNszPdZjrd
X1m5OoVmkV+m5oUWjX/LlB09Gb7xMiLettOQYDxrZpAoMuvWlkm8DXPlbZrl5f1r4cCWoYfFlDwt
vK1CNoQaZj1POa58S3uq9i4DrYf7AyEL9UnzEyRJQLZnfzWShuIONcZ5Ur2F6klYaFmD8RxKBrAN
7KxNECnniGaIa19GY7eSaqo+eHuYhxOoASVccJcW1TEaNMNQj2GyJlZjw78kEMH2/mvm6Yc7/pSD
j42eYqC3UiAVAvwVX1Jg03oV9Ely8SGQlZ1Ov6oWd4VpVYg1zXLfWzo4tLbXvRA0yR2bK3sjJAIh
ow7Kh1S6pxHTNjPJ4KGfvdxf0R5Mdmk3YqapdHmdu3OEc/LdIfQSI8X0q3Mwd8US7m0iRvfJk+Fb
im0V8sAcYmZW3uNHGYaIJizB4PHOiqVn/Dj1KXZ15enikEf+XxSJ1U45sX3G0PaJEAnJRkGcNCI2
jqtDSvOrm83V5EbNsVNYxdugwMlqOWD/SvEYqnj+6xaC6fcYp4+8K1CD/cY8YIG9VUtklNVEFfxO
q9rW6DJ2iVf45waHCa2aEB768uY7PdP6cHLUNWcidfWH7NnVSn3XMnq0plz+EtbARh4E7vPoAqLN
i4k0xYjWRBQIm3wNBCxJL034iQXaHR2q6/0ZdJ7hmoTzKzY0faob2p2+B8O+Xda9brb1Q9l+khTm
Pja0AA/CG/7FGa/uvYD71wdtCgK+PTzPU9Uwk0POZNbMpbmGAGig8qk6jHr/548MPYRbE2QKznbf
Bvbpre9kFGNZYe7PnNQZ9pAY3jtA7ef/fZgH+f++7HLBIVJB7/nvW1LUUTJsutX//mj3n9RbxiRJ
gtjm/gcqpRi0rCk762ZJPZmHX5bDOpVjsGLYk6f72JuTc9T204PyWkb8uHlQQE1PcxGNT+XckOSk
kmvUD5Is1O+66ZsnYk6mp9ERvJVGub5/o0i04Aq24bj4NgEYQOjWDvEmDOof6uUhrXxEcf/7ukQB
GHrF1cAM/20FPt4FQl2eoK7nD+MAE7J0UGDBjt+C4/tjAi5NUuy3A9voLrX1MXDdL3QymPVdtCmB
afrrzMUa7xB6nias0qEgDMVO0x3Ng6PhOS/Z+CTi+EnZyfDaGeOvlBFF30aoBJtdzIZ28UX4ybjd
2BOV3UvfvYReFu+BGgVr194oxtVr6ebGoSxG63WyB3xvDJAbMgWwWxDdqGX9wPlmKcUyjmV5NR8t
zTsfQFTW1Qg3inPHIe4JMje9Fuhs3P/UUaGfq0yJNd6Wo2kXwZYwUATVKHdIDGYCcDZrqsUwQAxt
pnNE4p6MHsKx5bhd5pD/eIWQigRh/z3ykZrADxEkg1O4ai1POWkpssMqLq3E2Nj0/ZIllEFirCvN
dKcaRJXmCIWh9ZNu68rg2ngzEJnaIC5z/ggE40DhMB/M2hNttn+OyUDbLfpxJfr4ndhWizV/3Ey9
QkPp9/nGiceGwX87cqTwdr07hhhwfGcDQmnd049bY3y11wVaHHLXjREpeoK33GCgnRWnIgGpS/4C
IuWqvimrPCcdXcrSLruttJtDFec/vupuJS5pIwuvMbj6FIfwk9mVlz4cLoFo/PXg0bNiC8MPYdTH
huYDIAG0SoRUthOOfWTpA6otU7+pZYTidsiAbOqoTVdo+ZDN4sT0dF7FCASXw/rabCb9ysHxFkPW
W7pndNRN/eLWzFEI7MXMY4RmfxipPuLxQWSomLCgBud0ZscSBq20tui3c+si71MF0QbpR1uX780c
0JcwUac1pth2qflQeXH83DQMdiumN7STzvShryrCL0CWqSYum+0clwx0x4lA+4yI+kAA8E76YRN5
wHY5xZjbprb+NmLvCaRkI0FjD3VZHeemYqQN72rrm/LWweifjbi/RF37u+7SbwN741rFujpAX3c5
gMcBguWRNNjW+xmzFLPCQH7eMOkW/1lmb/J0hwK44WBT/o7n8KxkiqIfXSRqyAhbQ4IsoMy5Gmc7
OATBP2+Y/rLB0zKwxV/53ZTB50iXDC8Uvfd2SVM2ScjOI2RUmF/ZjdwZs1aTcST2+CnNrziGnoFT
4KYYmKCdL3+B/pxQeOrtaM0U+XE7rhEURUcEK1ujUX8aZconhqf8hQRvovxYUyYFmAEa5kTN3J2W
K6gyspPRtD7pnqg3q0GcW25/1LaxALegp3JY1UGCd1sxLrEaSJo5YOLUQRSyOJXfAm0/jTk83Slt
voaK8C7HAjri9pHaoNGtNxHR9XYQPMJOZPaoPDxddrizpfk77GlpMBrmfKULqJr5cMB6X+7mON8q
kqISPsitQb7QOgAqgtsCnoIS3XfegCNExo7mZf5o7XpPygCtk/ehEsUBnWGIyEi621BVL0KL7lhm
8WM+kGfCEk4uscuI3M8ZBdJP3ZDazbo4vFh25KwN7W3qaPx0e3UOh3Kv2/o4dCXbfw+D2CyHdjVm
GFMjNARZiPrLJL0GHoFhPMVHt09IJDMyFt1hnIGlJf9IF05OSKaqjeowDAe62g6J6RxzE3kHh7Yt
DTpnF+sengSBt33hvCbjbDAf9XY2IVeIkWy19cYB86vJIT8VO+mGl2EgKncsmdT1OqUxFN0aaUWL
60cge2Niwmn1cQpejYiq+AXSBo71sMP5F75PWpWruMLrFWhv7YXqV2hyPOvCs+u5/SHuMACTfIEn
kXjLKTV6dKLeWhLxfLLi5FhopAWWBXdi9Ck/4O+bAAMSFEoTCm8RinMQ6W9EMznqXfdJOnId6zhk
1tTjQrCZ2eEqiVZRH0D+M9JtUXacXLEFKORX02gjk3Ka7FCQr4PzjAURlRcCQHzLGbIBljFWDKpL
LwVZW3JBAKCOuUkm/ANT3J/7XlwmIK4XWw27bLK2sa3eh9ChH0iIj+dKMBFNTZC9djeWL0aw3IC5
nTLF8bi09Iea2VDROTi9NZNcr+g5ITO4W7Nc4PGgnkBbiVdOoVDy4vyUDCTOM7z77KfhPFWRsTN6
+R0wi2kq1rplT9zktLgN3KbMsdsYiZ/m8PxV5tlTnuBDU3NA9M7807vkA5WS4ENfqp9Io7wup+rM
1Hw/6e7FCdIT4QrlZhBus5v6E05TFKUTnWcYIeGZEIDXvPQ/6ykBJTq8yq5JkLoIlESFz5iol0/B
PNvb2WAaNZTyXxEV5KMZ0Ta3BpuFbtMYE27DFqMFLaFDWUEcYFhMTTctwxGOOeSzXHvtD7gnG5Ng
0EVHkXlAHWzLugnksSsXo8qcaoam2bjzhY2Lwc32YW3hg2VZ5nBvsCvh9IxjDgNVs7WbqDhb6Z/J
QYlj4OgYKiN4tnybCTy2j3o2eeXdSlbeTaoth9QoLHNxg6kfX+ZuEhNCOArmKuSM0yJqLXtGqiQV
oE8ndmIrvfijSNDQxsFbalCVjvTOuE2i8VjFfCiUY93ItLROjF9tQTmZhTiD3dz5mwr6To8yGaNL
dqbU9chwTBB/Q71l+3vumpYTbYpnohRb4GGIwGC1mjRkGASgN0+DpkEQnJCCaTXHvNYx96JFY7xY
siP0Ry2a9qOzq9dCuS+JMhhnDwB+K8PBMxpfk9Ka2cmms6pQMIuMGXow9RdSKuSFelTgYwy7o4Gd
ysC2iFZ3GZb+ODqj5ICwA7hDwfjX9Y80Z/nUWBj0+myA+RGnjAAqGplFVW6H5XzsRD18BbD8vYU+
XtjjzxJInff94yA64pCc8VcL61jloXPwE+uX92KDRbv5Y4jqwYNlxJmUncd6mpGbb/xGPBm5vRpL
4vpKCaIifbDlnJ+amGuqa9OtQ+tsXURicdRjr0yUeYPNcpDfvdcaVzZj3JcCFkAyr5jocSyQrbdH
dY7y7QbSFcp+hlt6it5lr89T47snONHNurS639xKf4b8Mw/6dluQ7EemLAAFmNePBSJOrHLrbMkw
msIOBzBZS9uybpla59s59IuNhbZ54waKcHQ5kqpGM1Tr8J9dGR9lh/e/dbtpPbrRgn1iHESyW472
kUOGshV2mq57SEn93rSeGjDLDf8GVoNzgZZJOgMAAZPpu47RsxsdCivlnOre3hOH80Jan4WPNgoW
GJC/TTHF4+enXnMCghlba+3kyMpQZjt7A2Fe6I0okiGMoUirdnVeuWfpZt+WwfYJtmcmdXB2zc/e
BnORudcoS95xRGc7scB5TLfbJF1O6oKHkMxjKORiVjMERq9p55YhOMk6ONHEtDAG6rVbxO0unbwU
JVRC0Av7ao8xYs3h97ecA6QXLRPmNLC/kQtaq6FSV3NKfAxYIAQ9COCF3gYZs0jDRBs8Ds+aZDNm
npO1ojoKYBek4Vso1uxUkuIYUWDyPRQEuehseNdRcajKejwW9fAr6EhMheYbM9JZc7wi4q1Hcx4R
G4X0p1zRioU4XURfUn1BilyMk/zO/hzRESF2s+rgE7W2RJiGuBNs2sw6XDv7cpij45DOL+hfEN2l
4WcWGP/6aq53WRqAn4F6HWUIPmQWfE1ezpGrfPaiZFHRppi/8uLYOsV1CLt/NHffElZPzIhRtGvO
rayNh8YDPVHIL2DZh4EklHAI4XcIZa1LSeVhjs+DnPtdR5RfkRIyqaZ0D0va2mEBKLHvIRTJ0QP5
ifedojLcFFFC42N4UzN4Uhk7LZoEehsqJl9jRsQayxYLTFvAOJ7q78LBwKmx+2sYKDKBoP02I8uv
JoSJk3EKqqPRBNbe9Wsbn0j9MfnWU4NnZEBbee7n/BP2nsXJg0FmOM3tym4EH6VV45HDO0eXft7Y
v2bIfeyFiJKDnM8oCS7dUF0bgwxEzh9v1DC7yOiZvPkBty2f3LYa3yBn6YXX941OwH520+EnNnDw
mj4yypTQHsEKeSwGrwWYEHUbc6mJbSGdJ78KvoKuRJnYXdOyp31f9tG+NshkhILyyxv/mPSVM5Kc
Mgv7qxMGP20tN2B372yrV92oRSsbvwaW7o+4DRkeaCxhZBdxK3TbbuCIapTOMTCnFwAKK2C3t4i9
dp0tqkPdO+vUi18EDmLkXIAErRwRNScV2SNRnKIy22hHi11N0Vz4UE/cGJ1rO7R7VXADzhN+B6Sn
eAoznCQ9xqUhTpBu9/4/aw5OkypelLSxsnTiUaEusOgqYoGOwcQB+Qa84z14Z96vnWLatMrY5EBg
cDo0BDV+iNLXrhXW+ZpMDYtDDFm4zTYWcouX/MUIcNhhL2P6jqKvpTdL5WbCJ7CQMNkO1JI6RYJF
79DLBr0JSiT/GH7LEOqIEWFl1eMZ68qGT/8rDeHPjCr7NlSzj2Logj6GNAYLbwwFt37JgW5IUVDL
+YcTbr+Kopn/vy1OHo1etYn5QNYBOn0D961Iv3WP7yRPT0nX/uobziu+0SFKLfLfEH6ClYQ4J0lS
C/sHbu69r+ovW+HcYop6S4PiOywszoo9alk17+YWkTuzip9ybE5xrh46V/WrsRsuUDCoke3mZTbc
rWvUaMet4SPGjbKasuhfOo+HPGFtCmwuFnzG0MVXvi8/dOheIpuCPbFcFsrxQQ1uvHN1t6zNv/0k
3Q7yYTZezJZWkW1XFPWIysf8WerwoXCi0zwA6xSqfu2E/152iH3mkdJ1+akbMkA8gAgl7aT0N+1x
D2mSDfXJqN/lyLGmcd8M1eM5rGmX2KbeW+FACOM87EGHMDKK+xoBDKmMzD8Cu3pOpklv2B9OkMO3
jXsMqZNiPt2NiYjhMPXzu1W21c5kn8S755RPRMpwX1pb2QzlaloWEMgwGaWCu3Jas4Ldh4ZB4qyH
aQeDzSyw1lXizUhwftJCW4W9Dc+bFftBgbV0KriGvkmVNjV0JsvFE1Zg7by4Rt+vKG3bdR9LGs++
vI0hWtSmUd8yMT7oCjS7qB5NZq7OH89/RbEPcEDxKWG8sLbLalHBHgMdHrdrshY58YAdQKWbuN2B
duoVPdGfRW8TQ5TYVY4AjWcgcfSHeEu9QZJjiZGxHb33WalX9B0A0/zq1bfKhyKJrnHDfuSbP07y
z4+7bKNamudJmTzmjIGBkHwyvdbrMnvUtiIQcXhzTGM169Fb2z63E4ajpT8T/jZaTJxZi9+txV0M
t9ZmQBlAn2Mm51sel72VkhukjvQW9D6YzB/X619H3A4zZ5OMnrHh1s9JDDslTxJUuxWEDbMtfwKj
Cw+6EsQcCOvHSBnN5EycN2LiNw21+4c2jFxFDi6iKGtXquTg6DOn4VIiUDgiFFDiLaGt8pxUbIJo
dOqtw3FgZVkzKO8UM+KwLnsjRSMcfdomDoW4xTAjfbGNkFtfqRtP5MpfhsY9GCWpF0V4DHx651J/
la15JbIr2yCXfARncXOIraSz9OqGOONSOCIcl6utFANWR8+gNrTgANpBydoHOmTdeQwpvQqpVu/Y
uz82LMZt4ECFaQqUy2oSzZ4y056Rn/hW+5h6IMX8WB2mguqdGnLCyyzDtTX9WhAzjkdv2htRMlI8
vs5x9QejCs3RbMB8VlgUOMz3ewBdLqwvirHir5jFt1X0rxzqYDHobAO3lKDWDoOxgZPH4/CHV7eF
EMJVb9CmXZUlt5kJbmnqIvFYcCgiwBl8/1ZaDu++b9Az8/e480K8HbfCNP7N1XMOwXKvXcTFgU7p
p/ac8qSRPWVICKagp0ngDatGTO6mq5ybL6vfDAvkRgzJS4x8MQZMziKUbvuZkNkwiJ1jB2cl6/yP
VuW/JPq9iYHmpvTtizUxbFaobPQlxbKrNSAh+Erhtq1B3wTIlMwRPXCKHRvEHETISUZUPMlrFwp3
bVbciPXgU814z7Ytkm2roDQkQfqeRlV+7mshSeiDD2pqMpb65pqG0bBy4nLa5jMXZEGch45wdEwA
SKrG+M0EVPLXH4xEHKqwTy6NKPlIIvbjNNIbaHpMbKZi7WoiA2fuOQqG4xzGzJOMgJlhrj7Mso4f
UFOBsKJ6gTRoLbwfMdruqmFU3vrGzUN5cEJmvaApO1ZxlYZrJ3xP6UhtwZlUq3rh9TThV9Iiu+Xg
QCt7FH9R8c8rn911w92+Q2G0NmdT7gwpu7U30+ycQ4zlA9MkgBMW39oSvG2ijkjrG+z1BrM4imng
thAtse9tWePh5SA6LaIyhYPGXo8P62Bbw4G8LrnOfaKJI/NhDuznCmjCKvZIGUVTwY/tazRFzrDE
Eawq6AwQJCiaEfuw9HmBexGd/igdCnlVonnHDIIpO6cXMKW0tpog/IPoCSxM0545jVansp5eafxJ
eqL2A+jdL1lNjLfbo7Sm4Va3xklbl4Z7p+gCse5nE7bdcrt2ZNSeTOVshaXYb1TyHpunyO3f9MjV
3xbNcvU+Jnb5TnJ9suk7v0WObMKuzNPggsdnWFk4k7YUX+91rwlEhVApvPkzdm06C160G5R49q0Y
bR/pF0MJCjQwBxJ8zbMRtI8Vubmr0GR+nE0cuUy61KnGkjFRYk9YmwnoSW6lZ/5EA2dqlqsTtwBa
UFddLFU/26ZdP5RDfOBsXq5oAVytJvsWTsNkzOgXLM4T9gS5/LQ9jc5TjlRh24exycVKqDEDuUf4
xwnmZuOnrahtwmCLGClkw01XY2sBxoJlKqY37Qf9ET9ChEptnUGD2XQ2RZ4qYhZqL3M3QomLh7sA
uGZNH9l7bd+MrFr8PMEIvLp8MBVKIEMNXGrxuG1DwXR3BHke+4BPyrw4ZEW/W/5ru/wxawL7kmPS
38x5jvYYmQrmdvsJcViA0H38RUyCYP64AwG2rRJ3pJTk3rYFg8qRpiUtE9bTXBRb3be0XAzIXU3H
4STKd5zd9uhpb2I2/lVZva1tkJ5sNhn+O38ZIiTnMvjqKyM9th3IL1A+K9uIoYP6KOydJLyghk8Y
LPNJ0xLd2R4+CdOrsHyWJu9cYFZPM5HgazMIZipY/NwyoRnhxw2HboWeHUOFsxvIV4rm/nHCJyUq
U4IW6z5q2PJb8qr5PuPU9/7ZHsdt3PJLmiYWhMwy5lPTOehL7X3g9/FTEHBcbFJKrIy9/hsZ43WM
FYfc4Qkcdfs/7J1Zc9tGm7b/ylTOkQEaja1q8h6QBEmRIkWtlnWCkmwZ+77j18/VSjKf7TeVfHM+
VdkcUSQIdD/9LPdyFZnuUVNZL8Loy3aAYr7SuvHiTXHmL63cw0XqzzFLK6nprA8dSt6hHl0Z0vg2
L8BrDGtYT5recapWWNZ3NIls1IQ9Og2iW6dl+NVu7QANPCRTJPt9U3bNG3AQmnMJAyysUqVrHXqo
1G5YXAzP/KQEpTF4kganjimdad2dIyymsKZmIrR0xn5o06fWDfVnMsAQDkZwaWzRnynjx+vCIzPP
mvSJoa5+St3JPXhKQEiO96ZVveYj9M+p+YpSjQU0ANsVi24P8zwGBmEUXsv+WWSGdi2j+oRgtL1L
2oipQlURvEXq6ykh2JthYTgLlLE0BjqToLs+P5cDw5uoxZ4pAdm7MSqm7IVZnoo7vevSqyIdNh0z
HSpbZIdAzS67aRalr2PURVxZRyHGO+2EKAMqnscya97NYiiglYyR0lKCMYmin+/q3kOM1klb55xB
Umv2ugtzAlSJ741kdoOU91Usd7F0vG09xTuPtmM1l9ZNhlLHPXsL4dj2udFAMmc0TA1fgJT0yveJ
sC90WheWYTAJHKkPcHYFGFlMxNeAMXIdWkxCkRpAcvct7eunavBO5vDmVPq5hewcznX+bCPdRjk2
Ur/KcmDOXS+v2HFfDTLeIqk0r0U3TLRDhoPAMvaYWk9RZycHKyztdY3syrqDXzYldESQd8WOEq3I
zYxG1Aw1pqPV5GL9GLeNP82EEX0OnY0RRbdWktwjQ27vGhug5wQhIutoaDoh3Oq6aT7ZYxttuJ3k
nWl11GqFba2OLc7v9yN277pi1kg98TE5+6aRy9kUdb5YrlumQ7tSODdl453HkIawMczmMR7kcoWg
Cf1hpG1QXQiRKuuah6mT5J9dmuzGG28xi6uhLD+Pme4bxijOUJjFRv+QurTI7QbkWSAqbQhXSMHC
adpVLcySMK8vqdeXT6hUvoQbw0Q4kzIIACxN5rBaOBn6x8jxoBmyoqiz3+wQ3alOFdcRoTIycNOx
RXQyEDhfd864Fgf8sCguZiTCbEgcHTN+UHjxTWyROFiNEWJZW76ntvMS1MklNcpiOzOMQEe1fjDo
vAFyyNboHlyFOjM2cgDKHlMg7+L5Ghk7fZnpwIDEbh6cQIkKzNAUUABAXaYFkj9vrG6WsNYRttBE
up1k82Bn7249yhv6aj0wy3jJOAcBAJ5G3b0AnL22zLjetsXXSvesbdsrKA2hJCfNg8hHNLPKkmlK
VtEHDi7J2L1MofFYWDYtSErfLHWuNfhoIYKmdcu8dAppVZMPIRHJjILYuLHaFyArMMRB42/Gcfja
I+bjizx7Amg7IfvD9hJD+rjgAoVK3jrIYHlOVbavy3GAy0rGHM7Zvuuzm8R2db+pFNQKWAkSz31K
QDExgMW9lXIiH6utXiRXI/JSudUGsGPsh2rsN8z3XyhEvoQ9KezS2t1WF/OuaWukbyb0JkzmFk5n
YbMaIycxfZIK39jW3pfALt+lAls4EvXahh6I3ugDrR20Kch/vpVLcz8sBcR02iuYtdswRmFqRN43
cPpQBXt3WRmcjo6ubUsmjraUFyzTSr2Od5YkRXerlxxs1Rolp4pNM+fVKzj5L0BWt82MFKnOl9Ub
w10JLG45+NyHSRqf80H7atTygJtsdxqmXVGFd44z7Xn1jUbVsSmCBA00EU8+ON1Thf47q8bS0I1g
cBEa2gOSM9560aat20BSGQe83Cp9C0XnGgwKRGcGXGDcc1phKDIPIBHMrviWj6rt0wEVcM1vAYbF
g/7YoDc3MPzY2g3S3lGLZ28xQvZuNOOrlwKgxaXbRpZrwfh00cerBDCA957kd/ASXlIza2nvHMuR
Ia2bzcm+hihIFwkpsIniQJLjTbp9Qvh2AOxaN8sBJQudMQ8+HEX6HGQ2rSZC9gqBnG+TBoTXxG52
DaT9wYn1Z8noBcCDvLGzhMObKXkSIWUKLSXCP2KedkjCrMpwDX7mJjLTdV19K509utjx1mjSL/g1
MlKue6AUi9P4XmfVDAApsF1U9GmOR+u5NRFFT6mBe4RCNFuCryjmRz3VjwMY5oXG/C7yoKQJRFlC
4N2A6uKvDL2O0EOhyGu6th4190uNPxUCmvDMwo7/Q6qJ7Mu9gU5HNaE+1PSqpSudbZKP5KfRp8Z2
77CH2C6zG12JrropQJgMvG7tBExJQwQL7LJmBybRC+f+xCJcgIdQo6MGOBIMEoTRXO8JEeH2OoiI
4EZjBNvAkxejJskQzXAUHiYMblzfLFBFtvEIEM6DWm9r1UYfIsIvjjRm5rzq1i2o1kPuTJ/mGDhf
CfViFTNaYW5eN0hkg/3YRU69CcME0UEbVQrg1IhRpij9qUFY7yhuHG6Jwk2OUI67IvlGOB0YB/tW
xxpI+tHcRRKqaREjrtVmFPYm7Oc+WjbWiHJ1QCGEGr/CwQ1vLcK1BQwZjvHgJS3gWDhghAUOQ4ch
3FD+e37XcYn2ABUmML9leogXQD0/aT03sQY6jsDQo2dM8FvLpmAGVPKG7rzvxvTiZKSNA4iTaZyB
JIYMbUF0b0JoKdfzlO2dfl8ZXspswFy1VYq8UtrrPpVeCBzC+AyGFAph3HW4Z2NqFWHFcywDebFB
CsUjrKDONL8GFR0u+Lwn0wi0/bjAPzOdXN84czHe0sbqmvLo2uPJTsTXlDluH4Z7ujbTyqEDeTWb
KBcy3zl4oWGtTSeyqAtKvpNxHyTZua9AzFZce2HMgIl688WU9e3cj8Iv4JReFmz/0My4igpzOWSL
pftyRnUO9nVn6A9VEPak69G4naf6tQ7bfB8DL7Rr1jlp9ZsZ4FOgK6x+W9wwsq0PS1y+eggZw04v
dm7kvUObf16QO00S88usm/gJz2gpGayDcUhdRgDLxrDn20YMSIfRIihrKz22Vn4VnFs9c2/FuBzH
xgpPFtQuH6JrtmmqrD9WlXWHPnR7J5XIz+w0HIfLQJt8tFXJDLiApPO6tDy0fgwpt65RCF839OLY
lHitaRAHMaVmjCbtfFda0tpNpClVrq2XEAzLghzctooUV57kaTfVML49d1w2YztYm0poHvV0e7RE
4ewGWMy+xnJfmZrKmORBSdrh6yCOCPkiNgHZcd3FYPI7vdohqu+tAB4X57GFB9geuG/eWtMEP6cX
tiapA2JvDvs8t+6J+kzgmXFYstGvCtDLK9c2UM9DzisNmFOVRXyoTUowHcDXSqIB2kfipeEi/UGn
iasZsXE0NHBWYkmtcwWWOYirYbOQN/JMzlHaBkc7Tp+SdjokeUrDKUcSFmEHrDXih8xlcDgl+RtK
ZtsJF+p0zu9iIOtupO29jF5Eb03ljVujruRF69Fma6MxBZPaG+ctImvIAk/0sAuJvos9fWszeUoa
dLYHYINNUMS7IMhuxxIJO519sDFi990Iq+tRRiaa1NmVZZavJfLga5dONew8ht8O6AfRGV+cQIxI
ZqW0Q7ptbFQO0PBB+FPvIN9Yhd/ctLjPFqZkjRqqm6Q61uQ9eVH8FlhY4ZgG6DpvYlcUeoK/Tx+D
dCHeYN+AYFnC00RxnZk4oTHVDAiU1Coa+BqIhHsMCxCbGhKLQKGfWpPQRrKNpEuj05S2MXWCgXk9
hvP9KGNYQtGrF4LZXfDhDovIjzBM2jkk8BjZ2ZsA1G1nG4DxZ9c+jCms8daYTnpZH1FKBJ0DPrVn
ZPz3JmDy3yzisGh0HNc2lREhJmDK1Pk7vzS6MoP2MSgvyKYePNbxLL3ldQZpvYIWfyxxOjrrie0d
mVU1vrHYr6QJw35m899Shtx3lVE+dxpIpVS4DKUVzArnm6NEX4bTBDKK1tG+1yqdXR7fW42m3yFL
axOTm/Jk6hJBKqxEIPsXwEhz2sZzKi9FSL+2KFEMQr3lyUrMkkkO0OwKAOMqKqYbTfbFutSNes9E
q72pHP93b9i4gxQVCsyxV3JOb8cARFztzc4pgBv5D97z5r/Ztjk6Oa+DxLcppG3+bBBtsrBB42hg
52RtK2Mdxw/K3ju0LsN6pH6Q+9dRzFmazVy1QB4q09sWQGlJMOdDkyJRYjLQAwsXblMtohLDK28t
6njfNCmGGSGKRnosr5IKc45komlqtgDV1n1ZVZsawaRbq68hTBvTzsulPJplhgnw6DBXzUPvwZ21
DZhe97bup3rrIpD9D/5rhvdvlt8ODRRdN4VQRpa2/Gn1gFlEosUEqoubF4ya0jYuZRAdk06LPlmM
vekXhsz1cmbyFZSZ5yaL3sd2AhwUU67rWVzTuiookzSEkX3Q1DOxqZjPKdItsIBCWFW9BTaV3uGH
hfSCvhhI1UOE5cweonx7G9n8Q7TIv8kSiZEUd5trMotXsyne2mZ8RpRZCQO2YjM1Yw13l0lOL5LH
0TPA9HX4uOWdvfH0tt8tc2k8dJphbxU80Q/BsK+kyeFqVqK8z5Lwnqqd4o8mz7UZ6QhKEfpWsVOF
B7StMmoYxPg1FBXP9rhyakw6DPWL/YiWWZVk+hWgf+VgA4mnSls075CnyTtEjuag02/oJy9X02CR
jJTFuK6pk5U188D0AeXApQ/pUVckf7kr3tD99W4sYK4enginIJoPOeYP+9rAu9kyJw8kcPhSyuib
GAZ3O7moZbUZILtQKbwXAv/yD0PWLJUpissDUi+aZkC7M4xzo5OLNSg0oa+i+Er7D/vG2kQgdXaw
IAj6Pkbw371MAWI+SB6U58higIOY69uMJdi8tZUGfYQGDnwD4/rjH1NhG9e5p9/NmRN95uKQKO+J
qub4GLSVvRkztIA+DNbrcgiOZfeKJc9ZgIDaY/oV7xjjeK+IrZKSz8BVqwY4wtJuRcXm9ENH6G89
0iVrWTsnE5vWM1Mg8PCivWFC7m7GyDoAp7OORrWAyLbb4hINAoxPL9+ccnRI7JnFzGqgR1v9qzlP
xq4b9GkzoE52uzRfUEy9Zn3mmBYUy0mIsPK9GrAAcoJIvZV1dJsP+qe4jFO0XZA3ihRooVGpM/M9
1C1Ryjy5Nrg3fWKA2ZrNQ7rUSnSyaulDoj6ObEj9WSeEpMl0rhUXepmBQqcaJoq0XFYi0sWj3aI5
P4O53iwRmouWubRXKJoVl3ZANLqCUbxpnESnyB0skPsQBgM5MloJxxQ+QJ1uP06O//zBP7f913/x
5y9lNTfkSd1Pf/zXQ5nz13+p3/mf1/z4G/86xV8a5AW/dX/7qt17eX7N39ufX/TDO/Ppf1zd5rV7
/eEPyqWim2/792a+e2/7rPu4ivC9VK/8//3hf7x/vMvDXL3/9suXsi869W5hXBa//PGjq6+//eJh
E/yf37/9Hz9T1//bL7vmvXj9+vrzL7y/tt1vv8Ci/NV0HM9VZ64HE8LFkHV8//NHAAocw8MDVyhL
S2zEOaS66LdfDPGrZdJb9lwyVMsEs/3Lf7Rl//Ej41fPdSwcXj3DdBEHsH/589IuvxvX/v7IuBN/
/PkHR+QfjbctixBuSs+yiOSexdX8FM7dEahloYyrdAr2nibr4uwnFMfJgPeKgxYkOvKxzcr2HhyZ
/IMfqWH+4OX5+6dbuuWaUhq2Zbo/uSHjLlUMiwVKzJatrz52rJg6kWIb5rAJ02YL93FbZtMOSUE/
oxU4Cga+xtt3z+svboKya/9/Hr+/X4Vt69xoYQIzkz9dxVwYVr4ME2qebuvj0aLGsiszG3cVXJOC
L18Wxj+4v5o/upj+/pmOgRkEXWO+vPeTE2tVGTZtSqRkKeH2LRoOsYuxRYDsuqZDr8XWCWn0oGr9
IvwSsKep8esEV9+48UVPzoUeNkXyQUsPwmr2g3Yxh1erW9ZTYqxTbpS7EHwQyEwhi0Z7pLaZ9bco
FATIpQb/kFEaH56rP99Bj6fI5IC1bpnqOX+XUrqFxN7SQ89PSZ6rOzZUewPzbMRKbcYd6umGZktj
fN5lVgMquKU097AjB91pvzU6jphYTpQC00yPL4fvxQwYRSC/7OFNmCaDAgytWr40rVTURlH/nPOD
U0+7wFotovGZ1a3V56ovqv5uUd5Xb7mAAQo8zir6GJwO27puALxfWkoKNUmXzdtIpTIDTlGvHtFs
xQEQlae7rDLINZF/duYnN6OhiCGhWh7M97Y5CAh1Tepu4gJxtGf7nPSNb1oT3Zx+qx6h+rm6IIfZ
lHp+nXmxSFAdS+4LHkTLV0wh0so8OdgW7llO8aqudUG0t+EasSdpkUuOBx170N+3RQxlCLY6JyiN
H9V55kk3SX83sCVYBgUoNrvF1Lx70x2+ODWVWgdxzDt4CcPWdqv2snq1us/qRmDTuBoaVEftlT3X
rPJ+U5Pw5yEfrNpgmMzVYEWNrvUt7t+EsY96axvD8Mj9eGkm52OcTiAl1vRffKyD1nrIq2dlAKfW
Mm/Of3tmv4m8izqZS8EaAb0HTqtheSLud4YrtlP7fqw79B7Tk7pEtTLU5ffAI0N33NGg4QKj4WNd
qPuu543fl1ws97ihzdKBfJ94fM30pm7alMg9hph7ES3Qo8E+WNZ+4XvoaGip7/lx0ySyhNXZwMLo
7+OJUAHj37aDB+MEuipIdFsFnO+2Q2/rdoakP9uBpadHxlqFNrWZW052hszbhtuqwQYGYU8P+dKy
F+TUMBNlezL1q8E048Klgl2bGeuIL/T3V2j8VfhBeM6RwkG3wuYQ+eEK5xRxCI+pzUb3wBcwulRX
OfMAUFFczcYFIsemQUX7Y6nwnCqv+aeb9BdRF6UT3UZ4AxMG0/kpZlRzUVmWyU1Sl6AihIptLXZq
Ocqlb0Cet70JOJ+BfPymduOfx0K5XCr8zPLh4yEyvVtZ477ElcFLn9QycmIOLXLeDj9rfd203e9Z
0A9J0PdHpvzRRPsjdEN51m0BVsUR3L2f7l1ld7ABSi58zk52eGtzKbUz71RYElgUR3SMaho0NCds
cFvw4j8ih8FKZPqugp0KDhZ7dWEbt1m/+Vi4PWMv7gBQdhPCpaOZe7VnF44CUVp7tY8rQJchECy1
jw2oOab5OcynY4q8wVRhLwggQoXOEHmWIN5OTXoKcdAjiP3D4vmrJ/f9Dfjp7IqcZbAMj1O7drqP
CKuWNwm6r44W9SRT0W9UEEQVejcR0KO0YyLEiqJsVA+OCOzWnE1FfvqHS/uLdS1Z0SwcE3UAKcm2
vt95i8A43A3T349yFc4rju4WgH/F1lIPKiaaJqjXqssIEaITjtz//TX82F75fXmAQaSrLlzLcj+2
3nebP4xGqfWTMr5kLaiPVZtdxfzeQ6KBQWuryb00l+Pff6xl/0XUURmcR4EubCF1tW6/++A48EAU
uF680XB58AiykcT0abpwtxM6j7M5I/WTHXC43mWODleZJj0nQEnQtunUqUWpgo/FcVQzMnHS5MCa
NavsQBvuAvZKLNpOPWqVssx4ZiLJtnNya8/Zli9vglVbQfXxVNLCEeyl887j5FO3oWk4hVgUAUaR
6khRi3KSqON7uD3Lt3CaqBUfJHvepBGZErilSE/qhFPBXCBUXfMMmR3jrJUeQNX4bZKfNBLFGbyQ
GQLnc/xCEMpYVnUqLnIYEclkIGgtR3W/dTc9qIvD5uWgvoIKrY437siuKr5rnMw7kKu+2rOzMPcq
++2Tdgu8mK4Wv0oKykx0qyqzYUDsztLW/KpTAUEx7xmN0bPvNs6I4BEHl9r1Km8RWnbKCqZ2BLFK
u4MLvB1aa1/z8qrVj6kgF+BGqK+tIn5egyAp9YtKdbQx85FI3fVggV35OawXvwQSqlZrj6tRtfaK
N5UX23yHSEODj90GM41+DLYpFecmNHbGsCqR/MiuuP8fJyXRsBAI7HMwQxKAgmTtVRqidgrzaV99
R8sjqyGzUlctmAsz0OmSafdxdDHqzpj0BcciDLbeYu1VXgWH+iNz5ob8+bRUmqMyIwmQR60rXGZO
Wcc6Y21VCVd/ox6AWhnqYmPSQfVG6kpUYgTsEhqlerXE5wvcMHQq+tKrMLxXH9AS5+RMdNGQRuCL
qee5jCxgDgm9nHcq3VLkoGg8y5c6MXz11FTamYC1o02HKSycDpWecDXq7LN5MxWl1d2azPEhtglb
rM5+Sg+oKfnqjqjrU8kJoHg/mIBMke/F1RGm+sqB9zyQX6gloLZFXOLXx78znY3GVxmUxM0iz4gJ
bGNdB7CDlJ2n7LqgYFnzrmx4hmHPfDM5qPyvXEAvxHxszsPA13P5Ailrn+lkjQJQb7jsEGc9qE+R
GUjlFqS9np9iOzstsXU2+0WljtdDgVwiXJA6gY3usOr4t/qSWjUAGGCIzbJXh6zKPNVOUM+4FPNd
x9WqBawSAWZ1W8jkHwtTDjs0ITZIDR+iinOJKKLyXfXFZ0Osi+hNfR82s8qA1RJWt0XtWEdNAcIv
ahNb9i3cfpii8xEAg2JT71TaU0EvVomnStpip9/NBWizZ5XMqjKn40uriJ1OED1N+3kYhweVD1Rd
dIDts7PGLzQD8T6mxCECqGyy5zsYKPKoN3WwCpin5KQqSfXfg5kcmKhwc/dTQcQip5xmsB183dx2
diGMO2c+esSJhNOrtHqCZYKuBHE7eJPhm6oJ1fvODaFhwGpY9n6HMy5rWH2ki7dvTKHRyGbbUc4h
vLAZoX812wwsIEIyeOX1GxWS1NuqNFtGKPZavusSfshMVR6trl9lqMhk+24df7zMS+3nrgZyEFSQ
W8KDeo26RSrxraG3481gY5YKP21jQvcaiaw5a94mP1LfUdUDKgKoWkB9FJzylbpGZfZK2qfyBvVj
tUnVJ6vjUaXZqvhQuXpaqa1irZvqPCc9UpqcE+wIwY9MShjepVzg0fKB6l3+rCJIxjmrQKW617a7
V++rDgS1rlUx+pFbMuSLJPlfnZ/UDVnIBYfZOddGckpws9Oax5JTRoXymRVnWLUfR/pxJG/mM1WI
So30lXwxwglXo8Gs0ilVPHDo0SfAEGZDQTe2NDCmi7q9alVyXqkYouoCcG6oki1rJBt0gKZ9h9w1
z0eF5YC7pG7uIJotc/ZLZHd3aXOV29lW3ffRY501Jn7c8MEj9iYVp7qx2nwjoDMpjC4gURfh6djZ
q2aCiaO7Ste6TJKq3ZdTQtIdHzqip1o0HxUQD009f/XwWiyJ/zg7sDQ5qYCgHs5EGqVyQlWu9ml6
mIL0oOKbuhXqNeomq0vJ4HCsTzpPXVXR6qw3esqegRLIbbCC3DQe1RzL0onHzVUvzb0KIKoKUJFO
fYIqlxLCrdukB3X/i+5LPaNp3Y27jL/VUv7IYP6vvfgP7UXD/dv+4n3fxAWdxu8bjB+/8keH0TJ/
9RwHhKp0YAhZ1CT/02G03F8RHae/p6taxdANSpU/Ooz2r9R9TL11Qc5IA0pyDX92GH91SZ4l5SFc
R2GCTvzfdBiFMFTS/V05bBv0OAXpsMXQ0dZ5158S04bWW9Gix1lTxq8B5qGcbo0wgELGu5bmFuss
mf0gMi4ojV2FM27JcHLPiDkhuGeLfSvAvznwX3d5GCJri/vfmDiHXNP3wq1gniIntjE7HJObcLiG
5HeZTFnsMi8A3JnhA2jUzOJp2lQRPFmBqIYL/KvAFoQCDZko8Psg6M1x3Sfo13n5gt12fAtoDX6m
UzzVGfLltGq/4aAFPTFtL45YPD+fmxPyuCFa6z7kaA2gEaTSXBmgw0913Pm+N8p8ZcYPmg6+3PaC
hxnlmb0wcccN2Nvbdsq3ieBMdtt4Igvycmh2WbVPzOnZw/Cwr3s072T4FCLb+NAECPfipeKJ6CoB
BYv9F8JGc6EhoGLP76bRb8VSv4TGTW5GzjZudfgTRq2dmIOcMxv6ZCzcezNZGL0jMmrO3HxgxatQ
iRx0A7oJTPKRngSe3wShvAIiecT0fMW4BIxc2o2rybBtpN/ArC5i09XZPUAW84ymCmgkOmPB3JMa
8RuA6pGzmB7rDrtRwaz5Csm/VdjzbQB22BjTjevGjaFWTgn+6Od+eoVLm67dofsUeG29NgtEhhoY
9Utn0XbSI1+vDUGd/ylPgR07EdJRhmZ/6oLuKrbh24AQLTaJqe8Rei+eGb/dRG37xcyBWi4izK+0
Hh9LtkiJzfarm6UYHZY8QknrBtH9Nw3bjH0v6gcECLxTgHSyHEjE5VIfoF6gdtsue+xLQa+0OLP2
bYoptFahaTNjL+aYYpOHxX1Vg6K0RcFFzHLeZiUcwrk2t/ETNpw1Ggp4/wnTge+TyWpTBWO6QZ4W
Z3Rpn/sElxlUUAx3ArlE2VNlXn8QgcxWePnOHAZdty/R0StFdW1OpHPRtSbn6jgFYNALyN5dAn8O
4eNt1pl4XAsUVXIXaGuLMBVKfOjHeJKhkw3IvqHfIB5QZauu3FLNygJl9pjeNd5LXKPGHWIthanM
/ByZQDbjhC0X2yLzYwvreB106zpIq1NSdcYBFZuWDbHC7am6KtEG2XiCmqgpAWDljgO9xQE/uYT4
LuEfp3ipub/Y2uBbppWseFPQY/gFjk5bb6gFMgtFeMOALGvdtkWPaJKVccVdTj24ODgn6GCoK6cI
tnHp3UY8JL9pn50Q5r8DEn6obQHTM7gll/2cWZ8y6zyO8inIDGMr8cHzJzAYG/a5gzLxqtKxldG5
0MocboxMEaBpZQKfJL8qMaWDqDLcjCjc1povgKIRVCAsRmMtwB7W426szRyPOpXl2uNZRExwG0c+
2iHS754GRC0J2YCteV2Y7XC9gKAyYqwY9BiptCx61OPsrfGaFyznX0WRfx1CsuvaLBj4lS4wklo+
U3r5Y51/djpv2ZRhDvLEQurfVL7QcYW0ADp9u3g25FmW6W6OdOx6F6e64ByM20uoX8Ju8k5u6AUg
7KwvyVL3e2w8HpOSMbe3zH5S3uVMkLlexEoqS7xF7mIghZnuwoF9PA5AZzI7eqpwjFnHYrgfvcrG
zM2IthLtOWQjeMRFC/liX0sTVaLJJl1MWjCRzadeTY9MVCR6t8G7+CuK2sV+TGeBzxrKh+lgoh4X
oOlfwz8dFjQST7KlQWSPgbXpp/nCENv2a2dkqY3PJIdXwAiGjSa7iydI5ijpMeCwlw3U/cfsJS8Q
MQky8xsimofK7u+z8s7oBGIAVolDZuK9w9c+NqoLYacTJg9M7kUm8X+wgpOXQQsoQgVcoviifcM0
f+iPwE+gXE8N6sGJ2CYWi4WuGqQDjXq5FyHMbKH4ssZwi+AuUBlrPieJMpEdiwbNPDBh5bsdBxfX
M5qtad7bA2xhvTdeaoDNOmDG0kynY4yODZDmeS/yOFqbBAuIqdsmRA2lnSFSh2SPKCP6TtH1616A
S64d7d0d7G9hFWzN+Nad0eXuh/IWp1HwKJHx3uiafVhc+5OUTernQj3NssOK1fkM+whKW1vvAy0W
V46CkOZDe3ImEcF1SKkIRwdColMdZmRnivq21RHx7b2oPc6t+xm3SCJBdjf2AYNxzcVhw5C3U2dO
AObGa2ko6AIiuFal7RHqfsnTqTkucCYgh9o03GfvUWuap/6k6RDClya8sXtjZ0SbDEtktX7Nc4TO
LYzI5rktUZSPY5zbXdnM/uiaZy+qkcYVWO3GI80JI4BUXtTU5qHcWVX0brUASDpFkCeXODbTfRoH
pzLXX81mX6CWtvZM807v57uhdW9ypwexq72gsPSIheo71qyqhcKZIe+SiOwggPVWGsv1oLdISwx3
fN9esaFnlD8cEoMI/qd2K4Ye2W6UUTgm5gKXIhS1AWXjjRk7K6PK/K4E9Sis8ppUA9lb7Ss8A2zU
zfFqCedTyhFzPYzpsYxPCuO5yt1PVR62KzFFF2SQijZ/ip+wtQAtnclk3QSQQRUEXjTho462MwcA
UWga7QvmGDuUeE6LsO7TZj60/cmJvc+QYsM9bgmYWOHik44t/fMQJ3UtCdCoqUHd6VAqsqICPppE
irCiw9a0NV62BKDhpus4QhRoyW8wDEXHZtJuAGpu00ZuZriAm9RC67kK4D5VwT6s5m4lZ+8ZYl68
6glDUeh8M7HXWs/WcGfl8gGXMhha0+MooNJa7iP5G0DIEUUEu3xF0XffsZk6lp7hBp+1gKmP2zGo
Q9tRSxRhmIk6wAz81rKF5xJF/TGoogvn5t4zekhHwjwLEd1FozcjRFKejMHbtv3yBXVI4noVh/6Y
TgbDpzc9wGtGyHk3AsjYjhay3wlmLKBJQeLnZkc6WF+CwnkqZfNM5XtT4pwDVzC5cmD1+yUozE2f
TlS9QXRKtL46NB0OBJ2HX6gTU8HhxGVxH7sSCb2x3SNESpsCBo4XtDQzC9hYc9jiCU9WVmQg/5dm
GX0P+zsT9BNpcOs7GH+kjsx3YYLb3ji6zgYWEoQKRJh2WurdtVUZ4P8isD4J69HH1w4xKgexl867
1RZcr2oUEbaID/lCdJ8Q0JjoPSx+xHQh7QwLdGdILorf8NDqiILazjqdw6/mOOmnQTcutj4+WS2c
QM21CfV6hql7FD4sUW3ue9xsqjp3jiEQGUrxcdui17myk9zZjIoLmIzZYxXDmsuHDNZwiLnZgGFr
rd9USV1cTa3Wrkspb7TBudJogMH4JbWDGbDrc+7WSG41I3/WIBYEs9/PFd4Kh10UigfoFyalunQN
kAqteJ9BX0GHUXIBtElGO2vW6KkkGOnddBLWQRE+O5iNbIcYOBZaNE4JkFNx+Jce91LTfdA7HXLt
hCBdHpEy6sVLBSSZhAC7H5wymdsW0JhC+9DpcKGTIbUOg+sxicYZYWn6a5yx18PSgjiDg+qmmEmL
XL4ProuOB1SdQXImTPl8wVjenILbZMGrA/OB+7oIH93Uxi1MFFdAKNG2IUJXgSF4S+vRrZ+G0nBu
sxgdnrH0u5BIo6eWvtK7FH56I17mIIEnl2DpM0sEUxJbHIWsQaJ7xdltRppLUPHQ5UXWTC7fcrsk
XukTAnRova/iDLx8ISK/v3P0qT++0T5Y612Z37RjT4owcTxPbL2pQkMsXhAKcczsvW/C27TXYK5A
K4JEZWwK7HVlFD6nKR6GDQsai9VrGQomYCl4e0frgT45TbbOPO8z2gLoOHWowWc41eABj4gtvhxP
Ce7rGCga8X4OF33ThEtEw8dpDyWKDeAyMK93OnKkNOrfDJMwPxu5P3M4oucmDXwx2FCa1eT+aJ44
a4s96suPWoBkJkdjtxX/zdx59UaurFf0F9FgLJKvzc5B3coavRCKzEUWM/nrvTgOuNeAYfvNwIVw
cO6ZGU2LrPrC3mtbKYtrjljQSt4RfP8hHIo3tjkPmQ19L4SR20/d2S5AmvbSWyVN9WzAo9Cpo9qR
4ymt0/3QN89GnTzMlfca6uLm9XjE26hJtoOLQaQ1Q+dSD9oB7HmDOBZiHyHNKOWjaFskRX6CIz4G
GlpsFlPsCS13GjY5uaFD2S3hWzqjXbicSYVtVet+fHLt10wIyBdoigKldsAvJxbdKP+UssTSK+TZ
nUfSeqF8rIoagBw9uMXf0ji4RXIwKuZToHMvKShKNbd/LK21sMC63VYxeyJPITLZlPJJtaTIGbLJ
Dh1eYw3OmFkl7s5B9bDS81Ju+LHnzNdwbbnRfdPYj61BHuSU0B/MI8Z6mI2+quJdqOYY4DZxinq5
3DS+yZfa67fIV8XGDskGrLD7Ba6V1OiJx4A+91UVKLBN8yk2am0P1+fdU/54KErxbgKxNjytoK0i
CZBQpNtkEouXjFPy4ON9XAmgDJ7TP1par4ghZoxH1LA6UCnHInkNRfYxZKSOwMTpSOXSiRFty3Cr
0XWDatRIMR0jX+x99oZ3RRIYfg0XttTNt0knQpfYGPLlrAstOh4+at1ZYHG00S8HS6vem9hEhaps
FAcSnvTyRZii2Ec2+XdrFXO1w4+bg3Y0W/QQ4j0K36CV2I9hiTy4xi2EJpCkFlJYVm5inPVExn+M
/ShobQF2QAlh13z2TYzTTq4dYIMsfBZU7HYMvwUa1Nnp3OZArPmiWc0vZtEUGxeg9hpKRPlY2uYW
kaILHaRf6BGJdV+qMSSdeBzWKvvUCjpgsyatzaxJfDMlq2VEmNGS+82l6EAHN+r2riOo8JIWXXkj
nBbJDvZTgh9W8SCJrZw50NJwDhGtG/4u0d1bV9rOGRQbX7RYnD1QvRj2xdJkiOLQxvrFnyIQqX0O
d0dEBv/IZxIMrCXsLowPNYiDs82Tef77T3+/ZI6SWxxDP1E1WkdwBBYS3CjZUgEkaI5N/c5M8nA3
CVI2NzM2CuCHiY8Hmi9YbP/9n4w6vqtb3z85kSEfUFHuMbDofHzYVUe9zE9lpBmbwgVyVcvCwr4I
ObJwZxTuFV6yyEuvE9XKTeuzO6yXuFskTx+UQD6GxgTuqrdUAH6JhOsNMbf7gEIGiwAJytA+QxTt
fUqlq0NMwBYTrVtviK6QF0mmKe1TOCYH4UnnQYyjfZIyg94ey+5NvlqRlu2nAYRDBdbx9vdL7gJz
ExYbEL9rFLA2DEsl5jlvmkPWV8uIHJzutMFEPTJq89I7axiyO8eT1Xk0cQMD3sA7KPryHNVFea58
+RVbLvHIf+N38jBiVRsXQWK3Eag5A8sHAFQTfNpMrPGELnozJKjSs4E2vMAdDCwtYUWZgiP0shj5
uumdkAF3LxT5r4XXGvCVONRGm6mGEmNBCAxEBFwOYKtLH8SCaSAMklwHiqUUqzyLHaYvH3h7+23T
KPPKM/xn5Cm/CWObCb6tsonUqSAgjVXdg0+NySA/jAEElhyT3A8PSQ8U3yOs+ykCa76pT4QPt9dw
8Iarl3v1iSjGE91odCf777pxwK61dfIWt2GJ1dQpYLhYDq+qH++TOGT9sQh1yRqnsocyu1PhgPO6
s1jsYETbFHMNkCKK03s2l8WdXg8biwEMqOm5PbGf2nQGm5kss93doFd7O0ntm3OHZDo5aXWvAHGz
2h0GNF2EHrLvyju85kO1Tu3Wvcc81ph1ucs5e6h+8uLqdH2+0QgcCTgBS94360Kq0bgfLGLbKuIK
eJNHOi7HRXQE2Z7iOTzP2GbxkxVHEorGi9uIkg2h223mwZrusNI8ULbqh7+BB3+/jGGPzh59+k0I
g4zweHqtM9T8KLO7E8OGgNtkuFRhalwafN9ET8GpkO7ZddtP10LqlJix8zJydAd9xIlH00n8m3w0
srq7l9woh1LRgeaN6i5tVex0Bjix+8Rn+jvmg7ulJFmmpbgZ2pHXUaSQej0ekdwA9emlH+NS6Xqq
wAtKDuI2zGu5+TCSvD/qmjqBveTErs0X9kpMT5Kw3baDmQeYOJMD1jrIZ1YOqsmirmLyOD1xwf/x
m06jG1kuh9yv33yj3NBJhwHdIb54GvkevvWzyOLPalLXbsLTMVe+trFe2i4R63EkqpO3CsYHxZsn
pmvT7nPld3t0Au7FLehkUVSFXShvFrtS3cVNTIB7eezY70KFhVaq+NDntp93lqEzYkzD7+VjXM1M
lbej2z1xtN4wj7RRPZxpvQ81tsZjOA71ukF9vwmVgkg6yUANVXWwPPbTeZRsxtxgET4PP6oELRSB
cgmMjJR7LELYNtxRrOhiZtR64RFzlrrHRLCuWn7GXn4fasWwnDHeOqKR3UOM9tZgfLwg0cGnqjBj
0TvHwAZ8goTc0qUZcVkdWyVZghmfc0rYBskO1Q7zRrLBlQx/PieEt2rsrZ5+q1l3DvrgvItmfuRn
El6kFB8aXgkERda0tWp+i6ifmUmQzqH4CKu+m469mWbrTmQTn/qzO2n9q8GzirSz8g5DWleHAd3+
YDisP0W5w7JDFeMj3BqBF0RlF6+digGlVkGIiypKu8ozblauvwojfE1Fc6v0q8vxc3Zboa/cAeuB
1+Pww3mPr5golRHP7Vp3I2h/QnLtkDMcdXyiLg9g4NtdIHyunykCIl1E5cdMWtqeiOUMyIUZvaua
TiAFAtA7OBS9iPzzjYabbqcsVH/FFId3c+h2q8qbkXPpsIX8zLYOVSuPtVF5J3DwPCagMhitZBtH
H+8btB1Qtu6nicIHd9s2HC1KhbAnLXy2jR2WF9fy8je3f87NIloRSUeGTIXvDSc+5cQ0mEGk3IKe
jDNqMLFIVxoFjTcEveu/ulmCKCVqfnmJSa7qc20dZoweeJxnJhkPXlqbG3IdxK71LboBUz5wbreB
YqEQMMkyztz/14hJBENOlpvEk7H3sCskzZqHToq+Dh56eihrVKYUQxbqaVxy9Yw4x4OOwIp/Skt3
k5Kv3Yc/ED3FqWeVsjEj8lClJ1zoGADlenOrBg5pkoxznFdtkDjdXVonDTUnQRsO6TVx17nQ230d
Xc1sBsTvGOcwMtSZtc4ntk1Q4U4Lwo6RdpHhVEn8fk/njBq2aMSJqaQ6lj0cD4/oDYDSlw7Y18Ng
Em4s8/m19Fhac+uYp1TLXlnpEhGChetxjuv62Nvg7vxQs9Z611pwYvN8A3q0ZKVCUFKE+X43W83R
sydrV/UkgeQvSS+TIB9njlV8IBmb8NbLPiRV2ToXRrdKQBy/NraxrjyHErMBCNIVTM1SDcviEtxI
COV1KPgWFfbhlPygXdMzk6o0jwEXoYaUI9Mus+c/TdLO64xrYWvz3t4Ig6nZIe5lJbcshfo7aQx3
oR/bx5YIq3kgNlXWrOBEVXjBNIRgjjL8v8tJnzvuq03g9ka3kmkDK3HieIleptIW1zFmFlVggx7F
lO3h5FIek3Tt4nmNh8o/8onqxqtpEWOSJ9PWVCg1YqTDduhmJ1Dx6Hgm53FyuvkcpyEP7lCQwwlG
Jsp5PX2F/DiZ0q1KybjoIDWQhpiKLWuXvz/sAsttwPYA/ffcJfd9DBpE+t9hOraw3u3sMIZEm5K2
yCx7gW+UTI/IoCAtc3rq0xPFWyFbb+WAliJM91HWiTo6BT/Plq3WindgHc7xczLhaM9TBXG0xRjq
mNCLkia855qMX0VJiGKm5ocp6ihLLCU2OvRWh9ltIDnTbEXAl8OrhBie/swY04MtYEfphXIRCyEE
jwNHmb8tbR6vdLQjeZvawGl/yAx6sPuKUUV367NWXB1/+kn15jxUs7ZpHdr5dnQQrHk7cwEJEoKm
H7x0AKyX3+Fsp1N3i+9Yvdt3Y6uLzzKr8DSabw1XEe2hcaFNdVdzqHPpf/Rt9K0X0Av0wG5QUsFu
PM1YmW2fMQGdgEEBVOAnS95nolTrjPKRpx2wrKi+uBBujGUsW3Am28O6j0KSgId9aEfPwAnfQVtB
Z8ohikfC2SYfk4EzLjcSdrFOOq/yKt6HqFQgARyr2nggVwo6hIn/PkKF2gLnDrwxeYd54NLbzLuo
qj4Sv3icQhntqspGar/E4OVgLKa+ZDRJFI6nvRh8Qmvb8T9dwaC/T4cXG9wRYheVE79Skfs2P2em
PIqJPCM1XNhtkRuCf3XdJ86388ta5ZgOyFQwCsYrZLh2XL6lsZ8Hs9ew5xssZCHW2tVMACSt/p42
00NySzCJo7eeaecNxnN2e7BiGFVp/SO43ldR397JeHEvGoLB4HkeETrlWvsJNdBesTmtI/N5Jmkh
r29mt2wCbWJENoPJoJifJpHlJG1IEe6MSH6F9JLpMB1LMkWYLZOLq00QxiQUQjLniYjA1RcORyuy
P3Ivve+GgvbdMN9E6GE6xV2I/w0qiqgYd9U9jvGOZrCHHZToiYDqbvFRgPURboiNtSGIZE4Xvvq8
zid4kFkDFFaOrN5Sngxg61OQS1KWp+RpzJpnKyt+9HhkPhEerAjI3jTVT0MtTmDB2weChd6gymyZ
Z98P5i3T7d8+5umbGq54worWg+Z+csJd0hgap53ZTx6sVKuqAoNwasx1TYpTGbR0TvbLJEno5Wf7
QNPzQh9/E0vuQuZc9Hp8K4b5UFTdxfQ/BUD4oG/eIyu5G6fmQR9wbRLIGq04s39KMLJNzmqu64lf
ZwZFuA6TDJbJhznhTyqHk+b34ZHlUbUyFdV5r12sZzjOh5xVVCmAgGkVxP+YAUkisfLrxKvv/Ex+
DWI6VGF3Gjx1GrLkOarHH88ZL8TSsCWypgA2XnXZu+GLLhnre139rFz/6ISUye7VkeYlhppHqbKb
ZiQJHqXFXZVt/fKvOM9dPjam05EefXswu7IOvlkJ/x2aEQ0DXEqit0FKTEa50vB9Mgnh8jPIWcHe
gBVZcV2qg8VV6s5u0LFuGgttx7PIVVExbYVTMPfTxXQleqiz8NWJUqQ/oqGYVhl9Oo9YCn4S7q+q
jsjJSc9wHhrCtHaeIPGhXjCuOE8Y8CGeWMwCK78sf8At7b3KcTeaGOjJQwMrdWFjReW217S82nUZ
q9J62CeqpSySzT6JeCDrn9CS/PVk8SU9C/lvZ/3bhWxOCoaO/xaKOaI/KH/4v/8YBlM/qJm27ZHw
NyGsjSnJ8+4sqmqzBJJYFjF/w7F1mie/7JYRG3jcGSBB0hIdYljTYTabfZvfcKkwM1XdfSPUIZpR
BOg8z8TLnr0+wlxBgZoN5KYVvFmZjs4gf8qE/tiA1mxzcFZWKtckG8F1L+/N0j2nPPhJ5W07d7ib
e7rZ2rxUkg+qczbQLMn57vUbK3rqBLWHg/FUpUzS0+rN9OR74jb6mkjeBzMH/aPPFgplfV36xkPq
XeuqPgMUs82i2mZuV6wz1R5ib2l0/X4je+9oK31HLNKpVg6wyP4OieCy/cdmrUCgd3wXWqH2SEJ9
pLVt7GU7Yh5Q4/ZiRfYPlr4e2oUYvENb0MGOk2dvcJLhprWgfVaGF8D6qIJwKmkP4uY2dsBJvMXO
VqZDtxLRCHe9aB/mXux1V6YEp1pADSdGZBLsH3Og57HRDxhNmHO1/XEYIUbMfXWqo8e0tu9zZpTs
yNCxNeKFZQkHUEXhwvdJCdP5H2FefFmmuMuc8deArG9bo/E2i1sYA9upzOmjd/jtM6SvZicwrhtp
ujcIvFxlYDP2aeNsi44FPKmDnwRUaFfRbyP2/KzsANKV9qUvYuDSBL7i1X3VnIR7YJT+duq+9Ybz
waraR8cSfyby33az8i8di4acjNF20m74Kq7TgqixBGGxw2skFWiuamYM3o8Yyg2SbzL9JoUkgMHN
f2fXXOYshmSpSnnu8SqMkffmUz1QE45wRYiFGQHgYFmld1AWclECj5ASs/+JGY/b0fy5WOr6nIgo
22+3veO9q0Qs6ON5jRPHWTGsRgxUQFB0+ulDN2t971f2WzITWNXZCwAe5ckMidQ3Ukgvg/uNSVBH
2spKtSV2wx6JZZbjGoPuWTrkDrt6bh2ttofS1DpfbfJCcdmu8yUgq8trE3k8EMrKrriITrYReRiy
wWcA79NyZ1r3BFJD74uuKJmqoBrZVZSD0PeGOTy75TKZ5Tvt+QtyeSTp3o8JMM3IfTnXhvWh6/GC
jiNYhRSva2127zlM+itSD6rjEfRmY9t7NHPVQ2nrd5lPABIq+idTE9Xm/66B/N/5p3Fh87//6p7+
J1v2f/sb/T/0WGOA/ge/y+Lh/ieT9eOP/Ik+8n/UQP79Ff+ugTRwWeO18XzLXJxkDOX+UwNpuH+t
1K7nea5v+Qzs/lMDaYh/ET7eaxy/vuvDtMDK8x8aSPNfLB3zHpZt4eIJ9s3/iwbS+C+OKZdGFXsz
fl80kDrxSotn6B+sOY2hZgPqCtOjEsOhkTyPSis29UDnM+AN38Q9dSH4vn1rs0HPDJ1EciPnZEsd
A1oWMehOfinA4WGkPoV6T5fRuMb/YGyzkDr8s1LTxRDoLGQTXLwU51Tp//x9akCVs0GLz/GoXVCx
39owGbeZSv/M2qRdOpV++jk8ciSIqyqiZcekDlgX3sAjS4hqA8RnSeS1noyuFvu4zb8J5Iq2Kjef
a7t4TqDvg+WGoAFhXWtKD/AJyWV1jsoBPLDvT9wyMdqJ0Unf0mnpnrLmiTA8COAsBLNmmTg3RAIV
HC2IlCByatQm1snSmZf4s7Q3QAU5o579noNZmPW1bHwMFoAjVwYohXaQza4RXBtETZ5grPBSI6VP
7Azk3myQfpjr/X4IvccyvEWD1Z50rzzAs+W7seXa1tmCy0tvDQ9kYRPbFNnJIY07dn4dyeSiq771
qTWJuKxpUKNCIvxAkZZ7831syXuLzpgl8vCdU9SfaYoXSR0Bk1pWcssynNA7UVyM0d6wV40wzAF6
TOL6HaLS/Tw50a6lbbdsuHZeCeIxhWFxMvTfOv+IUtjVVciumpUEeQHkNoVazX7FjLJtaHLSDlmx
4/ofj3+/iJiFxqD56bYAg8uQvdqFbbfsI333ro39t8wFWuxpBNXIJA8KJ6Kk5JssOrVOtJ5zfRpR
LEGjLSPxhmWDNCiVfinWifoQj0hKyQQlm1TooHucqmHXViFZWW6FgkeAQEmIrqX6VqELHhllVWNt
azLEV0Ky3ort6pfNxbuVl3vGCAk1cb9UgkNHM5E28aeopLWhdac28izWobcl/ZvrvN6T3f4nabtf
w+l/Ipvx+Ry+aTOQ8Nx177Ra85Gvy+uB+d9eCHruLp0+kUmcB6nZXAA2GWrOewmHCKfFFHgTBbxj
eKxL0M83g38z53ZXhNOuNZP6WI/q2c8h1pfeXg81Hu0SzH+adjRB5g6xE7ERhHIGbg0VZ2haxhR1
XN+1JUM4pLBGxhQij8oRJ4P9EjM01inYaFetIDTTT1G26xDEoM2sYctMed/HZs8ytX5FagFnvSdY
21+mDfIVD5Lh1BJKGEAUE7FdS6rCxokj9GU5Iw2PBdDsDsQ9GPXBxHLQz2plzVg7yson96DT0NAN
j5wH5PGk8UZmBjE87GQHH3RONnu7BQNjR0KSUR+/ZSYjjYnoqHnS2OGkd7Ym72p3+Cmn8cGMCDWs
jMY40q9dlofA0IlSykwkxLGgB1SfrgY2b1IsCzrUW3aDo8q01G+cj1u2X9PGQzWVGK5JW11tWTsV
1PjwKyPziOf0MhkUlHGY/xQw47IuFxfL/dRbtY8M43309c+inZgVTzmNLVtGgD8ERGpTaW6aDERu
/ikYKGme3dK49qsiRiER1g/Oc2JJjeV0+yu6KEiN6tU0xldHJU9t1n85HfKM2N20YJwYbugPCeIq
F086Uxs0ck40YJkYz4PTPLeCuLiuSf+oiKwGkp1fc9PYTpBJCVjhHQvHGhUJv01mEsnajEjJKt1j
p5CyvCK1jB352Rn6CbPsyOew10KOh76bEQTa/qNSKEqcBL55ZvhsB0m8nHvzwEgJ+hqjwUmBMa/M
+MhFhGkkF99xfu8PGURuPX2RlRvtUCRQtEYtU/tmYh2F3SPM5B8bHs/Qd7+6KatdmTdnobNJc1O7
D1TVsmP03YDM62LtFluCgzPStNpzqfwDoZbLrgKpPXg46sh8PXI1NS5CDi9EeKOFQeVbKUtSx1vH
JO/kmQE2gSy6WFMP49C4QYMZoMjmKhjC0OZ1cF8lNs9OZfdkpFJqlj6vue0cOm6CmF1bIYiSklcC
cUYMMPjaUAq0PFChi66pKJbV68H3aPiahpWp0N5Nn2lYlHhMjXz3oEImhSb6TdanmFVzz/jpEBOq
mJiqzAWGYPsFa5mG2pjo1mBw8i9cFBUoROesolvSpCZHsPyAHZgeS/rnwUZOKdEml8lwrQrOpnlZ
15aLdqC0gpn1+jx9eLghA8dvSGrk94X57jJ/0ccJFUD0U8h0F0roBFEM1zEy80MF9pZn+jIbmKeh
l6zZmG1qNZxa33XWUwjGb24WLKV5yGr/IRxwUWSPuVfiT0ostdLGZjePzCDraeT16RjCIAUGJiDH
oB+mG6XEMqtAix2HHUHg9SWMLGvX41w9uuazr3XxyVRIomZUYow36FzAV+3ymZId2awSEf1VVKe7
TCIg2XjgrjbS7dwDI7Bwyzz8zMsVr4VBulbHuHttk7mywghCqgJKL5xoi9yLde3e4tKAbohXH+IV
TN/sVoF9XjcxWRFpND72iI6ndEp3aVj32yyC6Rk2DQQ4n81zV4bfocV9ibR+U2d++GwxQdPx3JWa
vVNpb29rF7xrhGhm7mb4lPNIfGQzOyApchMIF6jVuXhnQXhz3fg1BN25kY587XB4bSrfWNctHnLd
I+jI6iJrca0vmwUnXWN581aurb1NbumvEpOoMNxUJyJTYhQzTkkEqMMJ7XWA0pd8BS19mUv1krH2
ZT2PdcxEYNWo8SH3hnzvlQ4GgcFkTZa0DPndpDmJPsnvZFd81qq1CXbA5Kbb6UtGQs9W5vJHmxCn
To156ts53VohkRuadM5FE96Bztx2emiucbYQeaRbDxM3+8OsFFnGsUJ6Jq1DYmK5zDxvX9tGujHa
G1Vcc//3S1o6/aYDBKuS8YqFFfV+T1pIJNS3x+agz7ub8s6OP3y27IpQdtJFL99QtyfPxt+FJOn+
fSdJrEDIVGMA6VubzA0NZXW9azXmPO34iakF5qqeXOvxd5L+3nGPHXJTS+/z1ZC9mI62mTJrVwId
O9X+aUq1X98JR/KH0GR381MSFh8k2F6XENNBsuO1NMSdNvjufjLfahRYq3gsj4Wupr1XExJmMna+
TJ71aNONOx2WjiR8TPU44xhAwEugMLLddFRYWSZkvWbl3Lo0T26YV8EiIvgcuK8ZyY4jeHYrvouY
tK5J2z1GRnyZZ36xcB1nnbnxLV221pXPvlIvZxfxZXFdBkkWy6GVQyi3NhaL3iW/ObV1PwrknqIg
q6lMekJnmrcsCmKCfV03QvXV/RAyjF3B4QmYfeSBXRE3cOncJ3H0yvHqCPVqJe5LOza49WN5CGfx
5SfhGeUZ4jSrQZRdA95tM+bAMw3H0PzW2rrvsTgQ1twjJl8Beow2VSG+LaKQ51K7lISuMUYYxmDQ
KX+nIroNEZfMaHH0wHW5Z5j3mCSpuYdShYU38/d67WlXb0SfUQzDGo0NBtWBnAoBrHpbtjg6AUGr
eJzOZu19skOijtUKwsj9OGY9ZFePVQVEFG1RFLXtg4yjzyVCukqZelel6hnB4Zrltw3QnSHgzBIe
w4vSBavcydHWjhQs10l9TSL/IyGEZu3b71POLNQj+2TBko+b3p+X5Qk2VTiOMIhyLjQlyoOehBbR
EuFdqJEbETKdCUDHs9xP+I5iWw+PRRiX+xgfDAcappjeIqeN1MF1wk+lFPbFSlLyANDDSYTyEL92
dTiXO+E5O3BrFcsGRF56DBc8N1vAvG7Y7gg5t8zqq0Txw8CO9f7iv6qQmwaZlHxAiAHy6hhP/Eqr
EQWlYUgRFs0HMkxzshGkFqCT+OhjAMEZpwDP7heHvr2CX8xNTDyVFfZvoyL/7++/dh39O9aQx1TZ
teg5U+k33D0YsM8US65T9sWTDMffCFd5bRkHJAsM9vNj6QMV1yvIhSB9ffYipbbWG5/wXPtBRpIl
fFVy/DfpPdYIykRtRqiaP7Hsi+nZpNqCuG4xcPX2OoybeYNIKNkVne8hhMy+jNbvVmwTbA+1gMiP
6G691wJzUaJXSAjmFlurAbU2C1GmxkglTagBSG3FzssOdkyohilxTlR1d0oavC1RmfzUfrMfPIpx
zYeiCRd8hx4TGEffkpquWIoLfg4ax2LvTPxHKzFDCxTqSPcXpHXz7gotOXlVjDQTHWA+kwCZGu95
xX9Fk3Ds0fpQr+FKSUP3GQXbxEbaZYo1Ilybh+eaes9owkOjRbC0B9IoUkB9LYKCkZXPhSwAMs7U
uiJZIpgYwyNy5SOQxPiE7ouMPU4z9ihIsKM0BMYai4s+yeKZiRl9Qtwah6Yh2tJOxEsxBHKG49G5
C61BlX98pYq7eqTnNZH3Kn/Jvo5yCoKsTR+n+LcZL2TO2kffbq66hmjMAeQ54q/LXLIwBx2r8uSd
qz555ZoW60oSpAZtq4/lExyHhPBbBaadbMRNKCQaIhv6lMhDsSNSeL5F0BGWKMMvxmXmwmF4NZP5
SWrEalONF6X6rZKBXW+soZIqN2Qskc/teumlLjS+25girUgMG6Uyo3MvLbF4IajD9PnbVkoeHTd/
tmeKXJD7AwVrhmqICbjRxMXa2lc52eClASuSyFPERorM8o5E3sAfe2sHhBKT0PRG9PiDZsurS47k
JmbnsINZGvCBesfaik6Ri8eQKoi/dWo+ly2kCyOdGLsQsxINqPnKGla/ghAtetp+DjnW28+cquM9
uYdUcFiHNlXzaKf9e40vtBmFuYPV+MsYNyB6T7HPWzEq+ZO42M0qZ7jSspDznJGd0JK6asd/upHH
J88a8hNbAz+dbh4gpUaBapxjQVjn2ePILx3EC7NA5mo7+zAnot6pkegISq7ydSwMVuaVvJZmZK0S
J2QVg9kXn/iax61BEKi9Z5pENZz8lYGgItRSGo2Qpj+dJP4sDDNe6/WgLJqdDcyFnxLUEH8yFbP2
ZI1ChMVF134h4jrxSPxoxJFawGcD9HR08k26CXX+aIiU47Z2wCPrBgXS1NunrmbSCny4vU+X59JH
D6ijWmIw85JS62id85Kpgg/SQ/yQONhiYxPQa505lEbZPY4lK+Bw2g1zeg8o3wBjw/qLefjGw+Ma
FKEqwep9UF/AROgYDeDOZZA+DkTBDSXkllwVK0HJQ4e/+NLmm+PZ326Ow9CO5+5QOSbrMGbGPUHe
lHB3ZcZFSP46VtqQezCUL8y9rKBwBwBlFB2lG3er0kX51BM3D5sqe29b/7cgUpDxhwiksF7Kun/2
pHbNKGQphYrrjGbHn6uvpjKddZGHa01GKvDFsG8SnZB1O3kn1utFTsuKdNkjgZuXq6wjH8n1UFul
wENl7xabxMM6VI48MGWV84cn5lmPSPlGuGVLGCkd9+XKxCIMhBw7rRjFNnWz/WiK7xL4N5snrAJO
jv5so/x1hqu0qQEn52l4wqCy6+10ryVhIKElLegSKbgOjVxs5pb3IG77r9ahmQMqK1ZEsPQrGnp7
a/fRIjXahpzDq4SIylWtOWzziIk0OTsBMGj1Wrfzq5jNcW/60x19VF0UGo6Dg+4N2QHr8jYrGQXZ
7G9nqpZdb+B69gfrt1IoACPDPqWWS/4UlyyJKg4TxMxHv4kcfV5GTgmgZNze2cpR/VWqz7Ztv22P
WGKTijLSofEJVp4EoeVl61zDKjmjWOVtqh+5nfqnVh6gsiSs172nuDc/tVyxVy9Kf+dYw6NnxyfG
pVj9arCttWc8lEaxBptMaej5n2iueQ58HKIx+5S1N0XAVzBla+adIqh91Q6MvrjduaeraAqktNml
+VWFcaoE2yOYutXGeLtNTuWfDcdBqDvwHKSdaa2NtNvhRK1nMA9FnODlGP27wSVjKlYjPFqtfypw
5+xt1zynY/JELl7MeCaQJcu0PHT/DLItQfYRQd+1NWsQSv0gqg1odGy6i5x08NGtd9Zwxuzywsal
BNiIhp8c3OPY2YqdWRFwqP/Kkd2wnGzULKO2S5R8NQiSmo0OPYBzsgUtgJ6hsS3QTrQDkL6xr0kn
9XCnpN2hA49HLolL/ONmqBjkFWL61ZxTl6T37YhM3ysL0j+SIt4wTt7WqtMIbWVy2KX9auzFIZ4q
Eq9DyPdooLCcIHhnIM3VXpmQSsdmOzX51WmwfWiqxeKOQ3hyjavK1bkGVYn16TU2N76gNnb4/IF5
jx9tpCEYLcyINpH+zRTWVbeZKOf5U2ja7z4hgSsjZoGn3JUYos8o6+N1aMYfkW1ThsLgwHKLr3Tg
frYnAggQYc7iAPuVTaDwn4XI2LbyukTOuga/w4/M/lf2zmQ5biXN0u+Se5TB4XA4sMhFxzxyDg7a
wChKwjzPePr6wGzrupnVlm1tve0NTfeKYjAGwN3Pf853SBAVu9kOr0Y7UDDrp++Ry+6q9dcB190v
Z2FwsOx0rNslKGRu4+Q8LN7pjJldMssHE8du3bngcWKbGFlvbaSRpXfRYknquNW6TvSJxfUNqEq0
alVOt5lvsyExppORbyoX3LGRPxJqmohGyD92J++tqvlkIReXaqo+7MZ7UvS9cIrDkb6g9rEkJNyq
DN6kHgUroy5v9dvSY7KiXPM2ZwbfF5UM0BATF1qmbNDCsPFQQdOETGRLdc/EjYrWH1qUxUOgNY3j
3ALS+laHbP4tgyO3RCqdN1Mizpn0pmeKSxkVeBuKeeRmnLmV9QMFm7ZhH9nan/OZYN5spcEh0sCD
ZiwqUqEqJkGyjRv7sxrIbZvxjTobqo9y96tI9Y9sEr/9bNGjVP6TOk05v/SiRJV484xBrylELVa0
xRF/lTBdCp8CzcnEA1sHH6gisFXK6eTWBtYBYvhmTHvLNC+gUtVFa5+Uq2KPSZU12b10plYIqO9j
m/1xY+9u0op+uxFxc1TUKRWBd5h96rJJI2wmDhUs0B3HTyXJ5DQjN2nrvnZS45Tbil+vv/mjMp4Q
YscYB2dhSrTLMbzvGGkgtyOK2fB1xuitXeomoSdZO7Dze67IU6QkApXekh+ndKqt9l0E0AwwTQj8
2jvbI7On3PScY1YH2CKsu7GSYHMs5BMK8owx0XQ1yGs92V/ZZHGsXFjqEAFPTiex0kra2dLuqR+G
YuNVtFE6lomfks3SQMtML9P9VGA0t8ijIXiWSNm5m0e7dp5eiKw9zlYSHEYT4Fdbui9Ng2ssczmL
EJa5Bpncs9diLZDeQbNFsVrdEC3u91pT9NZazh6y18+uqIJ9SnQz0XtZho+I3TNJvxRjC5tDLHX2
OQjT6Eq74SuD/juvQ6DpcUHgxaEwNsvuqM3Sd6i221E5AwdNzUGqqz7jlDlJHb3g08o50BK/qS3r
nl7xcqudiQTQ7O7IBBFjUm2MJ90ljCDPdRSG+7gvSMtMzZ++REjBjrPGO7RrDM3qjD+RvQPNZ8VI
8WQxyHvZpvLO7yiioDnhgfqh6EIQ7msCW7DN7fTTGrLqnp0QY0H/EJv9H+62Lj44qjJQSx3qMQ9F
gweyqwakQX8fBTQ2jec+Mb7oiQ9R8xFPsDVuWN5woIDNt2tzhiGn9hXQuLCUZ9H75AhL/62rLkGs
JJZu+xLMLh3NNHyWFpzAlLr7DTMQa+N5eLbn9isuxDYYwxZGuXVrO49qY8KcndPtplbeu/HkcRZO
n0PDQdAx9GGuRkB1zVc4D9e0B8DFliZat21wxD69w6dcMa5p7vBcvCXMHgTjJDaKNPYh461UNz7i
hi7Xo4nX0Gt+McYKORRCIaQkmZKUBmUfD+ycYj8LFab/qLA6dgz+RpvckprKRHSW8c4oApBKLkcl
T7ATnazUpyNrKRrCm8ENooCehG2k5eTn5/VlyvMnW/iSgzAh3Mbu+vvFtFSYqtlIkmQHQ49flTsy
FHTUdJCj/eXQMHAyBzze2I7cNoqeCfVVFLGKnVf8MsH084tgTkHcXycOwIpDlKeYSBEw+YwPX8ED
qpM4G3nREaNkbfOynrXbT8utQ6xncIaXqiHeUHfY2wxsrWVAx7aRyle6M099MxgnUg5nTJO9JBVt
UE+IQv1EX4K/9sWvIp+IvGPmKVWMQp4MjP8kBQvsciMSf6HT6V3/Wjn9vX5NjG7JwNlxdImoA9la
CYS3jsvvTOED13QD34tmU3lutLTOkWn0WNWB7gSOPgXkxDjCSMu7p3bOu4fls+m9rL46o18ceuvq
RIgNjTePL0Vsetj7vB333unFs6MAH056GdBroA0Ot7kyaBCM7R9xWM9vAXfN9czrgQVxNHaky4uP
MbWAiavpk2iIT2DZDAlUBeJJuO3XtPgEBXO+Aveizs2rY4f9TrXRuPYH/KXoIvXPvPvpEe8Ie7t/
xAMyPZh++uWHjn6n9dDehg4JnhLpe+3YZnUZzYPtZ/pD9c60R6Qr9gNdc7dYZyc6QwUug58GLKIN
rcvZVYmsumNMAaZQZ8XBNDDMm9FTkuvmj6X8j6HVxZsvcLJZEhOl05fPXmr6B1Hl1dEeIu/q8T5s
7aQMXyhOJbNUKaq+nCm4MEmJV+DErVeIODsd2G9IpzYYE4JXvgHjpGKuhpV/AGDYUWZY2Nkh6WsF
J7qkzsKiP87tDQJndcuMgbQ/wOb0F+Xb1c0y4gm06MBdtWirm4k7GNc4QMKSjrFEDd6TiJPySWb7
FlgVzwYqCzdHY6ttP95Cm4RkqVTxnLEw7uvOztddnX7lQYhlLjPuPdJXK6ZphMT0PVR6Qv/Q0bqJ
lEUQcGZO/KsmVHzEo4/LlIA4BjZ5FFm6YiM8cu51fxDE33Fkio4D2/xHgv1GyNKat2l+aJ6V+0cY
CntiGzrYmeLHQroEAxrxSWkKycLKjPYqY0ITeqzMLm8qPBlGSJnzJueQC9NI/qDpeyAKlsEp5+5t
W5d7aDZrx8U6AOTuWUBPWotKHzszMtYMPkm2BSJZ80GPwih6aNCJM8swjzh/bfrtI4e6R+GeSu0u
u9nuufPYyNJ6AVo4Ecck9+etobLPwOHc1dpF+pSXyZ0ZftStY9Pc49FbQnA9CTg2hUGsoTJo/PoE
1dTYBrAyihuf2mKfULoEPj9kwU+b9px0bb/BMXkda3vYhkl4tTg5XchtT/SSzqe4leXr1KOE0HU3
hTUsqJJzutuo/GGUza+qCTDBs34MSVjtqoo0PJ/do7bn+NJN1L0OahO3A8BIbqop1caYC64JSC86
dd1b7TZPQxxVVyoHLxEVY+u4HG8W/oudFtrhNm+/q8TfOZzo9plNQ5sPuZYa+ZvmNLseSNTsW0oL
tlaKq1rTZbZyvDr+4Jxd1NldE7vG1+T+sE3kpKkr42MyVTfZ5dnB9THO9nrKD604D6PfcUZkS5AM
ufc89Dv0lHo3yYXHlTZkrvX0PCNp16UT7sMaGKSwnZeyHs19bfk/5CBo5nH4hevUyTchVauXdGCa
YRD12qZBL89OBY8pNk+cOD5ovO2OdmXl+4wSZAv7bATwa8vMA6BP5mDYTJm+kHH3woGjYNdS9ayJ
O7lS8Eq4wTrjOW4HRFGOCNTET5AIkIukPGUCVSyl8zmJivBgNQRpZZ9LBByDuQw7HY5PNK3X1Yr5
vMvZ0vRgMEEPXYb0IgyGrcXrtu3GBgUAkoRjxVv4jsE1t6KDWTL9N5rxnnzjxnc68ynOovw4sfEh
qJwc8phUrJMuQ8YeBwU7LEa8TyrJkATH7iMdS7lJM/OBW7K1Zeh7LxmznDoER9V0UIOEq5MVO8dr
lrP0y5JaVQI9aHER37V8CTVJl1XlYoIVdvPEDJG3MOCGVbZFuWn6oDhxdDJ2IBMv1fJfsSvzf3wR
TH9hmRlcfQYuQDOYr2S8GSy1YqhPha/x9RkcezywDYJ8jQ5Di6u3rY714sgJTJhqWYSKwWgx8Y+2
F5WneazLUxDB7SqMetkWUrMczbM6adyk61byae4qVZ8UwyMG/lP4aiVOuEuNBg9mvTzu94MPgPBO
ptvTJj0rLpM+2wuJrVEV+sSc/NOrCjyx6mfrSLb++XC0Zw8MXp0daOnF/mDEfBaw266jbCBVMmhx
TqFwZP7ME2aNOXlzWx5MUwSsOGSvSIqC1LSKo8/MNaAS/Jroud6XZnXt2hLEqTFEj5Yc4ApMWyPl
Vg2Hd9jWnflqemZ5Em3pbamhMRqOQRWy4irA7ZVN/jYdclzH2hoOnZuZt0xdKzYvqHs5pV2MfbnL
TS/8qju7EvYxUnF5iZbeSPqerZ0jxJ/W51aIWm0/ep4P98Z6LoLauJcImq8eI/o+uilB+r9xvM+a
kFEUpNElIURQG/WJRuP5aipysAy0nrSg7a4NBFp5tmxng9uccxvPtVNxbNWvmkjVxpiGW6Q4RkCc
85BogNUGeMrqOaXa1GF+Uyf2FaV52pv1/FH0ioOdqCqQe03LDI9cXxpbJNYU0FXLPgYRGs4g+mjf
2cBCWku5pGfdp4iX7IzCxwjvpyrA6Moqumv9fO+7mEqd3NIsL3V/1aX5x8MFzzV+kYZ7aDwqiCWn
AH6/u4nK2G1ix+zyiU6kc+6fPM0pTJlegNQ/EJOVMTmHxD4OYfhg1xZLOrp6qokStbZJXpAoP/uO
dTZP4d6q0MhmRJ29msi2d5ouKItgU97L4GIY0Ml9yX1jRlgXdVOfe6YecOwowGonYewI/tnbuHR7
bDfBoVd6PjqZ7FbCXzBH0BeQBXL3kNvOSCJZ+CcHzJfVseEmYVPvfeAAE4zyB+vJ9gs++oX6XRqO
Wjc6RgoKm/ABiJPa5FYqCRl6yMwdxl6v5xxUtSLbRV1kb23n7ITl70lmak93BSsaW5CckcejUUyX
IE2ru57PFrlKagpDE5nTiR7xYz+IZFC7AEbQfepSpRJDLRbByewQrOMGmD98uFuEh+wE3IsG1Xqh
f3BhYfLDdmgZvonu5hprSjxRn5r+JCSrU1I7TxE643rKwqPLKw5TyKFzuSI6nqFLTKyoBFXlA+5t
rp92yWxAZM9K4zJzMjuK3sVjUC517CMfKr2MG8l/rLxIMSNL5E6PWMqqLgEqWd565c5bYlKHIVD+
0VEKaYdg8klwFkfFuqsw1aDK+pzibWPN81vTKVe+Wt3w4qZFem2im18+kiHKtsI17/yH3N9Whbqz
RofC8kXwcuv6jrTDYnWM0S8DNoFuYYX7lkA9WyT92qTwhJpQgNOYLLVrA5cus3YBJqYxjdHcb9uM
nBhbe4a24X0bBpxdhYooOGFZCw0SnnTKskjazlFDlmDs4UY78CobI5IuCUBm34v5UeYVTNvJ2IfC
Otumk+3C5g63Qn3Kw/kQ+T5Axsi3z07xqFPzp53Z7SUag71nunjtwtHcMYSGb6vVPpbTU2pwsstg
F+3gNOfXvJQESNI3SvWI1Pm/bGoXD55EEGECX1yLFnZPULT3QDHj3YDlcE+CYdqKqdt5rmXdlR2b
hMazdrln/UlJQq2jnAZX0tF7q4SgUZrm0UpSm0oaPfEzy+6QLcg9jZW8gL53sYwDSWui2TV6oskY
b+3xzrNhxEcDz2LTmGITWXOHAA6OsKGziLBRkGHtbO+Ezc+MMYbsA5qnbijcCEA6vzXQjA6DhZOe
K9zbdgP10x0RbwrCjAsBqaci42goMk4l0nWh5BSPPRzVVQetaecxoHP9xVfMy3CsKDC3vPyajGP4
+kRvVIZhRvGRMtGOoj5VZL1JMvjhV9KDG5n9jncamafBBgYOiWHiGNz7evzZWzfXo9ZGuaZi1Teo
V4poQLOt8CukdvhnYGMrZbFrLnVlvwyMELhNmOVZh/VLBM+J4DFRpLHxN+A07SODTUaLk7/hIozW
uRGK1RxkzpVtO6OkcdVGqnuVeXuZg27vqJrF2I5/aKP0AE/jnwrQaKvoTzlOmrBDQI9zxGSfrcnJ
L/Nb5vn0fBNXBvyN2MUsD5WHM4JrzkeTMfm+j+y3iFpKpCF1iIuIAVnivjetLZ7HDoGzZp8aL5Hm
xgc0N9Uc62KvePQ6dV8wYtibXu7eT1MLd7ON31XbQoCuF82J5Z/2Q/niwc7MVPPU2SE36gVCEkxL
Dw4xEjPkjVUGdNAMm50TsbwO3SO5X3HsG+PTnotmo506Wgd2uc/Hgl5TiJNJwNWiMEfWQDsegay+
Vv0Mu9MN76hMhcA5akUDbQHXPTJxWaBHs2iYjToHUc+/nvVd0Mxws6ziFCXyOW0yE7oZtqpYPNau
WRxaaq5H42KG83hnONxZ2uWX4BY8n0UeM4URMAbTDEvZ8mXGCTMevv/oEIf1K2IaGcdD5M7UWHfs
Zg5pwGM5/KonyCpgerm1h8shtF4L4x0mEzgoezWltGK5lb+2a6Nit+f4OCz1gxGSpovLt77GSer8
jMb6w2/kdFImrIDvL7hO+pXltwP3e7fOGIDEu9od4gNI03SrLbgLIQSg0/cXCK7NyR881FjHt5C2
gYZu81r7ACPCe1T7F2+OSetXCyGBEgbfMOvT95fvf44KsIy+QIR8/z+jauqT+7++5fs/i2JGsKUL
VM5BwQTFe8J1xhwLrcnw3oSPN7MIwEPwLHh7xuxHZ2C00lgUymm+qKb/1LHP/NHPbl5GIrVvU9L+
RKJkXDFatthSRF8S/TN1FkSVsbbG6NRU9qvbcaRw27PMIWVkeB6tMFsZVvg+yaiFqNS1R7d/kNSU
7NJ0qNmMlNQ7NSn6TF6nF/DKxO00PjvpXmXHYC8oaQviXf/J7EQcJhdPBXJFu9MD66XbEILyZc0A
q6levitfVQrXIw7su94Y+nOXVMNOdgWAQtARp0ySrKcfLdjU0tx5Qw5FvfvwJSyUhmJc3fboPRrI
FSFAdj7wtpiSPjRVv3OyP6UcmRVDah5xuu6DQbAW9PExzLr6d88EwiN0MXNm2OeifwxNter4RJ0K
e1zSmPkeZ4+3F6CcOdbI5K7U4o+ns+AADv5SykZuJuUZp7p86D0OKr6l4j13N3ZwM7cKYVmCk8Fk
75izUQ8bqDtVc3gd2FCPnbeJYddtZIwPsPGwgzM12PrraZ2F7kcFoeIWi8rCkcAKIFRy0Zjtbn5B
ftGpEoXMMBJ5FKX/1I54BRxqVLz23ISTtzWS8p3KdALr+TDS5V6C5Srtqyof1Rhne4w6tzxCvKSv
d5UuBIswMCXKp775qfU+9Q9uTnpRlXH3aHsx/fAZHidO/p8iE81TkqJ/gDYshjLY18lAYrb1tw4N
tUJCLEkN4yOE4L0aLW6OFub8Y5ZlfxbBhOHdsgjCqyV9DJejSQBkxFQzdcP80AnN3gvcDOpBX11y
qktEBDPDXHw0MRE/+HWtgc0Koi2/z11lmBvlHUpH4Xyewdw3dr1uRZPtghoX/ZQMIJlYT1UpkVyA
gwdcf9iG34NS8PrbBC2dYXptOwN+VOdBDiDqP/XbMj+XLcqnJ6L7KmaV0baN66Wotn2MgNw2cbCJ
3ZKnkBmggZuZ7ByHuySEvsAwbB1FKI9TEpCWiFhhhyJgx0JCtYH35JHZr0uoonGPmR1PIu9VWXJ6
7Ix9Ornzvqynh2xQIf4x/OzfTzh3EIRz4pYrxaUCSfDJrjm9xz1+VBMSycMYZB8zXoommQBiM6Cm
Aj0LAZyhSWFFjU89MJJNhB2EBg/jiuQd7j05/mKuma6U/8s0m4lqsqiiGwGsdGmdUjGqHXo+P8e6
74ZxPpG1esRKTPp5Tu5lQpA5NbErh4QRS/cDU+FMQiD7LKAKkswjP4+0kBS5dSj6FMua071l+BI4
pAY/0w7UYjkJMiE2k2Y65h9NdnQrTIf5VYff6M8fNBOUW7Nj3cP17hheAVBrPISoHKAyjRQez3KC
dbFQyexSulQki9l4zrA/GH2MD2asGD55+kGaCLgJOCG6aHW5ijpzw17zY2Yks6qjkZGTUBqJOnuX
AxqdBy19LGB8uNUlVEQuoE0S9Pdauho6Ar8jH6xung6T9kfcsGm5Q54mWTS2j7Cy4QaT/s+RKOiz
9UZUw2EDfz89hhzXIg+HWBsZ5i63YN8xCexJmdo5F0SHCSWCmJfWEMv0LD89TXQp8fEf9d5vu+OK
Btp1Fuxc0KIG+85lb0ZYI/1D+3K0Z8ogN4GB/0NlHDwjhSZSwCZdjkJhDiHQbuxiU8e7iKbmHbcy
1jnfIVSfiPzOszbf/8oKeUZpXa60a8EWERyldKTRE/lUN2JgxxfP9zLPfxgzaabCYj/OjsVmwodQ
3AInRWjopg2qAoCU2dt1LRcAbmuBFAsg3oGKNDjvhKCqU6KogNF9Aal/Drs1cayjU2WwJQVXQpJl
b6ARfep8sh/Cbvs1Bhn4S+apMAz7sofz1lT49UXOMdZsAXYmnE1XNcIT2XWc1ok/BpcifFJ9zUvD
K78GtVfu8k4+G33wlA/Rb4dh2Q7vYj8iAeEVPUCIzyh7QtTQ4DckjNDVYGFNHmOWoGy2jj6TN6Ln
JKJ12+H6lWDznGCTiMnfu3Z+xgpVbHyweNtBchuc3kMjIVjAlHerCrzOPjyHJOCvYytPtjZwk7gp
oetDOTMMeRwG+uXbKXgqg+cFwyAC1ndApOkTGlcZwwLWl15U9WWBK9TCepMy5xSOCxcpCeaAEe7G
iWwV8I6Qkh0zPKYMcWEIe/umJd9e1fTm+r6/Z6D25dYml17LUaaj8JcJUfxYzoPJrDkEPFhh3nTR
ysNQPkeTpJ7deuCxJJDsS9nVuA2H6T0C8rfCqVacPeE+4lyqj11gMKRtgyerIo7gohKtdZGEm2px
YkYB9MkwIlzvxd1ZEcNGFIl/2UEBT0X4u28lMgzblmOdfDSz5UydMt71S8EeL8q37pR/ydp56NBH
z14Sb7sJRkLeqefBCpmXUtuAmD9eG6sBeWi/UQcK4dgE3EtUm/yDuF/CXo4jjA1YiRfTZ2ztTskt
CKlEKk2WmsrAOhtY7qUYOEcT96+IoJigXaINCCFnnU4mCIkpewiw4OwML+z5XOFNrQz1Qg1qBJuX
cscZ65TpqPkhFFG4x/99qSRrHL8jDeEhcBGP7gWTz2QrzXo7hMiMp8aoeB1LagrrXD7Ypsl+x/oM
0tHB1ItHbfS8K5xH5HPwIRahiw2f2QIJur4X2nt2rYkuy37ecQnpTZPw2ZqM8FYT5Tgh4qIJZCyO
wXHkJYWKMJX4ULhhyjOe83FlONwykxjFRnMQ5wPEaEU7DYcQcxJHOkb+YFCcVy5+M9xv/IylZCLs
/9BIAr66iwAdhNEzrpIPvyy6A2w0ylOnDXdmJD5Hx3ssHuuKBAAGBhpRA/ZkKTCPlZ8SARPLwjMt
7AA/4AYZAc4N4iS4EN8iE8pui8k3umLJuhyXBvciSSJvCuMVGL31jPlLq5I9gDl4HO0dLiEPN9dc
It+NGFo521bu1mwEIQkqwbkSuLKUj+kStOliw2mtlW+6P0Q99NfSeZxYAXZ2xI3PHkXL7p3ihHSY
P1rDhi8sUoDSg7UZosLeyjuldHbxanqM4FPlWJxyiK/70htvE3HLjQcd5BTXyaszMbltHC23nluX
Ly2YnORAqry4mlgrELdlsqua5K4fhxmFF72N3W1xLrAwbOd4aUIqAsD0yhofDYORLNDZsjJcjn6A
Xtpovhb5bBEXpSFjNPq9MTg/TPB3a6AKHzWWlHNOXgWASMAu4qgGQdtG9UM3I9wOrX6nXusA+QC0
TtSTAi7chmwZiwseIxR5aZq4PZNsU1VFBXWOmnaMdO1iaL2Hi4loZNUvDpaIvmMaV58TIKKrYuzx
MZIx9eokPlamVW0F5AJJeqQsW+/UT+xfEzm9E+urH3tD3c8JdLjOmhcPY3xul90GpiRmegFXJQyw
jWBVpU82LIHQKE0JSIfZvmBTHdoS/7es94XE/hPJjttvvY88stRC5ZRcmZChxknZO2XLltfYpucK
zJlv9c0+ZMiMo/Q5Yyi0b2R2zBhPw4sI5hP01APCTYBWkmLe9/3tHLTvRkfG0WnzxVLB69SGOVET
vwOIuYcChM+7SeytzsU5CMJ3UumAimYPv2SrCVawwWGJh/Yrhj49f/9JLn22rDxrOfK5qho2NdF0
53Dv3+QBSmUZZf0Vy/K65H9HKgqfbLph4/ZUAT3a+82F0BOro9OesVs5N5KR7josEYJl7R2G2YsP
KZzRTZD/TlJCCbODLdIL9FvgA4jlyHuwzTnZKZG/DH8aRtf7cepvE2voprYY7Tqd91VEVcokvrEv
ZfTg9OqnypAGCwbLiCDhY6PEA6q1f6aqGBRiW5tHx5AfZSBBVgD/dkKNrlAOZzOnikxhjVyHWS9O
MNKY5LvGMZSBfzGT9LWS5eMwEGGcbWMzoItsMMP9zJWza0pGC07ABEa3TXqdcFDjN0B3Iu6DWBXC
hGCEC7TF9K5SXLqEuSrp3Vd2sHLBtr9HaCrYDXH3xoHxEI+S/mFT3ju+Pd/jwUco8yFcIK5la076
T+E8cdRp/fc6WS6Exm5QzT0YTxMBh3Bem7phz2hHd0Zbv7KM8fE7ztp8UcHE7c2xqRhZNFC8kMDY
Q56wgILUgA0uq6jYhaPtLRV8b2aaiiuKLh5pYkRahGxrkrbc9gxd1wNv+gQle2/NmfnEjPY8IJ6c
3MC/LhK0warwkbdCb6qaxd2qONCHrWU8j5YVoYhzC8fHv+OfbKZev/T4ogDXOvt8ENmJ/EB2ahN1
xyQP2/kYUisr38yFrUX44KK5kFrFP0gz9dFImg0xa71mueZQ0E7Wqc/QRTgyJqtxluMxZUCXOBY0
Did7dkp51ziPwVT/KQb3maxJy1Xf56F1mEfDW3lx4JIUZulYz3X53neN4vb8+T0CjFRSnAByFjPE
U+IO4zwz2EwRSL//5vsLNC9Yf+34liya0Ni0Befupbrp+49xAgvFDgleWEOLgpSmBA/GhptsrD9V
ld0GrKWnLmbDjfWTWqbl33//pO8v0fIzc4MIPCSaNZWiH3UekjHK/NNoTY8jUhdO9hgx06jrQzlb
By+2n6ph9NA0eA9pKqfaTzrSI/JdPUsw+UTt844h9/KKu159xleQ7TGTlIep+ZyURJtPFUlf+5bj
RTa3hEP5jMKzyReh6fvLoDt+9Pcfk2kZ2xXnjI8kw/c+mM/fX2Z/uSPjEyhSGyXMqd9DB2NTI9ru
PNUkaLgTcY/BwUSlXUniLW6PVPPsuexiwLHYBStMVbau2Vag/w8m1jnR2WvZ1Uu0rWrWtp4bFG04
/7o8VaW+df10sPMxpKa0P/gzzIKi0tYuMMN94s0RzZX+pUxIuRsxYB6Tnj2AieM9n6J3HAIPIyfe
teE1T/7kEHmB+NmY0a5J2X/0g3tIWFNXYrlhOi5UeMwJ7loTLER0+i1sVhzT7k9YKldTTS7SJf3D
DGzTRvlhijDrqWwzWginU2exiAiCgWxGOXMBcjEA/C3R0rqMtlbFICopiSb0VUlQYdBnDwxR9RR5
sIBs5t1NbxzjMU3XJVfhOhJdvx+74FanzG5i8m+c526zdvHQJS9ZlH4kJdJelMOtoOx36EPiIUN8
5nd74eZDAi2lAYNU6xSypYQ+hEsh5fsEh1mgUncaf28ofJPx9exCM+VEIOdy2yngEyM9SLqS77Yg
idJG/UWx1O4qU5kHwzZfQ6MH+BO2+bZCYi5D8mXMiR5VSgduZr+Pbv1Z69rZDJot05yaD/Ps30Zm
j0kmywMnspp9Tk/4Pcb4hdXhnRF4z7Qt2MeUPuwiTQm3iWnPrjJIhswkbABMXpG9xpQUrQq3vHlh
9EWI45etWpK1rPg1OQIBJG/Vgi9osCRs6wYVI8A7sbPc4qjG/EUNTrEtALmd6F97CWqYdEz4sciU
aYsddQ1Ez9wVZREcM6wZgowE5hf07W5kss9QyZibi2AUvFtsPfs6CE5Qu5Cle4cXI2S9WSFyk/J0
mlvrNcHBsCqy1R6pBWm8ZjMr5ZTyvX0gfxmh4R3sHnwqnPWL2dU1zMdmX1k12xP4snNIzVzqPOaB
6x/NrHpwNJlCovbpQdWYNXBdr8sAz3nkbIIgvhutgVd3YCr9Dbn5/5WIL1P5++9/+yq6vK2np99B
VOR/Zfv820LE/1F3Pz//5bv/JwfI8f7DxUVuU2hvSZMIHyCe4XfT/v1vhjbpQqR7UKHeORa3gP/q
QhTWf7Bkea4phKY+21W0ijdF14Z//xt/ZQuh8FzY1Ccqx1L/Nxygf60G57zJvMN1uZlZ/KiFN/RX
DJA/TGMGLYxTWxM82UQOssC5NRgJ02Da6/CXr7w3dIi37w8RqKfgd/Hwj6LFfyqs/2eoj/qXR7WX
3vC/wIeqQWHG1LnehFofBJDjoj/9vz0Cb99fHwEPSlPHTqHRjMiwgd3O2tW/f4Slu/wvFZL/eA7S
smwKJE0sJ/8CJpqGZDKhFXIYGKr15E3bcaT0ARbZv38YPgP/9mH+pT7enoaWaT0PM7GNqMebWL8W
U/J/eC5L3eV/fy7KWWBQOP6dBRb1l/fDYzLtYZvRG8bCIjvEOLtBECQbP77++2fDuPd/+1CeEK6y
tcaJ+s8PZcYxYSQv1XQKxnt8WCsLs02WY73Ei+sxECgYCMSY1nzWZHhvuCl74EGp8WUEXyZMb/oP
Vtlw9Z0dVpsNm4PdYL0bvr/pJOf9uX1psf5W+tLm13R6FhFM5/G3FksYdp2SaPUwTCYCSgL5wTzT
78DmKLXBt2REx3BOdzlzKtouUtIwpUKT/jMBNBU0xRhoDxyWHogEf0KufVakO5rM34WEAMMGarrz
a8lcJPP7wCnNv1RoSTitDhivAA7jHofQSDfUwHxHQ5IyMwUYhKkuy1PrPYzZo+3+weu/XkJisrnW
vnkZQJuyiVn3vB7oBwe4tuRXiU2z4RySfYL4qYb8lM8gQXBlsNXasLIcphALYPcsm4Eln9ZoB5Wh
wVT9KtW1icF6MVAbKAiJ8WZ2HWUscDTj+us/2TuvHdmRLMt+EWto1AQG8+Baq5A3XogrIimMWhr5
9bPoWY3q6hmgMe/zkITTwyNvRDjdeOycvdcGCpPX5865teNXKI/TPH/DnK5rpD4BbHAEhqYXmVIj
U6ivaHy5jo+8IcRk58SrORPNQp2BhnJRWuLYei6NtZfWpxOsf/YMQGjsrfkoDvZvmyIwwnSYMEZD
GoqfDn/Xl0VanP2mkk/dsrdl44IkR1cSAWDs0JHBmGqvFv4+WdV7hDIn9mJsqj4dcpPT+ne5M/tp
LY2QN/K3kxAiNmWzj2ypUfjMU/oAiSKbIBii+Zpeey/cHZrrW4GZ2U7rn4O6O0QKypRlzzUphxGb
9DpvF37j1jAfpnQOEWh1OrMrrZu4qDB5ZujXmXCheFJoDecfiHXm6AzNaQrAyRvftXgD98WielC7
Xo8vmLMO5DCvTe21ppAfa9DHZM+EEO/zk4YDq8yY0DA8SPWjXpvfZqRWdZStE7M7arxzuWdsuh6m
aLWL8EYIPHUCupGZ2xtwV5s6H4+GSjd2gv7DgFfTTytYMcuyaR+iNo6t3r2WhXHMepRK7wajpNTp
X7BmHsnU3NaDdXPIYtfi7iG75oqXbsvVeaCxvMw9Iif76mB5w8Zv+p0nAqKYkyV6XRyI+XpsP2K7
XuXyTwjZmHTaUPyyE3XVoecY2RnF2ILOdcC4yvdOBCwt2VKSREuHAi3BrmgBohaQqkG9nSIAMAG1
Z9hFe5cLXnTn0vZB4gN9chv4+DZXUvzD7BHKiPhSs+fqOu1kDXkM2cdC101P0UUDCk9W+sPBwX7p
zh2DnzQb1lXOdkRxiU7u0ZoCCCyEb5qEEpE2ViMN1yDNDjm7Le0vLLT7OY0A+2RwDJzwnUAw3nEt
Mc64Kb4MFBanQmobZE3rpjO+hjw/xV2/8jJSwtOXIjn2xREg/MpzjpO8e+yNzP7oYOUlWYhfMdpa
9NiR08C5mFZ9xSZ8orWBhtIFGKmabjn05IHzASdhDXs3H9rsLnGjWwEQj2k5/19ANxxM9TK/DXly
seWvrocqXE5LNv7Q+MOHT/lckMCUSGehb0IsZwBuFkl8pu/339yq/kuo8j/viP9a2v/LPRdJsMkM
l5w1s6FjA6r19Lx5/P/S878rPS3ux//jf/3Pv8ur/wNEeYp/jf9efM6v/7v8NOx/CFPYEF/wVJB1
JHjP/q4+/X+YnqsbFJgCARpf5Sv/DOI2zX8Ix9epLilZbdMW1CT/UXz6/7B1TwdaSc3quab+/1R8
0nH492vG5WejwjV9HyGsABXD/+/fKg9ymGRCHAKffH9qigF0wTRG+stUGm1qMOl05Lcs2vag+aI9
xKZ/NkrXvw7hvqlsVqFA0a/HHfESzwfGt3sy0QAtEdS6pnsoPxKUYaMl7ItSxcsIsvduxzhdzGF2
bSpzk4apffCEMmk5XUc5pleaZexDmSzBTvN+6eZgvvjo46wGCc+gl98GL3p1ZDarsOQ73Pp8V5vZ
dPgMeolj10gvaDxRsmQkUWJIWU5eJV6ZBIpz7XQ/Cm7rr4nBNCcLgnALr2VdtBJ5Sh5RdqC6uGmJ
OFkOS4khu5++44pDg7SvKCMD+fI0pcfGEjvHFwbAd3/clGaKvdi32pU9xN666yaSX/2g3WeaWy3K
GjUroESDcVHQ35lqDHcds88ynjAN6JNyd5J22EqrUf+2iVF8TrOjHezv9BVa6dXNjeySUNZsnV50
K8EIbmUHYbOHptnuZdY7KyLTN2Glhe9QmXUAVmR4VzN3wCarD+u+l2762nFumUWQh117u7Tu7Yvm
ZTR1klr/1WYAj0TxNSZZ9Tlr6HQXoctYuikIZ5/ggzb/KYfgzyD1/CYx6qN+INFDieB3wYgFCy9O
F3PEzmYWSXVNLYQWNrZNWeun1tG8DUwbBMDKXsWVxPvpk+89ZB2VHQC4scrKB0m0+aElo3SRpeEA
NSAFrS1QEglp/sT1JneepX2TCdi/ojZh+q35D5wvV+R23VrrqEigqVf3gRhrpMlKA6tSfxcxPtwo
tRnnEKSDMqnD1N9HQCLHWbJsa/SXhvyUDE7/0wn3VRHCObGnk04KCeZlgyLcQ/E0xpI+bY0OIRLk
ZhWO+WC2mlzqwbvk19Y2xg9v3Hb5FF2Vbb90gk8BcWsL4bnt2e8g5SnLiFetFVLb15rJbcC0TxIZ
z8kqxniX9CQBD7VFQIDZIfZFp9UNTbopAoKODeVto7Qj4wIn96q0SrTgY/iq2mjYR6VOqhObKgGj
fieMrNtYmiF29OXyD81w1rWXuV/hQ4YluTQM524T/xWMzJm0ds4qGgYcKHPgi8tM8JZErrgFWfmN
o7BaTTmiW0Vy2WYIfXpPP11tbPek7hTnRrugQ7C2gDwMSoZ+YRreo42tZlcIK4AJqFFC6Q9AfdED
3epXDy/nMHQFAz5n7C8i6hIuFHHpQuuPYzZzZKI5oKUJ3Itymwaadl/tdFTPNwlxG2jrz76N24fB
XvxWyG8jizTu6v6rZbLbi4uqoX+r33u3psxuQDTkeU03aBSKYA3rKDDgQaJqm+PzABqiOeYtMVhd
NvXrMFbttfPeI1I8bsFkq5sG9pWsbMrxSuLA1wdnHfZQq5+HoOORniHUQLhF5m4fxASNNdC3O+YM
VmRAzJ/C5hpHdQ8si1+MzRVJKxsnhSdaItoINoiR2qNApPp8zg7SW2H66uRAOn0BOk9qxujbqOQ5
rW3YHkUmbIQNLhsi8DQ3Btw0eWP+FHpkvRaVoQOTwC4EVULbeVVpXZoQRtXISKOLaMwNqmD0ySBM
Hs0me+2epyhlzbPlF+wggBrGnfenUyYDg37wow00UWAPPcw6c84O9OaBy/ORmE+fj+b5X+JRek3Y
oC+ROwZohJsgJtCs6EF5pPnJ1/sZ6E57eUPnO/5ZjOafosug1yMt3moOxpbI5dCM00tSWs0V4yt7
JXZfJ1MwY1RjWiwY0wAbaKd031sduhls+m9hVVgLJ3kvbOW/ylgOi1iRSNJY/aY2uzc3BFGDZlKe
ShH7e9OtLpYOLFHiG3iEElGSU7bmCTgAlEyrSpED2P0FolV/CVH47oksen+eWS6TbA/Q2uJ5cWit
R7sbtf4CwhVqw7gFn9gX9UtKkN2y6PlWMen1iz9E07E2XRrMzNnpPPeXBh/ArZsP5kgrB9D/IVW5
dzZo9raysO+9XsQr5bBB1ZVn3Z+HoRf1Im3VuCevFV15jtI3A7ZzA/rCuwqDb9chqL4/nwMc362U
alGjm8zQiVjIDoOOVa3GWK78IXw8z3Q7LvhDGOXWMjJSvLSOm9Q0z21gaBPxwie0FvWdebqzUZg4
Vgb6xU0btHKJS47kkiE2P7E0rpt0KB8+F+qq6gbaLl7i7JAU/NVW9T8/ATJXHSJMicfAjU4WgoFh
42H/WfJavNoOOLDZU72WlUnbOuhGSLxNFOwRdDwwuFT//AdRMGMFgZ9Df6LvIxS1QlsDNkDrLfIN
fDP3FiossY5Ry1e0a3BY08T8iDHjL6Syxp8mpnba4fT3/NvzUGBduUXFTe+14Pp8xijPJM3nJ6QJ
eEBU321bUmEGZbNFyYagP1WOEzU3uEI+xYLpXnDxMMuKrN9d1rpIp8yOxJpB/DJ7jxEklyQwJaG9
48/k/bCY0j5PO6aui7jx49PzNDXGoz/a69D0/BNSUv9lTPBVE4k8bZ+nBVfywe2QMURZIWpm46fY
sbSHxc1yaUOLPgSF/YomV11TEouxRfm7cKI9/TyrkdraCKlfE5H1b4m9eT6bZol2ZL5MXAmU/DC0
f8XsdRaNW2j3JiVINm6QHcMslz/SPgaErKxfVlpVS6M1w6swyunE8o7tff7W6oTaYvzV9/q0Snqf
Fg69dmKfQANo2qZtVXrLS24RQOjUq94HPoYEffiRGvbnRK31jXJ1paqYT0oc0oOJEzTg2NL3Qzo8
LJx7r60X+PsCu9k6YsT0U6SHEMjFF4JT4ijr1tlhSwVHw6KwCDW1ssJ6/BRe2e5FCu+qRobx2QhW
YM9D4h9Von0rfZw37EAtGCKHuFLZqbAGKCPPh89DVsgcbwoQlCiclgpZRbx2QBctbYH55u/zSVTU
qkrR3A/04VrILCEkLw2/c6tmg1igEXWCLPycBu/e2t14R8mkHsCK0Gbb2kfdq3Sf+dJa4UgJPxO7
4e/rKuM44cl6d6O/PHC2mu5rt4Br8MVoaKH6vtYDxG7Vi6moPaZR3pAogEIIVfrtdiWr3UzKzQgk
2xblwDXKnKUK/O72PNTkCt8qnFsAT81k93zOzGxrCwJrQlVn/TZhkVztoOve+FTTLpDmh2ME8Sn0
SL99nnYipVtnNv42NZT5MZXTb93p/6/f5GKM4f7wif0x+EGS6yt2eu03EPtjhVryL6wt6yi2wE+M
4Il6xFcEVKySKsV3Mjq4DcAFRwth1Jsqj4JvV5n0ZSKixtPePYOSJN1Ntu9wS70tqgom7FVvvxed
OggLUJgs8f3Hje1cfMS/Z6dFKf/8go8khRW//ijDM7NtE34i8sWniz3xRX8Ck1P8fQpXpL4EQ/H5
/CJsqfpWyuT0PIsHpM6yrdA3DmR0TTAvolhAp/n76ODgIUGto6lhQJPvyGpnMCT+efj7Nf/pnFyn
g0Mf4fk6LW3fktEe17rIIcyNzNjRnpH+NyJvCDPDvlpB7Vyfj9JM/oGa3uwhiTjXcj6I0Ra0PqFp
8n7lrNH9+OUb6a4eqvBdH7vwYM/Ba8INxy8vyncMrbW3PjZ5vkH4yDh//JKN3MGr5HeqHIJr564M
8/d8U7pV9VPtHMz5P7UWPmfLHIMOlFu8S6n2zy+zE0xXErHCSZRC3PF5xKhB+b56zCBqTnl0c612
OgvfvlUaqd4IJT/tdDSW+EjLIx/78VO+GXXcv5RYDz1TFTtVpvFOlrH3okobZWHait8i1M6WyIqP
Rgso9OagzaEOidlu2B04YkTljmS36SI+hiIhjG3wotucvbeJBvhCz9OETtXt+Ujvi4cPF/DwPHse
6hoJkC3jr389BSli69RDBLeiQhzbC/vdMbjl11EBCaQs7PdYCGfNqDfZPr+qc4MmyCByD2yWb0bQ
F2ffKMu9ndLCTgmulMvGbFwU2nSuJjzaUE1Vc60ySHIFIm/UgdGO0Qb8pk7XqTw0KBiJ2zF11itU
/9wNGk3UB7IwcVLVPq4gvOe0p5/nmtDKDbNqetITViKBoWOfjSW7ICHPzMebK79QfnseBPrftdTG
ZoWJIzjiGd9rg9cBsYNKc+6lm8DuwTTY+unx+dS/nn8+Qmm9GMK6vPgJkwFdKy+mhRBgAcHV3I+O
9RVbkYvQhiu3d0OCDTF2/SCGN9/o3E+OODmn4/NRO9uDkoDWu69ic7Z4/ucvPF/yPNiCXpqVII1D
Xk5GQ4z0d1dG0zvuzOFs5Zk6Px8586Pnadolzc6oxd+veL6+rnDKpzF9u7DBkNposdjl86lR2NmR
vRTcc9gd1VKNwwFJpbw2XqVeoJnfQgncSjdCSB9ukX7ohV5AY6qds40z4KPHP4xJhQAaEY332Aox
i/Aqs2nSYzXOhQ04fkiwH5hbomUUIAwwpvl6rV15d8caSXI+BGfBxmgJBU+HZZBH4I67/FP5HSAH
HASn2hbtxxDthvnp1p4cYrTsavk8dbqgWak4cEAvuPkn4QeQznq5KilZt1PWW69N+9UkffYe04x9
NFj5n2dCRnCvy/D1edZ7TgvOCdO2CoXPpCA2NmyD2GOhKV5qagLF8NwnNP2wNsJg+mhR1qOLDLxL
0qHEriQda4dia+FGQXKtWeMTDNY3m/3PzckffdeZK5hsKbTn1VSmGLNGjCI2+9GzwX3vMjraACOD
0r4SPUr/xETzxyTADCp0lHnhoaIeuJDngxWkzdU0m3EnAxHTnOWUSQGGib4w1204yxrdlEAlPQ2B
FE/JDaag/dCcBK0MCoJ9OXt2cziel8kyDs+zMq4RT8PPYFct5XkwLAlpDW8VtCSMKJ08/+v5qEvJ
+s6ngERLiNjxiD4zBJigj/13p0Uvg+eVP/FNlRQq1fRqoa4JjNFc15HubhHXh5/Iyz/qsSCuCRnR
SyX0XTaZ2gcoGQTkPbTYMk3Dz2bADiKYlxy6rhBs/OJpU/ujey6aetggoKBbZxXumY8Sd8r58Hz0
fG6s3cNQltlBuM43sOXywHskHj30xmUbtePOGPXklDnT/fl7PX9Dmz3Fzi0a9NX89v96/vko8yDs
htlM4MEIuVMxFFjhh+AfuF8lS9xwL0YedAeZgYrO1AhqvIwvmaOOVm8r4ig5lIVLCEFQo4+qKmNr
dSECsWcKfF66zrqsXA3EnR5dnocU1sEiiAZtk3G5n58HzYwYE0aqw62Q1OfUtzETVZZaC9/RsdMH
axLjWVgt37u6ovCv3eyywbHcg8yeX+H6aC6NkZgYxEzd2T5j4SnPsvTbc4tm6exNlY2JdH5ohPY+
B+d0eL6yFAZredVuQ5fugitL7wjN3f378DzVs2SAJxnkP4cpwrb97y95vrjpQoIxiTtYWWKIrrGF
Fc9gD/Q8UzhZmO3MX+hAR9WTNXLn44wWwoCp1CAlsNOcZetG7cH2+ukjcrDJdsbwMIxBPMgTpfES
Tx9BwCo2DZm9fJ7Cd3dXnRiZbEj/szW77NVVKtjEvWatnqcFaqKzF4efsXSzVzkfgFMupq5LHkZj
wuZxtaumE4+Hupp8tVyEr5qmkh2JYi74P3L6RoVGHQilRpZFTbuhH3+x/k0n0FW2z7+oosbZz+CU
pREEyXufGhhSa6zxZoBiemwybaN3Ul8PwJL3uD61jWHUuE0KgffGLDc1aeVNoF9yD+10rnz8qJ+e
YmBalh2p67nzg79XtXHhPVIVGdUxdGwFVcUgtAOQ0CINIjbwrVqxZ3U2dkxvV6uwudQOJMmsDItb
5qJGJmTVILFyCPYSReFiIuR+YlUkgI1kVx1/m+2X9d3L2cLIdBgOAT8kwSLOOdm1srHOVTLPt3Rn
aybGe2aBM0I/5+5gOOWLKjfztU9oa4ww8jSNGv/wZBOrYI0MYANCkPRgaZfpV6avaEUjvws9sav6
vDmaUUYQRWFuS4c+gdGXHci8iOTooKuXA76TZZOayVHJgsx46W7bgJ28dNKZZpDuXTYfoib43W8R
6hp29ils3C5T4E/nwf+VT2b0ZpffVdxknyrGNsXuf1y6DfvrKtCbQzvPIHUszltXkKRaZpk6ZvT9
EvnRmtS/tSGhOZG2ORSJc4y8i8w790Ih+heRudyFOkJbUSurQzNAdZDdhyOsN9ce431KD9TumvYS
FX9izwgukQ9uqG/0fkMDNb3xBmO+aEN9M1WyYW8PuM0ZkA/W1RW3cvJIfMtYwlZ+HwS2urauYZ1o
/QXWZnpAQ1guUuNQ5/0MPh9rZoZLPnHtpchThSya2gUGN2CPCs2n9WKXxrTNILoDO4cDabSoTKu8
fIHb8o42KL7VtqmBiXdZnlD0hkSP7OjkSkhERJXLiS6sck5YEegCdsLb6pX6KQDn3W0rSZZumd5j
PpJp5n9UKc2vQfan2qusW6L5v0COveuy0GmOBeNBwrtZ10Ag6BlISLcqPaUgP/QGn0eXuCQ7ZUBA
w8K/6D4pP94gyfObnNuAefwQB98msXl7HR04+YikY+HRWnoTO7ui4Ubp6uGGcIij7+uwJ8x2P4BE
yEySSyzdPBZTr5ZlVYBbBPrpOn+QC+L6THFHx1JtB9V5i4FOUAYnbBM0EyP16rUeuJxiR88uQ2re
sybOtpPuJsu0bkm6yPHKJdXGAKa+chqXzFuqjT23B8DBvnnViu9KNd7OtYp3uoizTsIF6s1YQeU1
dmbf/ZGhlL31YUyGexFATimq9MJeBfAfcEexheDHjAUe/ySujZXKa68fYjI9MMpOw6oe42NC/bHQ
hijdMOSabQZmRgUDad1pozXbyGZlpEQKhh56Pvj7TcNS0Mvk2ubhPF3GQ4pXp3gbrOEXU2QCEpPp
yJghZCJEfFGc6DBbJpADUW4sxtj5EY7sSuEqYVgntRotCxzJyMFplWGDbAaylswhXxYedQ9NX8CH
bHtQzVrQn2ExxNFNJGKD6+AYY+lHDZbtgUvwz0JxAkMLnIg3qXLDgUAo/mI+ITnM+rRNThVW+Xa4
KWlLLD2rOoigB02TVL8gQ8hVnTfTazFMb3TD5UVa1vSqxWSE1XDmDT2WpM4NCtK8cbOIpWCVKU6p
utM83ZoNrLmgie9iKgieJR1qZ8l8dpwdzKCtzp5d6Tc7s+2r8k/FyFjMbrmyGGvSb2i1vZsU50Q1
P7TJBrJUZv4GEYVPOO4ts/F0iVLDdE3DzHG0A4Um7ua9Xia7rGuLTV1PVFMQeIVy/kp1vb/qOiWV
a+n1ngynVV8TQmY4fNhi9MKyEtseq6+OMkgNIQEaEfS1CabvAf5czMe9IbZ7MjfMx0w0vf0x6pz+
YScoItrM7fYgjAg/amCWKcN6UY1U18m3xmUkfW9f+DhjHGhUQQeUBFL83XLf0ih01jQNX2sMdCuG
hLiqA7EhYTX8MRvuEQIuQY5MPyMFWTg3q/ElM8B8D9hh20K52yFe9LbZ37F+oRugvCiT9MOP9eGo
OThDqn4gLsrt8Q5k7YYNTXDtqh+YXE0SCyrzRVmvFa7ag50LfUV4pvgo4HUTP4TDBUenNHD3pYPY
mVX4hrxHw2LgCFTISGOdvNQPEsXMuvOmTacZwQ/KokUQVH/GpOXzOsKEqmvtCI+QwelY73Snu0Ms
qHFzZdNeG8MV/jcQ572e7U1PHPmrgkvW1dYjpZk82DzdcEsJzkHrb5K8/sIeyR2ja/yDVZYC1RFG
hmHTydy5Du50NfDKP8qU0hRL9bLKhLHtAPSsKoXpX9j63VF4azsfGbF81fPsl+C+u2h7VuYEulLW
2j8mGhpZ7cwYqDLYzveckFiiVMLFHaDk4TQXLoHFpQbmQeIUYIm1iH9cBIPxTTgIP52PZDusiU7D
JvLDD5oayFe/y2sVY2EUv4KAYaJXDG/9aKF+Gv/qHcymJho72HrmTu8t52QIeBp2mB3B/+4jvfXX
VVBaOwCH4LZykrx6pcbbiB5lpXLsOBaTjbrR3hmqeCHMSSXR/hd2CClLyL8Sxc3NtbqjrHxn1aQR
MWkay3iK/9Iw8s9aWeFH25m/MBM//Oi7mWwPUYp6aUrnUBmmhz2GPHISb/VtIl3jfdQMCQjie5Bu
sR8Q2LyOPYGOoPFDBowYqsIkjN9Nja0qMR5EKc+nQQcleSQyr+K2zoWQX9Mgzm6jq+M5x4S4LQa3
f+0T7FFjdYgaQcqLj4RqKvCSaiBJo0i+16WoFvH4TkiuB7iARDKb3hnjt0Q/B1lNTEoFDN2VXXkB
q2ikntqEtMkY0XaC6OrQZIWdcAi6kYlWcX5ySIv5Y+1DvJ1PRZCIi12aex3917FjtdQs+543dbeJ
WmbEshAnGqzehV1RdcqKHGGQ0hHTa/Y5DhXBfkwzDiFQaywzPApcHsUM4tcKC9JiaFS+A/aPYbMw
9mnWLUl5f/HGrDtULmyyMWPOQwD73WvLDAAMA1609EDQMb5Ynf2eTNkCcobOMr1PIXDD1zymxQuD
RGM3kIe5LXvzndF7fKy8Mt0YYZFhzxOgTr32r9qT04xrYsJnlLAFqxi4N8n1XRiHp2rOA0Rahn1H
oCc1Vl7pfVpddTOkl29NPagZNmqwFSyWxnAG4T4PdqPNSFyCHwpVNjs/0pZBojnX8WSYc4B8mPKm
+2lwyEPfPxQNb6/ZqAy2gDuevdoqiY4DD1CW9P5Nbbg+u+TPRy2NUy6yKd8EhGY7TmNerTKNXspq
ulQdd++6nHAhEoFzLcxfmsz8qyT0cTVhsV4XhvdGR27meV1nVhujbK4+bzCjXa32mGyMO880q1hA
39i53jiePKd4oSP7YVl9vxl951B3BIkikhjpypTWNs9wxtSRMxz8EJZLUfvaylOUMJRrWB3sJNxI
0/0OG20twyG5VO5WGdM3yQ+KWSsZdYYmrHWdGujqxmbb9uKLwJCtjBXEGYl+gXhwOwuTnU1Sm27a
JL43Nau/AU2FvOuXLMXTPRb32ca+Hz5LN1/lquqpeFDltRGDsVjL6MVyz1flvav97JiI8AJ6+Ybd
GrKtAWAsdEmJUPir9eBXIu1u62nkS1YIeNe5Cx3D7RzY6c7vJM4yVHMMr/uIBJRWa3+bgw6wKazO
MnQRy9G3CXDfukLRdQwnbybMZEcyx1dDMBq3MXap/DXC/Yz6PQqGYZnVBQQMc9LJotR4yvrMdChw
savdTWLVMOYlH1iQiEAyMeOTL155A1ZeWZyxKb+QE+1eJqm9j3GjLfJIeGvbScFfkR1SuvLR16ws
gU/PuhhJxlQECKpZ4AnrL7tkcK1iOCYrImcJKojK+ibJsOjL/AdW+xRlpPlq26A/zdTZ9sCI90xF
YY2NJM/b7g4UGaM3F6OuNtgnnM9kigakOAxsHFdZ1SKRtdnPkBmwyQb3W5HSchWKAMChX/V2oZaW
rMiC1khxMyQgBRYhqwiTVWPEb6PUsxuDzRsaHmffFBQn0MeIsiKrSsxRHAWuH4/ohMncObqH4cXg
BgV6UiFg3g/ZAGe+e9HTMVmFEcM+Fc6J7LJzd7Ya34es7x8sIn/YwJ24fk3ErtTHroiR+dhzFq9x
tAtLPPzuwQ8wLGiuE78BndjuivLM1tekT21mLOPjMaKaOKM/2zhZVDzS2eLlkvC6bseUlNttEdjj
22TMTAjT/nYNzwAvwrbBZvBc0DWHNOmIm5lYv4k0sOfYhRog3swpn2+tdL53YUjkRVvHDG+8jZsN
PMC8yE7IdV9cw3hXPVusKbN+Q8fS9n7boHhHyCDL4hDauv6YR2Rbzxcn0VV4bTKg30ITa4I/POry
Nt+2RPUaBYpLUk0+Ci682IYH0nT6kaCCcBVDrt4lYKAWvQmxWk81+l4RminpUBv6AX5PJrTtojCp
b1U7XcYwTy+szbiOAcMukgiWR4I5atXLYthXiGIpbLyN5zfq1XbHn35Xd7+7qj2r6Fs35oj3wnuL
+4tmzUpXC1ZwZUTF2rREcsJksg26vl6lqATfFHb5JibvRjDwp3kgTxoNrk+gInjxA1Fja9Lrs5tg
wze95EO0CLezKDoBqqLMw0ULv9pfg93s95o+QFsWITDJxPFRuhBh1AZF8UkRdczSJHrNXOOranNC
95CeYtZyL4Y2jIdgrPWN5hTm65gQRhHmY/PuV8a5jceFlXZ3wrHGh0FDc22H6s1WkvgDgjGnphzu
aWPPefKh/tswJwz/wnx1KnNl9O3SCOEtlPnIUmiOApjF3DGJZPqnn3qg1qU4NS7lRhRrMDAl3AgZ
KhjLhETvhWtdDbwyJ4f8UXAE7bdK4hd8zNBUpqDcxj1t7JjFez9mAa3nGdirtPIzttAeg64QxO3+
qDpU/rwJfk0mnG5GJz1Wh1K5EFTi8B3Y79oxU3DkMch9TVW0xlqs3EbdEVoAvn5gh8TSo8vB3rKf
w2AaztCxVBOzOZRDC2I7zQkIKS91DgfPz+MX2q5utDMdt90HI0EVnpYRH+X05QG12Ayk7qz/eEhv
EzIocT5k8FYLuHrtY2DYA+KupFtTQ+UyBv1P0o/JeTKHhY/je1PZW6MH12K6w/iqzehMHSK10CKX
KDgx7iLi0kgnDK7cYqdFaXbDtrD6VTNWGhqb/zi0bljDTXPhJFmJv+ycLQt3sQYhF+5FjH+hGfL+
PjfwfpC6rG6lSLttU0tafxnu5YCg0WpM25ewGqBe1gV1GaEC5Ji66r0t3LUqu+pL2LZPbhPBjTjH
38suKW6Dpl0KNjU247q9xeaoFhRFXh4zgO3kim19ehITwQdu6dCVpLN5YntBO9OY9glkM4x/jvGG
il/2GrC1ACKH5xl3T9qUStRM5Ds6g0PwXOcXe4tsuIXr9Oruaea45LNhgLRgJEuozHawCbhuB/OP
P+o7t7bdu0+M9yniLU9pesF4Ed4NwHLGvaYkEjTJscijUl+QSyAfHuO0ByuNs5RMgLZdYFXLHjfN
BsKOT3oJ8baWwMLVZeGAujBzbs8DkMVXxKAoHWz/Zmnjo4m0ZtnH6uEgadj7oJ4bLPjrWEItjHe9
Xh0RL1HcsNckzxc1qo7ZUqdlmLc4kP0cKUnV1psAzcOxoU1g4eKh6BjO6QxplNWb3WnDPe9TZHps
qAhF5zeXqroS0fKCEJNfN0G3saPLj0yBUQJkAWMlcgA7iSe/glyvL1aJCmx+PyPTHIC261varum2
93XrjRyxQ9aU0U8tAW71v9k7j+XItW27fhFuwGOjmw5ITyaTyWJ1ECwHbzY88PUayFK8c99VKCT1
1WEwvQO2WWvOMeuivUZTAdpfU3WkgKRll4vkyzQyah4VRa32GLpkMLjOjyQhqAYS3uxNVQ3xi6ZM
EVKuF6Xzx0jdSx/UEbWaCNhWJWogNOQ0xIR4RS0OsgkzMrx+pu6GzCCq45BF6uQHrCXH05RAeVNn
7QtKIPwWbVLeZooEW9SrxjY2hMpiLBzXFkzOU+iM3/tAF/W6/x3NyTqvxm+pnRrHjDXnehib7zHS
hI0k0MGGS7E1Tb7+mnKmS5wTZ++ETMx+6EIafjHmVMYqQGnJQHBi2LRELefhd32Ou7UCdm+d55Lw
1Lb4aKXxs+mxp6tyOIdTcaoco7rV50RdTla9YEdIeDcleqPeZt810FqrOmsDar1AjkaDpQg5ZINn
KniWVc02/N40f8dWHx3DRDtVup6+K8BllFiQcwTMZtSxAGRh525jHVlFO1nsOtioo5thflBV8O9Q
SPHwd52zJlu5O6sdo6kp5Q/62nQ8G+VnNdvjhW3aihy7IGT/QkH/kx545+v5cHT1NKJ5CyN5rtrj
bJT1RakYVIqGGKmCCgcnvqRmwxBZN3BJCvtuLY3gpB62VPTfM5HDezYqeSliVV40ILu78oit11qp
ddjaVBftbxEBu/tiDrVLatD/caw+JeobyU2kF9OVsYCGtWXtXUVjXeK0l9HO2wtNp/aiECPRsBmE
za3XrOC7fl1oicmu0qdiySo/KtU1a9NfruymswOxxu0Atdqi7jdmxnyijcpnjMFuHQuoBrGtEH0+
pvDSDCuEst89RqZPghXganZ4nAogKFPxI67omo0VAOvJ0E8ZYxg8j5zkFXT9q0Viz04jUL/itOIn
1GsVCdn8vWeE+3upHngzavUmVfxhUJ1wqdMFhnCEg8XZph+TDglEt2fzMsvAvDiL5nPs2CKoKUGy
GSf+ahAoq3MreWM7RYV7gNVVW0N1UALntVVslnM5CFXqhtQE7LbZQidBtDq53V41zA+NrPuL04zV
qWCw0bNS9WDHY6hJU7gIRoneD/pOILvPMGr+qHkFC8jQm1Vat90e+R3jcq3Bx+rGYWsae9x94xv0
nnrLFiBk2qoIHWEwSZv3DD2lj/qzfYiwguxryW9WgPq1nnhnEp8cmwvZHroKTnrXyOJVAQN9aEq5
NvOY8IIeilHCquTYSeIXHHDzv1mUmljNPRGm8DAUItPiNibUMIXGwIjoRLWXF1Z/6B1nPLO2girV
VuK9EkDDZkDkfwa6KQStmsx6O1DjEqaA/cepZf3oWtg7BLNALw9z0uBhlWYm7NEy119b1Wg9lmkd
raDx0mgKaIcu/07mDTVg5GJmiySGoe8rMhZfVZFOFynHauOAwjqXCTHNtWpCo2EDYDXJfMFqOGF6
U8wPJRh9yGps0kVC06pzjraYaF7CPEqVdTqU8Zaf1jwoIvqlTFTCDHzrgxuGZPv21TFinlgEIEOz
xuAWJHcj1qEWmAzAKIkbkhjy4gi0M7mPljvuIkEoYlYR4bSEsKxmJNibvNNg3PfilsrsZWZwgtTt
XpO4Dok5bREXj8YGBar5WjmddjeHLFuVw4TR0Gy/B2wy4sAdL/Y4+WHV4Q2bElYHndG+dSAW1VLb
BxYdJcv4rslXtaumN6h8GgxObUPSzHhHCDOtw4YaaoW9sQjsF53qjkFY26U1Y+dNY0W9weKdeOwE
SbLiu6D5bhtHwpAZ2/icTq4EL1URD68QqHeVLiak2g75jVLbyDD3pDq8MNqYdBkxugIdqgb8iUac
H5UGngqLE45a5G9rK0STM9cAHmVGkCHV3O3YF8AYWZBPao0nM6F6mCXZLQTte0fJYEdl/4ZKJfW7
avg+FQ2iE5uOmBkD8rSbndZ3l1QE5Qsth1OlZp9j7LwOy5dnxKZzb4WRYi0QwPf62rm7jjIcdGK6
VCX7NmnNYVmCXy1FRdeNNm9orPvkKubd6qLTmKkugpts59TmtAtccK0lOBXi1CPpZWm5A1c9vBmC
+CXOgSEgG6YcGFgXgkxu1vmxQVWF/XP6lAnxgpHG/ogC8PSOLI+MgmFNAVT1n3enbAtPfznYcsFW
M2M6ObhWrOxmPdU2oDbpDyLeUIEGsUjd2LVtXPLYeSefrRoohZAVE/isDMuzHUzoo9mzAo8OjxMr
8nvb0MYjYpkyi1KB/ajy6mjWLPDKmfoyYy9bJzryQ162+9qET14mewf9NTgUVWGP1euU6grfyoWx
j8PmbGXWadah++ilc0919nAlWlEwUg4a1p1iTsCU3Gq+TzBiLnOVvD8vIYWkt21Q/w62bhCr9+cf
YtMpL0EYnRByN65Gw1CEm6xHqq0DqdiqjlyyOYFQqin0shRK6Ea33LfCnYazXgz6ccpSj0HojMVx
2sqO9b3DQuitVX4hc29uWlnTLADdApFUcoY/5npyL+5YETxo6CRNzN2frCQlUSu+Gmr2d90lrduU
o7OLlg8Rp6btj+ym1k1abqCAWr6+vKegf4Ts0Xazah5qeniAfdZOweJuUGPCsduxfZvjn+Ar+DYc
2e4Gq2peG6Grl1hpzmZEEiDShyFpJSwjRNYyzu/s5XAex3yJEkzaXYSL/D01I8IzyEmNiFSImDWg
kIdnravoegSRtc/VWUEBCoFzcVD4rVvo5ynrf8G4jV8tNd5b+LpeFJIeWg1SZA9bDPHxfEHcmN97
R/G1bD7N9tBdmN8+mTucM97Vg2EY7os9kA5Tt9cKb02NHvc6tEV3TyWrAPTO7HfE3N0hNCUMwhi2
TFffxIt/xMrYPPNrbjQ80IzAJLAn2nwr9GaTl1i7rYnyDw6s/iUoZh80fHOZYu0NS8N411BarCPy
SaOixBOM1qWReX2ltnswu4ju+5QyauM+0R1A3FXWcVWWv6BM6K62Q3sedHKyhIvC2lpurMmR6Fro
zo2Ygv1ImvldMwwiJ0LsDiLPrbttCkCkEaoLgtBUCLUxs7EmxxOCx4QZjUcE4XwDLfCDcBJapTMC
RqYY5W6NjX1tmHcRhO4IOVXuSpgqbxEOEiQ29+cfhP1bpai019Bquk2CpsYj2fkzhjIGlKwK3zMm
TxpU/CwhaeUrFPHzu05fEJpN2bLEn73nVbPRsK4aaVtp7fzN1Mm1aGyCjooh25stTXAU4fm7aUf9
hnwkg501dsDndWlhUVshujuyo7c2iiiOFjpzgXCY2fsuZjYXF4T/6ksUUwVuQvXNFJ8YYcL35xu0
i3mTYta5PT+haWevGSCiSKaM1qAd+eDkMtedFnt1O8TkXGCdYCkZvo/AaTdiJmVxzkJzRVAMSVRa
GIDHFawfR9ZaVsdWqG6GEHqWAN9bEDgZCfVusiajFs8WkGxMMFdR6PhsAeVxUqtzuMgCc86cthqp
fsSl+7pgJikK42KrTP2Ent2+SrJ09PE0del0LwtqL6VhEACBNlay0twUHLseyfRbB77pLenn5r2J
OsDeY81RGbbv+OHes1QzLsQ1tO9Rhdg6ctX8/LxrlxPm0cvRPKJbad/hkyDXNp328Lw1tUJzLYmG
2D8fGy6fNBCW4j2fWLqB3FKeA3i1PDMF9XJnQL+m4Mqb6IdyccaTzvp85oTwMp++foFBgFuzSc77
PKtoyi6vG2utOBC0LVbPiwIP4kmxI0AIy50l08QZDO3Pv29Kc6qrrcm/n9WtuuAlCyCyLs8jc3ad
o0vk6nIJ5+Vwp0GjZIk6rusESUfV3J83tZzCAXXV2/MS6L9DFBX2y/MF8iB5M0cnuz4vGdL4FXSR
+vf7whpBOEXXZqfnA81aXSTyCfk+y1eAeReBREUez/OhgZZTE6fO6D+/AiIZyDkz7Nx73op2KNxh
KMh3z1uHxFF2QWcCQn9+kmBe0pViojWXZ4ZYSzXDLPU1GpIH8pL2OrhG6NcyDzaMjANugUpb5Aqp
Nw5N/xhpl8EJmKw9+s+CygFpOGgFIJKntUQuNXfvBLmR9yvEnuq3vmuRfz+IUoCyRWDR4XlxZIe9
Qk8jjkGA3jNSR3oE/CK4PsP8pCpN/64xi646GVAkXi4aEm65aiXFgRAFOATudCsH5at1xmPUJMnh
71CmuSgXnJIkz+VcB9+IJiC5F0lDA6vq72WVZ9dKQccYGICySxR570OWdLti5uiqw0K54QvdzAZ1
j7w0w50JOBYim+3D1CQNuK2PQ8nOOKJ4sIkIYt3ToSYCiJApQntQ0w6Zrh4Epa1tAe3WS6WtvSP0
bWgsAWml0k6l1v0wllkhglwOapqRkqUOyTqsqx8WHEOwTrXiPS9yf4LDkSxTn0peC0ph1yTjfBZU
Tt0Zafjfg2Hg5NEQi3nRckyXdczcomanVqGIIYmP2Gr99JvUEUKknYJtTT3SUTMNwAhO/1sdmTDR
PK+BsuYHPVL1d43iARTaLD3MpB5f1BbfdpcOvwuAnZQh+JUsDTpLURX5MRwmDAFOQrpya0piuynS
UZL5UgR8WuGmjTcAY3HiRt3nBZiOQXL/Xn4XeY2K0AGsSP3EPU7EBq9aE58dBWnUjCYZpXVkvUvI
qZUwx308KLR6OIDJNZiCS3fUdJJz8hRMdSXuhWUQSNxD8UIMiejboapFXpKTttpenx2AKh2iTEk5
kUnt4eaqdZlm66cQo+5N4Ug2eTaBQwvic9zw+rkO26+tTEnmptvu3YwjvpVV8B7b7FOnjG1NbZ0R
OJ3TyQg/46jYjgA8V9T1QMrHyPWjcqr2oPvICDcR7XUslqqQoBVnOaFYOY7bvoSxqwDIVpvBb0jD
gO0K1DS0UJsVdpWuqyn5I2BJr0dCWQ/d2LirXGHMTxUjfmgmOIkgYIqL+uSP23PYz72NpkFxQY2A
EWETrR8mG2ddaQ3fRB0iy6iD06TO94rXmtBqvFYsaXmpd04o99Lo07UZqYtq7cqEpndzkMjuE1QU
iMeQ7cWAJpJUzKuiM801K10YdWnvGzTm3m10K6+aG3tVAX1+tPu3jASNc2bLgd7p4GvuFL8o5Tht
Ztulp4CkiqzDPzhN0gdoAiBtuDRplJjpQ9gyIRhQO6ZGq2ykkmUPu1rS8cjd2xnLOVJPA1DmklT2
lGXpGcMo/LoRRYigQrkH7Zw/6ESTYFx/gLY5tBhofadVotfcav2qIx5o6vLynAPz9eo5XlLTx19Y
bokDEGtFE19BPdJEXF6ZXe5Z1pP98nxhQAIbwHU6PQSJnj0M8wfZukEyo7cKUE8WjkUQOsE7/mAH
/BT0u8WlrrXqUeYiwRwWnxIOs6Tv5UM25nRBr/vDNrWt6rofEfbWc5tTZrCSpXAN/dqZh8cwAm0H
77aIZ5KNvlzVmvq8azvm9Qah4mE21HbdZdO8rduR9VqBtiNeBnCEbzYoYGHvQhr7DwXCP5KndPaL
LCofhlt/igEvREP5Vgz5LZ/z4d0Yx59zQ4xZHZOrXSeTcklpRgZNdLAD0V/dUBnuE0cIHQMbKe7D
Nhx65G1w7ZepIUeTcU4kQIK4VbpHgE+RWYXtBYJOeOu11d/nITFf0FB5E9jVv3ir/w8O+T+AQ1xo
bv97bojXfbW/86/sv7FDlof8T3KdEP/SNZTpwlGFiRrd/S92CJXGf+m6bTmOYwlcQLDj/gseojn/
Eppt666puo6rggr5Bx5i/MsBOiJcyxL45W3z/wkeQl9oQaz9G7YMSInDytR2eHOmqQvxH/CQdKAj
Y8xF6rHpJId6kfJItfWNaLgp7p88YOpQhWb6uYJqJYc93KB+Ygh7H6pS7ANpXZKQrY9dX+LvheLG
+9adr0F2GQOWzFN+oh6PA1W8IRsDUdrFn/01CMUHZVyAWgg3c5yASVFcEtJC8Je2uOUCQMBYo9eR
2uPdbgOxxUF4KNHcrZCPbOYRNfODQKHfZA+dJx162FKVimhNk43er/rMWEcSrhLahowxYyQ6wHwn
bRYeH0/oxiNnnxmgeewtLyvKuz1ZL7P2lnQkTSPSHpiBkZMF7fyrqEafvEFQIj9LkNxpHAwb1Wt1
gtIUgJ/4v2+iCmMQ3linwEJ/qGGDfYD01aAaPMTH1goe7Q/0o5SNsYyMaA2FOd0sEFUr9u4ltXqH
hYOkI29Ymy6kNquhNCWJSDnKsfvd2d0+wO5OPA26cWH+UgpEK5lNXmOdWLdpTNENyM+47D+CJApX
kpVbN6n7rjEubhFhOCzwmmiwymaMPeuoV/+o1hIDRYp3O7DRgX/McNindEe1hSJAsIRDn3AkwJU4
K1LfQbcKvMrHrn5oUF1zNdVOhc0XIKmTsa0IcTb2sbaqZkO+SCtbuAJ+1ECcZxGxy5x2azOceo2S
lb7WIgEmKETbdJLQb6F+EtZAOlvDFr3Ty2FdZEKSSVZE7K1wTGvu0O4VAf1MLYCWVCd7MiB9JeMR
4e82ICZrMxBKmAbpSilc9z0amgEZRgEMT5/OI6oekIzyW3vHDEV8l+Z+Iy133kR2/zGSg0vs5WbR
1AAca5QdTu56CBHKZMBHIGXUke4FVHh3Q17dYrW6QFTWDY1ayy/6gy7+upE4RyUqPPSzNKipcgUV
eJskdv1B7ppZBWLvJLSB6Ejb/XBynWgfBT3taRd8COJ1bHLGW2eB6jJx/VGPri9QBa5GhDZoozXl
ppqaaz1QLzetbVnPa0lklWWgNpvhNQ9jHl1CFVocmQEPC1X/imRxkvpCHM8BhaV1bcLTRh9bqvj/
4f78yuuWXnB0C7pk31LkQehbeZQya1ayyacaJIQSBum5LtMXEiYub5YdnzoLOEvbCU/YRrjqzdEP
WqJpzQXkH6hvdOAUvT0GdfsZ5gCxzLpeq8lAOi4xZYXkoZpyjWmlk1zZ7hMo83ZTAVpLehRvtAtx
ROA/6pMbjiPCp/Q2X+LrY79KCPmK5ggUs3lW8H57lPzkhpbmR17hbuXg3biwygy99e0Qf1mpVjdS
jcBB1AI5W90kr7UGqJoOKjuH2DrWCWVoO7DCow3fYodCEosjG6JdPNgwFpR84KDjvBIo/VY6S23k
tsWK9E+DLJUxOJ3TFgv7XL412bh3VBRwTv4zoz5iW31FVS4+iNH41SOt41BvSQ4iE0UYYXF0Qdzo
nfsFkRwGdGrGaPTpRpoJIZF6PfYe/VCElEEC/RuZqDBUD1kYK9ARICOuws5PYM2JbrraYfgIbBf4
MyfbQvIPNm4AoF0lmlg2eOon8lIspQTRoezrwKBslgIajCUSdZI0TqVrgIWLSsszTLAUSUYxO2up
ybvpb6yYPxmH4pUIIekVLSO9SMEV1VNED7XpbgnBHJsxiwgEWlLKzbnY5i4hYHPAIDeQHVt0aPSX
Pk8p5nNoROe2UdOzFWn9BZ3IVrPN4RXJ/QRVXfb7jvnIT6cF3xsEBphBtigM550ZjJ99DQCpCkPl
pVJTgyJUXOCNC9+6BHtLRg0PF7x9U2SMaxeThhoq1e92GHcxIdw47U3M/J38U1tBeqxdtAe94wdh
nXyj6zEdy9Q33RRK/0jICAUzXDiM62unpeMwiCG4SywnLKrZEMzm78LR6EeiZEZLIleUfpSVRSzz
B/MknUQDvj/iZVhLXbCxNYNaW2fh6hj1NWvDbjdXdk0YduZzdgL26/T0ZOcTUcdNHt9CQ8XrD+rF
SqwayUA97XRVY0tmkI8aUmj/oLRyb7Ci/h4HCAI6gKdBVLc0qnVWjal5UhrLOccxJMtB0R8B5dZT
ruenmqbPoRLFPaaMSXeIcSFZzyMRyaPatRvMAMeeU10hERS9h7ulq7HDyv0696CZdHuJHmZ7GmBz
QON4GHNEmmNmbgeFlbt6LuyUQJOWCqieEIuVyyUF3WDuIs+v5jsiablCEmNd49x9C2n1WrWeb8PO
eJD6Pm+uAVWGSMlfkcDcml43WfbLehUB72BYQ/eYBhX+TetNc/TmOKJ63pFED/iy0A12slHoG04E
OrrghwiCaJPYqXikjJvbNlc/pB0lG20xyLs0Eig5f6dRO5Ols5RAJgEQhUiPdxpIhT9K+CgVyEFz
NtwbJJK3lp3BhV35F7kkxjalQ3Ah0I3ibJgN6wwBwoq9yfSWifChFflLz3l+tqQBjovO9MYkFTl0
a6+JmNYVohQOI/HLdPxDEk7DUzX17Tlp6/PkTInvTjSaCCPLNo3rTsj04MYmikMiUy0CdCVi8LoS
iXwUeH0ZGbCt2HiR/rfNIo4QGsCfdQ/BGy4942J1JUkhvOi4D3zbar6AquRHQdYsMY0xrKiakUWG
6d1wCXINm765ZK2OG7GuQb2FxrxydYt1RKnMR6Uzfiq0v19YiPEhouLFdqbLOMd/8Bd8OPXc7WMQ
XUov+rPRJsd6mhxSMfT4G+Hpz8BtNriGRZ5WECWvekuCnjXO4xedYdaRhAK+BpJkGI1ZhXHeutVK
2p7VbLBeuvjRNtNAKroWrYuqTk9Rw4RDDnx85AS9c+40+zCfSPtI5HdWjeapJDDLF7P2y82SfZim
4oBrdXK0ypPJ0UJrAp5iWhsQXPA3KURyTeRjmvTtqwhe0EA1YUzvWU04BbwR5NvJi6U5qH6C6EyB
LqY3PB+cGPcAAnDPtPo1jWRSi3A4uBHHiUDcOVKsqN5Vq75Whn7QDPbRJT3+wrXIVf7GmoSUiYI1
1cj7BkhDAjVxq7b8UUoyRuxgjW06ovxT0TBLF17v7LI0EtfRJog9oi6fmD9y2hwbRSfbVp0XcZ4a
r/TKEptSSoZMYFpbp37DMn7X+DbS2aJSq/n5NLdrRNJsLjZ2hRBpdOhuaglnRYPQYC7Lz4yK0UrX
qCQlrQqGpvxNYhI+WUPWXte3r6mcupM+IEd224C+lR2h6MtPqHGQ70W0h9IBXwN/3FLD4xS0HVXK
KcGY8s+Vz38jEC1IxZZr/+3fv4+qZ94jonTvf7nlP+9PRYdX0Y24O8zi1/PWv1dVefvfnvjfrn3e
q54SZ68x6JaTbA5y+ZO4UXN4Xnz+Nxfzv1/3H3eJo5zshucd/3nc8z7PZ8Dhz6rsPx7zz9P+X908
oHncpU3iUIO18kMPP/+QzgRO0pTk3+flf255Xhcla2UOlxQx4aQrsqeKwz/3eP73vK7LTJfa4Bqz
I1kfhP+2W9dKfj6f8fmnRBs6Mx/xMoQkcx+G5BI7CtWy/Jngqgr9l6yJCU2FAeKvD8uDsLowY632
PRzCat9jp/37FrvlXTyfKnDtj17iYyMzk/XnQGCJm485UZP8p8QEaZRBaK3BMiM+UAzt8Pxjkgq2
G/r64/lSeY0SJDBBM9XLi5Jmy5eyvAclC5tNr7To6ca6wpRSLGsHzJgsjt24OoTSLg/P/56367PJ
7c8rn5edzhp8YHzrf+7y9ymel//tef65nbbvuG8SaFfSRg6KCKI6EC9KRG09HPQ5LLzJxt+5Spcv
oBUaSJ6sQnQ0SXRQ6NBz9KcKtxfL1/y8/PyvVrAiujPpq8/rnn9M2Zak5kbaJn/+HGYpcNr0UOWo
OfY+8Q/P7+D5J16+jX8uPr8mAM060DEc22m2GMeQui5/nrf9c/H5IDNGo/28rpqXmeF5+XnL88pE
m9x1oF0CG1hXGBFrSPFxDVRs59Y4/uAehxMdNaCHb6i+T9A8CUgPrqb2hfDRL+YFu8VPVFAkdgSy
uslnL+mrAVsZeL8OWYcF8+tUnJnAL9FA07PUbvgq/boA7mXpxyJ+OBheU9X1HKU8VFG4r8zyC2Oo
gk8vnnwXgbstgm1Ut35rgbQxS+zMtleT2RKtLJnu6oXpjCSXYfBam3Lj6H/C4k8zx1gFw/1kEZpo
8emG4VKFAo9htvyQ3hR1O8gKO4f1XNEl28y96sa0yfiwJphsRKwIaZOWYqw3UCcOt1EXvkyF8q2t
5afpWq/9+A224i5my0tl9bTo1ouy8SgwbIhEXdtmfiRh8+iD2D6OSfPSkklSGrWXquZ+kUQ6GjuY
4mMIzQP8sONgkAwXNAdKSH5pCtKMAPlAMMMV9XPMpzsi1s8hjk5z/WV0I1Ls6KTpKUbi5IorlB3B
eOwbk/Pb2SPVWiElwldinrqp9bVJ9+tyZKE67si6PgzjsiW49D1TibIetRTQmLJTmpJ1gHPDgv7e
5+WryLNtBTa7Y/+4BJm8sQ4+p/l8XT6AiZA43ZZ25s+qe6I4vy/zgewq7c02jPfaVa9IBQHq6Oua
/NEEaUEStbeuIOPMMH6N6JjVJjxmKVK2prhWAnI1Qky7pecI37ITO7WMIJpKT12iNmOLn2nbUoxB
op8LP6F+K85jbxwsun2Z0u4zRfeqxWAtQ7/v6IQa7cFpq0fYjVijky08XerysQcyX0zjRdoJIG8d
QAJYBlOjooJuUq8uqTofNCzos1Kc3ZFXNwnu+RBt6pWsAgrbOSjWR1TQiFf0rSmCs5Jbu1Z1gDYa
b6nd7EsaqykCYCWc6MsZ58l4V/rUxyN/xA3/ItP52iXJdgxtPqy+bWNI8l8R8DmscjjHLSRXHvb+
jQ0ddcT1w7LRdRWfxsqhs5yTJYozvpsTdPO93cXnVFhHBDKTOV0DdAR26HgGUd9dE3/rsuiDxhTS
/BJNKYIzUz+mCzWlrE9SGDvhfBaKseEcTFaFSZshJZClHqgFKBAcnWNvNVi7wxsy9H3aPczxByiU
fdy0JycOvWjUd1HF4IPeANtfSPNByuZFLULGzJgsMuPSF0x3wt63wXta53t1EJwGLDXHiVBJqnt9
exgMKhTmUR2cW9J129Tu93MSfkcRe0GpBk7XOvDMn9aY3dhR06MYTnRhtyxeoHbPr0ojDvDSL9j3
Nm0SvvZS3VWZ8KsaEGWzgk+zhUJ0EbjZVbAfuFmAmEJwDRM8PuahdepX5HhvXdj581Cw1vKrhSNX
MVoVoccIxaa0e4kmLNfF8AXybW61YyIxgpXNoUtJNC19hYPPnsPXqOs/QR0cdSfbaBK2aqvzDOoj
NvVPSGy+GqvnYRF2kXJXa5h41OBdojEoE+vDzYvPJMP9NQd+W04fap8i5bSQrKvrqi33NR3atAj9
jFxZ1Joo6LYBiH+FMGz8bkSK/4zG/iFyFASa7muYZ9NYHArt5OjWPhJkPw7TGarTLWitPZHLsVmf
ipA91pDuiszYp9Z8cCtG98S8p0r7ouesSefTGPAVAyhFSH1JqcC4RGUqfMWlzpGkaC8kAHqBFvoF
HNCJ8y3D4gcl4Rwr7WtHDmjakXcA8R8Vx6UZ7avdOzeWry+BJh59ENxNgXMkxJSJKTVUNEIcA0BW
KF5ScpElJrjA9Uw9gjNM0QMvOj7DLajWXRAg0cfKfkbPZd8cNcI/Gh1KZXyRUU9hlPTSIrzFCE5s
Mo3nDK9l1Hh5QEHS8iOW/CppgXIeL4hKoESKS0fjiNxWP8P4M9D9K634PBAHNZn2VVGKdyOCDpJn
iM/0Y2nhg9CrTXQz5CMe5Kax2egZhKNBYzD10A+CzFfn0i8MFxP+p1L3/pC/SuLMkDR6dOiZnzDi
LYe4keKpi65ZBdmKXmtHBptT7/WyY5RptnafbIj2Rf01nTWOgqCf9moyE7b3GYjoHpOvNlnjnkL6
KpuLWxn3e4Pe6mDZG0tp9u0bRG8/KWj5z4yb+AnzEMssMlhcc81b3pH0Zzk3GZlnYiG90m39FKNI
FajrFqWnRpDd2OenrMBcmcYH4PrbhKQ9yzV/mWH6jTb7IWiKvTrCFIENQZOOoTu/AUl7T6gooo1C
gCiBknmufpTJXbW8GH+GO7yKH079PqRXGewEodzD1qpOc2igDfgul4A2j3Ka7sCDzVa2oV8L92Zl
HYVd7Vp29i11y1fZZPd4DPflgFukxRGBfASbGAFZoRmxjF8qrn2EWrj8KEkBgRa+DiL9ZMXzwQJM
qOPYEYwn09TBqciRypXWuqTx6qi5NyjRGswASQOMCMG8I1maI7knKVzHCr5zzOq7mItrKOOdlsVe
gcd0Bnpjj3simneBB/rmFFt48/YFaCQZnrNOrky7u5FfxLTEEpNENNuIr5Z5q/UB6nmzqUpU0qnp
maO+HXTUEEqBNwAvZG1jPaSzYG0kYLw2YtRvEXegqkktb0oPMbmzZV/dDDq4YZ69mOLNrcVvTC4E
jFyVRj2Y5AcLtLCyWuvVuA1QpI5krEbqCuGwJ9A9NFBhKExP+cQATNPVPhA3xhSg7wva84ssTw7V
ZxPIL3bNmXkYia+zCH4XnkRA1sllDEdOwowWuO3O7sNDVBTHSTLFS+WL3eQWsWyaNTspoKFXkP7y
cZdhuoWVHizxDizdAjGuCSD2ZOZ6UFd25P7lU7jvIgY7soNBmvoupsei+CFCVEpavM2pntu6tTGM
9IxD2sPnsHEF6cTZ/KJjv9q0lfVqN+rRoUdTWsG+INq+Ddg4h+UONTG5mi9WlB5HBKnKNP7skvlm
K+V+1h5JWh8m8CRpN91jeyY2lsIsdUwbFr2RqMdISQ+16VIIsPBtyK0xO7sBxzUVMMrMl2A2T2b7
Ab365Bgh41HKXmJAyw96mo3RRJU7UMZ9ydRYO4wpkHwx/BVI6fuatA9Semc6OQCvh1nbacg4lGjy
6WJsAwSrcZB6uo05RWH4xiP0P6g7s97okTQ7/5VGX5uF4E4CMwacqzJTqX2/IbRyJyMY3H+9H6oG
3a4BbE9f+MJAQdAnqaSUMhl8l3Oeg4Q+Nog5i4GRKIrvpEFbWD92TkMCcUWKpLwuaq7+5BF63fXo
yJdRJPe/EG/S3djubWAnA8J80xaOWWfYtjQ8ivsiAh8Doo2bzFvEMltDUClzchCScAhc85HF9lrE
ExZ5yQ+OLuoX0+oOThRfIHzee/YP07yNLcrLKUtOdjbdJZAW5ni85BuySomPIuZSQWVZ5dw+h70u
WQlCL8jZNPSawKJ4P/r1ZggRkmKE6jwXXSpQtSLHatxuZlcyU5u3ZRZupkDuVHdTMMsvcwXNzkB0
NeKL1acc/lGH3tVtYcqT5JdLsSVogVK+3PZOyhZOPdbcjMYZCDnGFwJ6PMyqYzVv7Wzc4G7mleRd
ZmN6slrWVdW+H0i+afWuF2InZp/qNbkfx2HXDNyjdLX3h2yf1mQSmt4NxpmMHiUwj0FJMp/V7TtY
L65Nja8PHN8MeyPEcBBTIRZgBGr7Hu+W2FbBwgNXm45fvJonZL0Mg+rX3JJbe0RLGJxcnWJzFNsc
ezS5Y3t2YX3ibjmPj0wqdyP7NSfHuc8DTAp5NIf6EAftcR7JO4x2dmHuNPGrKWiW5dcuoMQHXX0o
RHssv9OhhA90jaF7zSZsr9u9NNTe8RtydPr7xExe6poxqxTXKqBsoLitJac4XaPMja0Cl4cyEmXu
CM2g3Rau5vcodub0MPr+DukW0Ndm1Wv2aJlx2ZU0OED7IyJqDJaMHVKwSRV7JyQ8tj041Ism5/MS
/+qLbN/nzd4u/MvFxV+4D3E1wvSYn/IuPIqmeZblTbe0R8K+Lyjgu5a5dtgdIzEhyBvBTQEmG51r
hDvXcerdeImxqZSxInKTG2t2rrHEupg9Sp1wtOuTY9tvhsoO3grDF4oSIs5hCiYjXPTQ3rNxXo0R
WP2eIirx9qg8OMa8DRN+EgnE2fBCZhrFxkPEFrWc7ZyAFWBEHAvbaUqwIsaXjXMym3rbq/TsSja+
Zk9uvclaAEap6vekMO5pgZLUWixHeww4F1LnR3Nq9iMy6HmSG8La9zEuh8CCqxt4d4wBSPtEH4b9
u+JotpPpwVHODk3YriuKXSfcHWkRq3J4i3x7D/ujI+6GrFJWAjZEDl5LxrmbnU1WvAUWYffcsObO
2bXWtE5RvjW4A3rLvnAKpABVvctI5yyacbs8eSVyozoc1m4/7KQkn5zv7C/jnb47Ijlb28ZNLK0D
NlluqKRGdmLnGtXepNIn6Dva/w5/ikaR0qFZIdbArLmXL1mzaVVmYvv77u8bUO9YfD2Sh4PGxj1S
k+m8nsuSr//9FFKEZf0QGfOW+GfJvRs5HvLNmtUcJrP9NIBaWyYm/2ka8s+P/b73++afU5S0T941
zrOtEUChy1nWb6JRC5Zy+VuDrY/IbqZD/xigKeby6zzmoHR7RkkmcjZKmnGvyVDtjc7f/zlhc/Dv
5X9Ov8IuOWd1DQHuHzOf35HOQjLYEdLUbERtkNMrR9ZK7lU7lVzXjSZpvC2Hl9gnB7zw5Xwe+sx7
hIiyDkGKviQ1/KOhBg/RIMe/td32qawjg8EOJZEthX7O5ImyLbqcBz9YdUaqTnVEJmfp9c1LiiF2
XcSVT2ow/0xYHuWJZz6pbizPOtEuF0DIx7OQGGhVALBdvqyNnb03RntH1uQzJV23a8Q1jbVJQmf7
GoLggjRg5gcdBTjgqKF22AHViz97+6kJDgnd4LUfDekjue4bX7rzhQ9DbVuYyj/oHisu9sVVYxv2
Xa4L6hVS1doY+F8fiHztmRCxZdbjxuiGe1FVxU0Ryw+Arexv5pCLoiRRyi6dkVsc4fB1joowzvcm
U4oixc5JJIZ3a6ryHmc59E9GBJZn7nI82A/21H5bw6TPiVlbm9It9w1mgtfCD/oN2NWnocDBWhfm
fBrL3mfjnm/iiHa1NSU+sehyUf6FyF8l6QroN7cuA87EZDSaf+bTUw/wIw7ZVV1C6jTiYy1WKkZx
CJB+36eHvtozKajod5ZJ6bpHjmyyPL0OArQI25YAipGMreHSxccf0ePUaYUbP9tKVAU1sHfX4cAI
rX0sq/1QW/ezNyH0FMdQtOwv+b179yDq+SaXFaOy6TA15x5FRtFkJzyMq2qR5WQzQub2QPzxrkV9
ULls/XwMkBxXUqljkd0C6GBxnGHNHA5dUWG04bUQGru61+SydgcTeqUFTJvQka1oLrS0trOlt1NH
uWJeABXeEHCIuQ3JyZzsct8+DjohEDYgADDYzigZe3YqDGsZBU4XJenw/rdHN85uBfP6E6heanB9
EzjNQjDa+vjjIpa3dR7uvHTCxB5vMlGuMB0exjxZY3LZkCnjtCOcrRpjuG7AqYVrXbEJLnc64YRc
V2/k4rVESWdvtn3DkMN9LaPXnPW8icw1PU7cVclTV/a6m06xyRQwJW3EUhtDPsIbk/Y5Chue2qNB
DAP72JTTKdk5JUO2XR1kO5KOpk2WPDTeDY+FP4POH8fwBWMVN0RFwTIspGZJTvJ9W3Gymy8Zlsks
c7dBTAyw5+/aqV5F0xcbVhIgk43lvPOe+UgtXZAYbFwNzqOFEn4hHMTPLtfVEZo10dgat0NwWZGY
btc+6iDPWFkbmbXrOfSp1AHvju1hlM7HGExH5tY/NFR4KAITylD4WFwNdnDpOsY+l9fDiBrbbF+o
kZivMGIkaxrnJjCux9a8ltxj2pA0yeZmQhbUkmXtlG8SAiK5vKR8OPULbnBE2RpiW8ofFRKrYdEF
ov5VOcmPjXnRZsPFzPYKpVnj81NqRrWLl3oxdObmzIbVPnvlS2xVXNnGjeO/CWqVuj/lWtMZDKsJ
VXBHF2qTklGl/kMwWYcScz4GkiO62dupSvdz4l/0GRKzZMIdy1Q2cA4123cxlRRw9hnLzINT2zTc
xdYVuPRmcRtbw4XQp9oJMcyKw8zLv1M5xIDwOWtMhq7jKR3bM5rmi2ZtBe3Gi8NdOAJ5G6DM0BnL
DcdM7lxklHxEUiYXKRoZdujlTHedEtF433cf0trP1r5tnnoO0/h2ubTBrBV2teoXpwg6APGA2mMh
Qcsr37iKcH/NpGwT05Kv0k8vXw/3cgTSvCVG0jUPrX0CiIZha/E34cbJXvv8O+P60MLaIk3f2657
jU9hU00kP9BxIGjPVwNZUz3192T2D3jVNllbrIvu0e4Hcim4cEW0Q8i161uLLYmzSuLrZpzPnUWa
obeSVBi9Ee0gquyXUQOIr5eygtsEnqfKvStIBlv31QXo2sycYQiTjLVteefYas9otQ/Cr68JEHk/
Do54NP3mDTUm+1ENKGq+snNBUoQ4Ma2puFv0XXPfNLjAB3T9rTyPdgWOjtouHpDMYPVS2VWHlqFH
j8DefyOBi/up3HXBXZGdu5KDXPc3Dpv43n+Uk7XJ7fCh89oYmNH0BZMlvAvsQR99QGMcYa549xnB
amxHjtFNNHkWPu+mdC/LjtEyyGbiKbB6foY+QKA0/QhlQJ7C8gUDyTflWDsno8QVwTHMsLU4h7Nn
fZoGpcuA1WlJK4pPEaRWRAt+8hLk4fH3KzyFHKcJHXlfj1wrgVyyOJ3CPwFhbA++FUtg4L4PLAiN
VBRGpGjryH9Qi0/QDqd7b0ivCsv27sIGD4ayUbx7g1SvaJIPmICbB4blxTkWgnOnt9VrXpDxU1bQ
2GZtxY8+JvEeqPhr0qr7wPO6vV8En1VaxHdx6xq3DG49OL+HesL3llXEPTZZVdyn+iTGBKPQ8hEX
W/Z2NAOx/f0cSd8Bxrr4RnBHiUwfT4zfh+fKKmgLlvdo1MKz9ox+PRnuOxuoj46yvN0VcyaXU395
S3ijC1IFhEsWpA+BgQgMd0E+HIPlze97sZFfQagOLzqjIg6+dPufZorZTmaeffTMhOA1GSI6s+tv
KDlncxIGclNgAXJ58/veVAMkIxqv3rlN7dH7u4gCW8Lr/aZBG5ISw+cKJgtOD8UH8BLx5G1fEpsD
DkQW5chmgGWBBrvtd7FzyFn8r/tyaB6qxblYxcae0q55+P0QBeChz8bmOssATeKWGm3cdXGaTIff
f0I5C3flGPqc33xWpu3D/5NYyf13ffVefut/W2Tnn7WcGuR97W8q4z//dV5C5nX90/7nr/rL/6T/
+++nycpewhz/8o9tRZzYdNt9Lxnkuiv+/AH/8ZX/1U/+7fv3u/xf1OGoqf/34vD/8RMn7xV7j/e/
pKDz//ypDvedPwLfRh/uW+YiwP5nrLkn/nBcx0MVbv2HOPwf2nA7+MMJicoOXR/7ggcm5B/acCv8
A5SF4ws+6PgQAKx/JdXcCZYY6X9Kw43lgfFBvttf8yRzs7FVjrhqi8sw+BZdZTFHVQO4HOSKJnTc
yuOQvi7R8JbmRiirRF82FSbOnltXe10HBthtPfMr02PevIet7PrH2jQ7tIhcayBgDPSQ89qJDJFu
TML8NP72FO/9JjRq9JoIwVqQElmHJ+ySTBtUmb072XiMHU9FB4zdhXcuHJepdZZQrGwiDMkJwuNI
GoeudEDdM4Z0DTTZQmU2TvK2Tlhmu2YNCXiKxKtgisLuXU2DODfJ3JkLiSgoHmbUuhRhRlkR6DbU
FDbpgJEN7pEfqptZJ3jX4DGCQ2MVV0anRllT8SATN2hXMbKz+aZQCJBgRyl7viTI0r3BVoynJneY
82+gYqTmNtNZlb+xejWejWBScosWhk1j5c+QXox8NhY5Go3Ide1rxc4oCGb9UqZyiDagm+zue0bO
5tx2mKQZyvqOyRq7r4vkQHMCkj9jYlEfMzsihHt2jdLYCOjqqNrlkFj7yoe7us3mIA1hZibuQE3N
mXlZ+LRZOFaqpQ7P1GwtRFZlPScOI4yLgtSvgWRGN+QXJdMRJZKjyRllQRh75AtPed9L7lg+de7o
Vhk1gBhn9RTCztMEhWl80+h9I3AGakoKxsw+Xk3mlwygnp1wrEZIFFPPiWcbRR6y1Qia9LHPZ51v
/SJ01cZuLFfCRYEm+9RZvidfPMRLAOq1KO1LnoEMJRLkR/c0DJoJWmz3dk+QhAHNBnmcF52ztHKS
s/RbG2IEfy4CGBsff+tKjVX2nbkCOa1ntmyBcBKlyw3bqhFDQ2fx7iF2JI+1IwPr2454iBedK3AA
L8onEmwSBQIr8HXlXwZznOodUB4mfR3t3XjGoTp5ayR0SQLT0e2TW+iiUwjALMSIMGdBLDtIH81s
M3zsrG6Bx0/+41hoJum6KQmnKwOznq86qoLsMzZx/0FOssbnseUqY4OuGHDnXeqNm9hLclDRWYN2
IjP4pTFqGZgmicwigc2tqEf2YRSHDHF8a+ByBGqiqoc4lBXUjHqo5mIPk4Pus1V+V4LlRvUNpFLZ
yYvREhB4KAqp9SUtSt+/AmJtO2TRnkDGKDqFBjjPGtBaE6ceA+BEdBb37qkz6PLInCWRsevdYe/r
0dREyE2BtfK1cH60BfFlzWVCZA45MBBqs0a19qH027TEsIgbCgdlrsZbAx6yvw0mcDYrZGkCda3h
W9lal0SLnD3YYPG904pKY5x38vEcxks2qOmLQ26QmbkyS5gNhUthtCXSDuVNkLfo26u2AOyBIRCm
mddUEcnqUJjxykVyOV3Cmt+2MO3QPkIybOYD4/hQvunARABTWJaFWjkAcHdFCRKTCzu2hFNYhjLy
59FsuuSoooa6sQx8k8YAN5e3gDJghSaJHBgs50ZfkpPZxxV+UHtJsZoTZvToN6sJMqQZ+yUORtdo
xzULHzdZW5krm1epWeEHmAzawR9XeEdo2cjMi1MMteZkP4iBrJmcbz8MgJE1ZmDaoMgzbwqwEtVt
SakeXqRlEhKrMgoR8aQbnGxzlBvelSVbUkdDe0Z7HcqwKI+irLqE+t4rUMLQspclamePLq1No8jZ
pagiJUX2ckLzzALV8lsrtPFoujTouEWiZ5MSamHvlV52TTwpUTp0Vuve5OPokxt8oXbMYaaSwRPX
pHlh/Mh7uNo8G4X4LIHBGRvDDzjQOxZ4enGXgHptGO+Ze2UheFsJ4fvhHra9H29aJZwFi4WZiupS
Ivlly1iYHLxsHbbYmPyOdYBnPZBRRuqLrCsj35dsOYxdXroLtZkOczpNPVSaXRWK8Styc4EKFLv9
M0TZ9hkrLREzWtX+c2XX2vshXFbDbBAqwTUjBPc4ww2ZLYWRb5XrStsuq4PKnPIXUgS6FNg925r2
LY0nRhLlwAW7nQIsgOuq8SbxPoeE7JJjFFFGPuVFAk6psTIctT4OUKBnTmg/O1YzmUc3bziLGdUj
Zx/7Pn3pi2LGHYARWx4aoiEge0g7/TDxG5M4EGVhlmztuO7UFcqhNDkIw4j1WxvDo78Gzm3jDufu
SMS7AebjXI+Iv/YpSb/DK2HPqKNDtlGsNys7d3fDaCwdrFLMFc3JoZr24MCn+7q2U/OYuZFkyZh4
FijdwFgQ5YGMCkYH2nBJ6jD60ahQOCgXtEabpgxvGe1WY/TQpCwj18Sl6OzOrsyu2JPs23Qf6Jg5
NFe5bvC5Y9GJ8VD1Io5Hk3PUGbP3mOfC+Ox5aZMREKQoar8ifwZqyJlEUAy1eNXVO97VqAW5d3eX
JY4DcWjzuJ9PZr64kRGpVbip7c6dGUqj78Em1TWWnK5zm2ORlUwsqnXml/WNQeKe+dSSJdvchx7W
0LU5jgspxqaMuxo5E1OWZwG4OJVWd5KEStOn1Rxh3dh95CYrT8EAOSdO26Kqw5XtwjR2fJqvYBQQ
T4rEkwNyLjIfL6w4l+6+pC2MTy2sX/UEaAq19BoObEtoUZjYt4pB6zM9I8b9WDS8pobKqdUVqy6o
UCqO0fL3o43j35/b5QhOpOSmbpsWv24t0nCDhbrzcKQp1wSuZTYggeZciX0RzK53mGy3UxsQW6jA
lL/krDQ6sico9rkltnrqpHVREhScXZuGCofXqbKbHwvyKJMOD5H7e+M6U/LV6JDUJUbG5DpwhFCK
BaskYDG1xkg/mA/8Wqa4q7VtDR9uoUyGP1WbgezOIQ3tR/ZdGVXYlHvyqoVvOeD4DXEI+S7jhng7
2EzKMftlg8EspQ1kxhihLTDdfvSM1fQHlLNEXlGK2dN4MgfTmT8jWaasOa2hBJrgtgqqrB8UvUZ0
FiCKFoY7zGCisKWU3pDPzinyPFzC2PoSLxDHJIVsHr9kJd/yMWzzbgAeM02l6j9Tt45ZiZAUg2Dl
X++8/ktt1UNd8t//Bz0VDc3/oacqPmip/mK35ev/7Kcs8w/hBY4buK5vWoul9u9/G751++9/N8M/
WFIRoAq9VXiuQwtW1U2b/PvfHesP8oE5sYMQ0A5cBvyvuu6WT9nhH3wI8Jgdsq/3YZb+K+2UtRhp
/9lN0eIFnimE59nCMn3bDPD0ys93xEax5gH+t6lAn+VBHVqj7j1ZTvotqvaymIIzwJoLK/cvbbvk
KGFJBhY2byO4QXn6HSl92afeR+uwmmumy8yLbxFuoOge8XOCvroM0yduHC+EiFhrj5nFuh3nt//l
T3zz54P8W9WVN4z92+XRhD5m5L8+esS0KBmcxStsCurlvz76mRVH2EQkHVVJ+erEVNzhTO44bo9s
uhgq+xwPZrQZ4p44k77EYJsC32F3sjGib8AC+VH1wJg9F/XKbFyrLkbakG0rMXxHFCEUQ+DWuZej
VoDEVVPp83SZa9IsnwIYiQjyIlqwuF1DjdsoEWyqunoMM9xFfoB1xu7FZ2J4aq+xurEo9a8m4Z2d
MPxwSLjkLgv/VtKCEUKjKHqL9i3xWIMa4UT5YBBzOd83hbEalG1uZiNoCQDI7zwYnNuQtnAl0UvU
cR+sWwUpJpk4EHw8TskI1i3LvpRpIbgeUOhIt9nO5VKfR+QDCbM+ZIJx9yQRT3pUjKK+LKcGuUAM
pLzzccdIbusrp/fAVvO3UTkCz4hglX7G15HLuN1GVFFr48PKK1inXaX5oxqbvOfXTPouYLsa3TtF
fVVMjbyrq/o8O83dOJHMJ4B1mT1UR/xGm9giFsOXJYV/osgwwLa0yYvmfnBSFiiueRmXdnrsrYjE
Us7KlehMrGnRudA4fZOKBUvdwDlrSabxdAlJFRhvc6hiPNuh14XoqtTOs15lVGOsGzLINUZNFYsF
B0A06sC7VhEMNys84Pbkn7hpV0vsI0U8n5NWw1xU7dkgM6825ou80acoZjNSie/c1bdZ524WmU2r
9YfISzTwLI40oV9tCllTEkW+AkbzJJzuC3UBrODYFsy60Yx0ag1Q7yEA0Ljqh+cI/ExqHABwZyi4
CPaArQMDnQn0NmKmcfJInW79j8pu43XcY4py65pba1C+GCQljYAxpUJ7Fs/T0XNykiPeDeHDcbdx
mEaflT2gfQ/vBhzhlR8+l2e3XF5bjfHhxOF1ofVz3E2PWU8KBTc7mofnyc53Y5Q8+QySV+0Y8Zps
BcuC7LgsnAp6Yh5Cj+Jb1iwEGhZxGdrxyICOaV5bpXlno9HmyalxQCOOHt1TNqgnSwaM9xubgCT8
NWPbX7apfIts3UM0c37kpM6pNSHsauyHZH72Qsokjdl4ZSc+24zqxADk3W2Sy8mhPnM9gK5IhZy2
uLAkOlumBbkJZY6tpI5+koESmKX+5vfbVM3t5KO9Y/80SONNdcObIdEh9nWTk9TYw4+DVZV6+mkM
ylMvAaWYV+B8SGKYxL1bAI/ympshvjaGigNvGZE39acRj6wByReDbgMA31nbo7DWPcNoNOpthzUh
Bw+Po8uto5Mr81M4IHuM4mfiK+tth5Q7sfpbuywqaLHty1RrIn49j7S2EUiM6V2y68QAEaIS8Hpg
bbRoa9/qzsY8PDIYoodqg43tTT9EAoHrsUO0s9Z72+DbotNneSKfRBLuVUU9S9hn4oJDnszToPSt
GIhCmYkkwR69y/rqzFAItxe4cqsiqFmh+V5ZubbXkswGp44IPLWOxL9jJtRkk9QhAalYf3tg2sbU
njqftZILkr9o8YEDPvhBck7Ey+Pk1JSjQ3YLQGUfksmBtHu6abrmSB38oY3yGPUJaDyyZ9Oo4YJO
z1VjPKvKep1zUuxiUj8oVXHEU9JiR3aWZNqS9SIO7xLRd+J5ajMlHEJeRhyG2T9L21eHyTjoOeiR
DDhq68JhonN5D/L4heE+k4PEekQhQ0HPhD+xeGKNkgGHV2WrBuBdN0/vyHavIqTybi0vwGbSrYLX
asNP/jq84u1T0zNKULoEi1K2IGDYoEZJcsRXhZh2dHLQp+RkGLYtt73tfQVpw9CLzJmCYRAoiJgc
cMOaN0WWHwqtcPIbdySjOAfD7tYEZMGGMLhn+Z3/ZlQ903R6m9E1b22GR1Dv79qM3NOOkRkKehNL
qXEcG+ezJdrbbbdpmU8bV66hJxx7pyZECXATBOZNMsUdS05ysEQfEdtFVsHKQv3H4tfaCcu/Sbzm
p/LUe5UVVKcVFhvukSuous9FHD6EXd8czRKqZ44nU7XTlz8EFA516XDLxPeLfhchsPfu175zkLSP
WIuW3SAZr4GTAEnWQG7nOkNSJc0ZJzN81ys4AzxVX/bAcZIRGhCxuspKdeGOLWDEMa03ON/XgQJO
02ZktujAP2GTLNY25OoVfud7PJD3GdDTKUhqZiZRdqTyXnsJa9E83yT0kFvMpAQQ7VjyUo1U/Vvc
08jvXJdQRceWOMnTWjE8IMusclpy6wmXrK3gI4wR1g1ZQvQ1tKVk7rdZVrw6E1dAQmePgAzh3Fx9
QQS8JHflAaCPs8L6tpK9dZtX6bW9TJoKfdFOw7cRetVB5XhoBv63Clg3YgQ2ecDjWy++UPZ7ZkNP
1pF8RCBpV91PMsK/mLr2lTjTz84arlxRv/k6/pJkcq61eXD67AMYebOLG67cuW5eB16S68HdEd1z
9JKRBtS/dtBjD35z1dn9LiWHHuhZUWz52czh2LI5iNNrE45R7OHBDIX9Q+9RruvbMB+QMswZbGFV
rYuax2qO1guEAMz7Y5dyFJBqGtVgQptipzuIWXVQM22DnaZagNe1SnFPO/5dQ7G3FZWjt84QvJpt
Aw6IJWxjh/lWzuAQmSQB8CWkug7FLQrdbU2MzG5WKadKaOxrCOg+ySaC4J21mxsXEoWYF1vYB+p7
2x6BuTndro/gbU6ZZgTtIgkLL8noukui/Ku3my/Cym+jZYnOVBTOSnlnTDbhDv6j2WVwBQZiTchV
yHA90Is+9xYKV7uMyaBcvt4lIlAIhV3cD4nBgvnh9CA9xo4IyXkGsjh0D76T/gSmvVNMYtdkrzP8
LIuH5sXPiUYDMImv10UDlLnkjXt9fgYVcZ6YQgsit1ZljXqkgbhe9GStZZ5EqPHOqxw7fAhryzB/
ygqGyYK2l0gySQz1CDiov0i2UKvWxYnkKgCJfof/XU9fUqmrxsy430/3zD8jRp+awCgwYxm9JHlw
jQ9nJX0kLm1eucO07pahIyZtNNePvi4UJnYK+wK/N2bix6Ju3ilw2Bbk3VYQgAyR3FtphqebEUhl
5Y0/TbdE7QT9YYhnc13hol85eHNWkUHUNWPTFYO0EvMxuJk5anB7qSXNkjEqWRdo3LT1GTLYnOtu
YkozT6uC7XBukhJKObRuRm9J5kbI6iJTsEVAIMAIO8CCmw2KcGMp5vup64BV8CsUkQHKIQXZH5OD
qzS5JDkgeoSV/LCwvUbvCE/2V7Ya7BLfyC+wuIIGIBg2zw0Be829H8MI2QSWDq99zQTeBtnnz5zC
LwZufncymC4iVw1mBINpZlRr78YtEGDyx0K/+lLq7Cd1cI11yTquo3xDFJ3BIR1cmDZkvFHCHck7
96oJZow6lrOWAWcJ1ggAOGfAi0yWyEEL7+06fcuIQRfC+qisTqzjQH05fsz0aaoZXjlkDzA5JneW
vwbTkzRCMRwNPxHjoImNecMdmUCJathQ9qLg4NnzDL03NO5CA04fmvkdcAV+jnHvMbS5GILwVozU
VFSxGwvA+NaLwu/cqR846baqoukwXVb2dr6Q7wIt+NMymKLfycJWrHpLkr04brvEfvbgq67Kzlnl
hMmR+QWkpVQfRQcP5reLzPP+mKIr8L3xzIAD0+5IGI/un2OWOQhLyz0k9nGb1MW3UambyTV+htF/
RuhL+De5EqV5LJhmcLx3CDcLMkck+tqZtBdLmSi9fUIo3fndwsK0I0XhfSQ6TobOh2Oh0s1TsZ5a
aB6v2bNbQAiQXYszj3kfy+57qzc/zbF7F87A00QoSdVfkZV43zroSYvps829L2QfPJFB2m5nz7nx
FiB1G6h2M4hwY2h5IHz2EUvzXtkN5ypnJcTvnyJ6dXL0c1NpPUcu8boq2Y2sD5xo1SLGka17Ku3C
5EzxLivzIYAo5/fdN6JpEIjLN4GFtIt9/0syFJf9yW7yLQmuK9dznqMF38v8+SNzwP/rvCM8PrFu
Zu8Nn8i4niW0aLcKKO2S7DgU873W1YUJYDHRvsMFSLxlE/awyL1zVZfvoYWsHyv/C0EwJ+BBZ4Ve
fKhArPDzFb1s9TrAYrEG5zOz52mNX/vaLJHZgbQRiYPyj6jg5anPeZE6GbmZ2ELV0XfkeVbzo0OW
U1IkH6wmz0kjL5YHU4zqOfBCovfAAo0PgsgrFJPVy1DIeDOlNZWPUcL5Uo9VHlDceujkcE1/xT7D
iY7uMLTN6yBrvsIlDrUx/Se8B1zpxbmr/Xeyi/WuVeaWWctajLi4Qkbwx6L+qePAuGhQax66nlQl
58mZZLEOvOrIIvPFTAjILflrlkQhDro9UwM/G8VQbsf6u4oAGWTRFZloIdAxdGZBOXMjQqgsNNpa
H+n72HZffcTJmpELuUnUDZqyGV/A8yizz3EgMoqx8sbldbCDwEQ27kyOjMGLWicNq6NsE8bue4fE
JzGhTBnRlpMGWI2NwM6yc4A9aMt3rUvt7KsnxqzMOdDXAsRaw8xtV1z560qR7WkPUML85gMSYeL2
4yqzvLuxDeUuMtzXzpxJsQxAcsQlqZwTsIltWXpqpTuLSq7fzE7C4LRd1o+IYvGti8c8nQkcZkHV
uyF3ozmiN5juQc7s+SDGcLun4mTTtXbK8hWI5oot82Oa5m+hcU8GQ7S1CoQ0UsgLCm99diuFM7XL
xmtBFMfa0FX0xA3iuaH7YkK7tJKyTy9HBYUGYuYKR3L/mqMa3QyMT05Txk2w9qiV5+w1CFHlFvdB
Il9qCKWW1u9NHrwaKZ2e3wdHS6ATtIsBDlSc3jXRi2rL15CZGC2WStYaiW4y2SjBUsj1Xv1epPU+
IxGYciq8jF0uk2wEizmL7Nsr+1ta8pt4hIsy0zDGZfZSJT4iG/58ErNiHZWPbtOfGMUgnWXvgraW
PaFRi/u+qECwOTibW8hKumPeZFTZI41QuwqTfpuI+DkFUUtRCGtLJ48EI0YrI4VZZrCP4KLeZ/gd
VTSuUyV4oofUXbuWAPuRavJ95Tll7b2aWb42UGUTtmtOdzHJ8EkY/kWXuucMwVv4P9k7s+XGke2K
/ovf4UjMwINfxHkUSVFD6QVRUqkS8zzm13tB3b7d99rh8Ae4O4Ihqaokikwk8pyz99rZq1d2yzaI
DrWZHfsq/qWUkA8qHb+8sIY/rBXbDtCcKTH1ajns34GwowkjYGHlxwwMX+RV8TEa8uiSUMU8jLY7
4S3EJOyFNlqfhtHRoPXMEtDJWRD7xmyCPmvo7/BfyfeT/kOUMcNmF6QTtEvr2iIxCwWvX/+qmVZm
E0Sl6a1U49az1TvjEg4URrJWkbVVMUegsRTxIrKsXU18Konvat30lDBkOMPzymW5EiOFliRVyW2B
nyjoKWI6WHZXr/KCo3MNnVwPtC90+GpjEvebGTzVQCPgpB07khvsklsrY0vqsufKRmOssglHWWG/
6n5l0ftrHv0iewudhzzOoyX9d3cFDJQh36fXQnnr9EiuNQXFj8QXzjHyaWxJ5uUlOCOKvdaEGnKT
7BZEympURxVsA7Lu69o9+bpLKgVsiIEc65HpB+E9PLcuGHYT6QyZm5NQXEQO8ceUP1Lh+So3eelx
vBYtJuvm0Y6Sa9MHYEoYrYep+SEDd0HDCb+bc9VDh2hQUUTLGovxQyDC15Z+nD+wTh09xu5HtcIw
Fx/jRH+3ApWHw704NOQikQzJ/D6Ub9nkceLW59DwVNtlLdkVXMNvquB94jBSLxGw1nBdLEhey6qM
rrkTXRvaqRWvitVrj3XSXuK0Y+qTsKG4GQpRNZrQFKnu654jjgyKYwfEVqrZdT289CEhF9hF+rh9
TLrxrVHyJ/SgrZP6d4wHa8YzL1U0vjHu2Eb8xGWaxV/CsNalZTyjGSI8Pvry+xixLcQHOoKcFIk2
gQn4NFb1iXDHLcjF7djwmkaoTrQBM1oBGchHvuxar138ODU6smXRrVpP6A+6GD4dvEe+G12BSAgj
pvtHj2vlj8YRZUMEIgEzTNZtoggbdAnDrEIqQgARP5uclBoSQJ0tUjzKFB7c2Av9opXcZhDqVEsb
/05fuM/w+d47tbZDwsM6cacVC73S1/IH2eXnWSJUoEkpe7MiVbjeh2LbmjFAv5kemVjIchHzPCVk
NJb1dEeLdPZT0M16R+1Ytvd4+CHq10kjpEKFX36MPD8eC3KHJVz4MToiMlgnPmOB3NRYxvQ3EmfO
86YxYxrRoYSNmYfqDtvZe5jsloDpHDYmrL9wxVTuYXATa8l0m9E1q3WEm8P8u0D32IxvadJumC1U
IPV5rezfcY7aNagMOLkaDV3tUmk2l00tANCn+aZDeBAK/HFTz5SuQSwfWVzKYVWnyzLpPuuaaAzD
QDVhx/coH+kGBPw5ZDqqFjrsgzNfjSOG0wF1SNHVR637GDyHXCPeb8vSY2poBBgWMm5iI2p6OMhu
fYAIS+mDiJjIUvVJgFoLi8urGIaVr2joJ9H4KpyRPK+RVttkxOe0KuXRc9WalD65ygPvghDFezBi
54xVXhj7+TIzxIsRWNhs66PKAFy5NEsWoUb9pckTBtMHYbUbL3JPIJ+PRjq+eQ65p/IxovRtnCsm
eN5/H0ui1xEvb4Xkb8hdZsXi7IXWMwQ04qPgKNEQx1nGuzd3XAB46dNy3iGyorsw07AFXci6MXfz
jiF8YGl9om0gPbUbN+xPhmlyoIzia1Z7DINL02H46j4ZLSAWri5P+leNJgLXr0TMm6tbo087bs4H
s4Lzg42TzSzPl5lJBoA2Q6/p/TgxZ1It/RjznE7SxLB3jkt0MfcgYj0F6XPfsb07CKIFxMkhVA9V
5p0QrgBpg+dXM7ioWNMJIh+MqtMuts8qD6+OMiGLKU6phsm7006PJd1RQ+utZWCPb72PkIVAz1OB
BrY3eoIxMQIPxWNLf4OhPli20gcEYXJ49ghyVJnjLiO6RtFXZ6ExElDpOPhzUc0q5oGlMo5EaHHV
wDHc6cb0VufyEOGOyy2AIWAj6eRufMtE7+Sn21CpH2kdtKtkSOjx5/Y7gMn5G0PuKR4eHNG9oYuj
hT1sEepQucdnYNDtRhISS6L6PdZDqPDlWtejA2ZTSNl5vyxEL7jFUOKBDCwdSVM43vi5cyqRB9gV
mwU/UObVU9bfc2V9DOOwBQoGybNnEdofgbA/yIV77yNSN+rmUeaP2RC/uf0PR7MvY99sLeG+M9OS
YE65VSEqih4cN7yG6bK2/JUeJw8+AcfLoGvWrsMPnVeSZHsb2vQrqNnAgbPSH8hfOq4I7ilsSCRR
8ZanciUxugzG8Ba48ku4kNE58EPADq9N2Wx0ImFTbXgxjebIEGWn63DeoEAFGl1Eje0PGPd724g/
n91U7EQYkiS2khzG1qXbTAuNeAyOUzY4alJBbbw/DX+k5dEPuqi/NccpHmzB2nUyz8E7jMQ5tpFW
yq2OcG0TYRd4QP6xL2DFScAj4HZYdVSZgPd089lCbkm3fBOW4p1oGOLx7OxzSrhac95Ql+PKiAXY
TZ+LYFUb1XXy5nttzCnAmVLqdzvcFLH4RGm6FTHfHQnOvo9x17qpepuzTIaOuMOcWwGbXI7h077k
OvMIUCk6AeyZD/Y1tA3SVnvInvOi7F34TuMknzzDOKU+n/SJGS219uSDDfCb6csP1HvW8eL1yqKF
rE/7PDK5x/FzKvumHLVsyerBWYTbog+/WoJcyAVkkIMVLaheWpYjjlqVfHDfOplAlud3ph9cvnn1
mMfjjdujbf6AUrerVH3Ui5D4cxAoAEGJh0KnN2yZya561m/hMIXJJ8xkalnq0ZdeqrufNy8FrBo8
c9hlWWqycW5kwdRIRpyPurXeehoeLNqnOApPTVA/aupH2xYrwwRRELevDuz7gc0SacTWnVmzbTRu
u256GfTos+2tk93Rz3eJDIocM4EbTbuDQumCqOgggm445gTHcmXk2E+rvTPHxLljynmH2+uix72N
kvAhMb17CtpG6PNrbpBXWWADm2+flhG3Wzpu19BuPhIHvQ5qmK9YH18A5tyk1a4yVrQVCLIEUCqT
XkObot/NL40jm6NXsXAq1b8I3qMHC5Nw3MtbGjJbApx/r/tygcninkfB3I4Qd7foVl2uvztuhE8T
g6zEBjRTXUeX127eheIk+kEXnnQ3+NJ6CKY3nJAq21yo0aTuo+6dKB2+os7c+bV9Y5gI8D6+OuyV
zLd5qgjuED8+m55/U67OACWFw5oOLz5TLkmJ2BtynWv0AwQjhXkTmFJj59v3wrZRmTm0BwxIZQR1
tyKrUJ8RGZ+1j3U+vM0bRWxz6EOecs8deQ+qrd6E14obYdl2v4FUrptAZWR6WLf5N8O99K5G+6NJ
4dW0ydrJmkd+E8oVrjnf7onTYoeav73NMH05SfVe28ZxtBmxZ5heHnIcDzEpQNqWg8HNZnAQ2j81
2v72SDYUgF6K4btra/vJo/8jhxeaXUikP5p2hGXcWzdT2h9tnRVLU6egE+oU9P2LAcmWIsz2l0PR
oUsHjlmxaMt2Q/v93RzHl/kV7hpeUcYL3KgWCQU4ukj6t9yrFyLEKxMUASA1woKKYkeC3KmXQBaF
XbTrOpqjcKxlE3Ho7DP/DXRmdU7H/dDOObcR+WAi7jbtZHTrhnk9YG+nOekxdw0bnSbhRrCkOVE9
uvn/E/j/Tx4LDOh/k6vMbo8/vRmzleQ//m33+ZX+zH8hAvo2bOx+oV+Z/8WfBH7dxC/hGoYQyHMd
l///SxSkGda/24ZpGD6NTt/Ha/GXLMhx/t22OLiC34fyZpJX/Q9ZkMM3FLpJboTjCkufDRjfBhb8
JX9KabCmYG/56/O/S2uMfzZZ2Bb3c4GLA9Q/+kMLgc4/C2tiKw39yG44U5cl+5jlnfzJSo5erfZ9
GOfgGrtbWSa/UidBN8FI8lwz+1zP/rkhjNRxwHuLogX0gS0yyQi3eqo8HINxxghDidRe/+3F/Z+0
QCQW/E0JxBPWCQnjFbB93fYM15j//G86Jt9JHCdi8EpD1Bz2dkly++REJCKKFx1QJPxsRLs93myy
2Ze0SZw11pdzImcXamxbW1fXVv/7U5rfp395SoYlHF8nMMFEU+m6//yUUP0zQesxDWu9bnEibefZ
4A6X/aMNj2dy6F+hr4B4YNP9kP2z5tT6WZ+8l67xNmPsXdS0sUyj+4GW5UCC0bTqh1Kt0zA9NJlD
4YVwAQSLiSztH8q1/+GlRED2r8/b5QmjLHP4z/D1f5GE+ZmWdKpstKU74t9EeP7YTVSRYozgCFKR
Dk56t7QehL5b0DAkmPOqMxTI9SLfcAIiBtDL0LWk3R3LEBGSxu8ebYbDsJomkDoMdfM2RcN0+N+f
tuX99xd8Niyxcrk6PIfX/l8XbVf5qD8NZ9myfGmT2ObxrweObi0Gexg2//g6XjsLjQUPjhGQUPz9
OQ4Zwp6cNFr89Re1sbGOnoNS1yDBa8ngAYZUDLOlxFj5x0ffX/v+tC2xRvsh5uTvv/L9BwRMoWlS
jxVBPheAdvUjKZsa4Y8XcM4x1S1fNlMxrGRffIy9+IGJQNG0keLaDnhUXZzXjcZUOzX71qZ1TUxE
jRzJzhwcdCx2hrU58D3FxCjXq4XvdaCSKv1tUnAufGPUz1aUkWI6Bs3G8/s3naYGyCuYb8MYYxfP
+55k+398LvS4uVqj/pvGqL61Xa07N5HyF7kKnCXZfrm9pHdMtZK4KA+08ojgjFF6C2RYekV1/P6a
9CkXosrZT3rYo88R/fH7I4r+/liM4FaNnicncro9uWf5+7F1EKj7+kjqjQHNK8ZBIrHlPmTo//bJ
/GAUY+XOA2zq/u+v9pSVa9p2r1VDU7XMYqIqMheVVzzG0eH7wdY0Uj4DjSNCExoHK7H0vz30tiYP
cnpsKgqfpKX0IBby1URVDkMort+FcY9CHYpmriia2h680fxlvYiZ+PTV6yRMsY3Nr7iFCtqpNn9R
GDvWMiVRfhQOKTzkma2IAJ42av7UN4Am6U1fI4DH9BDU5jGV9Axqw6/A4GnNk2R/P5Woy3uSEZ6+
v5RldN6DpGKeMv8Nfajj3YDYT28YLseTGm+Eloy3IfY6GvSVt/vja1lmP8oBdd38N8L5IQ75BQYV
TMvvf1CnZIAUMf0CYNbPtZV2x16k7W2slHXKoBd+f0YYVbs3p+C19pj+gvBTxSHFg3Iow8le1mFH
4ckPtruuvQgKkpMmCEdUlo2hW/MWWdehGpw/laJlz50/0jS+eVjDG/ArYE2xTBfuOFXUy6okOXL+
UOKCNoJJbuNUQ9ynR4baJ0y+UR+N1OU6wZALmgX9wZ8fAixVB5Kiofe4NZdeGGqUUVAoa7sK92n0
3mJEPog+ymecoXw0OtlsrKmae2epTQhKVYOxLso1JzT92LTI6OiJJQeFJCPXPBp4srNvmU3/nzP6
VUd/hEksB9qsmSfeFEZU/hDsSzKMqZFz+zTqc7Xh4vG2nLOse7HzsuKz9VqoQHGOFFzG8tnOsRLY
oYA7hJbrwJE0DqxDZtsdYjTNXjhWB5ksNnxM9/OHmESQgNFdXkuvMU5Zn94sRtbRWBZnGjnA/bIk
2VR6GKxxsuDs6yqNdBqC5fuxXw22/gyobx13zfQDCtVD76TQF7AaHwO7so91KXr6ZlwCdPHjM+m1
ySIE/nHOYfgzKkF5Uwb9Y4Z55RiDtoh1q7m0mattBeaDhSRi+8kvgYRXoOnAw+VnT+E0F9gnVuPg
DadJRovSDWgZSvNWDp5+G9FmUY5XS12Y4C0KnSFBaR0T27/FXGsviZvk7AH9WWqSOogdddmMUKgv
jWEj7AXKDgcxWbqxD6XcxUwZEqWe6g4DdpksGfzAcCjbVQg6NYxoVI0FY5XJ6I9YPmCLDGQYKr0c
NwycP83I+iriVOzNqDyaSCSBJJB04gJFzyz6zTGtrpl33F3wKy1Fa9EsQ1S8gkrIgAFlzc5X46ef
VfplBtD5uG62RpNhMHPafhd20bCVkjH7Qz8SUWyj1cjDGMDHFBnJsmCgc6VgXk8wLO4wJKw7FwFj
TK4M5KCk/fld8EpeMdpeZd9rdqQqbYjECcXjkMfTi5iS10pzo5U5Qe6Ywnl5JMrZJ72+JpG1OZXo
F1ApouvIY8LoNMv4qCbI66VXI3VO/Yy2Tv9haYTeIhe/cGlE9++HXMK8ajPC2qYjiOSgjE5Gid3f
bZv0VKnBHJhuW6/VNKp77DkEjiRgTJvhKR3HEw0wDGvjROMBf8YBv/l4yUATbrVJu2mq3ui5NV2d
YaN5mU4Opi+OwAi2+HIsVIz4zpZN2MtT0SFES7qTH1ewnw2bVAdr9E5Z7KQr12/w7ga9vS2CRjvp
g9hqbvihJGsvaEhDQDJMrEg9fAboXmqowEc9D37Ujgnx0fL0Qx9tSqx6F9LF62tPkEmFa2ZPHo+L
1k/RM1HThBKpA8ICI+Y0QFqrQHOp2bBvSJRhKT3gRdeI8NzMD1MZkgxRRmqtwbmdCtdhpxzPKhLa
rnKHnvLTguHii4oYxXTaIvJFl2eF4X1i4EgmCL3pzr36vgqnpT4G2orsqZglGyGqSdEX8Dv1E3oW
4lCClaCZfyTb5TO1jR8M1UMOvrmVPjTApIKgt7ZWCVHKMDlgkCdXWqW9K5K0XGp1E95AOn2MRqk4
yZiYyjY5sxJE9El9KLwnQQ4AWfYMzxt6pkZc+ajiTLGg5my22O6spcjSYRO63aXtXG1poQtZaQU/
BU2Wt9Gj7qhX6iUYO8m9vXQ3agiSVd4POsxmFBtt8isJ9ejUeza9rWliSMGJ+eDq5DY5mnvAaH21
dTI9fFxPi7ifCFdQ3u+oAPkaQOYjxZKAkLcQ/+hi9AgmINYTLRzNB8zHD64Jkk7Tp+mAji1lnhQW
64zJPwrSmGMtQs6sitRqCkG5ZVXKMK5qP/0IhE5Yv1qhOlfx4C9103HWlFtHp/wkUILOshytJaYo
eSBF+xgS33wqy9pd+YgFYaoiqrDZmTJzMBYgY6xjywWRZ+DAY5aZX4GXCmnRH1vLfpm8VDsAZ3+u
rMZlUIKkthoXBvwlgDkSl16UVuDyGBGbTJVSQl7asGGr8NAnOG3jr72GvrgIawQdPf2sMb0n5uTt
u5BJ3KSDtFKe2cCFDn5LolQ3Y8P0pQv1V8Zv7tqeuhttatDCln6mOMkPIXkqD9KTRJfZDlpetw9A
1uA0xoytcS7KEUKR7gqAzu9MUFFVswqqjyHRQSCW7xNywFnp4yMMtsCoZGTqBAZCBi9287sf+DAq
MT0hlTWIqVa/pdYThEM21AF544TuvveXnDFN7uIBLi/X2ckQtqrelLfq+5oNvbU+Ft2u7ZFCteh3
MelzEeBPNej8XWy9LA+M+LmFT9WnU6ucW3UUkD+5TDkwPFQA2mGwcYjs+kOOHHSfxVgCSlR3c1lb
Q+vl/Fiy/oqT17fQB4c+gT8Y90ylAu9Ya+4uGZ0E1g7HinZ+iKy1l6a2OAZVl6/HIQCTZERXTuHe
mUEW9JhK8x6lWrnkIv4cw/DD22SVbz+WA9hsYPMoBCagOWXYIY2s5lwoYffHHvjA1oy6+1RXEzfY
4Jj6fQ3cRVaHhoblokKvDIiRvVLHRruqCvZKkh31g+thEi7qFIOc1mWnvx70uEAEPMZAuslhsyVN
TAF1jGynclgagV6uMW2jg+25gBK6fVuZZNmirEPa59rwkwgU5xiG9h03U7Q1RVPsRlIgsUhq17pZ
+a473PIJXTFQBmczYEirYtXfgwL12iDDd48Q7wX0m+I8gmNYpRbSptGFTAUn4J0IuC2OPW9Tzvvv
QOzpwgxxo6/9bDpJiwZyBDmhpJoT+KLXUYJ0FPYB927zUeOgaE2uvMPHWVa6JV8sLfpsGEXhRWDg
5M5ZK73VvJWg5VbxJKCCafD/rZJfheLUwRRUYG+ip6Y3TwUx3OM8YSlQLnkGCz/C3LHpNFzNdRtt
2DP0tKvPeqhlyBri1+/bUdb15mmsstkqUZmohmw0hij5hmpgfNTEoP8bbipRFi/HTMG5y51LZ71a
htk+/3mNWY57DRogTHJwyE3DKntOmVSijM7hSqpmleb5XrWusUdLQ/oJPHNzBmbZc4xXu5dxYp1d
X8aUHfhoEiWbR82V792URRvhJ9UB+3rAW2+iUAuRcQHJYskAbRi2dpEQLBUSfCxEVtwqvXybDAl8
PLiprhw5faLxwOUeg+JFJR82jMrs6egOX47VqHc79vcxQUIK9ACY5yRat03SbKtWs6BZk/1H6ya8
RC3vhSqz5rVx2s9C84tP10vGg4yt7tgESXcscF8ujZGji5/ECJe5ZxQnrJ9VBV4WFmYAmpLQPc4I
blu90kG2NqasvSNhS2Qwjv0uEcET48BpA2KeXrwoce34xAiuorkQJCQiPNie89vzcNeOCg7moACu
ut4A5gx/2tZVaLgiw90wpV0yV107oacRoQo7aJRsuLhvjx4vyMXuMR6FRY8sOXTkwpv6nLfE2bSu
4+2son2i5o3o36R3j1Fz5dYZG3ICp5DafWUUKj16BFxzGKsXWOm8U+S27qlRsOrwnbXLokGBJCus
F7AC8oOsccTUqJYXMYOPB8Ki7BfNtr4lGRdZM+OTdLYXfQCcUnrptGY+rq9So6c1ZErjMIXlT5no
0BTs+ixH5jaE3o/HRngjwDsN+pdlXlL8ZEujIiApBvrZ9w4z9zYtDp2R+ai4rXzlwKpc9q6dbqN2
z7ak3xrb50ydemvsaSHyryG4DpgeICcBby36KjwCrV1GzYBF1R/UEhP6zGdrKkKkiVEy3/9Y+tLI
nEsGXmCVmyF4XYIAH+vZoF1J3dyNnW9v9eS5yfD8IlL+3dVWsfu+Fts097kP2zAs6mbvx9Htewcs
kjZCbAFVzDEU6jhdVeuabv1Kht6LJlFqMBdsDq0nt9AY3RMBlCjTknk/rI1phfPxnfCZfTxAZgsa
YZ5MLdz3Wi4JrsR5azbdvjT89tR0Ingk36GqpM2gPnQufVuSL1j+ysfcuwLwexic7neNuvFmSDKR
6hFkRlXLcouu1d6YGtR0Y0KLDv/vQYuTcTc5xF1gFxpWghb+qprPgxqzjKlPPEQTPOghwRIo7ksc
0fV0iwOPWLEq8ubcEFAHLdIChE7tITUdYrET2GffjZyaFzew8r2RpHfw6IR5ayCMF/aU1UurHtOT
iNPsZArtxLJ4AoTVzOGFydMQzJ0EcE7ruugDIupEAaaX7TlTplqN5sB6NGL3hO9tHZHveMhdYKyy
ASCS2VOK90qbcBTYmPUfqil/6asnTR8CfIZUAgr2PG9U2S4aH5bqNEg0yHW6K3PC9Awpr1mjaxe9
btQ6q4yfSm8/Dc0WH7pqN7md5NcsMa/F6AaMaTW4cioon6pq2JUtkkOSWbItTNLw3sqaQ7bKDt8H
gsD1S+4Cs7IVEeOQpyd7/v2nGseljEOwwpnu7xPZPn7frCzaYnvCSy9G7xjPAYrugHytyR/LH+ga
9tFk1keR0lyO+/ZQt1N6LErndSqbn+BLXb63a6M5IIw6LCxwk64/rALNQoQUdLchzTLyo8W4Grxk
OtSquteNU+00hvLszMh6kTZ7+8v31aLihBiuYGS6TQA3BEoJET1yVwNg/T+2StctvprCPsPoomBJ
rDsxUNnddvVF689+KE6Sf1yZZX2opFadgnsyz7zzbDwlNj4yYZExkwJ0vw54xnSNnZjjdERiX2Fe
R8bVXaXwwKbisbXDvSHRUMmkWHATnmlpwCF8rWSDcTk/WCT39VnvrAKj5SA+5T87Wl3c/y1i0krN
AnZcQrRjq5ns7kI8oFYZYFI0c064hBnqI58EQQjP0kxoQft9IQ7Tc1uJaNMv01lujEt+OkCU9BdW
SK+kS/rZn6tRmbioFzDarLwgmd0eBi+mD2YdgFmkvyU2jMIRR3rXxude1OkhxxJ1hKO3jCLfPRUI
KqN8cvetasODn5brVI/rU4TW6CAMZFMD2Hd47MbFrV++7/1t0qBC1LHNCX+dV8Cqcex+cVCmkAwu
9TCLHRqOzZoo0Qw6KIWE1tQc1TksGVkrztSm1LPJ0/fhznHQ6mi21Bcj7i8GSEu0g+25dWtnhyas
W0i30ZB9xOHSGzLAiCk2O0G/GRQC0ScPkRY416HUjUUuiQm0ldjCKfxM6s6/OJN/KIpuXBOqqtZu
zFUkSlwJam69JbW3UZl2oLf+Hmhuuc8E+m1LC8atocM4McsfBRPIo1/X7T5meuoVpcURMEBZOozT
3Z11YFBcF3EYi01MmJlXDjYUS2bCjkJ14vcgNLOoPw6mYG1yd4vs1FwqOH7LKrfqayi4FQK6WHde
RglQwJsG332usfwsgsjGKtfnI2dbau4dRpqj2WaISsKi2lCxTo/fD9BRpkfTf+X1Ii2gY5hqIzI5
GnOB/F0lQ9Kk99p5pDDnsuei61loQ6B2yk/AuUtHHEwtM3aYF9ZVM7jb3JPmRguTJytGqRkAwWDB
JcaiKRQit8Z0snWlQbV2LEwZGegOJNCe9ZjEaD+NVBn7oCMjCg7+JZ7v8liMsBjmNocU5Sw45pnn
rO71s8ROtEXSvS9LURCKAVFY6pwPIldWmz8Od57z7BqmhGU7JAvPaGANus06GurhpNH5DCEN3/wE
KRCQpVsxZi9N0SM0m/etKZzOhD7X24rVzqp2UWWF6YsOymZDV04eO875jLYBWuGWtfCHmK9/HZpE
FCIUMuzPlmMEh9hpeBW1ejL7c0py6LWDh4NXmFgxCUptJ82OVD/byRe6HtCos3wI7wXOMKdbfRcs
JvkvaOH6SxJ37qGKPnNbv1BXWxcX8C1+HEJKxxbSY8G6xDApESL88tL2Fb/u1dPH5qimKmafRsbf
tZY4Ah0p12aDlhuCandwXHDw4xQgnDBq55hZNhqiAse3jfOmtRpxSzE5qonOmIbxmybCFkyc6OLn
jgMpnS9Jg7Qy6KKH6OsydPuorDRCU2x7T1t1xagBVpBwEYPklrccyiY9xKI+W0GNErFomVNEfbBx
TAikpdklGzlk1ZJFMoAcirJ9OEKLd3sbieqwoN+uYY0ngkkZNaZ62g364F1FW4utsCSJHNzsOtE+
mW5J9SF/50Fz06hisI2kyC1hFoV0SZBlmo7aTFZsHsj3wpLgxh6wZDhX8LurZZQ29clN921Xlq9E
+n7wPL2tQwisJ7x+rUjUPQMcH2e6wWM81uKlBktzsAd6jGTzYfIiyMbCYLuBSDQ8pKb8maWBTSQC
Uowg906VpoiwuUMYao4I3I9uFBDkpRkpLUWMJY1GjywZxTVTdnFWWsbBcgwIJ649JkrIY6Qesoii
JFin+eX7rNFNNfg2J1AXt1PbaBjGVZIWAr2tF9+GHjUgmdKNZuVfNym9jEpTwyvXzXOwdlqB+fk5
dWG/IVvhxVWmsyvtaMU2npLRTvYAIsxuM1JYbZzU+6ij7FICU5JmJYgQoezqgjiDVq1XHK6dYkkP
uqH/ryYmPs4cfFaAJqdEXApEtQu9TNqtYrYdDcm0iJmqbyKrTJZWC2EMI0Ot+v00oPMpaa2lRrcy
01g9mmrUHnrNi/cOYUAPXj+HoIIGOrdd8WhO1lrqtXWF/Bov8MU+FMJcNVhfl4Npb0JQqIxCFLfL
Cv4v2tRiG/sIvNPJzhZNPAp0trpYRdPI3ZcNiWDBYnjgUL5zphoY7tC+YOZVt8oFzjal3rGZfsJ4
u4/IPB/yeuoATYtubaQRIQqk3I41QTsRueaMf6I34YOwjyMn3TCtKQ6mNXarIaH7pWvTTKVIqP5k
ehhIfFGuq61Cg2qLw5W9+aoLCWKZTsWyZ9tdhz0tzcEE19DPR8KorNWqhAK7kA6zw4EK/SABR1jW
5O10YQhe5uSn43jNqujdZEXvkExblIUnTCkoETOX3mfs3xKHLhvpnsisbUxEadxCpE19i5TQaTZ8
D5jIDGRxFfg8KNWkAIBTjh/9hG54bst0Pao82MRMcHHfeVcv1g+lwLPQ1s+2CqMH1w9Bcs0DsEgn
ta72UqxIfduc22oWT8Y6wmM876xYRdOtIok6UZmx6StBLTmp4DIWf5wox+IMrBC1dKnXmBejHU4/
hcxZ1yE61DsNrwutfax2nPuPWVcz+I2ODVWvyuTIjobLpJ/kqxYhTC4l8eGxS/c0AuyPWTTtDX8r
nP7HoFOgJXlwbTkWP1lmz47geXdjfCm0cjYuZ96iGftfRp7W2zog4b1DMb6kFzSSsvXcab1c1SyI
tQN5l9iIMHqMG+tJi+0vYWL5VkG3I//E5EqT7nosJW1qqXPSGVqfvBR/XLsF56C07GiicwjFgpYP
u8hp9B2Em1+lHJKjBE1nuhCOAIF8idH8Il/4apQ42Ivcu7UUiZtatopwXaCfRGWeyTQ2D4BrkcVP
5cHXGBZ2pXXJ1EaQ7A1p4IVs4YxKJRrAyOWICytSMUcB7Fo7W23zKxS5vu/7dgKsPshb7qCU/Q5n
dHTU0HnUYmohnJde7nfXQe+YwVmOxi5tD4ciqsWuNlxySSFoO//J03ksWYqszfaJMENEEDDdWu+U
pSZYl0JrGTz9v6DOvRMs63SfrsydEET45758pKFWhVN2xMuB2aVpcJc34mzjLaXmvFYH0TgK6d88
2QzBKKLxHGsf5NmPZhr7gyPtaed0KW7RbCRm6eiQQAgOwxCfASGCtsNPydEzweE4O9Z0mwQ7IbJw
oQLhbFBTHadl80qIlGcL6X5vd1l+ypmjXzD1YgUz4+Q0eAQ082DQL8ZM8NuV83CqyCkhSUfWtmly
ig/zwXEOQtBOrYrgGg7GK5ZcZHIdBQ9OJeTVBcUziCGklzETOrA5rkmHGOvW9rDoVDvs3d1xDqbm
xDgT2cJE4RuGJ7zA9GKMWlEzCIkFogXTv54jl02fB3NQ6EB+ql5jD0p2r574iXAoRqG4yq419q5U
OA0qKolFxbeaFd+HIqFtLcajYea87lmFbuao46dtF0/lVPbbmPp/Kyn6ba1jZsMpLmM60/Qurezh
avt+zA6uLFFBiOyFoRru2FC/EfbwbwL6hI8rb+cqlkGKm5qTQcllUVbUr4EhDJM8OFP4+QcgJbPw
vFsk4Fac170IoRKW8vXkkUwuQjx9Vsmn6esnopv13W1GY9vbpLWawr81RTLe+PRp8UKFOlLKWi/a
P4FUi43nDFplHmR9mXMKBKVs2Ig0Vr63EAJJyqc3nQ/m0RjHd/6Setf12thTOWHSmWNDNAIreWnb
pQ2IY38esbMP8dGvJ8AmTBzYD1V0rIqYn0BF6Q0+jj/U4TH30uYMbI0YopVKEGLGgK8wnJkKeD22
i5FGj+jd8gT0bLdsjjOa1s5LSueYdS6H27Rv3+LgzqtL3cKseo9JR5NTrJI3By/YhZgY1ZCL+Vtn
SfSaMsoVrTW/kqM8rGcmWpoofwpH3s42Vk2SfQAitPmlyAErzbl1EBrBlhn7ACF5eG1ICp2I+Sbk
dKX7su5asmlB/1GJnYJu2foQhk6xOcIyFS1OCye9I9q1xBiwr4y2OufSCd5TYjk6fU1Cgj1NMz5S
MppwgLP2Gc3Js+pyY4+DNXpEJUtl4mIEjyLfPQ+Bqm7B5DSMdIw3Yef1rR9K+xDG4hWqh7nHZ+GD
gmmGbcih7ej0ocMvIrqN5eQ/IyuzmeyEBDdsIZ5x+n0Ipd4koARtGh93s921l9x2KVLCvF30b9Ic
mteU9kZZVZc0g4UBXMrG/oAzOYjVN4kk97KVVSOvQ8guRjGTY1RTdi9+DW2m+uiWv4dEnnNpU593
boBbHQmpvwsB8GKsyIxFc5E9naC0eecwTtf9Upk0gVbJFCkuGbDMIJE3Kn4vSJNdqqmiv5n9JVAT
G3xuX+ZPMLIEFit2RvjY6PIoK3lq2tp6YmbtiYM1Z7oD9Q+EyZtRfnWdIV+CIi9CD/OJ7rfA0yOO
7OjHGJb6R9vxunCs33YZG4fQiOy7xdoJrca/DAHVyzRSGndo86Rzor5EsfDkF78erC1jA/gRbnPM
kRU/B4PDZh3205EPJmHKiSWn59e0F0NBP2RnIjCkpPvmDj9M53bTM5/yPaOEiFWxwDfizvdJltxP
wYg+j1BD5DCIdlYK2nxuUM057ZK5pYmiqfQur/QNBnP/MEdFL14g7hOh5K03J6dZGMmb0RH4b/Bw
HlKCi1TKy+LSxuPfwUzHt94BfxplxTntic+FigQhDqv3MJrzpdp9L6Klhjf1P4yZkUMoFXXwok83
jqnHX8dVkKuDkJwdYEU0F4xUhotDvB6IhK7jpdZUA+4aE9XRMs6FZYHZqVwNTQQVJyV1cpANpZs2
GiB1aWbAe6ytt6KnCNQI6/LMjHY858UgtqOCIMSBmHjFMtfvhlfI9RV28oup+t860NZ74eM+btPh
jUGf/zQEhX1GsqTBcte4pg4FayofHu6Ed9BCi9oEpR6uXmbjTgEML7F7g0K2mFIRmDLRA5z6teS3
HTSN8VS8/9hRO7Bwqcr6Xljc+XFmYqSfSIw5+qUOmFMWY5Zuk2XTx+JCGwTlw8jMpfXQGbyl1SE2
vvZT418clwxNrUprYw4V+pLFoT4eehorPOQm6RB2zHxuEMNSFKeZcFc8hKdD02eAVprMfawjnbYr
jEO/mPM7QT9ZkNVPnCnYpnrw1LHt/Y4UfpaWw3aucl6shZsf/2nhGPb+TovOOy8XjIzpKRnL+3pz
zf+cSwDKfMN2bnVDrtuKGEWL5S1cl/HyxjKq7/VMksMlk0fB5PAJHg/b96zdS4uOCJqFUcHkdPch
LjlYMDgvz11DHyV4VG/rOn30Hg5p/vB7FAo1Y+WcbOldwMrprcrgiQ0GWTklRHYtW8Rf1Q4MOYxN
U0v4TbhXgP3wPJZB7R+9kY4QCtuH97RtMcOwSymoeZTaQp61lbdbJzwQOZ6ycXLKFRvYJov8Aait
W+6RkJ16Jh/ax+Lmlkv/I2/IRwYaXHc4DmtGire4EghPBs1yAegZqG7WozVMHPR2H+8gWrl3TiFn
uEHmtRXWTyfrds6UcVIMyuKcAx++RGPrE5sRF7rGk0MUzNlp8r3bWBvtJhTtdBZEYw7VjEdxMq0I
DSVyvzYqfJ9lnx9MJJUjFUzsVbU6lL78HOko3kakbQ9+Z/8OETZGUkMgnhXDz2YpCGMnbR5GTxlb
5Zj5bh4dTdfGQHY2BqyXJPWL107ijJABN4jFlK6S0b+0OcEQkcx38E0fFZNfihwpY9vEyzg952TT
bxPyYq/gdIYbgjgkGTO9joOfXj1ictugkPO91XTO93n6GjjelYoyDBFJfxgT59WavK8jzo2vkRWF
Fxf7BuN+SqpqL4J3ltjNQZAlQA+DXgoiujgQ8n0DkgP6pIwMdhZ99sLogvzrUs4nuPuvWBX4Lnpx
Fqpl30IR2XEs63IvU9/cCr/u+KzCb73LQUl1koppGpoctzpaQl4oAg/vcsJcwrC/PFtKi03tYmOp
vhpg0dkTROUjqd/NgQjHSJHijFB6wJhGO6fKwoPNcnS0GKjzW7iKYPQhMKn55NcMeGVHzcl6L/o9
8Ecf/vi2XzbYbjBWOyeN7UvXjcfRsGAgLMMsJmT5vvb5nC3+8kM0YTgrjKam15L5+yweg2O99KWb
3ohENfu8LqDD+wBUBD9JNPFOqN27Wt4ZYQB5ZZqJj1sqI36Oq862h/4I4cQmT8/v0BCO/3DT5gsu
b/Pf8dPpe5OBNQ9Qg/Pj37fkI/KfahsYP7YAj3gVxS/HJFR4rAdeYQzM231xQqSJt4jD8a6idelq
Jjgc1p9ISnSjvKd5dmkvKi3rsWqwjhUMO8Y6LvaV2aXZmruNmucL9SSvXTNPe/fbegRsBT8rDKPx
ZgUuyb+GUaIKq69TML2UThS96HYxgDOwZAcn34mDVx8h8qedZHjyRkTlyTDfUhU4tBnv/UUpFrRu
ykwztYtdi5MSeUbHoP+g5wiZMOHbJ15a7gAGa96wYFi8xfzQsE04OjGvHw0hnTa0bleZ9d+G22lr
VD2j8yq0qQdIT9za+iYcieEkSV8qpOznEBndpmQveAj63+wpwsd6Ya7h7aXBB7QFHaSOuvCMO3ap
+tZQHkbsFfeBfGfjdZCt9l/G0joC/B/2aYKNaLVJQFONry1NKC9laNKlhzsPSG+Bi3kZqSbcz9fQ
DKedrvBA6WU74Cp8GSDXeDaqxe6HZ9El/jgB6nYDhDgryzCw8Z79gayMjU8D2q+Cl7q0f1OsCTzG
gwxSI7VuPFpvHzmwxa0nhv8k9XlMwh15wUoYXP0W2GHG7OloxLc5LYqXQsIyiRz7zs5XgbOpfwV4
dQ+hDV5emz26CMv/VpoVfqW6HhClLeYZ0sFbni7aMccG4ALU9eTKOjozItlMNxX/enFsVfFrNpm7
TcultjO2cmWPzzI9Zo3sMdeY/llaOQE1k+pFKOLBqY/M6cUu8TZ7pGM3NNzPpCsRmgiWG7axTQ0l
TkwFzUcf8zSumhPknf5sWIV/SGrn72RUv0OUxr2H5YLiAhiK2bQAKYK6WhyvUH7i8r21laVAqEy/
ic1FR3w7aGfwgJwrLHyxiQH/7Dh/hNd5ucSL18uoqzeLIyYG/NlE0YrDrzk6gTcUD/x5444jE0cM
r9eHDtn1TDZuflUArXyYgqEQ3lcNXJrBFnj4b1mr5L0KfgOmgAbbsDjYy6V3RElwzY8+EqCupy4M
TPDxKTgAWOPP9WKkCiO2aT7DSkXPqHRBaYbFeFqNizHS6EaI0T/jHGkOwGeRP5Z1NG4sRKWaQUo2
ePid6fdJ2KDwCXoQjmyg7Xug4vgDYQU6HgpZFb1Hkq15bOyx2YqHdPvo1PUEjWPEBgvs5Rdakjky
dk50FU0PNsly/KNDA+rJQBo5ltWIdWISl35W+TE0GbZPjUTb8cpPpmfTUVvy5GgiJFVW2z+yDlho
4wWnya3ykzJ4x4RDrb72+itGu59GHUscObYArMD41Wx6BYVs0Pesw7msp4rvK+GQzGv+s3VwaIAf
Y52U2j0Owj7aGLuw9EnxmsPMQTKejjI38uNgC7XPp0Jf5hrt26oguDIrZTRfk1ceWB1fUsnmE8Qt
9LCxSI8T+vlpRm1gIfKLG4kA5BIKV3gk3PE+WPK1D7P3bA6tMwQfSKDdwo3BMIexJYIo2I3W01y4
pNSufs5KPl2Zg0C0uulslGTUm6bBEDZ4BPiFE17iH65wYPWi40Ft/GCXaR3x8qTHPs4d/Fp4Geig
UWfKjGaeWYiKyjaDR1/DFIigLl6lFt8Ft+cnkm500LRFmoRmr1EwpbdZptl+0n6076dk/FVJT90G
VvftMpfZV2r4M8b9j3EJNDLmmjj7pdOdncQuSTpEjl7u13M38IngXms9XbJW/lelQ7SJAuF+n4s5
QruscVnJ4MX2iyMcn/9UwZbSckvjPMb2k2mnfstmf6MhBJ/anvdwIOLxvQvl39lQzrvAiISTQPzN
00+KbbpbmY70wdvue8eUKBkWdSnx7Kd/zzI32occ4Q7ZsjyDpg/I9PzxWoiiprnnBvKf1PdqHlF2
NmXqTvh93PBoNqZz1ujcUJWYuseG++HNIOskNwde8i67kKQZDkg96mAbjcSKrn8yPJgxVBgsKxOO
DcufvJOdYHFcvMmizk4DOwc7rcuHEXnH1iWuXjZTcU48D3b0NMXHPmB62EzMM3iHTwcmniZWwUCf
23B+mWwxPV3sS1sswerI2WfaV3VqvRkY2WreqxHHDRvz7ve+XtybvhLPzjeM17jsP5xc2hv29RTI
hYWicgJ2YlRtoTjrz0jWDbfqPF/mqEJg9QJoic1nOgMvc+wyp+Yoc9/GHIWFMxP1x5N7jWxnk9NN
tPejwHy4nrS3qwUnw0f1oENGfDIplNciZieadBpOmubM442fAYwBTHXGcF6N67prrnJm553rLt77
nNiJfa9eR7eF/PkBpzS/RRzab0PH8DCcQL4SG7BuzjTAXYyH8rwu/JZiaWaUfeupI35MXvmIPR9k
T+l5O8RNLAce7YEwVwDPrTdqO5MdYTp7CV0BKS9EcjdHGv/ykKxDybz7+u/s5bFkQLSSFJb0YBJT
YH2kpsQTZG+94e+ACKKEe4qL4QnPwIN6lELS04278dKMfkIz5HQuU/2ynoTjtN6gqXzyGyqveWef
GjFKNgAATnXPW3iYSUhQvIg4m/b+03WME/XxeCIKUhJZguCeRUAGm5SzEq0p9/WCZU8d3ApcgQpK
a9o4HTXfmM6w2UzjpeZwNAv/NA4RKd9Jg7HK/B+1gCxbpOFHoefxYgxtezI81oIRMo1NovwTH3m3
tWG+mugk+8T2jA/G8eaZjg9+hI6S2Ex4+T7vAJoUsjwXTvtTTjp9E23vbP2+MHdqVgMrhjIuzXIp
oBTuhmiuznlVb9mEwzpaX7/5czUgZx73wj+R1GJwZYT98E5zEjJoRpTZ6tlYhwZsubbFEDxKKuzW
iY05hw+nMYNL4dXWFTf5Oe7Ir5tG2OxxP8lLlw3yovu0p41iH4X+USyetA6H2HqsHMsU9A6W9NDx
8tP6VVGnxakYTQ9wHmU5uDfRU4q++hqwmwcGSZWSs+xryeb7jd/cfDf+QqWedzQm1EdcX922kmgp
Td139265ONxkwJCNDYz0PzrEneHoHlPB/7+EgPivaejEBxVD9Vt1hgbEfP3vy/XPWCWoxXLiV21U
2U5gWniJrbB50hxMWKPQD7erdpzi5Ckf2x+u+XNIrfi/0aWc267grKkaXcNxKYzh5PO1CmtsQn3F
JJ15cjmn138ntnSoi2te8WNVE6spqw+2mgZXtD0o9+IWnboMncNs1hto0G56Iqy+zKFlg5w/GJKz
PquW2qmxAsqVgYgJfXpKx7qDdiFTBn4OzpaYos7MaouXLLFyultWRNCSeWGbEHzV/gd+FLd2g5Mc
9BEYtnNNlgtJnJZI4Cj3Rd4kp2LRZ322J9Q7YkaNqUc4YMb7bRmIExRH7e3A5hActd/pEYRAz2gT
3hQ5vaKiJpj9zOqqWOQx0+2d6wDHyNdR/8nmYpezHflG+mmT5M2H0uhRkRkVLzoGK+AIzGzjDqt4
+qjywHwZ28p6GRJrJzUG5tazFVuoKXk4oZc81q+MFKaNOzre2evvChT1KwBafRducEw1gN0NSo3i
d41P1pCX3lGMIrySN66xADTJWN5aw7DIenKR4cj7B5LUxmCZqYRML5Oy5JmHlJesVcPO0eGDI7nB
AywRn6gqZQYNkdmJmnsxtp8hBz6dTERNB2RwA0MIvT7pz06Fd6Z7BwrFaREhwXyNnf4XzTp8YVcM
5wPrOcyUN8UDBY3cf9Gjz+roYU/qBpvlbaBy+5yhWbyPWQiGxhhLcCRuztsMz3u7ZGJhuPBwmG64
d5ZV1IHPEDZ+uus9HIHRsnsVs5tfcsN7VMEc3tMcffefd80sSFK5vgrh1PrVT8Xwwsur8FSRmNvG
i47n+NHPxtHzMc5x66dD8Ubbeo9tvn0j9BOdrTiqN6V08BLQXp6W8jVmSnb2EsYAVWZQnwmp6USI
2H/JhA1WF8PNTjcwF+Aeblx4jDds3sfFzP4ee8kr5U7eq5USuV41VgjT5mXKcii1UGqOk9EEexU5
A0QURNDZi8YX3MU8EjBkmoYZp9G+dRRUXMbcBPxcg8ewjAFS6XI8sQaPzYLAb4DIKO9ZZYS3yOGm
YLdxV2HI+2Vii8Cu67SaeSSCyQYybYjv1cWK4w7zfczDP5p4DEduL39h/mzs/73UpM+Ap81o90jR
Vt/D6inwAW182+mdjenxRGMxiy0lXwgG76cl8ZXVvfPeNpu+12QngNE7tw5gWDyQt+2cz5QkCr3j
uXcT3uARD706Q2NcmYFYN7NmhSfzdVKKU/mQ3CxtQ+qJDHEwGO+SN9F36bnpM2UaeuLA9LPKbCbg
/qiJmi+RrpjOgp3w2KIKOX60ScvU/8qBoeI4j7KyxrsqzzsFocEyh2AHfHMsjxPhRv5vnH9rJGDG
Q4unZngnVoWTOp7uc1MRioT4kjCVvSaYEq4U3IMALXx/m5u0pm1T14Ziz7mPOKVFP5ETM5Sv2y9h
lofXtgX0MeAkEEDPW6aomDHwjo4bMFnd3atmqn6XS1PhbpbpyOx8TAbYxJ3E9txW6V6LYCdkqS7r
xV6+Sq2Z0NvElGkjy/hTDS7O4l745GnBjciwO0WR/lMiZMJgiJmq+jHfxMJeIMOot8zBqLqX6kWJ
zAX3gmczs+DGGGX4IYCZXjj2ckTB8LZ311t10Zq9PDsUM+UbEaLSrouWjV8YOpvME7CbWss8YIQ2
7l3iyr1Dc3Mt42qvLfUp6zEnFGu+I0rT9qZw8nDnBPREsp2Atb+0ZworjzDjoeD6obJep5blxtfj
fOpiD3yztmBNxZC966plHt4uNcmc+BbfiB8Unx3E3L0MZ/MVPfEW2t1pTV+SDZ03KUP27TgzJOEO
4F/vS+NHZtok6OyZKACrGjjimhTRC0ivORqql26OTnOb6Wu0bErdZmuyMd7mpUjOhiw+ITp3Z6TJ
+kRaXV+nGqcp+c03GTVvxsiMb/WaFk3nnjE/jG+NM54Mhw4uQir4EGE84RI8/FuLol+lkN0L8YRf
7VzRoTMy6THF4FMIQOQ8i9vvQWW82sxHv6Sm+o8Xj3pw4ny2mIvhOpnnIVbmG/oAldVQJe892b0R
UxOLRKcP9I4a93gm18z7Yz7nabJsbhAVUdR/TY19gGt7juoWVpsfiD3Jo/RUiuBNsa5ZxK1s3ZBs
nYAzHwezD0hCUzKy2slW3a1LnPLoSciTYpbfaLLKsSP0rBeE3PcIIwRM8bCewhH8biKJI667//W3
BsG52aV+K45dovWbnqCnRj4hDtfIEC6Gj2wqiXj26QtWZKJx5RTupF04p4Alb8tTN393JYudaxlf
+CjKw3rvzN3VnL0AyRdaoMcQYGqKv3h2q0O3lAcnNWLe7A43+JUnr6QXDWXvV+xk5amSmi122gYP
PYhi24/YTUzqKs9sJo986DQWBlN3CNvce+3xeE/sMUckaA7bVHdPThm99/A7wVkwBYOUdY2Hpnkr
x/J3EuDx7iasVrlNF2cxfLg6he/OCJDUmdtjn+DMKHpXbqht7F70sgL/cwVhNP+V0cByN0qw8SFt
4AcnUn+tvs32nQP1cRgBK0cEeQm5VN8ZLBRnK8jLvbDT6FBMUXHUBH63Ti/0xRzTn4aRwa6Nog4T
mz++9MRXPcExSOBmB0oujBuVpBC8i55Vd/RtcOuwMNq+xDbW0IvrO3ij3BT9K88IodYeL/d6gFWZ
bFWteLCpu9nYgMYo28i6m9JLL+5E4ChlkHUMh9E4tYs5sKkSg01EEV3MiqEUuUc6LrwPyKb2g6nI
txQfbobj7cg+F/PgwlxY6QtzyAsCD+IjnK3+hbMzyEBe4E0J686Erk6QuiL/6ZKKJSZxd6x02rSY
THYTjIwdULYmuxSjXbwRfJb7WLXRpV5W3N4bqVH3JiIjBIf8KU7u+sULGkYQRpxcfTeJT1M8Xr1q
IDyb1s0+BuOw1S2nxwwrBSX3PiuFwq4QRCmd93HDrrTLAd4nxbBdZ3DrxV7IuI4al/non3qsxJuv
feetaNNPYYBT1y6j/G54s6PxaVq8EOIiTU//Qk2yTXmWDPEhpen5mFMGJOigm3YSqVw0tvGRB3H7
oZlLzyW87VzEjM5VcnDYttFug+W7MnV4jDU8kjYzv5heK4+jGoieoYo/DOWjrUFz96q4vazqqWkb
xc5wgLrH1p8+zvYMxcZv9BnTpxc0G7jAjExYJPYh+UbEmc60j6llPsxlXmW17Eg4OcLCDyW2I1DH
mUFwCMeHeQwC879ieB0JHD0L182fYw6IfDMw2OR1sU96nLd9PoqLrEsYh1TeFPsqhbNlIJnd10vp
+v/7ypI8rET6b1nXmeTr+R22mYWrhD9ZshsOU475JhF9d0WTQhtOzOEdHm/86JvyOxERXmu/7a7A
FCr4fyRsmZzIJgXnavuGEfhglOQOvAWp3mcSF0urCE+OXvtWGWDsrea3rtsQ9HkNwr7Cns4BZWO3
Qfcml0bUSUAh4REmQ7ksMOC8tjpkw7IEFs3ZtMFqgY9pUAm6lH7jcnDLrznv1LkkHUQQke2+6+LE
zbHz39YLIvD/vkIlI0jEgyQWnXfdG8fM0Ld2qvBMcyA/4w/5lFU5XQKd/V4nNdLufudOLg7rfHZY
hrSx7WIbSpifIQy+UoxRnJ2xIfa6HCXmbCliCdLy2FP6ums0R1RPZT8rt/6WGnZ3EQu7I9bp1ip5
Ck9LfP9pGywKIsKMM/r39edenWDrxWuUxVtqqdnprAfNVl/C3M732SJWAdK3mWQgUJhBdDCnUX31
k+YUCNRip+zElX4SNXWA8dkDbYiMDI9Sj86hBFyy/bdsKr4dkCFh+2xHRowhsJpO85n7nXqhWv1X
xIBmn1kSI5FbsQ+ogIYgBD+ywE52LTlZ9n3L5DUXVHw17RM/4v9bkQd/JnqJNVza8IIJbTGIyt1b
D9f+BIz8v9mnNrieglfT9m50GxeHpDMTSn+BH/mteZQpljByZLwwkRd8QTqK4S0jmz5+U97HPFnW
dyLujLDhE9D01R8bEf4KWppNXfw/u7C16/eGfd0+ZLAL4CHBxWYYLRtpZlH/fvxWgHLLDRwVXfcr
ZzRQsZN1gnmEGI5tLqMp75U0f3oJvaqhb3bJaa/DfHM4E7z6XKOLnmCjEnq6p7ioEETT2VtqF7Qp
0GC2voM+r3lbYBQnPVK2GyYsvq2Orm5mvMJ6Ll6MuOpxOeLedTPmPZBkhwNoj5QBQQEZDAsUC0iw
NOckNA4ptuEsdhhwbPO6jrvXKe0yXZcphzPFlHq5DJrShqK6xKQCsLgEr4Qth5vjZ3ece2Sx8G9C
4R+he1fEVZ0xV7z94oNnZe7HXEL/5bYht7KEoQkuWScKgx/LkXlig9Uki4N6jO5V/XP9N7yFJIOv
dGOaSIhNM23pDGc551s6OwyWLoMPABp2EFq4UE/tGY/1oS6hNW10Kp1TMluMl6dsPhbdD2k46SXt
6Jyvh0kAUhngdI7e+Ayc6X8XbhYakjqNVRD4gzJrsCaZrzeC7ckeTgstZUuaPE2VOWAi4s+8ALdl
TKfZWFXBV4J936nKqL+YNuYyFImjxFlJEkq4Dyji6jEul957D+yG6sRlBeqwKCxnzQjvP9hxMlDX
1RXimF8AhtHcg40TUeLTqOQXviHvxNqDHMt/4Lp+pRS+F7uEGugvY9X1otZ0eYZb3fSKi9dli3dr
id+OrFt1EttH5Dr3sl7MyMFg4ug3wHUI3ktWHE7df2MPZjg12DhvLEuMhyIhQLdEJq022+baXBpv
7AjrAhPwQQcfHb7Gm/br5KIIpf/7E6rmIakEMgZIj09J1eDOKnG30mpuHwoCb9ugNZ27OUp1Fq51
sQ3kgtH1f9MiQ7Ih7YtTIpwfDJSdr4EBcR2+eLfD3PhnHYnWRfeovVafOysP96qAgbz+76n7SoiN
ABMSkNszFcgMkEnS8Z7S7yhJnzW2n1F0ByzdVM5ZfrinxOB7VAHLI5HG+Bmm/cGC7D/x27v1wVk0
xNNiv/Z2Rs2sQrJmHGn46+khiYmpJ4HFgCFDVIrB9xp58Z702EvtKPupFtd1YJbMW1nhWhEcUu5V
ipzrj9hkYLOuBmXdcXublIv0qbFwzuBKIsSMb+s/5b9nPdZxaa89CGiibIFLDDNROcy7LCk7xTxv
P1Qe+h7D3/sYWYAjLYIpoZzH18EpPySGnyoR1T116mjvLTXwvETtZ5neRu8n2W4inkp+I4f2NCcc
kungwyo/8UQS96DVDNfSdB5SHhgvgmhuTs8MH/DdpYd4U5lmBnWncS+rgwrjB/vtRaoHIqFQcNg+
uFlEQku69k4uryrPPApJ5GRSPf+8WppzNBE5HZwad0YfEBPzNnMw4aRk5t2zmGy2RAqKVCPAK5jD
gfstQ5ihT4RUNfHFxeLuJjAcrAxgfkFHceu9dS6SRuC7lBk5Zn9aLartpH8oOJ4Xb5wo3kgd+2S0
1lG0uT6nY26R72rkIaEWfdtLj6pBGwiybL/onMNDwAz6VAV0H3hzRJPVEJ6VTQHSSq/CghYfKrpN
6NwOCKmqPF+inv1tXqhbnTdFO/j0A9wRxrbZgGcAGP3I84N9ipnbUmVm/TKlaK6ISv0hMxiAGmX1
B03W3ymThy6hEeUI9OkH+pGzUS1vTQwn437GVwkcYjsmmuN1SSCqndncByCBaqjOkxJfWv8ril2H
mbk9NWOpsERO6qqXy/pHJ2XfNwlUYsq8mrMPQQPOUGK9gkmwXptG9PuluCgxpInSEPrvPhILuzh5
60f5VFHsv6Z257+WnPToJaeV2M8CGtYN5zX34LYLB8tFPHv2Piw5YLec8vFb0d+23kUyJCOjoS5T
sMfHCfuCGj6NeKlneE1HVTjZsR/Y9JuzAw9iCb3pgt9Qkc/FabICzTNVtJt4SX3jzPs6aQZaNZ6D
jamnq+r9YSub/qAXG0WTzx5ZE7yXNqffjZkHRHMqI7sFt6TQYJMTVYcHZ/FWr3a5zqI8Zk7zy+qX
r5TAwIjxJxZuzMxY86H15m21j08hm8zI9bH6R9lhPUpiKk62aEhoXp14I7Gb7dIY4BZTreRmTs2N
IMzOrSr9zSyTD9OUzpV0zdasMCBjccRaAVEv8Jlr0Jh1KJawodHq/OBXjL17pzrqRFn7LvCb1yDI
WZYI1cXdG9PXLSlT/w1S0D6uCS9FL2u8vmpNfcD/+D3Eg09EgAuq7bIoL9vGfDTltomfYS/MN8Mm
Z+CIBt6WaRLCxsBz9CiNelgorRVOL97ho30tEKC2q3M7dAkJK23Zj387GrSyb1FvLqkYQfIhOXah
8r7ZxlK2zboNfueeBUCLM6ZAwUxs0Yw+6CHcqEaPVxs7BzIMCN9+gralatJDrADXPnXGJz6WFGG1
DJgIqew2+NH0NMrk3EhGnqtVlM/3LZyj8Fil46OzPHtT5ySv1823L+GjqILmAM7c2T0y9L4sG+si
hlBxNCzsV8E8vBodqs/UCI85NkgEMUI5SOWIUxCzIrLOGfv+PmQyOVdhSEM9RRwfU/p055Jcn523
n6ZhdueJQSge1Ln99HAJXyRuRQrSZPNpVcUPZfLWcyoJWbvnN+d41v8xdybNcSNbe/4rjm+PdiZm
RNiOcA0cimQVKUoUpQ1CI+Z5xq/3A3bfviSaqPItb9wLdYtSJ4AcTmae8w7Iig1s2VHl30aTLQNA
fWDgVYltAWAHHaL5pndIXBpGV2xh/cp102K9hNwaMqiAi8i8UC50UMbzhLitbYxJK7hXycTz0nMB
JDOKLTbw4N4pPf8yjh3KXX1tgDgNPwCtRvEq9zXqr2ZzwTWNGmOVXLVObtwknM+AQagm2A8/36tF
AYs2jsL7QUuvS0/VJgyycskZgSwr9E+kj9ahjBPUJnWxjnGTKEStoCOgZrB8cKtrmAj3PYvhoTeR
IUU/stm+ZBggMIIlVAvoAFlwFVbUWypriocR4tcWJ+WBSgQQY/MbVSbIJgn45uIqs+QNlI302pER
eQk70NcmCO1NP8WKl194P++WAyuJ8NxXOG+NtwP1UW2iCaSUYrjobaspKic2tiJVaOdkHMeOaV7r
7jZtFOh6FGu9BBpCnSO7DhH4xjcCZ9c5nzMKxfuXX/xKfEFBAZIoC/lG6wLlskQiNBoM866d1BbU
kPtvEXBrVVE3I4lA9lFg+Ql3MptgBXIo78nH77OkLPbVlPvFxEfubceYAhzV1bED8EfSv927X0fD
zh50YTTXbPYrBGK+qq4tL2wVdINmRv1tyP3tVjoh8nd+hqCTFsqDlj/0ic5RGsXaJxJEG9wDn1EG
I60OB9jDmTAFi1JM+kdu8AlwSENppMEvzdN+eQNWQ0qRZFBf+AUhxCjkoPVy2nv5RVNEf1X2LRdm
oEqTPEHxUhQ3Q1ZsUSWXTp4mD30XHzBUzW4l//Xw8qPAcn+o6gQ/UL2nPI3qyxdsd4F42Y2ncNRt
E+/636ULpgSGDCCw4iH8jFQE4nOk7vdBFV6+HJ7FJKTROwA4NeR6bBVUIJCiDahHi7GX/QdHW9fc
i763Vnzl+rn8EmnaT7fOf6dRum9y6d1VPUA8QKzDc4wcCMxCzixKdwfkL97EDbYoBkYrdEZPucVL
cLZEpwrzwIiybC0ufQ7/G04N4UH24tLTSu1DLDTtAyQoZ7Lbdknl9A6yfOQCK/JcAr9WZIio4aRT
ptRAef9aLQQ+i2PSb4Twm6sugMLABHEeoXB3D5oxrPM/f5c4j5EOh1pLYGWLcvptlGtAg1m1L//D
mDr2vhvyu5c/9CWVn0QU38K4cJEEBD3rJD6o8TpDXD4r+knZaHICzmL1MEb1tz6XLfLzU+Hor/90
bVTOHDKSLz/EUjq5VIP8ixu59i7MoBBYfurs0ISoV4UTiUsJg+iySDgKDqCFOotrsy2go3VU1Vam
NgYIGPjaFbl+veuivQJGdV9XVqly2+Q0oVglakOhECR4//XHrpDPRhPIK320C8oJfhzv04C7VCYA
0L208PIzLzAxe8LWNNwkttps2NQQsZeIZsDc6kHCFhmSUuAyb19+//JLGOcHzcdtKxL59+FFkC5Q
S9K85RXoNP1Dw3GOVBTafi+zvptuxs30C/4qzyhWeMDmcLYGWX/3ciMxcse9idzxr1/+vKXEsv5T
R/u/v1H+/lMJ/EeG8xLYsHr22/91+SubNMyr/zH9X3//rRf18H//7iMqGVly9K/cBT/KrMp+1/O/
9aZdnv7X200a6m9+s32RTn9ofqFl84u0Tv0vBfPpb/7f/uFfAuzwwVBl/5E1aT215gVZ+lqbHano
vzWy/6Hl/r/HX+X3b0H4bf6//Cnmbog/qNMD1lcpb0N+tmis+1XV//O/dP0Py0KUHCUzzbH1lz9B
3bj2+SP5hzAtVXdUxxaOYQnUw6usmf5Is/+wNd2QwhaaqlK6/4+k3LW3Uu6WSi5ZIqohbMOQwFfN
6c9fKaODN+otleC3hfPXblzUgjSoMXqBfkaJly/aPqTYZWvW60y4ECKq7kYzYL2VRX6NKg/OGENA
vBIQonwFL7Awh5RY32qZC7ldR5yvSNptWlhXtWH6GwSUcKNQ1mWrhPcCvsnOjQMPLSQDzRhoq6/G
4R2tcvlW9n36OETwhS3RjkH/XVXttx8HW02JykwGW1uxvljFsJ+c94Rj7WHqf1P15tGxwyc3A9Km
ltYPkEMAyqh/aIiqj86v4y+jTfriOBeTLpvk/S2NIXOYA46B7DvS/XMN+lCwrzsRBstKET5nVvWl
YnMN4AhWDSI1oX4Vm84lDvfWlp3B3/l5us7C9s5Mzd9eROLSt9zvwLDKlQ9XAJfIfB2r+DpiQG2t
oEuv8hqRVqRtkUr5iYvHZ82GX9cg22fgmQWyZ5sJopNZ4hMRGPWDMhKLQ84PCLZ/Pv6pU7e++VJV
MKH5Vq6TQjXVmUQ8KTfUomxPbGVruJQ8kZpEaN8clGqbBJzVYKJMTMcTo/2P/p2e6mCLoAPVNxHd
fDvYMOFDvUpTsa2k/RD6IK4BnXDFA9Z4/PMmZf7Z57FqTRO6PUryZLjePshi1woMoxbboW2BzSQg
qJSAXKFEX8uTMP5s4BL/8SNJOJuCpwG44QvfPhJ9NXKZTSa3xRjC2BtK9GRqNGCTgPqXY3QIylnZ
if6c/Cfm32mQkjN0SXyiUzGheB0aZK45XdBV/VbTAdDF7g5sLYjA9KbL45tR6w8ZsiKeBP+RNabc
HP/id+aQiXiqzSfbYNZfLChexSVoOm7YuSn60Ani4TllwQF72jBFZQaFoU+ZqTx4OPn95w/FdYCQ
qOMYoZqziYugEcUuMxzA+6LUoFKI42Px8obN+KVv8T/FEOlkN781VCAuqIKrq7BMYQCXl/psOqGb
XHMli4atqRdfEWvYc9/ZA4CLNq4JJqpKuh9649+S4cbPeNWagEGpGJ2Y0+8sHkuYwmafYsdh/bwd
65zbuFWR8d5qYJ/SMA5Xdsz8yoJfx3t46sHZ2rF4kK2ZEgFTwsPb59gqIFckerqt7UDXwvc9siAJ
tFfTbM6h9chQBSd2wrPC0P/Rxzr/EIFVAoOmMbHePhaVaWvwgUdvA91qLqBEPXjo+N9E8lCbONNK
w8DtSlrX+PkeyPX8ZEaCkNUnoFgAxSB5oMcRQ+HQewnB7Cpw3E9ADytqXNo2adOftRJ/gkhPHSwa
r21RXbWNcuvjsr1C+YKLsyI+md/aRruvDEQvh975KXP13sUYLcBHr48+dn76o5TRFy1IPmdyfAa0
9RXrhQPax40VffQKillW0gHNyVEObvtNHxlgt2z8AEvki+JYfrMy6063gAVo3lNY9b8zEAqrMkvu
EXPY2NEPn323h8jp2AFpkhhBk+CBStY+78qrzuHEmlw5cX2NQPYHcIQfXTHs6kK9yoCJKF64LVCI
pOyxB39xAHAcrEEKPZZavUIi8UovuGD6t43NHUq1YmzK9nrpFFQRy7tcT26AdpNKWpuB+rErE4wx
STpdmEkJklkvvuvUgHZ6r3wcamxAjTq87wsfJmyHUgYaRBzNNfS9B3mjFoGEoACSdBCGcx2j6o3y
5qegK5rb1I656ycZaEV7rYrpPh1Bv9RtUCqZ1wS3hUAhLtOM3522N5M8ukqU/GtXYeVVczxYV653
jfx7/JjrT67Oxmp0Xoc+M6BTR6vuGMzfUR/DwNESUNc4pqMpuNWwr0T1GqZNr3nJ2k2AsGbDqN2U
yqa2fB1MfmdshEZdO7vzR9faexP0qzLdT1F3rY6Qoiip41wmlEeKyN0tdfBN2ProWYdcsBQdRLOR
K8+W11watRPvhB5Ay3O0SzfrckR0cKr0YzVdBVzfIw9Qggd3zfOzG8znP1giGG6VOhuvVNNFagSq
rEGR5H7snWs+WdtkLnKSRdzfUMAJPmPe9kwp/yGanDVfiAh+tR17gLUVMNkJAZU73aOmwhtW6kfF
BHPo//RslTSQI9ytovZf9BEgipFq4lI4aQDUNBY3fpBtjGrfNpjSp7hwb4rW/E2hcD0ID89kclg/
cmdcNXYB59x32kMAAFeA/tKDBsxC+NSAstqMjmFupEJtIIF3h8BgsCGH+il1hp964zxF5UCtLwKs
FrQRC5WDEGsVOFNKspolV+lWfdXQUbXVdjsVgDnJCiPGIFl+c2oDeduMGh7h/QDkJA+1BxL/3hrU
A+a/pgFwrUovYk46F3nGhdquxHiVxVQRGuEXW+mU3WbkisoRB9NozRu2+gBhEDdm4u1wFwAfp0jZ
f0lz9QPZa3NThBGQugzQgnBam7KpDUpX6JzXkOTNrAIZUBwddrkdmqSVg4fIluZN6kb3IMt1oFqd
voZPS4rBzkGjYpULDAOEYQBVykY0BNUS+SVHK8OqrhFieBYV+LYyK9VLRS+/DPgE4s38ELcKLqMG
SL76rqvLAL2b9hc0EICdVfVVQs7c9jJvrioVV4QxpDbcsz42hi/RkgPPZXLQdPrsW1ppB1iHoNvR
Kw2p3Dex92UPS38k44WCmVcPUEy8GppSuuoiQX0ez24kY7eZk36oaoUSN1ahTRgbmOf4sNEaG8R5
/xt/j2TbVsYkyuZfqsqNVxOWufhiCB1iaIPSO85wXnZpin6T1GTUKqE60HOUr1Yek5KOXHTpe4Bc
EYIwoGiuHZOsiv7cJ1SSU/zPXcy4gSKEroXRiWy4sgzPWT55N461jUSKMyC6f6grnZWMWPy6bRt3
7ak5YnE95mm5bl8GsvhOdeR3W+XhPQT3G3WsvvpfdVV98DwKchYSk1H+sQ6N7QAQ1XVuUAIpsQVW
h0thlpdW1lF5omb37OuhWHU4yCNrbbsfzESkFx4x30tjbD0AUl0XyjCuy7z+yguhABGk1oacdLE2
EVRYYZgJ86foAZkCIkPRFlBHbJvZYfiz5Dj2F21XrQuq1RcBpTIwtvIyiqD5NsOofHAgyl+FHnrH
TS4uIad5N+rABY3cRltU/kUHN9DVSvTOdKj79ue08CeAokQ7R3Xiq7DvQDwLJLNwPnxSvRoSu/zs
SvI4CuEO8SIxrq2SfH+kWr+QUbuR4DqhAlcrR/P8bVDGLTaq6VeppcwArNA18omYsE8A+3hLoIK+
6ATaDXfiDoIAOm0jZa8fMBXvevWnFmj1Ph2zCzU3fiDyg3pY3e7Jm917AQoGbjJ+qMP8c4f4nlT8
xyhWfuYhouOkZvdp91hElLYmIPC6Qi9Kr0PrwvbbjwMKeld5bH2uYn0Ex2DeYHT5rRhGbNGj7HOJ
zgZoELiORmKJ68klABNc/V4FKjVqj0Ht97c9NeBVoHFHriwKSSj1YQcJ2mA9FYihcB98uLCTlsBX
vXJuZF190iTeI4j9waP2H7vQfGjTCA4omDvsUH+CMVUG9XIo4EgnrvrFmhAwmRUe0AONHwyXXbYI
S1C9Mep57JJIq9nTgoYCVEe/A6u90rWK8pzzHf2x7XgL11GsmyD8Dvaj22mec02Oa93hXbSpYljz
rRh++R3S3k0DLrMykAdOI/WjonrG1fGjofaPI79BBYpzN9UNrhvW/F7lwHYgcvg1m08DFClyHrC9
oUzfYvrsTZLJUdMmu7LkfNHDMt0pOecg8DuroYmH224Q37KUW1DMnFsZ7L1wpuurOm+Ga4vsMMeU
FJMMF0fl6nls0uqxSfzviYgBGOcf0IveFFOGD7DqLxPdml2Turegfr6NDXTKmHs+PuoKTMe6uA6s
UtkXzy+f/x/l1v5f0mZvsnFLSbr/D3NrOleR5eTa2g9STvu//rZJnP76n4k1qZE/I61jkGIge6VP
t7U/E2uW9odhSTItguO+oXI9/a//9ldizeCPuALopMJJF3Af+DuvJo0/SBLZtoOwgrA0lTvEvxKK
93/eYI5ZJL7NPCmq1C3dYirPkhD12GITbDvePfOSI2AJ6DMD7nPias5b5v++Rf279dntiaqMW/a1
4t27DkpYKKxqG4sy1LoMy/jEVXjhA7TZFThqjR4dOGlDwxijtdWEaMy5en5irU/3rXc+4CUEvLrV
e5YaoU/l6Ifclc6Knf8u08Ir3yXFpcvrVxPlryF57VK59IyZsaKfNFWOcLaB9Xr9G5bHJ1cxt3Wr
Po3xcCLRtdRJs+ukHZZmUEA5PziKd5VxyO7gSpz39tPQv+qhETJBZOAAdFCE+Gi4Lti0dpJ3Sj9L
0q/Hn7H0+tPPXz0DuQsntFpFP/Ransh1CnjExZ6Yk+OJj1iYp9rkffnqAWXkmbIwJqxPNKy0FAFq
XDSvxlb9cd4HTNf9V+0nrpNXLixe4EVes+pe1F0FxNnzWp+tYQEoLTeNTjt0VYEnaWU/pXH0lzHu
m0rK69n5drP7ewm/5ONfvbqlqIPdo+2G1JH5A5G3i6RSrrUm3VmU/WouZjnqMmd9xzwNW0sIt1jL
AMLiJr2G9facd6p6Ik4sDPE8tZ41owcFzKdxpcZNCesx3GnGDIFBbOCPv//SI2YLGTZmjGBkCIO/
w0vCCz5GXDV9bubHm19YBepsEefw+uI0nyhxIzJyvqGpO7NPT0W6pdZn69gAgCtqTYnvlRgdkxU8
MnDvCUzS815+toQNrWhbqy39e68p5JqsgbmNc6Ge2fps/SoNelBWGXv3uG6E+AiMJp5BBQaB9YkA
sRCjVfXtArbYoWOSCMXBleEli3hnF+xgokdfw4mSMx8yW8eoDSLxZ8B3h9/yLYZLHETqhe4ZYpU5
0an9cpqM7+xo8zw1gkBjFta5fQhStBCjEgV3bbjwPG3XmgMXZnnKyPb958xtd6lb1kWW2/kBExrx
SScBHPSR++n4bFpYaXIKVq+CUoNHgaEkfX4QZlx1eOOWX9qOZEoUwnI/MadmdbC/I5+cLedC6zix
JUl+qMWFnkIzSJy9cMCVWNRsStBO+vA1Tb4YMlqTGN1kI5pD/S98kKHc4P3WQxZIGhwRLnrzo6Zc
Sn2CzK34zSRKpLfgtNEdSz9Z9YUdujf8qzP9bwqGnmH/0bQ+dOqJ84Wc5s87Q46X9pvecorAzJve
zQ5d4X8Qrf/cqjGFGeUyQM1o4yJlQ0Zq43kV3pRZim1YGugnOnFpoGZRRev6drQdcEleBvDdglq0
GgMfp98pqXp8LkwR5L2vm37+ai6QBGx9d+jtg23216nXfQOV9/G8pmdhRet8t8wB/hwa0/Evjcpx
LhuAiSfGZalvZjElGzQVLdAef1FLvTPd+BZh/ydPPVWKW+qXWTRJTQs+qQizg2kBmFqNyFd/Ll0s
Qc7rm9nR3u7iuCgLacGTktswaO5V6Z7XMcJ5O6Ko5qSFiAfrgDC8vU1QCX3yQdpuo2KMfp719vOr
u6kAwtXKCjc7uLUunNWwH34KiQfC7fEHLAyumAUPNEm9slDc9FCrGLwkgIE3cdGmF0UDePS8R8yW
dUe9JC/UUT2UyPmQCEMIv7uNWvXhePMLW97cfrztNDDqSuEcUrV+Hsrhm2Mru6jLd6ZtnviChSkq
pp+/Wrq4wCXkgTPn0AhwiJkk86SLrjvR+tIQzFZvMqS6TzKV+oJAaj6jCqa7j4punbfBidnydScQ
XY1e7SHNMaBY6b7AW1mH8/94Xv/P1q9WO/irRLmFOj2gBCMPUvSkqHsZZhDcQ4SpTizkpW6aL2Qd
0EMh0DLVq/xzqFmIv0U3VhvfHf+M98cYoszbMZbwTkjZlg42aFL5ihC9/J0m0I7Oa312EEhUl/O2
xv5iR8UOMO3XXPVPjO/7/QLI5u2LI/+W6LGX2IeyHLxbmFcjJ4Cw/Sxl22zPe/vZCo78vLFRXbMP
oS0GByUA2xXXktPsXzi4xcvbUudP3/ZqgRkC/x8vFwYXZxRnw9gnT92aJ3IjS43PVm8ZG0OO1Id9
cLtDWtl4dqbuqVvnUtuztZtqiOJMBf5DHlMsgp+H02rrPJ/X7bOVq0d5pAXQSg+V7U9U+Ro8EjKN
Zw7qbN2O0F6HTrTyEMe5facgZpdWXnAiKC9Nytli1VqZKyoWewcTqyRcsup2nWtgxHDkTNdn9Y49
W7Cp36tWixLqwYuorjcjRK/YrNL7460vfIA9W7AhXIqoNGhdc1sqRiji1aO8kmV5Ity8v2uBD3k7
48nXh10ckq4o8voeHbV9hpysGNC/19CTPP4NC5PTni3btjV0J/MKjoVpBRfbpfT2AxdD69QILPXR
9PNXq9aOmr5H4CM+VF7Z3BjQSi5cKk33QaubZx1P0MZ5+wjhDQ6iuzHy9hZ4Aa1PkAIHadE2v8/r
otn6lQUFYByD4wOyfehQpxjc+m7Vnpii6rSW/nnmF/ZsBbsOYiQKjO9DAe1XM1LqUitbM7YSwUXg
Vohc4XqG/Dr/EsYek2V08fc9v+mH21ppAbQom07Au4ygbQfBdVKdSjNN8+y9N5utfhnKyvRIFhwi
nMXdKtpG4tAgU50bcGYoYB3v3qUZMgsDiolQGwyq+JAlqwj1HVmtKCyc2FMXGrdmAQB2EKVuA+Kg
VRd4b9rbEev3MRlPrNCF1WPNIkAyJklVW8M47UmfmrFCTAeq4uZ4xyw1Plv+kV2GokQB89DrqYZo
mz5cWlDYz1v41mzhA1+KYk2z3YOLVgrmXYp7ZSW9c2I/XZg6E+769bK3GlMOMgjGQ2Lhp2Cb4GnL
1vkKwABr3RxZ28zujRNfMnX2O9PUmq9/3xRq4QoON/An16ZjU+zvkEYAKtpd2ZN2vOchXutXnnXi
65ZGZhYROhgTeg+X4GCCprt1o1H/5GAU8eu8cZ8FBMfOFJzLk4jLCuR0xa0/irA68eZL62G2pBsP
XlpakWAQXW1iG2sM+CwXyd7roupEQJPTe743HrMF7bcNQLzOjQ45wgpJV32q4+Kn4nYoYlw3KPRD
KsgAC4TFdeaS2WzO67Y5fnSsOmmGeeMeDCIKIInETcyt0GGEbY+PyxQz3vkuc5p/r7YywDpdo7lD
dFCbTt0D0BXo8ZGVzTJo4gpSm6twqMxtisg94LfyRARbOASYsyjgwGvFSUEND3jWoRavFxdp1D17
fuOvSaeeWEILE9qcBQNFouqta010GDz0Lo0aFbO2NvoTk26p9Wkyvu44X6/QslKsw1jZyReMBilM
GaTOuhMDs9T+9PNX7ZcuLq2uLsNDUgcru4muNKfcHx/zpaZnKz0qClGIvo5wyIk3ja//6t3q83lN
z5Z5oviF18lqPOhxoayaAPneBv2o443PcOT/SvgKc7bQYWfD+E6qkNXwxMlBGcN70OtXvXtfRzlG
ZwL/hx8n07JL3TRb8mqdSbXTXHePoRkwTVRxYJoZp5JDC60bs00cteM2Zw/sD1IgUt0FBobJFtJn
x7tqYVkbs2Ud4KXSkwgFxJNqxj0cU9yAFXsSKW4v0Ep5TFGwvmjLAjH/wehOBMmF/dGYrWrbUyso
YGZwGHKKzJDZO9TkiY+o/qzGQTuxMBay5SAy3q6MfIwjnDb04IBZVHCrGk33YMRF9r1p8SvDGQYl
xW7v+ubltMOUWnYn4aQc79aFQZvXKKVA7retBmXfe8Vd3/SUyMzfZzQtnDlonwStyYhBV5+OGSvL
QK5ARjjYHW/93flA67OhgYJbdS2Q3n2JBecoIWjjrl3iyrfCUunWwadl3TbVtiCJe/yB7/YUD5wN
krTbKEysCE0v33XQnenB/9fRqZLC0ufMgq9uVICovDDbF+i2BcOE19qAPl/1xdXk1qVlq3I4cRqe
mvzHBsmHTB/4Kg6Htl+XBsaf+yDDWaX5ZjE6SHSdGJelbpqFYlCL8HCQ7d9H6BKsXAWH89LsvYvj
gzCt9vfefRaNHUNFQTTs071fY3ypV3HzU7W74S5pvfEHplKcHzUlf65AcNZnftAsROPkOckhq+le
72yVo4qX1fnWS1vtVA1/ocf+UWTXRjsKUMHaI+4fwobIUrW5MzvFtJ+Pd9rCA+aEkhEo9qAVWgqb
179hUaB4LA5nNT2HQllKWbWGaaR7/Arb3w1mcPB4A1F/Pq/5WdBX4bvHCpiAfZtHY4a6dp/+hiak
fTiv+VkMkWPjcrXqsj3eBdkT/tiY/6BLeiKbuzBX54QaLSkqx5deskfR8SLQEa7vCzS+7bUNyNzH
09a26xO5laVHzaLHWMRWzhbVED2+AkF4Cp17otXKHR9sH4xrqJ7YDxdChzYLHSNlAQXJiWZPWOor
3NOhdoCgPW+lzSFRfSoavcQ0Y0/1pFilqFZQYjq1Xyy9+ixyhKbldWrq1nv4rtaPEB7X/YCog6Nn
H49PpqUHzOKE7VGZwRM5xU+ByhKKGJtGIvA5GtfntT87vJm17eGnq6f7qgycldJV2G2YQl6nvrDO
ucTAxJ1NIxf7WrUqx3Lf+9i6OmEDW7PmzIVtbz6p/5X4DB3/mIWQNCf6Dhq+MHCH8j0KFL8No/rS
J2F83iRVZztQ1viDbYVjtTfU8GKoEHGfuCJueGKtLb36bCLZiZE04ZjQfBt+dNryEmvZExFjOkq8
s7u95B5f7cxGnI1qXEUEaExf12hyP3sKNn9ul0C4ia6Od/3CPJ2jcdBzxrdADYo9DNnbwMT9jbBU
Srwpj7f//p1GIN329nwxNsj+KJpXsN3gVY4UKgIubvfUVdk69SRYCRy69b74ZSBQn6rhqdrrwrjM
ATqWMdZUR5V8H+jIAa0i04GdFA/NeGbHzauvieUoIdp9xT5KxD7NskfH1B9zpTuxvhfef87N1rQ2
Gf0hhkFoOHDSo5s4S38eH5KFIRez0GEpgGSNKiv2xuBjVV9hZCJd27/TNNT6jz9iYQeaI5fGCpd2
2HN4p6HdtRFKryEBbWSbSMPvvsVx9ZcXOt0u7IR/KjU67dLvrJY5xqiEJSh0tyr3atJL57PwgQWT
D6kLkd7FOJ7IJ0SlYHFuB0ODl3DiBLrQl3IWIxvVwi69V/O9C7syrOMLI5Go7VRPx/txYRa8yDW8
CgEAiVrNV/ICW/u0z6/rFi/gelWj3ZvbJ+Lj0iNms0FFf9uYQGt7LzOTR4HMMizL9iyABat/Fn1D
O+3c0h6LfRh60tkWdo/dS5NxnD1xfVkIki/5zFc9JLJM5hUSinvVrrZxn1xKTMhXjmcTJJPgy3nD
MNvMEa5LGjtSi70IFOVz02f63jE8/bwtZI42MhGmijWHOK8NboYgQrU1lTA7MbwLE3SOM+psEgl1
I4t9G2Y70auYjBbY4ypfz+qZOcpobOHXqfWAj+wQTqKIHPi1uDoFFV2Ym2Ia9NeDaxqNX6R9scdD
BBV1z7i2sLg+/uZLHTNfuW6d4HjtFtx7fehuFrANeyrcDa4qLo8/Yun1p5+/en01jhH7GEWx9wun
GC6hkqPAZCV2XW6PP2DpG2ary7TqJBIabjpkBPa5ObHG4wEhe/Tnjz/g/S9Ag+XtF5ijzJLMZfkO
YrwLWudWaaqz1pTtTFvHq86JUJlzMzxy9gqXZxy3XVROrHB4PO/FZ3e5smt6VcPxfB9ofYDTSu2v
w8w6MXWWemU2LV18NVFoJqnhYK2D8q7jrwPlZMh8f1CRkXvbMb6BlLfieeVegQb1JU4rduWiHLUf
dTemH493zzR+/9wsYXC9fUbq5JpECpWAFnu3WZCkcITtr0oB9Ufrbpqi35hu9hCL8/YxGP9vn1fh
IapVrU8ayC0vpOl9RTfg+/FPWRoM9W3TqJdiqAV5Zj9G1cZ2sgvpd2edjW1nFvY9D6RIZpT5vigC
ba1DgVsbgCn3SY+ewnlvP9t9C8smW93n+V6Xyq6K+8uyHE9sK++fwaDpve0YzU9SfK3p834keyhl
l2/R/o4vqSXaGzjBKChNuhBW0ZQn+uv9vdieQ2vQF/XRs2RdeDmWoy4zqB46HACzcFPU9YmYt/RZ
s5Udl+iKdAqnVwdWNqo03soOg8dOwNCPW4kydopSQ/d8fHgW1uIcaEOuD6tK7EPQWLV+YgkSrkAj
jRvDFCe6bGH22rPF3mWeO4iI2xEyJfiWWNkvPyRXffztlxqfrXI1dBQMb5tsjxMRpLVWLS5wT0o3
x1tf6pvZmh5Fgt4+bmB7ze23XIau8jT8XsXtWblE+x8IG84taCa08T5pg+qWkzvWjRDAT9ytl15+
vrRzt+8qEWecWwx44/FtbmQPSpqeCEpLK2G2rEc/M0LdnpqvsosGgegwEAc8PtGHRaLmeP8vjO4c
JVN0deE2UZ7t1QplDwf3i744kflZanpae6/2Zg0fT6ULCHxZXUVXqq7g/IJ/ynnvPVvAVdm5TqKJ
dJ9JXA+sfMSYrq2C8wLqHCGDWVueGxF5t95Of3MIuJqU9M578dlaTYywxY1tyPeWM8oL4WojJjf5
qWzbwoycA2ICBZV9bHgpLDTKyom9KeWJ3aJWfjrn7UmLvx3TEcbV2OcjpqKUYw6D4aL+UqrhWaFG
zk/qQwYdo/FRGZWcq+/C0W2uFDU7i/wm5JwJkPgDSlTRaO9KvcfbITRAVuU5tT2mJ9yranu8i94f
AjlnA0CIl1E38BjZlU/5aHyuJGLtxckUxVL7s4g5eFYlLXNAJiWaJGoN/JOdCgAgZsQnkA/vn+vk
PClV4UutSq+3dyK2L+w2y9aDWk7C/OO6d4ePUahjMzoJnLjZcGLklz5qFkntWsYF4HF8TvXyulCr
T7gWJJsYCa0To/J+MJLzdJUNdp/Tr2vu6kpol+guyU+Gplknouj7r/8PdkCRSwWinDB34Yi/nh4N
0UWetvHHNolP3TTf/wDU4t6uPG0cC034sbXLDMMznlrZ42hpRolMns6Ztyimvn1AJkTtpokz7go5
Kvo6Ln33R10knFlLjGFOpXIWemq+34R6ISMv8OWuysafnPNAi7Qo2LR59uOsz5jjMpUiG4YE164d
S24bjs0Ojc7LLItPnIeXhmEWABWhqKnimnANO/e5ULJHWWVnnSaEMx0DXu2XUrF0UJnC2HHF967U
urxEALlfe6ZzFiJbIHD79gkoDQBdLHpjp+A5uR0sZwhWTeulTxi/2yeCx8IAzy+FtWoEfdAjLJca
A2ouZop1kVLaVwMa0ic6amEMrNkYaIoXUWsL1V0bjNqOQAXCVDjjWaGIitXbTjL8VuptERm7otLs
B7Wq4/sgq41tmJblw/E5uvAB8ysh1ZimzcbCQGPexlq0aotDMVrZeXlz4czOjUKi7R12qbnT7K61
Hif6YfPJVMQuq93I+VlaZompmpaXk9AFGNOzPmp+U0zrKI2Dwh13ney5Gjqjustddzwx5i/goX8m
G8T8WqiVbRlUZsRHhUqzUnN7Z6fBdzcqd62GJr3u2hiHDN+8eMTAG4Z2oCAHToblWxrLPYrJLsj6
aqsn9aqnEY+g4NohrOX6qTadz77nfnM71A4xAsgQOS/rq75oEJVDsZo9liL+eZ00m7o+tpEFeROM
mXo36a7jYWgSXIgsK9uc94BZEDEx4OrGyJI7w8szNKPw5bkIbdU7K1OLevXbxYH/sPQCXMcZ2iQJ
1moW5BjwWnF14sqzED3mhI5StIOJD6S+65MUixVsMG7Coa62KJr6Jx6xsPjs2T4n/WLwxzrRd2rs
SvJunXml9CSxzuv/WfQYMqSEqQ1pu3Ts0xQd0NFZe4B8Ph1vHoWkF+beeythdlYa8yqPAzUQO1H6
1eXoR8YF++gPBmQrIt2+YGL9xljtOnOsEDeXAnXqyHuKM+15lMkDUtjPlWV896X7RSn7cGP6KIen
5nXgOv+Ho/PYjhTJAugXcQ7ebDHpJaW82XCkKhUEEEDg4ev7Zm9mMdOjljIh4tl7AarV3kMwDfq9
HfiXTi+GKBiNjOWs2UiaNr/auvhcgrmJ/Nn4LTw3O+BCGCjOwBOgAJgYxfLbGU5c9ggA6/qjWdZn
1yDIVrr95rVNBjNjuZsrN5K2xknhv415+lh3LX6KFKxkH+y7qmGQun/Fm/yoZz77Avwcz/L2bQoN
cwPGa4yPTKZ8a47XRsiWv6W+RgD9T74nzlSA94j1DqrvXvLBPo0e7I9AH3dAGg9dkyYqz+PSafee
m0e1XkU2ch7b1oNQujgGbr937mzbzpoDJxw7jKyZjlNG2dtlFl5sCtCZZvkwYlkTqjiWjACUpvOQ
KuRfWlDvRWldcFkC3tkgUfhJ6mwJspJj7nanvFthOevHLZ/fssUOq24kT3PDQrNfl8n9lml/T6no
frbba2dkabRlG7T27CDqOY8CIf8EVb67fbxFbVSJrfxXhqWoJpllkTiOCHu5gJdVNp5F89Muunjt
t91S2mcfkHKrl5Hjz0/SnD5U6d0NvuMB0tXRMKeQahvZwnGrP6ZivgqrJ5+oxEtvN8961aH4UgfK
mImblVPYz+UBiVa6axr1IHX9vujWvxC+7vISn9TUmX+ntjpakHMrL3ibFEZAQ+xUqRImfSLskn99
8KlNpllRy38pU+1swBQ0UtRS2TjlTMGW2EtE92wxVLbbNuxIhfFKGOSGTmD8Vflsho1vfk5eLh90
zHeG0U8XF0KqHhRaYnhezw9aNRh8LvO7wnpUtbgaq5AxAFPnMElTS/J5muKiNURcSrO9tqmHW6W5
Kca71svQ8g4iwng3vFhFhcOs7p7yvsnCdlsf7Hm5KtVWpwq16Z5JuB5X05byHdefvvDwe22uiGpb
C11trXBRFV9ONfg7+ipxjex4GW/CYvmcsa0fFgqycNNafwNZJMGqXws3farS5tfGlxX55gxnz+h3
JTdEvXV7dlqGfbpqFnKS+qBvc4MQUZ+gjN6k79OBgm0UuKA97UCrv8ytes07uwyNIN0j63tDXflO
Mc/ee4XcsymThYFXIjUa33pEwjPlstBci6eiy7p464Ih4rm9jKb5tfrTefDKiyWKyAj6BIqhngis
MJEK9EO6pkvYYqNUslZxxQp2tLrlRQ4OXPxMc0LTMPDp+m3+0IMxbWX6w8p5G47ucKrbpYyyIpNo
bt0Tv9tH5eZSheas82vKaY2EDm60qK/6MNybG6TqxWv/trp4Ltg1AUlqgU7pxUM5MtEqhrnkx25u
6K1melLFUsVFr8OOxTav0/ujl/+zKmAG6FkRtlcB2tp+NY+SkzI0txl+c/c8+ctzPk1PaTafmjHj
PCvcl1KbtZjxvoOmvH91mmNKBBzKYrgdOr55Qgn8AcT1vMjgDfBhUqTNq9aUCW3SmKMDjOLS4gtP
m7vWqS8ub+Lgga7v6ukv//ivcFiK11XW7rJZde/Q6OGwAGINaw8XXgV+BBHQSDclP7fDgvemcQ7G
3IMamISK7UJ+uTIvY0b8900GifFmZus0ZDF9j1k85bQwQrSdBy1TxzXtqjDrm2W3rR2Udw2G8prr
8GvpSB3Qft3Nxor1zC2KUw7RLxq88YRiMaqVv9dtwHctXja0g7G21Y/gP788uT4jZz7oFpwoE18f
JE7XNyNFZ4WRZpf9zyE91L78GNP84HnDE6WXKiQljyw7w0MmNucQmOpX74ctnIZ5SbLbke/Np0ku
l0yOYGayBWvvNNw5Tnvx81o9bCI4W10Wu86UaHXgRWZg3KWLFcAyB4pbl/q3aW1fk79FspoF4iJU
De1mfKT80D2BJDBquZhYHXI7dv0JKnmrczIEj94iUM4piDL6YWHhPExxTmeVehJV+dhURbCX6Ksi
N9+QZgr88+iGOq2CVTwnLqrUAOwHSxEFhkTWRX2//PYsZpVYoTTDyhqdWGu3v2TCks2C5eQ329Ep
XN5/wAJ0qDvk5bVmxqObD8dy7TKQo43YO5I7QbRzkqkUx8N69IXeXd3eAmy92k826wudsVRJtk3F
+5iWvDlGbYQpXxzzrfdZ4L0CLL+3pJ/teghQCQLrDVynMljHcv7M2OWRXJTejgUgFlGd4U2s9HZ0
tQQx69mgLVwpwmoaP3Q1mujOOcfWsu0ia9kEV2T5i/2rj8H8rwe48NmxshY3Mgom5jOf1RxkdMmg
zUbcd6YVr1ra7DEBgqtmP4h2tnkmQODVoyBqWndrj5h+hKW7GjYocKXorgNPld6RN++kUTMoJ8/9
o4+LTUdqS69ymPK9gUj8wJgOdNnJUu+TO6lLVqsmYc6Qp7XQtbDs9PY11TEU+67H0lCwFltYIo7r
Qm2ytyF2yzaIZp3pdctMtRiP2Xi/StKKqbQ5s6QjKPbz48vEbOdeAicusoduxmzaDsNyNAqrr6Oq
lNMbreMCMBEKAY4JiZKXIZk8mYNCveZIYU74vNzYEuYQofdrELQU8uTYanufkWrs2GzcojzvtUNm
F5oL4FdyrDVtybbsvNj2b5Fmbrh5tRO3jbcemYMqH9OiHx9lYBp1MlpZ/QwZXN/RwhuubYVqMdQM
NTDjbhTvbuveKIFetR5XwVobNkFGn+Igr3XYx6MQj0uz7AcLgLddr3XkQKZe8KXg6OMrYaljzbu3
rC7qs1MV8yFtzfRXs6bmV6TtCh+/omm4KZCyYQ79H8NytllxJ25a+7JR7hoayhv2M0i1C0iWIukD
pFK9Ng1JLlxnl7e1sWOpXp6C1SwSb0vTu7IwWI4m/diXxVJ/25OtPcyB3d+jlyzudVhytJD0Lck9
4wnPuh+2WW592pVvXknknEifUsJU3rbHajXBnMzweV5m4tPIoB1/lu5svtEaXOKuGQyCJWtL3HTz
Q41r+LLi1/0Zg7zH8im+jal97LLmG1IK33sutIikgohtWX/mepwh17rWntXKZ6QieUiptnr3TXqN
+ibQe/ldGRdyApAOAMF4mBFa721NL5G3DhRm7NWNMsD4z5an5kisVs7knolgIFoXTw834MCx0IIH
GNwitqqVmHgZ3Z2Ba+GoGbkMp3w130Q1uJd66zkWO/Vrbaxgmml+7WzH5PD3nse1/XHbBeuems2I
YH4lSl/cf+uoS8yUOPnScmZqYEI2gBOEh662mOD1Nf3OWhstbJVQuwHb3Rv4p+7UQRU/t4Flkpzj
Tjdv7H17HY9SYrtU6RzMsZWlDq+vbE7VpFf/MAqocM3XfKfwsYVoiY78XilbKZN8Y90yuFZT7Ucc
jHZUiwzOO0qnO1eV0zuOLQjYgvFJbvtbi2AyU28HKsqINl+4gJ2zInT6mivGT0Xcp10WKT/gJar6
MbJUwDFrjgC9u7aIgg3XktRzGWdeI7/KACdR7y3R3KxIqbHQRc5m20d3XR7WdXVebJ6vo+/3xc5G
e7y3ZvexLVnVzYch1Dc8d14POZ9Y+Ycncj77plOdzFK77WKkEFG9LrYh4vA55dJGQjHYh9LqjYNl
92tUpQDh+9ox46BxrEjxS+IS7hEC60t9rpgPJuMqbxQm5cXrUN3whrj+KsC4EQ50I+yFXUSmRZy+
LL57MOX0Y5v6sDfS7rr21ETLqjGTVh9fCLym97UonLDyPW83eNX96BDbt6IrYkdWdTIpVLi+a76W
OXgFl5dnZmM8qr1Zfcva+dGLvoxKTS1h1vqf/Ina/QRmZq/65Yn8tw9zFMJhD8upsc3yHvpct2e9
af4dUHSz/mt/TRvXfQZY/8VfVBu7cCF3FEmq2MqX+QnVgxWbIIdDeXv4S/jq0McHK5S9O0V9bS7R
4ndUf7j3m4vfrpxfUhfBfaoPy17P+6+0rlRY9XYZDbK1Se2M25JrMUGpXqom0njyT05n4vBNlf3r
wUnbb4KYeikIzVQnh11ND/NgaGmxk81iooUJnJ29FD4HpWknxcjeabqaP5rbzJCq5+FSCfQCC/YC
PpnyF88p2aOpLuXGm+uZ43MhCCeAyWeHuSyr4ywR3dit84FVseNtw2bVhoqUsI75X/qLUaTVwcyq
1yyFg00gPXne3pk252cgrb+069Q8shSXEeKX7s5kVemIKdkm9svzhCjuV5e3NlGQbfHY2DnyMONP
obVGIjFJxJCAnFOz9B81woyzWRj3E8/CWdIiCxnaKne2qdhOXLwunJ3tu119A1kZh1KVCrFzSaBj
dx6ms0kD5LFyOlwjfeok3DdZJCF/h908ococS/fiDGbA9oi2XWuuxBi11vSvKEsFGErY971WdQNm
SmVcytbgqHacd9k3zUGjSwOKf7H2xtJ+jEM/nEto5ZfK6MYvac2QL2QTPGkDP3Nwux93blQ0Nh5r
BpzDIZbK5dNHNvMBrL+JVFOIZLbyJ8b1ZEzG/9a0C4rNhsoAu8lrdR37KvvA42Vbuz6rqPaTbaQy
E+HgDJPxndeWUBbXebNoXWIOEweGChbp/tOCrZMvmTJT6j5qaY28iGwlUbdv68pJ70zMYLeT6yLR
tsaPVWu7u7FutjtKv4SldVF6F5OGxQPi4/rOqhpEDcHotidGU90Hz60zd1cFaLzKWyg7bKqJtsBw
o8lTKrH0SfvXQqy/H8m5npcBPtsh0EBV7oHnrcB6jdmGESQIWudhI0PHSL0THTvzc9fYiMu9nASB
a5W2cd9NetKkpv/pOKnqLoFemb9z6c47Q6zLTxUs/Cz8Z1ti6OnUoqdsxhaHojXsxhLu2cCi4XHg
T02j3hz1Xcn8H0VI340ZuqFS4Q0YIzSfd5LGZZKDTotJlG80frtnrH+l6m7OglE7Xd8vOW7ubS3S
k9Z18sl1DWjJQZNbeqgsd5ZhKtzuNQ9ctObcqBnng04xQfeKLvQyD0+pxtduGY0btaNWIoUZhJaH
Q1uU97zAhhdhGsr3C/OJvzrJ4MHIMvmZ631ThJ5vb8tBq4YhLmt/SGzixSqeWq2YyEaW21BJ0J4y
s9B9VgNsbThngSL5AILf/eqi+aNbfbazg/Xf6lAeEFqzPvl56067zuu1v6PXmURaKzCh0BTb8sc2
XP9BmYiEcao24n1b2UUembt6K0i97+qiQ58yC+6pZQvy45BmImJh1QmFMObIHnG8pGs23LEG0+x5
oWTYlV52qnrdC13w4ndMSy5W2JljcFkz4t2Mik1cZuQNGeCuWHnaaEYLH2Zk19jrBsPr89jlSzox
ottfJ8NyI+LNPK7N2oiyGtIGMRxa3dlq9vNAIbFoJxHPoIuIroPbTBhpX3WhfUgdhLXNKRqy0vgK
urw6FkyJE3Kl3PAawfFTMwXBk+8Y9R54R7PzbDNIOMvbvd2wTKr79frHLr3yDP9dfJVlF0RD15G9
z2k1Pa0YDkO6G+JM6k4owaACehhPnioG6/8qQjncKenE9nut3QdUC+44HSxKRWgn3Dptola002Hk
EGQdv2gec62vTkr3td245mUdo0QqrYcWsfJQs31n9TmcRVOrkyHzzb1UxvIY4LU++I350fZ4hMRc
THt3Ef2ptCZKDBmFqS5vxWkxxXyZm7Q6Ef70jyxeObFrahnCm6l5NZupesrYqzz2uF3japbDvgs0
C12FNse61zVf8ub+aPtxO5rdeHVWqmKitGGr9NL4I7G6RcbGnW4Uog6bcfCRLtXM0YHET+qNk0DI
HAQ8N/BObdu8m5yOe0LiO6nwnkbCFRpjfhN+a8JrSj0blqvNE0lpePMNkPkO/rF8sLauxwYEax+/
7d9+CrgutJkWTA53eTeI3LzUTsBGOzXY26MxmJfcFP/mZcDx4pdbpC1afmzNxafcRzxzX6Rus5N5
Nie1k37q0iiuNuqX0HVXVLv2fDMrzX9IU/Fnu2hWdDayqDjpb13blF+GLRs6jFnzzHnRPwqR59dp
MNtT6m3aOzoL+5cRSeOaLZqiPc/RZ/b9/FGJiiOZwGZHAwapdZ0G98FWsWGysHDiBFoTgR2gR1rZ
87NTQJex5mEM7WzpvvQtz9+zedUuDH9hn/EpSuZr7eDFhcHGCtoWytH+bTpV7/WRTMfuldjZvjQP
CznZHnCtGbVBM+OhLagsqyG12Gg3mvygGN0lCbKxSk0Qd3u9wV9DdMlq5P/lSuPNFUtwt47WI4iT
jUB3msyH0QTLq6VZTZ5aVRFxiw5ewNk4ZRc71ot0iTSO6yNpN45f0/joB4mjV5Xv5VaQOYOy/SSq
HCLZjuqsCt07d43ZJDybczgOdo+vObeTXnNyXhR7IyCY9WsbuMZuK81xV2c5QiGnQTbUUYW/mNM2
Jtztzit2poALHsZBtvJZ12Dl+EdIsjdTvlisbWEzVEVsC62PUm3RL3pzM+0Fub7c99bicFciz1zs
wb09hQ51UKKQFgFiiNwqYNdBLTu5UG92B4RkgZfOiZkW4qqV9QRTa9Pyz/8FQr075smGa4UCU91S
r69ce2eWwYzJhR3/rvH6mN1aV1JANPOvti3zP+QdBcnsFGQRKeKcTAU5uGnl3HLAWCIT6zrBosj/
dqk2XtHIkcOi1t5ZYs0frGkuzsRI7hPdF/9Xz3i8W74xbFlOc0qVP30TALj72quWk/Ast6fdUi8/
pi7b53Xo5jc1I+kJ0QXoyFRqWh0si13aKlte2m7GL9rV3g5ld/lkspO24xQn0m2Iyg/8RXmSUoK6
a7O6+dVpq7GQn8r32h7Va+Eb/nV2ayofFdORMUK3nCy2qA5juumfnpj5s6ZyBYGwBtOcJ24gQOW3
rXywRo6O0Mi2+VVLq/LfVNQTvNBgeC5RH4Uo3PIY5Q+OIN0zX6Z+EHeW4VTvXc5KSu8v/1/RfZHu
btM4L4EzVBdB7/hQZ4FJoNchjfAZwr4lZWwEa04dQ+bPytjRbJzsA1fB4EnvfSrKdZ9ZrtrrKrWu
rbTc41z4LCivup+fwRxQsshHZEfP2lBMdSzQFL7wNuPs9C0N64xbjOvORhWN+tkZD7cfSC9CErOk
Q/dklEgI7TkzWAWaxFU6eXPqRinjcZChXRjlUQTWcJ5d9E72Oji/Ra/0+9ZoyAnWZf4nbcs4iUab
ZvYGaDUchaFRPBtT174ETTdFnqrno111TMDIvurcyPIb76nx/qzGst5XqcNOd8khq/pxeRZlXcSe
NFVs9PZZQrO1ZN/TEesL3oaKuvWyXwb7zA7TudKqZzHmQ1hS1ab6e2/Z6YtMy90AYc0b7YaqZfei
MJmElMO4lGzqwVxRI26xyMmyL5MonCBziwzf+Sw9nYFi+wVcFLO/2nvAa07kJY6zq51sojAK+6dg
pIHVezvLN05bO+q3dDCSAYk250emEw8PUxpXYrx0fQojmqVNVQyxwjOQVPQAIjs1Q2c0eA9vzI32
rVJlVEmdHJrsoyimP51lfXSVe3JVBVtXj9ZyeB9uGCnV3XmQy+ep2PG8xeDtj6OvPYvG4LUxyv1m
6gRORrIiVMnEdApqGmeuf7zVh5dS/WhtPYdW2X1qQXro6zLp1HKC+XBdNpSOkzqmc/HQ28wNm5jP
5Kp9NHZ6mTz3lMr2qQiKB3MuFTVDcS4X/Z0q2L9UyAff1v5l3UpglRMKddDhLAYwoho9+XH05juv
8Iuz25hWorzxW9JL6Ec5nDVne/Cb9EhgfLQ5+sdZPgWbdtmCLJG9fFOWfxoD71mObsCzVH0XGj1R
33qDiRG5TnU/pW4WB1a+YaatwrVy6qjcHC9iLK0Kc07Y0HC1uyZl6dqQsF+4XDvHfp2RMLI7/Q+9
WVjjCtMdul+WRvfG6Za9CJz93HmXqmzzfTOLC0P73yaCTo838UCA3oEW6e4tBHjE8pFUw1G520p5
2SV+9eeQgRD4/OxSxmOmkm4z3b/kSTUtV9LMJc0LeiPbKzO87YGQLo37gv9j32poIOvHvM13Qef/
jEMmf7tNfnv8x15bmh/4cjHO4y8Me5fbQ9B3MOgxoQ2Q5vqpudcUDaFANP/gsB44tf5o2BXDNFve
mkBP+FcmAy9RmhNBSVoqdD/8XcPYQR7cXKxzTAb3tI5Bwo5/YsMVGw0d+yQPr2tEJuaZciOtMYiZ
6E9Zaq7opto272lGi1kb0rM1Y6Szivvey6yrLDGGZbfYT+fkZFUvHoOaIipi3Vn4f/rOOFR8CKIk
e93y4zi2MfsiVSjhZyUGtvLd4PsrBjkFuX+Qb42bXd2SxtZcmz756Jzum6H5XOCq8tEtL1xrHSSm
bqD2j+da7+vntu21vWPObaz7K1qzzOiP41Dp9MCrJ7MpAZhl+dGoxnTn2r1IAoubK3PaZ6rPIio9
dzq1o2NSuOE54gOrT7xhI7sfjRXBl1njcdKvfLxelOv+9zotj16/7JbGvGRCJ1x3NXr2ChmqFes2
ByOTf8citzFHQ5WkFfTc+Pav1KY7RDCC57CNW38+2xV4QnyfR74wnV4eNcNMULgHMY88ttdpgDeN
s0cmeW0K/4SW6rnPhqvvmGcnW971zbjYAvcnQS11POBp4aJTXpW+823mi4o3boMf/qKLMJc7bHqJ
6bX7fhvu17SnEJSZWqR14tf2yG7c+tfo1bfg46Myb8g9Q1T4ECm+hW3e7AMahEgKfqY6fdJT+OL+
YN7VU/9grG5+kLP6166BGUPzps0qdQ7T7kn3u2Mv3Qsv7RDhAzYyqh1Be+eWN/nw0jwW5UihYKxR
xE5gm7Y+3VOCVftRG73/H+JWzm8bcrlJGmdDb6zQ8inlApSOV8L4Tg2/9bKcm9X4riwMo9LnMjSy
Opp6unStz+CcIdCF1k0iy/4yGRla3GXq45lzar5N4Xrq2eUxTrPqZ2A9GvGqeVfWLrHQ/MT4yc4w
tUfbrs5BrT7Htrrz6+xYS8fd40mn3p6WbSwpEEWe3Z7ysb6k1DYeNi+PBpSx2Va18aSZ6A4L/bhg
KBdcOYLK4RymNCBDVqciy5F9wj4QECNkomvs8m9bpGTy2csu6zrsy7H+EGb64zbUAbvye3DUXsxU
g9chyMKxtq1YyPUtp29B8SlxFmOkTURSOnecQzqnxzkd29dy24jkGz32a1TMsz9f2xo4W7/cST09
zlZ/pUvL/b/5HKt8YFXjYHBa5imhw/vgZ/J5QICpmuo5n7c8dMzBBe0Frnou5G8zTGtM/Hj2+t5O
XCENSEzyeSvljQHmbXsCUO9aeTYdvL5OloJzya5o/BRMpoWizbuIk+2cDiKh32YuoWtOn12ziAMd
4Ki0IS5OzFqQdYfz4FQRDM5nQ2z0MbLHXhmfs75qkRL5zpcGzJj56Kr8wFRjbDNGlN9+1Sowvoho
CCXE8yoIBzqXOt6i2ZciMHdOOanTvGZMNAj6faxHAKndnEe/VTFGhk9pe+X/35Zi8AjzaFFGN5eN
9Ozh2AXdg7d1d+QjW9RU7m24Xw+tiZOTv+X2Ufdny1sfVVa9ezY9aQ3nedXQrlv0lM6rplCTMtcL
+LCQuFVLP0pL373z8no4MMsM/zoAwpxXRR35KBIBqd0XTvA7aenO6JjexO/1JsbpRWubXZ1uRsiu
JaFFNf3Vcu/DC6iRdo2gDiwd6kuWMyajvQYE/uqPDoUu4tt4w8voUx6hqzsv7t8U1ERWDjscyefK
Bnu+2HeZ6h41IYmqZfOSBtw2hlf+8TyGwgOoMOE2aqS74hJsRFGExlVUyvqPEaxPKuOAqNefNrAf
Ybx8lRPDC5b/5K+Yz+1ivc+l6OgEoHktR16DamkOTA/uhyxbYt/HQ6Sq7V+QD7fy3JFhyb07jff5
tHpRYI5Hj3fCqdY+bPVii6p8/qtV861Dbn3ZksVNr5iWq7uof5rUsqMqm+AwW50WToSARS0fqfB0
SE6Lk5dur+7EpiEPfhrMKoH5LphzGd6XlT6RPVivGCThMPMMhQjt9ANEiyVmk+Rx01GoS/2ZTvg+
aIs30GcMReT5PWYd0mbX+XYIzMrOfIKF8BOUxiuLMgy1+K/uMj1XenfiKOXy86nHTXa7S4f17yD0
u7yZnizQR9nK7FA3ew+momLOUh+ZUEOQWyoCq1bDelrp5rcanOAWGptJ0KlXNzBuSbPhPYNDaCJH
V2bkrzK76mO2xhtg0bjSaaGsuAvPpZ4xHVZndOepDD/jVSuTBa37UeZ+cXIWZ+f3cDm12uoiQ3PN
eM5LA3pElSa98q4Wg8u4c1uaa8p+l0wK3sFvz0MXlSbZAWbkjQjKJxYf42nhB8kSqilBnG6w2Ge3
dPJvbI18mr0n2zBdwV1gGpRTDcJzNoBpBbvdIxkUg7COE8Slqq3PLWcUJRBz+7kwDfzCMEtpUa/T
FnqmNXsvebu1f5kmk+8UttLEq5osydzmpUz9z43fLtp0e36gRFHGS6/aU2lyUvdCMoqlxjpcm4zZ
gFVnfmTmIhbG8mRQ/LnWGn9EkxavjpzuJ+VrV7cjcmt4fOmD9BFT5+mup1hzmDIjTxy8MTETRR5m
Dkfau8memrhilDdinkV70jPKjf3KkF4/BMANprndUVdpo4riBE5lE5M6vfDnDMPvaZwqY+923nrq
ajk/FStHAoHPGnlePr9kItguXtFsb4S4D21GwcCSI0d6QBfe3rDCN2R5L65m45Ksy2tQ6W+NUtlF
1XpGcwkeaEfJkq2h0aPjNk/uHjUByVZn/8zD8tRIu9hPHlGdoewx0mZc87Weol4PjH+W6GpaEBMV
Ex34o8yJAzxHZ6hjqn70WV1AVM/kYBP1rUpr8aLb4s5Js/FckJcfcOFQuVHVwNhNySjakN10THnK
maQ9pYpuF7WNi0rtRzM3/nbLujyCdVK7fBr0R30byT+YLkhgXda7QqdBJR1iorbqs2vH6PZR5HX6
5c9F/WLoNWNkTpPt2RxXh2ao7L0+sMJE2DQmomcdRAaavfc3t4zywhiZ3aIpVBcNWAi7wnfu0WEV
fcH4jjFMT3Vtb3R8+qEPddsprlntmmUo523cpWhBKUoGii+30JcPFuIGPhla/j2xcCJ0Z/riGrG5
xqo3R1ppWK1klqRVz6kH0qtYCsU2kiwu9KHuoRDpZ5XSGKtB0hCa3tZKqUlrd5rE41ihHomB0lNw
93JjZ4Ap2vX1ah3KIH9tquFvNigjFi3df7WZGLAGNs0p1pZhNZQDuYwCAG8TfA4BY2aTR7qU9uYf
30PaZTrWi60jPs9hRB16Xzkx4/3pMYVYRHmZqmIQmFW81GiGmVkrn8pJ68K63rAXr2MZqZHWJN3p
9a70enltLTpVxco4RJUHBZVCPpbemkS0/sfRmWxHiiRR9Is4h8kZtkHMk0KKkFLShqOpAGeeHb6+
L72pruzMVEkEOGbP7nuWMxQsVfZShhFol6qmvRGa8mibvc2LCBlvpYCHWBqcdOBTTdNo5coJG5Cb
jv/jYLaF/+xH4mkMw+lJLvfyTBoeHTqEoTKYZ9vjmzY2r76RRKt6tp2DE/unVFYHWcxFfuBWUd+e
Kfnuq6KfP9khID71pKuI7nCVPQW1YP69YoAv2k1ZM6hbFSMimiMtFqY7tg7YbbrCXQO+gAZok55J
RMep5NsvHKB7sEqS1MnEwoIGCwf7Ovphl7FWXggR8GxJ8aS5GowgyuuCbXqh+2wXvP8hJbqf1AFF
4oIVybI2eGo7MPW5bVeZbfQqCIs+itZGlTjeas6yOA6qxuEaTE2TfNair1umtGlnHZhsmEeLSgdf
sq33zTqucuJANVMyb5eEgFuwWI6W0yb6drxOwKjerXnIPvvMansAirhzGcC2ttonpa/elGqXl35R
5XKP+mlqZ0/YQH78lUzj5y/p14wscr+ZZ4pgaITfrjyby7LxZ3uKnk12bClAuRTKoOurmOpKs3qb
8H8XLYNTgnkkHxntobCd1DogNUXPk6Frt8orG4r7pnGqDdbq7OhYKa7BgcHCq8vFVOfSaDKP7EDu
31VP852vtLjo9XVvWUZ8ATnyrqJYFkD3vR69NLFvnEaRov6LaSoT9saJ7D3KsuJNB6txVkbVlfxZ
Egmqm4n98VtoPW9NMhU8JKkwn2zaEjCxIC16aZ5K09N8Xooe/INVa+1R69GNAy2KGx8RYaqz3ZzX
McY6d3RYo1KlUx3gdIezY9xBl2k7AzMpo46edLtrQCJHJ3/NXKMl+JiLTIMtm3+Sje3pkYULQHSk
+6Qpn8UcW2ixXKQ16ynE35RGc7X2G3P6LUqGUKsiNup7OzUuDJ9NGvBqKOjIaL95URtdIfWgii0k
30QNXryOMOPZFDKEZwQOagiHu2668kzxjRJlO2P7EbkZxzyzoRm8ZOIx3samtsSKWCKmnfbM8C0n
eBatSspJO2qmCRlkVbEWBw620jwoe9vJ0UOcLNyqfICUYAG582PZyP2XxoktHpZaR8KGajbadW+b
XA/odOpbu5u8dp9he4m2DcV7vRqd3h6YbriLU6QxGR15vkYzIAcpjLWfj5AM5eiudDFuR0LZejQn
5mSb3vMQ0UNB8xCI1O3GTeNGrQyEHIePesitzw7+3T8uTqQ6sLm/vyfmtDE1qdT9F1vk5lvRZ/IX
5ROiLpl8ZhUJUDNFnbfAqKXOOjY22I4FUkkm7X0RZna+pocF1yGKKH9MTu1YzP4Go6f1aTKdiZBi
HuKUc7ejFCXph6IijVdJPM8/eT1Ja0NmsPuOxCu6TW3F3D32KJ2dyzgn2Zvgr+MaOWGct9ylyWvu
eRbuB08Od7/EOAcGisDN8NTTdinju6dSFFIGU5K40zrjzfc1G9KOg7jmI9p4JEL6HHuVuFaNYhU6
TS2Xr8gWMjxUvTy2/OzzsZdNnzEONsA24GTmR2si0O+mUFtmu3qt8kD67V4U8FJ7w61NxrcGoXRH
05uKD1mnTrw2GMHW+7ib+dQde+zdQFiVcWeplBkDbw6M9DmtLW/dq9aBybFbrAKoCwydUntAKPb7
qfgxs9gGWLdYDM2L2Uq/kWvjrxTdFywM9d9c5zkQJQCn1UTHsO1HEaBuNzhFM7vHChQ2XX8GD2Iv
ajH14tG3RWmToUXrtm3AeZonZpAVXKlL/bHyh8oTONQ1vWDQY/s5TQeuDLvUOLuNuEXnFQAFyE5K
z5tN0llmCjeqW0bQaez2gUOzdGQtvsJL6bHEjIWMPcc7JQx7LYaaw8V08uoROlZ7MLySidjItf3y
m2K61qlWfc2+kE0wTbYyg6xPhYIXGBCXvIkRDLJECFerlbYxr0qSwYq1VYlMrSuo9Hg1WFXBNvBc
N5yrMBoTXiVztOg5XPaFrkpp2ju0QDCWSLcq/zRMBmxjXQm/vIkhD1fS6oA/+54LUJxGu7mw9/XY
TTl85iJg+hBLS1kVIy82p3gev9w5+0173hbdguqHecZk1nJuwOwQDzL7KbXprklqqiHhSPNqk6nU
MH/SGd94zQeK0KU+KYo1k7NtZk4ofTlsTztfaETPTJ4Os2GeGM3vbN1x0MrkL9tBL2NnHPJo3OMD
2oWMf8ENDXrQ9NvTuuXDswlsNXlcui/oeXiJHPJCMXl3zWlkBNrBfuksyZTJpUqGRz3Ky2gVH5S3
N4/dwlt/5JFIU9vdtjBHYJ4QzumVofJDb62NhhhiiI61N9bVoeJghEdA+kLWKe6lCCOObtVHC8Ug
YCjWbofROekcmwFDxmuTEDZaEEodWDnbvKqkvEN4XJvOeIxxv5Px2K0ZqNHTTl63x8c0rcx2Plpx
/NFJ90MvsqtXF6wQKa+FNjnsvck+UIn2oZHRUYTIa2H/yhtFrmECVMDmgXVT9WuaOhBq1dSUA/nN
THKKnJ5gxHYaDiY8e0rWeudBKHvVYUz9B/o+6qXvb9m3vI+b8sWoJhW4unFaziP8SdHLPLjlKmLD
bRCbdNqpRGute21jWXNO4ZZQUvDSsUT3zCqqI4tOLJa6Vn+5ZRy4w/8iMfwbHLYMpAmgCHASw2jW
wJXNm8m17VljZwqGHDk0WpUeCvBPe9LfltsR9qXbcC3vo8s3WVuqCyxGLuuogQiKQMWb1LgvtpQm
9d8t+sptJ8vvhNsD/CLdTj1/du7rA6Hzm6hhWkdA3XaMiZgtw+Q3ZqWNPecXvJVgW9prnEw/mWEd
PT5BWl6fk5ZabBW7zgnbxXWgJRUVUdzS1f+b2ilnVZKxU7R0wVRrzXrUFhhMfwhQtsjSmXd3/XWG
T60yj12tdvspXSZPfZlt3RTsma7paKuRkpgb1EFMqHrrmy0iaIVV/grY8g/WuNzVmnbvWswSi1kq
aCXtApNz+LxuOIcJSKJZan3gJOO/XspbknnougYkk9kMe/Y27xKScjjwFvI22ljAmoukowxTMM8X
Tr7XMf94QHvkDaFTDOkf9TVwBJx3+9GIkQrEhIJRk9gnjXiZVXYMPfdWuOLN97pTw/uGEX/1lLFQ
gmJ0vmde/swCqZM9wPCEjimAyMcjn9pb3DF0NyZ5anOQdLD/Kek+ol5MK9ddzGWielluCGrER2fQ
H0V9u3NSrWfeGaLGVX0LHZ8+yiIqt6HdnrqeBzAbXLVClN1Qpsar3LB2YafuDvOGAyfFQwn7KUsJ
wpjiYpVqw3/LZYEvR9Ndtq3SQJ+Kcdgyqb6iYt1tPX4xx+HdJaWhZPBTTuVH09cXInCOWGYCH9Rg
rQ3zf8wsDqllP49V12/iLD2O/ajvkmLAy4giNTECa430s+jMv06TfON4JeMs2hu9dUtt/5vMjDUj
Vwil5MOajbfeHs8NGvm6qoYL+R3vlgBTFnLbZe1PDLa5XNYwiQ4q87QAlisGce4+Bit/cZmusUiZ
bQp2CvLm0bq2+X+ZYFxhjtGrvoigRjxcWR65dRx1cnpqrLDYusnwYw4hRRkhbZs6R4QePMQq/B8E
gDqHXk3LrOU6LQIH9cejL5KnRLZrnUZ7Y1XVuJrn6NKrItmY9nyNEFLbFuNk1HwUuACLSf1Lhvk5
FTLnTbCoAoDDqbnXEvnSaRN7BngsexXv49w9USovISKE6kaj/9tL7eRr+QVkrNkgMR1wBDDbxd79
7WchTeqk2r9oZGW7IaPs4McqX+uDb21sixcYhe8rLG9gV/LEpqdXb5kclPJk+uUpNtsvN5b/1bG5
sWtzs3xDPkptJrQ9jO68ss2SCldcs8wNcp52VfsXjXmZmEAUjaz40EF3qjG+54NzqWpn04joXhr5
g01WR7yiB9sYt0XNNCVdylYiy1U5bxMpMHZn6V5hcRrKATUXV8PKdOoPmUpwG3k2+R23onXm3Hjz
SiLa+C+tMCUdp9L4s0MeJFFt21Q/i6JcD2UMMdQdkOao5iL69Lr9SrIBZ4CIVvlU7Rp+QjEhnpvU
7H3I88C4FfNFue+t4czWuueqBtv0ffnZdM1/DMFeKl4D2KlfWTIqdm3n2Ai3Yu2W3Jb0RHRrxTmO
3XyTIQyswA/toI2QwBw//Ieni0RnjQkQOkTWhZhneB665ojxKNl6c5HS09bHSo9RdDNhgsz4OHSM
09SWt5DeKdaSd0wXZ1AhBm/KuznTZKwRbLdNwaA6jzBCuMNB+mqjpeONIL5bUgkYo+4ofecMl4hW
EkX/VSyzwGcvX83J/yG6fDvX1AnYHspKXJIq4/jGOlnZkD9IiQUmgskrn53Geusn8VfY/l16lPU5
H//y/I25tbN5ctxhPOZ1eSKGJhCZdiHMdtfl/ikcW3x+XY2M6WTZhq+Tr/IBiNSMxVNi8NOKcszX
GH6afZfKd8uEAhAxs7KotcdNq8qdQVrF1mLd4sYa6jvN7N7QGk4rt0A6BZYPx+csJA926PetARhE
knwzFVdsNB9Z7x1UWd/9iTdxb6Ev+/176/j/aYZQG5yqL5kdHjxRXAyPUyL0kUS1KX6mKAsos9iK
Mtxp0te2rZXrBILh3tRMSUoMlgvWv5wYVbRrzWzn1ulm+XVYOdfIyMPPOHbKfcQN5zjeCVPWjiPo
rIyKyUj5KkeqT66Ux7KcJm6eylI/9JZ3t01s9a61mxJ7bXnTLRP9k6g4c1DRRtk90/q8+13+3Sb6
LbHbS91gV3XzNCBKcluO04vkNtO4W3xv6av4NCm5flUa71sN+5Gd5qQFOVIdgRP/BjAKHGi7ajSX
s6aWn4apXivkynWNRwK8mEqpdKMnTYWPimKlyhw/KNMi2Rp+vkY+zj4KyCxLTH+unvuBm8R/pDSe
ud/PPRrINWLL9WliPdan6tFB3eGla4ZbGPvYlPXqrc6qNyW1cFPEGJuH+GJSPef+dEJ/RSurzqlT
YX300jOsxkZ2eFI6ZM1Y4quHXdA8KivPnXh6c22n5/kux4Wb9xIRm5VfY0VjNvhoQooaIN/FBRw3
n1TW51tlR2ddpDwhxGS1yXNJXYTzK975g41hWrlHVnlNgda1u1SNGzsBlqKlu/a6syN+9SKj4T+d
Cozmc4xXmpZBfaX4LdQHG83yjVW77aYjxgCzjfsDknfJM+87C91d7M+sICWvuqy3JnOyFX0PZ7Fa
6U237hbKe6anyWP9cxbNtI0NZvK5dbPoQULP+Jg7/Ti02jbXupdZWmvZS6oS3T4UofEsHQ6kLJS/
yYA4kWvPfj7To5TxEyPY/dD1R7MSHy6fbdBagpjLaKslzmb501XElLeU1xiEDAxRMugN12OXw1hM
GydPN+OQRystcjcx5sUxb9ZoOJCJVIjZoC49aH5v58c5H15ru5EIgOFtQtYquncvyj7DqbtRxMuF
etgJxh2QVEiMc3iO5fjntWI/criLaTzr4ETgr11xlMrzYffETtf0l5qXKVT/0zTXW8fL0c9cjPFF
8dIa0T8d3AqfcCMgobkX3aCJk93y5M2NttVKbm48w2sZpTtiq4He2mqHweM59OtAqCQAeN9YnQcS
7T0jbH/OiXZ36dAGel2+k409hTjdERrKId1C9G2shiQC/W2OzSBhiIl8oe9KqQF2F/txqXt9zl2r
y8Bu/Bf8F4Gr+jAQg2VvRJJepqyCiaghCpGmzZRflPO7DOt16tW7iVCIucbSNAt8URWPJ6aRX5/7
MKMCznsjg3FEeS6g/3GMpXHzjwGiFtCxA3ZWdFggckO8kFO+dvNVfRrKIhgFDUrpzm+5htmrsK8e
lbmTtDtM83elR9vQrPmcZ/8v1LSHNIEmQJDsApnPUfcuLXeWUGtU6bWWmZvR0HeN621Y5b0mIipQ
PVQrFfg6GpI9wR3n1tSDOgrPhFtfm6rdRSHKbFIeqbCvtZUD6/jH5aaFxEGEH55tqsmq6XZW0mKa
Upu2Myem/tFuaMfXSQ57SP8a8qsP1JSdMAIvLAEG5xFI1NqoONk3onr4GLmn2Tny9l77Ds0PtiMM
CvFBmTYOVY/dZIonXqiX2jCDiM9IdCWnQLxxAckr5MfR7ZPVyNGQ8FavK+RHUbZOMGYYjaX2tLzS
hPL0lbKq9fLGUb21ztr23ujzjvUGDzHLByqQ3FqGhf5MTgpaVHKchL4GMPcxzRVXPxsIFGjNf4vj
NVTug6CkPXlGu2ZmrplwRvICMzaQXqQcWLQKi6uqG40A1Uau/FGRXzY9GUN4SprxEXbRBfFgDPQ4
/SBv6aNlDu461a0UzluZtgpX32AE3NrDyhz7g+lGJ5dBouBdxDzvnEb9E++lf1XmX2XjbMa42PqG
+45EfZ5184iM+q3n6X4UzbzQtLuZQjZsrD9PhqiYffuUxMM2hD5te2LZwRDqoMlxkaMN99x4xcKn
L4dn3XJLjgNeMWTQAvdyaC7VSBYsX1CZsuJRpJRFknuloli4oy4Yi/wc+qw76Xz0hB4Fz15LqsyA
HVwHs8tQH22YW929JnO1KWoBG8nzbPJ4mjQ8ButGNf3BiotyRUHVB766LYKB6+MBz+eXaCzXXvy8
XArstCNggvZkDtEWV0gPMILfQHSfZUjOHeYCoXPOswPgtxXlIanb01g7W9dyKIXnlWcMj9Bj7GFV
DDIMPNZ2t2/RdEhagHiLNniG3jjsXGk8pg5jk9kdvFo/+aWDC81y1roZ7tHDMwaSGArb2OmoAXkd
TuHW02b4KOc80bN35YU5eEqQ0nhmxrAnrKIH0xo/HCt8rf1yh++BLAe5M5PhC1oArqUJtDTa5Wm5
MhLnuzSXeKWfpZoQUuA98eKjx1HHjXkT+Q15nkExoeX50O0ZG6Npcnjx+0soX778JX5Naa+tNKyM
7Iik+q424TTfKtvzViM8Z7UIlPqo1m6a/1e5zUa1MwBg5qxN7S2BnD8nQ/4z5MSsKN/daC0+1+7f
hJKa24M8RsJKKVmdPe1TFFjzs81F8cq42bTpCP9Tjst+mgaLM5kgpR8YraavGpm+1hMudu2tBCNC
93EBDBF/gAtfoJm3aaW+cjemiwcvWUXCR7SQ7iW2uCWL8thZ9Qmf36q2o2ebH4ob/lg0IFyD36AU
ZZuUuxg+8K/jcgmUKxtYZWjs96bnsSr0aiOi4jRzNHGtn/QsRtzNviiO3wiZ9GFjzS+dgqjJNhre
lSrSsALrJ16/u5hHufJhLqu8CwxrRCaHw+LDskvjGCY2LH1/ixu5bWex8TR7szxtlt4RGtOcC6d4
8qPiU29wTy1/UXbaSJP7y4X5DoV7ZiHqQfPbJyI9mPqZm4jgiEg01IfVBr9FYA7eSYNTiUbzVBXZ
MZm/uBGWHutjefcVsbNvCv2F8Ny7a9qrhDn8knhBkviqr00yvYZ1Us/kcjaSW0PJN1UNh3oB1mOQ
X1CBI77tLpDVxImPNrYY7TMPVs35/yt0OUEzVdWBi7CW57w2Tf2o6FmDZkzyVaJXXypjLXRukXnE
0HVl8bmVXvGdFu5/uYcbWTIAAm5me1cYM0yG1oX3mfWw3FqVEicL3nlXlBPwsAOVp/BG8F617no5
XZqshUbxcmuT1XrxpjnjC0VMu8aPtB0F+pbF0Jop6dzuWmAYvK7T3pw11sl2Fe004YvTYNDXazqk
5gxCwhQSkcqxD0bkfy3AtpCq2meVKnaoRG+NbD8g2HaQwRRAOntQo0BPaHLyGbcOrhIrBzhbdugF
hT8tiSGQZS1YVZLUl1ZkIqgtMkpGRShK1j/ZFDTjONy7pEXUUZQbs/+Yivo1NdG823KPCfHHYqlv
LsSWGTapTSzuHvr4O4/nbZNRYmb6ecDbGIQ6K9mHZLwICFjP1F5yTE+BKuyH4uCfaObrrKR7Y8iD
kajg/i73no7SnBuClbp0qr5WNz98fTJsODgo2LFQkOh88HEJKfqHlaSwwV/yQhbpl8JgRWFjXRmg
a6tkII1oin8HC93ZSL6HrPg3uR0JDma7T4zmOY9x+rfuw7BiAbsb7aGWKQtZw4Pslp3LqQWybuYn
AXE4z87dtMWzwmOy0isPjKKjLsT+Bb/LDYi7lKesy07Sq/6lpSYOhda/1zl29m6k1cHocDY4JzA0
SXKo9cCb+53Syq3WeQ+V9S+1zK9mb74XbvQaYi9jgOeQwZPioa0H+Scd9WlyN/oi/tMGZ7P0Kby+
UQPiNb36U9nOFH3Yq033hjycYIPowJSoyBCM06J1V63t0c/25neObyEzq9NoJRDuvEMt2KMi7s+Q
hbvccz5aJ8MnWQK19jbefJOWRlb8L9/0WO3rqiDcqJdEEZnLyT/fUUqHNaLhP92f2q3bMjtv1Hao
TeNSztiErQZznhOFzDYnUJmyLc79IPtDWGb+ajmZqgIu2WofDrsoVmlUuCuBUXsN7Rjynwyf6D2g
S1NKLY2yi/xhECBdX6OgyM3sapeQN+8UGWtnjquNFDPMGZelc1obhEbJk82yIkIBwcNsf5anmoWS
q8kZsYnq9gcdAsKTlvzqWXbCcH6KZPKpK2/LqP1sVChjXVnvE88GrYz+2T3Ura952JtT8wnv8w6b
mM+Yy30Pff9gZTO0TKJo8KenokXjxnDid87DVjnhaNqPzgPGmHZvDcPrsqxKcdRHagm6N+ZNXiab
vtFrcPTq4Jr5sRoxu8eECqFI7kxPv7ldeYfYfqtsNHncKZcw6v68JD1OClmVP/FqZdbZJOCloI6h
D4oIbfGZ4oTqZKMHTO6MfEtoz0CugIwzJFPfXc+dZQdj1K0XlVFM3i1sdGr6rmw2oGG/TjNQshZA
qHDPN3cuHrLrvsQsBkAdnARDg8BT9n/0nDtiJDadNPZLGdK54Td3yyYW4qQ0LTDVSDbjcl/5wv+S
Hu+nPLrn6Bmmnx0yJz34ZXgcTbx2RKxBGh+N3jmwq/7KrnXOkVkQd8KUYrIiQoizQPbVo5lHcrfc
M0llUeCkXk8lObaB5ua3PK5hfGX3wL+MCDoWu6iSGrBsB1sE60h7L3+W5s+p3JcOySXO1MMZ+fqc
TxACf64EkXSAMhnu0ykTzcMDfiQwCBLHdx5RxURyti7CHk/FZD+pyn02zOyp9frHGPnvYasGmrHm
nNSUTsvlNReWZaDejr38SgDnYfnuCamIVolJqtWSBoVuaPX1umWKtuwiiqG6DD7RUs33Lq6uRk+c
HPlMIf2I8pIts6Z8M4/+gUrvuUzKD4KDL5EBY6g1+v+LS3IfgqSrnwqv3i/90USVbjP7FmH10Cvg
UlHl19Ca9sR9HUe3PNs1QifVeOubZ5754mpaCHZNNcc7vYEdbw2e5pAIt41t9xVTnTpdG01TPHmw
0fsmGUjqYVvrBjTTfFJRH+1KXcZnFUr3xSRGCTbXmN9kQ4WMYUw/DApP99YztOiH2AGMdaXw0nWt
Ru9fjPOEmyXqi2uhOGyITT+IviRCaZh08pn8pdth0yaQ81AZ7w4n/MoZxLW3TOLUFqLSVH9xCdJT
8VJYZABNbyAQqU1mglF46pl+m5xgeqT+fG9CRm5/nS48hr7mXjDvMxEDmFnLELNSr/o7ubZLoWd9
2WF4H3MSw8o65qDKJvuYJV3yX+2PsB+UDMEyTnN0PQRlZzYyj3QPK0rVca+gPpjaxN8AuMPJIih1
VdD8z3Z+qn2Ch5I22mkTMVo9TfbyO1HbvfMDMxDPvGOWhj+IHe/+aO9LlFYy7iptVY4URnkYXXyd
oIMy+5BjglHOq8KVSbjS0FdfvmufkpZ7GF8IUGo8vdWqG7aTNn12KtsTf3diKPHkwrLHtvc3eNVH
Vo5PxPT9LVK38Ic3/PJUihUxBUP7Ct8R7anuKDo75qGxiv9hyn8DHCTOzs5hlVNSzsb2J+RFZ7WM
XCLR/mCIZDKIXFcYd3z4h7FxrtiEINOaLab7M4RQ//9XOmFEjzgJL2NJKGuTjOrs29We3Q000XJ4
jnx11tFk06r/1Hv1xVHlbZ02uQEdnENIqNhazAHTuqyny7InIIBD+jYH+SI6F4BjMlsCeNwNWMFz
qOn9DiH1Y5ytE+EjmBhxAK1ba0zWhBhtupkXPY7GT5HLSwdWEQxWwqCv92+Q9M+RFEzsx7QgGHE4
OvEElUDSwFpqw4cKMbVJz/8tWLjIbL9eEHCKNt9t7lnnFzwLmQESSGNduS0Jgl2Nh5Zje+XAoG9s
luoAh1QoHk7dv1CYGTvN655tQSUQGoRTEnnAJ2qR5DHY4jYNOgMBKl5A02OVZf+UFhEfOEdslXOz
5lyWGHesyVzs6d2E+GX8F1btZzub3vMo8wsuV+/oTEtDB/sbtDULFXJRMsJkpLzy51FR3owt7ad7
aBqbJI0qv+dp8z2ArUG0XiEVL0j7GS5XkDp7Zn4Yg0qvozmvDtqY9j+mPus7Z468XV/oxm8fNbm/
Yvk1F81USBlew6ghA4ktaz+/JU6u79iP9F6WRNoh+FL1poT1lIS4rnIrZT3bXBDKE0brIRXGzk3N
N4Pu902fuA01LCixYzx6o/vLEXU584roWrYYQMpCe7UGS//Pjab8x4IkgDQh4Z6QtInl0lSme1dX
FECe8xIrjsuxZ0eMiI3pMJA8tOL3cHJpLYE/afhs5ZI0H5U+TGZhlIzFuBaMuuJpYGYzWcjDGp9V
P+f9OUGjefSOp7Ze4XhnPcP4HFlTTfkrjrOd0T31HVmiHtPbS1p7z/VgEOsgobjNMsO0LJKQPMrC
CIGp6kuSUijPvU083lyGVx6WlOHzdC8mavWoUb/IPMxOxtK/4w9nNtX42B7SsXT+yMB/64bmhuHx
VgE/EOqUwUMMxEfpilGH3yWvYR2REtJRa7SdnW98sshJOEJBIAR43HVJ4dJR+vdEB0Zv3SG6lEP5
mbXWf5bnkc3aV6D2utmucreq75bsPxSQhmNH+96Yc04PCnq68lPKLuzVWCZPY4nlfhgxl+OZzbed
HRGi5bTMMlKnCUalzIqIMP5GabTQZJE4oArfxkjYINTFw8pYA8pakPkZ+1EFzh+nF8bw1qkdTevd
d6GPYrP6AE+xN5FSv05KaFtC/ZFOTOfUVKQfUz+9mmZ/c12yo5wmrd6bXJbn2oLXLv2IEVvBHDOt
Tyao/AEl7WZ2ntyFlXViM1Ubcpbj06h7uBxWIqZQrEAbwpwygm/n+qgXHYC3Vp97VwqmTOJL0VVd
hS6vmgdurUXZrgJnW2Hh/K/r6z9jaHeke1TkmWU3M0to/wzCY9XvzNFALzLSehItxntpJZjKRb28
R1n71DbmTWW8RESPqoHFsQx8p/i0Ytpcu+ue47oju6346yL9D3jT26DgEAYntN+8mZ+1TF6qjNSQ
5V/ypKAWpJwjPuiZugcm2LWwS3BQO2LJMDBbngynWDggItWoNz79vENcXHayulk3r0m6qU9WnIi1
h8+qltO+i6C5iFXEixJ2FH/7Mip3umrcHLTCf0n8JjmgMcWLJpsFru8ZX743a88tBNvRnbzYXRNL
OXdBrTip6KdB7kiZadY6JPgp1zDyTLGfBB5kxakoMqYDynY6LKYDqysS/EWto1lnKyIMdzePUfU8
1jL7zBrdYOIGwMk0WHf1lK83YbnyDQ0/PBOv4l3XnOwozVL9kbGFW7dD0XdpfglIe7HZsfmwcljR
uQaGbnwjvY1tNdSc/D7ZsWan42wLe6ZpTuIcG8vV34ZhGoDicdLzMav+COxd7Lop1E+p5SVPQxSR
h9KJ+aVLfkN+mgzmJzO/xKB1P0I1zHM8MyrgAnq9bvEnmEDAwtFN2lODf3hp9gJFmIAWD8NIfB+B
PP+yxQiKX4k8wStKCD2TMQ7igCqQbiKz5vbNie3hvV4mbJ4utVcxtNi10yGDPyu0/3F0XsuRI1cQ
/SJEACjY1/ae3fTkC4KcmYUt+CqYr9eBnlbSzmrJbqBM3syT8U4nUTVv8cEPHxXSW4kjf62LkPUF
4JT331ibwS0ZewKNeL6C/0y4UtUaaGWxylhGQP+mQ3ftil5BConMGOYNooghMcx6bVj/6AZ9zoq5
VfsQmu49DgMcYq75UU3GGKPrOea5i3TxZmYto5rEnSJmpgOuN9KXETgFKh8+6ik1j8lIHLKa9VyT
DjfDQ0ZrwBF6gj64EOGRdG0Lc5IVhRvCjcEJ+vMItIUO41hPZN36xP+nho7qbYPyGJ99z7D/87qG
5TnNK5JtA5e6HvJ0bqfjM3NXwgU14d9pIvBl4IBirEWA4TkpkCMmI0QmcF3/gceRs2lgJQ6UTuJs
bZfMHOWtCmO6X4U2xijzH+hEMhhM/Fw0q5qdSZAFODsogBmXdcKdQ+f3TzlD96rS9a6UmEPqYZ5O
Gv7pik81fJ7nCGMr6/KBcLv/PdRj9KTCoTpKtK91FHVs70LV48ke5vhkkqr7dYYYpUCU42E2pb/2
Z00cmorw5ynz0iuJ1/lkkwc7i3JKIcz1U7LO7QSVGlvlJ7FdWNuW/bev8Wlu2rKxD0UYKQIKPhDl
zDAwjE15tPDQuk9yiuiBglvkuvedbBfWQ35NeIquBAYjrlhB5ex8iedSE0tHMQ/ldHWFB5zI5+B+
Eg5h8sdcTBD6k1o1oHiF86vnzjhWUxM+U+Smd3wYEXCm3nOPgZowyUSVlZ5cl3nkOiJSBgdcDgW+
07zIfrRRTkSTIAGux6FO6PjVJkMoAwkgtGeFLwFL2i7B+3Zzfcn+kCJIvqXcJUFimnA2AyfvfwPd
cJ2Xps8ZZ5x8dFJdGvK9jhIjWHHUohxhymz9FCidRkclcSPhLMPf1MI0IhKPVfbYl2kx3lSTRi5o
Sm9MyI06IUOmEqtpagSLA8ldrP7tFKFpojrQm0otk0U7DKsjF/osQBXrjbX26ozp/yiIHRckSJmG
64s7OwhlOcTDtTGH3jZqwnm8zWgbzxG23bVtTiaWijildiz1x3pvsmRu6rhDcI5Ymmpd62fX1d67
DIzyuQyM/DUUyDIYKcp9OWrn22wKsaqzLNtT3DveXPjO21ijSZUus10Rj5xbeCi9zwG+3qucAdjp
OYIVoxv/p8L+HK9K1dUuSI5Z9PuejRGYghVkm0w07dYNuKFGddZET77byYs2EzgjXejA5G38aY3n
Yek9CDMyKyTre6xjLGjjjG5TBW79YQtPvhZcfAjbl0TPtEUOhGjAZTRCE5ci3Ji2mcqtrUhbkODz
QKTo/qSwscMCM9UfiDXBv8p0ygcEW2geQjtXEZLmKxqVrxh3iW3tB+Zap1Wz8hqr2YskMt8JpUx7
PsyF/8EBv5UYZNYRSPcVuVLkhMzvWJTCf20UQi9FT10po82vfUve86ni9nqvPE9P2ywEDabBpu9E
7Hp3u/aGT84gxSO0QKWTYNYvFQ4/5sE+WdekwsaxI7NSpFsfG+UeZpb1HbP2XOOSdKLnVi1KKvSi
bwcP0UYwxj8NDqj0zkTDT9BnOUTXwd3wdXa1u8AgCm/Js+Wm3qPNNdQkopF7MWDSQG+CeMGhoD3m
qeG8JKMoz2ZnFjuH+dJ7XeQprvdUyX2Vouw4htFeDCJ1+SosSc0NZOP/eb4R/qdUBdmE9FR4qdwK
7D4B6I32KaES/OBbC7ba3YJ/gw44JlowhT0GXV5seqcQf31lGs9kGWC4Z57apCZSqYfS4R+CuCYp
7bqy4XkkEufMXG1cxWFjh+Pa3gDRw8DcNOKQjJg3GxNOitMQ0bQRFHY26d5NMlvwCsxa7wc/Lv6k
bEo7t2WxT+FcrT2/AlfmE3wwCJJCFy1bI9x0NpMt4iti0wS4yKIkZ4ZiOwgbywjGGysF1mVwW7J8
SfcpQlXdzc5P1CHw6uk+JVN9yDXOjEOQQdSDRM8Y0dJwE+YhIsbpDVW3B6M2bKs0Tp+itLX/geAg
SJqlznNgzvEDNEBDJLOmu3PwDZRjNfYHPbXA6yJuz7g6em1QmODN/a8QfS53DZdiB3ej8k/4EMvL
7HeovrUHCj2j3NVvpv7UuylXN8EwLnWd3ykf+iNULo7jLsNGembcg+P0zIdrKKp5Nhd7YwB16jHE
vBcTubc1G/uSVxzDl6YKvzM8uYvnxHzJ0FRAYZQzMwY9upu0M7xbkxHk50sG9KJmeyOyyMcnq/85
KixO2rDMC35c8zObfPiPXEE595UZt4JVSph75xVGs7FdGW7SeJn3D7H3NkWeenWG+U1IM7+2tOUy
5fKLbedmAUoRxNFN0gbda5gFzHuCSiUbKIHDUzkaRHes83JWQRYdPvuQIa09YGGwuI1kLaA6ygMm
YwHgEM8azecyfRdmsG3B3YdlDQI8AvHn/GmqlhtXgHNPRgEn6WXCnSXvjpEhSApM7hnPGhtXXJk7
b1bE933FdbbcoD8S7YmdZsNztcMqyegvFPyr0IydTn3aDPd5VOEzdvlPFo/fioqHyR2slTubK4NT
Aj1cOLaIbGrTXc8C/JbyzI1O2nsSpxeXyRP2aPaYF/IjYNOsNe/b2vb9Q5g3J9/oHn0b8XHBIJkM
boPtLu+a3zqM74Ip0yQ6smTBuuirP6kgbVUn35ET0LSg501CPoOlistTRHeBBwyFjOam424qK+DR
xWi/TB2j8Wi0iKjFL0zaDnMeluyMFFA047GiLEJZCYb3eWvSVhHzUBbumZzvTsfp2Ryn81ywBUBX
J4d4b4PrmNKXoH9LoNbzmNwtq8GF015M9aHkB1eUc5GGmyxlBir90ywwFWYSKR5IH5ZdhOBGTYuV
eHg1xomLRtXYuynrSLKAal3NrdseWzdwnrgUFNCPYxWsp0rUl3GmDSRn2qY5ROKJVXESPM1lgzAT
S6fYxbZh7ahWnTdoUcDaOt/667pOdc8sTrVmtRxLCY6udAwHoy/77EwzOmUOQFuJAcOzAH9FTrpN
m+kOui47BG7QEe/JoufaMxtuZSnWprwGYyHUhFWUN3tVd3X3KV1qGnpOu0db9tO1GKr+x3OQiwuR
z4/ZMypQ064D+d9EWpkMs7nFrqwvmkalxwi6Cldbj1LTlxi0hVflb1jfAWl58/yWOJXCdzU2T7H2
sj3BumhnGEZz6IFgrIoSImG7ECBqV9jYYcvsXyqLfofuOq2Djs65rAfkTo00W5ggeTrjfHDAwyp/
xUzt2/Q1iyyU7nxndDNODx115imn4WOrVSR2dFEthQGiOga16glEttYeJqyBaEcaKXFg6SWw3s9e
AFzI86V7auMyNomSwyjPXD88JEUhd6VA9FZDWD+7gzfydmSx+w3ZgJIQWxbONzq7tQFHFjOQBXE3
O86/enD1AVBJsEb/JuwhPfw2YTmwb/fVZoBBCfXE9xBVRiKBeFWxYfrJrstiBpMVk7i9C351xbEK
UolT9ivDV1/aRncySLxtg7Qi+Q3OhCM+TxacTsNaM/tNdkpmgCQluc6sRAMtDDXAnCDTVkVtfgxE
CyOj8GIONmk6zpjWR8IMfTzPW2H63ZGgtH+lm8r7zJQsfkqe/53smYKmGLrfhwBxi994/ozAfJOB
rgZI1ulUb/Vs/FZtkbNydH8saAObjJw2wHcbN1TR3WUZWNu6xRAbVlazrQ1mykJZv6iE3RqXcLed
hS+PQeFhUGlrbxNgdr0Bw80OzmjSJWKmJnFnWX4QuRKPvqY92WOVPfaFgA1tML2SYRKdTbbFH5WZ
zbqYsCzgTIaMHmRujRcYMnCM52bVuZ15jhyOekZaYJ+a6vpR6cJ+b3u2CzvCbidS869Z1+WzC3eN
PpjCp8dDJ+vKc0ykdlO/MkXojiaDYjoDuHxqN692tukY3BsAK/lxjQEydNVOTYPemMTsLoIc4yZW
hAw1O8mZrD92vJ5opWWBamkSZ7jyNBdMZ3J6LIggDadOJPIPxDx5H7Ro1vYYexxc3GifJ2p8ntMc
EMoQJ5uxKrFSCvxTMqjL9ehwMhNJW26jio7u2WzNl2qsM+L5qtFnEpYYzUqi4TDz9F51NAT1yhFb
HTOztZU18TeYr8+TN9/tPDf+hl3R7Ye06S8dZTA7ZpTmLcoK/NvcDs4ADnDouEwPQhWqG/c559XG
ALxNkhZHY8GX0Vo6/jZkWb6PfaxvgByt56pmV/CFIE5rE5+49ZN2NuRtjecyaoKNIxJceyGIPDIm
pD7cluNNbUxHgZa7sZp5PE3Ug4NyxZ6j4/4zD/vGhejL5CUNMBzyTUbO1spzTaTO0NUqn0R+s/te
XouoK5dVstq3dbq4UKx2HUa05chg4JxHrKl6Fnyt12FK1L/WdHnWsYHLd89E/u11DyAG28WaJIkN
YnNuW7hVpv3GhFvsYiV+BIe4Uw/Y90zMn2SQAZzAKCEfgkArtqVRE0ZySeKkacDRQR6qJuKagt+X
YyUpiW2k2x2KEoHi17gfd15sn/Ng+pk8fi0RcJAtnT9ZoN4dPqioUmsHUA0kwe3MbJs2r30TSbg/
7n75z2GQ8jJ6h9T7rlqfMtX6C+EFiRe7ydSYb/g9NjIK1111HSu9rQEPYOP38xQsTkOqTKP4TVdj
ltALwg1hG0QYcR7Rh8AErCa2Pi9Apy9GXgz9tPxVTHiCU3zSmS3Unm5SnKlCnsw4fdNNcS1iDFe2
bX7FdAOpyLmk7DAVZKC5RSN1cfYa5rboxk0O53YVi/ZSs2SrUL9A8tiJsMTpHB/mpHiZ+AfyXJ0s
h9Nr1YXDqiNw3qQp7gAXgcBo7/jZ5hE21eBiCorOMErWCCxrjtO31LC/TJs1H6+vl7VEUcjGctJl
4aR9rPmTNwKZjtKi0dxmVrGLQFxuDLN6YazCyBqag3KgEV0bodZ2em36YA8aEdUvfImEwt6cH+0U
MH6HjwZWeNfRxleR5lseoZRgqyXTXwNC5SbELR5H859UA+oPnfUI7RjFAPOGyomJzRvLhbI1g07s
u/dhvnswmphvfhiSzUHeMmvYWk70bmsmMXN+MBzz0JjxyUjDQzOSo+iB+SBIv9DMo4/81fXVZ8F3
LPlpI43VPk8B4S3PXczZL3NNWEchqSD/7EzTjmMAhtU/ffRb2x/VPG7A4+KnWvzR2X9edMeydMFT
SJuHCTwST4pv2yueosIF6tsOzXk20dXYj8E6Ih9jjEHTQSBy+CXijOiE3s4ENJfHMDX9lzEbd7l4
LuB2pjzhgdUdgyn7CaQJS5sz68CC+DFVP0bcrkbrM0ehNPlyqZa5eLQLgCvEPBsj9rD2uEZ87hn3
TlpCgWXlxp0m0rvm2RhLceHf5PN3e2NehQ1u5kGT37XpT8AXOmDK9sMtKOmtB+7BS7JrQJ4ctQQS
shuZKIdqiSXWu1Bhksiq7i1QxQtb3LZSetuQ0Jnj6hbqBo9Fw8OxJO+D/EaiisN6vmby32dfkWFt
pmYyQXhylRjgjfX3YUjfk0FRxyD+ElQ8QvX4COrMZp0xefr9jYmHqMICzgs7BOLgF+qx+N+SAYPq
DIauqHaZMe6tWOARoHJmFAsyyVgPSfCVD8131Rivwpr67aC89+WJRHgk4ckfnYT1JIDhwljfh152
MlXgHhvMUG0xvSj/pUs+TCgSq4TcstX0H9ZSuznCdYtxjj3pZkGwdPKNLlyaAVK6NuOFOUgIMdzM
Hja7wYctP9WstURlRhNrKgkOfzfyGhOLn87pQIaVOhUOaGH0gGpqnJ3OppZHhE8dFKHAyXiksowe
beety+PbpHHvsAvsykxiupW3enk+GyO6cA+zNqXDGjuKkdAYIaQ2c4+hovO7a7CvutxXlgfBnr2n
Yh4/6f07OIuhpxCAGIy+WaxCxQL0wPlDbHN5GrJs2LsaKhKoz2JW18b18dKMTEZrHO+bqkrwX7aS
sZFU1bdqQ/vB8Xk6JLZXEi9Mu4sZa8npjauZFXKriD2o4WH00nNOqmfk+QVeCmeDBAxmczHU7LCO
9Z7QN0MJqTKmbWHHQPOAm9MGiH2/8tQbGJ4LNO+TPcewRNu9moCRaHHCvsURLehR3IqRej9S1AjC
yI7ccnjg9ZNMiw/oaWDm067cyYx1UCYG5+fmEU5k7iUQiI0gLLP2mBvv69i9tt1ybk/wJvCJv8aK
vAC9XJxb+nVaVX8Sa6Q0AgGQZ08P4Y7PhmCyVnu/xxtoS+9BaTL3OgjZ9MZgsk/i7ET054UagxUt
fy9VTAEVbQC4Mf5ZBv75tMmv7CsEFu1L6wHdBhRiM6DwcFdyU6b8AO056LHgzR4TAy6oys2MtUey
nD6d8YuJ/K/n05UYgcCg7q7q18GyO1a4Flf00vxTvP3CRaYLjSUuZeHADrfG2LBQ6N0YD9iJtId+
krxDIDDWo8x4oNuvCM0fBNCpmjBnKiB6LeuByv0zhQf73EkusRk9oew8c9FEOgvsaqPy+BqP3i5o
uo854xPTU48VZqi2DStGZZbZlkjzHxgiF+YVm5mvsKXfBH3nVIwd2qd9tjhKQx/6FDnHDmmeh5Dm
PSrD0MKIEtEDgdO2TK/eoD/C2aRCqRc8QrQEZhLXuoG0mCmmBwvqxR3hD7CqjRZFBGPXxesuCF9s
YMhtRnlmGHbxtmLVgOMRsqPXI9VNFsL0FL8svwRI/sXRNPyZhHnmas6jWEA04Gg7HrktggOogr2t
1SPS40Xy45ctLUm4pTdxMLykvfEMWibdONEEt2HgHGvE9ko6gPEMcp1hhT+/dNFXWPNioM5ckknc
lyhoYUTrRIshg1oicPMZMdp1Nzsk4vWr8lFRSxYfrYFohd6TmzNnAjrIm11pIHMxt466fa1rsK1z
bLwGDYYyF6eEjgc6WHL9J/WY9JtWuKU8j74UD2JtJJsryiho0QlDbROle8ewHvQCviUL94rtbp/U
mIOl1ayhWPZMotRVYGP3TC5ETTvsRlBfwjA+HTVhPe/9fcEWmnC3aTU6hi3wVDcxIY4uv5toMZIV
LqPincrNPQoqbaPVG6Ojg6PKP0Ggzj73cG2Fy1GPJYD7u1i7nZ/je3TOPLWSgr/yLnFzrId5aK5B
O9hb3ZBy72yrRRkU0zZYvIZBGH9qY7pNZcBYav5X21wIx3mWtwbXoMP5MCcVSdXhna52WCYt4S62
j9rLfmhW6L4Vbu9zXE1fLY2qdxR2n9SkdbO9/p7J1js5FCx9yXSIXu3SAdMUxlg3Y3w7gML5jSIO
SI6dQAOIcOeqoMfrmNyjCWy3YjIXOARfDKxBDJctlWJQDYPnKaaHaybIs/UDZa0aGsegJ3MjT6CA
t1dXes2OiUsFwJ1/gibWU+FkoJwcGidFw4s5nwtrKWbBqbYKE1JN0mEcWhK2CYKFeMfxDfG4sfEF
gkhcdg+meRhiAO9ou19H8wAaOZDANUz7phmTbSO+EYo61xhqtlwIkxX1p4w2vFLsnDz8D8ulv44d
UTISmC7oE2/xbFJiNJf8Ri6ZEMgRnxXpgbYX7y0IhDTuFA5z+TdKh18WpOTuJvaz14Tv9L8+o0Mf
PM8WuzkEjq0T8ZJEFmgAa9OE4lFAZmGkcXCaEFwp7t0JU2EfR8aqoMloDwLeuJa2Gslh4bm2CAXw
dOomvaNuqE07lvgkGDbYIPGpYUEiDuP9zMcuQjz0GW6ttesG3/jnXwO3e8jJ+1jE35haRgklnmg2
DM9M5leJeN6k8ynlZ3PF8KpTba4ggVDGYqYLf8K6T86C/gr7jzIPY8Q2rFT9wIaXoYuKPNuDHUKF
L+EkaLI0AUb4skpPIhKcxZM3NAWPXOxkbnsz8GEolc/25AKjMOBT9KZiwAF4iS9WvsAdL2FajYym
K97WNjlEo3Osu5RrQzBtzd4pt2jej9RqHviRg2OoB2AvDdgSICh8R+mfdI6+y9D9bgLc4k1zHery
7oz6Ens4/BxdHOLZevEDW/2I1HmFpLddfKRuUPdHlEJuBcFNy+l5aKmwtei0E5Px20adfoQiiDeD
kd/qvH34hQ9y3+DWRPtKZjyywhxWKTPYMC+4f1JhuZ/B/jvGcMtdsz50NmOu9P9/aKKm042z9sjS
zZUgPXg6xZqsMGiJuas2sgmyw6gWGHfBnLSOxy1VDohHqmNAOhJ/oiBYqXc/STsAiT7Y9fLdGsIP
jFjbqYreqgbLIOv6uyfkHRvAqUvio8rGK7718zSHNyYFP6Li5VDa2c1y+sDY8msib+yYzt8Q9TZE
u11mVRk0HEx5QW5tcxC3s+OeEm61Hd7atOQQgyLOWHfthALqGrfSlG4Xd5E2LGG9th3nrYZG1HDe
lLkbLiXXe2L45WbyMkrP6Dmy3Rj/mMksJp79V0KM//mCs7yI1jxxJ7/AhA+F7m5kHldhA1rgyDgL
FT4BOWAyW/W6nEm880m108kcmW7PQb4LE+7Sobqi0V3DPDkG9sz1HgNwrCboYw4VULH+iyoDaSF9
cZz8jLHkOyG6tKna8rMZ4T9xC5CygoViN0zzBLhatggwGP+ZFaVXq7DwpvVo4t2vXbDynvTNQzz1
FCTMvXvonaXG3rOg3lAghfmqKBEUNNp9ETJrqipjZ5O/2DGOxFjEEfZWGaUJ4CSCTOdFiy4lzAn3
A7PgdDAbMLGlzVW54WMvsQ0dvf9fUzM/YADH+OrTzgHgxiDncGSEg3pgA5M3puwxkalWtjvfi7uD
zv2MLBQMvvUQpeZv61ZEx1RieHd29/KzLHMf8wWuOEUTOWaaBdBUVXQfZ47brcc8dHaEIwGpUuMy
8r2wLdSzA3M+itQaTzauSZGjb7lwuT3LV8U6weWyzUMzuSXdaKH89fZzk7bGPlEpTHFv9I+uBiAv
J86HiQ780xD1OIYqs7iY8H8OLDdiG3khXic9V3u8HXKLkdW9zKUBo8QRHJaGZRJhAOqn4tXfzWUC
gN1p227D/31NZ29AgtG10zNVOcOGDg/kiW50CX0k1WfdN6x9ILc5Syvj5GYTDcs9bRpLP/PebWNw
z34AaMhT0mNmOeu94THuBWCO45DJ9C4pk/le9bx5yohxhIau8egFaxLSTcvzZPXbEJbaVjZMxrSF
hs4UItnaQtPGKVioxQBaxMoKj3iZ04B6abOnodF/bbAFPF2Zd/BiI3I2HYTLF28hKDRQD1YGyt1W
TYU+144dXKQxYLwogvJpnMtlGXcQNZI5qIGcg1pdcU3JPkevC/asNf1+ysJ5q7Bsws5n0mdl7KV+
GxX72Az/uexHS2K35LX0YXPgB5/ghyQ/DrOJVd2KixkJAGjMsnibKoYQY7TNl3FXH3IBdo8Sxcxg
uYMgeZVB96fnRoQnIPxPxDX8Va89eKH31Q/ZqR/yUyqoM0cU3Ql0tFC2UDmT7o5rYusOuHThV9Dx
aBGpiez0U7a9syqjbhuAaMwN++6o5u9st2ScSTSshiWcWEdLSAbiHo8xmRHAfqbpnnOwOdh3Uwra
1ZfAK7wEujZtOjsnU/uc6ZR6m5QacSDTVmMkl8pfOm5qRl18FlhWN8VEqn8JZFRwe3Hfn+CLb1rX
+RibbD1Y80tqVxAHkr1NoUWjmNa67St053/KxRuVNFxB++VUIuOLN4WXnIJQqzauQ7bIiPIirOjY
1dVv0g0N3kl5mtLsPmaooq33DKvpaVDWVzePz0p7xPu5lOYUK/WpN6zczvhZgin+lL7YqEGJqJ7y
2XnyaxevTP7Vk8zrjWDvdM3NRrNrwM7QFZVcJohL7I3EBdN63STNw/XErdYW2XU7/+xyBkcAoGAY
XtACX024wP5g+yu7SPazO5yGHIaAOVcMF432GLfi2S7tnT/n1+W/uyn3SRv0fT7EKEnTNQ4oTsFd
/Vuobhf7w1NomlevbnkM6q9mYZz0cnwPpL5UYRcu9UcmkPUy3DMNQRPryUiq+YTP7YSphGGz/iYp
sisLecRic2s8cy+wG+9CIRk/yyds3U828paHqQivGPycKs4eTurdu2a+W/8Pvgw3Gjvbc5epkIuu
ceE4Sra4QYf7P8sjbbARtdj4ncJ7nV16P3jxmD1RPsjMCT9d1PQv8ZT734gvzKKSvLgO+LQCBdYt
arwvq7KOdjmBh7I4raxISAWvHrEcfjgI27P0bh3jORpHYjhvGfueVVb//2gVhkHHLoCNwIwaaJ9M
Us44cpiYjPkzkIIebpvg2M3RumfuimRuFYxiYyd82ChotLNSLu5nFIXDgHWNkggpoVpPjthdDI4o
Ma09GC7VGd8BAlA/fEMyeQGVSZW3F7EcL0aW2hQ7i/MHlPjNkFINFhbyU1f+2g70voAostCzArK3
bv074JeD+QwxN+7Xi9Kcd4F90bYJ1Z+C3EVYaGMzX7vONO77ETQFIdgUZVM707aEStlyriG8SaUG
Ui4QcqivJ0YMX+FowKkiiVznWzaYXSaAX0fYaSJxsihqZ65+6g3KRyZHrBQiT8Ho69zE1rbVyQcd
0usJzAF7AluC4tZnLVXib6qeA0LbzGYtN/838jRHLMS9BYaskEgzlXiVFnhaOZWHJQ4hRw/rfrL0
njQpnIaBZiCpOT5wiuIiYCynTbP8smV2dxkVE8BkeuViLGxzxmSRL69VQjZo7k8avg2n6hlobgFR
QziEjKL60hKbmcf0j1vJ86KRzJN9JSzy+P8gGVzuVnT+kxlSwh0TSwl1m+4xXe/miL2zQdVs7Xlj
Rni9+5SbP9KQW4M4ABizjizCCY4dvYTFtHXr+amVGg5nMUJDXEzK860S8QZX4feM90UUZNUlgQHN
QaGQ76UuTsvPlUQJ+J93xOsrW8gmKPK3CLN+PELucgJOcaD8+d8zl7OB6dxzubT8ovQH4T6Q/S3X
5S22A+68gCOM7GhWy2112rKjbRuHOCuC1f+5NFa+6U2fkzqFuRh8IvOSWz30HSPOKexoNxlRiEaE
lOMy+82SdGPPEcbI4BDn/sHlqhRjBafUdfGje49Am6cmDx61a+0IFOF2tQWxCKd/1DZ99Zl17mgN
nfvkWEQ2Mze6DAEvD094WmBFFMHakdwSk3D6yLIRmdcNzj4OsNVUO+8luZ/VJIlNimltEd9enlDy
BmvFzz+ALDQrkjY82dEwb4v4vWKj07a7tXltuehiCJbvhUOcNMcNY7UFxPhg71mBcwj6BAyg02JK
IPiScPwya3EECnVPAMEOXfClcQNxv32lIGrpuWdJpjl+9D5AGD95sv4LBY9gMY/78qpI2yO5Ti12
RM6GFiYtq/nJTJd1LJh3sjXkX1JtBn+WHFiW4oOtEea9kWZJuJ05pwfhbJoe2Y/+EqQZGf5tzY4p
e/qvpFESFc9bk8c/ShPUL7P9aGXVIGxrF202EA/ldM9WK84tmUNkE7ztbc4Ef76Ebe3sUh6Ktq9e
kcx2TshJaa4IdzjYhQCirYc+/Qgc0li+dk84psBw46TgolFzixjeIoe7KudFh6UHGEvfHpnE7cyh
/MAEAcAro/l4iLKf0U95nHp6zhhIsrjj1G+K9AVGwkFS7QpcLHiLkuZiUSaS+9KDEt//+EoTZobq
vhVWzG85lv+6cHLp3xmSTSly0uEE03dDODyaEoWF49GyxfIWNz/Q9y62nN5y07sHLrItenAB85zP
3LWqt7CPLsMsv5RrjqslAzzGCS0hzlOIQNUH1nPXeRTJh96x7suFyjRS1o6dzNB3QDbPVdv9rRBG
DXbPFQ3VL9VSPGkEN5n5+2pmJ60L++E2/VNYJ58jGuzBwzZ/R6Fw8fhC1wwFEXIf2XNkxZMNAwc5
3YxhxqsR+QI1GSdYWf3EfrYvGgaN0G8xg5OfRBGuSusYNsDUgzJ86zFtrzx/6UbqzPphB2l0iw0y
ktz6x6uuuUD10t3YGIgGbC88cSXHSj/acIhYM7A+VE6MEwVLh0bCAIaRjs7BX46BQ1vGuC19Zmy0
MV3Qxu19MSTJM7OfmeN+4OZPoKpc1GTAS6Uvpk8utjR2JH08vNiDjQyrJbSTus6gd8DhZeZqDDQJ
ut3VbOevxsOxOo65gDLAHkYl1ZGHAohR/ckh32b6YRu7cUCDNZiwBWG+T/zpSzU1NthheGW+8Wb4
SQz6BRqq5rpXDz7XxdjAB+TdChpTV0Zf/tqOv9GmQITonnSYMkklYyG4ViPj3NK6udYdTQmeuoWI
KyuOgQdb6QcO3GqtiDD47VBuWiwVHEn+5h2ZVU54OKGeeylPBqh/4kWJ99I7Bh+1tCfxPOMpOGPd
mhbalPNWxxDCW/SXg+J3/edULmMtlYWM2nFT4vd3MV1xz8ygR0t3T1q9/A6oRPjwJCcWpHnSWx+V
1ARpugQhs6DqlOCN97eJ4+cS1gDIyV8PEpj0mPSm4x2D0UKUGq/0g74T732mdPS5hRAQR7QNWlXw
5HWWRSeA4loPzPUJbdK6q4kmorRa3G14cJtBB7xZ/2PpPJbjRpYo+kWIgDfb9t6wSTapDYIiJXjv
8fXvpOatNCOR3TBVWWmumYBt8GFg8/fdrOyw6KSFh7l2FTcbrUbt3wBVA1aDKZdX0J9odu48nCsS
cIUqizKwp2ZluIsZOUdQ3qNWYbR7k1Sl0etvaBmY2pS7QElOA+U+Bf7JFQWRAkxU1pLfBB2qMgMg
rNNQJQ3TFnIlOELjzvI1/8WHzERtgbePXRwLfXa2Uxlv3B5AXuoZ8UrHezAsrUObNeG3OWMir0/V
Q4+je1RLO4R+ckvxsiqYsQKod4tvYsg7Ew/ARZoxH6caqM+Up/0G0WBfI1MqD1EzIbqUI5BYp/vC
8jyIDHkJZrZWkncRnmAOBmKyZ12ocYROCuQ1dIlBTZuIcpPoRT3eM+T/6CmujWn6NK3iRHjbeZh+
o8m1d+b41qfRJu66K8yplRPq/QHZ7Ap1V/SDotRax5jMr1BFURa0JEKOe+YlVPU6JQdZxE4bGfda
43RrAnpOcQpAm/EKM5jGDGB19+AwztF4HswieQ3zmNmV3X/PgHx29KOkY1xcVb/d6239EzTRw63I
SoDFbFJA/gnf7Jn1vneyOwPd/ZSBJhj6pPnl4qNH7ogq3cBot9dXMBqujSnWcBFdOfdUmPFHpxRn
a4h4nvbGT40PK2sek+j/+IR6JA9WyTBezUDZIedwRJZu6zT9sRmTHc3e1zYAqYeaU4q2mihkD42A
RiMS5oI4LW26In6jOofr5S7nDHmOFvc7jaQ8K8V3gFla3yEW1J7moljXNg26pH7DVWWlxc5fzbCA
fs8npYFrFSVM0+IkB4uBkQVsRmxGcMvIQowxGk57Q2URmKse2HlhiP5ObsJ3hcoJQtb6U2ntIO6z
GC4Bc1pA3BsoWF1hOJYOJlXVLeIKdRt8rwNWdxxpqub1sHAQIp51ZGkjhFU9D414vxu+q6q8gpOy
VzME5LoZtlg9kBJJa6uMg7XtksMOA09FGbbIKz8FJzNOzaU022xZ2e16NMEEhTDEF8ao72rsNhIl
2akzrcxKIAzzrtdhMFqiYRJU8CZyBOdKxrlNpDDjMMxTxaIUzeyVq6IG5sGTYLK/nND8zhjnGUNw
ZJK21UQOPoUttYXBgXdDicAFIsoYsEiEsGvAqmSeoGCaK+rYeKI5o7uOMSKEYbkwuh6fosj9C7SH
HH0KYdZW86k3aMHWRsVcO9VuIzVTPDcDNFkkRRJL2YdOLQ/e+KhaVFg0bi/s1oOJkhGi8bGFaoE+
kyz5H5M+XAwLjpFck82tziW8/FBBP0m/sYq7BSAtxIwyD+Jm1iCHQPdc8evXGVPOrR74aOEEDXOq
jMcWjH8rOI11bW3rDoc6KHooUe/AFa9D1fsNh+hJ4AZH13NalgCiSheBj6B/Mxzt6tTjW8nkyhrH
jyLh6Mq9pwvxDK34R1pTQw4mOaxeQZlq4mp+CUekbKahBdYzV923igj2Z5YZ3iHt9WCjTd6Xkzff
Bcg/CiJCWt8l+9ksjnj48DDiDWxaeLDOVePOEn2+TUjnxYpKT7b/lruJmYbmzQyXPD+nVbgvnISj
aA5ukVqPaNR3R3mVE2itfP5nDs7q1c9lNm89NqOnOtCEmheEA5lxKZtElWGZ4eNaF+xnX6yRFNVE
crV9olj/gaDYiTYQvhTZuAs661hjx6Rn0doylffAiLeyIQYPQA5RDzTC2c7nD1R+2UWdvvVGD7yL
dplkbbHqUlBwLnlG1hTPUaqLqnA5M3D+VKJ5xyAOZK27qlt0VB8VErBRBmjz7EL8HwoMHXLjF4Jq
R703b3m379g62R48J0AULGLraAlBf1lpj3HgUqO9LGJTA5ytTpeCEYb5Ny4fTRwdEzqgMXVogiSL
65esKBBdfLdvIJ9h6SQfgG1hMfLlXEMOCa6/RP5OgO0uGRn8SkbmzgXc/jIHRZbQdonYNHZLhGMG
awFYIJUmzCV3LrPOGdJCw2s3mpLtzWZal9VnAnB8AGDgaO+D/WzMb75PK8vNNNAa5lrZtnSrUXwA
CUPvxT7hQrA2Y8yDwULwGxaS2k6MmgzdaceIlr2lgoHol5GaoW/34IJt/9IgNAGXpaQTaeEgiD2K
HSy5HS4URl5H5db2P0HxTJDh448CHR9+cR41QJDw4mwUdZ2XKf/h0lOAWsyuUbFxBYOztLRxMXOz
E4WxS0e0yjed0/xBNl6H/5jvNQhQssA7rACNIDiHUvU5+zyPtwbCyVGFf6Z1Cz1a99G3CXMMBhnB
uuj2OXFMPlFRIGnV9lfg7zzor6O+jwKHiikEBEVhqz14CiOM8xAnrD45OySJ/HbAqs2I0PwDTxQV
TdjtH0M+ruquxJn0z8y4xM2cxYTUmj18esx4x4mA9N8LY9GombmVl9JxZLEkgdy+zGQllf2FTafL
g8j2EoT4hYrcX0ENTF59EL/l+vyHv9Ur/WIwDejMZDeDWdOFt4V9unsamh9RnbIRsrE4721qtAmt
YdfASFJasdNBnowsJq98agDIEPCU72E3sHozJLTBHyx6R1+MCToLE7M1phg8BTzDtm4xwXR4DON3
mKOIm9sr1qDSv9QZrRNZgPjpqJu4gCDSbiooGHiNrLhdXzdBPWa0kN8M680Cl2bXXy5KaxrpR698
xAFDQn1XzW8D2pSg6PYhSiJtgbiMfnKQLzZT0itM8f5/of24icPfrPqJAI3+heJ5otJCQ4CKyUY+
As06w35nDCy/YXYGMwrQnRihoFB54JpnJ341XX8H4wrxir2lRMcZT3USAjmPqtDYasB/+VKBrULx
wSMDe6UgfPBldevSekJ0jVEsv9s2YEnJv/UQZoFWrMz6K2ZWxJrm+uSt09aCrZvtNQIFs/dTDfsE
57Gd4oyHvMJksaGkEFxOhwCOPv32bESFA0jw3g97qs2nXw2N8CR+8miTudlVWrzSukmuMBjVfaK9
hKwNxy3XDEXWslXb3juY6TNuLqxOrgJ1szMXINtNFu/wgsvTkb9g3L4s2V4j4cBVQ9p4rwUSsfxG
hGpSPzzJdqlG3XXY2QsWFg9OJ9/NkQIoMOGYb5i1wIMup8Vsv4LB6WeMiB2E2UBlz+aGXZ4SLokN
lfktX94L+Eg0NfjeMf9pUOgBJYDArnpMUbWs9eaa8kAYFz95G2Bo1gbEMxZ59NWCRikcJL60q5c9
uPYQSg4GpuvZ9vdOlDcXdGS2zKmrBc+FUp3mXmtfizj5wlePsVJAhYmPxzs4tf0Ehk6iMYy+A/Un
5/H8ORn2jkeZGOopl/oyozHto0luBP4HA5M66i4lGN5QmVdWZu15FzytKdIOAXBHn3gddemKFjB0
+I7C+Z2bn3i0g/uBL81ipDhljLUBWr2a/HuNB2vfh7uAk0SlqTigazuN5IBsubz8RnJvgX/w2tM5
QXhv0IdNhDVbnlWXnDvjU95C32YHV8fmmcQtasJbWOAzlyvMarg5tTxKcG9rABTgodtKRWXX2CqW
vjfH/BpMhgRGpWvfGf0DoYtoWEOWCpJ1ZxUrFgmyFWvd2mP7iBNH9sWb/ydt1u2HqHVAGKNxyC7q
Cfjhq65arzZ/w6U6pTjqZR/cRMT18DNejZwpKFbHblA5so8j9VEIfHegJiow3HTaTYJOcTQm68h7
BhHm0x1GRDPdDZAEWzrRNMt8tC4RWg2QV5RUVvZDgZgQC7XSi1vvIhoKmEqOFZi4S7PdcOIkHihF
GwigzvS23ZRMrkqOj7F/MA44RU26UJonlkQSJ7K97VprhzTCCC89Cho1CNXc8MS66Mi/yoLBX36B
vhE7dGXa7ykJfCvwYkidaVx8K8x5ahrQjtZtWRvAd9zsMUEUIZCFobZFtW/l+w6pb7XCkmtlKN73
HJj4V9GwyckOojTbaVV5lx8oumpBxLXVZJsA4/avCUw2F5Ir5eOeSfKuqxHq1IqzSWXAyTlCX5Zz
givVKB5c9Dp6AVzjIzV0TBYSe/6LLtMxSnNkCG1lQ6zOIu1N99unVahH5MpfCz15Tsb0wqPSfG05
1v6nbI1uIplmq41MuYK8unaa/Yr20rItr13FlmJaK3kMTzZTwY7w28iwMMUid1Vjsvz2gT76haN9
dqCgKIwhEUWt9D0NR1Rns2U6iwf1H6yssMhj1qqcsEPYRRzQow3979K787qPT/10qHqk42ptU3V7
tdTuskg61K1AUyKhx6ndLLBx2fEI5IweqLSU8i47Z64+aDwhH4B+cg8GIU6snYZzUUFPMU30veLP
Kx32hdnhP+0SX6ZpOnRz/dcEC70M6/obU69dnbovWmtd9GY6Bp6yQj8ds1VUUJyh+WIMdUnG8nfp
I4hc4Gxa6eoNSb2eagKmElnpiJ+6GcPM9qeBH0Hxq48mUFbWSdcxIsWB6aBMyYfqBXvVtw5Fr78l
tn4NfcdaGAkSK2a2H+zpiN73fm6LvZdFTzwTt3j47GD83yJkOnIv+aZjy7vSjI8sb44IhG9r398b
RAB6ZtsQsY8FrKfl6CZXzcy4KVrBlof0Sy5oOxZHYyLvZ03j70Fl55jmJuhnPDXCrWPOrGVf36CS
t6q17uBUwYgeEgoXHIfpWGlUT5hXDp4yLpyw/Mmc7Ggp9euYYQ3kmtXvgUcRR+raaPHWjpprVWW0
G/qzOsb9UtHbLY3MvYprul1p20DYkrB9XpIcXGI+ubs50x4pKs2SXA5g4Bj07KAwbw3Wb9bBqKVA
tvPhYtVfCi7RkX5jb6v62VffauImW1bCcUjQglTe+kzN37XqQ2XXFCp94o3RVmcHEBEuTGA0iapn
rQBPdiZVlpym6X/UZF5zCPYsLZc4z8CD6PMGjGarYlZgftPDWeQAHnOaHFV7dv2fsH1y8nH+yY6Z
GCSpyMC3yR1rUsZw4kAHOcT7ZTCxF68/ZwxfCJwZqSkRmM4cs4FLZnyVqMakdQhj69okdzljWPBy
dChF92sOXxO+mE8lEstSC+meglDazP1HkMxS5Uh3sOGoHIdPqDMMvRhKxt0y0OztgB2ANn5wofJ0
CIWOg4I+qnmSWXPhSvva0OGpQOkUHyaU7Bg0eIpEL/Dr5dwwx9f35Bi4FJDZq2p6tGpSyex9RFDG
MMkdw/lsk1mMdBWIzoUOza1qmMCoO4m2GI2ttPY9ByEzWT8E7crhMtmk8mQinJhplJ4Uhg68NzpS
dJQ4Z0no+OSeE1WmHjPIf2UGwavCSgEWQOJg6gf5/gHiYj8SWb1nTpmkG6Ak+Awuw2f4ozd3L2mR
d3hns668YN7y/HKsNtq/WEsBApPyqnc/LJJ7P0PjBbMfSTPTBklvAmtm/5ZjjYKBxcOPAjVe5FkA
DYiHUvmrQL/xTjhCwUxD9eDkvzrUG1EcouTz/d9nS94mvzcDmS5G8PCURrr9ztPkp730uwsBJ5F6
dbwlRHSXcffNwjBiJpL6PkswqrWZMV5YAhDZZW9J9Nf1He39Iy+m1Z4yTKooIKuIU4s7cZHI65SP
xEo2bnbTsr8emTmfGYaPmZk8kIAFXTJ8XbWdzqrMULZlFbj9TDA59ZxbPkk45PNtF5/ZElTNlYq+
kE4jMXxlm8QNsv6oAoOl3TG/Wrmong6YgQ0JPOUcCgXaGT1Elfim0MXmGiUtpN25i9L2IFlplseX
cYjXjv9TqIig4RwB1CkYynOHnSxrYId75aVqRcIfL1ZwBhwVxfySxCw2+6mrAay6aVxJmDDgqsi4
bBWG1o6b1GxmoGyALmoO4gMPsPlIzesnF6lfkEBcojW1TqyrY3ufUhyOGfoFSijO4JAIXgfnyewJ
cYXsiY1kus0KY9m6/84/2VcqGryqqyxCB8RvPoGu5triKX6XiAH6fxk7v83OvVDkMr6Gu1JeY4JA
JkudgDCmXwEq9nWQHRI5FOvsidgPeDxmcazE+Ezp4bX62bP1TczdKpUPZ4aUafCXrHiv9YD1IU2h
DXBOksXo76Lw9yDv2n0XS2dE8lk7gbOUkjB083UedQsvseFsZQ+NLhu6NDfG64C5CE7Juqr+PQOP
x+8jkqi5ZCH7mknAQgp+nWIGLsacmfeus+9yTGjteHbScAeI4BByJzQYJJ+1HAehEQbW5I5i2G2N
RxNJThB5lzEGMR/pG1pgK4eriqs9b5R9SNCSoprIIuHd7/2l/O9ATpNQUHjdYUR2lavgp9E1W8m3
JaO9pPbgHiFe/1uHSOOtWq9cR6QvEb0HCfwSdbuk2f8TE1Y3hfmt5c1y5hgL8RIgymTq/1eyLD0W
FIvcq9U1YZk3LRt69FcVZa7Jn+zTEHlfHSBEwxSkN6yL10rLyOMpyA+VdK5nggR/xd6YSdg4y1FC
ABpL9trQCbSTduf3L1IDuOxEJDhu5Ep8D++7iMARZg8JvjlrpNaeCbsrYvvIYk/UK7GHByULlZ+2
DR2YhFBCPtvuj0VXRTavqmNwhFVHEYn0waakxSUlp2TqNEflERIObf+HtTj1T6N/k5OtRiw8JIkm
sPnw4bmgqGHuTKL+ry2Sfk4DSYYowGsP6RRiTouax3sRDNBF0NBL67eZWVZLix0EsrQCNGpjOQNd
dDO4ZFm+sYy5AT1x6QQzrpo3h3UCb2lc1zUI7yg6y1uqU2cnf6Z5skosmBsfGkRAaa7I++XEp0Kj
zVF/Idu89EpUB2l42EAku700OVIinYpbgARBw9obhbEBJb8O+1+z7SC4Bt+LIoJjIepeUUMGCeLs
xgF3bgRnYxp4cuaVHOogWKkUUiQK7rbbblPehDwQbqQyPzsdugQx2ksuYfIh/yUVCvrkpLgXeSS+
/TJySMuBwc3K0T2R4rIm/g3ucmvJyrPzBzW+YZ9Hh3/q/jAl2mpFc9HIhJQklGXJGSurQS63Jjcf
9Yg5aLzmPRFJlYFmGpu1JzGOWz4IzS7kbiVw0G0LAPobZ5PdxKaiQemg/ulP9waheu6D9VCEXzNa
OoOprjROSlIBZijAwDcU6kmykctnBeZhejGtt8zxFrzHnDZdFQMclrOvTtbSoZH3J2tUTgJpstEI
5CeliSeLmJUNyWRNs/HfiSRwXd6VTfnchcpReoVcikFJ2hfpin4UEwlyUmOpKwba+OwXzoJIx+bh
6YXvfPT/E7DOy6UT1eAxZPHCSNDBeu0iEJMOYGyyG8knqOJNPsZHYaaJn3IYMG0Am3OrC2SeiFR6
mkOm+nZxNUs4pjlTXdQwJcnA2mrHc7Mo7qhdWraNdJtKWmbd3uyJ28FWRBWQ+b95us3QDw4bqTVL
C8dRaVDJwUqcPXHc0CRNGrxXsnVpg7/i0+VchaeyYLAOtQNpZJ6/nE+Gr02vEht5gXCItRUO03j3
pManm5Lp2H6F33mWng19nEH25/lrg+YE8i4ewNN+rRr60gu6mzHoV7eBzS84a8vl1PCawkW4hXwc
EkiB7cMi7iJYpKCu3BJ8VOsgJeHCTrFSFJ38KHztKSmcNL8NXtIDpnTjx2Tb07ur9znmiE5xwU20
2dl1dSU5pAkUtfcuCwi9EelCNW1QoF7HSXaeatoqQpZAXo+plPXI0mg/gNhZ9DmTGUngZEGNVnOY
kXgkktiz8mlTBTd6+5aUDg9CTOP0bUl3qK8zMh9AcNEw0cBA3NLXh5Vj4rWGy1QR0BgM55dUzeEs
oP9jBe1NGvMD8wNtVLYEt1uHDJndN2fZbVI4gr//q1GEyJDxv5+fDlqcXFVleIXAhIBRV797nvfZ
uzCabLr8Yf0thZai+Uc7jg4A82kkGNuxTU5B5bzl6GIsVeuiNtoJpfz9SFdztDFgGKu9RdMB7OEl
cIrP0hyeXhMegrhfSeovRUtKouU6za2e0ENoR+WA0MRW/nIqNdyCbO0RRjSDaru5hcxeJBqRDh9t
wrON3fYLw+e7otJjISwAxUNYNSwqoCtjvNBU5CuSpM6WU4pIPHQYqIBhhDgxlQ3fYCOaNoOuxa1n
O7qMAfNhRCs+sF6Hqrq2Hua1c3pHdu0gr7UYZrClpqgM9udSyy6MbS54cmMj1O+Nfoy2fqDCgqhI
Zi1T2JBWbJ45gsZVa9f6Pcmya180CFJkFM1T0rv3RNHK7wANbFj2Cl1OenJIHyYUsiHd9hQpNxS+
UZVKNWU9hIhYKWkBedB8b6L4MZB7qACooMrA34xGTDZpUkBmuGQNiZs0Hcc6B/RAs2WigGtdfVem
uHMmvEk5KwtHB6fkly//yjRtlLWy9BukncixXuTQ63qPJllPhQM2Azr1MCHcauaBxjKbmnWRQGup
KCZ1W53XOBjdDaV/4pMKfjpFMU4jEUNPCUp7nZ24uH43tCYdjwA8R1fhKpymiNAE8NYVEHta6q2R
qkZMiuo0nn6bAPcZlWHEhVTGvTWD6DFBiplK5dRkoAo1Grc3w/PXnlJspy60byXjyqWaVRYodNvD
WMhlyIhJYz/guV4M9swQRr2obv/SD92bjPP73Lp3DYTqEU1gklpmeNjNIJn7qPVOyCfdjHWRjjKm
77I8SFYGo/3xIj2DigC+3Xii0EYQxcManUuJmZ2LEHKTrTywaz60IDmUpN045PeBKjuaBhxohSjf
vRZk3WjxQpcBjtmDozBIhfXug0415z4Puv+KAMIyz4aKygwjh4FtPPkBTa+31HSRhRcb4uasGoUm
LijRNfkbsV7T0B0VQzYDwa5iLWc0+Q3JyDokNexhy5AQmbEMfGC5ggaaG6wjCMh1PoI711e6Vb5R
1OcValCjqryr3bgqvG+5MDV4L8n6OEmH8FW6AQiJYEbR/Omp4/LcgnQWYscHlmlqYlaIsS84QPF+
BmnS4NIIARPkaIv3HSlw6t46YD8I1lLAFQs1tFlFG0bN4J+Q6EQJMpmzl1yk5HPOEPlol2XZYorD
bcoICArQoWIe5TdPB8URkwJZGo3SE+MnJE8ymRXIF2Ayfhp5GSXCCfLP5CHk2G33VvAMHbSa0j6E
fBNijdEsq3yik8Br8PFnox9XcMsh3bcmJiPNfwb/riMTUDHVXdZU85yBiRDPQAbJrNgmW60T5YVE
wFYVFO/uE1TeOi6xMaxxRPMWFu0fEpTefsonkzv0gEcx0+J0xdalAAhGKSV/Sne+xFNRhruksCF2
CWP4SkNSIc2Sfwy6VzlQZOmpLT5wr2QPcm7HcibD9utV+G95sst8cPiOtqNhcLBQj3Hs9gg29p3D
fayCMx/aMouTtZG40waNQmb0OLnH0ztCwyu+UG7KzpBVIROV8insMjJ86Uc8hLM9+rfBGr8CCzAs
4lERC62xpi1Tx8RUb6bKOelUGxNsNnpJ244DOqVHwWeMdDCMFvZCRvPNE2Xu8Q8Oxp9pqZ27OnlT
vP6dSmhM8crBGI+1zGd6cEM7NDPopNPv7NbcBa8bvOISpcN3naUtZYJcshr3W/AnIAc5cnunxYKc
Gqx9OqjqB5yoJcoVkEuePgMNknfZstJ4ztPx3wKgOeIBJuDR0jQ3++JN0p3M+RhV/wzR5ZQW5R5N
kJU8f0tp1lmCOD0Pkk7KWp6UV+b7AI6m1GUNJMkMypbVo0evwNd+QLhdeMVfGzXARWul15nk3GZi
atHCRIJCQ5A+mQEEh6+wiMCluP0vEjb5rgihvmWBmYHJlzgIEUhlwJYNWKRV5ezgUe5kAhFwzNWw
df0OtCNET0kBCqREYF0tVSIvFoX2SrTjc0+BNZCf6uzQe8UJiPVlDJN/9SSgiXXDEq1pdgbOCawA
qe1IX6wG9zrx+mSbyXqTEVvE+SyTUAlAFXrNXddgOU/jz6rMravDf02778QZH/JEJGRJpFOB12jk
ybTJEs3Zks7Lr/dlc2j89kRjSfakXSZsaHMjw+6yfDKm8Jz8re5RborDh5PPgETwEK/7Rj5HFkoT
/a5H5UzEnMuJnXJPnIbuMh3ZdO0UPDcmvbzZgD5BSb8iYIHyr4oeX5lRe3YGTAlZZgeTZpog3Pac
/6CZwPn13rN+fZplMpxLNMQE8DiG25JvVP5R8urUHdBVoaMWG1AP0DphXOERdQiatY8AcAjNvMmc
68ThHFXIBeTVIUUR0NZSWlrwjsmOZDOw8SibCLq4MZHx0Q4KneYBMlnEwNGGmBag3+gs/8x4l9vF
AWkJ8P3wgAhPherv2RjygNEswp4YReOyjHYxgncZkbownN2gWb/zFLnciugE05rwGddgt2b7p6ow
BejDLU2sjcsOn4oCMb/6Eev2Gp13gD1eZa3xCGd8b/yqQgsvCmVXuvUvxa4f2oBUFxincrLeFX3+
KzI8oda/O0O41ohdcanfK4zfUaDAWSOcEkR0jW5v+fhJVytpp+Z2t5lSFehuCXMthWWjFRs1Ue+a
OVNoWCcGLbigl/uUAK2TajVG9EG55PjqWlG1XVy1yJxJoJmCrZy5cGW2FTJ4BPSd05vfoUqlwSos
iA6M5/4dbwLQGhvF3Lg843UZenuXnezF0QjODXEvzuBI/C5dezOY1UGxUUeWMkYCpUyl5WiWrVCR
VjXFgBGLsasmsPoDH5zbvxyR/hq9+EdWTtGjJjMUlYOF5bBwB+sBzCBSYuPeBL/o2K4bNFBoK+wM
BP9OkT98dm5+8gOQ5RWqNU3dnbPGXcpLavJ4R0CRbESaMpi7bVg3GF1KUKAoDCBZ2al5xCdjK+dr
gVkp4HXlSytzerJ5SXvYA/Gm0dFT6AQ3XvJm53CDOXSkYmUdgalBIByckeGu1ADkKP9dm9WmYYvR
1YQoFy3lzERP7VNm6pJiysBC9m5POwLliU3Of5fed2zqCCLhs9jfpY3HS7ccH3s+Jqgs1sgyrnIT
bXx2UDgtK+OilBcz4eNBGtBbiEO9XY22dY+UHPnQ4q4xtbC1flwN0igHe0jL0AcOJneq6f0xm+C+
6cZedcgUTaQwY5eBvMGBOEA15EkAIWY/msGvqMcpcjKMDYE/mnJgFR9yWVMCi4UCIWlVoC+lQJpy
6rQWDTFEihc1fW2JHrQTJYeWcObzJny7wqeDuGjNJ8YuE81nyVWsjqkwDRkxl3Cjr75HYTH3E5RX
VO/V1kEaBLm7KbvuL8arCOvWOPlqNnhj7Aky6LpoOpV0Yhnmr3vVWZesxaSIKKchB/4ai9h86UC3
tPSUoPsCpZ6xe0I1kJeXxkzvcZQMg+lgxlwv8ium2p0nnQOoxA9lmwt6teg0YRwHOM/5zUdSYgBt
Odo2TJqLA5BnBLHhNNMpxdVxJiPnBD8MVgqFxmb6aUcmFDWwjERDPAQ2HHX2wYjSn9z1ujUK+i3S
EbAtG4AgXmdu7S7KHqHqoHwLFjxlHnzUJ0UDAQL+UOkeSBst1R7qSdshcF5H7U/FscP58KKa6Z8q
GcEF44TQGFBqjfJRG+ZTydKLr1o8KKDmeD5r3Qb+acLryaO72TS7rsEayaufRoQ5SF0bGLjN6spG
/xGpYYxwfDMAgaF5VwNZdDlSawqObZV37c0k3k2+lSxn5KEX1Yg1I2y+IujxL/WuGrWLyiFuCjZD
L7yzzrq2ieOW2R8iD8KQq79aeXmia8UJ4tOqVONBIyzP9iItvX5VGMCGlbnZ51rzgfD5Xk5yQ+2v
JCnHwB639JCWjZnd/4F7kbedA/vIyBuRsZkUu+tWxD38tzow2hMuH6ax7Y2MCIv2Coux618UrfvM
YTZaA93mLNq45M0YTB1ZrRvNYXaJuJPv5Tur6z7BE8I2mY+9G/01Q9qFcJrYPfScuYrCFK+IKSYN
a/VfQJyBI4DktwZgB7JeCtWlF1J94sIAwTAHvRf/KYrhYZDWwGNZyRsIUXs2xuCrygDgWtU9Dk0Q
VsOznzwHNBwsU51Lci0WQahBGGSe1pfBDI0Hw1iYw5DTT3PjfE2OfuyS9JboPD16HQvyiJ/Og4CV
lg9kiT+lBKhjjQpqRkmRvR+J/4zjHGRzevhjmn7+TsaE2BN1f4zpQo+NQJmM/5a+lpoPlt26UPxH
YIQ3A3+iqkb1XCZbLV7d+NDsM747IGMIeuM7GYEoZzUhElFjZnf1qrNwXKskYU71nWcWiMLU81Kt
hs1Mtuunw3pUyy3If+TGGGTMYFPgbT+lZAljSlEr2gUQrWwWksu2qhVKvXx+cytnhZ6mv4jc9DsG
T+OX/k+OTFiBlK1GRjv29WtVBTcFyW6a6eQ7xJ72XzIzk1JY4bsVAf1Rx5tTRmT5m6YZaB23a3jo
94yWv47ZfY1Du9+saPLBI6fDUq91G+Z0+gdtcsx/1FXiISKT5HQNmn7hA2lEhYw3ihCOAt5aABDw
axDbi5e69pH31clklOO0KnhkbzoPYw6dStu3kYMoRFgg8lgYF70a/rD4ePOIpjkT5D76GsE6TMKb
w5CyqyqmLIALqGbQf/cXttIz7KH2Qed8rfKKzd74CwSbHWzCeJkY/xW2sS1sPC8j3kwwCOHKRcrF
Q0BjivxPLVGgRuifTjXskFteorJwq+Bx2D2KGJ5PZtkBXm1Ia2u3o+8aWhQA08eMmVPvdN62kqkX
TQL0+v9Q4kYIE1dPmsUrH6MhHrvfT6tmpJ1E+m9zZOrANmxnJ4rXjMTQWLMBmTRHH8GK2nYXFdWW
b20HZikZOGL5Xu4X5+iVptqLsfslDmZLU62fgY01ogf6SH7W8S8R28hQ2ys5AKTh48jfVhxj6KSu
ujpEmaZCq9nNYPEDEU7d3Wj668B508aR5mD3k1Gi+5X6ksb2Sx/QrsR1NKyMdVXrqNUFXx5qMFg2
+Iuyo21CG52Wb9wjUYPO/nLCutBx0IIJzIUJuSPiMItgWSaGhXMJ5XFhoyM8YaySJOtwQuu8oLPO
mqQ4q+kC+EOCWTGtaaqgmgq2rk9J1247xfrAhhKgxoEnqYzmX3jMYI77Uxx020apD4ND/19mQBw6
gCj4Q4oR/uhp15MDuYaLIoS7RHsFycAA3ah5PQtI2IpXSMEhbZSsPMTjJE8hPlY0CpAbJaviJONB
ctQgg4NFFElVWOYdXTkkFShOdOZAsk17zOwlOSiaCB2ytHPOSdnTKHfRQrLyE0QLHqT2WraoLFJK
mDp5rv+jIRysxNZHSQKuAkrKzaElmE8bfRqPtLc3th3jytmg5UDuPQ43r2xubs3guvbdlcb52yKc
j/SJdtVEhqQbGzrR6dpgYlfSCkmz9tQi+9kqlLT1VO0rr9kNLlp0g0brD1Aqk3mu2f2JgHdpanTn
UclEISunz7lXdg06ohy709LDFTaO65sLbX3Bg8Py4HNmslB98nSCGK1qA+4XoE8yPCa1G5OzjkdH
EvtaUOiOI0oVuVqly8rB6KDK3vQpOkmIgqf7EhHj/NheJHNwksPAHc2TmYaH2DQO4Me2aW0k2x6L
hU5xYSuy0drR2020z5Ds3BldCgaLIzUWnJzqjpyRFCS1c28BBSDnddNAkVnK+BIzWU867dtq5rXX
DBeHw7l1SQ2jau/TVQjqmLk6hZTbnSYejB3UqF5ANo6j9uTb4CLAz2qI0sRkP2NXrJVxyNjwYESr
PTr7EFgQiOn2zjggWEbmmndHy/JXfYopXhdgKaMdKlN/5zT98DhxXdc+NZ2z/x9H57EcOQ4E0S9C
BEEH8treSS21vC6MkaP3oP36fdzTutkZdZMAClWZL2v1FJlghjLaFCiVTl7CKVpFlJuB8W6ZuLL8
7MJD3rsmyQF4wzb11NwZ3Gu1dJibDWRlIfunycTXyd6ZoA1hUceF/znS1OE1HaS8GHzpOgcURkUA
8W5NW+BfXtWrpdxeigijk0cL0xYYKk4Y8TV2yFQw7xDtgeosGldoD07kLOynBZkbvrbjtO9nzBUV
C9Xo87cW5i7+iU3Ge9WjGNMSTwBTzU63u5zoM1W3H1UJY8lEnIOQnKeWyy2c/qUx950Di237/t+c
fVr4ZZddwAn6j3S2HkPPeg918szCkVwZCofA16nKXvCOJhu3erNdbnqmbT7juVvbMt4NVBw8B1oB
AFlobdJ5U2F67iewUlDKsDCoYHzjofG6w97YGnyK5V7gc33Am3vmF9C4c9iaAzqiReBujcaCT2Df
FeH0KOmbPJR8sGny0GGp97SczmVXdd9RjeSA1LW9TbdyabEIy4kpi4HEcxRuZjcqLz5X+3U+4Pxw
X+G3UFahyjXke2WIBg8L2BmmBMuFRzjlk6C6ZnYfVl+9noqdazmgTlRBHKaYnnDwcLKNX7KTJTmL
6WeNBDRCHNBxOWz6n2VZgezfpex3SPsn23cXYtZHndaHmv2js5f+gpmPN0L1iHqu9MK85Q2z5+5X
DHLjWWpv1+rcsIXkLPBVjsSBUA/2PFOX+v/ClmQ83P6je01r8UtMzpelin/JkH2PXPvMxl6n6Gdm
iw6Jn0FQ5BGqDu5DKECI0PTjMjUGip5dZlOjRdMxp5K7VVY73Zre3KpB2rspTK4CEhXk5RHHsbn1
e+uyBKSn6ovsw38mIMxNxu17Qyy4cSBlTx96D5OIidr/s49l/GnaXXKc50TAiHQZNSgiv3nfBjFf
U5sTV/8v1kXC4OGS8ga0hOFMUGIIiQwp2QCxohsW1ldC8rLD3r28+0YaHkFW0hcmpNVUd6GL+y54
CAR4SzAqpd98VCNk9dot+u0YPELsQ6rNsANG5htQ7G+jrc+Fqs51PTyOHgWN5Ja+xar9bUP8bkZm
Y9Ia+CjgAIRAdOrZzrAjn+krRk4NmfgS9X50pera46v6dhon2XddAWaAznWgumINw/qMsegIaI4e
A69Ci0h1F4piy7Yz0iNrjmTQkCSlPd5Z8AkrjdjRRNMUjhlnnLwMU3YkkOzRHDienKFR1C/2Ak1l
CS8Vj7I9KHKiuE/6jlSKLPusFVBvY751GpJCoegwdEVSEYY33o+Vd6pms2dQZVjrzCmeUx8eooud
9FbnnMhG6z6PGFEyUz8VjvMV91W/C4KAWUIMt1rflu8c58eSedl0xECJd9L2KH4CYPAkyBA/YxQI
wk3qZuzrYdjIjWhbtXGzgrMaai6kD3TXbGCNpT9Ht0KSwJ7rDsiOPaYMGaZfXdS7HC8aEhGgF0b1
1bg1eGtW6lhn6Psr2Oc0yz4Le3xIwdNGA+O/tmehB3o5OGKxn2lX3Tsw8FGBY/Vl/ZnjiEh+Guiq
+S+B54/rIPJA3DTCP4ag07d1P8RAcmgfTX73YDreac7SO2l3NCDhasaMijFV+dvBAygNzKKaLlXH
9gkG/UVELFaDvN1RY5LQDnkZnvdeZfNjnMWbsUs/VJnczAEVcVH/hp7eVHl5KWyYd9PoHngGCS19
8KeQ4c+wMzfpuNRfJoxNPF5M+aKVVH306k8JP2LIrIOnV9bcEsudCz0exRGKlQCIFbfw8NVQ3Z5z
AOl3cnFqd5dgxHNopHfjdPJSn+7GfHKbfG9Y6Wc2gN03nOyAuXULI2JXJs4btHYm6nP2nBYFyWrF
I2z9/Rx7/wJDH+Zy+g6FPOVOuq1GiQcKsZ7tvcQT9h3KpboyyvXghe0umIqnWdFKc+rwN4sV7EYh
EU6U7WtgYlAs3TOzHvNgOx1m/tLlwNfU1nNsUgkPbXPHYO4pc0bsV073MJFJgDCYl1MS7Vd7A5t8
le7KZv7xx0VDxigGbqadbLj7nhPRMheGmWm2FrvXBDGwpV2cOuO1M7u3KKhwLGXPWV0WJxqWXGBp
2QwGVj401/3GCkasO/UucIhro+GItZCO8TrU9rFbfhHD5k1lcz0YKzpYqUzhXJXlRzcmBVhe47DE
ZZ0MFLmfiq/EVy2uN/I/SA1j8QHstdv+SRCKoOBrrRTcWteYXvDWX03pPJDNzfWNL2QXWh0D5XD4
VRP4Ravhy8FEuLcCLkCt5X5ms303J7yjTcqIFNTTOSQx775HhYTamR1ajfMlntjVYinOzWA9TSr9
VoVE9B0iLhsbYLQ9pjWQzNgh+7Q/JIErdz5Gje+w1ejvbdkSrz7Tf/VG9ceE7dkk6fbI9bri4snG
3Ac+GJ+SZhZBNBtyD42VLtSwiXrw1s74PulC7pvSZkjNisWDj4jbsyrNq+kdW8hqcVw9IHdMdk4x
LXHqNgHL2EflPGHHIrGNKLVSYbUUTAthqt3pnpjNhhidVKvfLAn+VGcePbv9MTJGmJx6KojpX6Rh
/9gDdRRkyqwMnJ5x2EdbMiBvujD2Dtr7jc5RW6ZoPvHMcyri7OloEw6ln5zI3YgvlUGxHBJOuImU
/5cC8HJqKtAJLz1sFbykBOI+yKq+dw3nyW5jvrgSE2PmujTHSzs6tBMLprJIAOZSyA4a+MZBRyUj
i4AcbD3CfatYy2SzouQPg+CsvPxVhWDOGgeA7uDdqtr8MT3Xf5j92Lpvs26Zeej7urIenHEud/Su
HkoYzKvQp/vO7hNYtCU7FbrEfnkou+GS4fSvyBBSP2M0PC8CBKwqxboPbar1CXL3PKr/nZJuJaGI
z8ZrUMx4SSjOuXszyaHWDduqWKC/61ZP/moWkJIzw3yoyqVaifNhZSv7YbSij2Ts9oHfTuu20LeK
UJmzk/Uc3F41rLQ/QYRsPTwd9U349q9QzaPlWtfS4dpVAvZZWXpsV9QJF2twD3OCEG+swv1YlYjF
rQlev+fDWVHOXnNYVEAm/1dFASEVWuxrPV0gzF1cDSip0LiK7WFNxMlxRghpe9DaGrZmLKfrto0B
1pSQhQjTY0DfDF+T1++iIGT8GZ8KDNm2A7NNJvaGqMOrHxm7vs8+limjoObNHLul/TVuvNJ9UAZX
J6la51tF4jnNDY4HAFwGgxbb93l/IP8WAVnizq+RjL+poPMWExYVqSc4LjdaKtVWqCS5RwwGF7Xm
tmljK2xTIkPyPXqbo+WwOQWakO1yPflxdhpLh5WCMf7o9RT7VsmWxqsRvRNDUnJDYrbtW708UDgG
3O3Tj9im5adUcmQ0vlJW/+Tn1TmYcbSnFsmeuX4fApfGpUnIfKbDfxnZpF1ukchW3jgi+LH6/Dww
RVgVbXqFj8htL5NnX5CV6/vfRQz+OqYDJJbSpgVNl+eChrs/fxgW6Ei8EItWkplqs+AoEKW45lvu
laQm9xsEYZx81VnmxVmXxUNjOhgePaGBYvvylFXFnWR0bZOBu/UIu6EMbS+NxcDHZY5sNcnDbBKV
zSuKhbj+y4fxjmTFZwmiMksEU9yQ4s/LRPIsY5MGRc4qLc80TjxNk8EijKJF4YG+ibJUn4N0MYWW
j0wiAamN3ImHS1M5fyrsFSdL/RRbxUzSD5tuB299apwzhQvHGzLfkojPlfIwRqbEXFUq3WaSO4I0
yFWomxSYlc3dAmiIgVITnrTWgPGMLPyk93DmoPorLc0lOT9Fon5cfveMRAt3cO9Duz3FEeWXRZfJ
Hg2EH/kxBVgdzBN+EEbRhWge7Wp6qpfPs/yv2kqFXujRhDyYqGIFR0ZtOs9jDNGDicsjO88rpjJ0
PQOO0/GQlc7GCf2TmbI/aYRHVcLsqG3/lhTIrUm6ThN+V4h8Us6g1ajqB5x6aLmGbB+HZI0tuwgJ
sasyj16GNr8WyvxXpg1p5s12xI5PUk+Gy6v/hlCArsKfj306XRZryfLpW9c7qVy8OYRh/v9YE87V
MlTdGussB4akTHeKjTAnukntnRbOxSq9u3kA4FW4w8aqnOqHeaf54sYa4EY2OnvgadWJ1hUqxUTj
C6iTfpf0lnfpkh5C15Qzwwza0choMxM/t4kDbe5TF5Q1uARwfFJxxZKQ31o66gS7ekQRJ+lfgX+f
nLbavnQFGeDSbmAmjeLTmOljpdK3N75soEwkPWNBc0Z4HdmEBlgAcLtIv4S9H8B4pAvZGMNvPnjp
aYxtnBOFFluzSPu1nGWzAYXUf4Vp4cFPygZx8hAyeasMY8U+7weSO027pP2Ayssg1fjRT1Ryi1UM
pQQUcH9SQ6FeqpYG6RA02LOjKpjQ7ndVeABVWe4slylDZkfxiUsZxuihlw9iYigNXpH7d+NOL2bu
mIc2Zh9FCKCfTUYyZUOlauSalh1x7lF1dYJfAEkYqZoTcROdzVoFmm/JlQBqObZ3g3kcx2grkoRg
mkXjh0PDWZVCPJf2hx7L9yL/WP4D9NLj8l+yKAJMJNyX0gdZh6CIKeWCU8iKfHFBgqf+VzHhjwEE
p/xjObzW9rtTkfrWB1/eMvsvEHHamxEdS3Hyk+Y3JGBc8vSwki+7SGSd/Oa8eGiWf6pQY1ho7lzU
YH6AZNLd5cWLhtbRCn+HHErgtSuqOzwzA5XwHB1TKC1FIHe4pqbhZQSj5Oo/gmK5m7x34G4UuvGB
hoEtb9JEQOw+jZ3YZ9GfK0kitj4dVAOmbHGYHb263rptQDcEbVNj4lmp6VnQ7x/U8/ID8uFk1nxF
RXNGdKLJAEkQ+UYZ+DEvWJX2O5p2yQ+f0wzzCBdHnRJraC0tFXBJugR/Colma/Ikn4aMxN0WC7uR
fRho63g6KWdJHkXPeUcn2kMvEDxOfERYaLzyrHE8hhaYovzThxyLeQhcWYoOdpFgYSr/sCRJgsXJ
5Evki1OefeP3NBuAsRNIWQ/GmFXv+QX9IPfp5C8auOWH4i+dDZ25O7Ep4dY8mqm7/AZGtfjKHMYh
zUm15YNJZdmkCA3BDW/bmn/Rf43E6CxfX0HCQZ3/ohw3J/qXjMDIneJshJBR0fVexAjDm7coraKl
h8wD5RHxzxjQKA0pnOcvPJEHLhfrxQ+zeK2oy++j4pa4xY3b2hFGKCdNdeprfZx0f8Bw8DXG0WEs
7B1PtRUX038uR2ACxalsC3xBjF3dZx2B8rqfB4zpasdPyIddThxCvXbSYtoDxMqkXwFOB+m1VmtY
vuuKLxkD3GTl62WhOOaPN9hPfCMFhy6NonVkdNfB+vEKgU6m3g4GpOXiZAwPOYMPfh2nNXEKFTfE
DhMiDXc7NVGH+uW+V77BdPxo0UIr+WPKWHNjf/QFcCiqdxLdkidbwHcvYwYu15aTyqQtyWvEoosb
ZPgBACnuv8ZHgdlJyN/ce3DSfB3QuemlBK5S1Ide6xy3Ed7Xwq2HtRfS+PSrGK/ep8lnXBa30dkb
SfQx6aorIEzrJv9dPp0kSq5GSJ6B9DzpNt9p/7PLq42JI98mlKHM031F5lZHPgAvC8/Ha8R9aLws
v+fyF4gJduvuyVgGO4z6ljFB1PEQ5bK62gKegvytKamWn2PZXED6fbA/6OUnrivzZY7gndbq0RiZ
uM9PGFmlTd8XhYBXTceW/zNtyv3yx/Ccl82FX0RXO56aPY1TMl2b5bXmaRAGCXvMOCQWDBnNGbh8
4rYEgFu99VWwV1Z04beYiwDPIFEqzWtXBTR9dssL68kZYeAJmxG9999lPcQyGgFfBbclHu8ww+xv
U4wAcDNLsY1TmztaFb4vwrMoNfYGTD1jLHHq8G5ZfbUf5+pXJvNrHHdfU4QU2CJfBoqy8ylI6QRn
emi7eSuK7BpPyt/jHLbJqTR9/CR4aSIXnDfpkUbtn4uqdk8MxbYLgsYhPsMo51dKD1Z1x2+LJoWw
XvT5Ac3Nrn6JcwMdEOkZnsUMoTDf2wBPV0rTLzBQk1oDGnF9jjnp0VbAH7B+phGdYeUdo4RlP5lf
idU9pECv8zTBAcH0UXZXAjNWltnR5obzNUm4mNVf76B3EUMDXA1j8ahcbph5cG6k3hD0vhvQkLiq
+4fMJTp3bsLBk7pYFfj6CT7lCrEfrYRZmVO+UCEzba9n+h7keek658LbXZyW+0g8J1sZKYhotXb2
c+8xYM42FubWvDbkSZRQKsT4ZYOJ52h6jYhuDHSBrAm2kk/GE3EG0VqOWJqhVp5I9D4ZhE7O9EoN
C0rSBK1MAEeuWEzVfOm0eOY8hvVCmTn0x2oKD0MTbrsKT2Q9XqRgUC/aQ9WTr+yrcW/PlToP1DFt
bBuPBaOTKRGcTyjxgvqxFdFPpyl9loO0pOGMCO2URWxHaceMhNFF4s7nuYz385idlJ6frBmolBM8
LKHrBXjfWsSQRGjkeWjMxQx+l93d5osZ6C0dZCuhaQH4w7NafDj80DNcE9/x1/HUnec53U4GHERP
N0+W7dA+6aZ/eEq+zchj/KPXEIGPo9NcGye9V6F8qfpmazApZpRgYmHipPCKZ8/vn+28PydI2A3B
qAJT06oNjMdQDseeRwmScF3EhP8aYJ6MNvm1ZHFWYU2AJarHMiiGXS0+NERRdE7OW12zCxiZ0eHv
6fjbuaImo6ltk70LiJy+MHjadDdw/XUJkPYn0ig75gx9wBEIuu85Af47+s4jF6y/QSWLS89vuH4l
5zp6c4MAWWuT3YKuOeq0u29lfGgac2N01pHHjh0Ht9IYnEXfXLRCWIf18xCkdAwGjBE8tV1YLXLy
5FXJ6DyL0MM2HBcXv6syEHEkZDXLuyzyvD74pvOlbe8uDInRiFtkkgkTQmuiMtQam49wuLvkPEbT
GR5LjSLPKQ88rhe49SBvx2bTqmqPZWDVU7XWIcqremjORcoeHhZ0h3GSG6hX5JbCY2tbCdcN7YAW
0c9yGIn1Gf4qy3gWULLsWe7Rseh1ROpOAxl1nckJO/SUn+dxuOKFhk4nsujdn0ogDnofTIt4o4Zy
hwFkQN5mEdHrvCqrfbSIhT1VMGZV79aHlLgi7P8QUUxY9Iz1PNh6Vv5Ow3qn4+rbHgKwpiz6gMEA
yMqG3JHcQfCTo/IlO9iJTYS40Z3H0CtNzAr7MQ67GskeYT90BbBuJAEZJdbk3Zy4bfZIzXh3XdLn
kYeleCvn6Co9KsfJgd7Ub2t/vLlV9ZDxpsjurWvL93ScDqEDLJI6DTaNd0yG4VkhlcUzce0ThysK
na3Z3XTVCLcc8DFsoZF/ry3n5JvDqUnjS98tcn2PbHukqe7gHRyn33SS1qwVi1MgbdI5RXnKfXM/
udb35HQgKpPki7sxas6uv06h8+O7RDD1A4A7z7R4Tczgwc3tt04zuAcuuGWEcWhL55aa4z6OvCc7
Gs5jwHjMMJ6jJtiRrH0HdpDOAb3ECtVfbzLUX96hMK9/B0lkdJ1tDA3r2AxQocKia1CnhhMOl/Ko
m/piudOj76q72e4edeS/+rSIs9I/9ezaQ5y8CMQlBtUOYb/UTRJVbIT9bgZs6NbdK8qzU0132+3C
NYEczN6s88wWubZTy9vxfMRKktGBb4UAKadD4z6mf3le0bEQ0Rdjhk9Vmd2h4praW0Al+K08AjLZ
OJFPi00SygsRvwxKUno/XfWN20bfq4i5DsFcL/6i+ge/WD7HAOxXhgGyxkptAEIVF8SgGo6NaM9l
g+JwimsmFY5qcZ8vCVA6+HamgDKQ2ToOHTzI9ZJcMqusv5vGpNoETf4n6+FnjKsL1lESVsYetq7r
TRRh/2cobG3TGn5sx3Y2POwQU+rsPBVKoHK1G+bPlm5J22xo89XTvKPZ6QJ27OttX6M9rgfFECch
o9UQSm87Ata3cAnma5gJJopdFVHhd/1bllXiHFacIW3rH3UVnNu23ntVS+KZsysCNlekkO+FBjOj
6ZJZLHSyJQ4Ew5zwgp2rzEVwMCT7xGZPMO263vsw+0DjCMI7cgc9Z+w+Z0wYtCo+wgY7ZWHLx7lK
cSuaEIttGy4NDVppgZszC1jDk8c1P0r9W5OWqIrKEu5oW15js7AR3804q7LPeepYWV5g7mVb1tsw
dW8EpQHuMJqVKJN/JjQEEE4dlKOpaWmNNMyyAaJbpoYsvLTfR33Oc/tqtsZPDjMg9PK7MIF2zJBg
WFeajKCGcYXRUHzk07kOmjOGR+Rv6Naa/UCO+7bRHebXwL2wstHSEXpU6ndf+bcSSYVO8yv6gbu5
SJmOt3WEsMoTP3M7visWIXbdrZuVxJB2mFxqIk9VvvDI23e78hyG4+0D9/CF/3BHp+BRNAR6syXi
8XjQAmP8PH/Q/L5vDYhFJWlG63kwsUJG7c7kJ9YTiFcSGk6iw1xqQRJToSKzF+8DGpDvXHFWeMip
eNn/VZH9L+qZ6GZV99iQgRf3w28rxX2p647X1w5pxINW9BhWMiIoMlyQRCO5AP5S3dz7NR0eC0JK
Z2zwf28XXLs75+sQ32mg1SdJ4afaZOAVBR6vIiR20Kx7ouPPE5S35fpje9VrkrXwSQgU6nt6y1m6
o1HU7sehEigfoDS6wjqKtiYUguKDYoLiA7daZXvbnAFQnOaMvWhmyvTFoswkfeyegnd+I/n5Y2iD
D+Xm+aGbS4arIxPtjHaYqzwOFv81GIvvBGGlX/R0OJLnUbTcodUh09DCS0HcEN2NynJIHCajhomP
ujULvarL7EswdNneYq+GzyE+QUp3Oyum7zCZtHgBGj/XqbVTLm1hJ08J52323UDkquUfU2PaeFP3
3KiR8UFxiyQxDnlLdvvcJC+ZYLscoGqA/WdRKzJC2xJZvAswxUa02HukXVqma+8ZHd2EoXdO0of7
gJoP3da00cK4tXWz9AP6Q2jNd3FUPpBk8Ey+xEOctVcVpDeTINuuxGgy0wQVU8efb0AW8nh25EjC
FRxOloNbcYkcANy+BdhNHZzPuCw7tLpoBOmU9cl4Ad/56fMdtHb2Uc7t1TSybwMKNEhj+Hoy4mSG
RioYlw0MGJlyCPxejmqOBnHDXwpLLwtxQDEvm3uTH9KIyJVdNCQquoUs95alYrHjVE57SKlRA0Ni
3YjxANppeVgiSGNf3pQ9nuLQ3wkmrEeDezr+0RfN5uQSrtOn5JyNDiGK0kf6bB86Z/6zER/z6tKX
tl1kfwtiwsrORRz9OA5+htJJJ+RhFg09fFfaZNfse7rZjoeHhjgLBKGIh/h5jCm8y930aES0/EEl
SV5zeaAzTb9+ZDpEnseqbQMsQgO+FBWAD82I4MT88DoKTD/lsJ9KlgQLbIobLGjmUyYogeYO4JOc
1TrPE5p8Vk8+VDkw/0QAUJtrzoZNLoHveqE+KNHZW9tFyo0mjMCd1l3MkeqNywJDncE9DbgZiyFj
5JPhp6TkPYh+/PAMzehVGQjMhzsd6S3j/520SRDvW8awiJ1S47XLkdnES/7c7HzoVBdo5ZBMCfKB
p+QhhP0dLnWkn4hxY3vxc5R7V+wZj7ld8ok8G8rnyM14Kuisgy3Ua5/Ky57reD2FBmejqI2NqgHA
l+C2D1G+gHwtZCOchq5DbKyo3eBgyDH74rqEf4wUTnZdWwDuCHFMGvLYttYuZ72CNCR2GiRbh1U7
iqeLsJprXhhP9USjZA6OY6QOkcoOKAWe0Hhy47BIBiaZdddyq0JC324dQMde6e10jSqzHUjkjfq7
NJyfIz6o1UXnqll0KJjRIpsWx4S2dJYvvI3ruMk3ndWSkTgOb/nMIiEFImmtg291W0lF0c3hFXB4
/dSjZsAqBAN54XKFIW6UFhhBUpfnanFnWUG2nRomZE5qPWRCHmMnQGakjmMSrCx/2lWGIZgU2phB
8ahQ9jPKSuJ4P02Y+5PSGnH0JPfLy1mmLqk/tKImFJtJhkhx+ZsJsbjBQ0QcdrYGRi956O2spvU2
bT8f6m66R4WrSf2ye2QjzZmZxI+n4o8sR3pTjOKQUMXhsLXoxNPSC+O0JeTWg/zRiHgbhuhJw6Rl
YA/ddCuHLOGSXz0Z7Ig2aQlJWo/09xf8cqUte+uHinlFQefEyOeJ73N8SuLpyY9DRtDDS1N4z9bc
n0e4kxxS1tmkDq6F/euSRg+ciVovkfWq1dzH2oh9yXf+ZRLhSmca95ktt4o2PuT1lY92q83xv2qO
s6q/MTGH/epfPN9DByR3cS/3Y0AumlvWMDhdMSA5D7OzGgRDrIbJST67XBrz9rUtDACyHpLwMSg/
E+LwhjF57LnQLNk8V8smN5j8EGD/daR+aeT9RUujx+NPTYvwR3SYFlvr6rMWE29+MbzSvC8SOvwM
NopFekGic4YCMGXUWEXqL57oqZaLddUpXxk6AH9Umg4QADZ41bvZyHcqax5K12ECBUmC6xG6G7e/
wcd+g+xPdI3xares3xrEcT5S6c3hzarGk10m5iYNUuejcqnLwma+M210jKUZnUedvWoS29ZhzxZQ
e7jiZV34x0BV1XlOfdprTEFWrSJuTI5LmIVY0VYAVG4qbKtl/kcpfLOo7vAK8OH8gkEt3rQljQxP
fhE6+bkimoflOQKqkNiqiGXtyRNPWge8m8HGMDMW6zomDZ1JDGoEeVxQsYBAZmfgcnDNRO+euIJ9
utYgAV9IusxjzaapK1S2MJHc2Xqpuae44bh3tb0PUQzjlmLfnP2S2751TCo6E9pJzynPMavDd8aS
dA+rmc7t0MIO4jSw2DK3bdK82yPRuuxDGTTSPN67zdSQhauxWEsF5HbGTJP5h8FNDlWiXjWc8CCj
O2+C5d/0C2raDMcX05zJYJFhM9wydktu+v02QCLs9D3hjBK6dxn/8ihu2ICss2EbR4Q1SB4ARN+q
MqMyacJjKIMA7BuJq1WdGoch9X47XypGZzO9cCKDUdu6x7CQ18ZrT7pCYRpUhKz6fXP2exS8SZrN
5M8gVDWHo6QBFtQx3d1g+Mu9wd+nrPPZT6H8ubfAZFSCPIHpSot+RonF7ssFGaD/mYyio2MoQkXQ
46BAgjpFqGXQ6SePSyWJpB1KV+PE8b7rQtRuIprWaQQjurfjb4Uib9XiLB4XYkWT+vQ8BSgeMDkZ
GVWrzG0f3MzY03HBmecYfw35nGbi4PhzX9B4HZmRe7xdXPDT2GIANGcn4ZMMFMzxVYLa4NeiRSMm
1mFrpUVRHLsex5aZs3K09xZE+cMUZDv0P2czjHZxWl5mhUYzn204ww0SzM7qn50IGXvQSHfD5DoD
YsV2ofhO/nIxVRxT3JjjxS7d5PrYOQS09xb5z6W8D7OYKHqD0wf5bEYVsXeZiR4bo8JA3Yx3hh3C
wFqujUnkPBOquy9N/1qH2X1HHgDMERoAvQtarGAwthcslE2d9x6ZVC2ZgS7Z0G3sHLO4fhg7+y9H
fB7V9xaRjMhiaGrY3P05Dn3kzH0XbAjyWC9JXXFVPVWlz6m5ODe9mNRi6X843bvOmcs6A3NQrOHh
i6AmaRrgAqPaExZ0jmdrnScjLeXwBdXkZvCatzHJz/noJfuhIbyx+817Do5lGzd/Jyo5N2SwUZks
l6K8dPRLFQOLOU9WcQyHovabf05gHBoj3fp+fiCfHRiI7Mhxyi2oBUSEF4oOr0CaJZC9ga6iRibE
B+yIvMMcVK+ykn9dFkvigjv91SVq+zZP7me6VH4qPj0HwumC++bt2Jr5MmgLrmEYPlCpPxWCfgNt
Y/y4MnuRDDRJXXpslvfIwgxNJmGalmsSTb9qrOavtEpfZMSCVy5MFlN+Y7U6d9jBZmdp3VOwhB4g
ESR+QiM+Rt3iIkkgksSF1dVMtP8t1Niw9AEHdmCGbUYN3txuQKg81na7r1R+ccP5L8NaxlRTMIjw
qKeJOfNS55UdXNXpdmAi7E/R/fJdRpV/GaNwO+mXOiRzC20lkLHHbCanpYseinkCtyKh7y31SZZL
IAEDUwO0pJgn+wd/qsZdG5V/aZCzCond7ZiKEgzVJd/2ItBklwwaIDDJB9LUcxnaW0Whv1zqZSQ2
lmRMReQKyeJ7Y9H+49AMMxraaPZqfe4m8YZKZKsaTMc1siKLhEsx07Xp2xMRpzuMhq9wRQ7SCFAm
4G3EpVlqQJ9oXqGp2/fLCzkVGMWpyXJh7IfB/02rljkwHYXIuuU+qocYFD9fTRT5+1ab6IlxFKXY
BYdJncdk3LHCfoo+5PjnZpMTHuwqg/A8BHcrUA/olnhR+lxiCVsc2nQrW9EyR5jsp0hEN+HV4Hlq
v+fGLhmylgroUWDQMvGZNkRTjUYVeBQqs02HBY3FvZ+s4rMw2LvcSlxRt7x2cBc2+dTEF4jdMQb9
ej8rH4WON8+bMJe3qSruB/CuA9kmDvBLE8/hmsYotAITng8CLJnFAHWVYENEgbe2yU3fENnqHHqb
tPdGoiBEOfkpp+BOGxGt77IwHiPAKkiryAwpgP9TuV9B15IlYRTBxlbNSwEWy4AprF96mtCKnxZL
Fu6l4a5N/XVQDvEHEgYkqygVItQRK8d0ufuzYTvL1qBB1VX201ggex4VVODizSWsgbhl7jfANZAD
MTTf0IFnHGYxTCnDa2o8jwG5FOOwJfPtIaHvxDLBrpFeoxApV0nz0My+qpa89wxvvZElhyQp/2WT
vIUoIJDMMwdfmuCNWtoWw1OYM7hjc3yxmw66p7pU7kSvDSEDe9F/HJ3JdpxIFES/iHMgIUnY1lyq
klSaZW84kmwnMyQzfH1fetWLbrelKsghXsSNdA4PfGDHTPxtOMp3bvlJOgGdmaZh/vcnE4rrMv1A
BtyU9mtodYCR/i1Ju5u96M1Q5MJF+8FJIg4nDQKlfmcROZJlIL4v790AgiwqFOOPeFPNDS30al8w
ks14IhuXq3x0dQnyr1evoAYyiF/EC8Y1zPA+TvJSlVAb9TAeovYFWhSUXh0/lLG54Yhk7l/hSiYI
Mg3ua9iETO+90/qJ4Jy7y3nLJNRPuSyHlq2P8QOXSr7OMcF3M4HVibFxbQV+7G1a+yslHNUANeOQ
K+udlOZjjw+K+zm5ZnmNUmtlJ7AyWYofFUkBQUrxcbstDonyd5u0f5yAiGdtgUQE83wXQvm4BEHF
/FL7RxPR1y5oxMWMXgTWAW383sT2XdRSlzBQqlw1b0RqERCCE2AkqMTySU3+VZagHYslKY7u0vzO
bN+8LYa2b98mc8YJOgfOgtYsEnAuphU7Fr1TKZjfN40atuzmP0CMfzdMrEnEuo+ZFNSm0KDXpvqC
Cf3RK/N30/ntRqQzanvXm30trfuU2KIBDoWai3g9qWhrdS76X8Qyqdv0yH66q/L60Pm+fRQRiywp
Obdv6oOMag6tfGF+5dZgy5tfgXa+wKTuJx1SdBQ+pdEYEEmfN20+HGU5HnGIb+HcMLAjUSeGN5dM
SwJEr03rm9tjDLG4JkfXgG5aFTt3ZTmdW3iHPApMqkYus9lyz1R9a2i5bfl/5DhNWzF8ohIf65pm
HKH0a5xP95JbQNDSi7Om3aNrGUWnft2oLJx/xrrEajwbAow8kincNy/MvsTyYRssboPgZlUdcBJt
NOUWsUFs1L+1l/0pp/QfgYcNZc8UzFbZuhDWH0G+vn10dJKMSh8bzLB+0sKSse+yggHD4H35yQqL
jA2ZtJyYIWTUYl/VESHslpACW+5+yfPH1p4Z11NC3qLm9xkUCug4zpnixomun0FhsANiY6dfrQAl
aXHmn8v4Qvbg0kr9o6V16A0u8owAVjdSSV12HKvna1dPj3VknyU5WAOBYJszh2fxvXLHomugk/uM
8+9U5DeHBSjus/eRt2MTqPRBD+KLcqxo07EcFg28snTGQ0+7UMZH03z3gLbWfAUXHS69uWcXazXK
K+s9X3JoYlgh4Ap7tm2sbacBEI3kr2sGeVsffSTZJ0I19IDjyaDQbFvWzptLuc4ya3Ra8APMwp3E
HveuSqgtadp974o3p3BPy9KzZlEhYpe0b5Rm/qrFQpvf8CTx6q06MNLfvB14EDb+OqxEDH1Ou/Rf
zZe2Iz7sbIIgf9UteTzAHmgA/CxKttSmMf/Z9EyWTeP+GwseoKrELIqo+5pKLO3DSu8bDFdXnIo+
lSCxuuAvJ9eOEM55JzA9rgSyHQxs8q3FNHQenK+MEOzKJ9W5+dcFlLQywJKdC8Ca4hTVk+ANDtMS
3iVMnScmy5GfME0J6zeHfCQUSE/Zn53l73st/rle/E9Sb3iGSnlVE8n1yqDIrgs8gHni5ePOBP19
Sg2K1Uwnwrw0/4ztscybO0rsxR5EXW+vfV7yu1CkNEp8zyr20OR5n5yeI/JoQL1gXF6/jNl5Yt7H
3AP0fQruKVw4uDD6TWkICBb5J8khFa7XCW5qRwBXZ/rueFvFj7LGX2EdHJu19r5ogNJxsDPpryHt
9hnjmU5HexF5D1M+vzsy3GHdvltV05BUkd13XCkiPuDOpmeKu3/pheyXGSeAllfEOoZpCOulZBHW
Hj52I8N7U+inRfhvoNqOcYeyN3nlB7EUvjS55NxCy4+Z/B/y75Wp+CXi6BjAOybDDEKFlnC7wI46
9hxsku5TjV5+EH2Jc41dahxzXDapbe1ELL9mMwODikaYzNljMJePEfPesaPl0+ZdCQq7fa2CnIOL
8E9pPx6ZW0qGovi0XPpvzGy/Gmp3c77Qg/KI3+Ft3dMgGALh47/r4ZvAjEVLi5q3hL+8g7hcqG48
xm21HD0kDRIiLV/mOHIUguE3m2vqCcwlcvlZj43IXQ8BG1c41YCd2yesHDdqEn+kFW6DpPgRlnnk
sui2+Q9FHR+eDPZVXLwZ00cHM43t2Yr7W2ri2zwzYTEj/YslBHQrvAtaWpLbCag4t/TPQZJqSkFG
jc3q5pweSVScFDG3jeytb8qBuGxJNJHF4AYcmPRD5uhKbye69gXSD20rYjqZXP8afXCZSU1Ni/VX
hObk9vXZaQoJ/nGJ4BAmh2ilT7T1sNaf0+kK+wpmDkWdXVl/JSbLN908s2v2304UPLXMQzZRSQ9t
Br8UxxPtUQbzs8r1Kx0B3XYiMml1CNDO0GFGjaxnn6HNenxETPV+ES3eR45hMQtgE5c41MtR/5Ir
ASoLJtLoMfhP6+LY7YN2p5f1tY+99JeJ5C0KvP3oJ+wipOlkCCglMyGy0reVAT1MSPQ2UfnL9uev
MeGO4CZPDtkqHEoMkx3qpU/KAbA4o1eI0P0Nm/1nbYNdX68mpjds5PLgZMf1IrVeYCquxIc2kr8s
OmYql2RmHPCKcp86jiGvZRPRoYFh4CEaFQg99g7I2PObbll2KJMNsMxAi23qi4sxm0RXciNkcwnZ
d92iQy7kAcPAFoCqp4rTwe6Pr27jDZgw+WdmI7jJIeNSUp+DLvgXzag5PQ+HpKWul859lJSvk938
sgr/6PUFj7Vkxwymox1NVMd177mbnxlWN1vfLd3rhP0PijA58hnCAVd79P2mAC1Y97gjg8zaZX77
7JT9G/ej5wYSn10AMklWAz6vic8kI/tfNE72Q1mAvPGsCe4fA7aGR5j66QCjlKGWvbHuLBlcqKzr
T7Zpbrmv80cf4T92sUpSUrkVmuAEJEACsaLZZLC11rrheADn0cbulfyxAkbUEzamr3W7LpMFwTRF
N3WSDQ/I0K9VTvFlWPIuOEF4xPp6BOJ6qR3ny57Ug21XqHUdOkrjkgGezIvPp6pJW6/GHY/Cq+6D
Sz+LdO/AX0vxlKLv3QSlPbhYQNTG1Vekyovfxdzfq+q5QyIMFg2DvmPrxDsVi7+9En/Xo2fjRQ/C
wg0YNZDdHH1nV8MfpwXlXyHWj56myMycRFGps5U1PD35H9VRTx3nRC4LwSvT7GBC/bjG/RUmtoLR
Md5Ay/wRXvHlROD6eRsx2KDOWy4DQW6V4+hjwQg3nWKjWRd1PFb/IBOSCIY4Ci1DvK1Hq6nw7+Vq
IQLtRVJG7ivj71TEVb4iYdG76X0Rhgc912fE/HFDGQ5NjRnI3nR2mKoLcYdOCBx5rRejyBt73sZ3
sV5OhpN81zEhFFn3OkjMi97wZkftI728p/UB7kOBNMpRUo4sUpSQukKaXRrymrTDDD7CDnZB236O
ffOj3fzP2BNEsH0oVXZ/DVcfkDUlyTV3uysARpJl9MYgkGKA494bD5zXKyH/ODbn49Qk34Co+NGa
4KPwGWrbs8GtEoAD54Mb0FEY8GuAhigjFUvp1qVjduPNC1OV8MXxixfVB9iatf/U29hxh3aCnYTJ
M8QCv/VYiMuRNuRqvingh7HMMfPFd+6cX1iPYX+70bMH/24rva5iBQtfehSxggKSXWSlR79dcJyk
D2E13paYq3Qk9EfvjVSqMFMCYdK846h9JcL0WNTTJR3w0vjejHSNF7nxWOCi+Ww1RuPBxSKWx5xX
vNh6b6EGbRK/+40vHwz+6GEgHY9ibVjpgmvNKSOCirCeGy2Gu1VKDjbvfvGs4MKhIJBZwJLBgynt
nkiae0M//8hCYoCzbKiLjrLHaVDUu2M3zK2XDCOsV9oAIRzKTPvtXLhPAxYoHTvTvmwVVA+bP1YN
pJtoRWfEV+POG5kQrPFId59xo98lSrxhA4mgr3GijYawv1A82Z8CMV+cUH7P8DJHH4m3J3TV8HJO
Pc7FtHuTGQPNscsAoerpCXH8oxqo0nByXGJT3jLgF96xjKpPA9gp9pE2Ajj/0Hy24My38xgzpmBO
h6Jx747qK1yqRyxdgIuU+7r+Vi0O000mDf7niDYLl6Faet8FIephvvo67hSfw2bE/rnxxvk0x84Z
i0u9SQw4jaV+xPYe0KAW7pIlu7VO/LBa44SKH9oWJZqDAjGbi7YdiqvknJ8aIBM4CDi1l6svmB/p
Yprm1QYwxNJJfQJ1DiXfn2OLH96rcz5Zt3VE0cLJMBgJwpnRpQUxtEk5GHdpcBPrPjD8Dsvp2e6X
R3+eQ0h+UBDS8t0mZAzN4tGpw/tpjqmgYHEoRbZSY0lvc35gDBW+sMefiIbT0J7/Vli/7GQ8ILze
iKBi/kmu9hTAg6Ggi8HJRK/BKsutF1vEkEvfFrcSsbFkjV7X6qghvCfG73HQdx6eM+JV+3l1Ns75
jxuk+yFcdnFW3ixFfq+Awo+U+DuMcwwHWr1lKRK4Wb8SEnwvZiHyozIEiggCTWisk17qsyvbg+JI
USj7PHYF0LyC8CRLpWDnqoVk9atvZS1fZRd89rX5t66RPZLgqrIy4r12mJjcpqOZgpGbckG0xNyI
Qy0egjB+mow8jTWmfD3hjRLq2ZbRdzRWL02rv23hMn3neXKr8FR4o7dVYZEBjwDtMDQD/VhDwPgA
flBqCrBJ4oHHF8GJdLw70LHVEbQgjXHzkfmZyYJVXE8JY21aJtNdf6iK4lzbHJ7SHhiAaaP79drp
JVG118a+2j0j8LWDSjgBLiXysuSa2WUySpwSOAMQBJ5sZZ7ynIuidi68aywoid4lLozO1hUHYozE
WNAJ4tL/601QQtd/E6TZIbKCv0vCNVrq8Rya4DHmG64m9grsMi9+F9wVUfxeE64vexfXF7SQyb5H
0ribvewscqZyJAhsJlxoGaf133lMrIYZ24ivj+FI9LhdziX+YeX2b4EXvk8sGJyxX4eKg3DOkTAy
3FdD631YNYmh+tbLl1US+VGaIYx5rPv0MWW6sWT+D73Y/Ll7UYURrTfEwrX9PPvzIUEiA9bBb4P5
PrQnys7IW+IEITQds7UDtSuZu+lxuC4clLKYkQNmmJbHY0GOdEoSb0hYduhzqm4ubVI9mUY9SH8B
3Oue137Y9XVECDlmvfuQ9zawzHVTlPxa2QPeIDCmhXOFmnvNqPECS57ua14ovOME7/rUfRjG/KUi
ebgBPErdZ2deShHdrzehYBoOxqegwJY7Rjq/S3BhEysDW9R7GamNXTPRHDNzC2jajZPoA3YIbR7R
c6eGp4D/AUjyl6lZk26wPDdmfZDiWJMkpSUgCpOHGCTLehspm+lnKafvjnOvWh/zpn9DkKZFAUBM
3VUcrNNrzckJEeLHSx0SV6o4+n7+mdTMZWL30o4j3WDyNnRY5Ux/a6DE4NzdW5QnDGQbq7zfB6m5
WIrfMQ6rg6GoBq+Vv2caRCDSDu6iuQkx4jbPmcteaHNt8B1IAZL6adjyAyb6paEUHGHqq+3cd0Q0
ZHYW+3nsXhxiq6A4kucKqYo1lYeiBHhR18/49kDFWqCzkWtsdVkP0GVj383ddG1aWhKEAVZCPHYz
Q9fP2+k1ycevNsU27kunvJNJ8P+x4u9MUlG5dItkvC1SjNeeBCTnBD6Lyrm3a27iY2/muzp3uNny
c4VsvdoDGueI62yNF7vr30MzHoMEmik7AF0pfNcyk+eSH3p9kN1OP+dLyl65/Bnc/BAKjZ3H9B/r
D5vw+sneLlBxGRWQ0CU14J6COvoyhmhVhL0wKAvuGtASN+S+Dv/nLnWXE4f29Keb6IdJm5/ecfe5
134Ihx5rq2mr+0RnMZeTcjwXof89twZZYKSwWPaXEYuasYZ7zpt3bcMBRi7VO4aKY7vi1MrukTWO
VMRIWh2NF8ryUN+HMnmQlsFy0wKftQgt7UFTTBzUupHzTvKD7Yvtq3sIpfpcEgtMTlNtF6X/9pli
utYBeVLzqRNcp9bbb1Ja29IN7oQnTiJmKmqqgzDTS5uELNITd8p5dU04VnhtTbB3e/JnSy248FK9
zdytuZUFocESv43U1csyxXdtX31Wpv8sm9baTHEP5M9xBcPornzoljgDse0xXuz1U+JULwzg0BDG
T1/atyzABQiZ/j6eisekU689ABYu6QLnBe/SIM1LW+q16az9l4feMQ3Ix0W4N0NPqWMJGDelN3Nn
k409RJ39ZFNIKxYcxxhukPGt6tZKzjcA57CTVwV0++5Es06yWzyPG3Ehg53wEUXrPJ1Ij4KQc6KE
HPJEpwHstnFxj31bnjibUjjIYaapHwe8UlS4tPdzRpfeZO8IMgHyc3+LOb/GLogWr8ZnMHUoRwp1
YwnGV7yO8smtXcHop+b82y13CY5kom/6InwGpMYSjxGu0Bz+Zh8yLtY44hcnybdggb8V1s2+jz6J
h+IbYSJTeeX9YMurZOuZGNQGYcZ3uTzKlrFhXVE8OXAWwzMHbz9+blgQ2kW9UmZ6Vg3m/ZmVlvkh
JYze3WCLI9Pn3xG+MeozjvbINpqNHFMp1sN+5XY7eiavfdbthwU3c8ga0gPNgkYATgjIWolfxQa5
boMP8DyitKPdFQe3Zl0ql+axW7jJBFPyzxjrtQ6yq3HtEnULIwCzh8ieaJTMAQ4KmFMkw8bSg2nE
EX3incF21zibVMXwWyxxtNEsxoIZhKY0gb7DGJdi1tEkHRMRYNFkLS4W0nvzV+nhnbPS1czBj7Rx
HIhMcL6sVtxG3mZqFt4CJ9b3idWojRL9g4bvRIRJ9gcFLUimAuoxPeAMAnLPe5bsSlpG5Bzyd+Wr
P2XI9Zgj7ZClNWwPvp16UoDtx1uV9o9SlpgEmvniCnPo+5lyZbx+Mt6nnaarrYLZ4Q4tqU2Xeae1
xPGVhPdDPq9grJ7RZWLwvIX/n0JGlwWr9sRL1WQvahzR+iUKm2dIhPTFQmsldNT/F1C3sK+ja3+Y
EYeeN7FuDa0sL2h191amf0THpTjRiHfCBtieoLHloXNoBVU9zUicNAO4tfVjglp6NtPqEYhvLAbj
zndbrljxh52Uj74X3zWF+42XASNFT0DYs7W+G03THYmS7uxQoZlDT31IKSinP7oDqgQpkfRx0flH
XVKbieJe7UtQYbfJdoMHj/AAAhgurGOVtysQIy4OQ8n1ghDOi8uy10rx5nX2F4MTgiSZU+9dl0WD
OepLkouAFKfDkH6Cl4qR6dRV8OYXMAwh2ltFwr0J97Gguhba/97E9VvS+I951dzIQkreP3yic9rd
eYX/3PIbDHbNGjqffF6VjHKIXuE9ookomGFsaLF3J7EbwxzR0D6vk8POE0ccB/chyWs9To/Q656A
Ca+O1op4AjGRgtJyTfQ4dYCQUkJU4czFU+FqQkjYCclHwEPCGEflefnes+XuKoQF31IHO5Q7KzEv
nFZ+EAW/ERZ588s1JpcjeM9T+GETot36AKSB9oODbPrgUFjJt7bLtTiiYjitvzD9X2JALIQt/fsx
9fY1mdyiQ9uIO/fiYmcvovTqZTkhv+k9MNVZciMmwko9iM0soaFdx+WFGGz1szh1wdgi/A5N9RG5
4t4fl8+Cv6DwnGxPzyrVcwE4X05r8RTee+iGE2OnNvNuUMSOdeSBubZwJ81XnGrM5jF/Vh2MbSVM
Q/yc8yi0kYpXr84Djv2ekEx8pgtDsm2S96/8PpdiyZ+HvH2nx/VONTPFN6zFoVP8QPFmJ/bv3EZf
6qG5QRMBZBsU55SJy5PycMs0cyg5osO9E/zedluHKP+MCwlmFbwH2RGL+anxy8vcL1xh2xqRGskT
gdA7sGd/uhgrs8J6Xxbgo9O0NkaVyXQJl+xTdFG3d4f4JQ6Sc+tPT5HvPfXufIl6ElhWiBJaGSoQ
J4uqi9DGcBKMD6XMznU/UCY6Uns9VWTdbCE0fO0Qt9DqEpzBLBG0tihwxI20funlLvdMfE5T/+p6
/aFOyqc2II8uBvtPtEynsJa/3ZBpdN1xj8fw8JJM6YegMrcRDNDqsXuVY4gMWnhfo22fLarR3Un9
dar+werUz2gXx0w217nqqH5hms+A4GbARW09MG/3QR3YHMeaR8m4nweXRqAii4kQa/s8teogykYc
qmFmSl5M+XXEDz0Y/0Wn/XUx3ELnqrhf+Zla1uelKk5+lkCZddPdii61UvHiW5RZOINPuTjrt44k
4i8madx/r6LofsgT1dvY8X+qECNDBVQEcM/Bj+RjTbNWqFCfYteH3RP9ePn4txLcOtpwfCs4coWF
rY4wZtJ9HnIPTtLkT61Glvjh2a+pZclwMPaQiHBcB6du8K5lzGm59FYMof4aq5jkMcOlanhC2vtT
u5G1zUz9VU7YLR16hLSvs7dmrLmhMSGkFpNPSmo0tVrsx0JlsFMQ1eWw6p5B9ZF4/llKhk+Bp09Y
yqN1Qvk88iEaMZw8t79rwsjaUbWEdcQFNFk3n2TD3gZSKaD+aoh29nISkBbW1OTO2GQKtyGAi7Jj
2wy79KPMvfu8TVwQCTVUIau8SD5ugpAXv/HJpM3Bd7h0R7eG6KRnLqoxoM3GaZ4kh1U8ORlW8pbF
TIcfVRLol0TUf/pI3qux+93V3qMoUJwKAE2Hqp///2CkxlnSzcnn0pmfjlyTpYbzGA6/KTs8O+38
wEawYzk5ZnyCXZEDaMDn/lBBTfIAPn+6pboVY04esegBg4mfKKFrLhgvVcKIqTCPXgEltZYPi/T+
OBaM3SjpLv5aE1tUf7D/k3Kqq1NfcISm0eviOIrpWdW8a5dObIqeDoLgyFSqH18sAJSM/B3aiNYw
kQ5jRXEHMNKbu/4nIU7LOfvbEt4hDwu80IzxuM+b8X0JV+d/M93hJ9060/CWqu68YEqPiwo/ybRt
UipOsHRwAipYSge1jHsxpy8gDd1Ng9KKZopUGuMuV6FaS8CD7dyAYLJ5uQfk8rp6msb+ef0PgG29
4uWihgDHJePIXcniGgVm36f+KR76lyXUdyqM98xkol3cQS5NY4czVEKHH7YrhjbG+nCzGdQrhGks
A168DjzJVeCbO2qcW17ZQmOSGMAJWKKZDfqVvQJMoqcVfq0EpzW2Qtc5eH5ZeXsTWHZGId5cR3tL
zjD6U4faNJk7yVGThLI+aExI5S8sSEWBUTcrMnA0cLMtb8/imVSvTqe66JGoIPfWIYpVSXlcnuoa
KcgO08de2atugA89iS8gHddrLxW2+k+Gdcbl84xSacGQG/36pa0Sr7gqLCy4JHWyGJsXjL43kvlN
TfcYI3VFnNvL2jBmY/MUE44h66Yd2R1kLBZ+k+GhWUS2s2mNy8mG66q+j0YRVrum5SK7s6wC/4lR
5HR30TCl/Z1JfDv5MqLO1YrlkAwOMj134XOU8yH+6bUPRZl0xxpbjqLSojI+q/VqHgpLRJtdno9p
96DnAP+ql3BfY/TupeoaBZN5g7XreT9e7GTyS9pxPV9EJCOy+/VQKlqANIw/atbc1cpo2mzaOlg1
sfOOk8hAm2QjKZqR+eUr1V6SvcMZMDDpMVTqDgC+sijG8+3glAo9OCj4TaHnGThtz2+XJvaEeQB+
+HQqnYonmut40D5FkXGjX0HZQPtCDeox1NYMqRu6dLG+4edhEskTQlVMjvzQ1KxMZVaSTS2twbCf
gt7JNjAqaGXPSgsu1V75CIN/q7gMp53vu55zGHTNCTsk8ui9dASWS8TtNiTs1+RgTo+zkwT0GVe6
RKTE4pD9DNoq8DSEoseACFRCmfAhyyw+Ij+PbQsVGbYYDLJWBkifede9KbuV40NTW1N4ZUKa8GgP
JnOWrQz4LVc0bmdFv1rd8mR8zQHDU7M1hub6n4QDyGbkTYwbrUy675KuhU0T8F0MNSmL1mIJyfJ8
7dotMovs8yxBLNzqnBTZTw2FnnGynp3VCxVKe3EIz/m6ZEeY8MN02QoTLOy/IoqwcWx1tj5sRxUA
KoOLxJiSNMLUThp0hSX5KxPw6w2dAtvZQmJk7FaMvvUj3MGR1wYTSD2+wLtUc71Oll1Csp6g2P1t
6UspCEXMyh4+h571/aNrPZ9gVJtZlKy2mg+IqNtkj5bY5Y5HDc/WtJztCLCIarH5VVNy8RZPTVWL
V392uvZ5CYawmbAU+lP7QBbW0m92BeTmxDs8AUPWEGkiHJNMHCe5K1w+anBchcMBniNUrBa1ccdm
waVJRqtkgQ4qoCgjXTCmDn8nBJEXQtbxGD2SEC+b966oHDwHndPM5lnpUARfXtc3HSdJyuCw+Sy2
k650t9iu2t9pg+zwPS19S9WCYOccD1KUvZgZLWM/+9FE2oJ3J66L9JMDvTPesK6bKLrjoE6mVMeq
ZTg2diK3+CMTBtZ208tIh9DiOo/55pRkTRkeVBLaw8ssXcHVmdVq9pp9FETFhE8DvTym8gF3Robw
m9A0fu5HyKU9VxZDdB4FmT/eA0+02wyuWqOjijn/VIbDWx9NXveUlWhnLqctehBp8usm4YUkayqP
psXEGsiubdJ4KdDbuwFZLKP10c4EnWuuACqyw7kRr0lM1hoNYVji/xt2OYZlMGcmiwvigC0T3nes
ju74NIpZrlxlzHQBirljuWjD0LVK6zOYnD46RrTYr9/4WLpTdpda/C60n9TVAKmKJWRl0oDYai15
61Soa/xwuGsh1Ym2bT9iG5wbyV2wmOqn0L49ElTQ0qU/S9tpmxy407Hy045bjkBdbDNHyBdhAc4D
U8jgNCM1NKmbONa5zR1iIvugNzDKIemhGp3QK+K2XafZnUFsTAOF3VrOBGK72PPany4bo/LW2YPC
USZsb8JCW0hS0+GWRacrX+tUzuUzdVfZbM5VWxvE53mlTM2e3SLD6LAsH0sUHMCCk+mVf+kI0RLy
DQInIPQUhR7D1Y3T+ovfULYQeB1cz8qGGol/L0UIsbwe/umh8bJ4vZc6ydpLzR2xJufgNsKPCqLU
IC0pk2EQPzt7z0FsV6wHKah4IIdDd2SEx+zdd4coYh5soRSvSnQ6qSfyVjZUlSmPNW2Cpsvm4dhy
PWV7XOzK6+QGXrjLGdewrayTx1SRJt84jbAkyMs6boNi12nHtnF6mRm+y6mmGlfOh2yOlKwfRqVz
LtdDIaWut1Nvz7XZGZwN43y0kjHs/05EGhR6PfGydH6xpwknzsUdfGDUNyuumtxcIlfpqjm0OQLQ
fdbYxHOOLc1U8h9sMVs6FzxkYwJoOrCkV9wbRwaSYpgJYNGhE0USOPvF8csSeT6GOLM24wqda3Mz
JprhgB9C4mXlgG/Nh+ePQ3Ls0eQ4HCwdPzNHwJq7VB+4MIUgnKb2twXQWD0QTJ+C58mqcbqCz+EI
weTEGvvIPTrSi7lRC+y1Q/I00JbDO7es8dHBIT5aDDpycdelqrWy/ihY2zUiYJgGHN4hXGGt3TDy
jlMCBBiX52o3iLaJ/8XeqGMEkDapkbMKTegKGa00hVBbAqza6lFghqRlAtdULkOhpp0A8+2Zfmb6
1vZ5idOzEnY95jvfWFUp8TvmPOKZRfsKZPthpH0VF0UB2zbkQOAdi4pSn4QKUWPXD0CnkmQPt7zl
kkDXLNDwNHTc6Wvq4qb/zuCIrm0pPucveADJ0oHIV3Octp+FqvTylzRUtPYutfFkBUeMAYzVgUYR
kqwZRZOP/GeLoC3PapyJKu9cH+pHxQpW1tbHVJU0yKCW5BUM+rAmdhVaYKudQ96Sw74b9CIbwhcW
XOfFaC1/nJCSnD0YhwBgl0dfyOQHGooDz3ddJrfEloX9QVphJgTJxH4Rz7Eo3Vmd2yiFmEFQzekb
qoUngtfT0SKvWB+bvquol+fA17EUy6FS1SO2yjj6zUICwocixbwNv13mg4SG1Jz8bTpr6Ah48orL
5eIz/WiCP8QQIkZiEFnpmsFpnEcwrnIV1vF7Uvc9MKXS94ORLkVf2yN+DMtL25i47twSXDN93iRP
JoqT5bvzjRcsR0JHjqcIeTmkyXcwlmPGFCKqXe8Rn3qSD3tOcBWWVJDmgtrZOB57FIIWUCP14HVE
lKGXLcboBpGrO9ma6Zd1jqaiws4RD6aL/iUYBpTYDCyGwN9QyNwYTTyIxkNt+s5NzrqppRpOnAdc
y956kMu7+zJhirLrDAyk/Ew4tlU3AY13+GVso+izzRI9vls2TDqahMU4xMXebZXCMR+aIXiLSiCm
v9PE0+xIpOc09b91oUALIYtXFRs32J4++AlHR2cYDUMkVc5e0FCZGZMOYiWjHdV4yMtF9H8UyK9S
VTxKYpbVR9o4neOhX6y67zaZHUXpmuJ4EYPHWrLe4uhBKkSHW/7B8BlL4RywQOAYs6gJC0fGhNxt
etueXiZ4oaz+dVRG6QtFT5OqGVrPfYsJ15FGVftKyWL4w3FLJ5+Fk5bLd09UCENfpUKeM5Q27bZX
EN5x5FLbmVrKht0W4Is6z3lEQWca0KnJ4Bihi+ZhQTnY/MsiVyh8YJIMy5H/l1TqAlwp3B/syLIs
+v9IOo8dyZErin4RAdoguU3H9JnlzYYoN7RB779eJ1oLQYIw012VSUY8c++5d4NuzkVAp8e2+UXJ
asr/wgbIFUxyXvQJSXWkh9jXeoyMLCZZzHYItka+k8wKKDjt4S8d0AQNDLX5pD4Wq253FqJR0OfE
PBofDjuLhp6s9n22KBOOdftVM1w6vrUROhkC6hhkCsyfHouhx+nlZxVW1RwuAyTYvqxkeOW7rvN8
TcJ3yLJKTLMs/lKmjcAnKCWYEQ2mbiH9XZLJrBiqzL5Bbzkhy+StmPks0UziCPYScn4bc5HHWS5e
d/QsoFx3G84JPqRIIgK6xtoMVma0Fh1LekqXPnd0d2Xl1AcDZT38R9ukOMP3qpmDeexFXSmP+mQz
GAcHIwtIO3FXSOUlEjM2CTPveGw2fBKj+OJ+iQgV1mdp95d8ETZ2o7DI1Lec2uGcDACcUuhoqBbo
RlrwcjkYvCSMqj/RaiH22t5QqXu2LMqIDRkeOfxIiTcrC2KS+GW9qpK2yA0KMsoYcZpA69Tpycx4
IhGvW2xC8V8XqKe+Iw/2D1lIdizqbz7eccDLwAw1O8ZRtIC0sfFVwkVgc96FPU+pSWew47fhNeCV
JwRXbPnR9Oya11lleftywGH64mE7x8BZd55hfc6Z0KnJWjc1IHhOqRkzdylGDnejwja7TttwvkUw
deIWdFqDoJtwRpRKJN/HRMJ5ns/gYy8b0Of1ykMJofLMTZDJLyON5kLfDsnOL2FOzZHmkOpAqBnj
lxbB8HwuSrK5YES0IaJI1N9F0T0ACvHIiTCY8/OEMyeN/JMt0jQO5tb25r/KcxXtgTct9fdZUqUe
6uNoSrPyKEJd6BfRNkCe1swWxxTIGJtdGa5kKwftF8u1zgFYxqlNeA7dSgl6JSQiAsd2mqJRXg1l
PFrIrC3+ekwO0BevoM8pAUVMj3pPoyEsHmIGVdMXznjV2oSj0IlKdJNymSntSRz1vgmUGLoH9h9V
TdyqnGW+iZoEbeKKLyJLJ3ZVeeH/DqbssUqxVDEl3OKBMc+94iqxXDVd6aO/aqwT+30aQE/MWNOH
cf5Adxp6L5mzdC6KhEoXUvCxR7W4kfg7uR9zkbQzEBeq/Mb+4MQM4QzQk1miZ/gko9YH4OizFHGs
ATTtyiWwcfrJREZ7eiGQZ6mQ886uP/5x9hCSBkUwjX7yMUwoqDwnzNzqibCH2P4dQrvOSdDQBhpy
L/J0/ea3rjdokCG9iLz2QrerRmeqjwQf/lHmDEqTAvpF2bfB/jPmWVAFuRRRPYiCTreWlmJDa7k8
UYqRhL1ynVxPGeg5YpLxujNmyZ0du3qNUC3Xo7F+SulZMz7OHfsxckA8nyj0EHFxZDHwfmnMPhmB
pztA8t81mwX/iBk87+ooKDUjL292mKbVQ9Pkcx3EetxCYykHeFRUaHYJCntm93+RVdNiJZmQP+Pm
y/Am1j81l216xY5d6VSBZW3Md9sUKcsDpnptQ9omaRsoZHJUK4S9mpUdPbA5Ec5/WtT1iUuOk0df
hb6rGMd6Wxq2mKpN1OEAYbDVapKscNbVrLs3esVNgQNyzBFzyz7X41MXxWaMgTfGrUnm3/gsMjra
NRrKrAggK5K/sixu76+npKTOZOJUJWfLdy3r4BQx/lQChbR+nZKOQXHAGAXC/8SoBh9AnvzmDVTK
inAGizjlIr8YprSOM2vhC0Z4eNgiox63MpGfqQbFvU7w7hthE6uv1SmZdnaNuLh2B5Z6cYmXXVlT
U9x7CYO1imgR8Mrgyqu9HAcJLjeAF52dT7vEmMgSrJ35ZtuFpQaCDAdbG2qLLsL20Kp7fRMz6LjV
VUxChWtOfA3dsQvxEdAxLZusLInArezOIkWZQ+UQ5Wb+X+wk8c7yYcU2YdddxRjyttEG1D8tM/tg
oLH/yluW2rBkXVZEJhb0fKvXnn/N/1m4CikeBmFMR1lL8d2O9L1lxFaB9iTeALVBX94n+rkBGHrx
jLL5MjEWMPnJhyHkZTBx87ELZmY8MrXw4xIQapO0HyPTreeFad4WbFB+oCmtIbr3abdBWpg/2IjX
YGri3wlkmr+UzRzuHGfqDhaYa1hLEhUri/Zb3NJ4EgkU75EDsfXVsbeRk62fbQ4XBlq5taOwnrZJ
unSXKm0x3M4ee624bl+BWll3u0a9Ew5GukZAhTNp0CoSaO0GZhWsFzUT/tMWKYN5GSZEopKYBHeK
tEf+NZt5gQpByC5xhuhAt98TiWrFHeEFobI7tD4YTNzhHmES5pCe667E1+2zaOLgINJ1UYmcEVIn
EPusjrF/Wv8clz1VaOmYGxCqW7t06S1LbGcfqIlP8RJjp3Knz9jxHoeGViO26WNBBbvJKbHkPgSH
yGIVp135XAI+UHLrQW8umIY/ypwgr9wrDmof2tc5QcIOPEJIbxMleEh8ZxJm+5CxYZ+CHsGDAbSC
r5c1SVZUN5cI6N4Q9JJeR0M/n5OIBaU2wBNvSEIEEhDOD4mDIwwUqxfzO1RtYA+LKvkYHYUL0D9D
/Br1gp+P5TCgwd4WWOC0jezni41FZUnIKeYORtIb0KI86jOsh8bXAme2AfuMmzSs/2sKzIEhqRtE
fuCuy5ZnO/EDldxupgSF2STiOUxsunhEJEwnEmfnLja3XVbtOdWfDPYr8ECIUerYbo9bVzO35LGp
qOvxYujlPWumTcZLMut/yfIVSwRmYD/Il97ERrE16+ylYP+Finkm69iEa2ntHb8IQr5ZBnS70vyN
QvSYhr4xS7buOejICi3j8sF5vJFJc3V7lBE1UO+SxBRl8NINb09TStvr9jMOdnx01duoSmCC2DG9
IACYmrut41tCirdxu3w/g6QH/qQgcab1BEWK+MMlfdMID6YBW3P5BiQbBI3Byr5W4qDquzQ/x9jZ
po13yMho0k1ioKZF56X0p9/BdeW6a50LD+MlESOBqObZ0IkeWpaAc/BsTf7J1Iyr0mhGOTcJdJiT
2+GfMUk+7zx8UsUi3si8/WhakpXBSoQzzn3rrZyTvT11QQc3WvZpgNqVSsN5tsDwl6P5akTFC+cv
KOGa4JX5HaP3IfT17WC5KB95lBmJoTJD3qzBgII1MMK9MqJxvTD76m3zveyzZ+l7z+ofVPJcT7rQ
fCyM8Nkmnuw9E2UmP1/Eb2wq+UU2514DfiyhjETsFtHxgz5OtsLSV5WPYMHtH5fsK9XMI1zKoJLT
LwPFPQS/h758WTx928nxFBfJIWTlTLh26DkbEc6niW3UJKx3X6k1jcJdDRGBVr6gwh80RvfNhz77
F6ytp8SofppqROTnqHCLs6j4ZQT/8BSbJNvFbKaWfbGQ0knOdK5Lcn5g3I18Z8b4K1D+V8QO5ZLi
EdWqlWGl7si3cEj8xCCNsz3ZS0ciepy+yjnnwBvWTT0FKL7uCZ5TCygDT2NFFo/RvA/qU+cAAhEH
Or9kXmCwEs7CY5cQhZilrwWyA6edbgz5HnXdufrS27a1tnVmIrkRMDJzWXdpFailvwWoQxf9DRnZ
F+EwJPe5QcW7NiHvi5mq5QUnmnTPCS+VQjDAKkfP6l88psS29a3AQLblb9A+b/wmZXvZXCPMt4lV
QuZH4lj86uOy8zPnwYAGLxIP2Wu3GfjU0vKbWPdT1OOvYNPAZO8smnzdwBKq3fkYpUkQk2ihpJpQ
GS/MIVe90ALLAXlXwjFHu1YlXqAOjInju87+s9oWR7HNoYI2nWeFwQQbiTp7bsz64pCho+nOnkHW
Rh3NNYnazDfnrr/NcFOtROz0wQAYXWx4U49lXf57vhIYIWyz3tXv3iOHU0ATAJRkS3M2cjqYoVg3
ZfJsgCrXJ85JzIWGcr7ylqrPPJ3qM7U4PFf/4CbOI333weJYoF9AIjlfCkMoIuMGnT29krFF1rLB
73NgzrtvIu1zjPxNWmFW4uwDb/4cOinWE33dk8drmNXRoFvyWTiBtOq/UQ2evMR4W7CL8kMqUhNf
9kxfXh44L7c5+UFY84583jtXywjkBaXuOQF7POT1Lji3ib0DK1ZJb8RXBS74UUwWOgNjH7kRaFs8
Dfx5HYccmX0nRzcBHRI2yu5QfSczyAj19dYsYE2FME7ZTdg/bHUPwvtesLDUWF0qRv78Cc8iGR7s
Pn6qde9cRDDuWclTPqwGb2S1HAaLxmkzsXUFwoLz6KCP/kb9b29IjzoHSSuqHe7zlqnFFFvrzKb9
R03hTXCI8K4hHEGbUKwt7RU+wdWtvUCdaerMyioP0hVKVq5wigH+dv/NdcdtQ7eReYsiwHzIsNvk
yAVz3k+zBzvJ8aFuK638VvVD1kHfGovmGBnWvsZrqT5rywLlmEIuHM3y0XAbDCipHhjMNle9jRO6
5lKLasQyZlKh1hydZ5mzqOnFZWjnnbtAjK7THk+tYW+GJOT2m6t4X3f9S8ov4+Xz1pF8W5r26JGh
vlgysH3zIsFjO8DtTffKkGhTUFsk0LAdD50r2t0evIaWysAgFFjVHVIma8aXgDzNYJyLU9E6a/XC
zdqMvTFmRpfGEQ3JLFwm7P7VrqxAKQiKrL14Y4i7Ct83t/I0zIdxKI/oMF818zukbm4bgwsVa1LJ
IAe7oBjmo4IRlCN+3zpn0clpbfHQNJMkkx0pFX83FTKHMMLQMfe/HAIQVgNfLPkwF1Y+rGYugoLV
j4ddJeyTul26pFfrffxOjPk7dOnoAQtNPMyzjR4pOdiz/V420UOOn3Shm0gGeVxcahSMAicdqXva
IDZXf3UURu8sO/cGykzGUelHrvuBulUmzAJm2p67Up3k9daJP7U8vZi85IrGzdR0o/xG6ndTzz1Z
eYGXPrHh2QkezsLpn9UnzK7lYtnLjXo/aAvtM+3IsJUw8luvfIwj/1GZhtWjywpp1ZKDYPjk8rnV
Tp2mJSc8bOqrCzRD/Wbx4iXrOmcBVRuHnMANO5s+kQfxunRcasxiRoBZErSpwZFU6K+YyG6k/u6y
FmMjGnYdyqNWQHy25qeum3EMFZe6gpAYZsYuw66i91gMsNix5ui3OXAfqyVHnIg05bubHISiVJEO
+JzRHbYtEiw39w+lNzwA9dmNEVEcHrzOytnUqBBVRRvaYq/H9OSYl4yl3ij/kBPjYNSr85ISklzm
x5mPXxNMhCkXRiZxCCJII8boRCaBl8Q+vLfu7I0MitX3EncD3SGfuvrjDJQ184C514n9o6yGp9Yj
moMySnMAVYbld0Wh27TuQ5IkT+p0UJemY/n3hk+tQvTBFObeDtamG4ejT8UxsPZgBoiAwzsSvUwB
lb0A1z4QmQxNfdk4vbWbzBCkHwwoQgymyTxJxTVBQs/6fzfji3do6JCocvQ124TvuwrzI9/CPVVQ
ffNXXcGgIPbKgUgc5r9ae66Lcz3AUeDEZZO1yieYi6rcxvQWcq0vsvuwuZ6aPrn0EnkSjxSUQdiS
ihSRBa7sQd2nh1RmJw35fU3F5ljf5LFD9BTXBhFTmpeXqvjouxBThUvfS8IOseg7GS8ftRfuZs5N
X7ZbnVGOKnfUuVmlCrsNjIBrnbw5CBno3AfvOmSUyb61rpc58GPtqcnSi1gSAolI0mrcFEgeAd9Y
oHLOpXCyTjNX2IQvUBkp3Cg9kuh0tLzxmIxqkBOxv2T8i+rgmqv6jmhCVf7YfndSX7IyLCbZFEBI
W0fMctVBmcv6oUnG93Dxtyj1j1w5ZE+aXwMEg94brmVoHdS93OX5G+IARX1gS/Kk6hKoH/81zFD7
kUJzbqE7Fi86db+tveYen0kMcd2xYQEPr+ogq0C4DB27B/5EMFXqCxadf1YnC6vSI6OZPx0tG9qD
nbpLsQsRd0KSNR0OEs2zjIevQZhj4IJB6fP8Q1PEGJ5SdqsH1WJ4stxNWYfM2EUsCOzYKia2t8hi
aDiJu981GUYVgE5EOxKIApOtjMDeVSxDwAHRp3thcaxK/K+6dekoCVgnwuZOfu3BoIJqmUQuAWdB
RBEJt2nn9tax6ZU6Hqk3+LwHdfj3Jemq/LdqLftoOZVoKSEA/3tdEsKeQaae1GvNdvjAThPNkIkx
sbGfQq73ppsJ0/G3qmKfgSMZnDLqfWcqdTdwAa9an1vNkph/wnYX1d1uwAHJ7HLTt9558C4N3ZTy
SUYNI23y1USNpD7Lvj0om7ZbBga0T8MlQWK65sJ5mhZxqHl/pU54yCJ33mBtY+HsVMNnz9PapEuT
XXZq2CJ59HasDA/TgBEJ055dIHrOC+bP0c5P6psGnEDdaB3w4p5f2JVXVQamPKcpij1BxZj3dK2E
tW64ltcVR76RJf+xzNypi1c9LW4KyZBvtUPXqJ7RpH11ZLeVDi1m7MIptzbqzzPpIwRdUl3jzuQd
RYl+zqbwglib97vY++7AkMzeC+yDLODOLplIfv5cQ31SjwKLjjd1XGS8/a7+UKphW9jtIK+r6mdo
hp1mGLiciV5B7EXITOddKpJZyrr9IZqUosYJEiA2cb+ceGOClnlojbDbDRmdcHxQE+yKeLoq+EFB
yZVr+V53HDTl1lb9c4TvbiL0/LpAPShv6pXgL9E782jKmlIcOAIvF97pWxZr0MnTtWDpXGCNVUGx
IFZIDCs1HhzBXba8UH8b+XiHhEyLV2ysKmWPGG8EwW/MzogVViAZxaOKlZDDntwXda7JxN/zLPMg
eKHx2RbjXXbOxUlRvJQXVeaqa5TFKHZc8JXqk6Y6XGDCYXpiAHMqs5nfwrV4JsP5GzvL0YvxMEk+
Sx4O9etyjx+c0bsyqgOYaRJwqL7p/G9k8JIbnNjNY1mMW20xzrr/YBRJQEXI40foEBjHf0VKOwly
an8sSn6tuaqzs+/E42KkW1X1axyJFU9g1YyvDV0EQWF7UjeD2PSfCXvhpzZ5N7kK+ZDVuWzSeBBg
oZoa0c4fqsnU5Pyk/ij10qnKKKRkKZitqXKKCjBLgJzVrslCor3SpOyadGS5GrLYyKOjZOTTePLG
uhTTlLvRsy+E70cupoSmV3PtEwKPi2qPfJOYXSE3loK9IiReFuPPpotHYfxja+2aT8XPi706Xo2l
uZC3w9HoNwcu6GPCXQv1niVsE3hkA8lWf7exRPucgj64lpgd88phnOYAnKoKn/3RYv4If3lM0eG4
DYuP8hKb2j2Gj5g49aPksmU5dFDfA+vQzyx0SNaJj5OZfrgwNHIkgiyQg5AqUTnDeerEhVNoO0fy
Xc0caJ5jwz/paXhWB4I6gnXXYfZY3Z0wJROFI69WVUe47Jgk5PAF1YCBZUSA02UP2umQRvO7RUgb
K6Mb69BH1YBVOT0r3wtFws40awZT2c32C+RNHr3CtBrl/NaZ6MEZaUxyucVy+CapN+hGRHqxK0+2
X1KHOcfC0k41961f15t4Sd5UNYVgBfROJ/91x+hiVecusCusymQI+lI+EAf8yP8v+LyYRvvDcB75
mXr+PrQ7j5Zf7zwmIjwToAX3WQ7VEHsAoDxgCkv4kyorOC9o21CUUnA3MsvYHzvywWU/UjuGfo4d
f4/UhkVXfNGT6NJ3xTfzqL2o/z+mCDkklXlLzQTbxfsTdBSV3lFF5zcK9T9zCo+Gx0I8ocT32/Ze
VbUB19w9Zs1yl+ZgbNR5W3r9jxElF5QpRwtOQei7T6Lsj22IXgl8apAyg2C2uLGkdlOjRVUA5oPc
s7UBpTExVgtD+M9mHV0J4f7xQlb3SHA5VNvXOmaX07WsJfXJuqlJjdE6G1VOYYIlEcXiKpT7xSjR
3WEEtnwLM0ENjjw9hcwyV4zQtzOHx1yaxItlnyyAjp7XP7JaWnm69VD7Grd6+69g66ELN270qs5C
U2/e/BJfNpOnkSYwhj+jCpDYcm59WP2qNnzkvmRVcze7/grljqQ13nOZl1uCWjboQ49txtLf0wqL
VVL3pspjKzdvCBbPHB6XaUx/Cy2+QcQ489cFTIo+WF5uBCMEoEK/Lt2XbY6fhRMTeqvb/81p++Dx
HheW2e0xf5JVSGQs/pZzp8u3YsSn6bj7OptvTj1zm5C67Ts8h2H+70NDnHcyKufgk1OqJyfHdR/a
VJy0bHhBjHlhI/s1gsr913OPGMYIIeO6UMXAv4sajidx8ne9q04AlOYdCU8vkARfBXrBdW8uj0wZ
N5lmYX3LTkZDJCaTeZMeukNaqMYflhWTwJnvBxpahW7NKLn7Dqi7poZQ3FRxOv4YHXlxap7H+Q/m
IPOZ5VUOyvFZP/kRzhoXOczKchyct+FjUuFn7ah/0hqRqwa8Vjo7w4i2bYVkxePfQYJ7b9v5mQAz
nhoKVXcq0wfNx38D8eLS9ApX4tg/iWbv2z7EN+lrKyyD57IozuGUvo8DxKKOnYLt8ceWMdlO1okS
/4DF599hIrDJq5dQ1MmL6qjy0XyMeFpkTR4Fe+p714/PwHwF4v72qmZK2KeYEdCaqt4IKSt7Ff0R
HBxvi1yYr3MFOAJCn8e9XPXFHw3Et9YQkVQWn8Oc7iHjQc2tWV76APWwop9GYZ0bDrPebN1Vhe0T
iGYVRN3wp4n2JfG7cyisq8MoaPT83UxP5+bWA066AP3nVj05pQuk2W7di6XP7nYsjd9SZA9p0mw6
X5oknS43izHiGEds5uqd6m0gsX8kzkD8N42rbWdfxdRvXEad4+DTE9rH2KoQP0ogJgZca6oRG7Wh
oULHDRPHI1QQGFXEk8/J2yRMgxzt4q1OkQohQPhGu3VqW75eL0vJBxrku5drJzw1r2NE0pfQIDM5
7RioIAUIRNZjiEbIaJKXCS3fKhqZkpAiggun79J1HeOFlGUb0iv6RAMb6d/i5295MX5IR6iZBlDZ
lu0y8OOE7sj+82xC+7SJ4Jyk/C0cdO0oGl4EmSgoYPAkoe9YJUgGcLhhiyjaczuzbEPfBnqxLj9m
0SKVlq+laBASjSwxC91EKlqTw7bEObGYHtt5dca7wn8RTpPu62TBLI06iJWH0FXn7Ph/boUzJPYw
1rTzl0VPhTjZYbuhb91h2Zmz/ega7buah6mi2EZES0U/nG0Qr1oxbJC7HWcSylw/CyYuM1bODIto
h9WIeaoLjjYeC5dIacM+QLSG89zxp7qIbXITIFoRvcHqDSJHnzeJI9+bPn8VA+m4pBNgg0e4IhrI
KJyfhFME/Oc9jf2gaQBXZlyJGjuFCNiXh6UFCwy79AztIctgrwXqzYCIPoyfnQRO+VwaVjC73rM/
MHn28bgaEq6Kaz5YcMnRZO7JyGFyKfnYW/qWIsbWlkMCdAmZy5cOT1R/RCMSbsyiRvCWdbQMcUCU
OTlBJNyw4ZfPiGcCg6uCYQJ/b7zxWL71BWVUmZ5nt7qb5O10BAhkgwMNCXfzwoCdHqa0WO2F3MVm
flbXfTKON6JI3BUK9MPAv+BbVrHVSvTkjIsl1rGdulejEIZR2vnjTpVZaiKGl+KAfuEcaVowlUwU
J1+Cdo0PozfwVmR7PZ/2FqW1+ht5+oi2crJ7SzldajNWPv/YM+MIo+Int8Qlsqe97Qyvdm99TRKS
vi8RCFOC9H50iXAyKz9rvIoWvNpSp8cWLie8WjqB8SIJfC9JLgtHpG6KwzRgb1m3DttWZVTn6Xkj
OeY+p0O8KUUVqH/RkOZHCi7rUOje0Yc8wSQ+vUVU3KFH2eoJKAQMp1JBa8MomyzEej1UymbIaQTd
pl57rdGcIRm/9o3fBwWgMtze8Yk4inxFptF7YoSSC5DNbIuHj1kCwPB6l7Z9gRgsrc7G3ER7RJT1
I41BGsgkpkrr40tvVcdWT/7jXBJqgtw+eonYtoMx7ONcukfDbl87YM/QQ7SjmxPEZrrJtYiSP2MQ
T4uugX3A261IisTdfBRhlUMsrM+DZoJ/b13SFnmTL0wfd7FbX7U2flCIkMbLP+D875N6fMxBZhAK
eKvt8Ks06YgJpULxHOqvmWc9zznBf/3k0oYZpICo9zA1S2Axy554TEQ5LtQgzPvrSYdwSj3zTJw6
IQi0t3q3PIyOf6eQYCJs279LrZz+ffHYJP1fG49BvwAjThzP2uT+Mt7VLrmJmGc7TBF6vhJM+80g
vvg+P/Ie2GwG2IuGl4x27YvGeOeJllRESv+dPYf3eonPaVI/cCgdjKq992y61PzWZR8U63kREBlw
1cyFlaCZEyye3rhTAclOUGY7JoiG+TB33Q9OBUAl1p9ex+c2BaNoJRZbXivfoNJDceNx1MSLuSfy
nOuD1Q3JGk+M3YApkoOUYTWePDCWDCj2GvHTczsfsW+sVUumnpRhmHdh1FC+kFhr5DjWZxqFOdaf
Kg3MgEO3p9Yi6HuKFYFFD5LVOO6KlznCoM1ln47sEmWW1/tWgev7An2eOUY7OcSXzMy2suk/iiL/
4Sd7agRlCBkkV9PRQf12m7ar/0tTkpCYHBhTdoB3fcsGi8SpijojM5DqzYVrBbWGJlkrD/o8PeLj
R6/Pr+qQ2xvWR4f/nlRaUWMG2GRoRYf9tDBm4yW2R3Bt8ayBF83ObhFTnnQ/1cg6t01iQ2lnEBFA
eGOZV3TePSz0S2N1L7JnLYFc/11zqIUn1uQGdzZuimAocDLa3b7wkVXNPX4GhGHWzRBGDEg+OngU
LaMJMq31fCJR+0Oqagz1o8VtxPxM5SPAaNuHJB6t6yhTAz7/kWDHXVwC5XDpLmRKeFcmAbuMKece
DoxtEdsPnK2sIl0Vx4VBAJ5Rm5By0Oo0sYX7hSwSX43/nTEKmmMRrqZCPQ0joFYxTMRp2Hl1EPzO
5lr3ZH0IEW29Io8gaH6Mj6ad4dfW35M5/dUym6FGZvwNaY70THPINalnc5VUTJg1yW2m3vDMjO+W
ae3NijGF4U1M4vSM8AqwrzGDcsN6rFLx1U31NwvY92RgCo7u8pZErlhh33XOg1EwYVSTJQIGybyp
X8sG54jh9RwGNnqCDriYqLvPxbTiFdKgo0akYWHGDyTxPjKkCDG2JA4QFq2mCU//1AVK2JxkHZIz
RasqGXRzvnNaZ2CnOr4IKCfrzEnrdSjgARsu1m3UQL+F7b23VNJhLy8sOD+QzWG1F/WVEvihgXHI
NEHrFJMIcZiqYZdm/owMsag59cNApxkPFJuOGMfN0PfXzuxvZjlAhMN1iivtmU/5YCb1y5S7THQG
Qsp8nWkxA8ZcN97sFhFxxzrDd2GAojF0KYeKt9RtnujUA4EDdmDWHSYhewEtf23M5DHW0kOf+I8z
W6051ratRv/XaDZnOwxTtnpQYipcYKntHGwylCNOiKLWn/IOrVk4uA9571xA3N4LvzlqWnxgmXpZ
iFlS0o8rpOZXnEsAf8LyEoLVJDtMrM1/KWnJ1uyZRCG+e09bZ4/u+loULqyw8mvh/O+F/jE6HpM/
/cxF+ueI/jlhq7BKMBgMppjZV4hrmCfBlLJmdmsIHKzL0hxgWNm+NI39379nzcvrbWeWLlhw/T5Z
1tEfWC2ggh3WYmgJNUxDjH/FZ9qnR5lr59I1kCEs+Dr6XDKBiMstnPViRWt7k8SEoHyeng1S01f6
GP3WE9GuVpevsZzxK+vaq8iKdJPP1ldClPPFY1AI+2EfYd2fihK9CIb0oHH7YTdg7y4jFLPCNIlX
LIpTW3r/FQWDO5kNOlNfHccWfMwSBYufjs9jZU1Bb1ivMs9/KxOkc+e4BQ+2x/aribf4wASfuovW
ePJA+g/9O6uAc+aah3lO7xQ98R1Zb487uP8wwum3m6qd0epkPxcHjtWjNoJdQq4CUK2auKCKlrym
0UWxSSDp9NpDyFjF0rC/K3fKb0UcYZ4eF95sT4N86KECuBMT4B1jB8zhokDvIssZQXpjRnxR3hDS
tdTOjnSG5musZuu/FHbMqUnq/DmHLHGu8XNlGxtEHcrkkGO6NXq+Uidj60EcTbo8F2TNbbs+IowE
0tBPk6g0ySpx5g8vKyukMOhvHAI4IN1H5N94DjIwNwyfOPdHlQSh3TgQxw+idVhg8za/25ZdHud6
iZ41F3yAWWsg9mO4mFBwUlahNXhqlLp++dqVTbcy+kF7n1vhBCQIRoHDT7KKfXHgy7i2voRZKtCa
oNPHZwjzgV02FZ69zD+xP7LPN2CwvjFJDRw/+dTr8G/yJpBNtGQYqbcxnkvD6E8RpzT2xteS5UI6
tjeIozWneTpzezZwMBLWj+O+w4sL7WAn6uxW2Lq+j0T7hZX9J2VEjiH1ThLwK7O/T0+bHigT9oOh
fWm++dxL7HRV6zknc+nko8SQd+WnS56GdngkxAs8Y050QQ4wzBf41itjeOEFkfuGigH7AKUpAyOi
8UKTHAs/AXHJJNanPl/pNqxXKJMPvoWXvKwsK+B/sMjL/K+OmOJNPvZvKM8QRInl6tnNR8qT0g3Z
28y0DP/bqzng9TVlUHtFkDvi0/M4E4VCUzGOB2SExjNn0cDGelhQcXMhkNErTKIC2DZ7znx2UzpN
S+jbqUqvkwkvqxrxD6WDd+scopFJDcpi2tnakeJYmDodtiggyojiHCVNTZqqq+Z3Vg2zldFsBIo6
IUEZec+v0fvc6O59zGuCC+yLHkbY7NClQEQxVqLVH3lOMNVnztZdaPogSTEBTem7XMsNEjYSYboc
m1Y8JVVxHvR644Hyij2OI70ZnkAtBpxKh9ypnqUoPuepe/Rj86PDBwW3xDh6bXthVvlAvPch5LMa
PYAmg8ynu0P2E1V0Ya8mZuZ7bzQ2DhsvZiZOAHiEXWWDr0SX2qXzy/cC1UaHgSAkHXipkU9VDj8O
XvlO84hS4x+Hp792AXlauXV2y/AVzO2+ShLOlHy+5Zl4caP41vMhrQByLNBoCCDD0I08WXvWe+dZ
xIBPaXNenEH3dkKrCbTmX6j857LugcZUNVvyeed1FoshRhxZfpla/YaROzBK78xCk+m/p/+XCm0/
oQxDJMkjjPKO4S81MWPIqndOfh76mCXiLVbBm6eVf4VmL+fU+R9nX7Irua4k+SsPb91CSxRFioWu
WsQ8ZEScIU9OGyGHm5pnavz6NmVtTvIFJSBWF/cgQQaddCflbm6WNZtYIh3iyiOIBvYOb0Hmhq5s
1EJK9OB51Rdu0C906H4KiWK7lYE4u5p43yVS9K65icA6isbqSXEt/2hmwYEM4wFMQM8WgOBryCE9
jRKsJig5ZSsgoPE6dMsCfI8O2gzT8HmgQC4Gfo3c63AxSge8nkb1K2GAM3bpIWFoIkTmDQgn0/tK
q26PnO0XhNJbYLQArnkwnEFeDRBlD1C3y6GSCEL580BRgp+qzNSKTHwMRkecG1RHpIeyEJCHWQc+
DhupVNAzJqh3AErGkIXKCCqMEMiO/LewR6U3bKoPoAK/NO6IZmuJdtg6RxkmrL6BxWlcZ737lRD2
WkDacoXmgaeJ3qcYTPTiptvORRcBL5DkHRjkP8QemYK3MAUPGADdkA4wUM9yYdgwBtNp7n5DJzQ0
MYr6KwhDznHcfszCEMjS4OyW5Ifb118yk3/EEf7cpihjUY8DOWsgMgz89r8GJdiCbMwm7pKP1dDx
A5r1+IZb4H3tafXNqzNAAaLOBGCvQEEFrZIIjMbnobINaAaAbsf1QMb573/93//5fz/7//L/yZ/y
ZAAV8r+yJn3Kw0zW//1v59//ghzb9Nfjr//+t0HQfke5abom/v7z+wt6OPGPrP8j/c4cUyjan5zq
ErDiIlB8LaX1fX50en90zv4eHRlpho/skpxqtF5DGg7PLTTurR4bfFrSu58+CuQIu6EgKCFFXwsm
X5qcnR8belrPu6HDmoJqJYEMpUCbzSHI7exgo0V9Oz8611jF/nt0w0rBiB1X4LpOQDjS4jvdjOtt
zxgQuR7qiWhwmp9IZ37y90S+4ZleVMXk5NfNLe3oJaryBy1k/T00aBUb0hcBOdEET8faM45GAlml
+d89HY87h5Irh5KBtikixLVOeer9KEizDZA3QNblwNEJsjCHxjZM/L2A2ICrCZs3J7DWJqDohZQp
wvn879c4FXP/Htu2QaZC0DYzkbz/A4kRezMOCXjMEdn28zNMv/KOhdh0tN4d0NZE1SJrcuuUBO7F
tsZjQbsPNveQTM+RmwoOU9RDO+JxfjrNiWWKH6O6gG/j0JnSXqCDH8DQis/4yiiBU08hWxS8zk+j
2xPFoysLbaBmxIuTbeaOuQE3bAYwYzLyzWPjT/O+sxrlDqoveVWcmBX/TjJQ20F2cOG3W5NT3dsS
xav7uHGRx4C8sxP1ZzeVQHXVoMLvPmRlsi5JBHRXu8fdcUoMIHg91CPSGBfJYyubftS7lfmljYw1
j4cTkDA30G2DK7qoF1am23zF1UUsc0btcACOFhQbVbapJLqeknhbQp/OeXpsAYrLmy2+0W3bH04c
/g7hiircSReSz/OjaxzSUZydgxOsJLXRn7g/hHvp2OG6tUf7OAjZLJwt3RSqz8uSIx/XdKcGQRFN
yqDUGMgbWnHjhS3WTaC4PHZ4LCtTtHjcS6QfoSpag3Oay+u8iTS+5ygu7tpeXEurbiGOBgxrL3po
1o0QUZkfXffjp7+/O59ha4FXhJb48dLwL1w6+S4cgnJf1XigPjaF4tyxG8nSsevmFBVg9JStdWAo
YaRFfJofX2cgxb8j0adVV1nNiTkDWvvaxAAjGrgr50e3NF7mKB5cgZgLYiujPAUpCpvebgL2RCmQ
v90mz8YtOg6B/QJkKd4VPFobclzjPKA7DRy0IaCuZGMCpTj/W3QrVRzeRTch9FtYCpY188U2QZpN
88cehI7i5oZfu3HrV+UJlZ5+i88pCHbZw5Kba25Fqrg5qI4dr2VolpaeB4RyiPKd74NaDE11YAsC
Ji/vvhk2NNVJ7IqFjdMYiyp+D22skThxU5wgbcpXuQMGV7cDE+1DW0EVp3ctDqwrx53uZ6O7ohKw
ujRLxXp+dN2ho4rTZzVtIwvMGScLcrX58N3F67/BewufUkc3eCa1vHnBJR/GTRmCuIIfwQyxSYGM
rv3iUNv0SFH3m/8tmghBlQjRgNoxbVrczdFYXmI3Obae9VJMDLHz4/85BHfuZzpt4LsQ5BLTtIfI
yU9TA6cJEs+sGeQa9HyVexODU0AEhDJQDCDF7MdQKEazPNgrxwQN8Uew1IB/OmtjZAagY/YPAdEL
Wk7K3wwwJiT1hJ84mbeLXc9GtStsRPRRjrh1jkM39vUbqPZN5O5AKpWC5lygbIiyIykEZhmyVoDT
2xmjfo92ZlruAUB3gMXs7R+gWArZU14UKAr3RV7swecXoiTSgWK3RZ+GSTik38AnBpVMGfRTXjLx
0SoWQx8CSOLPQL6FIWC/HSQMfSghoGPMX49mk8lvfUYiAFzHsaMeelwDUGxBUngo2+9pCYIJSJhl
wCEtWP7+w4gqgVMCCpQ7NKYnmVNADiJSOuUW6Vm72D42gRI6QactaxEP9skW+DQHh+CALyhjgOrA
Y+Mr8RD2LZBmCuwTVPuadNeggX2Hz6peLrxOdCFECYoMXp2CBtQ61TYZh6c0MyMTCcEBvJUL73eN
c9lKYEzyGBwuAFmdshBsT2iMsXsUH6sWbEdF5JNPD9nJVkIhMmWDbYM27gQVsa7cSCPvACusaBcs
fFdpDGUr0RBdsNQGS8V48sGAJY91xtALSwoC4pL5FUxx706MsJV4WCZNk4MKDLh3CzrNJoQrwKEL
JYUajRAbz3ar2/w8k0XuzaMEOw6GMlkzE0Xm1ko/VlUKmZaWFByJyTxA51DpQg8sgyqoH5J+Idjr
jDf9/V38K6LABl1SPpw6z04ONALQCWQnb/ML0h0wxcc9E+wLLavIKRqyCPSyjosyAaSx0EzRWj34
SOan0TySbMXTQd3Z+ThO5GQ5EHHomxqCytPHKbowhY/yj6BPIqXl1/nZdKdB8fsgriAKl7n9CYgg
4xgVIRTSuxAoujznW/fBJSnOb6TAGNY1lP4a0wCZBuphwaWoxh79lo4F8VDhnB0w5ezml6TZJ6IE
AsDtvIKWVX8CbMY9hBmqBxxsxmcLIlvf5qfQnDOiRAEfheBxsKCiAihB3AFJw8PfQZTWHx4bXokB
1K7B6VUiBgSNF57GOA6BU4mD+PP88DoDKRGgznpqWmnendA3OzYrP++ACkS/yvhUo5mHLzxGdLNM
f3/nizxpq6AhgNyiiNLvcl/yr5m0gaKPHfNlfiG6bVDcHV1w6AAHXuc0Udx+jokDh3SRlhgXwsl0
Yu6EMKJ4PCF2JVIwoqOKu+tpDwKrqDVPZWrwL5DbNl9CKPad2qaahDbzzfyadDkWovh/Utq0Gtyh
PxUivcRhBUlIMHrtIXIDKB7KoCDYZ8d+rM9lC0iu0bnDJgcj4y722D/zP0FnViUmtA4DV3htdyew
ZPQ/YWKvA74YaI2FJd6/GYirnD/X5QKMcDU5uxJtmzkqCwbEBkCM9Z3U5BDlySXy5cJc9+MbcZVT
CP5A7jWD158TtOx+BjbURIcj6T8HfYFSBGIrEDmPWA1f+n+fd2KMXRokFTkbRvcjhkZ8DWTNY0Mr
59DvqjwaE4Occ3ydr3Krs3cjam8Lp/z+dhNXOXACkmQ2c21yLm10ROdmiWBAwHg1/9t1G6AcJrcD
8fXgyf4MuY21N7g/ydj/aoxqb1LRPBRqiFrgycKRjY3PyXlqImjS8lJ3UDIG89b8Eu5HMsKVCyVt
bHy7eIKcfbStmK1zCYf04gMENj+8xkJcuUzEUHI3Lhk7J42AsrO3ww5sKeBHK0hrP7bHXLlRWtBt
gyAM4opWYD9VbHwFodZCzkhnnWlZ7+J8Af31Clc48sEgWruBLc4AE0eE9yqYswfwtc4bSTeL4sfM
gjp9xSm8yym/Ah31Ejjybeoee2x4xXkBXXF7N/TYeaz5rUBDPdql0RWT+Yf58XV7rHiwwbzQAnmt
fUY5BmKhgHSP3hfisIOH1t35KTRuzBU3DjgIcmg+knOcg+YaerW/g4QuHFHd2IoTU7dNGCDH/RkC
M4jYQc031YiHz/wvt6Z34H/es0SthQECC1JYz8VPt+LvEqKNEL1vP4aNcShB1dWz4oAa/7G1Ab8U
5Of8pJoDpdbGwPsK8MWQ92eHMMB0c8OEnqNbQ6sNWeHHplAcGywlQLGDAwGKptlrV5vfgFb8yhO+
8HTXbIpaH/MTwLXAtUfOTd+eLdkdBvAczf9yzXFVa2Hl6LBBDC0517AQhJLs/BrIlG+A559kLnFu
5+fRbYLi1UL2dW9Y2IRi6B3wLrD6xFJi7VxuGwtT6JaieHaJEnods6w/ewDuoM8pMjaQB3LBrlTk
m6wGs8/8UnS7oXi4hdRebaXlcJaBRVdoSOrQoQLS0fnRdYZSnBtkhAC3B5AuSlkXnQNGKhTr8wbI
G0iuPjaF4uOSgpOrAwzgDCbxKwh0TgVYK4THXh4bXvkGFJUJaR9mdPjSM8VJBAP4qBw0FVo1+rYf
mkKtgKE/AyDk3uvO0Zg6JzSHBZvaDsWJU7TSz09x/4uAOIpLW4IWFPzj9pmBlAo6Y2As3YLnHVQO
P2NhrHm9R/FifirNgXKUK7vueEjDOh3OcQYGRdry8GDYonoI24Cb5u9bOw1NVtag3T6HoAa6AIEL
JBTUeRZ++zTKnYDuKH5tlw6eLxQ7YTZtvql5NZGTNNVZ5NAPyU1oAM7bSOMWjuLcvO0CcK47HeKH
L3cJA+8xuqrQOTk01UL80G2D4temrBJIM4PhPm4ADgMfUDBB0Vm/kHe1dEtQPFuUZESDNrfOJLum
aFgCuAGExp8nFp2kkms/JdvU/DRRnE398SXAtC5AYaDWXMV86SNJt0bF9ROjBWlvRq3zkA09RKOA
gqcsXHo8aJeouD4EyYPKDjG8Z0OX/SdoaVc2fUl9tD5Ds8wNLhXHZ8fwh84Ea+WDs0O/e+F0nx46
JWrJrAKoQ1SyA/UkmmVezLECA0IcQuaK2561EKA1JlRLZHxoTA7y5g5sksXwmjXS/ycFidLCCnSj
K7FgkHY+xEgynx2nfTEi4zsX4WPPd7U8VrKgQ10INwt63yElRfdj1p4RE5Zuriky3gkFas0rEh0t
KXRQzq7InxwT7ECyYdvRJDc8+L43NtjqasjUPbbTk/3efYs4PJnUK8r2TFM4CjpR0dtnCGPDiqp8
LOSolR7ASIvGA6nOGZptIF9gwY+uyva1a7/NL0FnLyUe2An3bHSfd2dw2O4buhtzfsZ/gDpdgZoW
3fn9g2dKcXro9BS9ASKHswDf/b6PK7Td9k6+YCbdiVV8PoKqjJuZfnN2mBefC+Z9bcyuf563kWZw
tdRT9V1fJnj+oM2xzo+uG4WfKS7+pTKtNZngzplVizx9nRRgA0066Fga6dXqefsBQugQnLLQN1MI
wt4KcOVPusHRGiTWAAWPlkzPBmNiwSt1K1QcHhoag+egUns2GhdNbNBzA0vZEg5Dc+WoFaB6AIwi
y1h7bsMa8iOgmUAPWX60yuSxzwd7mvidGxa5k6CLuGvPIersULq9mUaIxgTn1Df9QnVJZ6Dp7++m
aOGBadyVzRlds8k2zUEpBJHtpUtfZyHl0k+bPEnNtunOgDm3O8gJgfK1thJQFYPV6bEzrPg5ZAmg
XWGXHeIiqbdG2oA9xUVb0PzomihiK86de20kpWzaM2ihrgUHl72Zn1M7/CQN+xqF4iggw7gwl+ax
ZyuuPil1gakLgMAkQfcVh7UuTUv5RfbM3fS9dBe2XLMpal2ngShA1/p+fYa6yRWUHb+LeDiklvg8
bzLNiVJrOpmFNq8yhldAXSbYFVXerDsglh57HxDFoWUKtD8QO2iip0N+JVDbPsToAHvskUqmrXnn
DUIEJu6+Ee/gDC0BkHjvNiNkSLePWUZxZzC1QP6pQiyHNh3kI0JofVykVYKCcH78yQZ3wi1RfHl6
fTBPRi1kQfMfadqDRI1Ze6gcH5hn/fLt+Of8PLodtv+2kktjwsDQCu5sR6Axt3K6jeM5vx8bXPFn
E3QLqdVhC0REyRY91GwNmVy2EFF1P13xZzAsEwPdh90ZfabZURgpuDzKztzN/3adZyke3DW2xes2
7vBA3xGOjtZwhLxi6dbfHxrfUhLoYOaKkRUO4Vp+/4GC8q5L/Ssfl/o7NMaxpiD47vTDscBBGsH0
OUmzbU1aqANQz3jM9H9wZe9Gp1mYgq/IlmfuTp0MLdjR/MFZiJ26n644buo0sdFlojlT1KPOOWCX
gE3n3WNh4c8H2bufDlGlIPShfXmObNfc1SgC7NFVtuS2mjvGmtb0bvTMz8y+BAXquYTuyzb02hRc
1eGNBl6IZqQABCU1NOrBLb80oS5PbCkOPLY2vsa52YOEiI8gA0ggG5aFoB8KKsvYs5CArhScDh8a
brQVeMOsZlN19lKnicZL/hRs362Xg9moYNSSZxLJQ2VDeLXKbwMPnuedZNryO1Hwz2P03fDNkNIk
N8eJkaaC6jAHQX7qgpEC/FZO8eCBUBwdHbeh6ZAADzOkf66otvZf+6Yt3uZXoDGQqbi5pIQU6L3G
11fSov+QgU8MfwP/EoDXC1eFbgrF1UkHfcUI3F7nFDVQA3hhkBM92VBtmV+Bxh1N5ZaGwk9BTIl0
eshGtDdCIWhHre4xDB8xFWdHY1oqE44qSi6y9ndTk/Rnhc777WO/fTLZu/PjAuafE4kPeQHK7J+A
RoxHkqLXcH50zek0FWeHHpdruFWB1IAVroE+/xHx+hU0Ed8qCCMtbK7O+op7B54QBooLeOBlZbWK
SI+2yuGxk28q13MeUeQKJa6gsnRBSgv0HjgCJLd+zJtH84Qxlfs5nhg1CojVQlyUgjDMGpyVk0Dp
sU4IiNTpMFHsLGRudS6g+HAGjJYDrsX6DDECDwTSaOKrv1cQ5vw5v5T7u4Cu9r/PEXjBIU3TINGc
GvnnjIlLGTrOIztsodyljD1O0kypT24hsL4wU9jilVEuFbnvnlGMrpxRq4riwEcB+jYWwxff77wV
En97iOJt7V5+nLfOXetjDuWMFgEkrzzDxxw1ioXEHuw1UkJkPTbEXzDS3XsVUyhHFQriDnrSLetW
OEFzLCBUCn2hEJTWUTru0LgQQWfBm0QRcvORI4UZldMroApPy9ocb2MWnAkrvoDqFXjxaiHHffdE
YXjlxBKaWa1ZtPJWkUF+8gCVAuF4vbAhGmupyV2RsMalvJS3vLHqrV2g8Uz4DLIMQP3v064F2ZUD
nU8zyvO3+SOgWY6a6q16PDMHh9e3wAVxeejX/QfL6IJHsH+WqXZDBH4L4nuzrG+F5zfBpi9d9rUp
oLW6cLo0v179EPWJLYdcSAPE9K4Pml4DPIfRp8cso1xwDDw8nqzy6kY7aiM/Bt29ZmN3BDpk8xNo
vE9NJgthFz40jt0r8PU7x69W4FkHvaO/mR9eYxu1fcKOGBsDPGpvvTWY65i35qZ0QE44P/rdOwI7
q4SOKO7cyE8t9yqMt3A8Ok6yza1Xo33pwn7hW0UTAakSOliO14oPNdrrGAE1PnpPEOnd9CxoVlmz
8BDQ+ZsSK8LMFdDDyrAFZgrBA/LsYEXA9qagDRXHloNAtvfoQspHtyFK5KAZWC5BRGJcDSeACgIk
49F6NL8bmqHVHHJmi97oTGJcg9Y+9Xx4SSq+fWzoyXTvXmJh44Gu1MSvZinAMhaoNfylnmiNA6jd
AQA8cWBOR+Oa1uHWBHAlb9N/CjAwPvbLFQc2I9YGeWDCKAZUhYIAPSbQ2CwfcwA1LZwQkBtXsWNc
63C8kCg/jCMIO0I0r3X+17DpFyKoxgnsacffmd9pBKO8boyrVYD/Z6jkrufGHqmBAZqnbP2YpRRn
blsRos+AGtfc6N6Q21j7sb9wG+tOpuLEBPK06BTGHpduDvFN5xilS983uuOjOC9raoiwu/jVAL6u
/eajJT/VyJzPm0QT39Q8cAuKHad1B+Pai2Rno6iQcm/FoceJRwwIGecn0RhHTQK3rlMNowffIpI+
txXbQE126eGlsY6aRXVEOaQtmnevOXXc1dj1TxlCDjX5QujUGIhM8747mICbGUlXY2M5B1F5M54S
zz2Wmf8kQbvrtyBtfsxGigMwx/ZjBhzmtbK7NS6dzXT+54fWmUg59syrQLURCXGF2BGQCE4EscPE
+oput/CxEKTC38FnWZbQfMUpyvsDc1C7BXHd/I/XnR3l9NcxUAgGBf2I5Nm2ykDWIsjCE1e3tcpF
RUaD1A4YlP6E/CH7leCVjsu9gNCSs1RV0/x8NYuKDke/qbzWuA4RRBmn2xCUyks1wfu5NctUk6g0
9h3ZdlzgZumfvd5CHnIV2HLbpO0BqqXPPm+uEBMEv2C3UOPU2ExNrJbochJ5GpXgrawh9Nl+sRr7
jaI1dV0NdAOZ1e38tmvuA0u51AJ4lwSAu4L8X2qtIzsYNn0D5QU/9bOLlF/nZ9G8i9Rca12hP7NA
+/wt4OwsSPJPDZZ2KoEq7eu9K8OXrpMLC9JNpfi3g/vegtxwcesy4xq2BMIs1Top7A9+LQ9gsb9G
dAkmprOd4u8OlIHHNuTFDfKNT36WPIvUBcsvxOYHlMfnLac7B8p9l8ee18dkKG7C8fPN6KZvFgMR
tp90+c7H86YxwSE3P5XOhZQIkJjE7sY0wJGz+uZZxj5ouAwzN6LNA+ODn0Z5+aEjx2Dg2a9uRlX+
BB/OuLVQlXvQX5QYU+S8LygtixsF5OAL+MarJIfabufQk9FAp5cxhpgwvxDNEVNTuV6bjAP4Soqb
nYfgPYsbc4Ndai6RnfabYeKjdmQhV+kIztb5GTVbYyqmA4eF4Y/MKW5AUfWAYRtVBB0Tm0MM5bEJ
puP37vYN3aHlRmXgdnf8z6EDqlFRd0tPB92vV2JMCNWjzvXK7GZBP/sUccf6gBKv9zT/0/+8QP6j
NmCZpvJy4BDvsMfRg7eLz332LGJyGJp+y/t+A0Hrhn0urdcy2/mGc2Rp+Q1v9g1Jw21DXx3o4NH2
+/Te61GwjU1rTZxjEhgfGbRyuIlmDRaATHHp81BniOnv76xcFDEYeaUPht/REghIbjdp/YwL+C5N
qDCVcEQYdHs8MbY36eNwmN6tMuI9uMw/DTa/gF77bd7emqinJot920hSG3KHt5qE5662XtDb9dqK
+Fyz8Nv8FDo7KZGoy2RkZmkFglCw9oCWFlLzYDn88djgSqSQFQHoDu2oNwCwfnomebKS5JHfbQo1
O9w0SMC0oIO4AWEXPrtiGLbY7iXyqrv7i9GVIJDXLQxhuC2SXzXUHMwUrIUhWGq3xEtdsA3ncl12
Lf38gJkwmxIR8sJKhopCYK5wIcuc0nAA6yBIr+dHn3zzP3wWoyshwbJA2QBN3uFWjvFHCBA9N2W0
bljza374u2cUwyshwQgE8AsSt3GeRXsO9Nnk8L1bX6wAsrDzc/wp5d5bg+LNTlkGzGrD4JZ4NyGS
NeLGNvB+hukREkSbEVIaBoiwe+NLKCHamXUbGUPkdPEjW7dGxd0lSMbbtvO6W0SbJ/RcbwtwhZDA
/cLq+JFvMpiR/B2v+rIBYWlviGtJhl1X9S9RBxHZEEQhCSos7mPpJsyj+LsMxwYcNKm4BiHO2iAh
AB+K5KG8KEZXHL4H6Ustq0zeRuZ+sOzimbb1prUeSuDjWSP+NhK0iEkPRS7QnFZ9svbDAurnqbf0
WaZxFFdxQ5s6eGSyMbvZXvnUsOwTtITAtNg9zx9izSFSu41zWD62IlzNZsf+KQDzWqPFC4JQNfQL
cr6Y3b0b0GEjxR8dga4oD9oIt9SzzUPX+ZBnN3x/IaelG11xRIhid7ICX+yNZSAkF6jBthBa3c9b
SDe44mZR0tb+IIroFnNm70MDJMxp4NSHx0ZXPCyt7SDq2iC6mTR3d5Vokz0p2rf5wXVnR3Er6BS6
QZbLEDddeTNkcRjb9uKa40J00FlG8avCAccHSJXCW5Ekxz6kX8GH1C3cD5q2CPEfbcVpkVRj64Y3
OYDuV0B9jx0IpRvDDTdOEG1GyJuNib0V4C9PGcjJowMEG3rrC/K+23nz/ekxvhPg1d5jEls8rngb
3gaIyiTlEUwNtveUdVAKw/+016w8DuXODp9kfhn87or6wgGUF6vWGFeZJ9Zj+hO4zDVBC78c1lbc
rBr+6svXTAYQuOZQkf8niduJ0a2p5F5GX0f6peu+Vt5zn34Ns1eXxxsMjckG68uIz3PMBoUtaDaN
2x48yx2+cATURIb440CCLeQvd1XlvdgxtOFssMV5UEUDUCMpV325kz30f+vihkWA9HDlkpNn/O7b
20A+SBuSCyTYtKAQ9YLqGPe7ZjgORnHxY34xqn4vcws0y39+dOUvEXJpyMeE2nc9scobJsUBQgvM
3sNCUg4idXvY0PGzNCex7O8GkFL4xdj8MYFCyFCsiPWzA/1kDnoH219KCmo8RaUp5nUIKbkwDyFg
XRiruoF8kZcB5ddkoMNeOE33Xzx8mvrd27+2iwrCGWZwqwK0+3uQnoz6cRW49gcv4hcLgnTz8+iW
ogRDSBlw5orSv8UD5A2kDeEvSG4dK75InKubQYmIIGyHfFA9+reW4izEbfjq9pCIYLn4NL8ETWBR
m7U94KKizMESQgGiIj8sITshCrqZH13385WoCFq3xhiBf7i2AscJilfxpnUCsGnG9VL9Q3Orqi3b
HOCQwUhrvGdy6FrE4bVzjA9J3F04IwvbrJlC7dAGj+KY5FEurmiyPGSFf7B4C+bIdFu09ctDhlJJ
jNuWDZDTCt3rYHvVFnKKiDnWwYCe84JLaHZC7dGmNExja8j5lVGEwLp7JjG6w7p84X7SDT+Z7p3H
FSC/gWyRD5Vb0NSsyr51p3oXYhlfzxvobh7IFGya+N0EwLoImveGdzVaEAn66fgzzkaoUXAIgzQn
cCv+AL50qWlB4xRM8euCZuBtQrP2lfLe/daENcRJIQ0wiIXNuJ/jxmoUt84L0yq6IKJXWYodcCjf
49I9mzH5nY75MUNpaV213oUO1baJxe95C+pOMfnbgh4kpYxO9ui6iLu3MDSOXBprlMkOdUEXHofT
M/zOJc4Udycoo0YMQhpXkoAx0YbcUgRdiHE4ln62q42RrDh3P7tdtQQ11K1JeRY1tRnBR+Lu2tXi
pymGvcsgTTq41XMIJbUF99ecbbWbexxjz8zd6c3Rueeq924eY68mqjbz+6IbXkk1lCLKaOtb3RVC
qALig1GWbMIsEAXUFIELXFiE7sipXdxD6bpIcFN5be0YquHjrhi8vSfzY4D2tRQd0nFfvMogW3u8
e51fmcaN1NbuJvXNBIp28mobeNTZ9viPGMzHTrMK4CtjT7pxQuQ1CYNDHQEaENnOc4oO+Mptd4/9
fiUMlFFrt6ZtyWuXysPYGFCWbhbi/fRJecdTVPSeY5R+0We9vKK9eu1I8Q3BbR+BRSYh9AnYvo/z
K9CdLcXnodJN+0ok8upn2Y6l4sukTs3CJYowTVBW4Xph3cre46K+omXjBepsvwhLdiAHPQRFciAE
HxIiXTCYbiWKpwvLbsbY5/VV2vStyaujmUAxuE0XsomayKWC92KEpCLNvfqaZla/ozHk7st+EOsu
8di2C5p/cCV4555xZ51ZebwQLzWLUjEEZeK3wgTS/pqNyckZG3vjs65cQ0fv60P7r7aSDaYhu4RY
xRUV/6MB3ahVgorgSo7JgytQUiZGFw0VvkuLa+GR7CsZm+4aJhV6LJ0wW/D0+0ZCX4NybzGLN6yw
vUtsR7F9bkvTBdjCKbzgRGMO0Z5HTMWocsB6A3VLv3HFhcXFE60h52ik1lOZjAsH+H4wZCrMyxeu
AVGYSlx8F7I4AByzVd0uFq3uxxNmKw8KansplDq5CyOl66jnX8jovya1uIxRdw3S+tO8kXSLUOKJ
W4VWE1Sle2F5VqLqVtaMrOzA4Avx6n5AYWq3KBjek5B1tntpzeSXV7F10zE8vazkQ1x2P5w82pfF
UrJJ01zNVJiQBxSzmVSpeyF9eCvtdNvKYmtAPHiw6JtVyc0YQW8DokRh0q4dSI/O25DdDf1Mdfq6
H0dH1DFs2OY/IH/GVk4QblEA2EEg9ml+Ds0+qX7PhIASMOgNLy6EwrZBMu4dWtWb+cF1C1B8XnSg
YTKHAmetZEAPkdeib6BDz+pyUzl04e2gm2T6+7v3PkWit099nAQuAgfyihA9tAekRXr0Ie1rSG4v
BDCdpaao826etDAJqWkzHYIGSgZlWba/RmOR1VY3/PT3d8MjvDuE+gW/4LMLLNPZp14UC1eWJi6q
nKAuzyoSQM3rkkUplFnt8mnwoX4YFw+eU8XXGUTMUNWx+KULnBOJQXhnD/ss5y8irU/zJ0lnHSW0
Mx5I5kfEvTR91nyzAZx/Cr0h2M2PrgkmRInojFAx9sgrXkJRP8em2Bep95sU+cvk09C8uYZd/9hC
VETUGIFP2vMwFQvHeOUF6dmPkEOcX4dmo1VAVGfTgAQR45fSQVsY9NETaLB5KG+/1qWDTN38LJq9
UEFQSShc0JM2/BI7ofM8epa1Bt+Q+6CBFHd2QS2EYko7BSQ3xedNv2r8ItjO/3TN5acinsa4bMCY
F7GLMJHFdQJrD46yX2mG9l6CNtz2sTcoU/tMozyoKgbtOuT1fX+VMLlOTGQ7RJkdHluIcos7YQBy
ZZ5igsh85RKdYbHr/xgGqBBAcjp3xvHBzVZ8O27qcqQNcy7geHcvEB2KXswyyxfAEboDq7g1pNIJ
kXHOL3UaRRKy2DVS7MLMf0EQSi7JlunOq+LdjWvWPbQxnQtNDB/YTHDsJ2liLhwpzecyU3FH+LwM
ercr+aX1+Rll2N9B465J1D3nFnvhvX0ZY/uNNS20e4tf87t//xuEqcAjEJQRfxi5cylKke+8Jqer
IKybzcgp9BNNi56tuMu2FOpg2wwMeQuHThMm1VbThASVCd1EeE8f8VfocQ6beBhruerdxjyaXvyr
qK1+O9LKfwhiZToqZCD3YjNKWOpcWJJBt8uUpF4xD/LpC8dbcwDV/tbA9CAT45rOBULCzQv0eowf
gHOgJpO5S4VundWmqd9d7KFvQTYvouxSDKAO6+P6IGR6Gyjf2SVHI4EnjxCBfewGUHteASy3hnaU
zqXNKsA4HSgiFze/oR/nD57GlVQwU2KGfmlJ4lzMemi2DhnsY+10xWZ+dM1LTsUwxfEoGzMasNlv
0AOroRkedCvqps+AKR/np9DttxJwWqQayzilziXhIKh3XF7vxqG0IKmaBY9dYKYSbvwqK6oWLYWX
rk/ljljgBhWNvwQHvb8ARwUzoRueEuhDIx4bxkcvJxd/IPvcMx/68Y6KZgImM4HCFcJ9zWIT2vOo
UhqJuVSB0f145XugKmVQtPnoXPzaMDcBofZR/H/OrqRZUpWJ/iIjFAV1W/MdtG/Pw8Z4/brbCRFR
cfj136lvdR99KSNqWwsskkxIkpPnTFNzGPxsi17xbQ+lJoSJQtN7KdlME29g+O99N+9lDkXZ2+7z
dv5A4+tXX8UyCiQxnV1Ok24I9y1TCYq7YIfzx4SNPoSKig188f+B3n9X/WhsnO+L0Kr1aoEP+e7e
K3h9WXvxGarGObam6pOT83Mpl70aR7YLWH+meQfRROeE96YniBh8wDMXBJrvo5GgJuIoX6krJ0FJ
Ap1l5+w4bfPAI+hvd1fg/W3L2lzDCMyQQDCCZIQkyyB/A1LwLtPtu7nrN8pbNrcwghJQIya9aCWJ
G5TT9ynk/de50frn7T9vGd0EGykJWi9AnIJkzqWzb2o67fTUrfc5nYnQDlwgYGnjBAkUia6S8OGH
oS1+Rwq8hJmr/g2XfOPwsE3DCE9fAcjuTl2Q+OU0XHUSH5lYX+4zkZHWO6AM7dERSZPBaQrIzDN+
iVW9VX+3eI+JZCoLlXm0wugCi8B19gCm7z+jED/u+/NXg70K+5FSuA9raZK5zm9VVd+h2/Hx9tC2
f24Eelbknq84/jmJ2s9k4WnkaSinePfV4aiplDCsWSFkUZJkBlkq2iOL8knEYgvWYPMYI2p5Vkxh
FUiSDK0ad6D7HKDDwH/fNo1FVgRp2H/NDgAfRZNW5iU5c/QhahkYeetDT/hDMPhoMyd7CIicVt1+
BU7+tMwcTNx8K/N8OxmhJtRJa7LWs2oD6Jnw92oYjjEpf7WQvI/9Yqsz0LL4JpRJjriaa9zZEy+I
r3I26H1j0IbbTdLfKglYVshE89BokIA56CAJ+0GcfSXco4+dY2PHsE3AiOoVesOqB10qNMq9X37J
n51w/Rf19g+3PcA2/PX3V3GnyjaKUf72EihPT99dglUgYRn9EGD33+iCs9nHCG0FqReFjIckpese
mKhdAIaLcsM8Nh8ygrsdptLNcuEnahUPUEXbVQraUVWEFwOX3/UaQU1YDrgXWi+AvyTuGrygFv2E
XujPYJDfmILNPkaEEz1VWd5NXuLh5nIEaxnaPseBb6TjttGNCBddXMZLAKNELp5Rmln8U1VywzCW
sU0sTstmXvte56FyQX/HOXKiNjjd9kvb0Ner3iu/FGQKZVcogsL8Uu690vktR+98e2yLz5vwm0gp
XfrTQhIflEIHCEX2BxUoYFyLbgv0Zvv7RtQ6DZr7uzr3k9gXL1XHfoB58+vtf28b2ohY6Sts1cNE
kraf+c51O6B7ZnfcsLslnky0DYQdIhVHnCQ0ypvPssnD4+LQ8TmgRJ1c3f65bxJG2K4dB7aiHUnS
Z9DwEL3v7WS0eQmymcioqM3d1PMGZDnJNEB8XoGNx4mHasNCtsGNcA1A7tNVXYcDGWW1YwyitNPM
xO/77GJE6+IqSKWi9yfpc3TzFsH4oOfly11jm9CZQpZNOHgDojUug2MWu/2O5vF9VUxAoP8bsLgn
50EJrrEk1z7dRQv9I3S7dTuyeKWJl9FD3LAVDG/JAjnaB/Ce/6BRPB7F0pV7t9x6S7PsCyZEJu/z
Mgdhl5tQESVB6Z+CMTgC17xx8X/7Zguxkv9aaOnqCRqek0ivt1rlFWlMxGlBQsJb78Ms2cZx+/Ys
IvO0Apw+6kFA3qauFv+qoT0L9K9EfnC57UW24Q337wsVeKBvl2nlLzs9/6jpF5Vv1QrfXufIxI8W
pV6ZQ5s2Hfvwi9bgxFuCz3LyLtCF3HhjfLtWGJlnVl3SSntCy7QMhrMr+acYfIHg1K53JcgbGzae
qdiifLGsuAkkzeSUC1mWPO1GAPhJeFGkr3ZxWUE+z3+GPOFdGUT014E24EUwF0ykEpLK1a4qdVXi
FpuVG1d72zyuy/XqMI7nEETC4J5MozYSUJoYfzpR9Q5A8d9x56cDVGHu8i0TVyr9NZ5wx+ep4P3Z
CbKHaSye48I/3R7eNo3rjv5qGqpYxULcuk09Vx6HvH0R1XBCA9l3P5aPcU4Otz9jcWITT6qGPB5y
VKKBIewriHkXI2B8qnhAleFjJtct0su3z6GIGYdc1bojDrqsTZ2pXJ/LSSr0L1fDxkFkeXOJTPho
uyi3iTLSpqrOE0p0d+ixEDOvHlTXfNT+ep5ndula/xQPWzcF2wIZp5+3OF4R6VymXESXPPC+oE/i
AmbXD6BOPMq42JibZQszD8IR7cG5U5dFOoXL155WZy76jwPQ6rfX3za8cRKOglGNjk6Zxqo64lXs
Owua973nbGxgtuGvxnvlxeWgq8BT2IAXnn1ziu5zmLXvISq2sZfYhjdiva9JGNKFyzTi45dpJf/k
ADH5brBRdrV4rQkV9XXko5DRynSUxYfKWZ90323B6m1jX39/ZRkfNcK6kY1MRZbHP8nsO58nWvW/
71tW4/imem3KPozaVIorgC9qvWw+0Wpm6G2tq755uf0ZyyRMMru14lMwZeDnB3vaj9xpfoom29j/
bEMb9lnAuhtn48zTiYEK0Q/K+gz2861Ki210wz4lcstM92Ge1i1pH8DAT0/+FGztdpat4S8OO3A3
T5y3TapG5Z3rMajPXTNX5zoMnIO7UqDZGVBjt9fAgkaLTJij04q60OgwT0sR1i8gVcmeS76Io58H
0WEc/XxPoj7cUzGpU9iK5kBYMz4X7bIlgWcxpsn2GVE8ZzmuuGJFW3cnYk3383Qf5ZobmVDhWJag
52UIwspxup2cORrP/JOg6OEm3vMyOBt2tM3C2M91jEYdN69lOqG5ZVdBWWa3XNuObq+S5Zw1YcK8
EjnJwlqky8g+Z0t4Qinz2DbikMXhVr3e9g1jL29bHaIoiZAhEfnSTmo3IdmZG3TurJuM6TbXNjb0
EITSY5vTJs297lshPOAt1xRKHJC4hKBpJzfODctimJJO2s2otwxLk85hXe9AMM924/ZiWI4NE7E7
AikjXSlEug78UYNgfidp+MjBCXZ7sS3/3kTsLkvIhqyhIs1Wrs/SXdxzEEGQ9b7RjWVeMimIWkiV
Bi5Y1rOs+Qn5uI0CnMUyJjnjunICso2iThdnDXeRD2n1YvgH/HHv7/vvxoHNAl8NANu0aQguqV3v
t3zfZOEWEs0SACY7IzgZHX8ucpx6Hdj6oNjwj3LkAyjqmp0g+q7HH9xF/3tw91BmJKTIRRrqeggO
dAYxAoB7Y/PtPhP9dTRdVfq416BpqPyYZ8NBLpsanDYDGWl4Pa6snsjQpGBoPg6ielni9SUGu+rO
XbawbrZvGHduTzpiaULSpPESn4o4PtAqOleKJaW3Xm6byOalxlbNwup6wQuaFFCgl7JoyXTuC7Yu
n1pQJGVfb3/EEsQm2hpk697oAgaYluPgobwFRGv7fgoZH+7LLk2UKRfgyAxaVqcNxFwPamgeUT3e
emq4bgZ/AwYiE1cKLr+S1bNuUsiAQZvJwQHQcjEn+SCinUZmsOe50+5jvgkKsNjLBJuWpY+jrK0a
sO8x+n0qguUxd1a9sTFZ5mPi0mOSl43uIGU2cDTrkuyblvxBL85hlFVaDdWTLLstTI1lJia/9OCu
LKgCnHEc5OlHLtkuXmN2us+trmHzKu8HhzhzhrZvQY2qi7NLAn7QnG4p4Nr++jViXo3eKcL8UUgB
AtN6OnhQ/Tropd+if7bEnalyBMSnP+BZvU372H0pcv6O5R3bddw/3LZN/LbTmsB0gV10YaGLvBky
KHUG9/T0p37pT52cdooLSPzlzy64YW5/zjYdYzeEdVD6aFD7UA390ow50MWQRwUr60YSYxvf2Ald
LZWDdpc2LcO2Po7EAwRPCh8oHbf99/YULGFhYq9r8Bg27sB4WlT8URHxdejcxHX1d89HPbKYPjfF
loSW7VOG405rsUAkZ2pSZ2m/5Wvz0KOSWgXNM/Pmj0EvAM9rz7dnZfFiE5ZdzIFWUdY4SeHEs94t
o1DgcwHFxYaf2aZy/e6rKOENygZCYXNc1hY6qv0ZcJ2XTCv0uzhPPqVHXJg2EM22qRin+SJVTN0M
C1Tn2bc4j59jMWyxFVv8y1TzabKYoGIT8XRt1L9VVT/kmfpQYQr3rYLhvloXNaeiw/CirJzdmgND
lkXFspWt2UxjnuKwSjcNMU/dkFwbJqfA3cHwd8qcRiYQ23ErF7gimEd13b9QAkMx+HpPqavPt+1j
Mb+JukbjSbn4NQrAQdic4oXtVtDI7YQK/rk9viWRMuHVwFt1bbtifEb0RymCZyLnL91AHspWbbG7
WNbAxDt33jqXRVnWqRhjsEm6vD5E051t0IBN/zfOUFtswblQIt0sNNr6RznuplKxjXuQzf5GFEdg
91SNiqr/F5+w+ZxcBqiUX955BzXBzaNXFXWb53UKgAaUIISX7fAYtvVKaPv3xuHT6Yg43oA9yJ+K
QwGlkh2rcGmZ2SaXjW1tjfilRdFNbMbaxm4U7Jhov/U53bjh2v69Ebtat5Pk3VKnsvaKUxnUzd6Z
1hnJBtnqdnz7E6GJbHZi4vlhhSKaM3jzy4Dz4Cg50x/G2dvir7J94no+vDoHJDQyIFk2YYX9fj6S
tY2OOZn6hx7ElofbQfz2IoQmQSNZQUTVewIX6roL9J4TGQICwRsQI93+wNsFmdAEOPO4LTpkYFWq
J7oewoAtx5kK+n6ewKEIHES/Fxyp+H0fuxrylcH8MMxXHY64ssgsYe60gxrIvhP8ic78A9XVxs5n
M9r191efkVSMfTTrMu08+QmViD9q8DZmYBvaOI+v7Biou6s6LcZSg0ClICCP7YvDbfvYHMoI6glK
fg6ac3FLkfFvTdSxDOJH7o73bdehScG4iCCG+BRuJiRon3wwtu+g4bT1MGvzJCOmXRTEiZyQfaON
D8qHvveAytjTWGfn1W+TMVQbRrIsgYmOdvOl1d2M27sXqd9NlY0gAa+25NNtgxsh3Xl1F3YhrVNd
oaK3Tt+quLpzu4iuhnvllksR8IXIoE5Lvz8GJHjM/Py7rrcerm1/3UiwwzEkQyfjGgx12COmZgL/
JXfvtboRupQ6yxrnA04DOl8hRgB+xk2xxUxtcfzoOqdXpsmaPiyIJnWKGv2XSImPYZ1963n4cjuu
bKYxonZpiyqqQKeTEoY+oDrrysNAwS933+hG1Hoow7OlwjEwQVnq47IG7lePTPyuG0AYGcdwTIUo
cONvgBOQOmFNNL7Pp3ZY7vzzRtR6KODM/RjWwAnEKe7nSTdOW69kllU1Mc8iqkkpIximG91vecse
mKCf3GGrVdI2vBGrk4dCcwPu2rQTdbOrenBWseIfVm+1cVu8xsQ6K1AJD9iEqxT3cL48SUCroyfs
/9OWWp/tA0bERr4zAyMzI78NWH5oFDR1wcS7tdnbzHP9/VVMze0qY86vW1mQsYPIpX/RcfbL7dWf
235v+4ARtE0Xc6jAzXU6ROupz1a282f3pUcF4b7xjagdoS0ny9VF1M7KOwae7x9r0gYHLYLlrkpB
aOLHWK4opazAHYmDQ2yXxyX9jfJztSUMb1thI3gdEfsMQK86VaD2QLaDl8E1vktMyg1NAJnoQa0R
KFyPWJ2/91b5sWtHvAnOF9mVH5uYv7+9DBZ0TGiiyPSEB9RS9ch5hmi/cnXUKvypFT+BiL7YeQ50
Mov5Z5jHageZncvtr1qcy4ST6TZaGSQfm7TPXO8QFNI/KA+ypQAzbylPv31BDk0k2aRXScprLucW
FIl7/wRgw9Eh+UsHgr/bs7B9wojwcNQcPMg+1p/k9AO44tGgi6bX81QU9MOC0s7p9nds1jJivQ2W
UgUVai0ex13Tm9W479kY4x2ahPl9dO6hCZembIF8TCDxJkDUl8JVf3I8sE40/np7DpZYMaFkIfKj
sitx1YEoxXjo+rHcQ9fy3j9vHNIVj0acbFhscN2sl8wd3cdhlCjPA8y7sQi2xTaC3Ucjc7XwAQhI
r7xEMfse1c67UrCXlnpbR6rNSMZxnZOwyGGZOs2rAC0OYBIKv0OWuPh4ew2uR+ffzz6hiRZD/zrv
NFVN2uXjF/CwgKeRkOqp7zkoJ8SqUd3upjOnU7wRIBbHNZHUdJmqsfI1TyFDkL+Ap7x8L9e8PpB4
U8jFsiwmnlqBV51z8POhjgfOzr5IaDgeQEn5MtT6zllcP/3qqNVr7RQM8KsUKex0qGjQPFAvLg5M
yjsLAX9hyRTarjgw1Wk2oMs/FGOzXyrIl95ed9syGEd5HKgJCCPsH5BgK/cNXf7RvRBg0hy/3f6A
xW9N2kHRLDyOshWLEOlq7zAwgPpy4htJrG2JjeB2O7QnNGyo0iIPh305gVY6yLIvRVYCWun5G/mI
5YJrIonQikIDUU0oCMfZsQvlAa2Wz6IG787YxMew26K0tdnKiPFl8aKJhG6V+lWH2CsDuV/cYj7d
Xon/P6i+EeMmlKiCymeoKADOLeBwEHs9TkTtS++DYB8Ksu4d+bPS0NSW8RMaCC/u+Gmtgv1QfJVt
fWnmaV91w3kJ7kJDhKaScKjcVaH0Xqc9dOEf4zLk7/oi7jfmavELU0l4gYik7F08kUd5dKpp/BCR
+YnWw8Vtt5goLYtlIo3GqWVu5Vc8bbJW0X3HOpeic1/5W42jlg+YkJpc6Ur6Eq/UWSAPIROn0t+C
X1oc2oRfluu8ug762vD6hxoW6GuhDlZWZ8oibxY7TfRwcohelyNf/SHPDrcd0DIhU2K4WFm7NDWO
ydxjD1XhPXtxs/Fiajm+TH3hCZLUzPEUT8fMrcHHWg6HzoeIFuFed4xB+bWfVJHv5ejH910gTKgm
8Xs11yWWf1riEnTy7vw0r1G2gVqwmcrIKMDbWIVDJVEmhwTThdEcJDy6Le+ripgwtqbLIt3hApou
ffPQQLAFQa+2ulssf93EsOloHRy5oNTb14t/ifJw3c0Q5Tre5UP+1QFeHbgFSABbXA9ReW+nh8Cb
LyB62ThLbH/8upe8Gpo6YVj5Hf648utfPaDmjbeZhFr2IxNg5hGO0mXT4m+zHLy+6rFl5ZnN1f/J
Hm9bxnKSm/AyF4S46AKv65RVZbHPRaH3GVmHhxignU+3P2GzkHEvBzkf9YEhrFNw6edfVoU32B2B
+uMWQYVtfOM0Z17m66DMyrRxnFzs9aJ6d+fSzC02sh3LvmeSfUZ+M7Ge1lUaFdlzS4sXp2+eJeFn
SIaf1unends4xyFrgJMVijUpLmHNqc7GZldAOPxwexUsC23iy8QIHg9cN64JYYvKRVA+xmH9BwR3
dz3RhSZiqgC3Js3DsEwLYAiJ3/6actBw4b1r42z2ru7yRh5iwqTKAhBO0CbhcEbTc0DnaZdJ5FW9
Ttc4+3HFN48O/woR3wO4yZ6lR/bB6P1pCP9824CWYPy/0uCrQA8hJxhz1dUgCafRP2DHgZJKVFL/
XbWO0feMtWN13zZuqh5PQRPlGLNKVwJaC9B2xc9MDuFdjemhiarSVTM5oCot05xERbMfIfH4Y+XL
sHXltNjJxClQEqu1mnmZZqHM9x3tf6En513UFj9zFm4c3JaQN7EKIfjO53yMy5RCdPBCGZD5jt/8
ur3Qtkgx9qt8RvMKmG+rdO6Hj63IH5caFJzc37C/xT6mXLNgsp0HQsq0x+G5KOfJY8FLU/n7Idiq
RNtmYOQBROaA+EWodE9LfZo1qm5zFfwbZeq++6sJJaV4yxTxCEg4evnpATQHH9oZbyS9Djeuf5Ym
k9DEk1YrmyAs4qCWHnvBkVDXS/t8XH+FGdNHOTrFGX0MEJ/IukjumT+R/UA69MYt/C5VbTc08aVk
1GUzyhJ3xJV9dUj2QYH45baDWbzXRNEJf4kGxnA357PT7lrtj6cIN43j7dHfRjWGpngz77qq5h0W
R/R4G2hJ9ysX5U9eXkHL9Ou0smcl3R8L519uf8/ibH+h5ya9LJmDC0egaAZeHOnr6kuGyh87drqf
2MZnbEa7/v5q+50IqojOuMBoWfttrQGMkU4ebZzwtsGNkAd/My0anZfpvMafZb8sO0pB9XifgYz8
JFziYKoaVBvizq1OE3Ca+1iwf6eObUGTLFvK/6PolW0iDxRgHXib/7+leKN676oYjKzxhwxNJnfO
wshOkGTNYwRy8RQsGO3OFerEovzd4LobzwYWNzLhc+MUABvWIotrS/oINrPfENG50LDeWGHb8FfT
vTKRzjTeziAulo7rFJ6v4sAHMmbeEQQ29en2OltWwYSfudSbQprBQui9Oc1SH/3K/y6Yk7Bsi53F
4qd/8Wuu0EuUy5qndAxOfhucnXVjx7X9eSMC/IzRtcDjU7qCdGHirdiVnJ4nZFnB6Nz5DSMQ0EvX
DLwEucPQ1OuhH0BieKXD3ZUO6APBE70ljx69nSm6xvEX9VPnhDxzkiUQHUDcfXkQPu1OlEHlI4zo
ACFRtCWsIEzcCA7buhjBAdQV7RGBTsIp+5hHzUsbdx9ue9XbQ4MQ/7+OW9eCCBbMTqJ1VRy6ToyH
tmw3ymlvrzqY0v87eKTGmBHQmyXYSr81fSEBCGxfoIX2RchoI7BtE7jeql5Fni8pqTpfOQkkOLJd
poi3a3rPu8vyzMSjFaELmrRFOEnYBd6Ji6E/IjfpN3K1t3cNZvL/UjX6GdVzkfqCnJpO610f6U9r
Nx1vL+7bN0tmEnrWq89qMDkVKS3Uo/IhsVi3ZxBpfpxj78tItmq4tiUwgjtoOj/XZCpSMrnQIuvd
Ebok0bxhJNvoRli3Tbc2rodJDK3k+9FV8pBvv7raRjeCOVgVx1UbCxytS/m1BoT1EBGWbeDzbAts
BG6lOs+tdOVA1LKkYEMSL7KWy2Fc3I3wtUSYiT6D0glIkYcQojC5fHHE+ITWqCPgG9VOu1uvMRYv
Mhk6ixVNiHFROMno1V+huvgcTfLSShT/huiDI9Vd7xnMxKPN40rYrNsidRi5SJ9/DfrlKRfNDKb/
rD8UUfnldlRYltzUH45kXokrliOdpmk9jr7fX0TsuRuZgM1aV1d4tR/FfhPRYMLoefdzoL+W8icB
vdwQHYbsz33//zqvV19wvBGMoB6ySWTBzyDHu5S02/jzlosRi4xQljpsPOY5Bfq5svCIa2R89FxA
SxuU7h5rRw0Apbjdi+Kx3vuhqI4sRDyOulPnuyZnojtQU+5YPuSgMug8/pBVEb14haKH26Nb4tGE
cURADEYuj51kbkoGXTlo2AM/Ox2AvGgvtz9h8y5juxr8HAyaS16kiyx6WKbSJ39G9ej26LZ4N7ar
hUGWa0GdEwih6FGLYTwUMwg2q/Ypj4YNI9lmYGxajgf37YKoSCO3xFufbtQ+k2QLZWZZAhOFx0TO
p9wJsMC8wOX0gwzGfbCW953XJudoPE7hPHleDlV30ezygXz1i26jKvR23sdMAJ4LPFPs1Bh7ptVl
otN3PKejWAAUUBVOXwbqPIXRsMU9alloUx34qvdUB9GYp8Ax8d2IbfaA6mp3cCqtnibUwO6LN1Mi
uJoaZ64haZCGizfuKUgo9kHkfr7trRZPCq+/v9qp6prxnIwiT4nD2c6R/bofB7KVFds8ydirPIdA
3niGiYZBfHKX8SvBeaQD+u32n7cNbwRy3sZNF3DugCdRVOfAk80TeDbj51JH3UalxvYJI5ojT6ip
cXWeihjK3X6Z6nJ4RifNRnJgc1gjkFtklkS6EXL7Zv0jnPbFr7xfnNJTs07vCk+999dpY8+wzMQE
r4EDIZ5qjzjJAAHBna5zyGq2T3Mxb5zZlqmwa5i88iSIzsZs4DxPfTofKjd4yFZd7WCyjyFUZ+pO
nPPpTokDkwqNjN5SZZzEoP1ddkulL+hH3zhfLQFhYtZqP5dVi1fuBN2f31aRhachnO7jd0KF7782
aspIT3WxxEkoPLGXeEQ/6IbnGzurbYWNcAAQJ+jwguqAyrs/QrrvaxbxU+Wu9z10MpP0rIEOswIP
v5PgiSX8XOL2/ALdeWcLWG7ZT5kRC0s5hdHqOVnSxvm6h9gkGgaisT24S7dA1H6rrdiywCZiLYK8
YeNI5OMLa9SDX7Ul7ovOFkGYbfRrdLyKgnEN85KPiLJGjZm/x21rPrUx3+yZsazxX+/YjecqMNnH
SYMezRDtpd04J926pfBrCWITO6KZT1SA5yZkX9FFlno3t+VFOvMhh7Bg2UcAhJONndWShfvGfsEq
0vu9h0/1ZHm8Aoh04SaD7PeNk51Hx/l1+4ywzehqyFcL0rl9pfoF0lHMxWOUgkxYt8TvmCDLrvfG
U1m459XdWn2LC5vIwWlecrysrVlSwAPqsvyYlUWz80j7mM1bpV6L3UweVkYIiSLPAQcrUFaISbYb
AnL2F3EqsuIF4By1sZ3YJmNYDlxropwhtJaEY3cSeXVou/VbVEaJ0Oy+oiyj1zB6tTpXac64cv04
yWT47FX9iUzZGWjqz7cX3xItJohwEE7hNKyCUiqOPrWrAEvq911clMVu1H6w4WK2mDf23TieKlVA
mSXRfB72bah+R+20dR+yDW4kID6K+VDc0FGSkYJBgKDw52wnhWy/3GciY9f11FVAFlikpK7xnJap
PLusTUdPrtfzjb5+i8ea+EGC+0+pBhYnksdpnENBtBNi1wXZyzUzKHv//e2pWExlQgMXWq6L5mOW
9J0XuPtMBPlyFL1q842JWNzJRAdWsQS9RjZDqvaq7dOp2j3NePrazblm9yX7JjowJNnIA7BQJPk4
f1CO+20J6EalyxLPJnhvWnW9VGjxSfCoecnC4GcL2Nnq9mCIuzPeTKSeg+7pLNdQDi4h4g3u+34H
qsDdhP1iY0+yLbGRQK0rOFd92WIFCtXsleR5Iqm39TBvW18jkAG/EbWuKmzfUGeswR6v22rHywaA
XT/s+mkjxbQdSdfJvdr0irLrW82jKIk8yQD9DB9i6JWuLnl08vy0xv3lKuZ0OybenhJ6k4xvAeAo
ieBuMqqo3s/OrHZO6aaqCg63P/D2ilBzB58U6bqZZivU5YqG7aZ2mZ+Gcc4+3Te8seDNEGRRMLlg
HR9lUB37rgdFHA6k+M994xtLjkuRRptC7kIRDCjigwwrulxKyeb7SjXUxICDT6PwxzhbEtDSIrkZ
3K7k57wVWXPXjkFNUKYIWDTlnlgTTfm/o1/8083hRopmWVsTkjngxqiitV+Tpu/8R1BiaSCs/C1S
HJtrGidPB0bUop7jNamE4EcyMLL3IX1wKcQ63uec5skjZIaEEo2GEB52SvAF+QyE+JvyQFcf/BuP
BjzNf2NL6DhewtlbkxLlZNQgKm/ftos4zAALXiLXnfcro95OOVF3mDIJMXtVs6dxJAoianWIRwbq
Q0/tLkc2zya3yYO8JOGa4IIDtpZhKvRj1TTiPlcwzyW56q6MqnJNai+qvMtU90GwZ4A1bKW1Fl8z
wX2QeM3dtZ3npAo0Niqo8j3NYMk93mcdYxvMiSp6zSFewPEK3JHgR4c24w3L22SizFMv92a8e9XY
Q1w8JoHmbk7KIDyWuDG5vNgXbtDvZF8/TmH2Ma/x0FQB/uHcqa/0F4Ld8UIJNNyaDAXT+iDjfHaB
FpZEb5jOEqYmYB0ZdFz3C2LI8epngFMvPEA9ldwr4WSyCcfLOhRl3K4Jr9c/DSPHcg7+9BF9ub3y
lr9vXpi5u3K8Pxf4+3ncnWbSqlNFyvUjwcXjvjPWvDSPmRZSgrs+CXS/ngLZy9PIiXPUw/L79iQs
wWHeleuhI23X4QtZN/Bj7UBFvcZzz4YD20x0/f1VPuI2tYy7oFlBueEMpypWwS5QQu8bvEVvmOjt
3JOaIPNJNy3peT0nDhnnw7zyUxESuh/bEZLn92FjqG/kCotflE1bNHNSz3297/3SuwxQdN5In21r
YGQKrqOazJ05qi2kTTqE/GEO+vvavqkJMOcEdYN+jaaEOEX+fpji9gyp0q2XCttfN05aR7iQquds
STo1Oz9XX2RfWd9vEUtZRjdx5S2NgoY40ZL4eejvschqH3fdVoXANrpxyDoVD1rhdTrBC5R3chrO
gH7xtvzS4vompDsHszcRxYBF5Z2KjgpskO99XFi/9yyi93V8URPNnUX+BCqIckx4EPa79lqJYF2z
8SZvs8/191fBmw9F385AxiZtRSQah+ciQTBvwVNsoxsh5QcTZ1nZDUk0tfkJVN/zxWvm+/g4qAmE
niBcAR151icd8x9qsT4DOHVwlnrDNJZNhxilk96PybC2QZ/0dfZrKuUnKoIHP+jTWGw9etg+YURW
0MyhznDHSsYKYqVF8H5SCyobzmmY3I0biuUTJhDa0StqZGToE1fqpzZc0pJUezmwh7rbfJN9+0ZK
TajzIlRF8aiCaWi+nPquFkfCCvKgvSh4juqO7tyq9L5XbnMfICkw+XucELD9ma088StZnIphiM6r
LLekhWw2u1aiXgUF1x60qgrYzF8jb1fLClFdQCa840N0BHK42Tg5365s0b+Q1vEg53XwVULaKrrg
qYXuwPXZnRef/Y+zK2uSU2eWf+gSgRAI9EpvM9O0x57x/qKwz8IidrEIfv3NPk9jfaMmop9sdziE
tiqVVFmZfXw93Op0S8Xd4qlMkPXCmjRvwLt5gfbCP5DAuJRoumHDRnxvmzHDjdBaEtWEfndZtP8q
hJfGjVJIE3L5swnrw11hzH+FPW+WBeXzHOpSMEgIkbRxPjkSIhiAyd5u3TZDxgHdANIrHGfCYkD8
zBnSc5muUcx1vpWgsjhDE2RN6FKGUYXuo/ap/UA5QRyfbjLLcOzNd26T/5GpvJkcqqSj02HuL13Y
fJHlfG7q4hnPUKecFcdVy+PYNKC9G+56LA1MtHVIy2bloPa/gHTpLwjGNzEP2zsPbbMCKFT9yNTE
uosuwO+CSDU9+RW4Mm8vtGUdzNof6pBUMC/vLl7h/lJLusQajv7Oxq8G8mYZdIvCuKuC4aUdRJ6A
5J0VcSj97tftvls2qQkRXzIdBtGsuwtVHsC2WcqkPHo8AuM+jQqxbsTbls1kwsTBsu8va8TbSxNh
g/YLd3chhM33uTPUF7n2/OiV0bp301AdtOTR/r7RGeECMp6NjHAVuuh5qPaL9P/VJHim4KG83b7F
S7mGibvzWCAtMbSXtW5jaHQcw6X9m4oygdbJRtBg21xG0BA2AXSAar/BJ1B2pLsPosq+3e69be2N
YGHRUEaSRLYXd45ec997AU79d96FG9mJ93vumzjxHkSfC/SR2suctj90lHex7/hbycD3++6bOPGW
KocHTLeX0Zm9Q9ZKHTMoeh9BGHxfmOybCpBD7k4dn2l1kVEaxMEi3bgL6X0P4b7JiyqDRvx3l7is
DnOPlSo/yioNDrpbftyzur6JQ5eoeBxLhzTIAlJogaj2QBo3i6PuvtPTN6HobbtEXpCDGbMJcv4w
DLR6TIPo8329v26qN24PQYsCfDeoLpw7R63WvTOWL5WbbgDzbHvTcAwoYwfvZrjWl4JFPytfpnE3
5y+3u/6+U/C54RQkqwTk6pfm4kfe56Bk59zPz6O3DDtRyI1H9vcDZN/kQW3E6kFJVSNcdUHgCk0r
9xuqoPw9iFHqGHDcOqZdOH4tF1Lsb4/KZnCGs+B69N3SY+WFpcgwOnPmxc4ggli7y9YpbRmUiUzP
omYRtcfrC57JH1KqX8J1/RE46ecl744Dyjlx+/tyezSW9TcB6l7hIece0fKickUOYNcnGM2yxeZj
mSsTl54KTxcKlZ8Xp5OJ23T7PkwfKUk3jgTbPBkhwVqAn6Mf0bzGe8EuRG3wRanKOyJ3Ch4cloHn
nQXsg+jve2z3o+s43xgjUKULFaLBM5PvfO5Dr4gpdzaesWxzZViiCw1XkpK0vsx1IGMkLZ7Cqnta
wRi9EUDZPmCYY4B3aA0kI44hxtQnRyn12Ak3SJgq2EYYYNtNxhl9pWZNRZQ3F8p7FB3zkT7m2l3v
O0cjw/LadFrnaCjqS7VOr+lAvg6ger/LDExkdda4Kx4GZHXRXpVfQEssDoWmemPmLaUBvgmtLuSg
W6FVewG/zDeoHyWjyv4Sa/Ps1/KXvCZsINlcdNDllgHKUOavt0dlWXETdR3lNHQWp6nwzpI3T8ug
+O8JuJJnBW7njaFZVtzEWs+ABLpTIKpLkTfRN84m7N0SoZS3saPev8j7Jsba7VMv7VXUXOYGaXIn
z17Tqn/KPYkKGpKUU7fFJGI5rEy8tVOCT9ur8KFJO3Uclv1xcb097cuvo/a2TNA2W4YJQjkauOWA
N5c+F06Mt4g8Bjvbw+3Vto3AMD7ZT63y8Jp2kYvoYyhVLZCq8tu4rsd2r8YpuC9kMMlKBy+kKne6
8rJCuKg7l1C1bI/Urbo795RZx9KnHQrX27q8lKV7CgdIXkziy11zZBaxzCryJG3m+tKhkCkGTe+H
MlghZiKz5yHa0iuwrLIJ6G7myVVtgzM18OpZ7RxCkPVw5mL4fHsQtvavG+DNKVSNpRSEIALRap52
o1zUDm9qW/qUttavzuRN69g2E3EXr7zIqe1OTTE0D6HaLMKxtX79/U3rfu4EvBpUfclA3a1R61hU
x6mByN2Gv7C4PBPIHajGndduqi88GnjMBuUfaEvJAynzf+6bfcOG/TQg5ZDp6kKa8jejxIm9IN3S
1bJNj2HDg38ViRBovF4a5zGA7OjeJ0OxUQ5qmxzjAMVm5HqA3OVF53V7QDxWnlBi0iepqJeN+bc4
IRPEXfEQlEyKVJegHR5Jg7DYF7+V5ntfV59vL4BlFCbR6MDnJXdwT7xMLP2nGpc9WacH5XQbUYbl
xDGhwqpoITyEWr6LcMY92BuShqmdG4z7vJ//EgP7dN8oDCMmQ8rSVLfVpV+R5Or4w/Xo1065sdSW
jWTCy8bOUWu6zNUF9bIt8rnVssiYl423cQhYZskEH2QqLVkg1/ziqGU8ySZcD2QEc0Oo3exzMzry
CXT3W/GTZTAmKws0jXPwb9cp0qQ8iKlTPYmc31c84Zs4uamaRI80b31JUQ9/HssGBDbCvzOsMIHO
U1SvDJkI+GooeueeeuA9+RkV3Y5P1UaGwDI7puhyN+EONy4tHDaf631wjebrOkgPt/eprXXDI+m6
zKccHI+XEo/re87a8CCVjDa2kc2WDY805rxDtdCIo1KDJHXSoIXPfvF++HVX502YWZp22ZDWEHBo
qnO1oMygQrJpw9PZLOB6KX1zkuX16oaNaOWlyf2dk9F9VoTHbEpx1CA9AFnN+4Zw/fybz4zLWCBs
JMWl7jIVl12jY6KG4+3GLd7aBI85HvdHGc7FpWlptQtUl5Sl3geL8yUl6333WhPdHK6gixpXkl/G
sn0ETPWEEonTAMzD7SFY9qeJ8cLTS96qcM4vVR6ObQxZkKncF5Ffb+FEbXNE/1wADqGlWixjfknL
al9XEFquGzffrZNf79clvA8m6Jtoq0AUS5pDQfhCwAy0K0nO9j3Suqf7Zsmws0GUEcol0/xSB8sj
4EP9wYUE/X2Nm2jURc26VRVLL4GYnttgfBBq3VJGsCyviRIjwPsKv6QpsKgQjqu71d+1S7eFkba4
HxMgJsOJ1VO4pBdBy5N2yIP2WrxRbXGw2zpvnPHhWELJBwBEIOiCL0L1Hypaf7+9oLaeX39/4xaE
n0LONwfKvpyjh37xH0M6PXml89ft5i1KEb6JCwPVOkSg0i69TGT5KWsVryyNA/WrXb44HY0B2NiN
0Axa8OvtL9oGZJhZS3XXisZxkrBU+7lSjzRod+lSb0R1tqUwonbPmV09RWi+0W0RgyJ5igvHvY8f
1DdRYl0BGC5YWmEBWe2+1svcP4g+34qpbX03jBep87HJPe4kgVt/zH19EWN0uD3rlkPMhIiltUqb
VHtO4gQEbMqR4sdKFp8DJ9Oxx6E7lY5iI+C1jMJkIfXGOa2GNksvle+K5yGsGgDX83oj3rV4aROl
vDjhTJYmSC95iPwaqfV3vw3/LrppT0Z2F4+qb2LSshwmVwEYfiGsLhrktiP/dQDL0Rpn69rdd56Z
mDQgeqeIjLOTpPM6zvsMJ4HYR/6dHKPQJvvTcRAHHEyYI2ymNATwPaogMjKmn29vJ4sRm7LNRE8k
hQaVk8giPV6NWGXpx3AcNyJd2241jDgTTQB8ChZZNc0YuyBRiblTfh9XcXBDAThAdCf01jchaj5V
bMBrOc6dcOyfQdmSneZ8dY7BNG6putoMwjBrJkYoAA/KSWpNVBwVSgMQtcW8bFkJE5yW+XzKnaxz
klVm0AccnkrZnxq3uy+oM3Fpgg+0qKaCJ1c5dM3EczWDE7dY7vPWJnzLnRfNphoHp+8uTzRk/1a8
30KWWjyFidfyPK1y1mVOsqAiBND5J9DeZbHfDechqjd8nW32DSMb/R4sW+ksEimrR5myU5Ctx6Uf
7pwe46xUWUiHKaU4zNYRiew0Tx8c2mzBtSz70hSTBt1m1eFRgiddn/Z7LSAG1QXZVusW0QrfBGv5
JXalh3JWIDMjaI3VezbJQ8kfxOjGfdPFk/hEIhkv7Rrz6WdExyfup3sRPnvRp0X+YuKYoyb9tr+y
DdUwQcqhr9XPNU8isXwbMvGRUvbzdtOWLWDCuPxhyIUG1XlSZM3wFFV82JM8Gx6GOtu6Glp2sgnm
KrsAbGUSNk6C2cXlEOISwn92WF2SV4BkQFZSXKXM7xvP1Se/CThbP1Oko1Qkpa4fndl5XAt1ifRW
Ht82XUaonHZUFGvFRbKG5VFl5S4Kqh+A9v97u/fvw658E93VhnUmwVYmkpoN7T9FlY8PI47aeIHo
1TEEcvOAB8ViV9WRu0Ombutp5r9T9X+xg8A1/zlrU+CrqA6USLSfx1X30i/fxZTvBZ2PzuTswdmx
ywLIJut2rxFKV2W4C8qT1Mcqk0hPXNzsJ2WXKV3PqQCh/fCioss4ZvvZn/a3Z8ZiAiYgTem2Dzqf
iYR07gm8JK8zIvEN87JtUMNP5ZDik/nURwlbl8+Up1CVc4Ap9+dvxfU58vYAbDvHmGLoQbE1F6tI
gsl/mYroQz24iZy3AHsWjIHJWComvJGUXEXJIPuXqpnOhVbPqRdcpoIGcQYlQ5Dv/r49FNtaGO4o
asLGJc7IE1EI8ZhB5/T7PKV6463t/dWgJgyNVZMaqw46CSu4W7o6xUVOJnlFvwutNw4m2yeMN7F5
BYxYOixKmmh8nKPs3OVVcExr9jSDfvcuT0RNwFjg4sFQZmuUFE12SNtu2ZepW+5JJPyNLfX+OlAT
MZY2+eBkKMhPJreTcdFDD2bQwcvtRbZcrakJFwvWoSHSHUQSpe53krl1kjniX3D29Tu35WIP5Gn3
kHd+jbIUv38aUohy3P70+3uZmpymJd5odNi6IoEg0BfifQzmV7AtovK2hm4GOXS9u/Eh2wQahl94
rt9nOdztMnC10yLrdwvFy/HtYbxv8YBz/+lUUbXjdQylcclUA+k1R6jP91aWPaiGbCGZ/7uVvue4
DVMMKs2qcEAQNNQF2Br7GJr2O2++SPeU+nU8h/LAs4sOr74656+U/gZsage5k11bPftdFvcr3yHM
jL3Ofcr1kXRY2Krbl/STMz/3NNo39Q9Ftrj7/kuFvNNfEzKm2nDMwHGNgLz5vHRIqX64dnNi5WHs
UDIwlw8kYHj3+LYs6iXs2QnvarhupB+K1I+v/eNb29vDKrzXE8MHpAXJr6zzPKGRfERXQtHs/fVT
CY/s+99QzXDEiUbSdR9UYRw6W1Tu/9UmvfddI0AZM93LpcKKyaIEpvoDsANk7fYS4yv1McxIPKC6
sRtFvOYHntI96SX4+thRNZe80x/yOthVOJXwT744B0leXPn99oYlFnswaVPbFMSKzkp4MpevC5RD
SY8qFFhes677kjUxzvxCHuuanK6RQUCPHdhCF75xG7F9/WpHb0I3qIjUoz9fA/qaVjEUs2SchcWW
rVu33vWzb5qPJFnrrlihhKJ+NcuvzCU7In8JdWL0OARt0rUv9STiqf5niC5lJvftgti/3mHXgUR0
423mv6e295bfcDkO6VIKYplrKI/0gktidIDzNa7n63Pft4bkT5DGrioXkz8cqhUqmPrYB9+5zK/T
v4gEtw2sPZHfUQkQr+Jv3R1RYLdfp+h0DSeum6heQXzqX7fI9sa1rc7Vjt5MX75QpVEUEyZO2Dzw
VqpdEWVb6HBb44arVFGRlTJPWSKC/HlcpqOXjvd5YRONp7OcNSzIWKKHdo55FX4go7qgumSjfUvX
TUheSzKi17VgiVRfgYt4liA8vW2OtpYND1WpRrhhkbOkzMcp5h57dP364+22LUesCbmr+OqRaGlZ
QoeTjsKYZeGuQ32v+NnRCe/azvG+71wjsDe7RgtS1S7B7AcD/+lCEHcPVugPZVleXNcTMZvZEyq6
2/j212wzZniQsgI3Yr9ULGF54cCAwgG0IKBRuK/161ffjGWsSt1SIOaTwi/b8pDLtQb/m+zH9s6t
ZPgG4akKdDg0TIoB7EGOQHKWR+DOvd19S9BrKo/Pbc2DjCwsIe38lxb00uv2G8UB16ZiY7Vt82+Y
cQ3NAkY8HiQOpKGPo+9He5Uxur89gOsqvuM6TUCfzIpGkTQNkm7yX8uofnWVQkFSsHEpsDRvwvnA
l99kknkB7hp85zjDAxH+E9db8hiWuTEhfc6IJGzg+Oh9o/N91oFgLJLRfaWF1MTycZ6yKlI5Oj+x
f6aIp7FP7+PrpiYx61pK0i0TcJnQhXXiiHcFXoeGrWuSZVuaVKylR/umnLBnrhoe6jElS5Tui54s
qIEBNOfD3Lrh1juabYkNC6ZhRNnMyyDRJMYtf+1jCNHc3py25TVsl6VjExQlmnYZm2N3GvCIsJT3
7XxmnL1CdZPrcOElZdskaz49k7I6pcEW67VtWgyzzXOvGfpl9BM1sv3Cx9cKnyFiq/zBNjXGHSXK
l5FBDIQm7lQHsVPXFzoU7L6pMYF8mO3cHWvqJW0+7j01HsTqH/2+2mje0vf/AfG1QauCdvGSaWWH
tfcfMx1s+GPLrP8PgM+HhMzAM5oELYq9C1pFu2ptq8MqvfJw16Y0qT475C3LwXe8pOrax5Wop22n
YOv99fc3h2FTzEB9gDgU+2Q4AwT9wr019ufsdLvn76fQqIl2IzjEuZ4WkkBJ66sMsnPt+wdo6j7M
UXpwSn8jHLctr2G1bpC3bUvIAo2Fxd/pHIKf0nPJxnFoG4Rhtg5tPcdnmZssovlUA6IpluKCR5R9
sI6PdXNnhBsY5qu6jpb+uK4w32k9O2DfBGV9n+5bqN9teDdLZQgNDBsOSr1mY+utCVmWXZ6RfZSF
jxDsLON+kDvmQPXEa196MZyYL14habsRp1oWyETG9X1f52nUrUlGivxzVLDFi0UFSpf77NukYFvx
9otCyUUnS8FfUV576tiwsbcsq28SqgmvArAVGgJJo7pD3fiPUtRfuSvy2EmbZheO9x5rJjzO5cgO
AcM8J5yG+yFSCL1a9jcQi1scYRZjN7FxQ7isEjJnmKWxmlF4x595uzzjHeDltrXb2r+u/htnspZA
eoFZVyfAyAFN4zYyGWWrHmjmlQ+3P2HbSIalg9ph5Ei7a+QPBh/X5n7a6zLbYvCytW5auuuUXru4
c8KaUH4h2g/qmDlhdBfYgpqgO9AcdkHkqjkZuKMeXahAnVlH72POoyYBJF9HP/ODFlMD4n1WOCeQ
l26Yl2VhTcid36umhNyxTqjT5DF0X3bNQn7TcLwvZjdhd13ZFLpKS52wlD8vxPk4QH+iGvRWwGhZ
VxN4V3hj13djpZNp8q4JXTkdF4bL6+09aZuda0j8ZttXLidRK6MpYVG97/P+uZYCRI/3iQBTU/t7
6igXbTVOSebiTRXVRCgBSUe1Eb5Y4nYTecfqUQ1+6/aJDtQxI+6FjBqpjuU5y7q7ctPU5GPz/IBN
5apVUoxDutOt+5CGuRengmykmmzLa5jt1PmD9hanT3ynSXd+Gn1yimw93F5dW+PGsdyFEGEu3EYl
chx/Q3EnRZUvXs3ua9w4jx0+uajwQeNdPf1qvKGKHfB13m7bsi1NsF0pIQUK16iSWuIluOhwYA0r
XH+9lQV4P8tNTYhd6S+ofBKpglWF7s4vIOKo/Bci+MfcbRIf0uUFgBxx6dxH7E3/B3Wn6yrtJ4yI
r2F+JLRyHlCwuUV9ZFloE2+nZQO2mgn1ScpVH5lP/iLR9On2Ulie6UyU3Yrs2qJRWZqIatpz3T6M
gb93O3WiMDbqoh6h36oTsNizCbjD0xxO+ajqE7cvkjoNjiPoiaZ6/OEV87fbo7FNlHEG4/W9l+B1
6RMvzC5QOXruQOh4u2nbnjUseQxE1gKmid5nGtwWuotAm+tLVEz67kY0b+u9Yc8liNS71inbpCBB
+eq1eflwTZjcZ9CmILYuWFMGqdMm40Je0lo/DM784/bcWDpuYux8F6zqZZO2CaAN4yHPFJggYAcb
HbfMvAmxW9e2QyYL+RPVZz+hRpTFxNWfeZNtmIBlX5pFVaHgvIZuY5NArhs4tWM/6gPT4sFxt16g
bPNz/fKbYxi+RiIlq+vER44jaYlUZ5dU9/HHUhPH187rtfB4bpMs4iIO2wXqBc5POm3Rxth6f/39
Te9lJgMQqPt1UrpaHsZs9U9pOMk7Z98wWQEdXyA7vC6Z2yHOKeq2giRc8vPa3WdVJoqvnnyvQHqm
xqtrhnIPaOoo9gCivHTrUd2WcTOBfKHkDFnVAV8ABUoZoTxAHBfwKg/L94nT2JdPgfPVVX91tQfC
l/5EMiiq56c2D3ZgWogjtz6UChBk/dhn8w47kFI3ZmO6w3/yq2w/6F/4m5MWQM+9YF78rXSszbKM
M94LqrXAS2+ZhL2D3oVVzGACrdoUT7HcUE3sn1jWkqwOrxJgOo5NJ46+o49e0D2StdmBVvf7Xf7H
xP9debm7fGgqZA5H+jCqYF+KlW/sH4t7MLncgiXnnhiGCo4fEdbYsMdiDn8uTPyIXLnl42wTZXgI
uOaobcYCIxirfygpPi4ORLE47KBkFEQSANdveFMLFzg1EYCTbqGCEKo6cfQH1w2ewtaL9fzfZquC
rz7Xh7n+RFmDDOkU46n5zmk0vAjQdREvtKyTJa2Q3iVFyo5yHYrhn06Tuf0L/IFbZSLvrxhgaX86
rIIL5ANBXw8CkelzWItPvAk/9AS0iz6/LxHoccNthe7qt1mQsvMwgLmuh57LrkiDLcL29w3TM9GS
Q5WDqJ2Nyxnwaby1zI1/UA17AEX/Xddaz0QO9QGYxlRI6HkOwh8tgyyAWJKgHu56VPO44VgKd2wz
kPfQs+Owg6/dZzblW/VR7x9HngnwIWsaMVZH3rnvu+6go1UeObZrfNuVvG+I0Kn6c+9MVMFj8cU7
tyNBEVP3u8+dHWhwDmp0v0L9+vftz1gW2OSDKmomatow75y3YkFx/XwOfdXtC7r1bvFfhcA7uUzX
2KDuSAJcrHDsrSyPr4cGkDVhFkvQXtMu2oFHbaZfPVqcJp+ccjeNi6WIe5xQZbPE7vL1nnFSkw4x
88JiIY2QiXKcgyj496Do99Oa/XVf80bEXPmr7kjBl7OsnsqOvvR6PdCp2QKNvL8ZqGts45xGExXS
Wc6qj56kXzWHfEQNAyvJlwBFN6jCzMhdb7meiUnlq5ynkRTreXCPcimTYayPw+LEi/ubpP4/90wX
ODv/3NyjLzrkyuR6Zi3koGgNQQhn8stj6jXyTsu/TuWbYNFtQHOxLNV6hqhJt9PlXJ5U6BcbwaLF
9k08KpuFgxh3WM5B2vrnuQRL35J548azhK31q7G+7Xs1RFFbBSCewnP3E5ctgbTSuuxvT/77rRNz
8iloKCovgqDpmC8qVmnw2ElvY/e8f4snfyKBvf+j1eL1LWPNeWoliSkAdZ6Lx5T/y4ZrGq0LoOws
yLAjDKwRQTlu+ErbiIygRdTMDSTKIc61DMHU2iAZVCmxnG7P1/vGByGVP1eDu7xCtfAynslAaZyV
fnSqF0kOYdW7D2HkVC/63rw9MUMGuvCpIaCaOS+KiOcyd/oHb/BRXtDJrRoA22wZDlm7/jg5nIxn
qNuOMg5oPv5mBe02ThRb896f0wUViWgGqE+dp2GO4oY4oAAQy5Y+w/shFTHjBcYqZ5LN2p/huRao
MDdFf5ZidE40yro9YT7beEqwrbrhcp3Gqcc1SuczyUGKvmv9eT5l00R3K5+bvQMVlm9d1N33+k7M
WALsCC0WRZGnupm9fTZCZrNtpo3HZctQzFCix4t+p9eJPHnhB9Ab78uQPl+B0HRiPyEif7xtJu9H
EsSMJGZo8QFShK9Mg45FKH+iAASCF//ebt2SliUmYJf1lIE1Cs230AgCtjzWVXDK5zEG5VlMyyHp
rmiphyydHlXzePujlq1skkvWyzpNTehNZ77O+QBhu9w5dzLcKv+wNX/9/Y2bX/KcpaHPurNft1W1
g6qGp4GOFePGultsJTIMXUJS3NUVhRRClR4Bqvx7dL0YnM0PZd3cdQ6SyDD2rOpBUp8qmGPFnfXI
daHHnUhRX3Cfa4+MwCqUZTVCjnE6g9X1uSiHr0xs8YvbpsewcOlpPdSLms4OuergNOuuXvvvNNVn
IdPX2zvIYhQmZLboVjBw+sN0jmZyCJY2qQK+Q6RzV6BATBbLOQBmoObddA4C59OQ60+l7jcuZhan
8T+w2ToTeEntpzPzxN9tNlzyEv410I+prs5FmR9uT5DFBky2yol4KQtATnKuefOq9Kc8ExsO3Nay
cWyXUKgchygjTxWvnlOhD7Ti9/kFk5lSEKrLeknJEzDWJUKN4GFl1UaizlKMRExubwlxo8wXaByy
7RoEYdnnGTpQQ0tjDh22UeVHx2l3qtdHWW6ptdrmyjBjRvrFBVGSPI+QbYpVF3Eof1Vb6oUWQwsN
G17TsKCkya+tuwfQhu2Vy/9Zc/dj5In7LuPERMzS0XVaEXL3CcRbr9x3voSj3IhpOdzx/15gEZr+
6abzhs01QKAoGipa8SGjNUNVaverrvNuv3RVvp/LWsO/FuGpHMdl46uWJTFBtHRw62YNhftUquIB
cII9SrS/3GVzJoJWScUKsN2RJ0HY54GW5xEKMxv+2uLwTARt4eglYCgAe6KF/s0GnjRVfVl6scXr
YlsMw6od0bK0TjEt1UA+NX37DCD8B7eadjCWvaxAhSb1Kc2acH97rmxxB7uuz5tDGi5krGsPAxpA
yrW61UfRQpPScflppezk18G3uQw/+pXcZas+eVCovf1h2/obh3cPUuuiE4H7pH3nVzYsp3Hhp/ua
Nqydg86qiiSahix6j6wAAa3r8tfttm3rb9h60/sTAjTffZIN6GgD+uLlzjcGmYvbzVtOJWae2bQF
t0JE3afJL4697uHY0weV5adGNBdw3248HlhGYUJt89kDfrfHKFoU0gRZeo6KMe5VsDEKy9qaUNt+
og44cdA8X7O9n7mPEDrbOD4sF3ATautWtTeVBBNUu1+R/RmzJW6WLwXEmUWbgb9sY5ltI7i6+jdW
AWoAp0O4jy3Uy68Oif7t5vnX7SW2zb1h4d6CkrE+x+RkVX3o0hCqoGo3S3a43byt59ff3/Q8XcYs
8Nu+Og+TA5ZAj5HDmqktKQJb64bVQqCazaOEwFnVQtAiTHm2K0m6pdFrmxrDcLPMm6nb594TH8UP
5skXqodTE+qNaNLiW0107Rh1s6YT9s6AarrqwzS8OgPYEMQ33OSy/C9fhhsOyGLFJsQWypNcTTN2
D+vYY8uDp4UPT2PJf7kueY2i8j4rNhG13Gmly9nYnL2AT8jyOfIwdDM/uA7ZAs1bzM0E1ULA1ned
imAk5YkJ90DS7oypa4o8Bi2KbsetBwLL0psQ2yha86KRqzxzVCrjeTz6EU3qoZ31fceNCawtco8J
J61wvRbg40RZzS9aFPcJshETVFsXWuTR5BRnT8VEfAe3klY/bpuzJbY0ySZDrwFFiUbTc6ueKJK5
gTvtOmdGUntjs1pM2lQNDiKIpkTduD4p1L/tIf1WPMo1ohtHgW1dDZPWjidFQHhxnsbiorzy3xVl
lrGbb/E/2HpvnMeDv8owF0V97r2qyuKlTEsVp4Ahf709/7b2jQO5dOdplq4qz22pnAdJwcrMpnSr
hNyyuiaoVqdS8UDJ5lwU7U+oIH6hRfCxRdWwDvXDXQMwcbWlA4x9pesVaRtARxdvcmMv9+87bExQ
7do1E64F1foUivXQ6eJTBPj0RqRtcaKm0HEXVS40WJ36HBHxpQzcczVAJmHxog99Fnx2y+o+L2pi
a10VRQ3I3bwnVFuEv2tfqqegL0IPOpd4Db1vEa67682hDAIeeDXSl+e+Bpwc7FL62IZ8i3nNskdN
cK0uHbcnaQgbqJqk8Zp/q0p9v6/jhvnOwEECsM6hNogadsAtdbjz1LzBoGjrt2G7EQrJ/AgSxOfG
8/+GLsmDl7t3Nm2YbQ8ODEH0WJ/ntQXWHhqKJ4Crtsp0LGZrwmrDISi0xq34XGvV/ORN5Z6VM4K1
Oi45gy4xNHokv8/ETIQtzUYUaWCankah9iUKTmNQhQcbNmbxzv+DpqX5EvgzarKiEbwFA9AJIGmQ
+PP27rE1f52/N9u+gPLggFpcZOJ8eM8YaH6/APljF5ZlHnfw0uHGNrV96Pr7mw+FYM4Z61Y155AD
yxn1PNtnIlh+FN6wdfG3REImqFaoXBadwlSx6m/+/5x9aZOdOpbtX6m436kGCSTo6FsfGM+Qs3Ny
fiHSzrSYEUIgwa9/69yu97qvI1z3RUXYYedwOBwk7WHtvdfCRKvi+ermo20SMa+xv/zVCMcvzN7P
hJa1XlcdCbwP7Ycj3kQNOTOvrHOuK/Hxr5flF+fuZ63lCDQ5+wZ1kDMz8i4IqvvQCf7Kav9qJX46
02MbeFsZOO0ZZdEDqTyIYpHXPfo33f3PvbUtd0hXhqQ66wCq9I7TsAz8Un+lyfSLc/1ze21PLB8k
CAHOXVNDKtquOmXoaY9ZsP+YS4iH/Ovn/4tn9HOfLQ3dICqrqD6TRn/lIMrhmhVy//cGCryf22yh
TE/7Dl3B51aaHwa+cvf8vwDNf7FzfmbJlCtoh526rs9YhzvuuG3Me/tXEOevnv5Ph7iHnpNfyqU+
e5v9HFd1DMlSwEfcSDRk/usn/6v7v3z/f9mJym887vTGOcmmBvCx1F7qSftXPJ+/WtefkmOhe2cT
u8bVg/5JDirjdMn8bvmLSO5Xz+cnX1x3FcQSIe1+qogQt6ts8jooYy11dUU3mf97T+in8zs7W8eq
cK3OYqXPyzCRWCn9V+7mV4//J6+8lDbwuS/FeSCVTZ2huiZi2v/Cl/3i8fzcAosmG1+whXonh6sH
YkifuJrPcTnUSWXCv2rF+MUa/9wBO1DDRgcY7Xm3dQeYFBzAIynDmOzdlz9W4D++2/8Un+PdfyPv
8z/+C19/H+WmIEOuf/ryH8XnePPef87/dXnV//utP7/mH49jjz8//8qfXoHr/vN903f9/qcvskHX
ertfPtX28Dkvnf7j6rjDy2/+//7wb59/XOVxk5+///Z9XAaQDDx8QoV8+O2fPzp+/P7bJbT+j/99
+X/+7PIRf/8tXjrxrur3n1/x+T7r338j4d+ZG7peGPLAI+TSHGw+//gB+TvlnheEQRSFAUU/+W9/
G0alq99/8/2/E48zSLgFaDh1yWWwbR6XP37k/Z34BOOVxPdpCNSK/fZ/b+xPK/M/K/W3YenvxnrQ
8++//XkzcFwpctGG5geRS4GA/zzU2Ru5AJZcgmRg9C10o4e2pjoOuf4L0JPiE8FC/U+RBm9F8YlC
9KX7AQE17M/FmmlDkXUxxiTbzKFLkw+L+RA1dIPQaiPjUX6ve/tj2co56dzh06A3Cezqa9I0QZfq
aLpzFObWa2bjpvJ44vXei9idAkxm/XGqjzoCCZiyIkGxCaK1txsDXdiIQl2yubpLFHtg8wSRqz66
NbB0ccDbxDXeK4KjPh4YegiacjiVEJuZVoUBfG77uFT0xY73ewkFQDWG3/d6ynar97h3H1vq3m86
OEvHu+nmTR8ZDSXuePmoFx1Pa+jnshv6uAnrx5nR79Br8ZIIM/LJMNokkA47CM8/AFegcS8FS0jJ
ni6yMfGwgFe1Y96jIWI7TtS8DtNa1KHHY1MGZyQ1faI7e9SSHcal/Srd4AeQits5gpId1BPzKShf
h7CTcTACMGJW7In1nOPQ+GPCRvdqabaHcZbvVPQn45znC6152YOtpWX1reu1TzU/S8I/jLyBiOQ3
tPPQBGNe0Fb30skfq3Trev3fr7CgXe2M99xfbkpRqHzUXv1Wjfm4Qxy1r/0+rlQfE1fd7ps6MkHf
DYcsBRuOvdP4oCXv3mQXOTG7bgP4zLqD0pw39p8RWl3j0nHv9NpHsa1X0PPZV9OPohD1/lVVzEsx
1ftdrf3zHG5pRMmQrqoGJSyb3IRFtLhmF15YqJ7bbDIidUzrpE6LuYW5MvHUhOBalBC6ld4VkEjI
/0Wjk2infFENulb6gCY4jzrp+zHBm0QxepVNum1PTqRfVb/buFtrFvd9ZHKS+LVsTlJtQzyVOwiy
d/PD06D9hdJH1rI1XhB9pKpsUwpbGiMv+qZUFI89KJzpSE3KwXFHe5URz+DbdAAN3wZePZATY2QW
VJ2q4wWqz08T0JZYO1Iner9hUG1NplKc3Gqa4nrBNFU9U5VOkTw10PmKSy8S6VafCGt5grG3j9l1
5xgVsUEkFb5EPgw6veBJgtk5jTxdJ5oPV1hFm7QdX2IZ3IIBcUpQZrPp5lg3FrY+QnPCoNcuRq3y
C9jyML8inmYsDkiujo5LEIFuSW+74sLzFM+tHtNwcX9wFd540/wj4PMXW08gjdu6IW6kgAABkpBJ
qjiqrMxEVZ18fJP4cHzSH7/4TH+MFge7HcKTO+M/pEfwYDEcQ0yTlINuY/i1eDXBs0aaE89Oez8t
0+0MMa+kdPUH0fPNAPFFO3VQvlmXeG3GLm4C6sSQ2unBsxuks5BxpGWHEZoZO3lIpioMIY0znIx5
CPSaUxMmQ8SDZF1XBUtj3tU2y1QruR2dLagzwyUwMPeHFw5JF7X9Ac2OeEhNNSSsLD9Ja/2YGili
4WTuVn9ZIF8jwKtlLPNjx048LsshiXovNd78LVy9J0DVydYYVSx8uIfNux9XecTk/JlG33sCUYW9
Rd4+VuVBMnprAgYOxy+la96iBSA3mknvjenu1qVYVHQPgtPrTZpiktGEW0AyvoFzGxJA84VJvEl2
GRRC+MVs66y8yFPOzKli0H1/Z5WiCWZahiQQ0xfPcJ2TpsvZtGGXNsscs3oAkacR0DJVNhscPccL
SBRTKN2cNYaECx5B5mYwYcoWSD9tU3ntetf9yJx4smqGdgYZDnt5vZRdFoooacq3AEzmdRfcNWvB
Knu/2OnFX+iV9NenodpSInUBCYtMRiJz1+VcumuuvWzm4RFk7BnTIjWUpUG53LVj+V5zeeoiP9+I
n4LR9WswuZkNRDy4LHdd+23Sw5o2fXDwbHN2G8jLhdHLVNWp9g+hwVYJAd9RscTQPHUyHbhgQRQY
6eDcQk9vgrVhuoD2kcj8abodYPtheqvzUvVnE8LhNSsHj6cCk+QuwSbZnZyGfhugspJWW1FFzoEu
0GKomgjl+OEWY4Ak1uVp7jMtaAGViOugq1HDqK9KHMqW7o8IIopxLFPijvCcGo0hU+d+t6GT6tZD
XWieSEI/LhFxbCbnI9xhCEFmc6txTKbmxnGbw2b22J1pkMBQ30CjaYodqT7IGp6qNnrr9bu7dWeI
1pDQHGhrb5ehx0oNewc5m3coMRyoI9Zks/IGYwofiwEy7kR38yi/MkWeJ8c+TEa9knV/EVIe4Yd8
yr8CH6CHPxyJLOYqUZK8kJsSdfwEpONbvNQvpAahdjCbD7MTDAGMKePkCQhk5uHW+X68lPrr1nkA
L/DtIL1vnrfcd9WTVfRUR8stJO+uhjG8ryJwAVf4S+rY7bu7yp8A4Q9x2VWYYkB5a/C7j4r16T4N
1y0rH9R+Q6buZvajh25gGd+C50rtd6AKHKVNZhnk0AE5sx+1kaeANTo2dfTVW/SXldw0fMrb0V9j
PupXsgfn1SqSDEE2INiu6rnYXRurQBb+Ul9JLt4nHryTwMWyu0i0bDHr6bBVTT6zMFdz9DiQ6Rpc
JyoGwvW8hGvh7OR9XsRVE+q3sIIhsbv3POyv40DeHDt8UutduYDK4X2STquHQEGtp6m31175E4xs
m4eVn/lN+1TN6CsxF2G9B7rMd07lPBpf3oMOcaTiUZjoG+rp6AKHbF3cdvd8cNN+8o/lsJ99J8Ai
D9493GXRzX4ufH5FSvk9QP4SszH65k3R1Ufk9/cVdVjsu/TQINNz9jdN3GtGTLYjBITfbLJAbW9l
uH1UZXXlBs4na0G2urdNWob+PUEQtG4iTAU4auN+84ux6rIt5E812snjeh73WDTHSvZol1wPoqvy
cX4cpRsHrYvJdMhSx0Ky68ETr5Hw331H3u9qLTazDvHuOGnnDE+iF1+BN9SxjYZz58kcc2enaWLn
WszXPKxu5ypIF5e9qOq+F2/rwGOF5Vu38gtmgM/1HMqkwZCoK1/lxotK2K+mXa5q9NOkiPdefb0U
/BKOUHIz1uGB2a5BdQdEr7AxbXSJ+tRyVm17H9IniPg+zSbMmEeBwOogbaf6Ddtc4MS5Lx6qskAr
iICYnUk9ncKHJZ0Mr33Cv3o7PRBiDo3nnX13PRp/fx7ViFcqmgnjpyMP02FZHuyyXY+Bl611fQoi
P3FXcfK3MO2pKRpZX2HsbWgL3TiPgoTXolQp9MnhVcIa0Un4QDgor/p3fymPxLe3AZ1zE9J8F/Pp
cjwhFZAMPUE4viXSWW85MXAH7iGCTrfq2FMvh0SJ8mYd7FfuisJI53tZeeDtH/0738hiAY53+dsi
ogijSziyXW/TiL7xoHBFk85OcF/N27Xc2+sJllbZ100WBA+TBPsJJBGvGJ5OVkLvDJW5K7zc1iZt
t/YOdL6YL1sTHpFHYChIPZaEhU3azOPV0DhH4fJs9My9c97Jnu7e931b8sjLLCdJTbabUYxZWYDI
CNaDfkXT66Hk43246tiv6jzaaRq++e4MWY7tRlGSjfv4vKA5pSvXk6E07do5q2dWuDS4VRav7pqr
juiEC3VDTH+sSZ9JAm5S9zSyOgP7GozFzW54Rt02a8SU9GObgDYzW6LtpGAASxIdFxdC5QZTWUHm
qhJ8FWGMloPT5V/Ctltjh1TuBvgfydulB+22Oq2jCzX4Jdk2emzC8SpUHGJrc6awf5dAF4M3JEvf
xM6MSSl8f4Nk2Vintu9Ofe3dhWOAWcP1+bIKISIGp4X4Zw+POpm0c2ekHdGB+x+krx5nSfNwXdNy
LJOR2EI1PsSZxtzQ7VD6/KasWFzZ+h4SrjkYWBOCsiQDc5cwmcPaYnquZ3FafX3NJv7cOc4dtmQ+
ITIRzIEnkAXaayGIpSCJPCLX8tPQ1h8wT4co7ZYo86CKxqrm6nKVuZvfNiN+YEsR6RfdtBzmFfNl
lB+qeo9Z2OddOSYdRDXAKim/8WhLJsw7UcWg4hkkanpvMfxk8m0/unv5EI5tLGWVIczLMP16aypz
Nq5KHBalCg+dYHfNw57OPubpdH1D2pMHsvPLIqOpPxkQb17ec+fDGl/WODIiW2cGE4kEbBZuPFts
lzq6n7u9qKjKBoIVNHsxyxAlRJ1Q2+fDStMJUag/Z6M/3k9SH5ydxVZDDHGor5Ty4JDKoy4/uB2P
AQVz3WQQ7MYowmS0pkl4p/H6ko4YJFvAAzpkmzX5onlSwsMvlyx4DG/KrXuuuD1Hi3uoqu0KOEE6
1l1uZnnEjD/ydHulEW8hN7zmwkvbqn52xZyhC/boWv92IeyaRNAc9v0c0qhHj6nMNyFYte3ZoSTB
5EN6mYWvdFAol2RQUivgGa7ckibgD5MTySsdIdqcr8cIns3B5OE2pQ4OflX3mYed0zsI4inUn+tn
f98Tz77qiOSe/jpwnIsY7jolJc96W5+XYDj47Zi43LkLfITaHrZ9F511Za4u+5kvfebiDqNlxiSt
OFAM1Dd1BMLFIB2gsaJEvokypk0UExLEZN2uIxsee6Lyda7gVHKxjoe2BO+98PNQ8odwY9cMBlO7
TUIUL9zA5NXCbxcBVtEoner2ODvR/TAM8IpQLuOyhg1UGYQg7qFXeFy9EQx922nr2mKYg8TrKERB
SV4KXpQLPTKlUqQS0KsnSSQZ9lEQ+9CF3d0qI9hbF3vmIcU19RjPpZd7jcpL9a2RMt7Aw9hynl0e
BNCanHT6QNw+7aMwh3rwFBu3e5Gjd73tb2ztT0NVHaqwTS6Xqvh2QE8+xupm2EleUPD8S4MuSyYO
jMqHjj53lVtcbOHk12fl6dOGYhYJyqT262sgKfdU7q8hGBHQNI2Wfv1U6mgA4TN/srzLZhHekNl5
0A4pfFpQDL5n49xcYfRuSQAzrceqi5Bd1DgQmzywQZ075b+BWvgBPajPA4AcTKeOnyrayiSovatg
YR++Uckip8fR93Xc9WRN9+0S0ZaDF89NdNyG9e2Pn3FvI8nm+CCcN27S2kecLgLyebokKzzCZNo6
x6jTnJYifAlQIoxDTMkK54ckbQVqBx/wkOcigaVDldh+MHGtnIfB7M+d2+IpWOR8c/QAgObHzgrH
AyXE2ACKDcMg9nYOggukUslWe1O8405VEUT7MxqOMX3v6cKb6jnjSE+awFGxqJwzbZmT9BFQu0kv
JGs3XMeu661ywsz4UOPgrhoOzKyFG9G3vXVVvszeHiv3CzpmfvjO5c13EAKOIFdKaEc+PY30fKvp
Hi8++DQdHM1kmmHaXPEgKlim2fsht/5zB06XyMjpUztitmTj9Dg5+l056QZIqPbwWlB/EjjSsk9D
sYpEmRVYyVA1MVu9G87DAvPNK2yJ3BO6X/XdlEFLl8XluHW3QX/h9IweOKngy2j3WRGsf2D4g8e6
z7FxcAZ3YEYd63/Q1clVhU+yKzwoyFIf1Wp/TNNyu7ZYkNFhOpYVXg57gf6vNXrCTNctYsAm9vF4
hRARGtDqVz7tJXqUcKtG02e/KnHzyN8MfYu29dbluBu//VwiewtesyBeFoh9ckijiaqBYJx+19GF
WRH4CoCh8lH4RMcjbLxY1sSlGrvRq2/69salrjzblojcGd+Hcn6QgSbACsR3zXaVK7d/GJpbhoAp
Fou7xxOe9gwyaNdtv0cRnAD0M09AdIeDZRxP3uBe1BbWhV3AfcnbMgHzeE2aMLXIEKRFrsfx4YAS
xgZdNLu7PNcAzPCgfJF7OzKyAAoLmWOqnEGPIg7Mq1qx6tBuHGNwCorkvtwAZCi0EmVTI34Y4dPU
hT1P+DTcr87T1jrRcdbts3KC4eRM1yNOUDHSDcjCOtC4LS1JhMdewa/cAfiKpvO+OGlTvW+0lnFd
4hNgrjbEeJo8O8sEyQ31Laz373TG6kdqKowQNGsKT1Vbbtr+WjPcthAbKv/EPo7sDjWU6exCOafu
qHdWjCUAQ4d0KyOZ063+se0ypZrfOz1inDnyjz6PcBaCPS7FUhduaIbEjM3HVCNtXkXw1JcrPrIF
/DaJBpPp07ctcN7COQ89/OpelQvIs/FI3cF5qKsd9aYOob3GI9OIk9IaCte1rjOOigOgE+6mZYm5
hPWS/6LpJWFutaROPk/8QV8ERTtXk2xf8HIjBoLYfTsMFZLAnXlbQnsSAZafXhmR/OTdQgaxRAhl
tnTvBhw46eyQNGvgU8NgTdcBgdQEXK13xPGPpZ1L06eBy4+sQl4zTfLTkcOnJNAgHksdexKPQTfi
a00X70iV08er25bneVI59KhANWMBVYrGnAgald32yHvEOVbAll6sUk/knOMwfVJfweiH/iuK6fym
J8DyYZktWTNHVTpBN9p1p9F0IMPT2qn9tuwbfiKLfQBv9Xs/eFOxb/ClItR9Ylfixtb1CFqBd0RN
91XlvwUBQFcVtmeKcyz8GqkSZL5hJv23RcMijBt7a5Q8tJO8gfDakvgIsBK6bMleD9cskleyoggb
JjVn5Y+ykTZ2fW9N0Tv4JYiQtksdLWhIXW8hADQcpu/a29tkmbxz3yGUqHGxJoDpMyg3gA1YYyn5
mm7+ssTwQ28SVEUxBMhh5wU2l+9dtscIfVhHA3LcBxgWzTFcDSnlog+BZXZ6Oaxr910oWCivXYt1
tecVMw3OLruELCrVVf+5uPKz9A2exLKMSbtn3YBTvPkqJ1U4Jnp0k6X2hwMYtG3SXVBBVn4BzAFH
BmHOxC5tYaLwFkxCwQ2fO1oEmt6P0ItIw1A/jJeyyQY4xmxTsreRn/IRT5lHl506j6dmiW7KFbED
HexnFXI/dVz3sEQrTBYVM3iMgIfpZoXzZwewGVkA5nhrFtZX2xR8eiA4jCePLcmkm8Jf1y9rF8Li
4fj4u3tju/ZaC3PLx/AhaBl8Bhi6EwYuu6Sn9h7r0eZ7zdEA6Itn5PaIOwasPViMvXizQt6Q4bih
raVYNPGSclpfamD7RzUDpTNJwCuau32g0afOP8Fejlhta3Om0A7mtPbbpey1o6Qes8aNDipYojiy
9ZAOPstK7gOZpchVBPx8HG4qv0zMz3Xjf41W8zhv1auhYZnPYkPw6ldJPVaPkXBlulZrfeo5Gs2X
AKo96za/t6W0oJR/9HxcnhuGAITZa7AKf9cEzrtkw+csFZqLNlpsPjYKGzUQiY2/oLtvLSyadNF5
h5BlBPzFQTQRt074MoIiB1Rwx8XASF+2iW+324AwH2kbNjKhWH6tXZEIWd0sTvvINj7GzHXiJcJI
q0ZxN1vtXIiW3FpUMQ99A/4o51swtjTzfBulge/bUxC4DSAvsFt0iz+hcLaKVHsbtIq65mCWR8cD
PWBYjS++bv1C7d6rQ9HNWpXMJO4uGhTVltcuLG3C1MhuhJq/lcQ6hYeS6WFx+L2WAkJ0pXSv6pq/
+IJ+MQboahv1dbH3DqbtaN9n9VbxtBYA9ZpqDvN2PW4AR7KgnwGlGkTCcqNtHkCh6D4yfZTNKMyl
9QUWlR65WUi93HtrL1MnBAwwINREmw8QkajDDJcI4kn1SyLQlps4W/vRVYsHdKS9Hpfu1d1Xejf0
jxwcRECcHJUOdZQOFNnSyLh/Uu73gNcL2O00tp2/IYav5mQSUPCxoU5RqezzyZQ1coQFOc+sU1Rd
TQrcEr1lQ3Pv12gMsrOfCg6JZBJgrtBfzGPkMHNAPPbet9u1X6NIEJAARZ+pnxNkZs92hPOstFoP
nqsfKrSYQioRXcqVHZDG1sjgx7LKsXdszIS5b4ZxwjBUGMWaB99Dirxj32vkDOygVqBN5cg9OCSb
jHb1k7YXeKtgwkaza74znx1cI+5I4GNG3X+1rePFTVRV0Dihj2YYZWIQLKndXYFflTyp+UFuZX1e
fRTOmB5PMANzs1/JjrwJQsu8W7wcXY77cW13LBFSMdM96RXY2Cb1se8o9FqjTRdUvze7513RBaVE
H8PMZb3e7LZBtaiMwsQdkHJ2FvUQNdBnFeUVEEje1Ye1lf7BznAYJHDOznMFuCcRT6Oldfog9sFL
F8QcMSZGnYQgVwDBUZusYrychEwQ+xVx0GamN6er7za5IpCDJHfmWSdeR/0URMY7VutTOFovax33
hc5qTZA9wgq1+2tkPZbTxS/K2dTIXa0GaZabol/t3SOoDKHLry98/l4GO0kWUFmD0Vy/UmVIhnnP
01r2LUx8OMWsA/mpmrAh5rLP3WlRyRoBeGoVMkYDTVujIBBFRDtmILspkPVcatkISnfgqEbBddYO
6OU0mZINXf4rIPBEzy7Y02GDVpej9GnJktY6leVaJnwgNFXQOo9L4la569jXcpc8NQ5E0Hy0wjuo
pY8jnVG/nr66FaPnHu+GsgB2r3ORcQmRmO2tiq7Bdbrqcb8CcBq3vkZ2sbQBNMY/WhCWJb1sqjTE
FsRmUoeZVe8Bnizz2/YwRj6LIWr6vjY6LCZlr+F6qoPsjxDkQsTKVmjFWYceab9m1hUg4WhmP5lr
cpTuPp6dEPAkH1H/20AFuTFPHxi3rzJogAwLnJ290agTQNdsk4gGJGBUt5myTtExLjEA63VwsRB8
S/T0TYD9Nw/HS51LOEdKjJ8s6KpDEnEmEjHa7OpzR+Z7VF7Go+1/eOiMQ3W6vSyGm5CBfAFNlMhR
Q0SSrsdvW3StDCo2kHqh2TQ1d16zLlfi2M5hdapBsQXFZYbQqo7Qk1FnWroiL53gRYfSS9FCZdTi
5tTvpkQsTXvFVJhAkFW2w7VCbpfxxsbeRrMRcU9atYgVyFAfI796UJPfAKhDlFD1+t7K5tuwt1vs
bBdeMkaLUbQ25Ts1pzJE3mGZisHs4Mbc4BfESCJUp4cwhuriCoKY/aXevpRoY0inscd8PpiGE7PW
BeqhD8402CwiHcudS2c0UA2fu362bZamzeSiRoneI5ATnHjQzjE+i87xwXtkLDohVZmwTvIz2GzB
4zKtGUw9oqC5RmfH5KZNMEARVvjX5d48CNBlRGCCTJZZq4ya6BhM/BHcz2NmWtslZeSAzX3kce3j
LIRWZWg6kGnZuVOCzosTRqpVspNgjl3xvWl3N2uYrZJofIYbZRkJC+tOIQCJaUp487JpLzrWjuHP
k2teCGZyMtp4LJ6Gds4Fxi1gy7c9Z6T/ui6g9912GPWwndIINjFpZ5jLdZwA3YguAT52faEHWASC
DxtCXo9Ubsbc9goHMDgiZ74JQ9TpZmedU9kpB3k80sqO8P2ADoirklm8XcjXpA/FlGoWPk4Dq9Jg
5SiVV/q2ZL05TGKskPPWKEUoe56bJfG8SSWKo4aIgsKVV+VN1M9XPrrB0U8IrF+BUjadm0zQ3k0N
H24iYBgZGDJTv3GfyAymsFojxXAV/jdV6smhrSg4wILJGpuixILnF1aQ611wtXaCy8Ig4nVlHT+P
yjZTYc9Odp8jIP2oaABPmvOusdCKC+DgtRug+0i4mXIwyhugklMQD/DsNgeQiIrg0W24ZaGC2pzj
k3gfmypTTHiIccSJlfAVOOcXnKtMK06WS/Ycy3Xwz5MixdpD+aUCQJeW9g5ltS0T3BwHXh9KRx8b
O0E5e+0hx6MjQBUaIZ9t5dfAs3cgxX0EGomGorkL4r4kVcbZEFcGnULQDBhihHDXJhjuIds7xC13
mytC5AGSOTvKkiBnRK+1vkTHaFKXcamrMO6qaMnNGKKeqpkDGFa+tU65xUAxvpXAkodhh869Qz5G
E8OXg4NhAkyDBbQRuCvBiZG2ZAwAU2xBagGv1r65xrTDUzTTK+OJ9SaYxsT4I/0SyAaZhcjFJe8d
S9Qt3N3lyf9h7kyWJEWyNf0uvaeEQQFlCza7+TzHBvEhnHmeefr+yLzSEmHhN0xu96YXWVVSmRlg
oKie809nKi8jfR7vekd50C3bBzmCThWb0excJyjkSk2TnRnnR8tqHiiajY35w64ttqD5SoYzt6Qm
z2mKtoipA0dBigCdKuKjfLZWZdn9jAKFGdHx+NYjNSJArtogDWesp2K7ToIEyGBTdOC/VqoTRet8
uiMMp1wbjfkRGtoNIxK3VOZm+mLbzbgxOx2RjJa3Sy/zOlZlR4htDeNqM/ijVkZqgODOQELlZqJq
Xcvim0O1tarGEAq/73G10SGko2SAqz3d6w7FjtYjNetF4y3j4Q5pxFgpRoNnq7zIr8tAcTwnSNBQ
UbVnhZ16DY22N83AC4IiyCbbKBj3mWo610FHmZX0zqbphUoURPwhusZekRB4HWXJQzfXynpS1NEV
qY0eC2TNxXMHkixNJsowur130JwzNcNQEul1yAYYtSmvxri67jHzeuqSA5ban0VcVbs6h9UJ+6TG
5B59VPrgIadVPJunyfYJwlToyIhwR/AknHpbOoAmCtcI7dDfi5b8VrZTCCjff29S5yWY0Wzpdn8b
R7I6qGn7M5CMlXNC0azadtqDnlx1c3NHoCKANQE+dpevZ216Vrt0XWtGT0m3GMus4cIyJ9fA77+Z
sYkKxfZXBptPNQD9Zla4lm1pbzQVqRbCjr2V8oll9arQBbcbao8zU3vAHfyVkjoj/XHxs3HCfk9M
iHVg3AuY+dox+mrd1wpahsC4TbPAtU3gaEpAY+cXgk2goXiaZ2eHnC9eW3X+NejOoZDVRzPGL30L
ZbAoW9i9cl8tNjJling8BfUODeAuVIIBy8JTGdWwl92wL3OxJ+bR3g7FdKmoa2lC0wukUtTMQwYf
kPrbvlI0Bs9kcj0JuZ9mFXbCsQe3Ho+DNbHVQ23Q+6cEKrJXe8ak3JVVu06KBJ5Xyk06TvkGpYUO
SOwDJYbGjzGL+xVK46cUKXPaMgpuyJKfdpQHqxR/wioqgkejjXQvkXG5caR1r1c/UV7mBzbPXTNU
uzIe7poyZNcM/XwNKuqFQsTrzEYyRFO4StmfXQ2R2TqF6CoT8rjrxHk0hXVjaCmivJoDOXHqfZ61
Pc8667d1qz628n3MbfUQaGSFmLChlv3VxSGtc27CR8/hXm3NyIvTbtoZ2kz+Xn/NpLNNV1vosCQV
n13kAuglkMs/fRumzCjT6lR6QxXGQKi2O5rYREtnJSTHEUxbv6mD10wJX1XKwDQsxdESmrU8a2sz
Ve0m1t/AB6d1bauG26a1dsEEnZdy0EvOoKnmqvVrn/PwfQRyujXUa8tUWy90XhP6060VdYyXd8bE
lVHnMe9VxQOL6CoyzC8I0xvLhKxC66e4iTfGRrIHBFlXbemZY3SpJAxQzjUuNUeR5tpNKPhiAHlA
LhYMgwnIOed4JJPdXKA6MW2kC6DlXqKma7WTpie6/MaAnKos/dMJWFJNZ8L3lLfgv5Gr6aqxMSoa
D+XVT9MGjWGcuLkzPlhoAGlXrzWgOCOQT3EQXZuN/9PiQNSL11FBGaQG5b1iRaFbzZChWicvCkPx
nJoilMoDBCAoNqo937Ej9ftUL7Zm1O8N/hA/HYA75nWtTpwG9F6zfWU7JhUiFaeh0s+qTET3u8bY
9VWyUHbKha5pzjoXfP/KxBRZfAPMN+gVWNoJhCE+TGp1peIF3qCf6t1Bwq2Hzj9Xm3r7I6utcZVC
SHQRdWTQfpgyRg3ZGu5MWdD6+qVoAxgdJ/NdReMY1DkSDafs6LUQ8wWQl5kpYJ9yAgnsyvFsn0uy
UnGTLxPJc+0lt6aNUk13fR5xYCtlAdswu3HDa4ma0UAliLwDimGLHxq1aUGeq09p6Bp1+0xPVLod
YH6cIYoLyE4MSrr+MgCeHZ114Ghv0jCB3eL+Ypo6TnAmCHp6Ut+lrYp0ouLXJvi1CQ/DvurHaF8L
uRNKhChBc1azUvaeVPx3WHdjPdDnbsqGfE9JaaFFH5nCrAVft+/AKI70HUCdGhqwIX9mu8LUO39R
aFaUhdZVE0ooq3Y99rx2NYQDJqShUfKV9AlHlPPRCBBROYOgxyt9Jjyn23Ecw1UnNZQzUcCcggAl
32DMbPCoDllaF21Fx2RElbVOfXYye0q3fRp5NAmgjnFA+kOelp7KpoB2iSHMoE2AHDu1Tx8pNO8T
x/4RNgio7Lh6aS2EoVZfHaDQVnMbml6Uc4RjdrzpK8pmo9snEqYiJWbR6wQKIuxpiavF/sqa/b2W
jY9qq3zEkC5uYjY84y7dBYmPfNvkV1a0gu2U34IOtSu1nDkd0DwHn7UF/lIygG4dBtFrY4L6TDOf
Ls3idiyHkIZf3pDoa6/toppcJ1aeTPSWmZn0kKYNIyjM6bqwjKeymyjFbifGGFACqrzoobA8uul1
1xpf7ey8dLGzYv4SW6MEJ2zzFNRKq11lQN2nzoZOJ2rv+kGyZZbdUS9rTkY/QVoc559iQpCIVudB
NMGFzgSexkgRQGUlogkHFXoCeGKB9YI+KG6IsNwIxW0vJm1lJ9Ob1SePCIw8vU/WZV1d5tLuVmY7
v+gJSrsxQO9uybdQoTbyZ23v4/kzAPgI+b5M0vHT1C6V9NnKnB9KiNxOdC66us8phfMEJHpGx0RY
hoV+LmYJeW32bPfAjfRNI83ATD6e8z6QHzxljGp3esfCkDnAQX2VSEzXaum/TgOkQ4guu4vv9LqA
D9I0sR5kdVEhU8VO6XiwyFeEOq4zrYldwyi2vqIdddUJqR7kkZawdfVKe06G4qXs1ZdBlYSete9m
ad5KM3JLixpjWv7Pks52rtunwETEA79+4VeozvSSr0OWlSdngGE+Y05bNTFQoNef0tL2TpXc+shS
wzIa4TS4BzUOL6Y8PfSjj6wrbjYigtRWgesDSgAJctdW6DZqracohVJH/BF4mtpx6NETZkX+DNv0
EKrThRmbtADKEjvfUlGG4Z2qUIZjSEDAYt3IfiYDBloQa9plJ/K9L4IPQ6LTCT6tDmdCFyYPWYO/
dYL7yiLj3Z4q5JBq8DSoee42YrqKxvE5D1gBjQnGMzn6Xuh9uGo0Y3KHG2sR2CQ9P6rKGHgcVPq9
pRarptfckNmVnmVEz7VSvdhzbrl7DsT3TO+EhyUsdP3KXAV5/6oP4eQ5BkSHMjOwNHcyL6ujp3ww
L6qhnyEgbJwSzXGaKBrC9KDlDpGG87TDAL/3+ZlhZNMQGDQlNMJa2b7W1vRRFuWb5PR0UPhH6rxv
pu4mb4y9Xg1veUf92DTzCiMUDeeF36IZhX9FydL7P1qGIFN8XhQqDDUoki4jJOjKRyIjavsYFZVl
le/aq0lRTC7UXZHqL0FAxZeodPNDZe57e3poVetSmqm+YoIg4GKqCVRex9AJ9lFa3GWkegx0JY76
IFAZwn1dDnZNV+1vLa38UERzJxBzjADk4XALMvuM+Y9Nbhy3ND7aVF0LJjUTHvlo5cN12MbvAESV
ZiPJse8rrb3KtX5bAa2TpnA3x3HDz+0dl5waL9NCKtD+y/L7fWCPKAv8nI2/1u8n5NjEpFyjKKGI
zK0XaNMrNJi3djQcG0e5igbfHZhmTiNtImBCKmpV1lvfdShrA3hWh1NJY7a96V/q5iXfjOH+8zdj
vAmwW7QOO8qjJ0SspGnl7PTxgAmgCZg23Qa7OY1+zor4UTMTvI++uly76jWjcaOYJT2Z86uSxFtc
05C8HJjQ01eV2SIbj/dRTdXYDPCYzfhWGglTRpefPAzxaqbbJz9vT3RY6tqp8phF+q7ovxQxXark
oDK/mzn1l5NPMTd3EfL/AutCVKb32bzRZ/stoi3hTQeg5pHwFoYgLchmHiSLUZN17BmHatQTV4+z
97AuN3oVZrSQiB7H1tkZZSioDwGqAroZSgb+WOMHglpky+wbUmfFLi3Z1HIIoksAD/HR1Qr9CyoL
HECNDwWnkVvmLCKkIj98wEMX+OdNmgH4qmw/1Ta88CPtSo5PdqrStZB+70292OedeefYnBBFVmN5
WSBIZyzu+nSrGZsslD/MOFjbdQdiFs4/jVagkxZEnkTZ8xRan43Q4BpmOGobUHkOA5ZjyklZ1us4
g7iVBuhXMdVuqYzvMCOSDMFiNQAV0I3Qd4jAeUgjaz+MC01VXjuO9jDp5XtUJ3ytgBxqG3z5Ir7O
pHht4YFcHFtN3mERwbjDJmRehl1wYwT3TRd6fh3VXpvXHJSd4uO7ya9JR3+ZYka/Jky7TzWlZy5o
AjuoV3cZI10Iu2NFUmShVI8RSzJuXLFpGCh2S2aVpV8+sRN6Bl5UmZd6FOHvmKfe5fdddyNWzKYx
Ky/t4i+BLdaOnkhj/iwR5WYivu+c+QNabjOoJaiNNdLFtp8lpwmhrhsnV+mYZ6TnqLfWhYGBSd8p
2osNjCu1eVtm2Hhbay+c/qDNIZJNNfOsBBA7qfStUhfPTlZfBqMDXGmRQFtE9IR2haRIp3KN2+uY
eLpVg6fOtZmeRWtsI0ZMtr1VMwdv4etzCfMePfuh/UivdGvwx6bCRohjhw85wny/XS0ckWmJgx3O
D31oPLXBvNPmxwFNNPL7Symzu6ymppSZ/rPtxyf8LPinFExUxWjfDsp1KOdLswqO+EUsb/lTAtMr
iV6X5vijs1UMYQ2AMSrRa7Vu1xWDI12hhq1LDM2EYrbI3bJBqZeaAA2CuiyPUhzUXIKtwZGfDozt
fnRK1g4UedS0XmkNTKOZIC+6VFzahky9ImiSzSDElaOx7Zii32hF+xAJo+Rzmx8d3XwLpbm2SFNH
l5axvq2hdOlor0Rv29jBMKlOttfNBeIhg3s2C3VlAgJ5ud18dk0C8Rp2u7AZn2S97DnINd02TB+H
sNiLpF2+VFwulpIclZCw0aA6Zm24MRzgQK0uOeJimzWYx59S5A9RFTNNx0b46TgeTQePsgmpG+en
pnl14viCmbkPoFDP5ZKhTv7KD5HFlHxTvFYS8wZP2UseXBtq9BPYJtabj8YeSaS0jxRRx8YQoMqo
s7MqORq9f8WsBcWtLf/RHIW9qruUcp3z3bEtD0P55CZyvgaYPuA9Bv/r03vK4cYtfRT3dOdun88+
X+hL2vk9Rz+gSqncDEX4apu+tjIq5aHreCKjn9XeaPrFunM2hhUiDHEG0lfrbVsP25HDCY3FbRVw
drXjxAOeC2yWzfgoWnFMEaBsbL15Ci1EAiZ8Ek+5ANihHdWmhskwMtpbc/+53N5YBo9TN/7USoMN
sOyuoqVw6zpKD3RFNZkggKpNuamrH6iQiguhcwjVLfYWVeX7BZhH3T4re5ntCwLbPMQD/sbSUi+o
sDcEi0tJSfurTEU7JtLeP6iAc/sYyrO3iGMJUrta+6MET7HGx0CifZcGdgAgW7lRu1jbmsljPnY4
KDpyITsLa0iYXPWGsDzFIM9O8n3XHXqQ8VpXRsF4JQ9T612Ao28Fln7X9MU78wKXYYGgBT19FcTn
qlq6NEeYbsTH6iqvCb7lFSCs74mwflPq5KYG7o+t7hY1renHIwEc8CnqAb1RuB+bnu4+HGxGPfGE
jWruqOCGydOUxlwHQo5eiBJrTflQiTFbD4P/PvYY1kCPlFWolwSTtOq8ZqyXJyuYAgBoh8+Gey+p
HlUmh8Q8XKeXGiiLf3QSDKZzwjyUQqrHklAWrOZKvsHvuOBhHBVlfIeC6TrRUbM1GKHcTh2s1TyY
vacJ+9aIaYkNazzqzhERoOppuX/R69SH6jROG2hQQAJgEswDCGHs9MvMO3Bcw/JEYr5YBT+IJlx6
lW0wtFPo2yzPjhZ/a0StQ6HTfoWGfb38NWvs/rMD1RAUar6VE90hbUS+aEZqJtHbzhIcJ+84Vy7p
SehQJdRcgxpRH60fqUZxKGTZrfos3Git2FjtoLl5sBQ2OnYLg2AyZ97GOkS/Pm1Qa6Em1tnjq9La
1/F0BftzGBr1RdClhWZ/RDGrdsnnRPKCy/yabNVmAQoiOm96pVUClz5m2ugOOm/BHI1wbXEYJIwu
yhioSvjBu/TFZ5DpB1qqDwvIPC3jh6yPpRuFCGQC86UcLwoFTr3QZsYP28c47De6n94ul0Wn/V60
tG5Ze43JDHVUM6yHjPczwHyYjGxptO0wdxn8Zp6sikl8BDlIVZm+F9EBHV7qiZpSTU/VlzYQF0vV
XOtfyhw+Enr54QQwajG8L3rR5R5rRf8ZlYkCVXZbAmDv2viRETSMKFeKXWT20Hd9ircX/ZVuJDjk
ovZaAV3Hl9C5wvdnhpmChqiPMQhsUE4PjPP80KtuG+c6eUASBEbDNViFGE+rtoUx1I/zaNxUKO4a
rXjnE/bCNN07g3oJfXod2MFBacp7PVuqrBq9fDfOlyOIUiG8uOxv/Yw2LGQ5DPhBOF77laHXWK9k
RRBH8TUUw7HTcndAcp9DOrianW5mjTSWtph+YLB4h4lct532RHW0UWZx7wAI1C3wQcnRmmm4p7qX
5b9rvb7i6941Bbjh7KPU7oJV4c+sP6YEupPRvAyl46ooXtxZU+4D2FYk3/a2aAQZb1gBPVVELCOZ
rWCt7hirNqLGr1cZkLAWXC2/oa4vTZV+t6hfGhtd0JR2163dPxGoRE0QQRyV0QeVJ2bbVOCVq1NK
FQZjU3Z0gLDmHR3Ke5VZd3rB4Udpp9L/BqtA6d02CK/VTBJjjXyP4961NXNnyxj5nMpOWjvGqphR
my7P2elGy0073NhDkx39UL8zJu0YSf0Bxc6jgWVV0eorJhRfp+NII+HHt8sv6q1+kw3hRR/OH50+
b33zMc7LI/TPexNb96j+90WmXPb9reimfS+V12b6qNT6ulXESyNh281K3BSh3EkCkBuAfreZJDIm
Bw02EZvCSZdSAo+5bzH7rEvuLLZMsI/+R9w426kLLlMLPR7qfObjTNQViF4ao11VFj1R0HGYyMK6
jNRy0xnMufHfbBtXQcGEKzhBuazpUMmfxzrbOW24nm3rRmM6ShY3e3N2Dr3TXQ60Ez5llKU21/At
+7JNUe7B+9jjFby6hg8uaUAyQ61+GOCUWsD7NixuAivi9Iw4YZdWPTLCZi0siu0ZX2VI3ZRVylEb
0aUUPZg5IoXrjL+aSrep8dVjzgBxL6HPXPmRflO22iGd4+e+qbaWYuKTJLw7GhAhwWzRt2eXpqQA
cNDDc2zHFRVD+cKOth+Tu7kZ4Lnj1wH1juBV9wx6xRaNv+xWIo9ELPSg++tiNK/LHsm2LccKXfGA
4oGBo3ZuPcVV8VZSsKcRa2TQU/Z/w9npMMpuCd25kSgccYB/4bp6V3N456qus9X0HiEq8YKo/1BR
GaUY0J0UCMsvtgzRU93CCdVVpFfPGbBlZxqgmzZa9hh8dqN0WOPh2cG7TM6Yp1HTNGBLAGmtAWU0
lMFDVv2QZ2Z1UU4Hked4q7At5Dp1NTE0CpMUca8bxs+YBt1nn14Dfs+eg+arSwI8JslKKML0ulGq
7lA2lAWEpYQG9oIBV0Ru5LdznyzbSYmkZQYi0TgZilphtNshM5AkGV0K92TV2+SaATTBISrYaQjV
QOgI82kb734SAtQbyk5tE8OLlyYgNGB/o0RsaLoeC0f7N3bnv3JRfkv9+Cj+mzyW76NWfstmuYw+
6gLJf3sayPLbP/XfBbv8f5jagjfwf/0ltuXyLf2M+p/Nr7Et//wr/+a22MZ/bEvVDA343jFs/qh/
Y1ts/T+Erzg2kfWmbhuEsPyf2Bb7P5pqLWkuKtUMfcsy9aGhbCLRRVH/Y6uaqToOCj1B1oul6v+T
4JaTIQS24Pr4Ow1uRYd7tU/j3JtwrlKFIYArQ87btrjNm27VFfcAX17vd2sgBjUpd0xyOhOvtKTS
/Jrj8s+FDVXTpMqvtOx/buyXJCoGOY3M+4bb6AQit3CtqtnRJNcv4UBWoxgtDuIPy/RayPYQGZlC
SYHOE7EuXVsbbBPnTCTWt4+CWBlgVdXkEZ/O2shVVZ/rBnEQb4f6DSeqY6HPNw45lYQclBWJEV4z
hodzwZv6Evv0S6bNv89C6EKDYDVs7XTqthOVTSlmnoVeaNtEP3SZvRtbZa1PxVs6yEdf+ZKaecl4
tkvm4eLlEwfLSnddibVFD15s4K1p2TYJkiBKQDqrX9bzf333v6b7/B4X/e8aEQ7kp0oWrmHJ5VX+
8qoUw0GOE3TqStoAXfeGipYh0i/VSsEZmx87SKjZOTcJ79vXYaq8D8tkkaOA+P2qZWKT8eJz1WQp
9LNw3fb9uphuUvFSQPiETr9pzC184Jlot3MXtk5CuixHAUZWe3VV9vN21hGJWGl7TVSjBS+dUqoN
JfNMhXwYnXD99yf9x0chSW43pWZpOpuCdRpHSRpH2quhMq8iAQuD66UtWryUrdcUypkP8Nyl2GN+
falWW+kybrlUDRhZBNFaT6aVXyvowP9ns0VZP/wqvhnk4lISRmWfvMkeMeWoRhzHIzqLpE92bZat
UiM9Ew51MsHhj+vIkxcne2SdkRmoq5mOoXQQEZjpLpq7ixlQDyGum6fw8wEOvnlyhXD+zSvj2Po+
BOuPz2T5mbohhCBvy7JOUw1RuJejXSPOldpWwnUvDH4xkTQEMZ1XUPdcHfjz31P5v72qtqTe/bZ5
nFz25OmGPdMetBgsSz+kNI0KA/LoKlWsXIjMWhVEuixcoQm6eKqTcx/Lskz+uLqhGprF/mAY5skz
Z6ycMuAMxpVkvyBTB5A1du00Xg26gglPWZfWwVfyN5n9iH8GVrubmnkrjWZv8/kKOwUqZUxdcG4r
//ZVCFs4lmnrpGuf3hXLEcyCldA0732NkypFaqeQk1UtgRQzIP5eU2HSFQMWek52jhCHDoEdHrZt
YWY3vTQv460S4dcxHv/+if+TofnHE+MENzjALcM83deccAqCPuTEXd6U8ZoVzzmmKquctnoHmV2i
gS63mEY8BZVDJ1o6wwYHPcgLjwy9IiBmsJ4/a10/s/n8E3t6eme6FA43pVN+nB7JHep3WzKXBiOS
BOzr14jctj2+xhLnquxIKXaOpiEfWNR3xTRdYrmGzM1xkDp4gAKSbyadyfO2fNQvoO+u5zk9nsvh
/+7NGipSEBNnJOf9yZuVBGMN+YyotE6VtQ1SnEhCe5Ykh4Uq4SnZiX5piHML6vfAxn+3FkExpglV
/lOAneyWJgKvKeLRBDUGxZHjIPPvi6FbA0l6dZGDYfXroAkPnd3stWq+YvrBpeH4qGrO3Mp3D8Cy
DV1VTWZoitP5kdZg+mbR9+hY/Xo39g2RbsGd5bcXRLt9RBEGISB1/+nMol0e6+nSIO2Mk0lwNNkU
nb+dFplqJLUztxjBUTTiLTRK/8FhV804Gf1gWCmIRSBlNmHTngmw/nZ/AwqlCIDbwAi+vJpfqo8+
7RUt1sgKF3P40nfoj6eHGcGuJNmMDHHUVDAPzd5CwLPcgZj8M9/F93eg2dKSOiO+9dPCsLIS6aN7
nLEZ9Be2bL0im7aKHt0Ja97DqOkj7nQIQq6eXE+O8nLm4X+3+Ag+tIWq2RTK2skTSKMwLTPJ9fGa
79r99KTX6a4tFolRibh9vHLkeE0yFjZd3OVFeSQOETV5fe5NfLcIbCIeHfYG9q7TpSfCqtfiPFZX
TC/bGl14MNlS7Vk5Si28Qy52bNL06ITZcayDc89giY49XYBsPhrfvKEbun3y3Ze2OuBA5ZRTChBf
An18/JiiX+miI+YXOahf7027W+tIkEftAhYWKbZyZiV89+3ZjkHMpcU+R97l70tRZmXN0C5eRDyE
IKYRoIB+iIJ0ZVjTVuNOYAyIvVv9/f3/HoT9795DK4hQj89dk8L8/apqbo6Do1CpVbm/XmpSXVXW
dZbull5kUKIzhaG2/Hmnj1ryqdMWanQjp8OLQmgQPVUMitCgJQrQrUVGQPNFkfsbU5EQiBupmsS8
7AaIbc63IybVByUpbkjM+fsv/7aikyZeUF48m95pd5qDapkAGTPadHhHAKEou2lK/VI2wV1WNtfq
MF51yUPS5ccJaPzM1b9bc6StOjoHDv+pLiX0LzsP9h1lTAtrXmWjXGHF3BqWgFL6mIvsttLHj0Ak
R7+ekBbNR1Uqb1Pcv0Nrn7mLb746Pn0mzavkYguiT3+/C8ZLgk+bgrhgpraTNWai+HeqbIVF3MV9
slpklRAm21zNzgQJ/9mjS3iYXy59st7rpJ0aAt8YTgjfvpS0cRGuYRhIkSP+0bgkpezQ58ElaZ2H
enwv2+6hdSYmsxiXdezcC+0savDNF8j96ColNiMA2Y9/fxiJ1BklPuDz+6dBGuND4yS7uhaXOa/J
1+Q9UZn4s/EEJa3XR81+tpNdI5TN4snzzW4r5vg217g3UnTm4Wwx/t3LkkRA8e1wm5Z1cn+xEvdz
hvdy1VRk/ZCh0bXpioWEBTX8soK11d9EpAAxz/jcBvntlSWXJBRX1Tgrf38ywWQEQY6sf5XV4Z2V
YJVr/Q3U30UyWQfbwadut94XQYkff1+f31WNghOB14L9yjTFyU/WCdONRCqmlbKYifXIq+GahnLA
qBGjd7Z2ihnfkj6yMit0ZUTUIuhupgFGMt4hcKaJ/yL76UrR2/e5V+6M7QxhHdMW/P0+vzvFYTo4
PFQDcI3/9fsDUpyBjrfzJx4Qitwa4YSTuGql/XDU5DUhLt6tbS6uTQ9Dk3vCXsi/c+v3m+VrkpOs
S51JustR+vs9zA25Y6mgjGJsz8pUs92YRLd97u/8qdvJKSPbQT/kMjpTM37/2/lm+Nmq0P84uTWE
vVlpUTTiJ97qIXmVb40mSLPUAZKE1xrTFpjSmyvFXdJuxvxsFffNXgqktpSPDsX7H+e30TSkDhPQ
AsQQbCokt9gRbh04inRISZG80PG9s7gQMRi7nD5jGqM7JejObOn6t7fhUDkbtmE7Upxs6YD0Wkjm
NAcKNKeoSJDRzHWs1WQphKiv5Tw92hU8F4E35Ki8NQbZCot4pGTArxb/6IJgqzUdyVoIRMNDqjqf
Sg7ZoOsKPonJcafqTMnx3Wm8wL0aUDFgqX5a/JmAszkp0SwXxFGVgzbPNNGoVcTaDtanhaFbmR/j
BFPfGEbw9SkhgrOXCGb4GlepYnlnPqPlCZ1UB6amWYbqgFPRhJycCWhQo0FzWEoL4znUE+qq7DpN
Et3tNaalt0r1FnTdhZYbl5mDwl2O+Y9wmlZWSveKlqfFgTJGzf/NCmd1CT5wzqw/zuohrmgZg4DS
LPIN7N0zNgmBZwJ3zKRQsVR89S03OQflbc7YXRlgwFezrzNP55vaCbjBZA8mqBXkYYFLfikZkkIl
/WJimYdVtquM7CiN8sbOnQcEmJv0Pp6Jsp6V/qp3yrc4kfdxMyOkMPZpH7xgmTuz5y1XO31XOsA+
vYPFDn16GmGgIOMv4fTBt3ljxRh8Z/kZEs+G6ZQgCoxthfrx9yfw3SUNeuQFzAYtPr1k20h7SPR5
Wg3QXw1pNQtqmw0KH9lWIEvhjs69+mUiw+mvRFnDc5eMaeUr+f2Z18gvjS4YOYA0+yXE/qqN5i5o
Q7Lu6NOD+tqvlNsASw6JCngvZHDuE12W/J83ACVjks/vQGf8fgOVlDgBam6gyQlvT5LgeayQuCzd
cqIccSfvhBXdFghkJkEEcEGUMvZg1dJux9e/P/3vzhdoIalaC+D6x8dZkPnbT6MyLUlzJQ6oSu0v
CKi4neWVQ9qaKsms6Dd/v+Z3RboJ4InUnsZseeu//3yddEsltTlYI+ovZ26ukcjsFQ8lR2V/LaJ6
kzpIDfGc+OP2zLW/240s1f6nHXMs64/WnJyM1pqbiYztZEWglCnvC4axN+1w0dsmbjwUCTAlMCZU
YuG6byv002JXKJM7GvICmduZG/puMcL92yZ9m0GPeHLCBw5+wYHUUTzA8UHtw7tZb66FHmwxAl1b
cUPcsOMRe7bP9WSnRfOZYdJ/LgDaRJikhTS0SD47KcbieFDRzvE8igodEOtgTg9m4N/7Q/j6lqg+
YufdmV+8/JG/r34uKVWdfZdA6z9+8TItpZhifVq1RfOmw2Nib9o7uXVRTwaN2sEsg40uMazZxgWo
8DHSz9a+392C4OvjkNQNGNNllfyy60ogIFK/U4JkfGO37LzG+Dxk6F45ptICwJnnPgoCgACohfkU
D+m5Ju3PumLpSSz8/1CoHEInp+IcGDgQS3AI0LjtUuzaQ7v/F9dNdkuHJogZJmC2/KwQomSW4ZKE
6f79TfyJEzAVBIYZ2shmIzrF6HKMeLPqFCMytWyXIIUniuE2ImGqKad1wzb898v9+elhm4GWA8Z2
FoJ7WYq/PPQuGbSGUnukIQUZG9NV1YzbarBcDXji/+lS4uSj6tUiQG3PpfSYF4h5Oi5vWsbaqCRh
/v1K/3QBp6vZEaAeNsUW7czJpQpDZGajcynN71i29a2cmHNWI6fPK04PIBHVU5vFOQkXGuv/m7Pz
aI5bZ9bwL2IVc9jOcJKyZDlpw7KPbOac+evvAy3u5+GwhmW7zuK4vMAABBqN7jfkALYMpMLMB8n3
3q7/lqWz7BisMMUPw6byc77AVBNS8kLki7IQiWGnRpTefg1s9T54Kbo3y/d3crxa41s4SiRPiJWR
ovPEngeQOgdnPCWw1euw3zcdG0nzodNLd6XeISvn7UHZHjvpa8H2lVFjzsY10/rLDIJQQnPEpKVN
HJVn+yrnla40qTG47Q65uENEzhjE33r1a8P1BR13raq5cHRVbm3yNWqrICBESvfHPtbrsgqzEm8z
DyBmZgU3Vu59guhcdL8CWhqSru1HK4PJbL9CAsQRIXtRUb3962/NrHmPMGFaafPWi1WDO+5zCXWC
El8HzX9Juv5WTyLUNAKws0iljCGG0NqKKe1CyCBgKrboRJE8zZP5rGybQYtQXjYoh2j0CcsCqg+m
XVmdbUxwvH8/S+oi3BGsOHpWYvP9sdQd8rtj7QzoONmJi+Y0VALkqE2EKNCMztLbnJ6tUsZrN9Tl
nayKDBhQDk0jSomzMz1lBSWKKO0RTZR2LcxndDSmKD6QrEHYlUEu+vJLFlLIh1tyfcYLQRIJfipV
DmUHx5zXqxwr1Zs6R7nKDMm21eSuB6eFNgNA7Xil/b0QLnhwMAgNGt5n875ipiJGOabIklCi3+bQ
PiVOjiyHp3oa9lHu7YLePLbBsJJxLEVMwArQuzQFCx953hWoYDwoOWoFINd/eZ3FIsb7six3QZC/
hTQDcuuHBvEusfxDkDqfegU8i2K/Xl/npaABYkLELBoTF0nIVNahr+eoeyDjD/7S2HSGdh/a8FQR
05oc7DbMtaLK4nrrQBrEiRVn9nwzq5EOlyBl3j2pr09vtjDqbdw+R7rvGhbNSQ3BnTXD1YVkW1W5
4DWdCr3N1podod4MtJ5GPAL+Dmq4Hch6X6mPHspbsXSIRW0+Lrbo0N4lHRlAqNanv19okwyTnI8t
ps7dlNvOqs0YpwAEUbujjMpCjeZxsM/wSjFvh15bObtLAYq6okNmBbbiIi5OmoEkky3oS2WA0WW7
jSP13pI/BylFGRou1yd3Cf2homwarK3J1UfTf5ZImkZgy60hc1yH8WCX1hFNjMn8QQ23HYf9GJPk
OM+9qa7c9Be71xHn1aC67ziy+QEF/DMutmFO2yoHcVQpCphe9N2jnrdic2uiedjk/Y6+19/O9GNI
W7dV1lbnwXi+e43eD1utHJEWkHTw+2l1kHIk2vPkIaXHUNjmnVdOmEDB+QFytwaVUS6+K8MTDQ3t
AxzE3XM+vFyGSL71lAckGRatGn0vHxynqTYll/G2QIp5HOqfjm0/2fYhTqWvnhy/6wiIWShLU6I0
bsNk+KpC97u+LB/Ps7P0T/wuUg9YNgqIt3n5osY3ALUjFQyP6rwHifRJakGBN0cj8OStLqGSNqiC
lBMWJhI98OgjQMHRYwa7Z/M1SA5OguBKcmf3wTOWef9ZsgetXWnuI0s7YmHiwg1H8xcJGgDN+o0W
Ic7vWTdZiiyNiajO9dksLTK+fHxk6jCK4swiFJpgep8g24kQVy9wybspndys7veDnLhG0a/cdYsf
VZQ/RAIpyl+zPdXoULFluUJdrdHvy6rfh9OPPPgkuuWiSZop9Qn/uocsgSoa7Qbb2fVAB6o62SaD
/2qa9hf86lYynMv6KV+U3Fkmu6GdCR/qfKf5IT6B7cAixPJrCcdWGAGkd/z62xDEv9ofGr/dI3CF
7pd2j+DxgEm2AsZyrW56kWaK36HRwOdxDqRxHrilzoD269E8L5CSV1B3KOr03vPqnwTTHdoC6Lh2
t46BtkRrf+5qkDaJjBrFSvhWRTY73+BgGNBg5QoB6Tr7RlrTdr1iCCynltzaYNbLPLozxj36gBBk
Ff9z2/svwuaj8Qv0AKXnwuTephDvjQhjDPRpeIC0hYyjkvPS8eofZPOl98d7tDW9zxXqpZvOXsls
VPF6nv1ogX3gjmX5LtEnxgAjRwpZO+oItz57CKER43OgIzdQ15RaoVr5lkbDjybt1qQzHkZQsg29
PgWCXCUBCxjsO61I3wz+scrbn0k7hHgtWLsK3g1cfenJ6bg8qapfP4KXnRegArZCZYJDAbRzXhjw
taKw9YSGoG6jdFDa3y1lJykFTCQIWE38He+lUwE5Hn28bRjKr5W+it0RsfR89ZBF5DzyvKA8wQPj
/ASMZQxnKLdFfU76rDZc2IIm1FantO9R78JII77rtbshC29pfcRNsFagFQPMf4CAqxNOMeG86D6Z
nSppqUaHMBz1TwgZOVN2Z3j9Q9x/tVExqnNyVXRJI/P9+uJfXqvkgxx+EjRFbPbZXm8Cq9bljokH
qn5fN3QiA+kuNn82hs9DMnVhrq/s1MsEgktDgLIowWrmJUyl6eMSncCIBl+gosg83Nml/Kx72VMw
5t8Fd2rqMUPSj6MJQ+r6bC+jvaUyJiRr/lC/EIfoj8eVPmAIHibj4Ja837wJzc92OiiRcVOgqBAC
S7s+3MLOZqpMk93NHWPMr3DPL7wRKOLkqr733nBV6nK9zcsYHr0JSAycdNuqpyiIn7WeS7tp3nl7
/1j5EYtbS4BVLMtiZ833dhnFbW+nmMMUGL6ZQgUL3Y2xcV6Mey9od/hGnvJbo4hfro8rds58R3On
gsVRLCBh86bcKCmSgebW6LYVQZsuZqPiDmP9AHmwvz7S4o4C+gLekacV44lN/sdnHQcPUz7Rtu49
sKsWAoTInBQ/Mx01IXSxkk3YSYicBd/5+t+vj72wo2QT/weNHJGdNS/s+1iqYFPLufXxzh01WvYN
WYzyWwYCp5TmSqovLuKLNYV3R6xSuKjn70jJQE5Rd7hRdMBUgv1QUiFP6/bWEco5vGWBmd+3a9Wf
pRhBeKSFwBa+fDhqSHVNykSMiIR9k6X8l0nqD1iRhPUvyFu5kMyjvv4WDMnRHCTXH7xd04N+Gzry
uWdVqR/hsCBbA1X67xff4TFPZwtPZ2VetIgl1DEQqQGuQD+j75vHvlePSflgkK637VoVbGnxAXFw
t5rUKkjKz3dZ0GFtMWS07ay8PwE04lVwjwPyPsdWEmwUajfBqQRmc32OSzGEHjIPEFUg5ukgnA8r
5DRlGXUW19SjmylsThK+wMM4RFDgBdfE/jpE3lEPGypTU/kE1Y32QbhymJeOGIAZsjNyInHSZpNP
aQmWUAbpYFTBJyP1f1X+mzIGz+kY7eGWy1mwiyMTwqup/reyAAvrTtHRIHrRONAuyq1jRF2ojiI2
fYgrUufvNUR/YIXLtfXgC5dLc/gZJ95XAa330uQtL5tfg9y4ZoP8jjTdBXV08nvjzkSKFjbQyq+7
KJwJzAG1JNASiqPxNj3/PDkwpylDQsAFb3asClxf4l8dFyreCc3jYBUYukkI3uCjYGQjYBrc0a7/
goUIBFhE401Obw8I5OwGlyu1Hs28pbOayg+pZb/3Me38ac+1vosnaWUjLER1EgXqKqBMZQD6s91Y
dt6AvSjNM183PxtGc0ri4UGKlDc1UtaqZupltKNbRe1IhFeICrOxAvDUfa0wVqM8FVpwJ3Cd6A3d
FOiR5iZg6sl2tQQpwuozKE87XkvKljYe9DuHuA7XEKza+afFqjFPa5+nbF3qx4Cq+lDphwmFUQ9r
tLgeHpp8j3ndyrQXRlVB0FMppHgFnnV20gYbUXepgD82pPWjgUex8QkD2D2ylbeD+t1DsGqYnH/I
yT6odTRR+O9iE2HFDIyxxAohiPz7VvHu8Lt6lbr+vkpvGlTslBdEKamaonlzffcuzha2AJVu4rdj
z97f6KFg8hzQS9Kws5zab0NxI9wC8Ls5Fh9OveY/pqBUu2HjwOMg3Z8nDJ7eapOk8WX9ZCPF08mr
g9eu7XaKXp3iU+V9bScJY7DmdH2yCxepSh0JkBkbmktkdlR7pWq0Aps51+yjm0DTbjSK6cVkf1Im
lKDjeAMfemV9lwK3qlNxQHwFkj64m/NNrJhpiiB5NyJiHd14+IEy3muY4TMP9LBqIO5F+l4L32Mt
eP6H2f4x8my2AwrFUmESGSMeoNH0FR9MYYpRJ8ZhQC4r99ZAJguRkGovuwiOKB3eebwYfAuJgp4W
t9H1VFHaGwPFcwOXr8jkptBW8uqFSEhN3wZEAKgCyOTsnIZjhQCAJRAtyBzkA4g9MJ2D9OTV7eH6
Qn5sx1naRxnQhhlo23zIeU8oHAIjU2ETuY2Me1YwTlsodhMuw9FhqPBelavxxlOQWjGSAVUFrF8k
9aY0DBigwq+kLX4P6FIbRW4jPV7YSE78dZOMpBTEIGg33la8r2ahujOUODNQpEGzXLshIT6APj94
lEvgBu/hiv7Dc1kVSCLacqCIrXmQ7KIpTBIBJ0JFZR8a6d0kZ29Rn70p1d1g0pgN9vX0ZUIwfeU8
LR1hus1cBjyl0BebXfeqnZZWHoSknDiWijL0QNgIJ8AMZrnDsGBfw7O6/vmXQqTB+gLFRHPLcGYb
rZtsvfccmKcacgzqCCSmOFgZfdjxbRgKCibTMYWseX3QpXkiBEUTBZlnscPPw4ZfBuVoAFpxNT9H
1i85xnrxmGiym2EFarcD5lb+2jZfeKgSFVEC4CWlX5awqrKpkMDk/DZodAwxdETqLFJLMWb4qvg1
0v5Q7Sy8ugt7ZeilJQacBe4XPBIPndlXnbI2QnfKwTVqig/452xHQ7TH9E2ApWEXfZtKhJuMlY7G
UgChhwJfDlkBio2zJR6KurNwPQWLUoQ3ovBLurOJc839hxYr24enA9TTD9LivO4xTG3UJhpDIVh2
UEFUZWg3+dRa1NpbifqLS8lAvPihSII4PN84SYXI5DByQARUQIY3WrT9rXgajsiBs/h8Pf/bqK3l
pUvPJJVX4P+Pq56P6xepPCUSrwQNyf38u7ChRG8TD9nHUefYIJafZLcjdN/0UfAP/+G0YCJAtqjC
CZ2/0ZpIkyOUbEa37NI7J+p3dePcxVF+F7Qv6kRjgU7r9REX73UBohNMswVYQtfF3tS13K7oDcHk
VsKDFPtoUqAO1PunwNJOMPR3tZe9acU/pYsUr8ELiHcAUel8sae4ViUL/VWswOBQR/s8MA9FNh3i
U4oKYVugjXQP0XTlrXVJoxDbmG4NwGF4TheFYg09ujbIQJAVKDzbHa/RcbKmnadlrlbeS55EZ71V
741U/c+gW+EH7WlIUld0LnBcrdA1wkegT+57tLjtHqE8Hi8VnkQoRWmKt9fbNSbuUhSFHERhlW0B
52W2TkFZjiiAUW+0LGQuffmApp/bTZiJV9mTYbkqqj/X98XiiHQNBa7aEm3w8y/jg2Z3nFYdkOwR
fqPeLoNN35AJGN2bzuAZymHXR1zKuqiYO3wYmu1cGOcj1tpQYzJeEzthXuqV/KDUqWuN6DGHCmYR
a5tgcYIIssigvkARzntEtq5Nfa/jf4Mj5U3btCenyu66pHw0DkYWY1teruR5i/PjhDEWrTH4O+fz
q5rJscKE+WGzVXnOVsW5TogzZNNjMq2BJJeiJwkl+iZC9eYCok81OYIKxIYJAviLSnOqiGOR+aOu
VaA4SIlZewxM/+H2E5tTNLppIM1vB89rkshvK76gAS1d9V+CKnTlWFg0yLs8czZppT5L0JCub5yl
udqU7/iKtD0IYucLa3i0HeuAYdMx3IWIgktAXvAWPAiWfBYnbxBLzNRbCdWLFwVQNkIJvRaafLNr
dxoj34gVhg3x8i4Q3/J/JtMnRYUxCEsd8iJdjw4BKQ/L3Wb4h7TKIaHSdYonvO9nc87wr4oymYu4
+K+fjH2v+4QCrA0o3mVxv82GNVb+0iI7gEJo1dPaveg3F0KxrtE9ZgvoFr9oLGyOFHfuS1m7SaXP
QyysQP4pPac2JPMqYl+Z8+wR+AY8aLS0XWXE7kmF4gLKOMWfTg4SFzXSU5Qkb4r9K52Sv+8hkyn/
MbQ4zn/0AuK0bqSxY4Un+ECIw9Uc1XE8BETaxIr52uZORyeHPEjDCU7ydxHUu+sb+xKAJLJ1knVQ
g7B/LgSjbKPDwDvQmL48MYx2Y3jpiee29RYLhgWZbfW5mfwnaZV9vZgWUBEX9CMhVTVPKjGqbaCJ
gQzNrYc4b1E3Gb5Urfy1rMoTgIybDEiwkzvdhvD5dWXaItLPn6kOmHq6idoSMqjAwLeefKAfo/cp
G7MnwS4SqZ8ve5+V4iv93McI5WrtfZjCLcfzfQxr+AjVyh5YuCKI1AJ79VFDm2cn2BobsdcMQKEN
2gI1nZI0u8t871g6yTakR1+UaxishVyeIUmJRLML6qT4SX/sOtlRyxLsCgk2+cYQo/yKdUbzEGX1
cWWRxXUzW2SqkVBIRAtIvhBaSPzWQQ2bSp2Mxn/tJTz+8YGpUVNF8sSXioM6lK6JuAFK3Svreglj
JO+STXAiohFE0W521YeOBDmrUJglziZlatwAPUPV/aYv5F/DYL8643se+qfEDl5ASz03XbH37J/X
F2BxpSmCCFSU0DiZnW/HjJSJKhfgayX4hqCOk9znyATqkvb7+kCLu0g0TdHV0LkbZ/dEk9qKhOc7
J0nHhhFTMVfuHPR/x9itG7xlSIA3mgmA8Pqw4vf/+X3JNERnGsqASs/jQpankzPV79S+dXMFdQbk
96NvNZJz6aPQ274+1HyGYii0B4iWlIsoaMxKg0iyeNA8HTxcYqx8hncNQfCmR7ixPYZpydNp+ocB
6QiTudMzgYI9W9K819Qa1+uGE/Jm+4+D+R0/Ud88ihwn+nJ9cheRUMyOriXT4t3LV5w9RFEb1kn+
caSpmm9vlffstO9pcxMDvKWC3rpZ+/36gPOb9mM8WkGCc0/VRJttzAB+l24kVuPq5Xs4vLR+SLMH
3MzRQ82yCX7X3spzaGGnwCI0BCodaSniwXnMiYyuwTndx2INa4cw8zYRxgJj62EkdYqnl+uzuzj7
TE/w5QREBRTBRcWtHCWnKKq4QztvFLTwA5apm6itjiYaH0609wZ8kqHdToZ9m4btw3Df6U//8hsI
PjxhQDpdFKWaVEZ938e0LQhf+uYOuxjg0jKOm97BQHp8wr9cxvpOHuPbagPsV41XXt1ig84Op4a+
jUPs1eBRzjewLlGVqqKoxbU325TJz6b4EpQvU78WaZc+LUkb6QPIESBJs72boR2toOKEgRxoSr9O
T5X2WTFjzDnyfV5/WlnWhZ0r+msCoE2CePFK9UA1DUaKqnZZQXutIcXBuvSGzVQ/m+UT/hw8BL4D
jtpiEWfob0hL4a/co67/n8oX6I+9811X19qaF0mU2HAq4hqUvHXaYPNbPMbks4158LuD8a7k/cvo
WPvUf7dj6xYjuU3R1mjWVZA1v4xKuHLTLUTGs7Fn6w9Wry6UkSCMX/XRlJuDhTVson5WmmI/VNWb
n5R/HxoZEewGvCod+Unt/DB71lSUrVdhJTUiow2AxdHwrgTW7HR3Rk1ffRXevDxHYNzc6OJKn8Ur
rdLtzqFZ4aKHf+ADT+1nOguHTkKxKnI4z7+ub7PFXWb/bzzxe/5IkcYoqmqzalsXm7wtYIotBQXU
kqetrES7/D2I2/2Q/bg+5tIlADKHIitvEIWi/SxGNk6bTFU+Eu5V3pTaz7TQTrIXb43qP0nT9r25
M2RU7LHAWRlY3J3zSEGoEFAdypKgSc9ni92ajbtwhh4+Ri+Vv+2xaK2Vt0DbJfkpHQ5ehjOEGWzV
7ptQZTto8cOonVZ+xNKSM33BQeAMXTB/+1iL5LxIW9canipVQagIOy1IxuYX/AZ4Iei4t72Y5i4g
lUk8WfygTTog2w9+xjzabYV/FQ5s48pOWIqiQEko5PHb6J/N1iahTOt7BTdzqLwmaQRfod2S8W59
NNVXVkAc1IvPwEMMID2YSlCO559BwWo067A5oPD9X/gb/M6mVHH56Dd0JPNoY+RIcMsvQ/96fdyP
AH05LrUUWFU0Xj8EDv/Y7A6kknDwuSiCbtti+ThxntzEOKq4IJs37ff2P2PcFPlBkt/G7iEP91zd
zitGX7p8E5iuvRLPPkAgF7+H6j8lOpGfzJPZKowNM9ND/ISim6zDFMx/omi5kaTX3vtSq3cjjpaJ
9n2Kjl2DQeybL+3b8puX31O3bOXnon3+0uW4mwx7Mz3I+Ixo4YM+1mufaykmEeqFRgUlGnKN888l
IR4K6MBvkRG+HaAIyZsW+HWh4AmUycfQelLR1audn6Yz7Tu8DBL7tsbu26NyIu2cYg9G7fqH/HjS
XCycEDsGZWaTK882UJNzQyX4w7hV6W9rIMDmUN4NRDAeuzV2gulJlh98fAr6kPJZuomk9CZJko05
OSvfcDEDYwuTe/AscIAtnC9OHajYH6k6i4Pm2ODXOI/2N2H2EuOvleWYHQi9HCne2twerYKAz03h
r5zci7yEBgd1V64nMLxIPc5iOG3oFEPesXEpcG0q4QcJRiPV8VhwrXYl17qcrxiMDisNXoIFlIDz
+Y5+gxt8MjVuFqDrRTXyq1P/Kr0bB8V/ENGhWwPzpGMG5RhjlOvf/eP2O/vus8Fn97FKz91vLAa3
lZs2fH7FrUmm2Vu5ffBpsu4n7JaxaMFdwpb2kBNC+b63d9jDaPiH2NsJlc+IEvz3BlaJhT+mypvD
20p0FrOfqnBRsqMdvZUj0JS9GjwV02PZvMbOcysnm1ZvwQijFZO/yhoaJNgw0dvaZkGCl2qxVcZn
JcVPfZfY3/VW3uAOtDWazu21jc8LHAs0UL7BvsIptHsPG5wBY2uHg0Y8bVrM0+gGpI91HK8s2MVV
w3oRYwUE1yDOzMGRkZKkUphh4IFziU15KcklnMZdQF1YhuHsQ5xLzd31j3RRyhUkWV7mAhmImMyF
rFYiSW2ETULtOgpmg/iNCAigBSW3sBLs6TZ5/BYhiT763wNj5S2yMF+UBJixkBIwydvON2eWxs7o
5HYtKDMKBky1+ao7vyVN31jbITi18UqX5TKTEXP9Y8DZhpSzirds6NRuTiYRytyYjYFtUYe2bLT1
pY0UCiMM3Lj8duXTXsZAMbRDlohqEFmEPIuBTuJn3KPMtUCoxPJv0xwBA4TK8LuA5YVuifo7YfEN
Exm3PsOds91WQ78r1/KZxTX/43fMsvIK2Q4n1/gd3pS5BbVNAYgo+m43ynjVQY+IRyRfV0LehfC8
2GQKkjki6HF5zmPeWGtymYUmShnl96b+VDnHJn71ki08Dck+2O2vLsQYHROvJnSNQ+1h44m6zj4u
Dz3y+NkPeZWzdnmbi5+EyivlOMoo3JTnm091isnpscJzuY+V6mhZR2e8Nau9rXwrjjDo6GzGuAHg
ktri84htwQOEMyyQ7K+5dmccrH6b4IvybvRbx3vRktP1Y/nxMpvFzj9/3sdW/iP5yStdA2hPJSQK
3HLaGekey5PqKUq21SO+ZzZvqHKHEdOIWd6dDOyt1jmxt1N+nLLTXYZ/qrYZOreRd4HiYlN+VNRb
p3/GN/j6D/0AF178UGIV7hIa9Gx5dp2lUZTg0cs6KqO+s1m1gPK8k4Rfpjh9j/we4a4hPTmycKVR
3MqudkOvnhKnzbHSrL7FPjYlCpZd3u8KqvxUfI3jeld2whpWeozN36jXfYutYwIbzLwvQly9Oyj9
GO30OXYRCJF7MSipLN22qrPPvOwIwuVkGc/kALjEvTV4vVL+q5IfdfE5LvWnUJb3JV12Kr4h8nCN
pPygFryRs1eVn9h8iWK3HM3boMUBCK4gxBLSOONeTw+9Dz5dusOWeNfK+E7JT778u9WeQjay07kx
HcZETKS8yXmY5Nb0OcjjfaJVJy1JtpkJymgNSWWKZO5i9Sk8CvwlpKv5/W44nj8MucqVIX7lvv7h
35bPqJUUhYvDn3IbtccpOHSa66tHxTxkmtuOu37A6srt/S3C8aV6o9RYkz+dDPVGxiMvULBTzN7Z
4DvDgFm5R/CW06c9K/fNW7ofG2LTzuF6/g11906SHijsRhgn6C4FQeofqnEoolsUsTx7b0rb5EV5
KPfOU4DeuNl+GXO3iw7Xt6B5kfGKoww3h8wW9dYLCoNeSr2vlXrjjm2+y77hU2/Hm/yn/4hNE6ek
pchv4p4DOY9N9Zzat0p1ws9ZT45lRZr3YDUnw/wS5N8SZ19iQVd4W9CW+lDgWbULyoOU7UZf3SJ6
eeiaB0U/OcGjau7Q+HPJZyZ9L6G2pSpfAmNv1SjuhFv/E6A549GK3vv+NmuB2G/Tz2nxXXX6bayU
+9J/QF57G8SEQG9T4zSC8Sg4xALFNJRe2ndobnchRkHXV2ppoQR4lt4hBLmLF8woq5hTqj3ZoJGC
kGo5kv4OnXp/k9VvEi/Ivx+OqjG5NnJpPJpmL5E41ZRIsjKqufhYcrnnrXkUSu6x9VuLaP7jq3p9
QGPhNBg2TQ0HZwSd0v95THe6OJB6OcEBbYLXXrw5vb9r0rX3zNoos4g3gJ0t84lR1IDoo2MqOLyN
yhpT5kIUV9yZZEZw/OjiXRYeUoApfpEEdBbazwVW2cK8ZiKMDlRrlXi4TadXx3/s4LGLFqUy+rsO
2mzR+Du94iGHWuT1xV3KFClxkiHCnKIxOgd8O6PfR2Boa5dXOMGlV+0bKaAqZP9Mom9Bp7o8Kn2o
TKWjbL3meWV0kSDNIh2jo4LxIf9KrDv/th5JsxlEGjWHvsR7G/wIivjjhJmf99sDQZUEkyu0RfPq
0/WRFzIm6j+AKmFa0rGbb6q2d3A8jKhdCqfuETNUFVZ7rGVbUyu3+bvjGm23ttRLkxVkWhqhwI8u
ljoe25Q8KqrdukJ/IviM7MfG8fnK5KpSiJcK5S6OwMbrmpUQsfSVBVwVNg5AZAEFPF/nEK62nGIc
59rx18J4T6TNWH8W62xFr3LzaAM+yKTEFRI6UrwmF7HwNqaiRcufP5T85igaczTMgZp15QaOh4ML
ep9UmcpeAK8Mq1yb6sIqgyPh8oRkB/VwrqxSjI1kx5FTfQCuLbzz1BJkEKKm2aNnSfsanTEysK3w
wri+pZYeInxUm9QTBDQNxFkWnsSW07eOVbla3m3N7q2r8WJE9aMOwFu/6YXkJsqbj7zMyrjq5SE6
G1f8+59ZpV6prYzBuNs7idtX7/jlKv3BMd5abK0//H9Yd5yhSzCefrKm6boQOOG+kdYC1eUKuqgD
wd3o8feoaMuap2aEndJ/94ZwbZJih84iBUFT4zGtC4OROR0mi8OMKNIQKfQvY/tiUBFFY3cTRJnb
6SCU8LM1242mNo/mYGCv6u+bwd6Y8svKYmsXv0Oh9UTZC2oZjhL6/CNL4JeU0SxgqmjUtMKtjjGP
UX3Nydbt+lkU3TqQnw7uvjbvMENye2tlLS5jFz8B4RVQ2RDbWI/z742Fcm4ltl4gfzJsNPC7Qim1
RJugC8n7JIwDgU1PyQr76vIUn486a1HHplLFYcnEsZM41pOQ5HVD1DDBeN6VRfa0ss6Xx1iQniCi
Cy1KWj+zdVbsOE2D2CtxmAy2VsgzqVK2HU7PQnMgQie8FvjzAB5HsZJvLJTXyDY/JN1Qzaf3NHtE
Gu1QE63ooGGyaRo04A1KVKnbqimm7fAZqg6TiHanfxiddnsH+okJgPT6AlxmdWc/Yn6s4iIsgsgI
KleWfbeEKN+FxlEOSEmnAIK+BHdkbWtfnmQIjLTowVKiska2db6vyq5sMk2BwVcq+S72U7c3UWPR
mpOQlVPx5SwQFiokY0OatslVyW377KlJkmMAeUqLVhZg4S3Pz2H1+fz8Dy+h859D3tPHVQBmpzMC
+hH4MHWR+zPBMB1rTVzbkcXkeYwJeWt0exPNLHGPdlzlpoWLPCrdafrYFyYG2/iswrweTG2rGo85
qHvYwUGWudSJrn+0D4u18yjFT9WoyILvI0rNuyppb9sjyL4SK70IFpK5QS7GnSg85HxBxxbS7dgR
m8ge2O3On8AiyU8W74zwlLU/9Omh5cqwm9cBT9KyvYn8GJdV8hKqN1UQ3CAvtPPV8iTZawqClz1l
jR9OM04ACHhHzO/osq0rtbPikvz9zSObNwd90yOK0oZvwh/JrA/TFMExFkXLvy/gAdqC5sFrj2La
BTFCaYbWlLSSfUccE0mgMKaIJwMR4oNwTYwQkYSIsjfrlZC2eNL/HHm2xaxuaulwViXaIhY7iiwQ
iVDBXRKjW/oNxmONQxbK38IaD+wQ5s379S2zsPJ0Tzh3dES52cCPnW/z1tQqqam6wtV6XLrEcwAP
ZHjTWKHHR5liok4tvYnHQ6x7O+N1ZfTLMMvoQg5O6N4JXfvz0bs4z3IrUonqkgkx7Gg8SZOyEVl4
FN+33tGmDlMXawDny+B2Pqp+PmpST1FojkpBD4Gv3N7XvzgiilGfkjx2W2uFTrSQ/Z4PN1viPlQH
DWJE4U5qsAFBshmDvdyHGOea207H2644ZD4OXDGfGRkioDwrqywuq/OwwA/4SFvAGpuAhc7nW0bZ
JHEECtfn7VpHr6q/l2NcDBNsBLCfRyDDFqqDsItlqsYrg4vFvDb47I3VhGPkISrDBqPbogAwCA/C
fsXx6G2nElUSorn4zL6k3SQ1fG5s1+0Kra9yLTwuZMisAwgp5K1B1SDTcb4Olh/GYdeMhRtM8VbF
pnX6nE8dggDZscfd0W9eg7QmFK6hhi766oKWKJQAdBsuBlXN83FF4IMWmuXu5JeHavo1BQ6SEM7G
1MbT9dVe2Nk87cRzWgO8T756PlJg5XnTRk3uVta4UcNqO5Y6ckl0vYoDhc2bePp5fcCl+CFeO0KF
VmitaLO9ZRaWXxbJkMM4GuD0pm5qyoehexgQCjJHOIEDdTAa6cE+7+zP1wdfmC3CE4J+K5QeuPXO
Z5tWnpICWoBk5PlH9CrvAw/m0DZwpk2fh/jF/Lo+3sJWFjLZwEeA9yHsOB9PVxNfS+3Mlcl+5REv
c/w4rw/x8YVmxwUEHTB10OkA6ub9up4rIbKzKnclHdFGdGuayLgPMuPeKvL9mHxtNGSNlR6havtz
M2IDntqfwgF1nTz/6ejdexn7uMNIpu56Mb6GjvWpsx98G5cYo9mk7bQfA+fV67ufrZHG27qMjtCR
q42t+xkkS3sfRpK/DVX1uQv+uz61hXYVpANBZ7EM6nYXgr2BFGWt1aeZGwYmuvrdDquUoqCMz61O
3VTkTzWWkXCpqbsn0B+eAL9hqv5j5XcsHEdcm8VzTvRqgE2ebxvkvDonxfPLlQqkDZr0GHj+p6oM
b8y+u62Sx7HvNrbSbqUhvWt9A9fVbifMU2oTy2LeOZZar3z1xaUBk2ITH3BLobR5/pMiOHpg5orc
HdFXEN6ryUDGP2JD0JMNYJYVI/suT3TTomwjYlVAVSod1YMvx2sBe+FOpnH7v98ye/p4eqAGSpHn
rnjkFgOJIwJNdUVSFiR3wqzRJzqH8EZsfxUWtHTCeHCZRBKh+6jPPg3pMwySJMw/mMZj6u/1rN/3
XU3efxSd61yXdvr33DfItlHL56rIhmI/yf7aBxFHeX4MaSwK6TVhiGvMQnY+WLY+jWMGQqvZpsYt
rVZK+CDMB4MWE1kDkjqTiU9LKiOnTnY/HFd26dIvIKbqeEcKTMecSe9PiTINdZ65vfxoUVMQmrlC
HXk0so1EGcWLu70x+JBn/IN6NKS1uv7SKYGghAA0mFpAjeJT/VHWUVKIKFpsEBUCmtjauClb4xjx
Zmmiwr0+18uhKOEAX9HRw9Dxy57F1b6Sikb2ysz1VPlk2cHByfu9VvvcYivf9bJ2gXUtlRONng5e
sfNy81TIkdVEOl5VurxJRvsBesG9Y70n3m2dZhtZi576Lv17wAyjCiEg6D8wUeZKQFzXKGU1Sgom
dnAdfThMQXlLEymVcEsPb5yswq69O0RZuvOa8F6TjFPY9itTX6j98xVBpeM2A/8IZuj5B81j38o6
XDjRK1TcNnuPauPEc8jVaEZmcH1gFhTS+GIryUmb4h2605IiH1p72tjJdMzD9Ov1r76QjqHyws6G
kkUDCfzA+Q/KkFSQMK5PXadub0gy3DLK0S7TPyrSdaWz6zIq0v1mGuXD9bGXdpxwCODFoZvcALMY
h0ZIbhWTCkyCC6dXyFKcJ0toCfjh0/WRLt/kJAxCRV3hbQtcav60zeqqjaWxiDBAre7GYPg/zs5s
SW4jWdpPBDPsy22hlq7qfWFT7BsYJYrY9x1Pf76smXOmC4W/8Wt0QZOMZkoUkBkZ4eHh/jx60m3V
ZzF99MTeTcX0ZKulvS8r+afuO48avEvN2MRJvG/z4cbRihctIOfIUFDclaP1HFhliPIpnr1yrh6q
On+vTh1spmib9BuNGbqvf8BlkiVwZA3vWLjuiFGKQzP7Snk2jmPZSOE2hID+GkqvLSw6BTljoqZr
R9ZKLDC0i8h7vd4sScdQzigG2wu3fVrTBJ6+Ccnb3i+qzUBep6LvNqnTrTyheOR4wC1Z3r2YBdQO
D1oHmu1bX/ZfMKJ/1kqtcIf6EPnfelS4Bhifk+3thA1lG5A4Id+fo96GI681dcyq45JWGCcL/ct0
Urnk7Vd/+D5a1XdzCH5EDw0yvK3EhLif/Oj1BqnpRtniOBGD8nZvHZNXGyVk6qjOqp8tYFlbmS7U
KmTGytuu5mm7dm2URr/6NsL2QCjfIYKlcIbENv8UoyeIeLAnUC5zMmdflMHeQnQGSAwKsZtZj7yo
3TB1cA+q2yJQ7gJNf3hriCxtXzz2sgVLwmq/GfK4cdL0efA7+AfMj0WAEQE+ZIr5WvjjY8SQaFht
9L0FvaJVxEh+6o7Db+zijFS6DaTsPmiqW8XL7jX8q3GSu20ADpUS7ebCOpT5sbPyPX22m35U9qN6
M2jjSmy7PM7sGWaXmHs7RxJi6Xz2TB8ivXUk9ow/Ue74zEWMz6n8y25/fX0WZkIH/1qI21jMEuJV
CVh1+cI1u9M7bCI5zDUw6ElXEDnrYTtmNSLE4Ysz3o2q/djgV1PZzqspxR8O7f+PwX6QcBFIE7cP
tVPp2dom16AP9grJZfz89UPOksn/fUhafUyOQJCaXzdl3OjmNMTRNgA5kaPmu1mXr2kyBYwEjhsd
C+DcTDZ6+4AWXkuhncV7Ty4ePKlcgdZmbOt/Pwm6WpS8jFBc9f2qXE2BtbIIczFv07b9fZpVr5NU
fS+j/r5n7FhtrdPgOyfJLp66vnwxFPVRU5F50V6Djgq2V/eylyFeUdxHunqnIienKKDxK2/sMuX9
93MKRSw07Sjw5toFpoGacqznEVDnfaifFPvPqjqV1rE1/m5JC7wAuvjb12vOxKyv1xRx8NPZ1Qpf
GlqxppxFmzIsHrLcODh/JXm+l6XuHoTALE6Fmt0mhPQwKYXy8kMwvUzK/TCS8iUBIiLKHte+gxLe
MyCPVexvI1YZvhmeAEy/flxr4RVBMKRmQgOPGa/z339+3BqH1tzjU5bl8CTp5b5WMEctXnu9+DuV
jdvC0R/0zD9a4HfjqJ3dfWmvHLTePqatdt82H8n0nvcVbB/rQRuV72PptqPqKuiBdXoDp129hffh
VlUD/aWFnRtvIbzLufFD1donOUZ0wE9dbXCAR/2D7Y83Khp/ephspo43KG1z+0fVu7VEW1mRdkar
n4q4OBkjNsP8N8XCTknfJVvaTYGyU/toayFZWRUQ6tutwsBBodFHqONnuapeyrZ8Fv2dqbd+qFP3
5ONB5o/Jax5BW9L6D6dbQW5mYPB5P2BNj2gLjoewTeaFv63H2DGb7IeynzZRcOdI7kTB17c7rbwL
ISPk01OEwKL3JufQWNc03q8yY1S+hXoHfworoXm7I6kU1fZGtdtKoXwQ4l2eiax70u10K4ZTHx1G
WgcyCiJf76trcPS8Ln02UDky8quWhWy0th7JmKE34c4XdtA03Pwy3OglOv9mDYL1Jh3qukAGunED
2i4rD6Bf5BuIwPAAwIIwPXAmuc7PKrnH9rODAGimuBXlD7k/MH4R0rCHQRW9mcesjMl36AEAmY4K
bdbk2SRJ+PoxLm/yfz8FTwCIxce/UpKrQlmV7BBP+NLsdxJlXoICQiXXx7ruj0pp7EuExb5e8jr/
Fr8cQIvcgZ4LJOLLCNRrUe3kld1tozg8ifJyhLgc+7folrqJfGNH3/gunKU1+H1pq4EEodIG/gIz
YFbukQcjiqvyxgd82jX6iVODIJKmbCzPe7B7FKG1+ogU0EoIu0wS/v2KQdTY5BQTSBDMfq5X+pmF
IclWrYyTEWBvndWPTf1n0Kprqp1XtTtvlt68GIWlnr1SEFOjMNfKZOy3AyWGozAB3BYHXMXfbBxV
c/VX3su3adze5nr1qPX1XVyuShNexut//dqzr7XC3hYEq8tfKzVxVWlj32+zX37c34iFKxVREUV+
U9tXtTDrTa7fa8H7yqa6TN//vS4KfMR2DQapMUtJ2aZ6mFWY3vgwnSP4xX1SIgyb3MkNU0zOgaEs
V1Yb10Cv2RSt7ER1kb9ZOdVLWwzho/97Cuvy18eq3QWRWvdnz+izWRf03DzujzkB1kcCvM6lvXCG
WPn1i28d9S2AcCZtrhLyGEvjQhuqfiuiZ4zPitriSTYAcJrNPk/jWyRcN4E0HOQkW9l0Cz9ZE3Qy
hpDwl7+S/pILqe5jA08SA1pG1ZwyL3RhIGs3jvlmcJOhy7GCa4iXeIGRoW6MEiE2BVxaALuzynCy
algZRtDD3KOzPOn3zOWmI9er5eygTKyEq8XVFPTFSGlhsc1zNMhEmuQV1DdVY2yGHu6NTmM4uyvl
98JZ82ZdfJn00QXhB/OFuYZoG6pF4PuExlZtj0Khp4QCOVj07PCEHxhkUbzyD5t6++v9IyCYqzfK
2ArCjmhMXY2xKzk8VKOkVBAGNLFiHOtc4cOtcWiXIj964RQHkC4NQJAZFBRJCiNUstlt9djfn13H
6MqVVniKI3SXDJwIjMatJImfLK18xsU3C6qpo1ENPW4el7wxmvIihtougr/XfsSoxiV5eoclY8qP
jW1sskJp//V7XbhdARi55cEzEbmYw36S40sd3hb9VlCVsN09NeGbZbZHbPuENYzzX2UVDMjxEVmU
1qs2KxRTxFpyr4qpxrVuJ9gjfqPdlGH+FA13jX6gGj+oKIeG3PRW3JJglUhn32SltSLIuvjLPz3H
7BoY7CCMkbr7lylYlv2hDe+B4u+j5n0AWabV//WLnmWx5/CP9oW482iQXcvcRVmFDo3JKTWi4VbI
3HXoYgunotilBf2US4HbBOkh0rFNifMnr0q+xeYaZXspqQQEQFYZXEQwC0SY/lSsdEXvG61BUtlE
4SEzQHdsiPGZuVNzaTsBoHuRtAuhvULhK/HZa/2V97C0y4EXbcT+oDShdnT5AKS08EPBCigxxBBY
T3MdbanalZXv4dTg1cB4mL0WPZYWFU5RFGeifThv89uFr5fZ1HZbTQHURO8oQBDHPlCMdUqKN859
3E8rOdWVAjLZM60BjUE/UeGTSV7+0EktaznquHVQ330ac6SGqpsyUiEU9xCJ34bqlZagmxQ7K7GO
osMnm8OhwOQlsOyNX92LTj8efCu7/rorLR4LWIxsGpcXkJrLx7LTFNuP0ECCpcU3yz4yXN5Gt3rX
bYoCZ1YqGvlDsI3BclYyj6UD92nlud2vnDNxaYYkt2IGTng4l/7fXvhnoH74AnqvVuuXhZSDDyBk
ZqgZ0SeabbWAQac47BnLMkP9RutvBXup7SmfkKhoghdv/J6Cm7bpmjvo0n2Mmg69C1jVwgzv8hXr
iR/2Vdqh+dJiUFT2YEho5pFSVV7zosTeSghfXA6oXuN2JIxf3RttNKj9wDhtyFHWJCZxdXop6rOR
JUiOrMk9Lq6Go62BfQmp/Lwqjf0qVducH5dGwUFqGMhhkmnCGV0QZQZljfu4dHLFXmVcVfwx/4bW
WObqSFt6m3VQvACmhVTn2PygO7eRsAXzDW9XFGvykounRJCZCVMESeLG5SeMYN1JRq8womzsfe3N
C1w5+OUEBmWutONWGpL8IOuHoXZWegqLCYhBjoqXHJJFzKJcrtx6TqUrECdpbiIrqeg3kVcfBdow
Rd6d9jHU1VZvICHaax7ZC8eTtJwmHAgLfJw5FYf8hhnIWmqZXaOpbtDjqoNTLZfodwvemX7q4a18
fScu7CW+qeihsqFgHomK6dNlZJdNSIMHF1lDAfHCGE+tol3Q3MWSSRty7e5b2EpQm7h5mb7Gk2Ue
kDNfH+omMxihkdCYDWBsivQiMl2l6G61A1qwYPjJyk9cXNRk/kuo4XPzzn6i1cbp6GBmsL23IL+q
IWBJMsE2k7YV/fJIKve/vn6nSxuImeezVCeNY5CEy5dawZ0cyGw6JPOPnfmnmC8PuEq0ANqC9hbJ
bzBNDpgZ/DfL4mUAyx5fq6tg6/l6pw0+J0buiECIPAvNbq9P7obou5TcosW6Ecq6lvmPpSu5aHW6
b9BDhO7U1RSLE9mN1NhEJEWFjF3lqDxs1b4DX0WGPbqzHXRKfjRdeWjiNXOrpTghODt4FHPLozI2
SyJHNbOnTObz5iXDBiSzXWxQlnx3pHRH65NO0SBmXSNMMtRkLXdfOj6CESW8OfEymE9eSI02qJUO
KTKt4p2iZSdu2Nsw/NmpMPDjaY2Tu3CdCs6HGPwUxIv5tQYTkVkOGidI4SXbwndgueAQhOGfMqFP
8wtClhKOh6lfte8VO3ZW+wlBakvcODC39VlINEb0VbCwpU0Ez0XMZQmUO8ahAeXujWHhA0jDE9aP
CFJWu7r84u+G6UJxzQQR0fHyQIFZDKZUVexszUAPw3TDHkMDEngj+I6EOtMujCFE/g4v0BUYYalm
gA32n6VnGYya0WAtcFzZZjDTA+B/x/7Rt/nGYMxjasrTIB9NTCTsfN+S4WjtrY4l5crBFtnK1ds3
oJ9o0NOElsrlzx+dtix1PWWXqToMfphGUnbowr2eNI96GCJbvw3SkxBQNyPzZJb2tzb3jna+pkO8
FEmZ0KM+FjwYkMrL51CwG+wKPUfgLOqec6vb29SNw3hjO5PrYEgelo3rSWsEnMVwKnjYQq8D1G5e
IA+aFieZ07SM1TCxfZaxSIbfeZ1tdQexBI69HDTHKV4L4yJyzF47Wx3wX/BS6LvNdh1TDDHkdLTH
IshFgtpY4Y9amq8+4pNhuGnY8z9ptNPGT25SeQ0RXvrZF8vPdp7W5MhlmEitjbFxkgu8f7Atg3Hf
ydXe6R9Fd9Rv6w3THGsXycJ+Y2Xk3bCxpUK5nq9xrKKvAcxCdLWLDC9TLsoJKnK5s0w8YCF39ZK0
x5NhFxZv/WsqPUvTmumx2Ezzty96PYDhCH+y6y83WxJ24VRFHkp+0U/b/h3AKmNK012PLuI9Xi2k
0jcELCQlmW8vO+xRMqXduZX4zDYQoeeFpzr3t6rFrDyHyuCYrZzopa2lYM4HkREkALrn5Y+Tskom
I0GT0imCnQGBzhz4aap+0432W//H4FrM6WeMmUTRDfnb68ryC/EUvg9jTKJmgds0O8h2HI9mknCQ
Y6nfZdWjPzoveV5j4FsWSJIwE1TxL/Dq3N5cXXwhiqDfTrYA64iyfF5PVAmj5HHH4mUX/BEwOtJK
0Y8hzJ6t0nkRAyZNnO26ydvIUvbkOc1tmjp3CmPB/qQAVxvumDe3gaNXrta+5BRdKy/n+k4Hg4OF
xwC0qOiu9kPp631XefXW5DPYugsxzY3r4ODZ/ksb0HXVjdeuyT48Dy83036Nx4y/+6tIpofGl95F
+KXFslKUXG9S0mZyZ9EiQlRsfgXIOBmnA0K42yr/0RIE+qDft8Obn36oVnyK0lWi7eKCWKNA9Bag
5NwBrB/Zo44ynKWKQuUHTG3Gr4Rxh5E9d6qb9alIPrbTBiupDRLHUMCE3jHSGOFNC1lH535c+TDX
YUmUDv95pNmuVVBrDr0e4aai1jGhNTe62lL7MvZXMhlmdbu0Lo+U/i+QATbmHxGyFEKzOzHTm5Un
uT4/qFUx2IvIGKAGKsiXx9ePJ6WAYVVtjYIZyBR1uaJ1I6bv7Lrf5WG3L/LiWHvhjiC6X1n7OhUT
azOISFVMKjQHb5tsMqWmUStURh8N+ant7jDcRhCsChVyg3EjB3dZ+LfkrLkgXx9bA8IvNzAuCIL3
O3v7/sgsDLpq1dZxoo2Yy6ty0LGK3989iulpISFV9M8rv/Z6G7Iq7TquI9oOkGBmb7rJTaXW0wot
AnMz0ZoT6hYFrke9to+1G8ObNpYennfB/3pqidE8zalduyOcl/hs+cFOa9aupwUYF3hAuDQz2M1Q
6JxzossS46Kej5YsyWeZAibD22tkZps7/yQKHzFrLda18vjm3KWxfqy8nOsDQQGDoPB5lP+6L880
vzGqoYOpLK4FYYON2AkNVjX/EI+S4ureKfFZawtqzDlPEs4FUhavHQdRQV/eoAwKwlwWgYnkfC4Y
4cRV09elhqwAKkFR/Yb2ECMJNFiRsPbcIfM3YlLwNYp3uvOD3fP1a7iO16xORKTShgB0ba4mt0gt
xoz4Bya+CQCb9U91qB4s+LkhVImvF5vx10QPgdVMRom4uehen8vRT4BJAtWnGMOwZutXZ7sxwfoX
tmNwfg7i8zvKSbpHu7WIKjcWkyNWcqck6lowFMdt9s7x3hQkBUA5epwzjME2Rj3PR+w1P4J4epKw
kRVjtJWFUh8Ev3poHgWLQMxfixTGijrU/KRdl9DMare/V16KyMWuHkbgR0LbAULuLFO2UdeJUaUq
kUMqYSXxCR6YXN2kybvt/20VzP+U5SahWiyOPkIEVbtRN1GxFhmvkyqDd/Gfp5jFir6TuH9H6o+6
vRuTGAOaj258YWe+VtFJzp4rGycTyWB4KdqmjG18/RIW4qOgekLg0OguAXlfRqox85SpUyzED5rK
FZCPHoznNloaGq7a8G2Gbu+p3/6LVRH+MUwF7x8m+S5XTUc/yvLGYGowPCRDtxMfP2MU/Synh3+n
xGhOZa508xeKYuAWgC0WFH2sOW3cLjoJfgKxz7b+KG/8P8OYsamTAymSOSG3yX+NBcqRLzE6Iq1i
rbzopSMIGwwogvsIo915ecL9YzCPWXD7MqaF1d44vCEwLhIBUQ+ONd27It1iBdTTiB/N0JXB+yyK
tq9f/eJbYK/D7SUKX98APXOcoRYl1ZlII5p4Tedm3MIFyuIkuQdBEhMXpGjk2WW6LQrgxmoNKJ/x
WM8RCcEc0UjSuZFIDi63QOQkmekMSDLkClMJDrTMxsWnJ3sqokcL82jTu7H6v/JY2hh8i6x8R2+O
8ayH5gO1sl6z4He+MSQJ8WXtS4kDNwsLpNJCogJTG4LUDLcY9DSRbByCGdJiOGz6UA+TDbkx/yBt
rZS1QdYzkXq+HAki4RCkhDxxFoVooUt9oeTltu/Kx9iZaE/ISPMllfWnOup/CcKir/7rjhY5QspN
VKsZ5cawk2LrLs1HkioP1ATm88pWWUgYRT1BSY0sGESY2aNldlPI6aCW20qbDn3fuuKMCuBbaBsJ
XQa9OXR9t+nRY1hZeiE2iyYonHBUgGU26+X2UNrSmgZ1KkH20bl7i3L8KQtuAlDaEV0nUXgOOsON
uGc6IBpis0bos3HAj1nxsvIwC+9BwLQiT4DscDUUOzgjTEu4w4wSDrs+eZ3qYZMozFTr44OYZpRg
H4Vldmcaa36oM3b8+ZiIjgPuKCDVdLhn7wE99xrhbuKziswrCvYIiJ+SbFMHPm4pYMNj5MrwdEva
dYK8A9DtWjm8muFFM+OdSZJpDTQv/5R8c5smzGKW/Qb0aC2oLNzrRBRh+0dK6aDwcfm5SG9rFR/I
Yuvg5UaPa6PV/SbwYQTYT00r7UYdTRvm6eTwoTOrI2zmE1XRzkBpJ6JjNOraGgK6kGVePJG4+D5l
PGY4dGk62mIwnXFLsB8pd+3klDkfJtVPY9C2JuCJd8WxHs2PmuRTyf+bfYzMHXxB+FyU3fN9XMlR
qnkht3tT/TEVz1KzjbsPFRXlmkgydI0rdrL4aoKKW0rJjSDP1AEwhrKWaCx9I1Ap5rrZx1CVZltJ
7r00juQAJRM95tZ1vlUkvVGSPeTtY6Y6R3kIv4snGTv0hsIPwaOxPQb4ENEXlqL+Kj4uQvws8jEI
yV1MoCU7nYt8j0bYB1OOQokauDoK56mNSVuievRBDpXuvRQYjObm7850wk3hu8lKlbYQ54HIqc4I
vZQhczSrJf1WUJYtziOgQjTCR6mtxMks0sudHmvbYNUGcOny5WIRYrZsBqRZRE3yaVfWyD9Jk6YV
21AncFk/Lb92BWurR7eiYLrJLhIsxO/6IEfgtjzyNiHvr4lnLPxwrMtESOGoXsfWLp2qXo2cfFsI
me/oELQw5DcjajAO9DsEICsM5GgKuLFJWqa3O0EgFhbmXpTRqvmFy8JR8Zq122bhxPJYwlCN4UFs
HGYxpKa3ycy2z4nNmmNjfQNtPJW9uZUUbkMHdA+UoilC9Eu/dbp6dvUTkpjrQXfpKwneDZtSMAic
uaVfVfvNIMUV4h5j6GpN40pWeqgPYxXf5HqzK9qXAqpNNva72FFPIb12Z61QWjgbPALtSTYLY1Fz
1Ql1ygeS/aTY6mq3qbL0RmRqkwe5F5eKEgtFM2Rs25H2YdU+ZDDdCny6vr72FuIFMCcmo+Tpop8g
/v7TXnVy4M4iC5FlYHTYQ8QnQE5nkGpXHdc4bks78vNSs0QDdT3LsxKWctrvle/fC8JNGbSuEAYV
UgH19P2f/jZTpico6D1QCsHELn9bzJAUHjtKvhUwmHA5VRVpn2vJzeppu36LYiUR/0UPFKLN5Uph
p8tpZxno6aZ8xPZD9P8wM3alaO0ALa4ELi56XEhwzhkDqlTEMVIl+TYjiASqehoneP+g83q/Bl4s
dHn4VQJBor+FkttcsC7RCz2pM1SCe6RVycfqgfEhIzkV0NE8Lg3R0KWXj7qytPn6y60uPduW5hAO
o9z2+bauq7NB7ZQDvlfw4+SfBhpXtZZscsVxfULGytJiG15eWPxqYQWB1gbiKOc5208noiyMSOlK
JCU4gvVeSIWkDHymA3TmWytycDl46JtDXHUPBnoTgtdkh+lNirZZlAe7letrAcqjnylo29xhUNRN
kUJ/ehpZgt/Uy0jgQNZohtLtm/ROCg9tr92IivKsTmmMWyFPOZTZJlttBwmwZv46AJMFU41xAo7T
5QOgY9bYXutxiIZXB/C6HDmx3CBR/MYIGVRYmkMIohZEq75dldReWpw5SK5SsQ3npBwj0HH7cWxk
eWJOMFJ2NXUqaOJG5oCtfHdxK89/KKx1EidBlqedP/uhceD0KmzMrSfIAux6qT6JeaZavR1BZUQi
6fkgFgrRynYVKqIhWjHAuzrcTLzTzoVEAVpFeToLIyNXAENVUHHizt8FvGQBHNDCVygAvv61V5WX
WEloKlF3wWifQ3RmwkyyFpnZtjYYg2zSJ91vjlhKrSToV8ATy6AFaMIKEc4n88JGHmjWDSnLDAO9
yiA7hqbtJlrw3MnOnSDFlJmCv/0a5/HcgL34lmJdcCAhrCScHmbho6/9IihrK9umkn5CHLzARxAT
h9BknJHUWwJ2V2VpV6LkrKj+qQ/aWzL4XaC2t/W41i2/uvfEw2AKbQn0kat+BodKAWNkJqrk28x/
cpgSywjWfvYzx2gmff7/SLGWvu3n9WbXXpdSqPiOx4+vX4RBlHAv4TbZlt54kGN+NUfVqhtm11Hn
oa4VjbEAy8N4p+Ur2+w6yeK3A3/DjmB+gF0wu/NLLc/jZiCOG5G+0QpMoTNW15roWREyxm2DKtCY
3CDgTXLTKU9jF9wmspDRjpyVwL50uIR+EkAs+56dcXm+q6jKgKO4OSMq1joLdyxO9m+4Xa6v/OyV
peY0ergvo95WXc7WlnZClK+lASWw7mg1H7hWJxFvGLY2Pwl8+6pdX2Z2O0Q1ulcqyvpVKu1aNlYj
bDpG/L717DWMyxcCy1ZKtXfcPG3X+yMexz9S2P1TILmWGayktVcXqHgihzsUfA3wd66MGCieY0wZ
V5aMpq2gJrVt9GNsrV8Ts9aWv4aeLO8xuh4C6QTiNmY3VBvUWdR2EZeEKuxCw13RNMe88PdYdu9K
Lo4+B+Vm7znOa9aizG72G3WNPnp9UfOrTRkSFNUWVLB5qAsZwDE9k7RBkj7EpJVX7eth2ogobpeM
7MnwjxiJ9407Y0AYQnn9OqBfZ0wqb0Cl4CeJh78wx/jrOMwNq0eca1TaY6E0x6G2vM0kPOGYDtW9
x5YmWOVhPhFM71+vfQ3zwqtU+YfXD8/xanpPpY0i5R1au3X1l1BHP2f2sCUQqd+rUrePxKyQ3O4T
hpTEhBRgDNT7nRhlzLoWNhjdIA4i6NdNV36kvrnJ+7+/fsZrLub5GZHwhz4tNqYoTD8lUjEA9ZDJ
iLUJiNObwp3sMGkIn0Si4Bkl3UUYeS/mdnUD9dZ2LSQs7Q+EZlSweOiv4nxcrp9MeWnXDe9oCL8J
ZycBcgrZ0mhq9zHTDepZKAtStxccZPtZqtL9129g4VqgL8JMLQrYaCnp2uUDNEE8xoVh8QBI5dOT
fNZlb6OpyVoDRlwvs7v3Yp3Zi1bH0JcbsQ4Yg7B+0MRQDcpfUY/aFyqDtRMJihquNO4ZblDW7tvF
Ty2gD1qgCCwSFy9/qQbjIQgKxKpi2nvlLk92rbYXcriNTToHmBykv3pzQgJwTVR9IfDT6WJEmkFS
ITQu/v7TJisbQ++MkpXLQNnLfXCTxIgdkodk1Zpz70JWQX8dWX5DpsFyRXvVVQOLQ80grofyo4Ds
fZATKjSOO9c9cEaYrSRz100MjhBSv7agvqGSqc6+7ORNoxWUyACpZe52+D8KOVCr006pxeeF+qoC
rYo+s65M3LIewEl4EpRyWM+CChmihNusyfcvpJgXDzWL/pMe5Ikxst08UKR6QIV4fDtjGCkXD1eu
6fh7Z83cdinaXqw6+9BaXKTGJF5FLuMThm2YwPSm7wr2SB4+mAD3KLciCf2PWdbiE5BJytz0QpFs
ltvFWay0/oDkQCl/ZIpxljwU4wJ6b9xYNCY8/b2zA2Ze1jglizGeeRfh/iq0B7TZezYrvTV9iZUn
euhCcxkH9yQklJJLC7e6gCDeoCRljcGukSkmKgXFu6PJSNW5bGIOuAv0GwPqQx12bo48oGhcfB3j
VBHE5sHn81POvouqN1GsaxJ+NtZPunq5fKMOKihBtzEQgbZpInmGum2O6ogNbCzT83x3fcSbxW4V
NhOQVwfpd57eij0r5pSnaCU7WkrYCE5CqgSMmB7xLDoVI2OPrRFi+FYhrMXLnGDL2ghAmZO0E+V0
CFMFrbCtIAoF6HIJBtM4cLI0Th4NoiyUVurO/8drA6dH+YiHm9dLqZ4GQW7H2db+hrnhQTdpW0C9
xIhRMKnEA4qjLWvdHldbFAexjobYJHNdm8FBCBGLGT2/NN3KeCiN+EdjA1b2srdTm3+cxeP2SnUD
0QvQ9mrMQC600opNDa/M6g54eavr+V7XfunO2mjOdXxlIUun26ViZHWlJ1tK2TAYzhRurUTGraDd
ygj7BVFyM1Y0DSa399Y0Fhd2BiibQvsIqIVfNx++NCLTbumUhFtogfchtL1QNbcdnld+OWLJZ3nv
UaE/2GH7GlfZswMc0mQ9WuOBK72NmbKrprVxvoWQL4A/RIoBRVCZmQ+RqFkdDEGc8kgWzbxR3sVF
cBin4h1Br+dkEF7i8U0SZHeggaOCy4NS/fQC/xV5tb98deONQHT2Wq698GmAE4TqOU1MxgxnQbBE
cifvNfxpNbzqAg+bNzl1leGlKRu0V3e6tLbg4pcBcRVFLJ8H7vnlvd521tBGXRRuCS5M/E2b1JYD
gftFu8GMYBNFHhAH3m7wnBrL2OkCHjWN7hcMcoAPX9sr/r3Vd2u51nVOZ4HIGSTddPyEUPnsuSgl
JNWQAmQzipNc698jRf6rK783frbLo+YtLMu9nOanmsJj7P+Gj/vDEe4jffdXPv7zwMaYkSzyLSRx
xPNcPgxMoFpDYDVAb5edGVQPqVQf2NDIJ7v6FBSuXtjcizi1msr3b2hWHic1klHmpduAUOOBwnGN
GLoQ2HgmRMIBYAwwxLMX5qeErKXD0iNjGTB/2h0TudmMlbPzS/V7FSPk0sQ+ZzutII026iYY7/Ru
+kN3sBvOlWyHB9uxr7zHWj/Wmv1uUk5XMmRqSaOuZvoBzDNWYTuvEfAXtjd8DEp6lVoW0uLsPXad
PMidb/PMhXbXOiM10fRtVLxTr0JID7W/ELM8Kan229GD56RMbrTnIFRumyqjGT/+auoqcfMRdb3K
Mw5f368LwBrTnyhQABvSfgBOufzGYds0aYw4wrbzlLs8VO9fSll9iP3hG0Mq3zWH0SfUoEJsnNRB
P2AX8CPVj71c/t1Z/3yyD3xPSBI5Yl5Ag912+SyYoCehVA8DalvOt7AOXlBBezd0If30aFXanRxh
R6FqJ0P2XgTVauVViP/9ZarB8mLciLqfIZD53JlqJI6cFdGw1VBiRZQISaTI7dTgrqB5GIe/LZRz
QoxfZCXaj8Jr24nvKrv5szWCtal9UTtePQooomVQd1CAzAIi4CoTJI0/nFUTPKadOrs51mbwEk3Z
k6wDATjBgx2AvGWj9L7yHsT//Gpxhx6R4LiSQMzqSh8qlUyHYjjLQ1k9wAOM01pFITxu92RiQalz
Z76FBoaX2spHWDgqsL7xVkcMgXtqvgXkMoxMKbU65oGp6vzkbsox48i6XRzhrCk8vOAcrvzeq4YI
2w6CkFBJAtPV5zgiKHch56GERhWggdBFibPxEA7IY/loPTvMsVp7gWawK29SaeUHL8AIrA5BSSS5
iLHPa9tWxyagNeSe6RyNG8grKqYcLAx02vRGb5EGTFpzq4e4Wily+VNOhVhERv9/XIkE12WXwDEU
YFRhEYcizuXh6+pokIzU7Le2lz9BdXnuhTmil+18uzqpoG/QPCH8G9XKLXPNleL107ignSAoLpS4
lwuD4GiVLNn9megkdGnVON8V6X0MqutrGv7x0e86CF/VlqzUdF6aaWIMlOZN0PydFaor+di/1mrI
UegOUh69l0n3p6END0JU6+utsrQ7HaEUB+Aj5IJmgVyRynayJaffKhU1EdGhD6NTh6BEYrJJQ9eI
1iRMr6FXXs6nFWd5CqWjVkG7QEZLh+AL8oYpguubf9mQwkU6/o9/H3cnRA7gNCF8P1vNbExpQMcd
Lg1mR7mq48XuvHSY13ftAVXnO51Y/PWKS9v/zCyno02xAqXn8us3UTr1SjMNW7/+U0MMqYsVrvaQ
8c7ulH4oPmlXoj5i+XDb6fkLfbPfXz+A+EmzYAeNm9Ywqi0ob8viA3zKJ2yJeW41U7hz8vBEbnbr
G5B3rOImQar366UWdg9FIswpJr7gFM87/WmZ1VMyqgT1HGVr+HM5bsE4Lm3jqnyqeo79Gmt4ocZn
gBZ/U3I3UEJy3ctfJ6vDFHQDb9dhYimhJWSVxyy2M7fz0XTMtZPiGzc5Zr5x3JBiSO8D0mx4QLcb
dvhmAO2dCrx2Q/xZtnG78VLd2FW532x8++9//nIQ7CEREZDqVYMvyMa2QNml31rtgAmwfqN02n0J
9ODX8ckCa08dZS2ZXDhc3PfMNCDlaqlXDWJfmF9IJpGn0KcDJfNd2aCUOsSb2Ev2ga6v3eoiPMz3
GhojQr2AzBVm4eXXCORmaOSsI8HQ3rPI2mdqc+zVZq+hDJWP3UN4NPpvZurmmewmE8LRkrwZQwpv
JtBXou4CpIrxD4PVIOdC9HNuqtAUtpxhpTFsxzE6pVL+kGjvtZ88D/ZRrT3Yqequ1K2DIzV/xsya
ff2xlw4d0oDo/5/Bzjno1XWV4ecWGUauRCchyzFJGJBXR71eG5Q4a1nO3zkeMhAF0eIi+Z41CYuh
C/O6Iae04uzJKYfbytSRpK6+CbBDsvESc6KXSAlvtCE4qnl3j8Xvo8ENq8f7PMnfrNp7qBlAa6Jf
hZyscPqWNuCnh5ubnUDtxP3O64dt3WOFbbd7Lwxh1Uow5tOtlUUrG3Bp/wlzMfBlhvqu5jpxMgGn
KtGaSSXcM+CLepbuMnS+Aj4tfV3gDjgXiMgyMjQL6VGVFGU9IBkI6jZaOr0Y7OvoSze0Z//5Pvq8
0uzjIt8QpFFDtihmRcUUmGO2O9UIXdVYeXVLsfvTSvMGcOxTE/QFK3U58+goivUKorxaB5kDZI2Z
/BHl1q9/3EIbFCK5AKpE+c3c3Sx462lBZzJGu03wVwSCl+PUZSjtPlKdQ8kMgf17GM/6ktkIiYa7
uVyTeVncMeAjQooXeHOui4Rhm6I4EXJMIgL7UNIH/DYlmgBf/9Slc8CwwP8tM9sxbZtnTaohEidw
5zb4u43f4UOBoe7D1WbSQp4rtEUYLUWdFEL1LM+tUj/oGgu9HNHjEGR8i6ZRUuLjqd03qMILhSnn
v9BDhSnyP5x9WXOsOLbuX+mod/qCGAQ3TvcD5Oh0ptNDenohvD0gEKMGEPz6+1Hd53Tb6di+p6Oq
dsSutFMM0tLSWt+ApBHaNQ74tGfcqUhDY8D0UK3Jq37nBWgLzgD/Ue/cvH62crWIsjqxeu+C9OHd
75/udzU/QMcR/wCUwD9fswBQ4FOR5gFueRaVAJcATcqZ4tqXoo31CTpJN0X7IXh5LaPhoaKeBk0H
5krm3bLGHSpS98zjj4yEP5x9vnkVSDNRXZqhcBHSsM/7IXSuaVcbHLhLNNjqaLwOrcsSsgtd4d/x
4YEWKeypf3L/Pp/SM3gaKTV8wWC58pW4w1ONKkwBESoS9SuP3hPE+rH+3/cN0VcDWw3nQjDWoGPy
+db8wjap5XkacMcbPdxECrKD9gP3fujgnS8cDAMkLObTfH79WuYfLRdoX+LoBRAJsbRE3DavaMW2
Zt/BcPWHaXRelJjLgIg5wXxMBajt8z01odMO4dRBJXssDnYJG5JMX5oohajhm6YonDVRrPJ7AuDG
70c+31AwMCr3EAdAqRaKZZ8Hrl3ambSHIJBu0ziwALOCZaBXrsofy4vfpEWQf5sX6SxtNSNwPg/l
lQANWtCXWhBMPhvNR9PaAG1/lAPq9TBJgygNSsU51J3oIgXn9fc3er7LzKPPJ5E53p51m4ksJZzn
5tHbIg7K+9o5segBABhVHgr3p57n2fJDKoBDNzZqlFFBZv1SZJJQ+YdkARrOOZNbHGwfajp+QPtm
oWVvxYqG+XKYmp8QoOed1i/DfjnvOyhy2nxu5lccbdzMay8qwg9DKHgMGYhFH8lLCCjuhhCi3JZZ
/f4Jn8fCP0fHfJqTz1lf6PMLLnxSEF+g8daqbafabTU2v+rcrKy0foXRxsaH61Sx54Q9OaDWwml7
JxpxOQXwcojL9lk31c3vr+jsnc8XhPYQSm2oeEKj5csFlVI4Y442LDPiwhl3kUadtwStBV7xvd3A
a83/YTl9+97/bcT583878jaD9IOuRYubdAfAfO4sWt5b4nVIMePLYp+JW9HRh9/f5fdv/V+DfkXL
6NEpq2bCbcpgkeNck1fjeuTZooGDh0XbpM/zlSrYPoyyH273+1eOiQ7lNKwrnDg+32/PuU/TnqE/
W5p10FTLQarLrpqWfh6CsBVc8KpelUQksm2gLhHGlI4Lt72PdPMGGbIDbERv3eYnJO2f4IpPJxO8
eNSa51QEfU3y1Xkr9A1PrRTB0vjWZZb3LOag8qbBMWujNmlrWa+nHP2wBjBl4NLzLtp26aXIGMQ+
s8Uksoc8C6BTlTYKfrLNSU46AC2v3KJt8zYVVjISeZXrnwAL8wI5v+w5r4dYywyn//w0ww72MFad
NYsoVQsTnlodQ1o3gz4nrfokGH61Rh2og+b7jkOloABMoGTRrx+m01nN9s+H96+r+JI6MK4a5BSA
4AbgmeB9xY/yOoXWo+RjXAMkRPNpCWnlg50VP0WQs91oHhrWwUio0DMBMO/zA+DUhGXXANPdwSRD
rMvM/9D2mMU0a64yXW4HN1oNdri0MwkXYfOQ2tGKwSJGnhyEcFX/ED++XVkzcgQKQjM286xX4NQy
lzkgSaKEWg0GKzlYeaRi6y5D9Irau1JEx0GHLHZ99sNZ7ywBwcNAJgW3FhxSEFG/RK/Ry6OAaXgj
ZpAvFaFtxV4rLyZfrSIuD27YsB+ykO/CJV47VI1Rt0C8/LKYiT1QV4RuveiNewXG5aoJ9G3q+3uQ
vzfWON7AZWn7+8n2/T3+a8gvLTKw1Vw6gqsAoAzWXsFWGrZfcNBYoiS1Qvn6h0d6XhKdnyl6ArMq
vANi0JctCoqHppWRU8NU198CnRlPQGLZvbNjcLiMaygBcdnEoPl8CGjV8LEsYsYG8cOD/lOf+ctC
n5txM4kZM/1MblLBM6MioKAsfIAXSlevqVXs+0bCjy7IN6ULor2uYJRY3muVb4qWPY2ufoCcCYQA
wLJglvPa2WD25EjcUuF1C96VEmLf0z0tuxV1VQiAeP5Y+I+G+Cva6lU/Do81TCNiU4UDyk/jZUu9
ak0luyvLwk2krLNFZ8RlUXjrshoSty03UEU6Ap5m4t+/9PO2hIv8fUaW4tYBEfh6OElB6x4GU84e
vex5n0/0PiyqdSAjYFntUMOipSNxOD4Vvdo52bDhmix7km0lK6cYz1UmxU2rKlTzkFWlELzdVEO2
sc2w/v2Fnp1nkBejmoN4BDDH+UmjBzStyzugmlxy70Eok2kVW41c/n6U8ygzDwMVKFToZ27hn5//
W9IgoY4MHfGWL0YqL7hS4IjJhRnhgVf2N/WsW0z0DB/cS8e5/WHss4g707ZgNT23hBFpvtYqBVN2
V40FXzAXSifFuCsIvzAlfcxr58r3q32IgxZcLHeQXU+soFw4Lt93pr+Cu+iG0RTCIOxHW5mzfRAX
ZaOZD2cVXNGZTmaaTy2xuFMsRndcS1uiK8NvJuZelbXoYteWj/Uvy+ngtsU/srH7FbjZywiq4pT/
RI45C4nzlaCygN0YHQzoanzekPJSKy+EMdWCDhH8MvRWueQKuMLY1l3STfxCpun/9tw5DxkCSkVR
rgck98v2S9KU9X0No83UZAv4oqaNWFW9WvGw2ATRT1P8uxuE1ga2GA+wANiQfL7BgkB0N+9tmNI5
z1Uw8+JUTKb7SF31L4N6/09mG0CR6AyA7YDs7PNopK8yAS1sDuHR8iKXhxEiFXYPWIkOl0Xqb8gE
u4y0uxy9KI5gaFBGIDiP5lja8BWkY5tE5ifvivNj6bwCUD/Cs8ZhDfvt52uisioZGEeQErJhSxKI
S4uYdeiqO8aC48SGNU1tkPEdALCnHVoJPyn0nQcZ+HegdYVTMfpI2H8/j1+3jo+jIqxbDViRzdQu
rfToD/YPQeZ8nYPaBcYDrKIg2g1g7OdRzBj5LYFS5cJu73V704Y4hU57MJtWP7zis0oGAHCQzEYU
Bh0WkmpfshZbWB5DezkHZx3y0ajuV9a9GNI4BKdExKla0qNK2Q+jns9iDDqj3Hzs6TMl8fPdNU5f
+I1Nc4j7jmDFyxnOENtWtUGLZ1d5NIbj6O/vc35en3bw+TZRMkHFBCrdZwyJsXZzu8ng0QnkynYW
u7RIe03SaVUF+b7q0x+2zG/2CJSDkXf8A8x5xpiRaEo3fpkWC6BicCQBZDiAu9dgH7uBLkcsIRV1
y8iDNWxD/Pvf3+t51oSbBShmRjMjJGHH/vx4J8AINBcBTK1kigYHtCBS+8rmUPLspksWkisSSABL
p11OeDx1UFUmmv9Qxz47Wc/XgPIi7Oswt86qR3be11lt4xrY2MUCkXcM9W1YBgeah0vQtn7xyFxz
8UPC+N2oIZDHEAZE5/SstFwKfGALBGMUCRctFHo7Qx7A6r1VLFy0zD5W1XTfpx+/f+DfjjpTb2YZ
vnO1hUYTlyFmzI6mH34qlnlt7h1irosqhHCLuYGuzYHRHyLEd2sI5WKEBiQis77R55fMArfzwxQP
WItw5ZTRwvTTfYiDaGXhxXr6RItfv7/N8y4MMo8ZjgSOREBmKYAvQ0YcaXfnFguwQy64jvYA6BVz
QmEgzrp1VX832nI9RBuV8Y/exmbosOG6Fv/BHgBgrIObhxAkbCq+Vq6ASaiYKgj2gNkT0jbXYgre
gobvLXe4Zr0NTRrvgMl+Mk7xYqKf2Jbf7EEYf7Y2QKEe8gtfq7AklNigB6QZE28T35+gf7+p03DV
x12artsW0gHAiQWgeYLj8lNoOc+2ILbozsIPkOaERvqXM1EFHTbROshyOdLPgZvrll9GYPPnQbl3
MvfKycNVRdhCabrEutzbKcSqBV1ZLF/8BxMCOEHAT6GiMFf4P08IH16vlDUjEj973KB5XLdsg7LT
gQA1JuDXyLWdzOud1d1l1kT3E2ixLU6Lv7+Mc2gH5iXs7ZALoL8AcuaXJyIZYMAZm4Gbk1i65XgE
33nRork9i67wfNzIarrlafDkwjskln23EsGuDRO3yxZeA76E/eqX9rNHakCufTfh+Ao9TT/Epm8v
E7g69LxwkpzT5c9Pi1isFAa8kIXMhwurTT+A9Eo8WT32VSCW/jA+a6CviQkuRFitVGrgihUsK4CL
M6U3838uh2JY2ZEAutXeZduCdNaA6vWTHZs7L+QvuyVBPgvhspkdgH3685WOXV6hXQiH46CLrrrc
v86r4ShJcOgzc2CSxHwgWVwytvBrx4Y2hA8lNaqKuInEayjt2BPNDucXSEu08qq32sOQtzdFVe/r
SII6mi1Hg3l5Fan0xnKad0+nFAbB1c4JIBAWBjqumHcXIDtYWpofaoJuLm3A4Mijn1jc34RRxE5A
XWea8bmekYMKMCSFgX4vW0h5DlXSZbAwB41SiFVqoDbv/NTZ+CYVAeQJ3T40IKEd+ZUjkwGkXtch
age6eR8bfh0ghnaiuMGB9jhM9IeKzTm8f14cs3MgGlUo1n0N2qU3cA5OJrgemXvdl/KFRgbGjHrT
uHBIxoJKCu2tFWjpGVjTzVjfGUU61FidEu7coItiDQnQM36/Zr/ZMlHfx9VE6DsCHPFl98qbtClC
CgYKdyzMn2detRdWJZaz7XLTC3iztStRrH8/qDuvsK/zGhXLWfgEQs5QSPw8r4daSYbCYb7ox4NN
h2MIZlRUpCJJR8feueUzKpgnePPIvepSNzYiOo0UyAbh22ypo8jEmQVAEG8XNLozk2ZLpq10AX00
/IwNPmhD+RTn7qBmU6+LOpwRCwDT89StLqKpKOJITW+0GldjTTZN9/D7+/tuLkMVO5pxY2hx21/C
cZdz4QDkhpmFe2PYGhY+nx68qrrnutlZg8RmOQSr3w/6XaoLQMa/Rv1yJIUOV+fKBmLY6P+CJXkE
gvjCgo2jaZNhNqABRZ+2P8TS7/bAfx/zSygtrKkA2wssGUgp7nNuoZSQ/ZDAfhcDsUpx1kYai4zn
y6YCYLDswmzW+EYbPiPOc6OqWU7uJlXiHxvY/3k1/zd7b47/mIHy7/+Fv7827SigfK2+/PXv+/xV
NLL5UP81/9r//NjnX/r7+r05vFTv8rc/dNdU+Pfrj3z6Woz+z6tbvKiXT39Z1ipX47V+F+PNu9Sl
+vMScB/zT/7/fviX9z+/5W5s3//2x2ujazV/W5Y39R///Gj79rc/kMH921ybv/+fH873+Lc/ji/i
JdMv49mvvL9I9bc/LN/7K1j5M5wNbmzoxXuItMP7nx8F5K/zuYdijgBQPlfq/vhL3QjF8GtO9FfM
V1TQAOsFcBkCHn/8RTb6z88I/SuKOSg3I7cEXgH94D/++/Y/vcZ/vda/1Lo6Njkix9/+QGrzOc7N
gQZhF9+FjdQG2uUruUoMedSzXELXktAmdlpl4UjiA5gFjSfW2E5s6aqIeyCnxDCCHdnvIimOg00P
Bey/ISvj7RprRL3UPtZ2OKNBL0uh98y2dyFDZIadxMPotw+mcd2YBupZO9kWiidbSJ49KwVl4MEE
7Rpg94vBau571kgIk0Adrya9Ax202dAAQk8VSLbkJgu9Xy4YeCg9VXHhA/iXtu8gFN0XYXo1WN77
OF1knXyy2PAQeOUeDjGPZTtC3Kw9Zq7znA/tO4lwzhyVd6thlGOmYmVgqJ2BSAE8v61AZ6krYGex
wRicj+GqcKUb5znoHR0LyVa8lhxWNgi0vRcsIyt8Dhk4VTUDZA6GIUnVRQZPqltYXWngAADtM0OR
UeQF6oxRClEyuCU4RVsmikBci89yFLwIV1l6TCVJaDYWsev2CuyoVsW+jm2OTXDwCahjdF+M/FHT
bqO8CrQWd4APy0TjiWVH7OQoh/Qw6MwCgk1qDYwGtEv99s213ofUP6aWu7Ro8KRxzE1AGAHBFjQ1
C12uImgfYR2I6ly6FaxbDsx+yCpI5aDvHzu9NSS6sd4sqBFKYo5eUeHxRdljnkeJaYq98tmHacmL
q+2nQowJ7/PdGAanjEb7gLML17du/bpedJ2Z4Vv33Er3noie6lw+ddbONbxK/EGt5MQuUOrpkVP2
t0SgLBY1wWkq6VPYKHuRNuhiNiBYIeIlGh6OCzL1Dx0FyYMbc2mH0LApBmqWqK/LeBLhFUP/Y+EV
9SNC5yIspifQAcXakmAjh62/cDCP48z2V21QuYnyrYT0lhP7HV4ZyLirsp+2AzreCTHp5eiHfDNZ
Nky1euu6Rt95TPtNiWmZCzQZfFaxpGtziLxb+tp43YHYg4NOD2yxBh63XveEFujRvtCoiqbR+DBl
DFiF4dXhcs6tsmWT4g07ARB18KQsDZZcEWXvfpkUlXwxJkMilInXsaBIZkP3grnwKUUXOlQ1qD6e
e4NFtHEMOynl3dNp2HRDfxgkv/Zd1Mj4CBOk9N6r21Oe4xuiSiZNGIG6CTkxx4H2RVD5b3zAoqKy
3hZ6WkGEcCvAwY2nIH9Mqb9HkQTZwptx3DbO4Zgt80tRQFazyPobFYIPi96yaIG4qfMs6R33prT7
q6Iyb/Cvr6D9tOpc+sGEfz9Ch6Zh46ktpg7NDyBJssjf8XC8gWHnRzFZe4Kef1xHHBRw925y8wfH
vzfptHCkW0Co0UAcmN1D1/bZCd5bPV0rQYEMFPRXP1seVCa4ifwhKU2uINisbozOVBJOaM0R8mgF
KaqHkP/mjL8VjrVBqe/drWc9cC84DVNwaUL/AVXTG590T7khp6mCokNo7RxXb4bCecwtsZrUnVUF
r65H32VU6bgHTlfI9MLiJVsM7vBhW7d1St84mIBot0Ndkyt2lzfD2tNz2ZJRtahTZGJDGErARdEI
l6gvtmDIB0WXQkXCQX5fwlEtVDvC0iVwILjCCSgfGBauXC99sNdclSoOsuJXT+AELEukgVHpw9uh
85ZdxRCGxozGTZ1vuO8dtZnf9wen6mac1KmGn3IceW/lFNwGjSVRKPbfJyzlVL6gw3gtm/zAEQ/j
LmOnEtr40LHZTbm1pjVGiCxvAdXXi2kEAilsumQMo6PJ5VL5/RFatHejH+1b0yyw98RjT05BML6K
NN2iLHF0a+uKg6gCeiHEKoruqh8iiG8/lqxKam32nmlvVNCfFFqIiUirU9H1K7fxYEjdLrshXNcO
5kybvufp+OI04sXgUBYHjtjLLMkFlYlOBZ7MlJ3ap5bqAwB9LeSH5i7fTMdzTFQnBQn+zDXBUWxf
gOnBhHPATVKOuiWltwmuTaU++KRei7YBmMjxDMr1h7q2BYql9Cqop4dM+dc0w0p0Or9NnEEfhhRc
WrfboY2FdSVctsiiaoVM/7HhZlwhR49zGeJney+EXxhN/Cy8rjwisO9GGXD8v3jhvVKQ6+c31ukq
iHU7EzonhfkKlLnXcSC0M8RuHa6kpx8KwJwqga3ayn3svdUxN+aUmeCSmPyNlFuHFw+ZYxwIBw7P
hRZHSI0J6V6XLdAoEJp4KJr6ISRlGRfGBtPE9vakWrqavJRWtrOVdcrG9qHP5FXTlLAB5S9pGGCH
AhM7NnpZprlKiKXFIrfzRwTKeCqrWxzcP/qwuSib6MZh4V5aCkclLpKJgRNYtadWTNdFW+8pLGlc
4gLfDrU/dBTAXRloAnItVKNTUFhKnSVOMLxOjAlYDAEAa9UlXGbTYxa5iZOD9tIPUJFzu+6YNxlf
aKi5tmEXAaDrnZTzgCB8FD16vN6YWwjDkOlg5NVK+VpTaPGqCr50LLOv/G5QsciiEWrVzYWvKDR6
smpMUq1OwTABX/fL8ZBFhDDBKpCgNEEbroJsvAktANn5lExOLxFxCg/2mnkaOxrZT9OeTA1uEix/
kDF0FbSOClCg5fBY0QGuF1kKeqCPSkT+GsInCVx6kHcj+mZZFOZ9RRvjZNwmrtiPLlrYXTfegHDp
JlNthbFjA1XQAfIYTM9aId5kpoq7psrj3EZ1Q/fNq+XAM9ounjpbHUmBKQJIN+wGihxaQPUzyh0m
aVvTxiZuS6+LeQ1UakD6RHawe+f+Bl0RbHRorhCsGXgs3qMolFTi1W2eMqu51gzpzZDa+G2Hwsql
Av6XQalXer/gH3ZBumLrGqwxSJbCdMKvb0h6Kyr2hHrLljZsMVXeEoJMazKAlm6Z95zlOyUtA7E8
BeeGaSJxlAbQy3pLO/dNOnWTuES56BCcFADgWqWHzB2X+LVXy6c3JRCYhNRvU2b2hqbbTMo471/l
4DxbWfXUy/zUDC/ISElc91jRCu3X0FjPXkMwq/zoFLLsvrY41HeHO9vtNlMwPoaFe4rG7mjT7pbk
H6arXjgcx5i4oVo+UumLOXna+4ZdTKYsVoCNuwun2XbZcJmRoYwhxrAccu3HACHAjQpGlDSqsafX
4aUq5aZXw1UWJV7evxclexLc7DoGL8vB3QKRs07pCPZ+zrEu/AtdQXCV1xBwoSDzOsoBdX98mqIS
qt2FeyTtIfDGjeLiYEX1KmzJvrGRDnY45Ea5c1l21QOELwm0O8ERC0x1O+TzbEO0t6tnpSWAjJ11
i7tPihIUfOP0IHlWzioq2a9skHuwXOyEFS+ecu+Eiyw17YeV3/XXA4fKYW/Ta1aXl4Ogl7oyMUQT
Dt6krsq+OsIqZG/69Lpw1SGVwabj9QaK+06SFiyKJ1cZ8HdeHWGqZKi7Z9JDSgmwrc1I4f+u7O5e
U93GaXDrpcF92ofHSpI7IZBqgFseO8N0AqpKYKMzN2mRPQcGcu9uy5PQLU4wK/uFg8cradKV21sr
5A6VuExZu4+wpsMwb2OmvJuh8C8YJPUzR16zTs8le/+Y9eUJ6uVXEE5CapnnZVwN7kPWg1XHsrd0
oHfG91ae/dzZ6SGQ7WU1phztFPFQtfaWyaqKBe+fCtXfpEG/Bn9tEfXWbdarI5r+b2Xe3DR5dzHb
OMFcYHzwe3E3oPm1hE5gbEqVxl4OV+tqBEhAw01yzMQI3fYVCb00GcFEAp0kao8eEpu0vI+ybFHa
EUBl6tFwHBwa1baxcCAJQ6srFHCxxI27hEFBBcZNtvUsFHtqMD2TuvJNUqXIwiOkmWKKVmOqdQwh
grlFzfYwwnZigR5rEhZbm1r2IqtwmuEDOxIuzCbNoEg8YjMkvecgb8vsDbSueexD7RBS5CjO2ape
0q6yoGFDEKPBxnFMUSzlIfU8PI/IW9lO+x7lRRl73kiXkFiap3nzIYoMqukZRcnVmwA5nvw2plGF
pmjqBFiq3SGrxRr9G/xRUmyjgPCgy4AqpXkacVKL0TqsEaEaihKYhhQIhDhp191DT/yx9nwkRNIm
scesE2BQv2QQGsgq1x1wvIAGTQIl7fZ+QHzd0qo+8dGCpEHd1MtBiQkOcm25Mn15oZln7USh7bXQ
FB13pssEwIhpaZN2UanVNFB96Xo8Eazo1iWYnHFNIBlpAmy1A4rQazfotr4tTrkgBYjDPgEcNC2T
DDZOMbNTsE1ptyurDIko3pakSTji7DstJBUyCWrlALiSXkBxHk4uEYqFTdYlDKCDMmRJBK5KXEDc
46IqPWDhzaAu2NA5q0mXty2S0bIT16hh3Di1ebMcp07agKwJtLTyDMrSzoScm6OE7nkCoC8VHAvh
HFTrY81LL0AUuJIR4gw0lZ6gd584SByRqzhL7rfwC9ebop5XUKPjwgNGm8N3Ce07GRPAgxZp2evY
Ku11i1NpAqEHmJJF61rKF+00b2kEm5xJMLMspZv4NZaMhKRYZLDVRHmeL3zVYJXnWQ8dIvg5W2V9
bdWTs3RYgBBn+5DIwZEaiu6/2gkZ8hhhh2NN5MZS0xYlzw6iWCl/IsJeoChxDNpxVrMYvSW75YxA
Oi4dVmq0TJKzkmPH6Q8lbEdxiFV7v+Re3EoHHo85EH107fPuyY/yZ160D4WPrcMKtkJDF0F0qobI
OlkVwxDGLmrpiSeqeOz6j2msJ1iOd2tDZtWnCkCZKgNdXpM30Hcmq3xzHIPdwgIdeBAE4DTlJy4V
6FNAwApwtV+1ixJFGdY3jtz6FBNihItOZl2YQN6GUARaNbm7Lap9lzXwHYN4DIoa2H/qVPdJD26r
1TkLp8huS8OBSiEvLcJ/55XHDHuDDcn2NFymlbrrSftWCBh/th65M9iUmtq5t7sUIp/cu5vKMEL6
eKNgwxkrE4RXqFZ+TAxAyCzN0k1ns2DR5XDbzg0OD1MnYtvu+l0XgLkAQinZFgjR8GUIDsKbmnVZ
usFl2/RL5uJpdIGzr6HpCoqTVy+3vbaRILf22kRWn2j3QMUEuXzaTEvp5ddtP9YQGNTwkPGq5YQp
v0LW58QlWDlbh7GTDqftBFWCnd/kG/DXEQPbFAht1dUJAYFvQ8AciceCOHF2ObgQlSjJAAcgf+vV
UwfYDooqAisqVZAwJCE2hf5gSRnGxRydoQ36NGTD6+jRRxHVKNs7vlrkTsnirOQ0af0IrkoA7NuZ
fVOY+jZq2t0UAB2pbbIy4dQktVMLtAXdbWYxWBrXCq481fRWyOg1EHSRFYWdOC1iN0xnbkICMrIM
s5UVEOggodfbCu8NKLgjK/eAfKoY9PZxUYEoEssK1CmkokVtv7h9QxGbkQLLtHtKDWmSUUA3aOyn
dQnfOiS8GhuObkIgpnAone9rzNi7NVRx3w4i7qy+WFrDa1833iX1hqWXk+ki9AsYuFXRAEKI2mnf
4GSM1MWvfKSiVrPpOgaCjoWUhXsSCUxPV37vd6vMo30yjPox5LZZ9cBewNm1j/loXFxScaMUyjDo
qqJ9O03QtQtgKAmD2kWonCcAVVHXt6c4Gzq2AR4VaAN7aVwUR2Q2Lu0yOliFfWjsCOr1yI/xcEKc
jFHfq6b+FNnrNI3suOmLB3fwb7GpIWfSFVto1iRlRnEmMvdpCcp1hRai5Wn9QLUVJKzJdjXqqVDc
s9+UBaFJAQ1azFaDcdnwVMM3ytLhU5Vrveyjfp8PTRmLQBfxdOjK5kUVpYZo1PjiD692VJ/8lDxz
O7w2Ql0AVjYugdDuHmnTrqnfQdPKzSWwdMhzAgaJ4cjlr7QPxZZzcuIKvs8BCAkkKm+bYlEMlRtH
mvxSg1E7Gr4C+vikptZbupXZQzAOh9T5zE562IMjL7L8MOFkNctLLgEYerNweO71W2pLvghd1Dst
g4NRgWCGEjK2QEscELHsBfNxap61+i2Y/G25LXfATB4mq6Exd/lLyLuNx7JnTXa9bd2VXJAVCpnX
NVTHITu1A4jgNVMnCBb3SwcOabYvN24NeNUSSkZI7KIS5UevgLJaD64cVc0K5xS4QuV8q0MBGWvO
74aRrpCxgNYm8+PUf7QeBMnKTu6n0n1yIIA4OjiwO6gTA+sXYtmsRsTxZGwtZBkTNp1MwzHdjJ23
bWaPhSG7GzIv2NtFHiYt5RWca/LhstRLxoGJClKQYtzJgPujxZJBQAJHG0icIjEQUi7QrCi32sHh
jlQDPMUGyywzxHiAnWD94+yky4/Kjp4mmKtgviAqcFBcYZtUPXhWR7E5tWsrRJylIoSOTIVdCqH6
vi28izDUgOqH5FYV1lHrLkqQQ9CkuKOpX8UVnm9XAN9LUDgcHV0nFAW1WETVjTuKLqZao5BuIT3z
sjvqSpRDONKQHgcOtxtQF5EIbdrGwd4EL9ZYNJdCWCtlZ2KpAuwVbHytMNdhmMKvfFmeckBvkHUa
YHrMa142O4hdvTq1u4sApFh4Ch7Okz3GqRTpdos4xPGCFeQIebsdQPS9kOM+w6teFaEKlyOFJlqJ
rbwtulcUpIMYkVxAXs66ag4TXCvdcqEa2Pk5DElBKa/sVqSbusb/scZX1pAoIUMHgfPgg8xogwhB
Ag3RkW6lGO9dkBHh/TPcKp2ikRt4q8EeQ3BPQNMhjILDpTCXWtgw5ks0agRskfjbaDIeExvrQ9NC
H2ysPQBa9CYQ0ZrL8iEFY39RWA60t6YwZk+tSeWuKqI13BWXHvK2xEU5KS40vNA7vIiJ0dvJBMFK
N/blECIFc4aDcVMAUBqy82vE2YzoGL7NhppgYcR05QE4hKLt/2PpvJrjVLo1/IuoIjZwO4TJGmXJ
uqEke5sMTWrCr/+e8Tk3Ktt7W9ZITPdab2wPrTmctTp7N7W/aSbT0FEFQ3RRpzvTYGhPsxXpQeqf
KCgvji458olGHq2jmNn6ZOluhJM+1/ho/9Addi5pL/dkaX/Uyo88LftjToV5oByTe1kvs8AhQCxu
O0CNOVF90LX+xzCNYeKMIJf3k5xo02HTv/LECjKGsNjMtIqX9yATc7psBaatdZD3/evko67Slno4
NsRt7vyBUgUUvG9ru4Bp6ONJS355ejUHyayTVSa0z6yv9FOR1e2+K/dEKDlgR4/AcH6gBjqAluaQ
2Mt5toqnUfYviY+DZkZBF3qeUoH27rub/TC3Y0wElx3OS8qcpzxn39r9AlaVRLwHIn+2xK3Qv9dM
vBJSrAe1IutTlKyg1nSt63tbLyXKO828CZElD9N09EfzVnnbEkBvtcEkDnpB9lMuzf7ULFsTllbz
UJO9ww2qrJ3GrhpTgFDuW7P/VRYoRycy+Cp39sIkX4FCyox+82IN/U7+biR0IdOTX88mZ0aVnbfJ
/bLzTgZDZdx8CtAJEFBV4ELF2BaNAuVg7DNoxZ3oh4szNic93Ua4Mc7sIS+huA0vQfNykKxLnNbU
/Vh4N7wkeXUn4yWzQUqdyT9nqnLCdWAwU758HwmxNDawl9LNQIRnuS/K5lnPjCPN619Djwi0ECsz
tWZcs5Lr08QckaUoJtuevrWd1W7EjletEyt7ieqtxG1jvzq8wr3X5X897+hTiYtoZpjRsXA63Pqx
/WVLfLqTdsgWH4Rtcp9Jaw370f9IzBLJE0b/Nerh1GKkbHhXiu4/JykZocdi726K5FNLHLdcvhn5
yNHpEBJaN80W+NS+7WTvWsSBpYdFWrHok1/bMFyFxD7uTxIksK8/C5XGZV2tYTEut9xyDglfHKwe
bmmojpWDBKNeemnc0F2BCeolSwJrSb6VGn9J/2GTBeDcWoBipdUBoqvh/aRlkT43XPH8a1z8EJ4o
/HWppYx/3nWqsIgOHXP11MnpMBWLPC1y+WMO2tmrKQlYffm51t++zD+p6/NJEtvuLZTzgTzcd797
hA32wtb/GZ2yj5X2ODgE6cp+Pqkhe8sr6e/KOokHUUxXOYxv+jztdXN+rYZnoNgcmGsQUdfpb1qr
/2f32pOnul9b7VMLR57LRmKvJ+0Styfnpw4nK5Sod77TRquAyzQ80aGdl3mA4kkeOqW/e5kLe+l7
UYXEkpkOJmcZuWIMprHJ+kYMZ4P5Dl+2W0XSJJ64H9lIgctatnDva7XogLbZr5LUTvDoBFYJbCBm
/X3pOHq91WfWUO+Znu1xN7LflS8AAFd9659oglpCu2tvvrJ/AFefiGzgHOqGLSiW7bxZh3HD54NN
4YtmSS8c3acOfdqJs+lkmrLeba7z22+ywB1c0mSATOfMKaJEweE4xaXwhUcKsNqNlQj85h7/Wxl7
z9cuJ8RtkCjZEULX2uF1eKLWBBAVnlVC5XajfPFT9Vop993f2O468Z1iPghwSsMgbb+Gmocejjnw
e+AFtpYJACNTiQlzbO014Udokc6zq7tBT1RJiKaXDQVviE3sBrlXzESa2f64y30bK4s/cxPQ/vGn
sNaPwiXtmY7qd2NMH1xgqKJkA4dXWJ3uj6sYD4kP2klHfber/l4oHZy4zW7asP1uyn5nao3DSEfT
ZT9+a/74WhY+JhFDu9ZifTHK/IulKE7T/GanPC1S/U46+1PTqEJi7VPGtzC5Jkeje9UXSE3vTivm
+KI1MZxE5dn0OWFBmWZ9BxAHM+Z/z2xurVvdVmOmutIUv4zOParO5PgwmIR6J9PDYijIvvAAC9Mi
jzxqhT1B6F5SHKe+Ie61VF3oTMWtsHJ65GwsO7WeBhkAJzT6FzonblaK9vQLwfgWU6TzeyaO1czy
E8qj30vyonT5xLGe+t+mdL+Fkd4Gp/EiOUB7VPmjtczX3rDV3m71v27m7CSHTTHT2Kbqw6Ih6dRF
ZUStob24mv/kTduClTb/lTvsW4n9YK3dSc9H+jf9qgqWabqmoxuhx9h7s3dxkL8rtX3Vav4plnq/
auZFzdsRiU4WDh4YOMHedVjN87cGKbUUv6vBe2CP1NS5zlPKNsCgg61tAztN+/viYTGMV8FQA/Wz
+JqHBBbu2KZMfNNvt/TLwOhQMljoSAfyxYJpMi94RT/WtLwn5WrXUu8vppn8UrX9sXrOEI7VejM3
666YnA49J8F+ysdbN1jsrFRpM+suPNpKQmEWhbEn+YC7SVj3WXc+zNI8olF7gjy84AELB5LxIHmm
az+MDynPSrCOQA1p7p0BXH76qT5lU/lWdmgwSm0EjumfF0yxguZibxxe/bZ5qfxxOYjJu7qePFk9
F+PoNSdX5yVpqRv6ffljKuvsWVusUz+SGQZ9sj7eX88Al1xeOwcg2xzS12kAk3fX+lWbwAcLnfPJ
mR6R3B6BTl+amgr1nq6MoYf76y2kLDNTb9A0TSAsRo/8Uxs0a0co1H/J1PxWmoytDLBsGw3CY3PB
nVQkvxJGNNFC7mIgT3YU0U9xbSSxbiEP0PI6mMp82ItMvyfKcXGsvfjPWaAr1VQmYfXYeV4X5a1a
9soBtx75AdrLolBFetd1duddjsZsl7rkHAleTcVYalg+Cbqg0inFcRUGCwYX9ctwknNSZbA55UWH
V3Qs+ZLm9yMMdAQFEKdpn4mYwMQv6YMN6JofVNVWR97CelCkNyXS323z37StsWv+V/cbMLhB3qeT
iCdz7ZZHDXx/Fy8+RRO0oP6HeuaNJWjay8XctZV/JDMGHCZbHjRCczRLfxnl1gdWQisE4Q877CI7
5fN2nSaI0XuwvzQrQi1N/8gLrWJnWE7rmKWhIu0jHEz3VW+y185cDx6LIChICvhI6L2h/yAACTYh
OjLeuf0bkf5NmiHqHK2NsY4yfnX2t5NORVAbk4xmx65246rAwDfUkLJHvpDO7+yaZ7UVJegLUd9W
vgb63KodMTUvQ64/Ja7oY2uYq1M5bCTJD9sbEcisMe7nttYOdU/FG8olsFOpvxiWe/PG/jPTm49K
FeUlL+wUama7LrVpx5ODGrHxrPOqOoJNPX5kjllFibm3SFZlqXPEnUDi+qzlwTPaqO317uCk1a3p
muuSQMKZQ30cyooLWkeRU3Nv2+Wk3cUjr9zRQ1Tyt9aqMiNS5edI5i3k3PDRlgKsbo70zfliYeTH
J1ShE8Pv005r2ZEcV5cZpwcSsd0mQnB1o1ZDwkt4HznYI6yyXMIawKyv6w4mxeiDuqSybYMjTsQo
dhCbt2S164MPk5grWgkM/zDP4GXsMm2g1ZzellQnCR7ebvh80Om0h1pS3yrWzA8yYG5DqKAWWhqW
ehlVUHSzV9VHb7Qf0214S0feaUVt5A/bNrD6ly2YVi6jBsCKVvMicdF4gJgkmvcyrKb2Ocg8jaBs
sZG8WrPnHty41cAkoazsfeKRzsNjVFp3TsOZzpoc4rnwP1kK9qaSUcnfSub2RoebGa7I+NEG50aI
4TUih1M72nMOj2B+JNrYH9Zk+aPPJDQ38pa0XBOl77wNKnmjY+uXKZEv1+ju7E3fpSPxB556kV25
HI1p/PTN4jBwx3xP4myvW3nM+qvmEwVXOdwe29+U40Fn3wrs6rfdA8Bp+YzqhyDctWn++A2p5Kqh
xcbkn99S7cItDzycr5+mN16nDHPG2NlApTChpfbH8JOfzp6oXrAf52Z6d3mvUBpW6eFoFM8V9tld
p8qop7UHFZxazvq8keWacaFXWR/4qTvvu8H5HJAv9GSt7uqG/dl3nreO25i8g/Y+1kBQz4+4k2C4
cAgEG3Ycp60fxwVrTk4MeL4x/uT5+pOVVUlb0vJEzMl5QKxKnG37S1uogKzA9VwEWbL0HxsXItjS
mOdXVyMFM29/t8N08O5CutzSKHF3k1Ntebda3lGB9W+hkrti5h7skJ0HF1VFtlp+5C840p3MB9C8
W6SKDN4KXHvskQtTd/BktSTXckN2wZK7LOfsyRkZ237umaFWWo9ykxq9euBgs66jWGHKqtn+8Bro
h8aWipwsOzKt7gWVZnY2UyxQqaeyeJzMeNSoDsh18dVMGmy+jcobeyCln2Vq7BNWBc01jWBxnN9M
Wskh/UqF6oEE0zjn/tzXLXilPxrHsmLryhON46PTo004P6YGxQqe85RyfjyXBGjR7j7FW5t9u+7V
aAs3oJmZn8tdZUJl0Kkt7Yf+3gs33jvqpgWPpSMRuvvrSyIY7fLU1lhv7LhZUFCKgrAlx0CWdA/B
31X3M7haUB0UWSBpN9yl1pm5aTkUxG1odvc2uw98Z5jD2nLXE/EZeq568RL1SV4wCH5eQFPlPHYc
ZTO8nLz0S/euVZUdadt6E0b7t+sSqCK4zvFOZICk94118icjqFx3DdJqZEIqv9XmN8feqO07BjIA
/rVh7BFwEDvN8Ldl/BR+8eSbMGtGoa69t9NdfmMM9rDLcmitTVo+Ci37LR3EXwMNZFg67G2kFb4j
3w2GzVlPPZgVVwwKqhYNbE5BxcEsOTpyh8O0vH9W7buvXkGDdbpbE40aBrbfxdjORkZEqEhK7jP4
4KlBZNIWouSc4nHtU2hFDjR8815EUADLnT+wpa7doeFwBPJbh0gJ61RV+mFlNNzprXfi1PXjqaLN
arSzYyWGGvaYeS9DGioWisalN0WTXj7jA/cvVpXle0ecqIhbY1NbH8ZOph8M6+RHTdYL6TXVSyO8
ONF6UgRtBRGxfRaTVzxUzAUDgVDAiqn5oBOB9OFwh66D/z4NNshNbl1UrV9pc8neh0TvHqx02gvr
kXnRYcV6TiebD+72pXKSgp0uKw/CNapPRyZPdVUDN3WpH+ldI3HD2yulkNACelZQZt9nMLwmfp/J
ntfLaN8sXV69EdFEWSZfaTLZgeeMZtRsfn9NEojk1dmceFhrgBZOh11LicfJHDHeQcidwDEBWaes
enPaRnvIRfZCUUH5Rilh+twVXdSRdBc5brPGXTVVb1QoNN/S7YtXIJPtTXX7oiv9V42z/5HH5KH0
3/XJ6l5Na9PflhRycVnWZ54zXrZ5m6v+qI+lHvVrWYbYBRdKO0gv1MlO90CgsD7IxWrPG/6InVNX
W9TaqzzPFHWfrdrWQj3l6cl0my96kyVODn/QQiI35NkVOBf+/WpCa7SvV/fR1LThjDbNpbPEnTjF
5Xj+90HDfCN3/36ZFnZLDxz7dz+4KAyPeYlsDdxyPP/7g38fJJakoFhbojuwCqP6FOZ0FnP5/x+q
JqWAqUmpNE+06Vze/2thuuKYjKh7tsK4aa1j3Fo+S+h63D4y7/JgHDoz/vdfkV4bt9yx9RvjwLNr
b+o0S3a0tOLbS0+YfqOdU7+hLXf6THtI7//nvz9JLfGod+m2h0g+aaLcikhVbnlw9RzgprO3m6Fd
KLdwHqSZb7dmEGMkDNCbch632+xZ623I3epSbc3B5iVzhepFDOOdPvhs+qJZpqu1JhwFWuly4iU2
gpHisd2awjp1pCweIlOKl1z64zXp5HjV5DZeU3Gn4BADoxM22qfKe2lHY7j6WgK6nQ3acP33oYde
gywufhAtXkxvUcdt6qEr7h/q+1+YUTMcpFh4etbmQc1maK/4Owa6BMNuWLJr0mIA1HRNj8wChrDw
jTnU0sJAvFdAD1vWEJsc9HiD4DVli0RZjUmy8LQ5CnEfH4CBWBiNrIhMrfPCamG70kYTTXvaVOpq
1UpdBWLpaLE5QihrkrFO5wvHrTtdcUei7k8yi7tFK8ParH4KbV72U/2dIy4gbE//JYoe/YlT3mDK
Hj1qPYI6nafXdNJBFrfkooAAdzTeZ2giKhNc0VjiosvtuO6c9Jn40vQ5L+q4Rs/98O93wLrWdfGY
AOuDLJR4nHohHju3EI9ST8L1MozFcJOJ6+/HFW7EYmiIyrSDl9e74hmOYw9n6pBVUJlx3yv7hZVP
v7hG8k2W2HJQfp+Gul0z+PmwKjS+VGFRzelv0uunwtV/fGGMYbm57cVJrxlkHMcrihoijHOkMa63
q535ByTXpkQ+LyJDU4dJGleuXuN9tYjvHK1lwtstmnOKwXAspvuPanzPGaWfc+MxfwRh9riMYS3K
dr6BMrAJ3YWqnkJeN3hN+5RKb0CPPzY/DNJvKEwdp9de6gUJzzAA0CUZFvLZgZfa9ObT9OW+nOvD
5unLh58i9EYSjF6Guf6UudpeuNgrJGTVz2L9ytUMmp36/v99qDpqT+w1PRBQPJD0Q8FRWb8TOTPE
rpt+Tja9C/xYQ3aoIQar+7QlVK9olBkuTYe6IS+M3zoJQ9GSfWwDrE/iPSeoSAIdXT/zeeXvFovx
3qnvhs301GaLdZKoDk7KutJmhbOAO2inMvhmoxDXZJ2gWUxW6aJn9D9IboqwK6nmyhKMg62cq7D2
K+NJE+K5FiBPto1uxCIzDyEBf907tAr5iWu7PIFjwgM8RB52huPs/QbAG+8q3OmppEPeSlmyNJGV
lKyzd9XmKA+jXn8mXVPtNT25OB3bb6btGezTYMqcv1J1yymfZPqw+eveNsr5aRvTtyVztLjzxk/b
oYwlc+wXQ643SPFvsMf07GtICmt1gGijv7vu3eNMqfyuvH8d1bCWexx5W1AyQG0bVu1t1MmV4n0i
Ug71RbOOfdHdKfRxjNecuJXZ14KmwiTpQBjE2dqaT8a0GE/zuqJNdr47H0xlqNs+TJrURYeYmqHp
5rtVb/VrL2ngbNzH2pwpTPXHCfurKZJdnTB19E67t+SPkibWffiktiivknLZhHaCuHRNHsTeV4d6
ZCBMyay32mS6Orrqn5aKba+XoB/K/gUDtOwzLVFBPpZJtNYpjgsPQyVVvcfa6wgBcpBsWsWhSPVy
V8GEeDsGSeANPasC7f7aaFHYl1Y20zTSxJNblRF1Ix3GDdRkVF9cahDk3YPMt+oRi3AX+KuN573P
5GMxxk2WCJ6ru5hr+S9BAB64BOQFA5KOeUWYQLTWBHitflXGVu+tlUbmrS3jTnCYTiUjxTJZd+t8
vI7pXyrbnhu+Q8gtjHo+ps4VT7YWiWzojzBJxL485W5tHrIifbbb7tGR1t4VvHco4y1SP6ym4c/a
Ig/VJAWCBsvYDszVC/JqRqqmrbRBq3lf2NZhxYacdeqg6sUIBo3k4VpG3sblm7WlH8yTCT7YQp0n
KkUAtCuOSeSW94oN9FOQQvm2R0IWmNPJlWzVfuEjIS7ewLkwBwj5I8xnw2l/poVTyqmpWxf2Ye7k
c6lP3+5snRt3+2u5hUeVDBuQ7vV7GJSYruOVeW3NkfG4PYac4px76V9+tBfYvTLcYC4LZAOEwvmH
NOnqGJcBaDu4DvoJ95B6XylB74XuhRQqoYxgpTDpyHD+CT+wDTGVIxNQ7OIoEA41GQHEuG3kkMKa
N1n+WXbyaySKPqz5ivBFHTZLnPu1iIq5MkKnXz/Lud/rxedYr2mcJNOb5tyFyKjEnRxiz7TePGXv
67G5lV33gyPrs71r3IcRW7GRepHnlAz6pfgPyQlKlL2TbGpPqBu8lFTZkd38IXHrfduO1a6ttYty
RR51xvhDBRlpg5mXBpaKrIRDqpXqT5EY1dkGPJGoVvdLtKSYXZp0pOFufqgFJLHql2faW0/JmJAY
1/W/nXZ5HKrmNenydY+YS+F3mNqP2vHC+tviOI5sd/pRvRuh77ory43xo1yavZaYQ9j2FdpAzyP+
AuhSsvcYiUnggDN9SllpAR1b0BVLhuhsuXipwtAxWXzJufaaC6QuuthjjEKep8sBEjGLB8NvqO0F
HdM8OLsaaURP4Jq7wGmVIz9GZbIvto+Wg3Vr2EJBh0ZA6VDylPQvHXpc6Jr0cV7xR3b5Yzu+1lYR
6ZPzqq+I5ZX3MBRq2XlieV89XGn3rmNuOxSZZDavsEM8S+3UcmqrwFtSD0DHUvT2rhWDz5fZTDxL
zW9L9Ocs36wgv7fPApBwfUzWOfEmXFhjuFb+ua+Lv3o7iGvaUpSBVvBYdkO9953ys7CzLLK35svT
ECoo3SK4GPV1avTNwXPYxXs1RYKWIyT0G5O7pf9wUp+4xGfSyRG4WZVJrLJ7mYvtrSikGeaqopvP
7xxyQOe31f6iwc8EMmrfnGo9T6n5KS2b7uykee9qEYmB4r4Xt07UvlsR5ZMBDsLQVbE7eVaAAjsB
4jUr5NOaFqGCiKcX06jEBTb3rrZgKYXa4xCpUQf0bvbGMRnWWzeeV/PN76k/3xKtCTqLerKRZy9K
S9BHpcP+9lkGd414g1U2zwRapXrpXj0XzNYneYIH6c7RPxqm9TqW7WMNUFZUPivz1lcxAGRadHFC
aix+od4P3Xk4zBPwrud7xVVL23NJ7zVwzZMt5F3MpFhkTOY5lk8EdurLN/Bw+oRxYMi3dkX2lLmw
uOyWKCUx+A3puSuT+SqNNA0YRHtt3dkLKxTOrW5HtKHFlyvWYM0dLtP8zLKZjMb3shqSpxhte1aw
wie1sEMxm1+ruxRxQtcKGLN6mjV8byDB+Vmz5aeRq0fdXN3dMnrHXqT1kSjgGS2aabCIWC8GZqU9
VRjoqz+yKvlyrfVlo8EIEKyL+CnF9kCDdsM/fzRlc0mm2EI+PjKHv6KX+TBbIE1TLsw96aknciTs
6uXTcnlakYyJwNqMN6N2mlhMObhJxi6cGikoVy/CzVv1u4hJhp0wrzo7WSjGnpgvrBybux19ff3S
9e0ViM/CzZKHNn5K2JW2pxItQh/yTOTV551H5O2+p58g9ZzfQqmnscYv1fXrUUvFwUJRhJUFGa9E
GrVlNe/ivClvmVyOzeidei3SRgmdV1QXa7YtTG+QHpX61KsMo3CPpHgd9IOftK90NgK8UpkASc12
1yDASb16Bfa8tqp9sV0IPq+fiD8psy9PT0MTy8PuZfRKmkaAo8JDWaa815Z7cIoU58RKOlxyC6+h
B1ey8QpR89UUifmzaGaUO9T1LS26k9EoVbgul6lpi4deVkcbd2y70nrudmQHO2Q2U01tCA81TIc9
V9OWj9QreQu068nt+DlkttcfOv+Xn6+cHBVHO7puglcG1Mi6jWDQ0j5RZDMBFlSJd7Z15XnCz+j1
w37MzdgZJy41HCs4KtGrmyVMbznEq2q2ODO7g0ZfYOvRmsOst1Oa/yrWVcZsGBf032mwmQisvBUq
bLODPs9xqtrpRGq708YLCIAjl72f5i+iTG9izX/XM33AzOdQOdtA5gD5qpZ60ge0KQ3z/1g/I5W5
yZzVcUAkOmR95K420vc614jRNq9mpW5Js73hU/GjDUQMTwZuwQSHpzIagzpZI0bBr0VdYUMKEs8B
xjEsscFSDzPvVYz/ya0qenydCtUo60ckldadFo3hKCkPMmlwlpuWxLvkd4EHUsOa5B0wJanr5jGJ
9i1DS7mtR3cknK+sB+coteQ0tkGJEg/ubElCW/TUa4kn3PwG1lNv3m/jcFiXwYm1uXkahTeAwjG8
L7NAnzemZ83iw79f6U6JZjMdgpyr/UStY431fOXVLs7f1RdNDEphEu4W1+7wZFRNe5FL399mB1kL
YbyHYqJhJ9URb4zEWPXIQ82yjOkTdj8GwXOb82VcBz13PyhdXgfnw3ez27TK9pi06BY1rlXi4TcZ
e7Nd7LutER8jOk7Y0s56aEXXRwbx0IgBfpnrAvvaTNsFeed9A+e3s1KCRy/T902n8R2z7XnnSv2v
z0x/czzXfTO9V8TGc1Zm73rm6Oc8Wz5FUuNEyaYPakrlWQm9CxTnTIBdMNsZ4+xESYdLeapq82hl
nvbuquHPPCTob+6i7ip32SYB/8kMdbp/ktzqlLjg8ZupoHB6ndFD+2tlDEUW2dcTcGhIJBSosVrb
MLesNLSqfI03RgsYph/dhruTCexLuQFh9Q4oCeKr1CyIw24UxTol1NE44XAp+UzLUr6ANnLrDSg+
HYfSApa2Akm5H4h1PNlIssLUHLWQOeOUoi/cuVtrYVzioDCmWg+b+47TEtzT6ZUXKIs0YF3pZgQE
+0OUzOfkS++cap9z4v0ydNWesQY8rSye4Z31Rxknj+solrgaIL4VSix/vPG+NGgZXxkaoRS3bkWI
XJ7YMi4CGBddLbysqLi6StrmprG7OPJuHtoKZLaz8Z9NRMBt3PSI8CSCufrhbSzP3A8ibJ3iZuVu
ANpu74Uk22buUkrOsi2sZKqAuH02Kb4Js5GLsChbUobxSCm6MPEkFe8FbaDLsnlYndYpJGj3NLr+
f5OBgnNbIQpymfLQbORgjpOm31JMgXO3sq6jjo7A+F7aen7QtWLvGOqxmE1WFhdspT34eXWWDo9d
U5FQOJvyV1M43DHNph/KpT4PA4uKSMR24DE9VqZF7GvHyOggmxtX70+7wsYuUwhOF1T25r1rax3n
WbFxX3C2p8aHAx+IeGWa946r3+Abwm2aI9orGTF7oIC0cl+31h7jYvDQjRruZ0NoEHYRjUO3NqPa
Edtdv0m2wQJ6sOYuclFnOlSFQZixm48HfSGhmNxjiWEKP2IBREBFqrxUmZejLMwtihzKX2Vll0dv
Hl7ssc4it/LGk5/LcBPDHynjYlzvObH2ftIvRA9d2FQfswUGYnUZtAe7D7QEVJHEDOAFMZphimmv
YfFlMcAKeUCAwzDtE4nqDoN1MSvz0XGzg8x58r0Wi/qiNR+s3wMiXjy6hBLK2iFPwySatphv81an
+7VuXibDVBEeEaz1Lfh8bQaYonBK9dmjbADhYAv8oEvs0Gr6Kzb9n1XfnjNhnxpDjId86y51zvTj
VQ7LCT6FOBm2M2kkR3BEE3fvqgKH7kKV0nTXbHxCK7H+bDKJbbL7aKJC3eN0mLXzktQDNP9Z5aOE
9tf/QJ4IJSiUZOKpzNCvntH53mkS66U382Y/IyFmlW+c2FqKj2WEQmkn7RtkoCiwyNjFNSPJLUYd
EY4LMWhNTgoGlQ8VCGIRI2y9iBYhYresl+XOeibK/5tr1tlq1HHFc3UQkbUS8zV3lRtN6fZH809t
zTtfiPbc1GLZrTOPJIEPqpqacNG1LNC3xDnPY/fsVMYChYoEeB1cJLY273bX5ZZoBNFLMgeSecvv
hObQONoJ5+gQ8N5w0lk/JxRBTB6yIC2HwlDdcEiE99eitkuTKxgCoD8wbGkG3XpxGkRc1kJjZo6m
fctMmpNcJnt4ciatDCW6bI1Tqwg8cLDJVxMqOi/5lQ1rHs/tER8hw5rNbYBsCjHn8N7qoL+imd4c
hkb8DzBpGSWpu5J3dOE5f/nsGROgEWuLIFOE4D7C8HNzBx6xX8bqHr+RQ1FxeM737WRxTNJ/0oNo
ZnVgRmKccsSDM5HstiaIBTvwBzutfswSJUwF2ziJbEVdwJXjGPGd2QhGWKyoMXiTFzMvwfBqQqdy
bTrynX3vUbohlfe+p86CTzNNVhk8uc/eTHDJ3Hz7lf2Hke8tq+TrVBONv0Cr7Kwe5er/mDuP5dax
ZGs/EfrCmyk9KYqUKEtNEKQgwnuPp7/fZlX1X3W6oys6/skdHOmIoghgm8zcmWut7DMLVpy0DeU+
XjY1R4mgcZcApSAIYAiNRGr2Qa5UoK1KlEhMd+1MYEv68qJENtQxqzNBTRtASsWPmTuexxEiuZsI
0gAVzFAWgqizCfDKHr++yltqgUmouAtzyE7mUS/wP+rKLDFNkFY2BCY03PQXASDyQxJMnsIJkArw
dAl8DryrsbBMbCgVClAoC7mHiZ6N0BKVjmptJZFpMJx8AalNL8twFWlkR1yLo7qP4sFYmmijWka2
MyO5RECRuLWWSIHCvp6DKSXhiq8AKAQB3QTd54IjmAcyzETHlTeBjYxf4bDlciUgbRVuUnK982iy
AjpmgbXMsKwFoGSSk/K89qWXNgUilKtwrnOJWr8RNBsLZq/Z2RJhl6EuDL+BdQX9SM9ji/TQT29I
3xn9u2Y9OMK1SCzRjh1mqhlsnc7sCaajjtoscB6lVAGEsXZaAMhwcuK1fShF3TGzCkCyNomqHNEq
RdfA/UfKVx0E9VHNsjVIu4vTW/oKpOWWfsrg71CwWIZ1Sa9d26JyPqY/QSa/jBbhOhyYdz8Kmrlm
DNJMS0Oi3QpOa4320WMcT/Sda+GK6dI23WfaBIGopARWwvWarCZbQem6OCo0LqsGXpx20jExil2j
Y2grG+c9RoMG2XoKQdyBBJSEfuhoDl9Ii73XOsQfENa1htim05GdawXACLm2JQ206YdbTpTe3osW
DJFLw4sZwsrD2o9sDv2DdXKpe7cceDIFDxnV01VxQNZo1rBVtVqfo8wWA0RPTpFmrGyrAJMcw+4t
XfjMljzNVTUAjRXls96xkH5T9XaexflPYun9RuquWEn1AISZnU9j5LScpyjUPwYXBfxri/Oo/b5G
tMgAoCJRA+miTqLHi73MekrxAAROOMOPSoVWQl+pn3hwmq0JDqMnfuTAXq3ayn+0Yur8xGP7iKQx
HaDZGGVcPQ6KgdpblpOqMdu3IcpEIUr3N6Gv/vQKLZuneg15KBetm4q8dh5KinWOMP8NvaPcqPQo
6C07Ip+FQqIrrIdkPZAL0V0K4xFwBQSVOP36aI0gjsENYh0kV0K/oXK+5L26KZLycwgkGtTpDQBa
p+aIY11Nvern+bYfDEKj+KbZcjuD1GIBd5PXPtDSld6YylwAuPpSsOAIQ1TN2HWQHOdS7yocIswB
2jYtF2g5sRo0lrCRNb3IGXPbcrmQDR/OCdUpmloCQB7IJk1+9GL5KmACCYMbUewhGhOBdAiEqjAM
ugbTtSJCLkNtYYw27A3HJmuJph+cS8X5IfPUk7wm5qaHoZXOh9p58nv3iXqmDju9WyDWAABc4sRN
fbre+sMTotPQxWwJ8A6UYhewKi4w8aww20fJFC47tMugFqhLJM0F8g2WJv6MtmLRQ2+CQdJTB43M
LttENH+K0ctemRoHWdvdGSWOpnYi2gH3IlvQqO9G4SCRVdKVVWjZLIKUbLVwX/qg5PMIiv+6a+HL
ho3T7zARm1TRQO2JzTp0mYnBCDdW26XLbkqPpEI3EMHelIE8mhTUh8o3p72N4niuyidbwQIUUv1k
u/3Z+giqrl4CVNuhx/DNVhQghZxsRMEmJ2UN/r3/xPimdQyR2v1sSMk/hCl0AMB2N9VydsNQH8qG
3lKoGBwQS6NIZQFL0wqKBKO8tJQK6ScjfytQ6ti1gxrQTprK9QCGY6qVk1F/24mbbAsdN5QopExD
VXJXfnR0LFkCyl3UM/AszDc16ec0JmaylWGfZwJhi4gM0GX1ZOqxwegheuIWPWc6x5lbclcs1IVZ
WJ9tAvc4cIGwECb43S73bVwjJ3MtIEa3lWzTV/Fl4MQOE6Ui4CFll7R0SZ8ghc1Nd/SiUj4rcQvO
wlZvNtnEWdpawTzrs9dWLUkxi7WrFyraU0EWrsPeLQkbJOy7Wj/VUd5s1bAhya6om0T3zylG+MF3
6yfLaEt2RuBwIg9ou0YLw70x+T+umcarXjXsneS/ZR3MlY7WhSBMtE8VCXW/DUI4FiCiMtioWi2v
k5qatFIOr2EM8JA0Cjy21J8jCjM9FvSQc6OMfWC6h8JHF1zu23afZaYxI+VMWD08lZUuP5SIakfK
Q6OG7bOm9NHRgsQpw1B8HJsW9yKx5Dq9anfFENHHPZuVo1kjOk7WEo7ypzZ9Tt2gXUp3gfCINnfR
ooNNhL1HRqiiBH9yEtU/praZLeBkcvqorV2TkafrgzHaECbwNMus08qzFarsaCOcVuiJcdQyeEwl
RTGJcUEpZ+jGR8sYODg5FR2bTdhVmkWJ0i82YGmYm5Lij5sAVYXroElelQGpafSoWzmahlaLLtOZ
Oii0JWpD8RNqol9+nGibiJLZoSieDTlLHrVk+Em6cVqRZKN80G36gSkhI7gLnafAV/uNWg57RR6K
rRU+SebgkbToXjDAybJ1lWipjyyCUVSbMntwDo320dea9dDrhceJH3Vitd5KeR8t4YFaT4OpgE6p
A+LKTG0fs5wKf0rxZNnkU3rA1PUzuQSqURjmA1yTGm5MsWKhv1I5lS9VW7ywq5mO8CXI4fghJVdC
UoSXoA0kqypZUneS4kOEDVhsDpauaVIOdla4M1VqSoWleibiZ4Fpb5tEtXeaBRbHaKb+0S5K2rRp
vfrQ5Ps4CLR92dN9Cs3enVak83pEkjqMqRuHJdGzLYRr2mjbhSPQkWqlj82324NQjobgogJg6ziE
onv+jDQdiffKfu3yVwOpIxdhqFlTwwsd/WkZ+u1R6rozqPdv1Zz4cwHe0VHcjjVx9h60j9gnDldZ
2nr/6YRyweHL/lbqdMXlyJdlZBzGqujRvzg20bhOTXIBTu9TDGhxvvjIh8w4xHXTwifFsrq8skjb
4A386Uav+5/W13Y1Xh0ed+5yqoRXO/YSxElybXbQ1vOesnHZP5UKjGBJMU5h2e4JFz5uoJ3eQ4Df
BaDCVi9BMuvuI12wl3WXE/LrT0HsvKVFCRdOn147Vd6UirWJTBMNLJLYmRN4Q2OhHYW+T+hSnWEq
EASCdOIGX01W/iad+19JlP57XdG/qJX+/6mY/h+UKFV1FD3/5w8N0H+RKH3/yX6m9ie5/Fmj9P43
f2iUOv+wZc2yHFNW4clbNuq4v2uUWto/NAvpfjRmDdmxaFjwT41SxfgH5XDgLaqDtKmFhug/JUrl
f5j0LlBlGRaio9BYwrL+G4nSe3ua/yeJjPayqVmg6mXUr1ErNbVfJJHlMG57fSwn0CalvdctzihV
ekib/JAmLhCjdkqOaVScMvkKRoI8fMJCD2IQhlpk9E9G6T77KGzuq1GeyY0efoajuTLpGv+quqTl
XKXTiEYDz3GS/MiJfTgBcEJL4L/q7wF43DENgwOM+KZqjvWLILBbUgSnJjxxvmmndSe54zLO8V0g
lhFfC8ipkrkfZ3+a69/1Xv+s76r+VYbYQPAeqR1ZcxCdR2bJuf/+T52gbKWpaUckj4up18PD4JrF
ZpwCegCZCCBURaoeETBZhmaY7t3QaZeg4z6rom2f62jcOVGBlnQU/JRVCMOeQXwLaKMkkFsG4lnd
MzBFe6kO3WLiNji29NkJmde/0cRWxFoq/rwCeAg0jg1QRbZiysavErWlX2eVHkCNMM0FKqGPuq1G
h/uXsuyrjWlA5R5DXSUlg4CnY1btgdzEPufkAmZ+SikvTNHeL75NNc0PfuoEyqxTqh/fnWDtpl26
U/Iw3fRjCG4BSsXK6G334f4lKkkQZa1DfGN1w8EB2zqv8jG/BsNPL6WRJyHzOFM7yEZOX5nLrKji
/f0LOaY9zGaSqyTHZhkZlndJ6F35SE8QicQeZP5phQTMuO5Gi4Qqwk8j9aMyfJNLvT9ZCcKC06md
8u4bFyiEQBP3CPgueGDtHP0KgiWh8SWRTeLrSqVs3+m3MlCmozyoxRLVMUiNTe8eSphU4BESf2Wa
1blzMzh0jYNsNMiTmd/F7i6M3Xg5haN98NEkP7goNMzA1KK6ZI/5BsUr1GBUqOdtC8XfzsH3y9o0
PsSJM6Cia5+yVH9oWiMm0V3qKzyEgshWNmbxB2yRjSwrNBsLHrpOGsnPa039cP+S5JBF07FrZkCu
gKyKL0YxwnaPYt6IrC5fDWojoj4P6D9ZkE6JH7TWdTm2VvHD/Qu9pn7/3/1HUPInwwYvAQueQ/5g
JvuCzo+bybcfszQEqTOZW9SwFBZvAkSqya2Z1sCR0/HcL6VePCDi9tO0e3T04tekZUpSCPgGIoBQ
EYu52pj9e4lUJfGB3Gx1oUdQj26+D1RnAzjFfYGF0zxGof9hkLGROgspOKWODiBj/UO3oX+3dYZp
TBIF/HQc5MnO79AILt/oUymdEo3KdmQY2Q+hb2/HP+Pf6JJrQuz8l80EWNG0VFK0hgUd9K8K8+j5
u4kkQ5ZuSCGhLdSuezfTznWXIMiZiHJbco4dxMqNxFqBNahXSFemK4vIPGlydzMB3tqogS8q+GEw
H1SrWfex6+wTVSFazrN6rvQu6rxV1hBJ1f0OkJBPNNtPz1LQWnMyU+nJtSFA5VF1JEJUtukYDn9j
Nf7V8ommURr9ouhEotKH+he3UcmWHpdSUS7UDKkDfRrN3f0LSmsrNLIANceN/0RbY8Bp6I2f0qxt
TgOAVPssD7b+jB3PH6kbQOMbasCu2RC+JSgPErq5sOaoRy0CVdtUVjKtRzSmUR7Vtb/xGQr64H+d
LEWhkZdCKyqQlgZJtr9OFmivoAx0J6Z1ThVspyls4GNPEE9BcM2QvvzRgkhZtFXyWZWBIPUNy6CT
wJ9ktbSD+pevfE705M1hPEuJXu+Veij/prnJv7gY7lFFmpjz5F1M/JeBNqvBilFjixe+SVKjt4qA
nAJW8z97sr92DsCRcRUN40M6kXbQuvXLVVDO5ARgcRWk+j5LizbbAhRIQQuG9LBUEZKcnJwg6J+R
0r/xnvovw09ExD6hi7kp0/XewAn9dfjNvO0LOBfFokPoCWhs4B8j0I6NJR9cNAN01lTbVFTpkkBa
9oZ2VXWRTkZ/+R2SEc4+eQf12J4q4Ba2lvbvSiRVOwdhaordHdSmKuMIXzlAfYN8LQ+BdtIHPTw2
BSpooRODw+uo93IkhK9D900fvuaokTGzAxAWIdIPe60e290UJzf20a7Xs/qAyuxL2jrt9v6TySmi
bkEHSApsZJQvUTVzquduyl//82ApvxgWBsvSFXKhKoKFDp1KfuntwAr2pakq00WjpeoCiJ7+2JMq
bcxIn1EtrBaTphnzgToWBXap21aGgv102r8Jef7dfRBnsVvof6nj/FDw/3PHbOCKSojTTBe9LZc7
gV8tnOro63b0LrF/ukE2nmXV+Wgm/Qi+vTjm8DQXfzMYYjn+ycqaMjpJhFwMCS0eibCE6v6f4q6u
QdxLz4t0IVvlMFcHpdj1CQx11cmmQzBlNRkbqtMacl2IYlQnqvak3EnVwfFJs4000Sy3y+NXo4Pt
pShat/mbG9R/Cap+u0NLIzC9x/3mL9PlWKSjBg2BoyyqdiTp/cOIWDBkJm4bwb9Xu9OCYwwpeYVr
mJZlZveP9y9ahoiUNZkqoFi7WI9IAD/27/1IObVPw2ANuKGBkIG4deqM0k5CR32DIJW0g9H21AYN
4o1xPe7yRIZxa/TQNVv3y3CN7AmLq7+YPL5tluGnStPxtpXpPtsnyaoaGh3kQxksG8Cpq6IF6pNH
8Hng79tvaH6ITuB2cPQtU1tVoHBIk+flSdLhlqWh1e7IpICnqxWJdFV+QN6DYkZfRXPMxrSm1DAn
bclG73trk3bgav2e9AnQCWlGYhep34OmKHwJFG0VaqQec2pSRBblTldoHAoJinYpuvrjFlRh1C6Q
5jXMJ18PM8R/Y8ALY9UrO7iDu76S8pOfu18h4MyfDOWHPJoOfdkg8+FSo9cyFd4Vq9WHHkRfAGKW
PoEGHMjnEKLbw/2LjpZQmkQOygrE9X0Wj0uDbANS8CM0i7Bdk62uENFRn2x0mBBup1jkS08VsrhL
JwEzZ1fIn0wW9aQRAD+9nDAK1JE18lWuOdOAt1sVwyS+pLFtbv2iOYDwaB+dKlQ28ti/dPcMT0YX
GdNvT9D6oHzoY/s9Isxmxul6GI1H7jc+hJavvNn+OK8s2xsg1D5ZiaLuYr1SZjESC9CxjXWQRc7R
kGO4XKj1T1r7MaSIOf/nVa+Kvf/LtnToyaZzFkLVQLeFL/vTtmzIk+ho4SXU5RXtkozGazc6K99k
PWatNsCozXr4Yr29BfPnrx2KcTPTNhG9iiqQDpV0i5Q36B9bC+jDm49ZAwzez32HxGLUdeW7X4Oo
REvw6g8NOsdD5qVs+78zcf/6GIpC80BZVcXJSP7VL5VoK7T0oMfEkS+uBvfV6bJiGRVkpasxczZo
VVUPU6rono8A7hZ0tLpAqSqHKUbNq69XTmYYD0zYfx5em6P5rwNsE60omondU3WyAL9El2kLQKnU
UJHW6/xquMnVpWBljg61u/QHdOYl6YEGlO1LMTivUf8i3tIr+dUp871KabAIVU9uoysl61ldO8++
lV+lIP3tnzPecrtZpemNFYMU9eQZHX0nyvRqTsVP1U03SUKVQkkOSaF69oRIh2I+ij836/4m6c1X
J9ghxmfq5lfxT5eMFT3RURGClIlUCboFV7TGvcZGgbPKl1qdbYvSvFK8u1iD6lEshtUcnKZxujV6
eoWudrHVdahR+EW0U3wknY1vSeC+Zs5WIzeZZNJW3GDMzYrntGT1YrbAElKknoKlXwDGtzrA+OmV
tLInvgOhusRN8UQvgQWtDK/ALLs4/lT4VSiB6xW/r9OXOp8+wJl4QcbrQCyUEkEHH4HDofY9ZEGv
HPQe0MBf2Ta/rQfgTq77TUxyiiCDRWHiz6JxvOil7Dlj8FL54ow43CpAclTCrHMEuQGowVF3QuA7
+dVNoiuGYwtWZSUFw0U8Tao6V101yA9re3HrZGZxN2coisCdQsOzVWk3FdLSTouro/vkZoufyfa9
FWp+t0mufyYp/BghL1fae1v9QB5YjIdQlg6mNHm2hrqNCTZMLp7EgIuJsQsyjTbyFons4YE8Ve9v
FmLmqvUm3uJWxTUYkxeDEgr4uJsyqZ6YN1AcRw3tazE5xcg4SS/kRm9ildwXmKvP3bI8ipEVi0/G
BoTZpfH5axZYZCVXU5v24UgRMJM99Bc93Rg9JOoRcWD8tCrwSsvY0ehlbcXZtVLaW5dn11aNr5Y6
l63sLEb0PntpF3nAQr1ygsIsT89iFMTqlKcN1NUPabQBJCW0xQrf+vGYOYrn5IiTRxsU4b22z69i
hygJ0q+K73VIYlburDNuYnT1ov/Ks/5WMlv0NvU0Be4WcO6CxYCI/UVsyQFlMSOxj3UUnmgK/VOx
FSX70VTGD3EtCw1+VzNPYmTEeuwlc69z3BY/dyw0ufouC+3sTtKPmG+xJvspOCHfD55gIDEDK8jM
r+Lt4j5DxfmORvsUZ7eoqK5BNlzobnYVYwT7ZFEi2Baa8TUhVSy+h+pwI567Bv2zANQG06dRskwH
GG/iX2a3t1TrH90MeG4/eOiM31COuur08dEVc4suoyfp5lWsWG0oH4YQpPLvtiOp1Yv4P6yF1qh3
NsoiYhuKmxQvi410H9TBJfDmIawRkesiWNxXtfn7rlNb9S3N2S7lGSWPbeJMa3NgZ7ATZFteKeAe
Si2/ZslwEYOJhjGbOp9lmfWcyL1XWx2qaelaXDCPIq+rpq1LtxfJtH/ESEolo0ZtL6rOQcPSovGP
10zpVRP+GYKR+L8u148dFCGjZgk5xtH2m3mP+RF/m2GCrMn3fIdkKHA08VqAXqVRGvuSdSEmUFxb
TAWtobeaXm30Z0KHTzE6aoFwf+V7dR4QpZkz8X8IU1exA5S291SGLW32CZV8sUdMlmPWN1+OXABT
V8pDTYbkbsnFsuHJVdKahj++iCsOIbIIIUh7Xjci1owYGTvB1FVrVFBmyneHLLJahRsnNtZFQ5cL
YdbEcgcnsAPCu7zbpZjdV/TtTSuz2ZTaz/hHz02lbx0+A2CCLRleX3tTh+Rn7LvvPDGvdKk+KCRd
UVjxen/wXPYJAOvzgNW2ei9nExmsgwbd7VRGrNp0vpsuOlOeQsjpEoyThyivJ2N6HMRQlahBIcE6
O252per7EE/BtlLllRZMFzNLrrUke5nK79JyKXfOg9DG6KDEiNV7fwDh7iTNPzY+KDgGhr4z3uPA
fQkL6ff9TcNiGak7NxuJKrTv/W4gQVmzD7LsEUDlymGO7+uFkRYf4hhMAWdmlDzceSg03vFDIU8i
iamoIg9a47U13JOYkg71sbH/pgfW/eJiE4ihthP9O2JFDy9ldxF3JaZoat2zcFzumIG/dJ7/2C2K
FLyXFrxkas+4uTpc+830oSiwQriw8FHi1oOqereanbAFYhcJc6J0ChhU4zmsip/cmS7pBLm7DNdi
pyhu+QwmGMoDu4PfdWaFjRkuw9S8qPVVbLTWGd7U9iL2t7i1KqYS2tNTiWUi/gqOuSeulpX+Y6tD
DGP/lOZKz3rIYr85yh5ZWlCZ4l6E0dXb/ivOm00G0AHV0FuB4qBP69NE7CR2mHiMVgMY7K7RWbqJ
STIzvKkrV18Qf4XL6Xt+RqKARu7+ClwjUqTKE9WtM16DMDo8tbb1kSTHoUqutH64lo11pnnxeyjv
NIVNXlXMrFvKl0zut0kmb1JHfXP9z9jS7y5TGAGtOI6j8iW38sWvuBytIC8we2uiEqNNrtQIr5wl
yNpl16RRPHFbmn0CNPkhhxhjXnJh1tptsIZqdxZ+VRdPoaI4qhfJsy9mzBraQ4f0uT0Gn/SSEHFK
Y9j7CYBDFOMm/eIqbEib2WeOVFupHdZidlyWXTFKz2Dfbir+Z2RHQ4ffohMKMj7dCVsjFj3huKc3
4SqjR2ysIzqfq7hgIjDXOg+GwjzR5KAIVsJuCl8pfJboE9TpBHSEJSJkvO+gRr51g/uEFMRvQU03
ak9GSQGXtlPklp0fq8dl2jTVcGGC4WyE5xOfaLhffabSkaX5Eh8eUbAFSwKskHBPOPJecb/LuF2P
cr0VQVHp0PzUYF9L9lrWQdDxFDFC3CJIkCz3KWlgyo7wTchwi5UnNpnYOEL9NyYVZ2tHsbnUhr6m
ObRxFOxT6+pjUe6fwAoUYybWLdXgDNVt5P+FoxF7QbyjI/pAtPyha52FuA/xzh5idCD5R7HiabK3
i6xpJTZqyn4RIyyeEwkecsvlESiFB7DxDB1MeDZh/Guz/bHAqciX+yaNUuMtTD9EUCY2rpjOahy/
ArS2eFYxSL3823WzDD6hDvoKdFDL54qxEN/FPUlo55RUg8W1NU3x7MH9zt0Htba+qu73sa1c9SXJ
RZfW6VZnwYnsDKjJybuvBuCvwsiIZ6r43LF12a7zEkZhqHWP4tFVPfTEvLlKtaiy8VFMT1zLXlu3
F2i9MhNT5PebTazuNKpIAfMs4ubudjM36kfSVhwqp1spaR7Ety8aAs8koQYhtm+RBJ6SKq86vZYa
ThHC0QoTIKwGZB8yjY9NeLENutArj8LbtkFxjfIinGm2cZaKcNdhQFqfhYHLRbTz1TKJUX2cAUpu
iOUcG136TkL3rGWzTi6fEHVDB3S6TH1yTdmiQpIbLRNA2Rg5Xh+k6T1MH9pI9iKdzSwMxVg+oC+F
uNh0E9EvQFXQWBIYXtBdmK6hJvwW7kpXL7aibOK82wLEwbb47LCJqFXOVo7q71Ez+wmj+rsn+jPT
ekPjIlC57ncmMxJtID3LNnJodBUrzeo7C+ku1rWo+vvPpYsIoU/IZfTAw3QyeeEpqgCqhMTDI1B+
U69fKQKxDSOEBXP7mDj2rp5yNCQHjw8y8wi8J7hB2JJWh2o6ZxJIzTez81/ysp8VxMniAgbTC6QI
+QN0S/H4tfjMqe62Upxv/niTo49vETgzcYfiTu9vMq139JbezZ51J+wBQgiew5vsMH4VL+pEiE1C
nbhdNc7oQT85tyEBAWDTrgdtwc8hehYOR52UhhlZa1AQ7S9KrF/F0/tDRSpFfxb3UCbpT0g8a4wb
2U0/xJ/kMdGTXH5rrUHzUf89T41zA7tkRGQuZzclTfjgl4iMImDZT9mbW9ozlRZZFc+LMKFXNcOt
z1e2E3+KGxfDA16NXjRoSk+K+iDGzFUHT4xZmII7RNXSj6f9QPEuKYeb+H3WjlvK4yvxAfnAH6NE
cSn68se13+FkfYgPFe+zu/ZWZqeInFglRfvcZ6VMpvuNEOCtKK+Jaz834eT5IQc9jhJS+Mwn7gsw
jArFQKstsVPdCXX3xwr4c4Rd1MZhO+YSGrztzeHgQwCC6E750sDDrN96N/jOiYxyPbyGlYTOmrw2
cUbITXtOGX8N5vLuk3Rz8oTfHobqPdfPUmrPyKA9Jz0BBKs8IGYbktQLEWLR3M+psa6SiJJ6+S10
ETXn/9B97KH6EvtXnMlFUNVb6RH5FPQqEUpNo2cqGZCDOM471vuEOr4DbiYqT6A+EbPCW+aK+xUv
x9b/Es2BE0/YB5SBNo2iboN53hp3Fyv8KJp3auWNhIjmGHlRbJORoNEJVo5dTHcJT5Xr98TfNwSG
YRyt66lc33elrj6YpvsmXhcetlM/RYAgggNTlr8qbUlzGMDkOIiGA82IDlkQPYoBVOPR07T0YYhh
sCJeobnm5/SgUqijYQ7BJdGw+C7eGh0RJwPhlh7GLrzGHLL++A0SN++KfEqs+iux2NHDa9spp5ru
mj0c9Lpmw7v1V15PF5iP1zKyX3Q4nlWORzCya91w9uUa+pis/QrhB/DsSvZV+6GnSPHVb1lL4vrD
Rq7zi7ijpHsa/fHD5h3o992fgVZmM80qT6CRr1HTeSA26b51NXnLFJjX/o3s7XP/Y5I88+nh1Frh
1Tadz3IX5UQLjJN4VdzJGD9QnXqfAmmBmNheXDgtf7tBp5zWtGFaTGl/qSfNS/PmqDhwMKLRqyLp
W+P4ECn9ZkCtG4jwd012VUVDBULHTdynGBAUCHY1LRzEY8hjRsuolt25F88/NeGzsORwFiD44jcs
FZctxD8nsOnVXiQnRDwvMhDwiIB4Rk9i2dGGxBsw41h0N0su9whQWH4ddmXcD1u3776EiXeH5Kbs
xeIb29BDycsDUL2IwuggFoWIMSlEfRsbtbXOwq8VXX9pUwI8SOqRSi+tYkd1EC3A5BqkOPS6O1U0
MI2G/iLeLpapmflbh3ygyKUIZ6Ra1RccK5H/MroRQHtEdsN4C9zpveMj4Hpf5cI6x2g/6ESlJHs4
OTBjPA19IdcWyUaxe8UTi3SNLqW7UJLWwmeK1+85LJyUQ0AUH4xOWoiIqSMWEuGJOISLNGFaRXuT
SBOfuB+TWaGpl/t5+J+Bqy8LeUvnRZ3ki7h0kZlnM935MUFMQQSRT5e6K/bUzoDJB57MSc3lxBaa
rBgUBqruC7jTeWoeooYWUGJmu5Hl3uEMgSSKNewYuKAMLxbXT7I0eL0RkMgd8efOTLf9Q04qIkfI
3pDNo2+MFzgUXijWPVJuV+QcuxryedvPlSwFijJ6CS+j7E+6giAJ+ow61nuxSl268TVydhSrU+xm
sRsqEJuO/SpMg1iEDbJFY2zeVxzdLN7i4iLeSb+h+z5SHZs4hfZb2TUmnZdK8MyoiT/FqDnRrWLl
QuqKRbKvIPsnrH9uRs8w++ZZN9zsIruOU3sTrxfjOPPRQRNeQBpPSkPvTP4kFMrxeAnwOVfxc9By
BOe7HPsLp9EPpsjQKHiWON9DO78/aS45C6MfIA6OHmAbD5nZa0VH5yRrHkplvIg+skC5bLf4FFuw
YCvmA6ate7Ta7JNT6yecWdOm54jcHIRZQQb9ih6Kh0DOajQCFB6CDzW6So3s9XJAMlWiRaRJOkr6
dmzrFIw3F3GmCu1DsTqRqbnbKyksV6YTboWJKALFE5tC7ONUt1bF5G5wamLArfG3eYrIRol5dSX1
G5kPf1f08VlcDpyvp3DfYsw1/ciy/BBrRLxXljZ97nyKKY+j4RzGYHvqr4iZF2OBsLWu1O/igw2u
m/n+S/tD3yx6LH8PzQNN8LK8feoMByFs6Rsc249KYsEPb1ngvAr/ABz1/kEKfbVo7rtyivFJQWVD
WM1Bq7/ua6aU9iMFWPFk7qh5wvYrTfpU1M087LJzAyEJiyDCzLsZURpGPZ7Lhv0dNOX1fpmxfB9L
ss4kBPkU8akEs0/getF4D7AMDEqgoa/tvABsvk4IRYKxf65Je4q4Q8QxLj2O2mgtfgQq4lEW8EAM
bUOk3YokfVR9cyEscMq0I4v2LUbH1+z1kKprYQrFnbHqyIHVT3QXPetOfxPHXGWCz1TX27vJHS0O
9Xr2YVl3DyzSGmVBcB5XXwbblNOlOL8QYX3Denhsowl5AU6N98MdIRdot7CQ0GUJwA0GXk6QJDqF
xnWNpoaBLx5uSNF5tlyt0dyFmQcOnscpue2EGFpk0xMUYmR+L/I791SlyGJOtMBI5I+xUi5gu0rX
wB/xpKz5CdNp5atGooiBDvGaMhWUCgRw6+8YV4xigydyV7U5PXToNjZ4N0TUFnls7y3WMWftM33x
cl0ms8yNsU5oJ02eNn8skWPrLPt+JZGEKrAIQ/hVa8XZ1S7/zKJaRH1hHi50fdrfxyLqnB/a2j20
CoQHImJai1zE4c8swpVWGBsxgJGs3OsJKKxji/EhRMKaDYOVFFBVDCtg6e9GuRUHtNH87aAWBdXO
xY84pXs/yUcE1TVqYFajPZiFc5+X+yGcUvP/MnVey40Dybb9IkTAm1d6T8qbF4TUrYb3Hl9/V1Iz
c+5Dq+VFgoWqNDvXLj0cgcj6/Sr+lv/pqe1RmIPSqD6lMsCvlr8wd/l+xth4LN0fKcCPxOUqPk9J
8y0vqNSB7R534mLcZJLJoIL545HbxwMQKEYUh3kdk4ZAFKRs2f0DRU6kazQawT6PsdW3ceFvpdJw
rzLE6vSUK/ZCKtWub/8QH/+oOWNaOY1cCgWh7Kg5vqTou56MjElv4m+P2FzSUiVKbp3MRqovbWS+
M1b3B7gkSaOCz+srTnevBtG+OwT3nwgwuw2G6nHIq5+E5dNb/gFk6Fp3CA2jemk240VefVSHf3vP
e/SCJ4I9aVcRFbEEBvaF0UL14bwF3Enp2F98jVIlOwfOOB/Ea6HZvDisJdX9/W7WFzNnwzEcCZM4
DMeKCE44W0phrrLUgiTnex9pnq3rZDjhnHLhtsEMieidaFCWVx/PXzlGELEynRPiMXkM2Fl+K8N6
MJt3wGVfOYG+3VXUy96NPn6F5IJcwL5BQf4ZA/8HEMm3wvUirdtiU3Yopu6lYO2RpEmryrALVJTp
9v7Sdt6TrE0Tv7dc02gnUx6SVMvBBVQj8nLNJfTbszSp6kr/kmKCFBwzHUC3bR8kQchN4zjOOPhO
Jouv/SNlwnnCFaTeS61FopC58be2rjC4QM2PZV+v5BdKVUUqE9K6UHAwK8ZpV1L2lv6KlEPHMD8b
PTeBCyzXmRHLE39QjEC7gdUY/Ez0XWfZKuwy3JdGtE84YXBa+QuxdIvedN9w2siuId8jWxAt+ZXi
wgMo15ORkGKynvrhRYdhE/Tzl6zzGNBV2QP6N9x10gUHKYC42vw1tN63RYpaa/5NKjHymI3Q+R7p
hcwdNG9y0ED/ra1lFndnoO8tX/kjF1R+RxRuLI+aNEmyFNqtzmHQxNp3dfdy3yyk36LXR9yD3mU9
/2/TG0v/EkFCcVp3q0DbRunwu+XYHB4eR1A2zCRBe6nW43Cs6s2nxgEpO6L8b5v9GyMv0gSqvOQ7
aY9RrFPnIIEwu38aN9mgJD/uhWm5DWTzndxPNkfQb8UPRyAIoJvS+k4Lap48bnkquoqaynjDyeSv
1JRkG3Nbf+U4CiQKBtSp10lMKqmkZJxja+1BWG0kkUtK67c8OkX5ofIndmoq4HME3iA+SAhqY73N
zCEGAzTkiI/vNSYsM8O8/m3x6U3xkY/U5LMxfRxd2L5sf/LIsG0JFjYkmiAbTzN5sjwNOWeSbO+N
9Yf0Eu/tDTaVWoRB3AkZYZrFLqRW1DNsbE2wkO719Ho/fkIf0hbfpPvMmYBOvl8SxiDv3bT7rh96
1jYzSRH6taw6x56+kAP9RWr9t2yi71ApTgOD9e5gX+dsZHSLo54DTr4OVO5r2skJoyvBV3KVV/O+
EbGV3BseY3Dsh24dEEbJ19A5/G0YBk48+9r55b6CCX7/PC+svM6yXmTdYK7BfPGzYr7Fcf/Jrvrz
v5UkN4dHJ2bqPvTMPgL+WEl7R37KzbUveQZ9sWGemVg++Z4wteRyQk7wcKaSONS/tF756ZvVDzD0
cCF/3dfbiwvVqyUxUqD7Yor02KfKs3xtGrSvkHnUtMIygMtrydXR8JGwI2LPJrnJH/VzDb5ke5ZL
YnFCly00BX4QShLJZb5yjRd5jF5AuZjngkby/iyjxt4wQHFf9G65dmLrUzGnL8ia9w6RhAR9sAdi
fdRAo9zvAx6R3BPyy2Wzh24u8tkHo9KObmSue/4YudzRNnmo+uB9wEY4KMwE/TdaGX2HPld+cYjq
o5pvkrBGru3MJC2SycdUqkkDjorJ74vBiw1+Si//yMtuVb/rUdWi5dg1j7I278dc35TvnvYm9XHZ
PWR/RLLw6FPDlV1QKvj31S711mnAkl69SEdp7LaUej9la5XdVhI8+d/vGJZFFJHG0UGl9Cu13Xv9
3cvhMjBEpM3vcjz+t/Q8bgzH/jP1DMZpCequ4ls0EXlGiSWw/ibBtK/7aHv/zRz1SNUu99q2ZJv0
t2/SH5W+aN1RQOIgQI/FxbOY6Brdg5cPL0TrcoNLGqnDlMRI6XhPNuUTd9lH9uL7yeu9TtxQsIo7
j7J7vpE42Yirj5TjrzON3Rx7m9Yi5FuZnH73yDoN14p8d26zC3IyE+KpJiN/fk0Pmg44aYgjr2XO
MZ1qNGiwM8+we0ddSRuPWsy9Nh33W6wi9zFj8jo6EhCUdGe3UqJouA/wA3ryrE+Jn3NSGikBSLqz
mTXvOBFDJjo3a0eEUBJMi51wNU8vDVO1ufO7y8mFao0EW2HnxoDjNzYmmFWRo8sXnGYf+da7Vzc/
vRmeeh0bZ1J7woBNTctrMvMPSRI8LVlQDHlWh/5S44SZO+fhp2jG12jEkrviihv0WdGxuKH2rrIA
rEzZ5ZyeOT3mQDX/Kh1l9KxZVcV8lg5+WlUftWZ/6/Xj7GRvchpJmFa3YpuOv2X4OAbWq0T40pEx
Unq8frHEgo4kg6NVasgGuA0K3XIe8KlwJAQcWZjDeFdrhGO0T5nPByt0jxTvW4nINRK2W8T5TWQ/
9KR5Ei6mbNSmbwI2Tg6ymqUrIBdIYgngymGQ/ZHG4GR2b775cV9I4R44yGs0aMcS8n+vmB9hRfLC
3+JqBdb8JqsGfOxbNvw2FOUXtJ17HqH3SjMnCIdPa+w/zGwrZ5ioBkQ9ICe4/GMmc9GW7VPjDGsr
LA5ygqspdRV6Ro3RPrrFq4Ti8q1yV8rrG2TeTYuse6HIUKNX0Hgg4opHM7O+9Gkh11GidcmW5i6g
CvAizRo3ZH3KuY9Gk2OsfpioDty1Q7I9WOCJ5yy5FVV81CdyZGKYgK0kitUzo2GMJrNxz6p6/8Ls
+q+a/yM/J/e3mlBoLttNF8PxwvVFPifR333LAZ7+xXSyxEPyO+XXKA4/k/sPQCjRS2pPXfUmWRgk
vX9yZKrhxk7z9/tOYqRs86JtmrV4pcYjc93SZPj9uw6OEtg6uG6wlk/dn4s8KU1XbhAK7oH8/ZOy
bKYouxQeQAX2RrkKkh7ZPpPAkXKVay4rUC7yHH9qhvkijWnRREhrDJrKS+M/dc4qjJxvP3M/frt7
1LikaVTKhKkGodP5Y1cWHq3pfU3dO/YIaKTVWgT1dqir3T1qkOUvQbB1xcM6ApYoHS4RKEkQmpbt
e/8uyRMZwCdp2f1Fr1NKzslyNOqbbnEPypUs5dLkXYYmur/I9ZNs9n69zDj5E25bwDxx5O3ux4ek
WZOpfmXZXp683Es93ZLCaA5Tpq2nMv4e0OH3bXeRQ0AOg6Z41dX20cxRxUhGZpsPPuDFe4TJraPL
7isBNzK0Q1ZpW/yvtjXhs4SrciFFiGKnw6eM5tIdlXphNQQUjjH2JnYiyv6Qgv59i5/c6dmJHiHO
/Od4+e9RI/9Lh39M3IVS78dmOk3E/FVrfsvf6fLkKz5VtLzkI3loTZO8UICTuD7QIkpW1O65tFFu
LmYMvgzjgjsFpZ7fvWOcwmM3tbtA58lIFIdb45th70Qmho82AjyOXFlyNdAsP7XXkusMHt7rsiaz
pH01ahAov3frXeYia4I43TSw3ghx8CXZlFtBAjUljb/IfCXIk7hWuqHSIDbYeHoP0Q0rTdrKpbtn
/wEsXX3IM3eaZpX4IYNThKtJ/4VGTLq8/zsAMzX+G0HA1u3sdO96SDlaOh0eI2LRfY+QRg2+nc99
epXDSye7k40LsMpBB2HXV9JnYdeSrsysaCeQ/uu2xMW5C28Dk/4wMu5CJ8tI/0pG5lnVA6zDheg4
mtE9VmG/qkb63ZUoALDyNJ3iKFdflpi8KGPAMLasJe4xeeqYjuAjuJGbVnbkXzEAY89xaZ3v2Zbs
V9iwXlMFk6HmN5jBSpyA3tyC2lnJ+pJ9VaRXUAPGBWbrb3qoH+9FIy4qjppnLRhWZml/Fq9SBvn/
s6g4dfeAszdS5J/bYjX16VFK5tKPCGMKnnN4mMf8AJxiK2VEqWxK4VOqfVqrvhX4kXzH4WIuqpfG
fJKKIRLaj8keuPLOXRAmqKQ+Ux5A0gEsaM739UnI5eGK4Cn5jUnRlwE2mJxMEtvlqgfzrrgndnLJ
2pjVl3HvxMZwj98kZpML5qnHnjKXvCv/7rtA0uoLNdQfaqIIoGfPMXhG2SIshUomFSLmNUK4Zwoi
h/8UReRH8zj4A2eAByUP7i4Smo3rJAgYITO8m1H43NIdbdqXu9JPpHLWvEvTaHtPMXmUES+yBOuB
WbxkCeeLnPgwpT6GbC9/AvgpdT/Oo5bA712Sb3nlQnIoxvaevPBz1n7z2EhyWca3olBfYD59uBem
uI/QQZNq4RqYDlccFvaqme9E4CByDAka72oNcNJlMj/oBYpZsz31vodfY3CX8MrhbqSf2di93esI
/GjKak7S8ijtm8ZolljXXzJsphYSWyVedTUCdeXNbFG69dv+MAGyRKn3NLbzP9EHz57+5cfxU9Th
yU702nnqvgyyjTwgEYDFXf5lwItjd5M/8r9btcIgHujAhmmSK/64S3lwtkcHg8RdXgbLXpOx3jNc
uVPkjnG7bCGFEDkQQtX6MLDgMo03MAfs69VOthpptcghIZc56pXDOGOYhWxRBH9u6TKnEG7kxVWN
AAMlH8Fv9q0bJoJe74/8n0zG3q+TdZHMf2VPokg30wUvqTwMsH3l3pHDSX6F6Ah1r7hU4bD8r9ps
wJBmUHQUnr9q6J7+sgnkL4+bH9z9vnCP/TvM177K3+T5yg5ng1/y1Xc5FUQ9ZoBKj/OOiRRkWQha
Gkt/0RFoSNRqacNzMr7cQ3153eVX3E8Mn29MJoQKwMPKXF3LCy6KDTlA5IL3Scg1zpb3b74fOHSa
1gA8jrKRylrI27ViDt/yComW+K5347eLV3NIFzlKqpMIxSRIlvYaDajIM9+lVSmbKMyhhyT6R0G/
repn6ctJaT3WtS+GUl/j6iD9TOmwYrZGdzX67gprrenOPh0jqu/tMiv6TzbOf9LByNtmM5RIWang
SX9QgjvsLpe+m5yliW345Yf8vlaJVk5tH4PReSv8V2l8BHDEU7ISbR7XQzQdPcqIEMf+mWP6Hle0
FAB1SX4jjzvQ2cLoqWhtTdlE3aRDuEfscW8M2+TLCPC+y34jDS6GlJFcuDroGeMmIgPpE8n/hQP5
MLR3QW7chQ5xRo4d1GhCne5q2MazZiOkVJt8MRZZvcuwS7wZJrPnBS2G9ylXH5oqGv6Fdr1sDR3x
YgtMa8x79wn0TbyxjCE/jQx9Hb3cGTdILsIn04W1k3t+/51DP77/eDNP5w7FwMfYwTD0QLDc2siw
t2beKvtcN4ILI7MByMkwe02ozi4cb67+4T/eTf2/SDV/Yki1r3kPsR6ceH7R+wR0eD4r28kz9Nuc
peCBK3P8YFsHbsYDdmnDWFWBFRceMoteS6snpyfmrdzEOuKTFZ4sTck3GVnGkzpAIaNokP2xWer3
H6cDfqvyNvtoNIit3QjsKIuzbMcY5LQPxmG42Clcq2LE0hLkgY2X3QLRAp4YWYy/QP5oacyzYpo+
L6PKBUzVYI0ddKuUEnJb2tY6SYd8kQ86Hq21obzWs7fBU2PnVO100pE4dkoPP71t1S1G8iukLf/q
bkxWTmPjUZAyuMT4GHShZFg5U0R1Id/blUdIWz9r1DJGJXuJgsZZ4OuH83O5rHLvO69B3Jmz9yfM
omhFi7eOh1XR6MYqN7gA+Im9wMl/6ZXh2KACjtvwI1OnV79UfkwLtAqmZ4d+nG5jg319nXUrBL74
J/LMFbAKPCCIVJ1qrT0xLJrocS5iSEZ2WFoLzOuaVex+BYnV7aNyIpyMh0eNPMifiZMr7+6fCc7E
kyZsk91GV6wBtPe21zNYwngW68x9gQrbZgxBLxTcItFEJFf8pl/yEBeAkqWR5O5ugKilpoAwtQo1
gNN0ONXk38w0dIsfu/DwhfX1YVllwUOraureHh46vTSWXlEtZlPDAWnw3D3wRDC7HZYvE5R/GSRn
LqMK21Xvzq96/TXPpgPSH4z00CFEUQcN0P90gNtwJaUm7xlUGVp+akP3NFb1rnbNy6xRNkYgCB4Z
P9deUXZZiDETwNg8y25BiMN60B/piw6Qns404IalCklzobZAwBPKS+DqaBUYY45NQv4z1BDh3H68
0tB9xdwcbLW3Y0j51aA0sYU344C60141O0VgmOHECZ9AwxS4ccVpiyw4sD+MXpxYKuxZjWoD6Rwr
RX/C0a3aVfg20GAP423Jq5p183dooKZHELsfleAbT6Oc7+mpBsBsBFMO+WEsJPYBr6HnN2N8z4Cc
m1Rh2jlP1rYebrFBZ2ZqwjO5CwmFquHJnqMjpdo/AQS8g6Zf4kCxdzg5bEjarTUnKYsc32KoPJiL
mYKYquBWjz59h7k712kaLltPD1ca8wDUmADzm9oaqMBV75UfPfcYpav19Ww9VrmK+jWCAllHyj8z
bL/dChZFyWj9/Y2VwlpLtunM3lR7TrMChW8ZAJ5q+X3cYlmlcguVTJ2rYJemZCxZ8sHnYLQYWg8H
/MVwqW1nWI25heQznjYJ7Nm0UvB/DkNQduafVZewOwzjbC+HJiyWo9Wu6SS2PAV4p4GjUgtmWjwD
51OqTsZxrE+U1PRq1/XDufAmEUtMh8joXgNLu2mm8pb4+qNqRcDv53cwnKjHwwRKqA9gumgAkBb5
MtLrBvleZS+wlUhXqAWNVZjkPe0myNKdmrmrHm8tPgyWetFbbAJtvHb6lMZLHq/H2QpWkepAL48x
V8irFOcygk3IaK8QtcKFNTcm6EcmOesq2ZYVdfA0v7aZi3tRNy27OQIMTMvEzOtmXZtRsSmYamES
FAchaC9XlnU/52uvbLxNjc4Ivnr5NA3hJdaNzzTpqQsnxSZXagbXmKhx9NLfK5gn5lXHo1EUSEwm
bMfEVxdxF21VN1tm+fzM1KN9apTwHcHOvIo06+iBqoOAZGMsX4G5MjF1QigyLBxLRxVqNkvTTT/b
Uut3o5vhn9hV1z78grjEHVDk5mrUvQ0wAzr76sZVMRq0UODEDBJcZ8hxW8hbgUSLVePd4GP9BXbB
dGyhn9xSO6bpsEgpU1sRuFGHYlOSxos5Gajb4T2qQr0I4007s02WvbYPM3tYNFzOhRmiV8oBYYFD
C7m1FkZ/wXzjk8nGcTkZBq+sjeO7M8GMnuTE9gX/a5Ce5LvI05nvC2kTOlgIW2w0kckejYIXe2L/
dTZhd7uTfXEwM6cs716B5GJ41Nsbxyq/qcO/D91zP/dsvD7mC5mmfjD3ODDeAOVAc58cuEfULspd
lFkapF4uZ5INj22WWTsyzQx3gWU7x5gqQ0g3vB6Ps3hEqAXoqoZjt0yGBj8b012GIXfMAGZ74eij
s9FyW1nivhZvIIScndyLVk2ZALZF/6Dbpbmqe8yOI5x6ffmLobszivoZ+ChuO0xEC1l1WcYmvqIA
sRfKmLKGM5ihkUKQbQ3Yv2msFWINju4iPsyDbPS4h5ZK/GgLC1DBb2RhFDxvD4i6ykHIYZEd2qb5
hzv2jJHKYG9bm+S3VTxnVTbmqaEYAZrc3FP1xL4mt3Gs12ZQo7l1hT0zrBonRN8W/gHgvJhrfEua
RsWDvt3aMFoBK3YUtVBQ2oBxVykmjoakgghLk7HAHWSc0ZMZKry16AlccrKqyed5koMcNERlyKyW
Qhl3S38d28OzYiXJohq48am6kAhF858URhxWLDcRSqKGW2tafIZS/gnxCVyThroiSeH0RWm6wMwE
v9Y0+pc52EZbZbuIoYP6SYYw2R8SLCcl0jExxq6idEMkryxbhLNNwzlpMtQw98hAFR/7qSlZwjoB
1wb3QMd0L4rY4yhCYzaJ5XmBOSlgiUV5q/Gv2M0ZXrAWFaXIuVUBtlLGRIzicsoXenslfgYW5LiM
ULaPeITr6aFBIGDUp6rDmrkovXxjeN9tX9Fx0HBayvVVUys/xehlhEDFR4+xBsoltK4dJlXw2NcY
amZL6gSHsnvHBtxYOiW5EgiFxTRXa8vCA9Wrdo5S6mslz7lHRuvmZma2LxiRj7vs0vTuv6qp//kk
ATSs4vOAYG1R5Lzx/OiLBImmcTOs4o7YmhE5SqpKU1NDxfllZ4Hb36DiJeoOk3Ez6uqrW1pUdMP2
HUf5hpCt8jDFOk2KSvPZjQ92VF99hleWSdc/6Z36k5J9ThNouC7iDTXuQzliuVpaJncBk4xGmRPW
uAnevBjQB3GrrXl9cHypmze/9BdMlTzgYCaml1a/0hr37/Q4xOpTRscB/k+/qe0SMG6AofQG0HW9
tVovWPsDk+ZFPzCmMPIKODBeW26hUJ+sq2OP6ZJJZzQMQCMZ5mHfs6bhrZyMQ5p5J6/jns8NLAJy
kgL4oCXeJGZ1ywYkMwm06WWgMdFbu9oFg8B942bZOeg8b+3qh7YnCO+aa2aaK0ujTRYG+Av5vbhf
NcesL2+lFnnnRkngxHNT6fE+7qEzu8CItJzEJJjJEnN329lGu0z/MkkteMmA9BqnOB+6/TbWi2uX
0aYZE0j2QeDseFxU3jXl3PNpnODr8Qwgc5NqQgLozWgbuzUFVs3gbsaufJV7yZ6xS7bZLjrEhlPu
Cqa+0pJia0zRsNLUeg3L2cx0/ZCFHHZBdcnm6GcKU87aFsiCg8mtxq3w2XuxsRowCjjZdTdsQ4PY
eAytZhUCFPlwRlAGrRL+JBi9tGmVvsVNXSN0r8dTJm/uHzaOmxAkFM9hZtHYjTPj4OJAFGMcQJFn
6reqUgLdig11a3qV/eDVtoqNnYl0DAO6h/vn1Nz8AT1A69ZOTCSV4onj2fieus3Mu5X4oDI+6Nc2
nZAmwuRqyJwrpPtgCXXXZsmWNn6xIAjreJ8rw/hUypsixTmZhOU4TcmpYGCJfnPwnzewmZKjjbRZ
M5S3lPFLv9bfNZNFYAUAFu8fYocWLVk72F/FRUNDrDNecAhddeXkvzNpEG0UPI2XvuJXyyFh0BuV
ZX8cHb0/3t/DDcktF34XlGuvH+bVNPnuPulyJPTesCe/0U/a1OqoKHkv6WZl4xK+rTTEFHMRANC3
pm5PQfPQgHx99SY7BPWsttg0+cZbMBobPPW0lYtWlwTHGm96Z8Sbupw3ppr5q5mT+bUTZCTmcONP
hMRMcabFhFX31a9pOhrZtopH+3H0KpTzWof7UQ+Ut3PjNdcqxprFas9xaSabocOgo6ytD6+m2V5j
77KfoZA1VdViTDprl9k04BEPVbajTLfEByAhIGOlRbh6npwYwqvnThbzupG6DkeneGuy8YGwzAnq
nVt1PcepxTHdYzThuiPIul59GpXxMhSu/1BH+W0A0PZUxnBTFFd9Nrvyq87N+kHV4obJtHxxtYvG
0hZQ0v6B8FaXkMX8DBp8ig2L4k5wiuNuVaa9e9B7YGVmPabnqWH3NItHMBTmJrFmDVtC33tp3eoU
OMawQ0SpbpsoM1ZmgO2nYjfFG3Mv9lSoV4yfIHGP3q3xrmmbWk918dfFEW6P/Z3KmLg//77xa/Nc
W8FHZMLswTbnccZM6BzIR1mWFns3nOkZajS3NN2y1twR6plML8PDvNZeI5dB0WoOb2mQ1q9+9+gm
w/QWZ5/wXatbrFflyTQCJFdWd6Yw8aCmwXBuaBWTb2n5czQHmogJ22+dHItygrSGlGHTpM2HbWCU
NnKxr0U8jVfXSg9qo9VMu1vTwaqriPGLFvfxUG8eYkgXhFZqtGOWrse2o5nPZjO7a25Oi1xWn89V
P5j4uJOW86Aew4gZBfj4X5VLzdkJa+OCXDfe+XWl7Kcqp9EcDfbCjGflUrNsjtaEYYsT2e4bpuOH
wl0XhZ3h4Gifitho//a6fUXHpv5JiuypHkOXmRD3FesuZpcM59MZivqLTeeHmvD8aRdutPBmw/0Y
B/joLSUBKmprkjzMic1Rh8YSxV8+lTG8qMqXsjZoY5TaR0wsPCxDRmHxJ427B30mvx/NxviETJgs
w7YOL2FiDbexSshqWl//xJ/FXgywLQkYoSso5hie2r4FcpEN7WYafTGFt4BMq7P6oJZhu6htCvKx
FwOFmq2bksfJq4mUYItm0qeVrFCr3VudFu5wXca4PG0G90TGsp36KbpZ9dHQav2YI1sbrGR8ioku
H92caCIdpndYHe2GFnm9nfMJ9nnkNrvRJL4kHXAuBvWvQ+qkzZaxNszTYoNx4rIJnkbTe4pjcMUx
HhaHyZtxrvPgGCdD7+3uHzYDvkyEpdXWgKa0bnQnWMGGEZTt/6yn757UehK63Bbq1stM9WwXkXZO
AwZ/agrJzdzWZwv7lnER9tWwm6fyGWkcdlBW/1FQRFyFOHwJ+lNf0iinMOB0xtLVh2Afeb17DRrs
bYzkAayt/erXY3Bzq/iFoszrFEbVpXJM/yFJs/WY++FL4AFZ9Idd1Hln24yjPyK81QBCdlEt02u1
QwWja1YGv2MblDZTNFFhmes8ZPp+xl9nm+BxgFfL2Dz0aWjvHbwXeGaO9WbNUHkDo1MPDiW2t7wm
pU9oW7D9EFQmK8aHP1Isev5hBE62hmEmQEuqSG3yynTMepjcz3ZECDP4yYnrlVy0pk4uVYq1RlUp
EPjUddHm2SnF2WtlQUY6Upk0GZHRFDxQSsYGI+O50JQXUNkkdx4uYvpMvqKqKuY9uN6NXT7cksrt
bwO+u0ozzae0BILvRFa5afHnPIyB9lhgAYjZRW1d6UhbVysJ8bYL2nNIX6AoECTUufFizDcN0fuj
1cw98ZFjr/Wx7NbMtmNxNsNVVL1MO1YZTiy8Ku66VDrn0WIuIXLn8KEAhRTNug7rSpvXPnY0z5gl
ENkF5SVwvfmscXbg0e2DMleH9BEjrI96CrOjMdB5w901wlbLXykFVm7+hDZUNUFtlHN+/L83Ze3m
Rz2u/RUwBxZ0XRVnD89LQuQh2TaFWhBWtdwgGgJghzweE1YWnTPXpFBF+pKMirpSqvDaSNxnMUgK
kaNeDxjazkme3yxgibjTBuXGCryNkxPsteTElyIBrW5m9nUKGvWhn+IDgq7iMPWzdfLGdS9/2ImK
ksYl76mpX5x1BET7JvW3gZiWMYmkHDTkgr/v3T9XBJO1ShJ8P+5fmOWrKlwDRJHlh+4Y+aZQMRbq
uzw+R4pqdQe9wcJgHNjjOljn5/tXZsVcDK6nHgrHabR9Dn8KGRc+APQl45Ov2Bpq9pqaaD3HF4/C
khvVYKyqi9cE9btax+kucS11rRqwa3lhpp3XG1QAA+wq9GmgHF1G09WnLgnO34JnZurtMTGxFxlH
JpzstN3qJZptRSuoahTtifJzc0rskfc6Is8+CNVVbzsuZmW8cQwT5aKepEvdqtwHgLSEzJWvbLB6
cR5U+Vyr9k82hYiUY3VfmZ57rW38XCo/7bEidqybpmDQR+nw6qng5Pvx5NXe1UgibTNOhGVBoiYP
WVhFJzvMbzXmJg8YlK5SsvRrH2fbPHYPdj1jl2CFw3oMs4lFwjAkg7PjpmoVUoDcI0buezJ3I07X
uVrU50z3Kw5btiJatwr5XqaXy9SrvtLJCD6qnKK8EwT2EUc+55W25yIl9WVJMq06F7Zz8KHtHnSz
+ckKBZ1S6Fe0BwzPP48THsZWdbEUnXwhajH8adSQkTBew1zHtlRNrL/4MFCs9Yr2ZoKoUjSoKY0d
9vs4wbhSyZmZh24aHSNnfuiYImaoGTg3netuZ1JyPgauHpyHCIPumeLquh9q7zBZ7rxNVdhZVoNZ
bWfQj7LUwYNh5BowAjQfNJi1xhAbMZDWT7t5pMIQGe2uoZi+1YK8Rl+dJifNsrd4tIUX3yjLXdJE
1JA1Zz/XEAE6c3p0DXoGNu4eM9qzV8Vyrni1ISo2ezizyfBoqNqp81KbmIayZg+qdGu3xr9OH/eQ
ndOtxn29QGiS4t7ivA+sgHzHjOt4cIj9FsYUGrvKJ18jCDrizgu+tb0Ffgj5NHFnfEoNbTWLg7YJ
2Cvqouk9SzlqsrF396yJBSJA68VWHYze9WnVzFa1wVmjw/s2A5QeCDFMbzP/6CVBfq3sKr9yjE+b
NEE3FDePntsopxqpOBWOvH3x4qQBa1eOx/97QxSHqNlVgnWdU9WPYrM7ZUXdn+7vmQODFaENRsvj
EQIyjub6ojC3MtQ2rwr8XYfK/rUwbDRKUb8Ls7oBEEknpDfA8Q2+VV8GM1wG6CnfiHOe/NBEjaxw
8hWVr280f07ZYmiKLW3igZVWhMrl/oZb/uiapg8tmU/1FLwOY6Q/dtGY3dhuTn4Seke1MbKVH2nt
NrLHL8+JcBioo3KR06XbOkGRnkI/2iqKV2+pHKigpxP3Fa7pGxbe8LnLdFiXnhU/WgF9Bw9zTWpy
DnORNiMhOOQaz506QRntQlxXu/ZkjeWPbgza1Q5X9jBhTEUx5lY76UpPU+uUYaV7UUgZsOHmJGQI
sxq0kPUdqYv7bdpqJjVAsAGbImtBWcSxslPG+KdT1ZI6iXsLAtcGzPCnVkrvaOH8TD0uPPoUXK9q
obCUoumnDrrXJnS6lxGruEXA6/ea061b9HZK+UhLLqmnJJeBHJl4tu/PlbNXteAHoiJQYfjqC5Mb
hmNncOszeVmJOi3stjm8jGPrGxqcfoYzEhu8UEb0QbrOm6ZAkoDtlt1W+mJIQvudQmPBJLHpby0U
3V2Z44PgUFF1jShdFjoqjFL3/zmucTANugAEym/yTqDiYYj/40RmWSQT0+bgHTPMQVba2HB8ZISZ
YXCJppAefqoXv+9pokkojNxfsBmA044Dq19bozYvK1l47JTUJLz6cv/o/qaJGmeLChh3JS0Nbv/3
hZLIZvH/iDqv5baBtNs+EaqARuxbEsxJorJuULbHRgYajYynP4uaOfVfmKVUtkwSjS+svbc1kNDX
BF26ySOF9MG1xEuiJ2K3bPn085ldE99jqi7f/XwqJ1+d1Wz+B//W6NlMiWquenytsBjMo1R9Fl4s
uBKmaJs+PlUJoiVjbJ6s1qsvKCOuY0leorTGP3rsv9zejl4JQJx2RkbqBoOU5IXbOjgOIVW7OWZs
wVpBOfNCj5T3T8kyiu/Bp7/xpNgEtifOgxrqa2LVvMWMvDzLpSK0SsN8+bSJyvWvJWTtOk7b+JoR
O3eYco5uBxuwsC5AzLErQUpaUmxpj/sKCZQDnR+iGI+VJbNQdyXsZDrFVbLtO8c8G8zcmXS23Bnd
uX7PvQ4iLJlirKOsfbSfDWPeQef/LfJ6YUCeBOuf/h637/w1Bj+qZX+00plqlXtbuV9GlD7jEj0R
nuIyfMIgclysUzKSj4pHWMKxR+k1TQ4Z5o/66+ejn68tgzpGMYxdZufeNmlYLnkZ9tZWXHOmL6eU
JY5YRbzkcqAGMmYd3xLuDbxlgmnH1i0r9Dzui8WW1ygnJ9CFJlrKRD+xBhMvI/7e4RhXPlbpxvQU
N6kgEbjDr5Ow6eU8exMeuL6fbsqHNjcZfGrGxzcc25HbwRJfkUmOj0TJdDQeDz+f/nxEJBBAPY3f
Wi+ufZ04Yc680msK5INfLt4RCxJg+odl/M9H8czITfUOa2C+lMZMuFmnmlt3rtSZ2bF9KOny6vFk
Bdd8idsbkEd7+/mI7E1zP/QOG61mHc2Zd6qczLqUMge9dfF/ZZ5X5CyAo+FeK3xCSdFgfg54cJ+y
8upFgXdr3AzHGxZopAMeWJv4myKrl1sj5+40NiYu4lNyYX06LE154lUvd0OCPkIAj70FFqPUpc/u
cQpiZgQYLdqWSp+S0s5WARNyPH3mKZQ5aVaDHsWqI6TzdcA9lDsAJYsjpnXQt8Oly1NxDRyEWCbS
CVE2L9njgdoRpzF4BvqxHMNtU4ZWgwJ+sme0C724ZbiKnRtQPRwQOBgfqdVuIPpvTd4A5J/GoCwl
ysjNhuSClMnY4e4gwsFpgjde225n1UWxwZ00gA7QPvC9QSbY47u5hUFsxVQ39OZmF1tCf2YMckh1
MNKr31nzW0QG42TU+hMr+uI4+qB7KAxz3LCffG3pZ0l9TOnD0KegFiRAcev0Jtppp/YvQT1UTKne
ZjOYwlEv6gybn99y6zFErrTzVcf1hokeA6WCu23VNfc8s5OTcvQ/XeR/GDPqOwPzaV1Pk7opizyh
2uyRJnPHv2UlnA1TjAyzICl3apzhq/thRewWgqqZHMkeLc07N0jsx+M2g8pq/PdCvwRWcbBnXf4R
Gco91ecMj+b8DyJ1xF+Tdl9kaceHfq7qdckruR7sSG8IQjDIjWQSa7KJm4iEIfhsog+IpmObx/8r
QIpHKdI29YzDEykZxj3GAgSB99xdI3OYvwFI2HjP53xwmJI/PIELjv/QFb6/xnd5vi6jPV+VcJ+K
lK049NslJTt5Nyz8gFn03q5GmrPylJo/Lbo8gNdUh57ju+tBjOZ7FltbXRby7k649+U2EQkZdMar
TWslumbalWJgcR2XzYBSN5bMNmovxH8Vib9uor1vZb/jysHVeAnyryVCUo7z/E2NpK67iJRfjSr5
KH1rpuwfmn08BvOWZte+/vcjZ6AwjMSV3493fOsaH7pIp3AhN/dAroTxIRWCDi+I7nP8CPqxRXXs
FuBJ38Gl02uSO6mG3lNgfeajSO4/X6mCb8hZ66wVkr2oVE9EAtTo8/36aQgky2zyS7c/30g6B4+k
qCsO3pLFz9ExGUiRjIj35JAoG4b3mvAyAw+izpmes8UlEhmM9+CzrHxGC8CFNSwRkzLZrztwpz+z
OI2pkoC6SXrozJ6m34uJavAXdCABHp2mdm742evnQaffDDWqlW8w9m4mGpJWT87BjKvmrTQObtrP
J+Wl+7ZCg8bwOeq9a9fK5qQhxIj7W/L3aXyDunpOifb+O7Lty5caR4UW9HZJWnGpcyEukUOOU917
hF16eHhE5LIY0t0NtmLTp2tJ0G42vztp9FqPpn9rhZjeaw9b28yqXzF3gIo3nEPTp/9qN8m/rZJA
UBNkzxhKtt2CSRz5WuW+9MyEM+2LdffFaxv3GQCIwonMwbjIu30fFfM2MXFoM6FwWNBQZMEj+qvW
akyC9BiT2/OnercJpcY9nFuVCs5jkX/KyI2fBRhm21vtS1fjZd4khn8Q/vJK9pV9xXamW5kZEnfi
B0QI4U/qlOMxA9fcntzEJmrX5tOfr/089DgVbY3Fb1HdDmslFinDyh363eTrYisnClvQner0MyMu
rAAOIMua7WOPw1JneWYfkh/7ZT9k7mc/s7HrQRwgdmS2nyaPIUxNyJYTvTVpYD9nWGFoJV6jRYz3
3In/6UCgkgyIpKi9zeNP41j+BTeh5IWLJN0GTm+EP5/qSWRhX47xljrLulVQWVnNAqOPcDH9eQhe
JlsTZ5ElhGPkrvPyCBveNK5JyM7iwtAQ1ohwi4W/yfxHESKoMUgktJXRReFQEtVM0ld2SkbYgDos
4AzfLiAk1zHG+cfOwCMnRKajcZGEtmBytuBCEpT2ac6Ml45YYqetblJTsOU0FNuFSwFfE7aqOSZM
IpqiDUQ/z49v1C9p2/ubVlJqDpjGvuAzFDC0lvnL4Dr1VfbdRyt+m6Y3EoPRybPJvupAD1WvvLKA
jJaJuzfw0V1zYTkXTK1OGIC2tCr/v1jwqaUuAG1FRettFH+Huo2Z7iXdYcht+D6ate95du5O99gH
2i5YriZZp3cC5sEMRG913m56ELAnD+9xTIp9Alpmtu9GYp5Ns4MBqJq7eDwEGfZACJ2LHTeZh7a1
c85Vn0V7hKrG2phoPsck8RFeRfa+DfZ9NsEQynR8ptIKaEAs/z7P4kk2Uh4VIxwsBuoyYsLfT1jl
qG79852fr42jXqXkF9MgJNH15yF1WIZzYGDAxKyod6//9zBmGYfERIna6LDwrPrgjjPyvkWEaVR2
b+icrQunOr3z4+tZw76qzJT13x9r8nbtOU3y7oi6uJBKGPzvx7q4Cy1XpMfCcKd9bAZNCHfABMX2
x0MPTXPvB5Ia+gZB/+OziQi/e46vXNgoQc75z088HuoEp7gYI94FJdSmMc3pOAf//lv+/vexzNDi
AefGTGa+clU4/J+9L4ho81K5tXVxM+a4JsgCEtRkx/kUvJfeQLdu8h8rKpJA8dU4gwG4OxuXjVXn
3BqCoT+rKo0OtmqXsH58Ovjkwg30vlcjacSLsZQnn5j3T8tUwy4gcNoqnWgfw+HulBG4Twmv1zpR
bGHLWd0AXeZ/S5CGZhMUfwhHfVvc6mZ0Y3/CZcl+mxaYwlZVPd3kYL+VAWMQc3b5tBR4TTbu/75r
WRbl+lT/jcxKnGNZV2fCBX8+mZpJnI2xcvoVJB+30kIkhHSbjw2XgwVgSoRAWkeHYkn0huKe+wiJ
VgfyrP5vbhMxNc1TSTsnVL3RPSdZ1ffWbVnku+K+dIyVa9183CZvPx8t7dGs2uj685UmYkmIofZZ
4Eh1US7xezNnJdl+g0fGrF8cqPWfSN3JL1zV+aX5eXACeUqsfz9f1hF2Q/XYi8tYbWDDyTXyVLBB
DBucola47DhxLEMQiDpzyJdb4Vv93kP/tmk950SBROLn0PQ7xen+YhRpw/tC3DV5tsq3cyhEIlbj
6KYGqeEaKkBiv75qlLWbiIZ9ZRc9sqjODE07R3WGHB+QLSKkhIcP7X5iW0213drEwg6q2ZoojM6z
mPa1ieB3IpBREz3c4cNAxTzfpngZT0Nbnn0yOU51Sutk0ZaSHx0WEQ2WQ8jfvigXKFXmHomVp89L
NvVHzbpMZW1/GymR5lxw7hJfYriWEcrecDdFyXzVKLTcjT4tvAwSa9u3j8aq86gZlTjPg1XeoEys
s9m5ODg3Bk4fQDjBi/dIInBJnOzaJ96zLy6NxYGdMnqM4l+GT54xFldBUs8ljfV1blmexAnWBrP8
bZK4sH0khmwh1dOnpS/WxsyK2XT1h0/bdeg0grABOGVglfgug67YJCa/UWbo7aix6nOIj1kvUa1h
75r+WA++S6aye0gdcIeR4MWmLu++749vsnzpK+tRDaYwxtaTVkGBCjlKKIf7u4mRKs5ZDm5S8fhl
W9Q2ozZn7i1Wse1L/OLNUtZbXJAjnAR89xm2ncaZhjcvYkSZU8kSx031JpitNBTZY8BFsVOI8Ymt
+kcplqd8oedXE0MP8NxVNacd7LNpr/Fwydap46TrUZFrMVUUsTM/FWd0wI5D0igmgl3YZCXuhQ5O
x+q1WQp9LicrbKQxHgkVxsGI3n2rMvmAzPDoa4EhJDSO3zqocDLj2vR+t1a+SRsaj6+uY+x02T23
XX4KRueM8cW4nTH+MruhBVuNPyufN8hc0azmCs5rqShxhkfrkN2q6T4wXAK8UcRdLt4CGBK/OcX4
xmI+PWCQ/E1fFXt1sS1bXmAdM8MmuSZFK1WN6zwFISQkDBPrBYeRX1lTjl8OSKocUov1Ca+anmH6
EpsZlElGVaiNEmczSCOnr/O18pyVT6b4JnKg6yxD3dvS5jzy9KZw819MfNhxdC8Kt4T1SDUZzkms
Qll6CoM264IUO1i3WB6t/GhEqK1f8GMSYW2CGUHDcxJMKB6cwt4tIoZETx6jvWBJWdaRs53i511x
Mq0LrnUgnmAdpF0V5rjA2VXzQZyRy5ATahe7+y0L8ktHtgfVCigaORPbZpYdeHr2arlcRYiPDlZu
kwjfLExxtHtS4y/mffxbTjrdXILcMuAITvxyJ6At1qQUCugz8WuExd34ccC8sXEeT9KrYEdBEAhz
4dGeVlbAVnuJ2GJ1vfVNXM64ZgF3sCFr14by/S3LwU1XdfvU+BUlwxlgOTu6zrFPGA8124m/aeXL
kUDaPiHYxf7rLxFR7QZx7zPwe0/B3vm2HZIZ4q8HXWaAaqQ1DwNlF4TSdTC6t3mqvE3LqmE1q44U
aCdFjhmhsY6w2mMB/q5E0R6EdF/8Qr3Bij6TE0QTmPRhH2B6JNXeefwTHl1vPYMMFwRt8Hq3GUjf
Vyu88ZSxxqFp54f0IHZptPJLEEWGhXSu69S3PtqRi7ZCijODDIa+TfdoReKNWKd2Z5CKTuX2Rblj
7dTVTxtn13pUW1myhZMAfjFUtyELswuJONtX5ajX1sJNsCrg+sn2Y23C2RynMVG35cOFW/J0Yy88
MiAMOSmG1b/Y6sVWFrogtULt3DH93UTNga3XcVbGvtct2seouaoWqYNvcswhSwRybs9Qx1t7isVu
mptbhmByZTpuci6y7mjXEkgw7VioARBDSzxqgPg5E46zg/mxvFbtHCv1Vm3ZZQff5m0/ZM6utjUL
K7TYYNWdiuZTA921skwfttUcyaGdkJN39iVPbXDXwHxz9GdXNliX5S5rkKG5ApyxUZxYRGZLHJp+
fLPZmJPQaR8J/KWXG2ZkEjl3Mn/wWYSBsGqkWRWoyZZgavPx61Y14dbRDFk/RilBDOoS23I7Lam1
7pv8Mx9atHcOHFzaDIeYd2EPzUy0RYH7/1Le9Wx8K8e7mPnsXYIW+q9m+bQa3fEVvUO3S4bfdCDt
vi1JtE6KKn0u2HXiCc4QlDtO42DS2EbNVlrDiTyeQ0WxCAjBL24Lx4SL4CSlL2PFwqLPIXmZ7bEc
0ADPyEYW4fH0irzZD0pdDWhVUuerOAT+/WU588Za8rvw67eY9MRjE3hn3eoLe76Lw2brYE3Wl6dt
ohmopbuK5cBcVueW0z6LYtx22KMOHThu0XmY9sWTux0glkOZjXFIvgtJe7+0vMdNFIT0A4QslZ6x
naXxGrkK5lDuyfnKuRbj9lCk+I6XI56tlNKRvzDbsPuPYYTt9FkSK7uoTo4H81qM6brhFmUsOdv2
rt75uGwVc3ujjt11ogbbeMjZ54ZfARxrNdbYpniBZoKw0NaAYppdiziga/82zsOMXR8rOZ1Aq9hh
4eug6P78Rb4ms//S5F6LfUl+GJDzGeXykvSBS/apPvRxFipO3sVbpXp58if0TsvdWBaBPkleFs/7
l4kIZkkgiukMV681nLC/YzoBg5HNLL+TwsGHyRwok5p4X+eyDq2KERkI7cn9Oy9MLpXfMBaz3L1t
enfy/P6Ovl8fgbmeEEiVhF6TUMgPp8Ypk2PywgufLz2mKV3/NTk2YBmmK7GsVq6dvRFozzaakxCg
X20im6VS5r7OE0Z/0h9CLHkYBnCNZAG358lJ0rAjNTMYzyiWdtDVC0wgtaHs5GtcDv8ZWcOsgu4/
RmvPR4OYE1LO033tYdWULQQj4Z5fFF+pbI8iY4Ym+ncBibma5uytbSGke+W85/hqr+N/gUg2M74z
1DVEm2MOVw2XXHR7W+og7AW6kTJn5tHQGeBn+dvQetuN6tYXyyOTa7+0ZphPwSeg9rSaqK5ZpK9b
fFIZOFXOpaAirhMpsBlhnmwiONkryTlX5U13rd291FF608e4Mb4GOtq1Vfv9Kl3IHVH9d24kPisw
ZVzdpNCHUUUfzRQT9z7oYlMITctox6xLJoMyRycwXv0+tW37VP037rdbwizrVOgkRoUqRtqraDLO
i1kT6760JGmnqISmTPq7zow6kO34bJYPRnie1moyb2RLOA23rbe5t/7ZERMHP7+7rvxOXRzf2qK8
FgRkckyRXWD6R7bl9aHsTH2SGcYImdHtnHSUuxnbryvvdiLdbAbFsPPDyFiYRC02rXNEhsgCH1oH
ifM+cKOT+fgsZYGIiwyQqj5OlUXibC2etY4/h2Ai/ECrNATFRuNrZh75rRg7xta4V5P+3TsPB2MR
8zZMipWXT78XDZcfdCQJZ/RvFtq+OdcvtKP2Nk590tWQoRiNNW8SttIdQ8mN6uWT+QhQM3KacUK5
Rd66q35GqMwzcJEey8BK8I5easbS+XSB9yXdXsKCTs4ot7x0KEWM1SiwVkL8plZOXO20CapdZqhJ
KgPvB77lgMieNX8PgAsr2+xz8Ly7T6JhY5O6qSJGDqkHtNItJ8Nv+C3U+AQE+TE4RzPg7Wwvy2dg
B+DxbnqscMDTQX0fg/zoVg6OHDaTO9fpt+5EflWUs6uGWeX+HDgH3qh3iRE4eQzkjybFjggk72gS
wDc4i7UN6Hw4UZuTYdKmd2azmlwEQt0RAMcLSZbKGOfkV86HnqPMMdZDmYJ84xQQmO5eFXqXshZk
5bYyy6UESPH+uNCrJFZYB7Ma3rHX38op+mwoHCuJH1rNORJYb17EW9Ge/DXEMbL3xNzMdf05F8EF
TnpTugE2E7FIjrFDsxUH68k396Of3Uj+fO3cckJT6H7YatjPjXVN7O4jpXXhnmru56zbFsWuNIp3
y3I6uMjFWokK3BvIdazsZW2p2KElDOpVFig6BOgrBpN6S4rT3yEoj3PC0NaY5s2MC2ap/ykZH7x0
yDe2zm6T7L7M0izgin+zFEfGQMG3gZdBc2+i6Mc0IgseDHdV3HqBKXW2Uomh91lkbBDxMc6Kybgq
ZPRm2ok8YGYer2tr2tizQ0ao6KgtW7k2A3t80PqPNij7kmb0i1Cc29TKYFdNyWvsodOuEfd1SxE6
4k+hGxaAM64iPB3VBlBvxc1oQp9bFOawGaN43GfHaprNU2VXPS/pADJEsSJR47aB8Tn7yNXABXdd
5KQba/KH9YQUEjeW6qMSzlsbR3ifMxRKAtQ7jvW6+Lgm+5poEJ3jt1K+GFFM+VpWhziKz5a5MN+a
2B06ass1WzGrXnDuIsOXkznZoMVouv6DBugjGMUUxso5eL71PFn2U5e7wUNFtJMGqoy6egW8CdBQ
1SdzqFl1zLu4aJiQzjR/fhXc50XuIG33aULSkOa5i4PuKSiMs+EntxSHXS+OPugmUIp3D04f60ZP
cWDlKKdT0bAJKtS5t5N6A2al1zVqzXF+6AyCFsIxvloNkXu20mpDH7yWkwW/4DF+6tS2YJK076KH
TsjmHCIKeRWILHlNYxxElv7mF6hX26jrDhaDzE2LX3oI6SSPwixxY6rKm5/8tVzD3qSW2e6FO00H
8rm9EAOMY8Ns8CWSwTt89FHMzXjB/Mh5AFIjsJx1ygaceWIVMaqw53UwmYeSQ5/ZBIqf//ijE6zo
KP5UTXcQtX0mxlotRbIqtdmBouwZjcI35wxbrRGBLtHn67St8hPvdQbTbx3/ynFa4otpYWcSUM2W
86fNiA+nGm4UAl8t/rHhmwvuIU+Tt8ooXri9fAo13+lfNjYGZNi6PMW8ubrKfpYIXSg5Shok9muW
JYA3bPNPEbkXfASvpnspgn1KZha5LyU2+Am3ovaf1c4YqOQf3Ho5h7r8nEIAtL2xTQYH53fsDayu
Cfkbv1T8C4X9q0rVKwmRr4YQeBkFGbhTT9wQxTX3dGGxDTVpfCd5kCn+8yBbKpoQWQVVt6reyiSR
OxEEHCM2KdmGucppZmE5LI4t6zWQNmuRDgNN1GEUg3qF9AD0wc0mOqHvIn3IZmrMaP1mJN8yolye
DWQrdkZCSCxm/uG824rWVlQN484whxYlUtDC7tLV8uaioE/U34B54Nqog52AneK8Jxmj8BuOsZZ1
a4UAzhKeczXr97jIvjoz+KOgC4Fv541YQOxhZZ6qfAxQNHQxB6n5VM4b2YRT5/ZhFAUZkhhsz1y5
HHDBXxiHIPae5z9qeLBF3fLZFyihUvcYszQ44ZOghmwAGhHjqp++xQCHpnqRbhrNNpXA8bCzsySU
AitTKlYE56tZCu/MfqlcN0zBVqUX22Fn5uvMHjjTOnJTJxMerNQTerHibmnt7/EGX8HDJpvGzj/g
tF/5m6vVQ2IHbbIwIy+7Ldrml6aXH0mDgs3tzYGeAHlhbjrxNh//pj5rH6AR+icK0G50NlmNtO+H
20AqXvs5vgMorgbsOEOm0POj18iL5EMt2l1nmROvc/uNykusZOI/u0mZrKXLoL8FwCW0aN7DmUIt
CcyVfCqkcba3SOutcCqi96CgdUNOVPrxMzDjJ+mZzP985jY+x1QiHG+VR99o0M4z6vjV4Kczanjz
QuL3m+9mmzHx948EUrho5xhLPYSCDbz2q3Sdm6Bey2NytUDQas24xLA9evXhpUpZb+Ks1Kz229FW
aNrGZmunaOCThZSqmSV14bkHA1HONmsilDlppzeJDgY6KfVtjmLYlGN5dyJ7k9RiepaLuDoUoJhG
xjkrQ8RfXErGV+S3/jZtxbtg+rbxQdYjg+qVrpoYY9vXKKK8sOX27gzLHHaJcZLmxKaVBXObTt0u
rlyqREhWcLRxXdQ4nag63XiRODqdhfkLDDvKJ+Tbdr28iHZ4pdjhrCGVnbkOI6DJWxtOQZ+sdUty
MDrtzCPqp8v+NQuAiZzVXkXq2xKdHxY52J4Img+zzk45T8na7OOD6vwTq61b1aPfChheFfiX/ZwO
/eQxZ/VryHB5L9viffqqu39+UXjA0dU7riqaJ5lgL88rFWASv2XE8xIDirCetKa1h5uFHJlqyoeu
tx0HZBJPmBbgiSGb78JVOyiIs0MuUmfl8mgk3NvHsqKNIvSEG9rWoArcthXivTT96Nl8hY8GwasR
24DAXGvjkV0SfcS1vcGRCGffQGHysNgfplHMq6UBZ3DuPTr1VQ+/s2bhfQl0wmzJ3QblOGKarU2Q
73aFH8ghmmbmXJbNb5WWjC/HSwpndckdWlttoVoKHon2wn1uHJ1tzHpvKft3LLObIor72orlFC8I
nDq9QLxIhEQdp0tuTCyDk/SZtxn5M5g1cVrMOWYcI1OI56QsyfCDILtwNlaws9iLDXT75XJ14PRe
lmD6EzAN/GVFRC576RXnRJxj+kRsRxnThY1yD1h4GfKhCs3ZLJ+bEd21jLGT4K5+jFp7DHXbVttG
LstB9El6GifeWGbvvFYQ6aHNW/CcpPR5C5oYhPRrdBmsQY36FZKLCqI03pOGlENDzH2YYJ1wtl1j
o+l/PrDE2eWGG226fCOGQGyDwP2T1Y57S74bG0Flm1IH+YMT2j735KzKuAATyONAetuliv72rjSu
NkER1NxWezcNAoJwpTuLKrXeHCT8IU3it6Uye6vdjIJOx++6EOsq8lri3MfymjO4CVm+FOdc4ZRW
oFMKDRN9Fg7UK/PR0o+x0OclDZ6WqhjXdl36B8/MKBeZEkSwOqFteeI90fMRACn9bSirWRc5nE3n
66tbNJsF+b4NErKqrcpdWcDjVT2+xql6Q4hRHtisHWtzKQ+GXeIINm8me3grAmVRNsMMVPUXNg24
wfspLe9Y/avhu4vEuUdz/jxh3xXZYWRgq5DxLHX0SdS0mH/hnbuVrffP1cwoprzcgFBSHRvvE1rd
K+zHaYnlvhuLac/Lu44z9yUScb12zIepifMtNIQ3VwMGJdWwBrKK9wYJRTvXV7tobG5zU35PaWcR
ucRQ3k97xHfpLz9V6T728bGYmKhupnR5QoJa0iVnj3O9xQfE4DXv0ypau4Jh8NjhOZQmJ2vEYiBF
cOm1uQDtDExytLnieFWBpaqECE6Ma82I+Ne4SJG/x3i09y+j5D8edOrSZTBU0z2tvUs8Wlsuezql
0X/JEjwDuwcTVETEQplZtLWNnjAQ5oRLUUsqp8NsqmzXL7hl2VW1M5Ppacj70KKiGtXssbFABK4R
9qrpVWLN9QA4SDbMvHdwMC5JprpAbtXONxDRRvOchrY3cfkr82T98VhtrH1NLBv0Er0oyTYbM7K3
5oR2JXZ4rtlkPKEuCP0REtCy+EkV/TN0og4Etj61eOL0ki45qw1AXTxCTZw2RTaFxmJ/e6P8A7Ju
sLfz7iqq/uWNexwLd1w7WnGZz2iAnXp+DVx72NolmqcKVxrofpYi0VH7afRWtdNukDOii45cCme5
udQgp2xkfMbtHA5vEutiSA9itto13l/WyvIb7ljdeCZo+bF60Ef46muVVmLb1v1XauGlOQSOuUHc
wp7T0eZKPUBENeENgqI+JFNuD5itfefmcWn/6Cof0x5C059m+JKV12M+ooiZ2GJ6dh4taz5TUZS4
LJ2akdLe6MLM8J4xpv9PGwzf3ENTjKnjhHkGJ49tUYVlCUPpujYAuimJWr8bDmiALzXufChRWGdz
01ybMUozXLixSjFqxnsVlj6ZZBlDZbUKap5BOQEQeczWYIXXSYNIGeASY3bTLRmCF/0tzz9KANRL
H1nHJSJyEIIt3lSZCQPdbMqgNr6FO58m7w8B0RZWz2ixFyxjN+XAsltqGr9RLRs5RuwY27188Kde
ZfwyI+xPfMsQa8zQ5ToJbqIZCXtS07gqDfEvGZM/jC/6vWuWf2y/AQco8DqCyX0MPBreWt1T0+II
0hHmuPYlkCLjUG5jCMk18sewSm3K9xFJ+cTmNvQBtqeKtCJZc52hL9rbkZ3vsZtNwnhw/7B86WAG
/a0jrb0ve6Y4Ihq2wYbqDvH5zBPNTXQJnaz8MIxpCJ26nrczTBHOSLnB0eR6cp2WJSeij4y+d++W
M8Z7tNHDrlRHp4332C5hPeGXO8aIH1IUKD58H1UChlHFrK7eaHE8uu7W9ZJvlj+44SUXkC4m3R/w
e/y/K3qtbOg+VBV/167xC9mLjRUtTJFr4qWCmxWGYfrJaPCt6Qw9bnAe6jGWSusm3jWizNd9l4Mz
WjpsfOOZ8/icoSqGG/sulwjb/aTHy7XfdbrnyjAidbQfbgSZ/VSWg1yr0cmu/q6fsrvP3oQrXiy7
kWfAwwK1tRgKdMt4NgzevjVerGI2nYvTZa9lxRw8b/S7zTj10FTFy+hVB0A/lucfjN6tI/AYhge9
FuGElIkDIUU978zQYAInHctBf7+alvkrjbL4VqEqzSy7pD1K2VEhhO+8bkcaDhtOTHBWmCoxxHjM
yif5HCEdXceN2643nVObGxUofFCHQ1niY5HW+fecP5ygluBgRDIJx4Lw6pIBxf+j7sya20bSdP1X
Our6oCaxJYCJ6b4gQVKkdomWbN8gJFnGvu/49edJuLrHdvVxzVyeiFoskyKxZeaX7/cuelXMtOna
nSTPqW8NgX6zYn86cZxKn4G8FMd3+6KDTdJhTOroR82qkRxpiNqboYEpACBjtdTixLsX+BrgGZQn
t7lM053muhID7vPSaicTJdjGxClwiwSh3ZEKc7CA6i4cZh8qIW9v0u5soCrcNRbkumHMzjO47NEd
4Ck1XWpuioauY16R9ESwbz2O0/0I2ta2tXHsooT9W+ww9XQY2ebayRPOudKh/LAWLSdoT88Lll9x
LrNtAD0HKQZWj7JjzovZn7OvNZmtUF66rce55e96lT23HmVoClvNp4J6Xiz7IdFKY5/rBRNj4sUX
et3eD8nkYUA3z9gRUad2wTtTtnmEZ09B0PDRCXs6wmRHmICOLwJ8APTKAhZv+yuKlOwW1ixUcqP2
MSxAtg14Ots8hI1VHzxdR+MQn7wZRDpNi4dwxq8Kj71n6KwBozJ46oPmyuRBp9gg+x0BHcsbRA9L
733E0sYmGWyI3v3JTFsNq5jR2EIRSg7NUr57ffzomGC9QeYBugzhVVlGfupozXVBv0RqxWd9RrxX
J8EW1ZpxhQkHxQNssrIayANPQjYyuGLtB6wUN/pon8xFyO2AftPPhs7DcSJ5BCS1L6jmUnaheyvO
In+Z4op5cKC2MuyNydQK4gyUIsfuBJD02evK+hg3CFXT2XXZYJ1QiuK076LEt61sK6f+TlbAhK0b
X1cDhVIeg2mVE6E1rneXpKN5TGv2MBUyaKt38DSRyuoCYx4jqT8J072xprnfG/AV9Gy+GAQJJU50
H49PydJ/LB1EuUHH81+1EA1aHemOirMdrsse+mCpU/rzyF7a9KDKqHgIplj4S9sfwbC9gN1m15FH
r4/9rYGjE4H1s2nhIjUPEqsbied8m5jbRcw4IDdIeC22tC0bT9+DHEndssk0PgMHQsRaLsFOoX7l
hMNjErjBEWTcoCpuG9zBxvtII1NqGtwtzL1NXAX3YVYdGg9h4VQS1GNOAu8D5vemwU/cwX9hnrPU
x54J2DFqbkh23mWmqUwSKDNT93Pu2ORpkm4283TGsiHyPI5gMTn0NYv6cshANCKorWVmX+M9qGAL
iOFRfc10CY8Lo/RaXsAAvneTIridJEG6Vd+dS7bYwpiu4PjZF20YElJN9MESDz7sMCb1BfZOK6nC
HToTlmV+rUIHpFaz3upbz9MQRQT7WmCm1JmMPY1WHMFG/YFwWhy5qpx2Q4zFdTRclm1nbiZ9egXx
GcnGYRJx2uhqSo3lmIZMPggmMtVC/NBrwWdoXYdIR+fsSi3YT+j0yQP54MnockysJ8+c5IWs5Cky
tMZvlWNTUQi287TKDLIH9q0XZHspHVQj0FTZw+3qoDstvSFhCLBeYjCFNZhnY8WXTg/brGCrwiaI
Vv1y47m2do2EhgDwgvahq6p8dNkEDsXiEKfmKaIhfWzq9o7osDuNq+knEr+Vxkx8zVOlIacxddWW
qe3cTCMR3/GbAF1m+90ioenTt0Ej7N6zau6RVV0UZqhtLK/9TON5hN7L1iUz4GaBdI1uizceMhnN
AdacFjO5HUaiFqzC3rX1IPZjt6PLDeFw6Xpqd2eDsy4FmV2ck4mFva9iz5c80EkOoJ8T5ubRrSmo
kXfdkDzKMmAnnVNdO08Lbjc9cpBjHU7vy9h13HyW2Q+pgwrNwU8+LD0iptmWbBYEThR1sHXYgRYX
CxiIcyHt4qtJ9BztxxwPIDlCPst3mu29URjcD7WGFVDE/AcX5R3YC8AqLIx7O13AxVxpXpWsASzg
wSbNocLnBG00RJxYEqq1QSGwkU7z0MSEQ9FzWy5lkH0hXe4SmQJ0b5xRn0mdf0MiNBw7Q5oHs5o3
bmE/5W4mtzgeHB3sgp1Yu0mK6jgbwJUp6fUz9Lsx7+QrzaavVmjekeVTYkeQP+myzH1Ruv1dVo3t
QYe1vbENVnV8sHKGFb2cjhY4j+mtAwUXaE8S+SHHTaKxrwoxcPNdDnhx5HU6siFxhA3vH15W3OjV
ISFNfIbgjrXpc6zpJxl1n6IZxitIe7ZzS6lRZAUAmEybRrgXo9kyuFOEazBKVW09GAZMxOJuxisH
hkL8kNoEYBKCu21H7ENolRZ6ApoZsDOouvFsIpFq52NmJl8h5W2dUbs0DMayG73NDcGyTK66Nb1G
h2DowcJc+Q7hKr4QpfbFJr1kZ3bIUBHwtGH/LNPoM5HubFDQa2xIOyKyKEcDMV4uRfHg5e0XaM+g
YGgxoGQWOXCnQRtdLEj4LWIBaP7xSG8KR8eLsJZHjZuSoPRfAhcCY/HZLsRnMT0NRZVso4JdtTEI
5QC2XIR1fRlJ9sS9Qs7I5EhhHuXjRPNSDMeIHJ1BuKhwaLZiCMH8iOtimCCungYqZra5m4Uw8vKr
aaZXKYZ/SGPThA71ThJK63gDLh/AFVKlH+sCTQYFHhleUIJMAk/rFlfvgIZFjBNGHtfsV3G9jHK+
LEUOvuSYtRZV/ShFSV24BBgpaMEO0fothcOw15Mb/HdOXku2Ti2pKWQ+Uwy03CwEEji0wfxo8/QY
juhgNVPsmll/yOBlcq3mbN+0AFIJzfi4AFxnK0qEWJSgiMCoKLbRUA6FwjuIwIFweZkXNEpcVCzU
v9amLxy2z1N9iOdY4huHI2qUhmc84eiBNlbney7Jn32r0ZhOMfHDEGqMbTJJaygctk4R0GNDZ8sq
gzACzQPYHp7IYn2qDOeUB2NC6prB6lohgQok7Cw0JkqB+gCfFo0LAL9VWE/w+Vz8Re7g18NMjkoi
EFLvaKvpVUrBmhnZWJuW3T3MTQ9WVc7cb9HIwzdtjGAJmQ284zgBdgbjvwmW5cBEhU9kndlbgYkG
icXLnug/uBbwpLGcfaO6tXxXWxp8bD7HvfGe4O/ha63xKaGuRRIOJ3YJMToKyk2lz8NVOO7ZvKGO
XbjQoTGoRBdX7pJovOtj71NcnhYzO5ntDJFWGTuCToK4wp4omK8ZDVfxmOPkU4LTx0AX2dBjbVtL
+2Bpfs1j6uotW8usO+nQjSHhZwcnY5LvUVxuYhR3Gxdhmk3FTl/AgfcQ9U+5KWmKqUvXJyFKarO4
xZIuvNUm80ufdZcVPNKDk5jZRe58ngT9U2u0zaNdlTcOzpRHvknlfH+ah756hMDtpV10qGMTpz08
UQml7a7xYaUgTNN415riOeldBxZu+xY19BOYZ+DM2e1TMrF5yHPbY9llYAXF7aJ54M1Vfh8Sbhhn
83ak4DwRIY5cy5od2qMwTEcHvYNRv2owY2A6oDqOcX6I49e8NLGc9YLWnzWEhNzkAu9JfKEIo4Fc
2e3GgnRGkTsfU5ZqiJUjzLj5ICwtfUhQB80wow+6xPVnSMttyxy9B+r/FHeVC6Lh3KR4CTb2yEqM
o4vJFqBz7OlYi0THRBiWRNDzJx0awuJEFTecvOEAR1dpPyy4Hx37iGFl5NF+MRzA8si+yVmRDnPL
mmexvcjSDLVcdmtWZX2ZZOF9O2PQaESkGlY51U9ffHHm+tBSWEW9Qfc1mKxLqOi3QVE526mhBwxU
gIjIbr2N5tB/rZp+vItpRAjqS32sontSYweyPbElbVptVyOX4G4yydT9jdBjPPkndGCXU5u7e09g
NIm5DKwXGZXHIqpOmLQ7u9LKqq1V6doxNPX3SWjjOTIwVyO1ycQb4gREU+21kTlt3urxeJeZE6lR
RUhWASyMoNE2Wo4pWDPC6NDUQUcjOrNU5AcYR4kvXZkg7cAfTgJALA7O+8yUA71VGlAKlx2j00CH
ezdp04aAkcHHgM67iRJxtHV4s5Fd3AHfvMPAt7ZzyWxNl77fpyaUPj3Q7oIQEVYwL5dNYaYntf8G
UR/OOhXAlTBNvC00qFXpnFY7aVDwaulrTUJHT+JP6J0FTRg/IdnUdVX0gN1/sWPoyiqFbxleIpwc
NtTKH/Hq0iXktumFFhWG/eVH+j7E7OTLTMsJgaD7LaDDAjvXMKmIHeeTSUqCyiVYuHtc9jsp5ueO
ZBZm8gfMSzZ5T/KuCmVRoSGJR/phrXNumi9hJKifVU7ZGk6m3qD+FXK680KwL3VYZoMDWNndhAbJ
otBO8vYhK6dTSKaSsvavTUXGy1/t6tpI0ydHGC8qL0YFXixDxP0caZgZXypr6xnTizK5Vz9G5Xir
B8Hqpc8m/FUFu0AF2RhBd7tma04kgpZ9cuvGWEGSCuOM5KiE02fMqVVyU6HPX6dMf4aBZYXtdU7g
qD7Un3jO1oOZpkcrC9FXaYfew2yZR0y9pCIJUpG8qkAE04rYyNh7iC2+5Xlvi+1wITCTz9t3Nxd4
6CiB8bdAMYnZcJYW1+rI+1C8jJV10Y7xhcpBKUiCsarxM1MOTpyjxBiLbwL7PaTGfKGyA/APe9Sm
R/VGdSAZ8QLqbZjKbYTTPUSGeZtBntSG4JO6kCo7pI2r92FIbiy4rAZZCCr/YDBg5oDKYwKHS7Wk
G2Dea8Qp/TMgbQi6a90j8YQMGhlzmfkslcPQzcahtNoVaAyN9a97IhbUS+pmjUPgM2BoE3VvbbtX
R6nScwasqvD7w6mp99XDpZI13Kx8deP7aES1QOzpGo9SwArLhuRCRSCqMEuVo9Ho3snpq92ikwGs
Ah1R9G4ypDiosVUOkoohDTJafuG4UWkQKspBPS8qHApFEAQf81G9zyDeRD2OZWc/miGLt4r06Agl
ifLysoJhot4Q4DhMkZsu2VNMDEpUm1izzS8GxBok8Q8FMQY9vm2P6g84JK0fCAgImvlR/diTlqWe
f5VlGu2CTttrCb4iBK60hJ+r+NJSHkegyZkclsDVX6zYusxmfVdWRH6pHAYuCvX5RovHR6ygfIFt
f0DQA6rZt6oGdkJZKlvnLdLYY1qu/cklEaLxqmda27WBS3YU3WKH9oJ0/lWa45eGBJGA52qxyP0D
MNT5f+3qrwbxZlnaf8HI6dWsuKBLTidSz26cInjLB5yYZsj0pIAQwnwv4YgbnfE6qHi3bBGkOVhX
NTm/6sREAE2BVGc0R2u473wRDCi7XfvVJS6Cfe+ripEdpAai7R2lnbFlKe9UWKZ6j8pvWeewDgfJ
YdJoznIwv/3tP/7xX//xNv1n+F4iOML3tmj/8V/8/FZWMzmBUffTj/+4jt/geJdfu/XX/vW2H3/p
H+cy55+f36K+6F+/wQf/8cX+S/fyww+7oou7+b5/b+aHd5JtuvXTOUT1zv/pi397Xz/lPFfvf//t
rewLhEIP72FcFr/98dLxy99/s731Eny7Aurj/3jt5iXn17YzK2r78/vfX9ru77+Z1u9Y/ejCE9Jz
DVg1fNL4vr5i/G5IYD0IIPzfRin029+Imugifsn+3RGe7QledqXNHPHb3+jDrC9Zv9vS1B1P6FLX
TcPVf/vnaf9wZ/77Tv2NtK67kqZ6+/ffdN3gW6pvt1CdmGPYQlK88jnSQ43kWC6vv708YH+k3v9/
hjgSzEEJtiw74jPOomM1Zf/uYYngnlMDcZocPxRBchsv7KGqJoH01NNlwa4faX7ycWqNj2T+JMhG
MPYVvXZjlOkrlfwreZgUHZ15pSVV4tuvTsHaigGAu+AyWngoH+tHAxX7ZBuYFXd3IxkT4AEw/vEb
pD9XYaSr4UQpHBiLHJVjwEy22ZrEHUsgFrMenQ/Eb9hdJTh8SsUMITSCrhVV+iRAM+yB1KiIXxWZ
4nXlbDiMgi+ReXryZHtGtzVscaODASIUHN5453yiPcANo0pqaJDQLGlGPiTga7GkP9j18CkZgrOk
aQf3a+dynkAKcB/E7G2RmGFhHQQHC8vKDXdRsUkH9O6I0wQJYVvbatCVecvDemgzlT+SHEpZqLwX
6qPArbCb1KNtEEFKdwcuoF7HzramcTCbM9QJFiSnCQ8029YTQ+rl4YimPTsD1vdsuBXJZryUkHt9
4M1H0RqnyYbskiGWCUQDlutyFVuthJyLKCIU3i0gE5Y0Bt9s4zmERU+AqTvH7zY4vlQU+rFGka2u
i6ChT5OdXZTLkedDdz8a8QWRWskGfW+3E1Z1woIUTc1HFCyADVE7XvTOR8mV1BJrh5aZk6rNTUK4
395u4drvifA56ippsRq45i7iockudtViHHuQZdK8K9fHkuDQBzibpCAbrOsIwAvdfbD6EGSVVlxj
ZwtWbRBz4SOtd0LUHKDjzqkPs/GjiHCQDkN0LYYxUhOmzQZO6Rn0Ezx/cC7bxigOA1TzRpsAJizP
gVFZPmRYXx+MLoUsXjzg37Ja/yDmtLSd7nmfQw3aMBvEg1ZjoVmjv/RdHaZpZCUX67MsPOcGIvA2
tSKM31L19NaFevoW7tncvDcg164mb1xxzAhcZ+tA7zBLkE/pGWGeahB0gbhkU3SRWBWIp6FsGCVD
0GzYSlvaZaNzLKln34Nk3xeIzPysao1NvxR7QadHefjGWyBL0l3h5EXh3rMIdRT601h6h5w+mRqr
WLbe4Jt1p1UknvFz7MBfgzZzpff9IZp5wJaEm8BSfS67+DWFN+J142WQy2ORYIqUy3OYLo/haJ2m
EZu2lgMUc77NLJciVDd5hiWuSLFOExHW6garVxweA04oW1lDR1xFyVzhsVCpaGKRZ5zByReC8tQX
6IAzoon7rjnO0TzCNqUrop6JUMibfjlj54S+MMUnBVSCfQIyaiAArH8Y68tmsEw4c5l3dol2Yew/
TNwBZgPp1xN/ESqgo/RagmK66QaWGlHwbQ85kufU8JKvjW3QfqqzrwLKtJXn060upxbCJ1NKa3Yf
WLjPkDGRdpbiPe+iB92EXGl4zJQ0Klq/tXhmoZ6PxqcOrAclSEKpgjbFMTG3djCujchHSUp5E0vm
VBGKd6gBH3Gvh52mo/MkYuCi7vv3QnbeFnL0cxEW1+uD0aeMV/XwYG2EEXvDUFH3rgwxByNVml1l
CcQXew9DLJnjYo14XvsjWXuIwdraPMG822ouU1thL76ORhjfBA1ZmJ4/TWV8aL3OOHgIFnd6iNAK
RrCvzRpEFbyIZdgnPsiAvss1WMf2Mt2kTXBlth/LGtqmW2so123vBHJjXuJ/pR53t0M6LelPAj5r
G7Lc7rIi9Q6xNuf+RAS7AfFrRivybVZjVHGBgWgIXaJddY6lTks/nJptJPATcaLXMIRkUbpcg6k5
T4N8zmCFTZxOKyG2a3R0MwMKTB1+MFC0cY/YGhu8jLDgZiYNp3IYJY51Z/b9xXo7q3CpDgMBIw3p
5Se1ERYNnhDRUl2oZWGhW7jB+cZliINPZEjXga5ev03qalBD+ReRtluXT09d13VWZE65MdqnyYKj
ymTgThw1QnkaG+rQjZl+b4U1Q27Q+8v0nrxV7rzQ9MdRG94WBAC+7lb1hmTIliAlIiA2fYRTNqoE
9AxW+liTQ6M3wQ4OJCuJy3G0HKzrMWZhHmG0+2LCpaHNEW9nNRWApXUsB5va9M5m4Z7NAP5lmmCg
0bB44xv8qpdzvLVRytguYjbeMg7R6zq0rGB8lpECLaNbIe7Um5OWr8UOBLRwkEf2ZYDDEqVtDIHe
5Gk00RpT9/NXUk1mi8mP2CybocGTNDjn9XP7nqAmkhseRX8QpXjQ1dStA6sDqXNQtA7BZZBj1pgy
ofeGE21LRSx4qzHzmwzerA4T/hI4YnKXcoOLKUfHJj/JAVg9Z4oC07gB8jvPUEbUm9XpLxWB8bpz
1lO4YTq0i6ghOIlPWw+qgLO6qVmRKOq2gd4/qtOdOuglg+DkIMNhOUx4KKEybRJ/kAOnl7ksaOsB
NaTXYb1D4yreGGxJ/fUcx5ITdYMOqzPQKa8p/DBjTYgwu9C1+VlP1amo/xDms7dKiV7ejLeOOb+V
jQ2VBhw2dAngWwrgytJClas6D/IGSQrSGUO/yhs/7I2Xbqq8beHMJjdUnKuk9raopJEADcYHRPsv
5ChRYqVcYDMxTqZTbdFP79bbpC4IvBl28tFwI5T4UmiCykeNtrQ7BRJhBxkhr9QhA/wq6Tdl8AUX
b3hLHiEDMAF4Vs37fCo/Wjm/XamFDMfTa+wo79ab1zeEeWRB6FcNR7Fe68xGMIhZ33ofZyrkncC6
plxCtLADSxH7p2ATy+5yPZZlUaWVsF49wUTCHQosjkWtYetxoL5A5Ee+F4U1Q0mdN33j0+I1x6HB
ob6wQrhl6gJVBZ1L89v7poy/0WhL7+aYm0Sj+operkulyWdrvfEkyvrajYPLPoTN3ljYUtFwp0dL
glHEW9ZTW88Yuw2KWDy7CcPVGWx8rkVeqbMM1+vgNtWDXWMfVk7jlypnuLeSIjT5KtX9nWwdUpoa
MN/+NMMqMHpxkWtNvrUnfHqr8JqZ93b9rFR9V6sVrb/e0rptn6zIw2ie88AR8uwBx6yLeewEZ70h
fQWDQAoVlSnCKGi1Efi/gkgPjQRZAHexUXNTRRG0w631rKXlI+SKq6DXvq5fiP/NFTLnu2UdohKi
YQTLIKrL1xmXbicOA5LablPhvadN/xEeAhP/sIbXL/u85WDztKcIat4GO2636+ywPvWhYVwMmbun
3zigqVq0jWr1q1+gYOYCJv1Rm+1X05q63Xog6xvXi+6oS1RFtrnL+puSNui68vN8UrnN1cfQsA99
SqRBF9WTip06aGl6kM6AJawqpDzmEgu/0W3b5S8mOcL4F69zqJr2qkq7FFb8kNQFq+9MkmvPKm1F
he+YBphBSclfz9214dJatuNN4JnBKRV0EeGgEsiKTftGxh3y7Sy7WhpSnGMaal2VW0e7WbZ2owg/
A4J+RMjNKbIUQUGRfdzqsI7awFOptzinhFhCpxWgfjx3ONcZKU/FfNO5qJ6x+eAJVXd83ZbJpS19
NODrwEoIZsBeH+S6LHEIwA3Q1zPhfbsLejWcw554UYZzq/ZBsOAKCvPxIqxIvwN69I0BimaYP6wv
r+N1QXWQu8WdkHNzxGXQgqPDRs05Q+K8UVNkpLknPMjUHxe1CpQ5N7GUd0k7vAY1s92s9nf5gL8e
M5eeZM9YEF8MebYr4f6szzKy7G2GPlar6wtgmC96xINpTSGFJ7/RuWdV+anVZVb7jqnkWzwOm+fF
z+8I0Bq26xheZ4OOfIRtU4YfLIB2LK1o7ThJt0snRPtQLhHyguP6bRle42jiHtjTuvRFNBrPyXgb
lGwW6hpadWmh6gjMBhHrIP0YP1aYZ+HOXZj1pzB4qZKOOWlMUN/qBswW1O+psL8unntCvruNR576
2OA/TX8Xa4Pn/7PQVafkNMuHQHV9UpPfg/3Bw0iWRkV7R2jf6uJoZjVa72aTssbg23eZTSHB7uzQ
e+8GyvYuYo/WZNxvNYVj0XYDz9uD0S1vEjt+Vf8PHSpxml9FDbiG6gBX6tkBPJfnHj9KOSOQVo83
9Cj23jgiNp5ONYVLWfBhHSpBz9AY3PRJQwGI9cErNmVUsnyyx85V3RioVyaQIHc8LdhqMLQorTG5
hZWi50RvJD2JdKF1969BlrVPNN5fSPs7lFl4rUqCBOR2K1OJibvYaFFPrOVAtT8azCWGAb/NnXDV
o50UVNT8667UCCT2L96ZLQsc3yjfqRqoMggfjo8do1ZcugbSldhwHsZ0vlsXcPUWLeTg4DKlJ5p5
50KhGiMu6Nj03zutds4W4lXZOqiZoKZ/bJthvJFF5m6W6TmO2vU71xP89qvAJV2MbCgw4K9hbSaN
G3VUxlS6fh5Ze92h8xmpvVWFkBQAJaMjmtwMqH7Vlli9lzV5gWLlQCungmtG3laUaC1cRdFLKjbo
qs5QhScZokv/ef38gAlwxjvDClAp1miniHeD1MPZEN58MdNihr08jyT0TrcYP7jN8Fyq5zUamdWa
2qVK1i+6GXm9McLdomGC/IUKK+O4QYyusHKGLXbqYBzs4KVAS2Czul132Y4UH+z6VleFgrrSS2rC
pDbGh0Wtu+vupKR3TAXbeiOWvcNp3QAjXkd4Vd6vdbJsmdQzuXRKofYaa+bbEF9VFTvvwuM2qn9p
9DuATHAfv+1+a8QjGuwi7MtbX9MZV6Ymq00EVBHitb+N1Ria0xkEKJkv7QKDFKfAM34M64tZqEfc
Sk/qwSXHkDrgoe5YLxOurOvWNw4C6w2Ny2NjNg8uch11GmrjlktVe1ZAMuvmXoEiNd4ynN4X1a7a
rw/+CpysW7fvAMU/gLvvgTqFwv2A0kmbykCAFhI3B2QIIPg9SofTum5NkQc9Ek+xwbK+ogKlXT/l
Fpkm8PIde/e/B3H/PTz7PTr7P8R5D++lQkrb/w+QXkNw6UG7/x9Q7+P7/BahE37/Ae5df+kb3mvL
3w3PhVlI1JMEadDlP/Fei1eEYQpKActx4Trwyh94r2b+DkRsmJ7rOgZjynI5iD8AX00X4MS243k2
NBrP84Txv0F8nR8eJNfQXXjT6jgs6TjCMtXr38G9SRMvY44h9uYbpOBar7Zt9KRAJnSEa2NvKuTv
uyv0b55ddcrfPbzfvtMypWlZhiOE4SkI+rvvDBodkfTgBpvGfbG6paUsR/2ZxkddjNpdHfTXaMiJ
H85mNKO0YsfCHPwUusama8svSwMI4Ikx3jZYtf/60Ow/HRlIi2OTu+K6gsuhXv/uyGbkeEHbZho6
dMzZ4lxgwGq7T7Maz7/+ph8HsLoG6juQFUlbENgg9B+/ycFWoe+QMpG7KpvLoSi/eu1UX8DkngNI
0/rl1IjkL86O1sJP1x04zzMtni3gfccxf/xOkiLQTkbU3+A3y9FKoNqm2nlyMadJsbRCY7r3qnbX
avTIf322+p9P17MMHlY6C46Quit+/OpGX0Qfx2ggKfKhJ8Mx3UAfvJImJW+MaQeOPfD9Qyt8DCdv
p0qnY9LWD6FHMozhtFiGZP0FojWUPo0JfyChA7uwuP7FYaqr/t/Tqrornu24gIDSk66u2z+Nhr7u
KGsrbIyqHDDcRtTUe3QK1n6GqTHfJx2GjhSLdQmwaOLkTupA+xcXy/vzU+hJ0rmEbZsuo//n+1QE
mHFmI50LdF4XGHFqvrAr7xDC6/TImrAhevihYb5aeLJfzl1+tCldqQfDBMCkeuiXUJ54uPzUSCHf
TzZWWVFyxI1NRir0YPEeqj6jiYKnoW/PdoHq8STB4M7k4ZnAlaO170XyqJOPehDdSO/Uau6FjNnh
yhgPg7oaj9Yg7jQUckdj6l4k0iQXG6yj4bgEmsGByQscsLw0eEiy0qYNnb4DWOfEI2v20Umepxhc
f+zZZaSSzRaJBvqDE9lf4OjgdNaDykDN3qDOyHZricMYucdn9iMhU0DRJNg2sKh0x7zDVbr16waq
3YypQqtTGmZuiJGPFp0RnAB5YMViwGYJcuyQKyG+rq0fdrFgCV23ZyF9ouNyaXfKXEXiZa8zI+6s
2ngV5JjtsxYhJ9WXfVzQ0qdAWvuiXcqd2yI3iUImqBIwgrzy6S/Gqq1GxE+PonRMJnlHepaD4e+P
Iwas1MDZhkcRTLw9mHaGftjIrsIKk88B6reuoxTAhCDZJEl1McOZb9n5pHgF3mVDce4TWhxeDmca
8cOrvvi4MuSYENgdqAyzfV2i04so6Z3AIbG60R9BpuN5uDELBIuVVpc+XJf0VOQVIdvcemlrwZY4
7I3W25C3eF5ujbAANCX+1DNwxy50vDEiHIBTujwb07afq9nhBlvRfaq7+q7zzC/ICBoogURFmMO1
zAlO+PUA/jcznHRch4YonVCu2U8znE2+kxNlWgSIMtU7vYFXB5rmGMGyW1TLL8QxJEj3REE1219/
s/7vBq0rdMYry7Ir3J+WjqqQaKyIemQbjxg0CawPtcQ7pSeo0I+1jjyfSTx3mB7h5xrtsVALT0Fk
3QLu0NNMIEc6xnSO4QT+xWzyb2Ze9RjByJMsa3/q57Yq0csZ8AJUOugchNiWx7Bi72AgVz9CgMLq
7NeX4s8lhSpKdKEzj3IpVB/7+0VUd9Biamgct7DFW/CQPUXAcukgTFt3/JrVBqdff6P8+eIbwsQ0
iaYN95wl9eevnMZm6mJnRMyQdDETd27sY+O+muBgjZhVk1Tekfg+0H7oCXsRyfKFxg95Ddoyk1Dm
VwggLpbO78LkydDQfsiallCiwkMnr6z80Rq83aDtY9XBduA5HpoY/ysD3A5+f0njIRkvEZxuuli0
EJnxm3cdoggRzZHySXcLVziwyby9LsMuAoa1ywMJoP11NKZ0QT2ItHjNJNehZk7b1h4x8EmW6pKu
LGo2S1wpaB/NNCHAOq1zFTEi/ELG406v9IMz9jVCdSc6YBtkHRezudRyB+R4KW5D2cD2nXBs0+Df
74RXX41xOd3Wg3X49S340wpvCBZ4ylnTwqHIoj3+410XkblUmN3ZFHVzfLBMImeHocKZO9aI1WBO
CWO9OeJDfMbFgUkLX6odtMl1WBJU2F44Nl3xNsoeSfZt/TKP8MkPgt2vD3Ot4L6fVjlMxxKCCshi
kreNn4Zp1sZmSkaCsyHhJNvPKu+zb72Y8JJsPNgmzqiaSwBWGGY0tOfl2qKNuSvHKoHIXYV+ZA/H
GbD71QHrwwmLbkvuITccL7NBVjiZG9cFzkwbPaqdK6r9ZKs1GNl2pjwucg4I77pqR9LFYOp7t40B
odml09pMCEdqs2i3zAa3s5Pgd4CJu94oQ6Mjad/NZdrbFkldsvaXeb5OSWQ4cq1sP2sQQv76GikK
yg9LjyEk9Y/jOR5KUDWR/ngr41DaQ8CeBfhDhH5vIc+dli8uuPdhVIA0S/Z4wnLQL/HV2rstMUzs
1wtYDqzlto0fSxE6H7zQpa0wkLBdtBhPaEMYb4FYrL+q2f409nUbbgzoO1OcpfZTPx5tFqZh0Daj
tulClxgSugTJHL9QBfTX86QR+qAQpLpb3G1h968Nhk47gHLafR1aoRVHgpX4prmh/hdH9vM2x9BZ
CmDmoAnBahQI+McDa82lm1x8djfmTAKghyWI1uqAu2h56pDS5Nd37edZV30brmKW47guzOmf64WR
A4ggnodbQLtkK0TlbSAhHZIoeZvHhGa2VfzVkP/zV/JlbF4Mh++mVv1pyFP+5hbaQZY8I5ivS4cE
iLa91uLlaxBQ0rcjRnJR1u7LBA5CSKj2yewpNWk6eyC5BJlENLpnDSqAg5mPpfj/v74mxp+eZCxj
PUhTXA7B3vvnXRZx2Ispi4rssjH2bnjnlxamn++wKzvNT3237JgF5KlYhrvWAXIdpI2yJe3x0e1n
6z5HXVNF7D6iIsg+ZeKVWnxmbqhVhESMHFS14aPJdk5yInfDppG0i1t5WkZJxsZCAQ9jbS9IIfr1
ea11zA+zmA5Hi3XbZJeiykP16H23T00dkXZEFgBtZWLx834KHjGm+ZDNC5EWEUN0bRWYHvlRBcae
Phby1f+l7syW4za6Lf1E+ANDYrqtKqBmsopkcdANghQpzGNifvr+QJ9z2rK77ejLdoQVtEMSixgy
d+691rdA6AAccJYHHxXDP3+gvz3qLKuqaQmLU73m/q3IUGOTAXaKgN20mpOewxGWixIFvzzzaMM9
/fN3+/ttBZIlLPRiy2Ku8U1///F5poe0zuGzDAZFnRrCicf1Wa9NDY/WZIJ2EinexZhTSzHEtwpR
PEG89RlAlNhE0lYxiBIT3w7zA6gvoKkEAHq1hkHM0pi8BHYAo7RsrrolAbrlBV29Vqn3obMU4U7/
HMVY7dGwHuNUtf7lUv7tpdKXAtJEhGfzWjl/bUGkaVOofaxGGE9gRog+2eey9YsK8JniMJNol1PT
P1/P7wX9t8dJN4WAt0LlTOHKB/j9euaiZd4ZMFxmxNbsbYY4sCg1xi7aIDaghXqkzVq+zwhc4iXF
gjKZzamCHLl1rY6jhUHInYEBZkcob79ThmNn93I71s0Bw1Lq1UVf+E0MnlMJ9EtUZIdotPJrkNQT
bJcm94Ki8K3F3C7mHjFRbYysC2+aqPpTK/oPtFHVA4iSu8WMWbpW9sVRpFIyJm0C+1cT9hxmy6je
aPDmV4YaBRuz0NIDB1E43SV6MryIGxQ/+TqemY23mOJXThtF50k1rnFowmks7XyfIzRri67fJe3w
GtnLaGea8IAOaX5tHDPfFaRp4V1IuqMNPNrDfgObYizpiRvgLENIQluaaTtuYOQXKaaPrnDqG4Bp
DXlVQMOJ7NL4Fk4uaAbk1MCxsngzOXZ7TvQBWKCGB1vk5r/cXnPZr3+/vTa7rouoVGXdUP/6utic
OirNxjOjRupE7xygpiTQbHFiEzvaVJc+1/dGHs0MoxziZIkDUE19k+iXOWJaiZstQ3uhZ3ct2MA4
X+O/n9ERYdA3eQ/Kon0opJLtWoepghNEnqHgwUsnWa2SMpCH3p3vWl1Ux6joWirVHCFmmR6k3Gna
EDPhCoZtAfdpLfsOTEfBohXIeiOyxPCE86HjSUBsis0pSOHYwuVez0adPZTd/JCLCaWd+lOaWXJ0
AiW+9C5DknF+HV0l/OM6/j/pmP8/6lxrDq/x/71zfRf/fG/ew+79zzrl7z/zR+NacfT/2MbSflKX
IYPO4/PfnWv45v9hrYBrbamq6ZicvP6nda2Z/1H1RalMKQZ6kpT5/+lc07i2Kbk5jLKssR+ztP13
X/3yx+P6h2r8/yxV/otQ2eQfi9RhixY4H0Cnnfn7omUj0XVFVktfraytqFDruKAQgDHXHMJJYaXl
gyws3kSEUSAYumjaeBocBeyV43hBNLzFdrEnX5k8M/2IpfxuMlwkK13+FHT/Voj8Xod8f1aX2kxj
07IYLv61DilZIc0ESYw/2OW+Jj4hqdKtUVxqEd4PNSa++dKCAPrT/fyvK/bnGdFfjmTLd+XeaayB
llBpvf5tK6lU3sjY5KDqdh7xyYyZuzW4yxBqOXSrg2w7T5c/Wq1gPzzo3TnNjEdnbxkEC0KOalWM
EBr54/9SlWm/t7b+63PxQKk0g13N+murpG8kR72Oz4Uz1Z8Q7eahAnxoBQ3ZY2TpQQjYK+aSOi3O
/3xJvh+K/70U/vGtdbY56kEaHX9vEFUcyQqHvEiJuqaq2r1KyK7Vx/edA/tyoiOz4Ou8qYKMWoKn
xNpfb2KRbE1gWCvw3l8ORCTMWuifGnl1Fsb+MDxo4/RoqPNb+TWb3a235Jm5NRF88QVknoK8U38y
VJCFBEgopEoVKFJdCQNN1Y6WzhO8VOwkVZCZtlXdGwdlzEwYTbrAC4KKgEb75kzmtiURz8G1W+BT
Rh98ZJSxJV1oS7cOzYJ5448/4FEM5hoFc0dZXpLrLPGkL0b20hl20B8wJZb8DepAEGZzr4XdAx/u
WbTt3tKDvcnclxPp9DOUOlBqYmU6d1qE5zQUKqJKV+2Pf74hmvW3h4E6VkfsyFNqU34sq8yfS9mE
2ZSWuWHm99bDlO6hhGjhQ9MfzRAP5RYEgx1s0hLM92qh63creUM8PZFx6EEWNtqDgH7dAhtdTTe6
nHP6ZA1rcPX6e0PU3wtIIdiFxFJ9n7m9EHBLAPpyo3cbV9y7hzQi9AZ92j4lqho6hyA3Fyb4Kqxr
aIKZp1f+mL8G4i6OYVkMXlOtrOmeTmcOc5H6W48f0/gMja4376E4yW4DK6wl42xkXO+TiCxJzCn2
qGKixq/tvcB06B7c1p+Kkw6XQ/Uzkq7xJ+AVz7cW2KmBjJpdVF46Zz8me1iCinptkP9G+668L4rN
rG5R/xDP6Eo/qFn4MCNAyVjR0tAdEK8H8kd0Ci/o7vl0BJBeu35ZH6jQkglca8wKhzKL4njJCthN
Ak7YWgkeNHsbxNdxWOuM42psvPc8dHF1p2fe6D4082s+PhPxFpLSwlWCSh3TsmzjgKTD04grXcHB
3as5FLmDNlxV10/7u6k5WjDLYFyEa/mJFxYiy788Pt+dvd9e6OXxYT7AViTYohiG/vb4QAzrcK86
qa+ax9R9sYdHF9qzM2MsgDltKHQmSLqG6ZlOZzPPNhLjfazPZzOUD9Gk3JMUvwUgsbFAd87QzWrB
zKC9WQA2F5cfZImRmYSGIGBZERHbaMML/cd1Zn3V5ITSj9i53YVMwM0imkP3DWLV2JUgvBTc51Cq
PIPnFRuzSi7A1Caem33ZNU14pwVZmm4CONXRsJ2g/fRZsU4xREofHDJFY948gavNpo0q4PZFK7yz
Sfsxl1tVvdOL6whW2r64mT86Oz07p6lfhR483xo8xEgzhD5jdh/BlrfHTaTCV9FoyJqI1XV/gPJl
uBfyc/vg4sgdAP48u871TW0fxfRCUnUDOdmEamubL0b8swXXMrqIvO3KM4v5UFp0HDkxAYeKFLk1
m9cxxwkChuSfb+/ia/pT5cpyzRkXRS0ECw7ySxf797sbo1qMTDvPfTq172MuG88GDEAqnwFhuTDN
Y1DV2UHEpNZVuXqvsuwhtOYhVklV0qbppEflVW3HMwroDzvoyVFNh18BE+6dZSx0oeBn1gcn6BsN
M5Cc2ZX9c4h7xyPNFuZWJB2imneC/OI10pFw2xXah+Iom1wq0b8MfCiSfm/VL/UMay2xNdRHBqkh
3xXPn071CUuzYEhKhmKb1WwQ+JA6xc1AfrUR3oEBkWn3met0JuNeJRUbYT4Yjs4fbcapDu3HHuT6
Zi5Z+itmaW2arsuasLVIO6tyOLmB/TEOcGLJKh5XCozxdd215GKk+yi0L4pgiEiRRAKhsncTrD2u
MW8rPIZ+GBCClzr+pL8VobC3plUimivuagt7P7ZcvB0J0UpZvquxvptA66wlEgFsdJ83qyxUdr0L
cM8OmWwTaeGYtddXs4KAPcFILE7VyBuVtlCBNYLU1mrJmq0GjBHDPD+RKM39yJu7hAa7Ab5azVMv
0cH+VSkaAsKe/KLmt7TA4JlrLUfECqWXrG/4rBY/tnKwLR5N4j+CDc0I+vJilyZR9VEuNFNFMjPM
Of+ilAO2SsPgqiuqfnCQZa5hKmXHttSQXMWa+YQ+gM/UKcXR1tH/TOYFJQjJ8wk5cRPBE5zP10xV
9QtaLv1Cv+5mhVa6q92oOmVF33t2XiCrFxWjBlRTyymM7VrAaUjweWwZ45K5qjCXEIYPBMO5JuRX
XZiTPnca0O15wPSCShRuMfKorCbvtzLU+5DYBZRvubzaDd6MRWc9Gt1dOxiVX+H1frDnuqUt1KIK
BzJYwO2+j3T1FhqZ9kGijnniDq1AL3UHke5KjRbAt6zpW2H2/dXY6coqjocI656kLmnjr2JMOl8p
A/WjTRPoL0EHfnk2Y19PNXFKnAblbRF+9QlOrrSKGz8KrXxt60N9gob37HAzfBxJbBhl9D6B4zxP
uUWqZ0dCfWsSUNM6ol477hLPmt8I9nYOohkShMpNvmBbP4O6t/eIzEufxV8u+WVaoD5aqXYQOSP5
PGLKpMlHirhtk0J/xVVJauRIaIKFE4f/ze5rfsxo1/DeJjujjW5CBeUWaRR6hIw9mH3ab+ySOKTU
Jt7OGAyUq2a4NwtzZPrKlkCu2zWroF23mXtnmOEHLs3WCwf0oMkwQtog+W2rxMXsL6Vkj044zig8
igBI8hhcxSjwNbAPxKJ7kSR6FaqZbZgQPg+hg5VQAQzVmBaDp/YYORoQOfbPIMUglMKEiyYiMgPz
HnZ3tQCmBi8CGOJ3ZZThrfuynW6JzoCNVwB1SqqvukMvnBhMq/S02cVaDKg+035Naq9tk747dflS
VmTj7MkSK0/Gw3aISxO816hfADkS3qB1+ZF8u/xoSoN3wyERcK7S8H60JbaFCjYJbFcqeTX/aLhP
R5fU9kNGMhN4byV/LMvtgKn1zu1ZftIGn7GyNDuwgH6OIkn3OcEKK5aFQ9mrR0LoNS9tXWWtTvY1
KJXnHDkiqPGe9lNHLsGSo1kEhB4QgvtQNZPt0VsnJIZKqMQbGe/DBo5LkLs0bElujfMh2kWGnvhZ
QD8tRrC6imr8JESnjltsFl7TpcmuJK5qnYf1C6Au0kkNcWS9hubhMMsAh7Epwoxt03gCwsN+V7/0
AMipo85J+SXSyMQ+Hbw1uVR3JTQLg2j4UJCqMpPARoLTc1AOJsX0COkzl5Nvpl2yHdqHNE6t7VxM
Bm8WqTnEVoxbm1/XYZDWXjaySA5ykiuzoQJMqgp7iG/ObXX4bqzpQQZKlZZ11eIdyhA8g3ika5nS
ZoNh2jha4uOQw67OmWKT1DQFMtVaVTXMfUvnuww8z7VRzVshS7KvVCgFU92qFNttvDLlcSaCeqMT
WrQh1LxfCPZoK5vFDWHJTydhgw3bJ7dXMhQZrck6TjWKYGNf2uFOuAp8GKh4Y0GJ3gySKhkgTVzt
k/j7b0Be0TU40wYXUXes3IroNlbAKQlCdzzbHl5YtpdxWtFsYqb+S+veR4eO4DOB9dM29TbNo308
pdE2HDsyi1H2qmOGaEMACApa2ryWMWOynWH1ljWh4cB0d0NhHw0DeajOYHKeJYzbSUd/CmVtLgXZ
eSzJuVvvJVSwVaPb9sYS+uPYDa8ZI07gqYoHFgZ8SoqYlneB1b/Yk11A6l8BiTlvtaeg1+n89xHP
5qcJEAd5xoyIhokmZyF6aKJ5I5xj9NtaoDF9UKLo56zSuIebvMIdw4mC6JX1kAkuex7tmpa8vKTP
Oi9rbE6OaNNWIajuTU64FYFt5zTXg2NGva1CK6LSVmOvCmXg22waoGl1uIyCtKuqQDSywqvN5Mo6
xQ2d7hqVq4kuQ1EwYWS8r6ifUhO2zi0fXOKHc0GqAx6EIsQGOYG53Ec9GaqQrAKpGkxISQAdE83c
kL/VrYbQ6LYW+y8HT5GE1kmDnOZ3mQb2W3HUrSOCH01PiyFQB9qgsUaN9oVHQnlMaC4eMi7risju
Q8p58R4rkH2/DCuPUwbR2FlExPW4HzNHOwTNrB3yZNYI8Czh5vdadGydT3cS6Qn/aXBsPy1qkJNi
lN3p+yvq7GSOlIs0iYuM1NZm1Udl6KpnxiOkGFbBwcUc5PWTNXmzqzwEcGqORak+RRjf91nZ2Hff
v6SUq3dh3Te+pkllRaL8SI8FSwUT3fzMeCU/f3/1/UudTE/Qk3jn52d8Mj06m3L6hclHU8kKZ34A
3QXaThPOdL7JYKrTVPNbtcCTXNo7lfgjODVJfCqatwGW8Z1O1AA4bYzPTmkHtOx11UdDxHI2FTmd
dQ6/hEoGoIzr2dNruF+uEBjt0/JcNbbrk6GVos9aBH8JW+45Wn7J0C3oaVieorxZUiXCfmsNNah2
qzqWhGvvItBGWEKS5p4f9D5I3H7Xh0y/lAbZvRT0ge1JiTHrJNdMdI1HQ919LNpQwZ4aHRNIziPw
qnf4LbTuZWQDLjTJ/RnIPG14PWPm708kQMyo7ev+zQmrq8YwzRkL/VKGhXMc3OyIsCsks7Iefqhh
35AFiyBPq0AK93HaYpldKLPVMt1Vk2tJzfNU8ezyExTL4NH+yLgG56p2A5hBLNXuMO8X2O4hL6aR
npj5Ocpo2LllM9/beccsWS/DlS4xTqqpXR9JvYfTGKZUSxn7t5m5JxlwyFQUFb0H8XjfIaV386Sc
ONHNJ5sMdcaf2H3ThiT5CVJmGOnjcWzTrc1s/5qauKfQ45yyQfnIMYbvuil0znkl7TMTvmKXJMaP
bkLZ70CuTksekqo6cpHEQ6Mk5kOh4T1Oli1SdlCssUY9dUBZt0kArMysuw3es/6xq40nBHy4vsHY
2y0dE5zzwsfAksRR4cUzg9ECaTtpjOG+oCVG2Q+pN2GUuxIifjbsYSTGyk03bk93bKL/P3acekeV
tSUATl7W6rPG0GEnYPelRHvP0P2U6V4B37seNeIAed7X1GBbU5YnPbNvoTu5GK7Vd8A4pwy+0TwW
jdcxH1eHi9sa7g6Dwt1QaqFnBMdBYDCfHcOPsnzf6IYPtw98wDj4Gjx5hBt4wyg/B2gHFuEf5doK
o7MMVdJo4+WUJDV/TlBqDC3c7cDKv1InLr3CC+v5Sppv5NJCQaSTUYk69ooi+xQlZKPZWP7q+k2P
CKKsB3NDUpa54pD6Mveyoh1Vw/fCYrUO3hy3v0JGx2SVFQRO5BUNqEm7g6y/GXqM0l2mVJ7sK9ZL
0f4ae9+UmrMSvbOVrfNhNNMbboZwgjUWwsikhoqvrsqJUwvtr35AtVXrIbiA/KTDXB4m0uSLaNpJ
g99iaNCqWrmbgeN4jHMObda/VkO5kpww13o6PFeaBcU6ImuIa9VUEMkbvfugQG36JdG4faPkO/Cg
4GJR+8MoKWeSF7zYpAly8XRd/8nQ5jnUp1NBjmFUGB+ou9YxxuFJhJDerPrK3aTnNaonk0SoNfsQ
hwo/Lxvd08cYyH2oPnbJcO2G+nHWSsqGNPiKJd7vakmON4jUSvv+9P2t7QkCPPRwW4GgOC/pxACX
+URLWhyhBm9Uyietx/5c6NWv+SsytGyNl5tD7ALNXzIectOHaqe1Ko1lnmDmUlfLgA+RZ7dwHl8h
3L5YIcFk5HjQ0WRtJNGIGAufM9xXZ4wcN/J36t87AkpuQ5GDj4SnHgQ39Lo7p5rWugNCYhjLnTHM
T4YWvMYkqLfgfrCTIVk3lS9w3Moa+N8AqfEnduTFNPPRDOJxNMHbNQV2t6p5Nsz0WmG2Wudm9Dhk
Jd6lfvgQanHqqqI/yIAsCQp/QPCfgR1fA7K/MifeEbVVkiEwA2sUPwUecUiwc0bquHyJYwlcUU9w
IxbKl6mjKTOscl2H4FwjGn5F+KEiyB1sSevT/CBw6CBNDuHETu2tmg/yOKbpVRsQt+pMCGFAX0s3
zta22kIrSTiN07HYzfX8kU1YTDrt0XXLs6An7FKyZHk7YPFyjtJiJxL53nEkQe0PmULcwPL9qmm6
dxxKNb3ZEcIKLMC1fpa5cjXL53qAF9P2RNBPLkqhMPFtWCNO1fMEtu7NtOJ7xRIXM4ye0FiA2pxF
s5pt/VB04wq26l0i03WRi1sneQ2rgiBMqUbHLBtjMlp0aFHqPsJzhZC7fwLBedVip1gbFr5meH44
YflDevZcWZWvW5TNOn99z5kCFYN1rFrI94Qt006jvImE9Yw48Kdw2pF8gJbI4fQ+VmRGFEV9UnXU
LLk6vBukn7dTuLEifTPM6rxaBWEBnXCixxrnr3TV8VbKD01SWsJfIvVewjtV68lPLQYF7KdbatsO
NdXEfexGfgzhAiSPQBACXHVz7KWTYW5dLLkMkZ/Y1kp/DmAgCP1hgIiyWoy6fR69hGP/TDn/q8WA
AlN24OdHHzEMAxys/DYy8lnFMvFT/k2UIdpkU3qxwamtLQE0BIWOlclhncv0lEOlXWVN8m6ryheS
YLkJFZoYqttZ65CxhBKn24AcI/wanddBpCXBAVy/TlpMbGpkRaEPQTsNprfchONClQ9UHIkZ8ZRK
mNNX0e8GXLFMSEhG0tNpy5LojZNOn2YZQGcpYmvSglPUZOucPMYiaLZZOX98X/TAqHEMVBfHLLNV
l4ZnOZkaw5Q9J+cMP1QZ+ujaXLB78sgZSsAYHtPNFE53qo5oxkqMq6NN4CsUot90NHGc+hmWmCg8
zdg8kJ2SssoKZjd1QxxDv8rt4muS4j1fgiwdZVVlim+hQ08V+DbD9AMk2aeitlvDVX8UIv5h9nc8
9Yd8Vh9FaYNfHn9gCX9Miv6aFvG9sKeT1TvvZrHQb1OyMhjuaD15fmlN8EZDzNJsUXJDl75bmACO
Uf/sDIIJkojjRyIPODheinnXYNEMBQ80rVoOq8zh5+iz1TlYmygWFbcCGx9/JZI2WUfNKAndklVL
+zCIfjlF+cprCuixfu9nfkYsga86sX9qlByqRvywpPLLaKuLOcB9QFQcMeSAsUxqys6t6q9c8xNS
KZXZ/UGmh1j54HhpFPFKGFWcbXAtf/Rje2eiuVrppINtxn7hSpWiWtVSB+dNz2wZwISwG9RAjeDB
RD4I4Zd6W9It0FGM1p0+kaKg38JKfiZ2dku0+rCouYM+3qRECwbsNjZBJPizQbXRv39RBuVUKU82
Uv6NEJyIOX/tLBV0JMj6d6tnO0vjmXNTgIXO9kCW/pAZDRaSHVnyYuMDYGbNdafL6YbSR974I27c
Ddb46l7U6nFE0IAeiKz3DPMk7WQPxOIUEHsXiOcm5gdPacDqLZjLhEKaXGR6MsgrhphJjUPwxDSo
D1POAVHET+0QnMYiCrF3g00i64wYNSe3cTQjA5Jb6PvrOnIZ3zpUXk3dH7UpWvp7iG3NfsUC4OwC
5wNVBEAsoxNYX+c9Ep1fg1PcZ9bwVikwwS3U4PNU9xvLpq6hjUhhstikQyCKmpwfsW2d28wE80u6
3BYj0wU07odbFbtGL/eRJFbLgs8OB2qhyfXyrPI4REH5ME7jp8XJlp0nfAgsppkYcje1eM7SUb8H
hK9tNME8w25e0syaNlo83XSYgivHxdUfQNfvM2WDTecpZMsHoTu8S7jqnttmGDz0fhHXH0eiK2l7
y10vbIT08fhVJNEDgX77ZT3plTRetUlNL6VQ9BXYaF92wMXm+q6uDxLyv9cJ9zgoUOzVMngOQlqb
KrNxxx6eUmSLVGeEgg228QOGuFhHGf+FjttlrhAeSFDsL6YEiFFlB14CjBD9BHy9Hp7LTr7gKEvI
TlUIvR7BQA1VydIGqwPt0uCV5JymzXDfV+rFaKHpOgn2r/ClIiB6ZanRS2k6Z4fzNzOK/tGey5fl
hgU9zULghSs3VmB/+8mo/bShijX0KvKweIiDQeU+2bQSq9QX4zK6dAht0Jy1WSTv7lD9mnqn3yYq
c+Sgbw+5QQXvYvrzeBrfgvCnSJvzIBtzUyuCBMZ2246y9GpUzGsGtow8fHpYA9yB8KEANcYKaaPp
IaAuFVhfCKBU1vasHG1SlTq4QN5c0hvDy0a4bvoLSni8qgEbbEzgSKsciqh4QYKVlw69HJXGNRDy
g5JGT0lZfqg1QXj5I6bqVWOln3ZQH8wwIaRcROwjmUvjiICXmNTc1AVeP2RMqIT4UoAcr528Dta2
nG7GmODZprFuUwsoYHyvudV/pm3fr8HyP9bEPMKTnm5Rs6rTcu9QjzRDTfvf1ik3XR57BIU6M+RN
M1ABxGBww19FgF85le+mGZ4SyFfrpPjMjemi2ymBhem4qjrZcm7u7psGxXNqlSdhy6cu637NFjTx
MXnqKuMj6pt+uZyk2tr0wSbrlHXGrTULJm0I+AenoZRTLnZuaAcD2I8CGFzaWKhdQYYxu1ZHCB4t
y5imnb7Php6WtgIiM2/P5AiDHHLfFQ4gm0FL6K9Qk7j9AW7gr4TD2D43TpY9rAMSjMexsFaEp2vr
FN+U18yVhv/kLYgb49wCpx2yGAQZDqIiCK9qU8M/I+ZkNfQw3zGKPjiOcyI564g087PX8Bur2g9z
gRk1SvUUuQybszxyPPjzHJ5HQfmtWh/wmk59ZL6bTTIsUbqUDrHxSjFxS1zielCqaMTRy20f0UTH
rLiae/qRNc1TNBnOvJVTc0m76TGfK3pJVjzidsqhVzbblqjDrqkKhps9/qIY9lCrnl2GJ6vAcHvP
CHn1AZTDfIoBPw1sfmPPlQhJZg42Td56nRUlrBHisxfhtZaeMMHxBEoRbkqqQjKkyECtQpA004yj
XeiHSbVh0iN2E5W+ift5OCTpwrGXNs1lHuJVbGur3hyB0RsqzoKmfxzS4M2iQFy72vgwyeaT6Bu8
KqJ9GaF1cwXnhVXTWODlaZ2eGyewaPfj4jLoJw+Fk20MUq95z6sl7jNgKAqDzsthjKDH0rZ82O5C
zLHLo5SXZ8eQ9XrBKZoOuDcz5+gyaN4Q85eq0ryYJWRGwoNvVqOxJfTMAHXWSwhDP8wgeWyS4JXU
2njJTKx9li522CzyUYOLZepzkoQbwp5Kqy2umn0VBmeyy8E6lVawKUTb7RTeGo8FWynhb5t04P0o
FdxksM0iyN6tpnoDVdKyxPR3ba3cscTeCne4jhHdnRSdTJzejLi6YE22Ni5OTBp2uO1oUFwiLXxp
hmzdFanlEY/2ig2Hd0nRPruWfg+wNK6blhJyCBjcrBbyDtA2gn9SWT0G4Et9xjgrh6AYbFrVweqI
GrL1SG4nVX+ssojgnrJACllfwhmklJ2O18TITyq86yrtSOaO2IAsyYYeNtnkSUHwr6bFvkq83zkx
kwYiQvJTUxufboWDH4RtQGe0BdB2gwLzKuucwU5UcpcLslhDlS45NX/dElKbZsWpsN/yOIp95uHH
KUVM0brv0gig92FB6t30owASr+VaCCBWcPrKNjZjog3B4va6iHgJtYQT2zwl4XpoTGiJ2QdoKEhf
gaFuOD7lHmO4LZyUQw1XYV2Or5Y6GBQb9isENrUwCC5SvE4tfpnaoEHo1jjD6vFnGic3qwsBsykw
3hsrvMZdCaB/hvKNI5HBC/HMONsU+9ibtJDcmXdMnSuvipN0S9/iU5juL8dA/skYZJoZWZTBMKzC
aYad4uwmTTtTQ2V7dsfUGxtgt8ApLuac3RHlidpFu+QENNjEhpWRmj+YsQCFbOBTLHlteu1h0JXX
KhjmdadHV7cdSIrWD3OoERiQwI0d1TOSAWDuYW1cmqppDmOpPJTR9J7oGGzMjFy4uV8OLCSxRzz7
lUr/HDa+c4rJ7vDmqtWXpiDkCI4pC6k+ZMQDgL0hTEnDS6ATHrnCniU4LJIs2q4yEsL3ofKeNGO8
sRUCLweb3A2eOopF+aPssT3Mxvhkui26fbM0gG47J7sf8c7ZhB5h34xZUqhDc83dlGJ8h5d4T+xd
f993ASZ4dzpM5X02Lgwpm4JWE++yTn6FGXtCorBTEE3wMSfjK+OrNK+SSzcyAIxFRqfWhD8KSudN
K6x+ryKByVv9fUIi4ZAHzlFz0HZBQTsybi6SG3gSmXFVie9ct9RUg9p/4Pi9Q1QebkLSX6hICSgN
1XltjSPfDK9TE5I3FH0YU1nsYrWf18qEuz2mMWHW+mYyFbmGSp2Mt3ZIYg/2+bkMYihUjqcZqBUK
sZEaDMHcpFkFUgM8XElwg2a1txT7dzmWFs9PyiHNsh+VyflwEv3VMOqdHSHkQDIxw21FDqoldrtV
lOmg2Wj9dHR8zICeZovObzCOPiEOtwhjdzU9uOQZ4JCIvbGQ+3nut7oSP0VqojC//GWL9gFooyRw
IWFyOQUPDH37aCoR10w70fTlrs7tqwr4Cm80WDSFQAbSBu5tGupEbe3TzCz8uFCkN5pJtZqdhmO4
BkVNmxEdDnN2aE1VHJHljR5LElnMetsfq0rnafn+Mm66mdeovK8SK6OgIydeyrR9q9RznwefYR/F
95WD8L5Iml94HlBQx0R2hyEqTmTSkd0OK5efdI7KU1LYP5K5kftBVhpRLxTNaADpHZfxRUcs8a3B
d+eWGAcQZ9vAaXWvrfNfnGrHuy4VmzKt+h16FW2TFjQLAmeUp4k9lGhd5allk+MgHR6dInjuM13b
DB3+GMOJw0ObM9MXqXLvhuVwSlz3HZV+sQsj1AquRCHfMJfsTQK8oNE93OJ8JsomdgvPLrN6m7Tt
lyQF6GenZbd5rKxjh5UDdUYoDgGhw5vaqpM3cnSmlUvamI+gHWT+lLpPEsnKVBTNK+J/2nPwX8zM
zB+Aq6xnvWg3VmeS4YiseWOKXa/iPsRR64myhqSj4ZHP+wT2ptgzcqbgIKYJmuavxELu52QPLuYM
czqEuXoMpqiFXqfuSFraaxHhIi2qiqGdBFmwVuyRdKyvMQ5ouy43X9pEH3ely6pAWCwUW6fWLkrJ
iSSsfRz54jbLNt6549Mw1qMHoSzY2xkDf1k1F5xTMGAH49PMqRJIlCAthGGWZyTwNACKVrsetBNl
fZY99/mIyCQnkwvA5G4k/OAJQehj2ch6W9SGc5goEgoUbTdGglTWpf7qmIl6xwJ9hs+crh3zSD8f
OV1QcpIv6o8imyjAGPp4eNIWeWP9g0HrwzRzO8DIs7TYL2VniaPWMRqURcVVs+Y7vAQWoAmaWYI8
p6XZf0rmdFP1YsAijMAhYbi4VtOjblJAwTEjlAjHjRNjUUgbk7GfNXeACingdhOnuycaZwn66eJ/
kXdey3EjW7p+lfMC2AGTcLesKhZoRIoUKUq6QUitFrxJeODp54NmZncRIxRiKs7NibMvdkSzo5GV
ZqVZ6zc2x6N7iDN1uDbUKjzaTqLfZ4GJCoLzMmqd8k2UZK2dGN973BtTPMOp37B9aziN/ABAR1l+
+FzVyYduMiBjYPV0RAO0e2sUbFi6GlWhlALvfqoN97lWmictU7qvrQyQDEQBC9avvddVVX8du+i5
cHiFdxKnj1ZrQGT1I/iQoX+QSsutto73eghhArEx8QL9wQRqZz6npZMfpK3J17xtKw+aTI4xM1Ah
nKb9OyeST+gk5df+qLe8JSP1Po2BhRqx3BnGUD2KXsn2Y2/8sq1OfM4HXpFxgHagQZYrtHLUZYnF
WMl3hdm232zuqKRRrRfJvfJViWz09SypPSoySnaK0n5SceF4lKQbFa7bj0WH+15bZA+gP+bn3lhc
D5aJdqnI9UPtlIU32ewQJDsij4ewxQJvgvsh/gw5Lvsraa1rYzJ+joOefIui6bEeWevTkE5PETyd
q0Gpo2douVe1Cfxh4jR5tof2l69Y0W0XlPdNGqG/UBQNB0JaeW03uQQmkmpR/cUKhy/9bPnnxmxI
oQ/LvagGVjCmbfCgf8NpzcNvSrFW07cR/hC6njZZpiE07iewaj2ZjZ2s8uimHNp9pxjmI/zv9Lrm
pylZMbKxIF+AyFOFHVL5V4nA6u2vvnHQhmwmL8v4P7wsPuWD89dvbruKQAIm9gDonLZ6TIRq3I0+
pjxAOvxDLzgxMqB4D6wo8GB0yu2M7iOCG8MVymRToTwAHajxJjWCfdWo9kMe3ESRD1QdQ6Njns0A
cAl6KqdaiCmeogIByn+6wvnRZF33Ulp9eEN9/CrpLe1K7VTtOg21+gCl5tU2yURnehu/IiiSH3Bn
42hoMuTfysr/NBZ9dje1XyvKh+jr7A3VTW/cYkA3t6zz+7QxdqghKjAJSJfopn/d1E0LBpCEJcZQ
2tfeBz8AUuvIdCFBpo1fa6clBdMGPw21faK89qi4U/YBWHpDqdN909PJM4vp3jDMeEcmrHwgZebp
UaPuQzJ1vEIN0owp/gahgVpXFD+LrI2fR78AEKvx2vr9tyzNfQ9+5t9KaRW3wo3KW/AOb5qN263l
yBdUb5TXSbOTh75KfjrPE4KpL50d1J94Lzlan+2S1sGarvvbHilRwSDZ+714UCwIEWIM7k3L746d
Pv6dY4Z6BKdRoiecu0+yn9ynyVJhZJekyhu8tI7O5Nc7M1HcJycDPOPmfnsrTek/pS64C1sMDylL
rM4bTDQ5r3GjB7ziGwki5bhedLrmvzW1P4vm+cGH3/8YPGip9RZUVvNxjFxcWYbyrS409Iwd44sV
K9M+bHoLzoYhvrh4sw0IQtdx0D2ZIgP0FqOl0g35wSgMTD3iCPZxFxzcrHLeasQld5XvG3coG1sQ
7nP1Ws319CnV790WiFGI9e9ukskH2WEHkCqIkYdJWB31cZg+qs5LMRPdB5naNzyI/jKcsbzp8Te9
R2/Kuh5he/GHTFZXOZsV2Zvyu5J34E5ugzHiiaFm9602CDiG+S83AE+jxeI2t8h6tm3AjV1kXJlR
0qg1PFzn2Csr87p1QW65TJZhPPWyRzafBYZ1O26HYfa5qOeiW6w+wf5UjhM0ENK2DbiVOdNCOlu2
Ep6FQvZOjycvjHRu2FKjeIgDCJJ57rFV5ecifiSN+oQsE6YcdRQd2vINr00d0b2EjGjCrVXFC9WM
7sLJhmseYEKNNxci4TVijon4UNo+yC6gQyhGZtMjRJCXMMWyy1eDv6T/mmY1d4nhU2TZ3yUmAcdS
K/Ir61kdg++Bb1KChSwgR/kGZBfZePMpVeO3RPgZqbbic99guE51eWckzhfbcV+UFCx+b8V/NSZJ
b2ybr8UIJ9aOEy81intp269dRoEmU/qn1Ph7jB9n5/Oy/kbiSsOXCi9JzWzAsBT+915JPowx8vax
oeNJ2dU/OdB++iIHxza4NwF1kBRMInLKMPR8kvSDk3xSavd5UhwvhgB1JSNMk6qAA1N16l0sI6Ca
IQUhTOyQhyCZxhVqYI8iJ7Evw+5XXCgvGLsCFbN9FCsQdCqk8avtVETokftSWU2NVj0oJMSb2iaj
zlU5jlF7ZBL7HR4Fe6rCDdn2+BP5vatapJ/NRv8wcXfZWSpI5Cj7T0j6/4oE+P+jDp45s0bX2YRX
UfV/Xr5TsjhlE/7+b/5te6LC9RK2YcBct8FL/jeZ0DD+paFqQxXB1ZCWo7T4by6hrv9L5X86Gv4q
uHgxC8X9lwqerv0L/iGHGhpqEM8t8b+zPTHe8QxsYyahWajfGUJ1dIEl+XueQZykSD+qKGSHnV06
PyrTzKL2SusxIqxTqwFhMhXhV8NFaTIA/sIH4Z5z1QSA3xaRvq8oacT2zjcGTEeqIhqd59+j+X97
2b1FCV5SP6Pv/y8oKzLI6wvqw/g9z75Xp8tJ5z/4z9WEkMO/gCfq1E41491qcnX+BdVZMLiGBuNy
ppP9l6ii7vyLl8i80lhQBoi4f5ipLp48FkIKCApYOkgOx/rfMFPfk1YUnVWO2CPuOe8X0TTlQ2XI
tvQw5izupyLJvpQGpd8tOve7tfrP5xeiBxStA9xHk9ITlETu0eqmMJWOKcX0Lnc5xU5G+w/k0fnH
/sOr+qcVBumUjhfq6NgDQCs9U5eSBmqn+YJBl5mA2tOhzbTSnMyPTaTwnj/f4tqwzX8/Yb3oQ2wW
FoVGqEQuzvS9rsEUT9t82p//vvZe3O+fLs3Bf9KAbOIqFGBWvCGpgC02rWbVnimm8uuMsIElEJj9
39gxBRymffPFmEBhXzkl9IcbeNHV5/M/Y62b7GWnvwKkhCLwJJdeV7YVhcy4kOnBjkdqFOcbmGfo
TzO3EIwLu8as0sYGmRQYHf50DmUfKtIg/wKlGC5sZCH5MpRxPosIlp6Mchi6ZZg6jxQ1IUBmQAGu
z/dkZah+y3+cTFjTtM5gzi6uPuZTjw5ygySBc/3u/NdXxkmfWVgnXy+isumaSik8p4rEazKSYDrC
CaaCimqyph/Pt7LWh8VmoAZuqFuOX3hAkLvrSZpYPqd59HzZ1xd7AZ7GqO3Z6P4VbDhPEqXWfh/a
lVUdzn9/oWr375hZymRpeTkI3DFKz0rGoX/k6jequCEB9T40KCmGNyPF7bsKMjW2FqqJraPOy8ji
+WVH6p2ZgWWATKL6glxQho9QozQOkAQ1geJ6/ie+p9b/8wvngT+ZRjTde/CabFTg7hTcyAu1DilJ
8264DniAFd/GUATdIUEsc657NslwKKFmTRtid/NI/yHa9MWmYgpsHhwqCZ5VVM5tP/riaYILcVWO
IKaVHLrh+W6urSP9fTfbFIZN3MfSC4BBP2cKYJAriNjQvC/7/mLXCKJySlAnQR3ITKHw+lqevVKa
djZ2vbVgW+wXPE1bSH6h9PqqVXZJZ8aflLCK/+pHmW3sFitN/FYzO1kIrUYVTrUT6SkueCw8o/iy
Wk2UmOLQti8L599SCyeNpBPI+Tx0Si+O9AjxONMAbJ5kmMRuzMNaLxb7BYft5Ic+x4MoFLI14DMk
aFEYr5hHRLwAz8/2WiuLfYPnnBhT2yy9UJo1+m5Kq4HYZCmnD3A3/GjjlHhPaP13bP7eVU5GC3Rj
Y/tQGDwBeBwAnYabOiWyYbA/ULvEENwHH1NRSEaZ+qlDtaq4cC0sNoUuVCW0AZ9tq4vyFzvShEHa
bQDdkbkB1YnzoziP1h9i/7c610n3jGrom8HoCy9IyjzARkQ3CoUEIcJJMEkBNYEjsZpxQyphZQdY
alt2jkIJaJDSa2Gq5ge/pOB8mNowfz3fm7XvL3aAobRhMBU611Yy5WKPrUDxU6QqYnqXfX+xBcDT
KpVcRqUXuegsUlSR+x4ywuH811eOAXUhH1FgN5lValx4vcaQgBIItGg46E7e2K/pJCbLS6LarHfM
funcJbJ0Rh9jln7rHFiJqKX6YK4HndA0ZkcpO/cLhiH6z16dhQSyxlE2zpqVGVIXe4OlKLYlq5E7
eVX0AbDyXtz2vm3/umwIF5tCns4kRiPDcRIaHdbzLYaHhyBVIGIFRYROilFHEqdy/HJJzmGJ/dX2
LeOv842vxJI6j+tJLIVDlIxScNFQfU3P9sKqw9CLE20cnqIS6OYnO2yK4vl8Y2sDOf/9pLFS0QPf
zlOWosimH+gmB69qNUz+xh4+z8cf9gXVeP95S1IvlkMjPRKKyr5D7zcbm10RYsGD3vIr/KPj+X6s
LTr9fUOZW4YthYzScyApQ2EbutYGeyMLHVkOFSHby5pZ7AyjmUmLwjbDpdYkOmz52oC2AjyXXtjA
YmswUj+upWTyG7eBimupGiA2AFtZeAQblPw4340/TwtQ0vejpcvJLKKCd3lvpln+qoVGFwIwyxxj
1yiZb19PvW/A6MqFuiWl+ueFBu3/fZPYeOmQSLifq7GWP2N4prV7tYP0u7HS/rwAHHexI7hlgz2J
yhumHAOINF2i2f3BgQkIaK4ehPnx/MitdWOxMwAjKfXGBx9mdLD/3NqCNNHK8sJOLEK/yKqsdOdo
RPDeuANbWuzLKadEPYbRRW89x507dhLwPkoFierwXLXyANBGrMiD2fTkrJHlvGyIFjEfasKRCll0
rxxG4I9oD19XMtA2vr42z4tA74jorAsqJqA2jDud3SRNpxAvRewtL/v9ixgPFV26GYbMXpSE8nsG
YxkNNDQLPl/2+UWEO7KoefUO3JszgEqFqYzoEembN7GV0HYWoW1NilbqPDC9aOx/UbaB7jS7380y
HWbjf0BV8PF8PxbaZf99pSXt/H4ljXmSunaRM895/HHSoy8OJDfdARuV9PfwTG/LUP/FIZrsbI2K
x/lWV+LPWYR5rA4++RakU4Y4unVj5cfkJ8/nP72yssh4vouMRtSNP6TsIKEtYMa7xbTTSiq5lYKY
zvkm5k/9z+PQWcq8tUOX+rrWFl7dAoClVg74sLZuyPTvS0vIr+dbWRujRYg3hdKlkcoYOTC6ARVA
N4sKvB7Of32tD4vwtt0OSDSESq+Q8M+x99yPjR5Tu5pNut3JvznfzNpsLOJ89g7oBvItHljIWcxF
9OWj5IWB+6imtsmFy2kR60pnprU2moWnOdVB77Eatrj9Xzjbi0iXRunYYa0zD8FjqWErQDVF05AA
hSd2fpBWZtpeBHuYowXrWn3pZU6lgbCc/KG7yzOr6r3zDaxkih17EeToEsVlL6vCA/Si7KpIb2+r
UtWpEoOaHFI9fTZ0O3x06lQgvT9ZnyqjcZEjqYe3879grYuLgDcHSGsVKsVe3ZQjm35RP7ejGm7o
J6/slvYi5jVANV2RsphnFM9jELcNSlJ5Af2tBVZc7qKmEF/LaQADe1l3Fif8GLbuZIQqDSaaHHfT
UAN8dBqi9fp8AytxY8/jeHK+m5UdTNq8xbgWNezYN4tDETUauAenP55vYm1KFjtACOojTH3KE4Zj
if2I3P9V3QDJOf/1tSlZBP5ctK9ik0yJi1nxpwyauo/WV6rJ9ogG0Y+ksquNuVjZyexF8JclmMRe
qZkLbNOPZj/1u8gGZ9tguvQ6cKE4nO/RHCt/2PXtxT5QCDV0098Ead3XvaYCucFb5Qsg0VuzATCD
IYiXyMZ8O9/cygpYykdmNQz7zgeAFkYlFdhx0OIRt1Onf0XgzK8vWwTWYmOYUB3q4oDBG5TB2all
INA+FvbGvrOyxKx5cZys4qYWwNkTlhixb1+XZdHeuA02NZeN0CLq1crvDDdnYw7aFFOffGZ6TWbo
2c6wdYlcm4T57ycd0BUwhQbMceQk0XPB1yf8WJQuGqmYo2j7891YG6T576dt4OCiGaObenWNvHzA
M/eA6Ea9MUiaOq/PP6xbaxHnpYPYOw7FOVqKbv6ElQ8txW3iZaoz3etJWx9b05ggNbQll0zss5y8
bpEasqPvyIk0kNyd3I5QoKrgqiSVAfjOyQzxXIcygbAQOzaoz8bvXyAPaLexk4ijYsb4Tk5l+5pG
E5wVtRvuolT02NXU+l8tpLzXruoBQ40CAeSrqeFevuswtwUs5yPQCOW4+xChUIGXbznB5cxQ9kX8
kgsRzHihggGk2nULTXi6hdJfPGqixkN7jNov4GXRslcB/32R2WA8hr0/7YE6KL/SXvoIr6E3/zTq
itkfRImSVIqTwudukM3ndkLu82AGuvWYAFpHzdz8VsWD+qNIovGWtuNv2Rg6b4jgoN1VmwFipuQl
cN0sd3SQS6Dp+ken61UvTCogesi13BWWmtw4VuqYPMkBuRrTpGMIJpyflWaVr1asu5gdo/lBjspt
Ed2wKOUitWFAtsERw36JrBgdXyuZoOgDVg9ASNuN9ctH8eZWz+JWP6RQ4Fy8x33rYy8K5zo1i/Ap
8MMW3n1kQCe3DDneKOjcwJQBT/93gZPQVj5gJUDMxf4x1MjvT6LMvIa6MxLntti3pYu8iVI3G/ev
tcvLUiszdxNl6ms19QJkT81bu3ESaL5g1OQRrrtGcawRjnGjt6Lyj7HjYwtRQN0ZPDgMA2vW8B2k
Xc8H63wl+1MwLY61sh6MRM/w+C2DqXlpcj16IIH53e+rCUULFSmwss8AkAl0Cx78qrS2nPxWBtpa
nHIjqYMcqd7CwyROPdoU6K4LVGBgNKX1xm691sTigIOriVVQEgF5hgJm72y0UYDK+uKrU4fxlrvN
SiPm4q5bV6pjBVDkvcjRkoOeGs1PvBDzO1SpkPA9P0krO+rsP3q6o6ZaYiqdLlJvslpV3zUGpgY7
u3XKr5d9f+7byY7dFOh4i2BMPUBXyREfW8T/Q+Qhzn99ZYmZi/NgRMqit0c98VzffPPRecVZwJV7
TNCznY7j9o4aRntdz/+Yxkh5nm91bcwWp4QvlKjp6yT1SrULrmOcKY5mDq/r/NdXboNLH462nxRA
+C3olMyehl3bx83PqJfaUygNcayg1luAWDOr3xjDtVW2iBbFl0Nq6FPtiSEBoJ6WskOYKEocvK2K
LP18vldrY7YIGM2McDkjC+4lcLnu/NROP2quU/44//V5tf5hqxGLSAlTMZiOGzZeaQaWcdVpFfTz
NEHsE3VFCJZFGVftxuyvZYHEYh/PTQvyRJwqRzXWC4i5JeU4CLVTGn4f0vC1bobrISrKm5bbbi+a
p/NdXBlAsbgfTlqL6moxAP4fUYZEHE9Bn9vZcjBcWQRisQ0kJvZnfj6r8qgoXGJE56AY5CCcKdBC
8v3i0rFbbgdlaaeA8yvYrlZ713eZlN/7xAjLO6x4bf8WTcaquE51F2GQNAqFcTPIKYSyGA7VtPEj
5nn6w2IxFgu+RK+4pTBXeHml1N+iaUrVK1uCLpYTWe7MaOQhsawGdTRNDBtBvTZ7899PtkGFe6uK
Nl3oBVKKFw1jzTh1t2JrbfUv96MiMnjOyRBYNfqQWH83+MkYgNYpuGO893Z+Aa4tEf19F8w6ak27
MgIPMRkINmjlNl9TmWEOVPiZ2DBzXGtkMTdO05o6WQL3KCK8SXF4MTCpQCLXzuD6nO/H2lQsdyJo
gZlshHvESKj7DGdC+eAPrr1x3q3MhbHYiYbM122hJP7Rx9jpS1cAOuLeryN+2heFRAifBGu50ZOV
wZoNWE4XlSutLnEU1TnKPLKQnOf2qyjTTOLGivf8YK0cRks4q2YAZWjKPpiV/szobxsPlfIW5FHe
HxV1tveVZPLbGwiIzc/LWpwH9iRS6ixIYul2/hHuvYZroClMmAodqIHO0DmTVCSgEuqDFhSW8y2u
LAhjHt6TFrvBCdMQ6bdjnQDo2TVOBx8iw6pjywtwrYH57ycNhDg7qkPChl3lKuqlAhxaskcUB87V
+R6sLYTFBhDrk17NdqtHsLMNsiiJC5W2He6cuLtwAzMW0S9NvYgHBIqOtSxyTJpGbR87+EKc78Da
CC1i0hSRbamuknvOkL51XcwBZ/X5RsZz5eNLJOkEk77XxZh7ijq2jzgQutd15m65UKx9fRGECdUe
K/FJGSh2jIc7dHyvaTRtY2BWMJi4ILxfO3iiZKYKzebYBlb2pbEVAREPJK+bgMYOJXfB0R7ANhpI
1lilpqN1n7q3NrI+WHFFaHwPSPYLt3ur0Gw4P1krW5y+iFBDmqqBGitW2VPvEpyIyP5o9CjA4Tmx
/sbhM7E2TuqVdb0EoDrp2NduRRKmRP5yFwa+8wGJFIFfT+RfVhzWF7GZB4qLFIxNike42RXF/wYl
VlV/CYKp/nV+vNZ6sYhOkjKADdg5sZAgEdPYKNxPMlW9sXXbjSlZW4SL6PT1HkqLYyEslgMDuc7T
QaClZ+NCu7HDrM354lzOqtaU5UADam23n83OMjyF69KurBLzMS2KLVDLWkcWG0EcTTqbjD8cG7Th
VQSH8ArAtbyd7I2RWpmMJVAUFcERmZ869rrJsn4moSru29TWyORmqCFdNOFLnCj5rRJHST/ykGzO
r1tVIMKk9KM57orCsr5f1shiY0CEyyal5zMj2iwI6Vo5xE7dnqV5jcAx7P35ZlYmRJsXxMnZJSQQ
E10d8EZoS1yqe5wcetV2LpyNeZZOvp5YIkXkqYo9E0r+fdNNCJv0ifaUxtL6clkH5o6dNKF37pD0
OU3g//kdLjucb7nlKLY2OIvIToO+sXSkaDz03lGdHHAYUkVRX7Y1LTGf+CuKqa6siLNc2tMuLESF
MsKoIPDponi4lS1b68QitONATEgAKRFyiCF6eImDwjaaiYazVbJd2Tt+v6NPZoCErR3GphN6SE5/
d2uMtVAluBfD8ICUmL5xVKxkgpYQ0NIOHQeJg5BeGA+T1v/d5wLZF7/dS0d7qxXdRv/nk1Cml/PL
amUfWUI+y6Tj8RoaEUIEFpD5sNWgUIug+aaitLfRp5WZWUI+MUTS00qhSjNMMMehrCMGWjnTzfke
rH19EdmDjuqI1mOGphea4mk5LzsKz8bG+KzNxyKy0RbRAlx1qTBN0k0PxWA14jYKW/Gj0YAYP2QC
BV6s6NxvyFSqMkaxi2S9d75ra5Mzd/lkxTUJqoudxaul0/ThRq865QlmcHSXB7H9er6J+Xr3hyTC
EuaJPw7yNECLgM406DDaSJwiaBqMzXcXvYCrEXWeKzGi/Ha+ubXJWhzwlpUDaiEp41EJwc5W69s3
PPk2sfprn1/sAUWqYCOYsgIUgUSaGWAN1nR+sYGbWnlE/q62nUzH4EszkGUReFmifayGDPFMiPiB
anyBPf+W12KjnT9PO57f76e9tIZGNCF5kEKxin3dVNh8Ymh8GHq0W8/Pw1oTi9t+1o5N5Kgqz/sc
hAYKqJn/EKKZCWkGyZMtO/e1VhZneyWEjvJ0TapFRQ3THosasysX7VccStJ64wLx5znHGfj9aKHZ
W3aGNSpH05iV4mp5b/TjZahhe6bZnkagTTkbZ9VWOVKFyq58nAQhV8e4D/qv5ydi7dfPfz9ZU7Jj
340dGtDrItwLhPZu6mGQx8u+vjjYq7TsOy1W3GMYyejeGCb1Rir5FnB37bcvgjkbgnSCvIXURJNZ
17Y5WgA+qmx/2W9fxHKUWSaVojzwjKb45RQpUvEYml90JGFl9X7Y9biDYKXUyjG30vBY+hGaQjiV
b7zUV9b9EslpyErLW39yj1VtoEOZ2S3KwUoW8rZFbzHbKkyujP8SxklxcOph0ZDLsAzd67o+OBR1
327YzK59fRG8LZxew43x+rbjOD74DbJQfabnFyVIYbK/nwDNGZqpQfjz6FeSS4HZxUjQ245EmyTM
ORY25nltJhbxG0w6QssN+5w12r+CLkNarNQ+lJqyVblbG6X57yfxy8zW1GWjwKvw8EJ/qIcHjZHK
hT9/Eb8REv9SKSmWVJbWf0lEi1ay6SLgEBrNx4vCzFkEsT01ThrFhn/sy578dIciz9hoF/7+RQwX
JZqx1cTHpRa8ak55JzL/swD7e/63r83uIor9tgDI5KaBV4IlvqnBNN5xB5u8oRu3sNIrTSxxmu5Y
NJOd6/7RaKcnTIlu1VHepGWxRb9bWT9LlGbjVAmWHkgbuj2ylEWZYa5nIDx86fcXUSyNoIOWwuko
k8H8jP6e+dxI/PXOT8Dar19EcS4ELk6hxflSTcG9nY3SQ88+3p//+vyV/3k3te1F8GYYfo/DwNmo
5D0GK6lCUai0h11c3uaBVmzsRGt9mP9+EsFYyAqMm0rWKDIGIN/LGC3caBzUjavW2vcXMawnYQ56
pOKEz5Poxo+SD/0URdeXDdEieqOB0dZ9jgAtMlBc7GvwVb711LEj7ZDW2Mg9rAXBIoz10omVGH4C
iwiTnaLU0vpDnYW6c2/y9NlinK0N1CKa47Q0uh4h2mPKboEmeGuSKrWHjWmeF/wfFtMSW2m53Sjg
/DBSZiPwvayMJxmhICid+JBnTvIqNcffuMD/+VFlLxGWZiZ0d7RBJoVxFO1LJaluXXBMNzZZ8IOl
5f0Nii/jIU5zYyMQV0Jlibocc7ZC0WT+UZjWM7rWwL7S4Fpt5MfIFVuo25UJshbRjgqNmrgZNUEd
AcdD1GJ3lprtVjp+7euLaDcirmKxCJUjhojGPq4xz0HwzNi4kq19ff77SZQXvS+NDtDhsatK3MEt
iF8dQmYbvsdrX1/EOACXqnQkpTcjD8zhSEY573fQxu14I8mxAtZALuj97w8QoQhtnyVl+Ah1Fu5b
407y4CrTXdqj2Jvlcl/2+ss4xreqP/w6v7usxcwi7mUvC3cKfeUIb6uogKhC27ltgiTAqg0HIpTo
TNtQd9FoDvpGR1e2GmuxCWAAZ6Lv3SvHEGPMj67b9Z4qFPmsZdUWP2UlVpZwNKOJDCyXUMiLxtkp
GY21DE8gv7a+ItNqPPT5VG2M30rVy15CJTGvYH+euD0UqrTCZznqVXIA45+NH0tVZh99RZTaTZHk
5YQIko1YXq1bEguRCOL/MciogeHUkKvdc9BGAqFXXHPUPTiTTdTUyspdwnH8Zmz6Ajmz2RCzQpl7
qK44y7cIhSuzuYTjDGNTmRQVeQgZ7T0q1ndq1N6OXXDZE2WJEq3qkWRpIFifAP+/VU0CY021m+Lz
+eX/59yfvcQUuloRoA46uEdk7Q9iEj8qW6FAEWOYm/lXaO4+NchCPihRd1Gm3DYXW6AoU14rQvrH
2sg/TeHwYLnyoZeIEJ/v0MpkL2GGBnX0rMywzsaLp/d0xOjREkdF+/zXVybbXGyCEnB5HYBqPw6T
3OE7/4RP6RMv660E/9r3F1sgil1mP9qde/Rl+txqs6dcfm36ciNY1z6/2Oz6qAHijiTmUffxXnQ6
3ADUtK0QBS0vQ2ggUPt+E7f6Lhqagh44Wv1XpLOQrGrjerPy65fIwaYzTLVt2WkUH1MCWxY+lkI5
lpijG2yszpV9c4kXLDpe8b6a8xjtQ/vF7FUc/PAB+GhXww8rMbaK5SuHjph7eHJSG4WfIrANGihQ
A+0wyA6tI9kVO1wbmoMew+jUg3brXF2JCDH//aQxJwx9KaqS5GEZal91w85+yMi3Ny4da5OyiIjY
r6nT6TAETKjUe7UYph25xOI4WenWxW+tA4ugcO0gB8PtO8dSWOWL8C39USUrdDwf0mtzsYgJHdu8
HucppnzC1nBXYj6F3npVk8UNun1iYvGBvKutbOwga51ZxEem6G2SdYRgYFnjsRpKdsBUFIfznfld
t/7DE2CJaYs6isB9kLKfq0X9t9kPqXkjVDy3JowDAUAH40cdx2Rr1KKPriHt4EYP/VHZDe6oh0dI
bX/ZrZtU93FZmPeugg4nOuOiRRN9qsyXqK4dsfFTVxbOEhEXp4PZYsLqHCmTRm94F7ufgLLiEmXV
Q+6dH461NuY5P1n6w6C0WRLZ/jHDiPTaFa15NQhsHaWyiSlaa2LeSU6aSA0ZxP3UEco9fjqBGzxU
vf1LD+KNa/fKjrREvCWOKCdz1Hj1YD/RpWF/RQJlwjG6e2oRZNifH6iVVTlrup72Ium0yXdikhy2
pthXiTkUBxVL4t1lX1/sEV1jx5qWmf6RVAd3iQzLP1+15fP5r68E8BLuRn0db+yydY+JiHemUkE8
Ciz8qlG9v4p4CNVa8Pl8S2ujtNgqbCfAi21g27YRzP2uRgH2a2Xof7rs64udoRVFj/sZd/YkcD6b
Zjk8tr4Tvpz/+MoyWgLrsGtI1EzjWMbg9G7MezTc9bsW3lnviy1o48rwLIUaawsjDGfk6qXA87i2
kb/6MEyt+Xq+B2tfX8QyGjC6rsZcvVxDJMcsDsursvTdw/mvr4TxEig3TJ1iirIFyorn3puB3uR3
fWqVO1kpciuPvtbG/PeTrUKJismqe9c5DmmFhHaWT1eDWWAOwWRvRNpaE/PgnTSRZP6YF7npkCtL
b02RH7Ac/mpn8nB+lNbmYBHIPcYqZd+U7jHFw+cuSJv0xi8TdeNdvLZGF+e8AxVEWgmXL8TQxe2A
IuoHHKKim0wbAbuQSHKP57uxNkqLOO5jyqi2kpHSDervWZ99UVT1HrLLFoh45VGlLyM5BYZlabgm
2mWZF5jSAl+/iqRp58e8TLDOhG6HQwbzg+eYD8sAM7G8JNdwvnsrs7Ss4VuIrpvaENrHQud26WYY
3GelX3285Ov4hr5fYtJ3jQQPW/s4ozD3MlCM/aQk2saJvbIGlpg/1/JJJ1QYwQVKEF1lNZYAlNHy
K9MaXgbSi5f0gc36fR+UFhM9H+eoIzmt6jteP5OnTt248U5Z68Nip8oGbYhshyAUSnoTxAPWzLbi
uSkMJIwxL4N52ku039gpeiYSqip6kD9WvfvqZhK3Hn32sIw3tpOVlbTUhVRCq3P1inS1yFx5KKRv
HSu3qjauNmtfn/9+sllNhTVhzVKzWclgoASe6QdcIj9fNsWLrQoCT29lemMfux4v7N2YRfg++wUC
nZdF2RLyF/TdmHWidY5hN/iHMMKYKcyS5uWyn7/YokolrbpJl86xHWv93kym/GB12mXqqPYS5kd2
cwgS3CiOfVhE13HUpYceJ/bLVs0S3zf5Vd26FvNqVlVytOpSP876rhuFh5XoWqL56hz18coJHAwR
nY9GimFpXbkfhJ20u9Fyv140/Es4XyZqbhuptI/Sr+M3rQyxL2nLcmOTWzl/1LlrJwu/Mshd4Aln
waVXhiesLKu9Ag7yDumoauOIW4mtpUyjrrZqX6ohO1yNsehVVgzhZyuLgD9eNkCL2FVr3o61MKyj
0w9tgPljFfVX4B+rjfW/NkSL8DX8ULNFQJowd1rz6yRwEBoTJ8DxaQqezndhrYnFdaMJGingQnDU
cPZ+akXkH6B9xfuwK7eQp2uzsIji4j84O7fmOHGuC/8iqkAHDrdAH9w+JLYTJ5kbKnEcEAgESALE
r/9Wv1czfGl3la+mypnqbtBpa++11xOBbgQeRnwoiBrSetagPU+gwb7/AH//9HBrWjh12NkAAkwO
tARqJUr+Idx3V8b376sMpIX/TlFG3SLrBTfnuTW2TMeEVDcimOxBLSYLlkTyK5vF30ch3ErbptI2
q9/jIZDkProl2rl++JG09NfH3tH5a/+11JpiaaVpVlw9YRz60nZxXe8NENLyyll/jhj+f74lTDbr
QK+dnL0auakwIrnnsbs5Xl6HVf5AzfooY3cYkuCDgddmSQR1OUJWGkZIGtKmTak3Spm6rvL9Dw7F
ZkFEXoGOBIX7ybAEQzpV7cEF8W4pwg9tqmGyWQ1sod1sXYTVsCAfk1eJgSoKBr/sY2QKlGr/O9i2
GWNpxhiBVzR16dD7UVYl9po51oWZulW8NRQqmbjEYkaxu8ps3Hx3Pv8WoXX8yvu/sOa2WjdNbd0P
C2JfGrGnpdPTvoNDvzIhvfGcf+XsubBpbC0Kh8bAR8IgX2VWD01UI5rU/ALQifeX2/+iz7+sh63m
rZhdKNtiRuGxSaoS9ngcnk5LGbk+DYEZ07dxANYKRMvAN8guhrtEN8jwpe8Tb/yD9gbyvZx7WL8W
LO5vaihhXhkbk2AXJ3P7sT4Z4Gj+O03Q9wsYIAgPh9ib11PSsnhJ52Wer/U3XHjFW0ct17BwHWnN
kSZqkFyJfcd/WBm0/u79l3xpIm72tKG1dGrXJT50YHWveYTxsymY9KFNhwhEkStHwIXHiDdbG4cp
4IKWLqQrukl/LSiZfrTrHL587CE2u1k8IvdblgRrdageMGWQsKNAtAnz9P7nX/r1m81MO+eFoCDG
B1+6EJ4fYfuiYax1Zdu/9OmbKRQDPhP40AsdKjqwJEuSGiS7fo7W5MpCuvQFm61M2BAAPpjtHJB+
St4QGLovcUenr++/nAszaKv4k3U0r/CVBMvOxf2JzoO/m+oW8sIiDj90xQ63or8CNjvoT6iQriua
0qChB8LsdGgEjz82PbcIMEdQk0vQs39QcEQ5RAvIDl0rrrlfXHpD5z36X3FDOURJU1iIalVjsgbc
Xj1OZ2HzleE9h1F/2Sa3sr/El8RGfscPgVpvwiLps0qSQzQOp6rVZV718+PHRnqziGnVLSWo5fyA
tvn50ILoCOYK8z9pvg4fnEybldzOgFoKOeJYn+X0lU8eMKxSDAlAM+vifX//OZILL2yznKVeI1pV
c3QgfcdvZkfZGzGj9rN+inZeYtBLPT+js6sACrmt9+9/6YVFuNXTgeEALUqML/WjBcVZOpiMev21
cvaFR9oq6AY2sIWcpWYmeCnkCqsoc0wqpLYntoO1eR7hajsGVzWaF2b0Vj4nHamdVvg6kFoXEMrN
DEtRbwQKuh0idmVXv/TGNstmtSMYOwuaMZiS017Eejzynsz/vD8e/8ut/GXZhOdn+9eqjFEGZhN4
hQflbGq5v3egwWr500mTToUGv5fdGtLfAJSeqnK8Q1nrYzJ1AAz/+9XtimvcXEfnr3YBqgQ0SUGw
gImVBtr3/ce79PI2Cyl0AljfmIUHGOr3SBXS30WTfMw1KNyK64Shg6ImYAfbymEHV0ygf6dCpjhU
rtxPLs3nzZnYL4o5A8elA+VFOpRyX1BwGBWvjzXxwd5ZHpI1zgVopu+/rouzYXNGInA0YzUiJ4n8
VRMeZON3aldb0feAl3rgpwvSeEXa9HWywmx/VAvAoyv65UIQq7/ODanRdDb7hfuQVCvciu4kLvst
Ou2Rcgwh7qtrGEPj6nnNs/PC7Njq7DhaLqCSq8LDMI97HHQvDdNXUmqXPnpz2UdbcTKtHLlSGS5u
B7OjKdN6vqbfJucJ8JdVu9WYhX43OADf4wN62GK7i13Tlj/g+QcDlxjuv0NqhRd8DksxemkRsaK4
AQwomlO/AqYz9ULP9zKwukClF6smwX6sEvjTNYJwcxpXt/zyaRzlHgk/88KsoAAjSlXZDIvJcPf+
VLuwd25Fa6OAoMwTMT+ocTgGhXwRy1KlivBrc/nSCJz//q+NTajID5Oanb/AvgYYZqB0xccahMKt
aK05p+rKNeTwOdLwJ4xf27V8ToL49f2Xc+m3b4/myAA8PuJaP8Vco293nHNP+tcaq88nx98mz2ZX
QRaQBNE4hgdgIcwnJIcAdV5gKZsrWKztXFsmH9t9t8I1LnQdrTxCpDQx8mtA9dHPGlpiTr7/mv5X
wvrLk2zla+gThSYWVhaHkgBxufN4Z2UWQNH5JYBbykO7SMduZWs6880bRV3u5Eq6hzrEzpWDGgJr
FQ6RjgMxycVeZko7dil4kVONuVK1MaxSERKDbFtrgNYbN19rcLowAltNnFeRUrCC84Mx4uU8+c/T
JyqnIa3q6WP3qa1EdymLdRUdiQ4NGoNW8J4Ac88Y8cw1tsGFSbpV6So6JRBuIl+tDYORLyKeG1kR
euXou/Tpm7gkaaYSEBefg2EOX74W9s0n+O3WHyvohlsFn4O3H466823Tr8vXuR+R00Iu2b/m+nBh
e2ObwCPCVDLTvHCcWSxK5+GsH5BRkgaF/7GaUMg2mwTMpdFvFJrwUFSIQ9IZrkQ/qr5oPlRKPNOl
/7N/ugjkvUYbDEBbDje04iaLQtNdUYVeGt5NoNGDqeQvRnM0sFFzWhcjjxjwj2mvwq1kD+Q52UFX
zACWZ1VeeAnP49X/4EV2K7OLNZg0psPcobDrq+BUXbdlSlQnylPDbfjn/c3twgzaes9BBL+i4w71
MkuG6ZmVkf8UESdeYXRXdrv3v+NCqv3MN//3GQknSIi5G2zQ4xj9RDAn4RjqK3gFr23DENlV/M0m
pfhuozmYrnznhZHfqu8ghkOZHWfzYU6qasjaAA7gCJlH9vb+M13YW7e6O28aOtz1UQkE83CI09Fq
TjO2rsnvMFLsi4NI4eX9b7o0Qps1jrZa3JWqEUnJRpgHgYjmnxBK2qeiCbuPLcKtEK/hYVQMPUFN
0AvtDUdOD6W1oLlS0bz0AJsl3sW9dq1P8ABzx8esmubiAeZm8T8xYv0rZ/SlKbZZ6Gg/ESGooRzD
XUdoZA/L9U+lCGMpX3sX3ZRrKYv7ecQPSVdIk66hoC9Mg606T8Y1xcRy2L5K9ins1YORUb7iUEQ8
XJfZ+zPgwlzeyvOAB4wT0c3IOYVB8om2lu17ya/JeS99+uYOkTDWYiYjgl1tUN3FrAyOtuLNlXV4
IV+2ledVul2mrgvowXWRzSx8Rk8hS4I98Nl2N5qk2CdxUX9sqWyt7CgLa9fBlB3SkV66rKqEWnL4
kAoY7EKWcQ1VdGFCb+3s4DJmYV5f0kOMxXj23XimjZSZWOKPrcct8liykq91OdHDyIW76WvRA4LD
rrmzXRrwzYleyGIJbNCxg6+aft9MEJFHsz/sPzZZN6u9h+8+WL2SHc4tk0NKxBR8WQA7vtbIc+nX
b1Z608Ps1Svx+RV9YmvUPrA1Vh/LA2w1bFBB6KAqa4SZ4xRCecTe9Bl0/KEXs5WuIeENB6ARkc4s
1vo2aIRAL70Kr/z0C+ss2KziSS1L0E3IS/tatWtWF80aQ72mViwGxhzfR75JvlUTMb/ef5wLDQvh
VsZWFKGwaxDTQ2OFiqFrt3BmQJLVm9JzvureqrgFfoAA0ajznlogMODKClxQroRlU8pAI9A7UuGu
lCYzCV1WhzAsR2AwAiVb1D6cntA1Sk9xa6q393/0hcnjn//+r9u6J8YOqQyg59EkZHau8Hku2+Fj
lifhVnRX1XBaAq+VHuYIhb506bvGpKGq3QevE8Hm52uJMlXrz9h4TD3mQ6BZ5nXdkn/o5Wxhy6Rm
nlo5Jsw6k+mIpsj2kbfNx+A4eMf/ffVyjiP4RvnkAG+bIQecw5y6FeWTRtbXzNYuBAH/43X8a3Tn
Hpf+QTGCNF7zyVkGkRkR9+GovxQdNIQtm8i+v1qPv3AKbKV41EKGFEYdPcBQh97M1iPZUrD2GOOp
Du+PyIXoYqvHm2pUTkY4xkN8nLRRxrqm/5b4hRoy2tUwEGR+qK8dape+6/xS//XyNCx0tG1pcOi4
tHnstzzzW+LuKTAIv+KJuiuz7MJr2wr0wtIU9VJE5KDX1aCEAWcRk8aJrmjWG6mnj+22W6UegPFm
0ufpNqPEewR7o8graEuuPMR5wf0lI7QV6bXWRwOWpv7Ba+M4q1gY5Riba+LdS0OxifilXkodooR/
AP6qg6GIe9T+NOegRaBQes0E/tIjbNejJyMNrA/BxXthX9G9r7KooOrr+zP30qdvogAXVw1rlR8c
wrGevvZM1vfN0l4jxV047LY6+amLm2VVOjjEySjStTfIMhrtFTb1dOl/8athmtCg7hVXWiX//jR8
q5wXlHBXTzO+b54hSWC2zVBmNlcK7n8fbr5VA86cgUJZm+DQGCF3LGS3g+T7mVcujSJIQD8yInyr
C3SmjGO59MFh8Mrh2YFr/Inr+VqO9O+rmm/FgKOKSBK1eAYnnbhfhBff+ipwbYquoo+pf/jW7m5F
18UCqg1B2F2yp3I08r4PCfn5sfdzHvt/7X+VjacecYt/AKJd7lvkuvKgaq7xEC69n82Spji0A1ix
+IdFd+teJonU6TS64gTYCJokPvYI2yXtYniTBdY/zDIo8hD8tNuVTR9j5/GtCDDiY6mhDgjQacj6
b6W3dl/Rrnc1VXrpDW3i+nhWXE2qwBrj8wg2Gdf5DBgcmgBr/8q16u91TrBq/jvEEa9xse1mDLHX
R18VYtJsmYYyDb15uvUE7YBc85uT7qfmq6XumtL0wpNt1YGRJ8tetNgLBTgeJB2Hgf9KXGCqbAG8
btm9P/gXdpGtPLBi2ith/4UjyVF3EwSz2HnoXtnPaznuusnYKwn/v++9fKsTXEUd4Drh+YegAaLx
uLYA3aJxvLPNrrBRN+zgS1ATGAKfQ9T3H+3C9rvFGzdwxpv6rvMPAkRNpI7g5mVsNe4/9umbhb9G
0RT75dn8f9HlJ6W94EU6N1+Zc5d++2bhW9GW8IET5BBEdtwNvPoFLOd65cVcGvPNgufDQDT6f7Fm
VNQfFt9Ljm3XrOhLjOIHmEh9zDCex5vTfOjQiUDakhzGliF/Njh1tkK/luimPD6/jf8fT/F4s/i9
uPNb+PiSw0LL8o/PZo6camxcLS3MLqRuPokB6YQbvjTTki6jc7jiDp5Yn4tOyyl3VTH6n/gcJSRz
Y9dOO3i4LpD34UZcZHBEATWi1nzQ3xL0bfpp6Go25b5n63SBtYKpKj9jMXoJ5vqHHt1tERXt7ZzQ
4jGm1j2CpaSzboymTE3Vko7x0OBg64PUi/s5RUvOaRH6RzD4S9olZZM11TRkIXevfeMBoTiy+RSu
iYIkX90jr7PkCcpYedEUx5nZKvUab0jDVhXAqUVk1yWgOConMwU17qS7b4r73r5p+t8TnRdY3Tfo
SfTKRzGvb91QnMF4wQt34xsol9+48b8aModZQ+yaTr6Zs8BnYabMfNdpAhu2gLV7Dw3QnIB/C5lv
l5U1P03K+xxWdMy7KfwM4qpJx3p8sEPw1AT8q+zhNcIJglDZhzwbowEw5tCfs1K5X2u5DCfPX77H
aJHcRQlgnSbovsayeamS5tOEf98BtzrmC1mmQ2+6JBuko13aOAtQndeolIrZvZRGk0PJcKLUpb1f
Cv5ciMW7qeBljBw+TUnoP9aJlSlMur92QKFmao1LVFWHIY8j7qV6Gr29Kt2rsnCHFsxXqfVDAwVL
ebLJIlIRwSBO0181L2bYu5M3VbBHn7X8wVP2hAhJwJmMQvwh6JtPvAEeK1IezJTcFv1ykjY5gez9
yuX629PsZmxaeliYiVMRShC+i5XkCwLTFL1NCo+opmysmp9jHQe5nZhLhwIudeAW1TdtBN90JPb5
EUCW9lQtusoDIZYdpc2PSFR3utNxGpqAp5wDw8FI9WeuWJPWRJaPtuyfYA5VQ4PI27Qx0ZAqFKHT
qB5+w6HJ5aaX0y6S/tc+mpYMw7YAtNnY1CVqOS7aFigQ6jinVso8wNUuNbV5Idw+D8X4iXsBJL0G
OVqsoxi1XAgmbFw9l2A8ojytm5yv8MT2YQ58KFfzHMBWLFUj3OpUtQ5pHwXmjrnxHovqLer9Y1RG
cTaeW/wnYJtSnyZk5+luSklnvkjW4v4U9K+W85/o3UJayHKVwQwVfsMEo2jL+MfUtXrX+U2w65Gi
yASrVMrm5p+BJODFehaZlmFNddAaLLrujSnc86AifhhZ8DjJGMDNab1x5dRlSdTccZbsYRbT3K4j
KTNOkZksJu/WVXI9jqv+1OjqafXY0xpi2aDw3x2Uhw3PH7rfQWkpJMPduFc6RmyreMYjk+y9sLJ5
4NVrNkuol/q+9LJQrq+GTE2KXky48kfNZzP4X0WUPPbEmV0L7mRaYXvKrA/RyKyh/talYfuwUL/1
ONfQrI7QxvSCg5vGpkzC5SRdbVdmxKFzNyaOHGkvqlw5Vu2Nsy4LgBi4GYJwBPnT+ZnXsoc2rKpU
htGrcuGLGQp0n8CoGzPF2nSCucwhYDCFTeJFPCOdxE+99bRIRx+tIz1N/G8B1LPfxqIGtTQoAviP
jMMoHhNQH1nGe02+Cy5rDbWUCe+djseTsLTea0hJnsYBu431TTtlEUMOO4vg+FylkxeWeyz/0mXU
n7yXegKOOyrpWGIYyHiQwcKOPZxlT/6g/KMGqmQ/0ZrhxAnxK4rVrqdmObPiiwAb6AIJxQ0K7+aZ
u2Ycs6RArxmBRBKZt96pO78fkWsUJRcspTM0SincaZMH33bNn7Wq+K3podlItYrUQQEwmTN8rUht
SKtbbok4ToZENg1wJf/sURb8aKtJ30K33/5JqqF8HOOePwdlXK9gYQfBY5lo99BRRLNZzPv2kcWl
95u5efpSdnOE0Y29T3wVzWEGhqXEGcfrW+0g4U67vnP30dhodd8DyAUUDw9bLzWE0rskMvNRU7HI
felpekxW447E6vXLFCf2qwH++M5zaIpPAX2sw7QtlyIfyZll0Tu+truRxMNbBKdzm1Zi6eGd72Ay
uNji2Tv3v2KHeKhm/joYSFDaQbdZIJM67U3/6ophfmr6BS0hVNuU+P74uQfL7QSfoHt0WrqUkuUQ
h+RbIelzjAmUwvxvxOGFZwIprct7O7x4RJAcFjfIeWvMPx5339fKe10xkW5ZqR9t3UE5BVPnL41f
YJKEkTiBwVGkQOGQXe8Hfto6NEtgG3/iTXQqOHlB56Xdxy3ckoXr3EnoqE+HmdeZHoDXlQNq8mjm
XrDtivEz9NMs59C4ZjjyfupafGo8ZK3DMeozCIWDW8dGID/jcM0oV4+1AtCyVQNE8B2KVeXgP/CQ
KJzlWKwDOJc3KpIPBlhS9HIUXxbDWwCryY4hxZ8b23Mc4NOYkVW4lOjuVZcJ2l1dWGfWTRM29dbg
/MclRHr60FIlMhUOXgqQ6oNcTZkVjfQylMy9dE3Qn9Yq+lVIp7PVR3ih7NLeqGr4icowgFQlCp4t
opPUUXOYQwT+Q6zXTHAeZzMAaDn0yl96h97yWq7wDfPlz1hMQEYrU+76OniBCWyTVkEgoS3uWD7z
uUOyNJmy1hv/MUXwG9YBZaob5/Jk9I4h72OQ5ps6NzWUgPAlfGnhjZQqSZ78gKoTGisgHzXc3Yet
jHHS0trBLKj7VkamxaON0b5a6LzvVd88M+hb09Ush7bs/P2E8w0ak+J+gir1bZnXMcUh7x8hTKj2
HunD/TBKfiwq4iGHj56WJIxbmcW6j/alb8BkBEmnzMHYFjV2eVf3j6rxsC4GMaNE14Il0NxzRbvx
GKNvfS/W83LBvfBMOncl/0wXf+jRMwA3yYw3OnrCJJtyQnR8Q5PgfHUX3e9pHeqbsOrWI5Sobufm
cvzph1WfRSq2n+OJ0RMpRHx0YlU3Q8LXZ58S9kmTRT0V4PTWKTHc+1UIrZ6WgBUP8OUM914yVN87
9MoeQcssnkDdNblBvuNTkVTdG7wOql1bDet9nFBzC8vFEo5CA8rNXdH2WeHXiUxHMmOH6OP1WVEG
J7e4a28nN80axzIw4vPqJ7d+WfgHGPvMuxnmy4/OiTm3iVwZdsbB3mOuk++6bPSXskd808sakXhN
Z7TmuR5LOKxe6mCsn80qya6dXIzuWCozjArivrpDVmzUit7G3sr3puEBpqxb7kvdF7mlYfd1CkR8
kopXIo15hR4WnOR3qhS92K9UNXlZl3FGo4JkaNCsc3iIlXuYQXGUvIndkbWhN21C+p2ozM++8IrX
zi7Lq5xLvKeSkl0IOO2vJJyTTwkygpgZtvlqwKt5Gttm3MdJoXZN0lUHYZo+P4/zfQeEFyKLqINA
tPCOeqmGoxwsutjYCJsdGs4ndDBLBDsrJKwoku8q4E0zhDxLPvYte6H+Gt5OWLt5rKl66Ccz5MIz
M+oQbfDZQKmf6bMhnW3mCDrBkOQ2Cr3HJOLhURpUodK1S7BllkVBXrQwyXCEIQ+o7yY08w5QXylA
Mo36Jk0q7X8LDdyM0hUNpPd1HXmn1q8lug57f05JMZWf63Xmj6gg299sMf7LHHB6K5eg+LmQIvhG
hJ8EL4KXCglfJwkIANoJ75+owcvcD4EruszztCH/1EkgXS6WpPpVBWrq70XQ9/1OOXQJwpkYrn6Z
qLj3HZjXQuJ+UjbfBG089EGUSNqcgol7cidK2xUpgnXKctqUdjlhmsvhRGPARzMydhX3054W9R8G
cQ62cq9Bx6GsIuGOwE/6LNUJH6tcO3TcI04l/bCbgwQdEI2qyswyO5Aj6AXw6bBgOndvpAH7/FZP
ri6OspgCLxWTmP6JwDv91ESGo1d8mOrwtmQuXPfj4gV1KhD3VenoWD89Tisj9odBbnzJoChBnKQ6
beqbuFNJkM5e1GpINQnOrA4QNYAmxblxb4ijBr2IZYkrEnjzvZ+7pVgw/RoMwZOHYwgOtdUIugLa
4pPuEOgq+i1hqD5naKYM1J0j0EHkBauS9sRsE3cn5Zm4T7vWC0yW9OuwPrAioA3aP1Vyp4IBgaFY
RssemaToZAXlB1eGNeEGp2ZkhN/uvFHXKMZKb31Ohq4FJ4FT1LVjyla7Fx4N2H4Kl+UJLfse/QVV
KkrShA/gYQPPy+pdi/Bd7Xu2eM1j7Q2oo3RLXRS5GoNQAHU/1EM2kSkcDyroqfrl19b4iDApDXD1
WIVvn2CaR+tTM/YC5Z0BDjGn2AYBwrgZxrbPrpFLfBq9MmgPg9MDBqFuRb3cdIlkwU0hexM/IA0Q
iSCVeiZJNiezp1NLMWwpdEQhQI2uVhWun+34u+oj1907zs36QMIOCPF09avK/aIdraus8GJsCF43
BvGpKTsbpwm3wN6i6l8P8MPB9r4ji8HNwIcNRpM2XiWPAylKCNMRJgDzOLcWexech4udJB5UozgJ
sSpLMeEcnmZU/p7Xkvre9zMmm+4tCRBM+01Nce11PftsC0vhj4zyRcpnLy7uqWNE5lWHfeOo9DpP
KYribYPZXs+YVKJMwp0ba+0h28E7dRNDiuz/KoB5uedN6+uUggqMwCnmpsIz9fAjWmWQuL0PKhTB
pT/oBKb3mgxTGg42mbF6e3htYOef+r0OjPmjBZ9+mRFOyvkMy9riWHeQhT+EyiPxiRC4+2VQ8y9T
ijCOLnfgf61B7um+6u7F1HIDB4lYtjedKdpgZ5eJdoCojb19iWoX0K9EU+xhOM1nl026jH2gNGVU
niB2h70x8/CfXQHzc3JXVr561E2Cuiaum4Xe41TGvY9S29T3tee86GQRcNWwNGhAAscSjKYbdMnZ
L4WW4TdPlFOFTA3RPJv8AsWIDAyPUu9xk+7d6zpVlD2geFr1bwCFBPYNpuv4eQrctB2JvUS8klV2
PwOO+2GORihDU764dXoYfPSPfWoXqP0yHcax9xn431HncSGsQEjldyiWozPZ4TAgDOcC1N/IMC2q
Ro/RrLsyd4hlsBVYUYnP8Mdoxu+lDxOXk+jK/tdSJ0I8so4MoBjy0bQ71XXSZLErlDutsWkCDNTY
SDR6CkdTR2a6PqxFP7vD1HbOO8nQNd+GUpjycZrHiabWznN/g7lD+9StIqly8Ez4sgvWWc0HMjTB
H9pX/pueYvx/bYAg8YC7nY7uxkgHErfvGXvR2lrL74cJfRo3lhvln3q6LusNG5tx2vus8Lp7zJiA
P6HkYJG7Qq84yywPZ7YLySBs3sw+7vIUS/0fkGa1e/N9yH2/VBA1rSnSxw07xDRM4IkYWTi1T1KG
PoROvoZ/cVO14y0zXbzmQWAisQvnpdd3PLSryGjIvPhGkjb0YYunYnLogwmXgQTJG9w8PD2v+wpY
v9+hlrPKWa9GhjPIVvIONW5DT3rpDdbwivMqt55s+K6I1irZGaOUPSAxZ7HVF7zBrIfda5VWvV7Y
Lq7HZNmh5WPAJQGmDl6KioI/plYiDXuLyIBVd2WDK0VWj/O05r71GNtBhOg9TIMU4pCUaEdJlVgr
VCohQ9Sp7vywvkXU3JsjroVMHyaqKpdL7Pi4iUVLKW5Fx9Ym98RCVmTLuuKPTz1v3oX1QLpcqEb+
kLwuX9Csq4Kscor8iSoo1NJ2srXJhyqiQ17ZmT6ih2F4O/8RcS/4kuWOV5XX5CFT5fcIzrJBuoYh
/2GY34w3C6nCPh/dMGHvraQX9BmXmv5BV//MdxNqcCOu8QWyaoRWiI6QFyy72wU2Be0+MrauD1rz
XpzgsRRiUIAbtSSzhTJir6KkCte0xjKqdpOGUc/TmdNR3Ywl3JOw5Ybl+GgTwJsyFIWC8H5dFLqK
SqcXD6KHxadooDCtnMgJF2Ee5WOE591r2NkiBI/bEfcnAeclTEDgUWAlPawv/VRXgLXjxh+mnmAL
/2ds0On4mcKKcNkz2NQ0z9CoBlGJVBm8D7JRGPsU1QoyJM7hXfRF1rwej7JEK9RuSqSsb8YBDpa/
A17GwSmByTAan4K2qb8DdS3bPfbnECnHsSOwoseCVDuvrH2W17NV5SccYMBG154Xqy6FnSp85RGA
oOB/V0C2OmcOWAssjKROhtdO0VAd1yUSCxpb1KpuYaK40PNO6Ko2C3F8jSkO9V6kCaJNHNy1qudH
XDcJ/qGoUZzZt0gmfkJEp8r9iBSTSa1ZlMuHEPr4mwrRYnBiXhcNJ4XMKju1RARH8Kf1nYQVbXej
ZIe9xxK64vo5oJNzR7sAYKGh5xRFB8WL7mhG3UTQQyv+PLu1R5wuVRMiwcIN0h3NVBRpXZPG5GHA
OFKtsxzH34Zb38vxNkXxCHIdUoWdYvxZoSVf4QhBlnMHnUUZ7FE4NdgV0TtW5/AfE/o0x33xXeA4
re4bEG0ZLqdiiFI4JK/JA0/EAPG3C3qb9kk85bQk8y14GnObGjWr46CT4Dcy4v5nJLej76R1KsTh
OQ+75f84Oo/ltpEtDD8RqpDDFomkGJRlWRuUZHsANHJqNPD09+PdTE3VlMcSCXSf88dqkKTZ18P+
fB9yu3ArWoRKpQsq7bVz8FwM29qFWe8BHpd2RTGpU7wEjmsR8KJvf7zWzz+5VuRZ0In3lmmGzohb
tsOh3/eBeVJMe8YCTYyhaIw8NbXCS1xysK762mVzyKnE22tz5tNYNmvn0ViFfscfqyIZ60z8iGEF
I6m22bsUHYkvUbloDvBhpvSkyfRl4o4N9AQD9PLRGGa7sBSNzkc9gV1kEtFnIkahJd48jQ8V3yvk
gz/qPDxZAGM/CTpoCZL10sFRK7s1JT14nqblcbPM4T2rmj11wCjahyrLCWo3lgVkydbMzyBf9jad
hqaGeSgm32QpUODCpm8uGxOPvx3dnVXsubeb4cExMvbiThdvWpfRPKKV4ilrZ+2kNJPHMPDba16t
DmUhro+lcVo9yZnXmje7hEHIpaF/0wq1HFaJ5fp+ZL8LoZx4h/w+O3snLiZ/L2dNX7x6g7Ke6RrJ
vvSx+6/t/SKSq62WMCAX/jhsUrdCLsAV/HcNOCQ0jwRli0sKDu292m044kJ3F2K+BnnZhen9jO7I
gVP1Thrk9vRTz+30tQxt/jDbxfy39nyQeOWbM05WNqBQ+a26eiwp3wTpmpyZah3rdJsafMhEiuZW
ZHpzv8X5jk2LoXVY7HCTjrmHw2YUxWkp/dpP2jFT66mj535NWef/iL18F6U9JvjsrJvh7rUfGXix
kh5hPZMg+1rq9d2sJzsWSC/kfTPBh7f11d/z6lNZVh0HMxFUuS+LVzKj2/96OJg//j6bf9t6Z3hV
tV5xJTljrA9TzY5Uy/FUrPrL7GuQvKX1x+SiviIeg3Mu7e2XVZVjpI/BRC6CvcS1ZfW0LjVBZKxa
9m555b39ttr2ZNwWUgML4qhgjWS4ayBLXu32x7q2AoAFqnf5ce1UsaglQZt99fqWQQaufqr0vQQ8
KuuU+3f+xIzE/IKm/5bv2dFTjp7oiloCR9urUDYL5vzak196lWsXycdWzfp6rvVtPS5LOy4JjgEN
pog2vH93ieCPSah4MmEpTKaJTrPZ75zU1TR9CJ3W9/7gFnYDukfHLuWMsZNRs5fLQnnOafC6IJ3L
AeVI69kRPCR/Oqurh6p0tQd38acT7Jtx3BqiuBSTFik7yo3N2s/e3T5YToFuuLyWDks5JuU/dGi3
Xsjdu39WmrXTDEc1B394/2u1HFZGy/LiQXCEARHWIRTkzsQwa/HONHHQC5bT2eqnJ1e3xWla9okC
GMXbqFX2Y0uxVA3P5vcHCsRU2JCs2SCE6PYXRngnbvmJk2WVRcHWrmlP7TDIsx/k1udSLMu5YMmK
VKOJcK1mFmhTtOrP7u/rsaW35qKZ2k9jCO9Dyky9tVP+7Nv6gqkf6qsrVckORBdUyc/0qtdOftqc
foj8sRnSfhj6T9B9/2lziu4T0meyY1863CsUaMbuOLtNMjhy0t860fAs6XKsD75n+QnxG0WMhLsl
tdPxx4Rhyk6kNlgvc+0EMdbN9qEQy87MGZShaD2DhJk7npFNA1SOreJ+N63b3OdL3NRrdQOUbA+F
0RqxEajvnKngSnN98bRX0orxGSzHYjRV0rSsNq2hBZE3FD/ZZt2KaWCHMSorqjpVRTXFUfdQ7vxg
m1kTj7OoFlrLPZDiNgNYBFPfYDZ0M2Ch01a+xti2C+fPOmjFNagr82HO3NUEdr6D/quZpSbS4riE
kONHKzM3ksso/o5usYeuNVcf62hyLsEwnSxvzv4VwpjOhDn0D0NxZ+BwfNgf3qYseCLJKh95fU4m
c7Ya+1XdG3wdVaMbYe180VvL/nQcr1/YJbHsR55F84QqzTdDdK+Nw9Ac+aBFgNzlICmOEvAunuJ4
CfuWuNkwtwjzCo1+WIjEqIl/3pZ8/EtVw342pajiQXXuAtM3UUMP8HIafSujuXo300LWJ19f5lfN
1YMPY8unn1LAtQ2Mp7FPZNJh3RsNY185XruFlxGXYntubM07NYsoeEhmCI4KSObVDqyan1Cj57Lm
f43GYxySrHah9/xuSnIzfyWXKUhXTdkbRKDvPbRFEABGaMJKfOJfvzrbIPeMcq7IAakkosLTbrzo
Y+gB5f/ZbU1/HVrLPdoaB+G4rsGDpAcinVnkz7uleVdgv+nabRMkk1kdKWzNI2Lb9m/QuSLRFyme
dKt+bxqjflBiqODKp/VrHOpnfPKwXP1IWRZam0PXavLERLaJMDd2NxW7/d5xLoTCGrLjuHBgLYE0
fxd1Y7xv1aoR2N5Xn64t6kNbGwaTMawGArTtO9N16z/d9f/NRDfDXAyDF9+zFWB1Arj1QDTp0urT
tTacNXXoqIoCp7FuCyc8t1OX60chpjpGMIPdqQ7c/uDfm3RaXXTnnTy3ExKR/CsA5HqWpUtO87BU
X8qa5aGVzvbqr27/sBuzloi27B+DftLirdMxKldBXE3lnnhdicwoEJ90DWUhQo8y9jVeVrNUAMMF
c7VpCe8RiaFKs2LNr3UW/Hiu1T573R1kCsxhPWu5556rpYL4A7d5tst+TaWQYPylbjVRx8idFHnP
N+vWDlmtNucgGB2IGqarKSHaYPqLJ8q8aUGgpYtb1rEIFJJlJuKHwDFcigm8/cOAnWObE/6lILL9
oy/8jjZeLbFoP4sbM2gupkHaAX+Jlf9pfX/HKm59S9G3t26tnxt9sx+FSTfNCNZ0gS5wkrFZi6Pt
ZM4HHUvBl7NP2W2rICebcuhOuCj3K5XVxQPKSyPR9TZBYuI9CWbBRNM6eTBabsfQHLEC6y20Srdk
vxsKnS+dVN3fbgRoUbYAc2mrEShRFslut0ayjtB/bTEvKXtxdmHj9I4TCGPKe8HdDxB1Gop1+6eG
hfDEcXfOawONLVrucz23EQUMi3ty6q2FMSlTOWx1OjajldqItj7LaQZ4Ev6H7VbBEduRuqGkD+K9
GkU4LOhuUCnA2pCK6acSxSFz4yavAJHdrbLEdNT8vDqDUxThtNQ9a3Rf8z6QptahZo6mQMI4uHse
N1Se/R5GqJGx7OrYzBiACCQwonUDUyi4XS6uEbzXZHsjwJnGiwaR8JpLSjtDoMDlYhaBuKh+//bG
QiPQJfvP24ykG636xbCMncgtuA7N1J2w2Y0mRf0BSr8zhxXFlKoyU8fRld9DHwzAeZMZwVmth33v
3RsuCw0crJL1ce9sLRl39w8vjSCLWPWXYNKXI/vXyihR1QfQZftVg4464YSHPqi9z8qh5jPDu87q
QJWiNPEcb/o2noz6Tmxs0CZKrS2YhrOEGav+W9OYU+gymp4C1thoATv4ATuCLqYL4dOr/Opju3vT
C504lqyatDMrh39ymImfV5kbp5GDKaWbEzWNxqJ5lXMgnmvsrp+eWsqnuqQDc7wrrrJ8aE/Q4fW1
HIdHI5D4nYb918AgkIBw5lEzOtpxzoLb5G5BilTmz1J6a6zndfGhMXU8VsSbpdUIl6m8Wj4oKIJj
WdifucGrn02LNImBqZoY0ruPfd/iHirm+h/Cq/FQOHBUmj/Px01buSYwNOYZAy6Cgf3v0tWuRfSB
8B5KP2jDdRfi397DgRld0SarTRCZa851akBnMokIwenOZoDfLz/pFgqoGiBGsMQW7ePqWkDTuSsj
1FsTOJ3lRaXR9pc2c8bLKOrstCmpDrr0yY5vCzx2OIQvGO360LdpsTdcU0Uy14wDm4j+tPsUCK2O
6/ahB4jwuQroaK9utVgV7a99M6s/nq4IxQmknZ/1YfXBRqZnVC1e6NZZGXuZ889SRCm5prcfprxU
sZg55mq/Ziht5ynddTWmdhb87n0USaMI1khj1wLK6pfH5f6bqrL95ZednvoEQL34TRZcp90dI3ee
IdzK3XkINv23w6oENjoBMGTNScf/HE1aeSM/kgnT6OfYalaAURJcmc7az8ZnnF328W0Ec4zVCoqF
eH+Ps7ZsvskQ7B79Ps/C3ZfqQ1SE3xuWVT5Um9adar/6Z7oyZ/B230XgmIlnKQsNij/EVg+SM5md
npg9SryW2JuLypajRvr2c0sLXUwms+DK4lVb9XxDwsFhIiUBM24RWPw6rBmwq1Xk9rI4BpVpcLuY
1cXSFDCLwT2u6waxZY74NxmajBzh5y+GzvlJYBXaukx5S7rjI4unboQjpeYt3pEmnRp0DBFQqxu2
ddM9TPfEqalX6PngXEKQ5vbUrvVyaAXtEdPYY7RpyXcp9OKFPDYN3Ug7npVj65dZyfzLNAP+qByA
20bCxFs7z9K1crOPpcEtk2UFSZjOPD8vXOMPudZ8DQHc7jzv+C7Kmjdr1+u4HxwXAsavz7Vm/rjK
+WW5sD0qd4zQMFGmIjhIgiBDsob8mbtC68llag35oNuW+4h73rtKpzKvFMIXUTnrz5Nw5clGZRiX
QdDF22i351kHqLAXJUJMpQt19xKcI0eLbleNyT1Zu2EAjYZAQm9PYLsohQwiBi2DFTX3JpnoNqqC
lqZQd22/MoEOAa2bHuZIT8IchUQosUdEGv53Bskmv07lElwEl+CjcCvnWKhs/dQ7YopgO4zu8d4C
Gy5jI10OpwYgs3eW/d3TSza0XJoJKIg+XhDeBU+IxxBhGOZIYGC2Hnde7wcIvO2JJI0C5aSeomUY
r22e/SeFkb8hxXFib+EylKYhzgW1SxCN5MzlsxpfSmIfo6knWXsuNJWCbWYXSEsjtB14tdLQfvIJ
wE+uHVu9ytuOSKJWNcilSFdFiPGz8Mu+QKMNp2LJy8gp5udy5AsTevNerbN9ECUqeY6C+p6r9w1/
ISLX1c5+wzYF/Y/V3sZVpb7Ku3RjceV8KIaijvjUamhfx0b0KX7ujGtE1bzFVe9++evwY8O13nxX
NAyg/ZkE1tsyks7k9Cqsq/59s/bnnSyy2FyRuFj+mHra/Gvy9PdBl2RyKcaMbdee+m3HuFS3ENlB
u9x4pCyYAcuKnM79145DeRh9zYhsCyCcXsQ5bJFFHsRUXBtV/vJWVqNd9kPo2W73T6fI8MLsSw8m
Ooyb5Q8Nyy+i3k8fk+tbq+pZR+kasJ5VGPsld9ovY5qngz/I4ejUZZDAqDhHNQZ+VGmIMBBsIimP
9mov/3ZlT2byXqxaZMM3HrQZiHQf88W46TNs6cjG8x+0en8dGqaCVrfcKsy0tY+D/8vFLNRVxSxH
igWrEcrJdmNkYyb4h5ODqfbe/BXoPnzwvLAebK180VERfpNvV3+P+Xi/6qV7HnNQNwSAmfawdY3F
cLOhzZTGZP8LaB75r8s7ur86VMFcYK78MBoMGBwyGmX02rSYesxZ36VZkNnQ+pKYBUtr1bek0uro
0xlGbpy3nexCotNx90k9z707QNSvQ7raVXXI9lyPmCvrC1CneRVqLY/bOjaM2NWEqpkqkjY1rMz9
D4VDeZoriC7h9uO7DMrlKDQPGUrL0TpWgfXcMco/qAmH5zp1a2zvjXxzV30DouTvin2HV1VD1f8x
OlvxF3aRKBDRBDpAJiHxv6Bs2ndKJvsPvXCCxFpsES+dtp51Xe/nsFurPezzfvorg70fQ3fWNyO1
thLJGIWw+55MqFQJHqvKoQnzNvOOeDumP7RugNrydVYs0SxjTBLFldVMO2v0QF7AJGsEa2I2kXXv
gfm9BUQNI1cVKyFOVfmYuVCK3Do9MgsGzlvhz+ahIcf3JR8m3YsdopFBlAQ4B9uuGfpFW3+gRhpa
uHlvZhnfiLu7bHunBxEQTxcg16ja9QiR1n2rXK8/ukBfriVKA5a7HWksqZKgqRE0JHpsd2i8NWmc
LYAKcbzhbDczWwvknZGH+jAXsDqFHtRJIep8joZmsLcPfWXmDQNl5F60Adok1dYwFBa8anNk95UF
qOsIOzXMVS4sJ1X3B2WrN9xjm03WgN5bikhf14VConx2u7hq5zLZmQOBfuqZTYGheDkO9tI9ZZPj
JTCN1q1r4LBO2e4FXtQjTHCviw4wzWhKyF/aua0ehOMUVA9Bm/MAKwtWIHFbCRhmUUkoGJhXeGte
WO23AABsXqqsADUdW76UaAL3kfFQ904XY1uUfrpSHrqk90nvaTI6O0iG0RqfELoHp3nKvS5u1bg3
EcoXLYiFoUERm7KsLcbJufy2KUZxwp4BvE222lcr4pZ9w0Ig3Ck4eWXpemRBY1zlA6n7bMg43sbA
+oO0dK6eS+CxLUTGY9rnze9cM0JiZsuEVrasiaQnwLfmbhYLLN/YIH8D+t1v5VJ14xGJfa1CADU+
p4xzXMWu21nZ+9yZU/aqWn/rfheikVaDSGGtReq2sIafcKxqOXglw9BM8/w2iEO7V6YfZ7ItP0Re
D08dsT5vZVt4daiB2t9GreSn5FxlVHL8wmvixuiAta1BjR/wRFYZg3qO+0nSJtJHzTYXn5MwzCwa
6HiRD8NajFusN8qD2g7WSfyB5rXtZ8/w9P7RyvSsPqzowIign7Qa/sB1kWxSKnknSlbT5zLN1F3O
vTG105bZ7++22vSftavKQ6ENdmyYg0n67PxSNQW/Sa6LYxa0TUzMzvzmIQ+NZ2N4ZuFWZ5eIl2S0
1cTAMT2LqssQpvu5whjgtKlahB62aF1j2o1BYflBI/Dj7rYrg4Giajba/igefVROb2whExuYM7xx
AqOtfjubfOZCrI6lKa23yXbUgy1z/3GiTAHz3oCiac+GQ947HLmLNb/vQGwQ0upr0RGA5RXC5LZY
i9iHfkWWqbSw8E1xqAhuus+IZL5VXfcKD8W4acvqWRlaH6NHkKnvFXus6k67rnaPUsPBjL1K7JSa
QnbCNNGluhAZpa+ezezqjeZ2m9kvHvNgXtckGDzjN1SlzgnbQWOZWT98zmKTpx41CMGQ2jBc0Elq
Y9SirDYjBvQuFsvkJ5rPRoAThsMurIcs/0LiOV7Kiq0PRZGx3gJ7GxDeq2X8V+pA5gbKSiNaAr80
MLvUGArqclSIeAzFNRFMa2pNjvkYwGaAU/JAwc/K19yZ5kR2dNbgm7HR/tfizVyG/DS6W3Mat975
W3UmQ6HZ9o/tVvSXDC3Wq+vo7tksJLfGatYTlxoLS2hIuy/SrrR7EvVMmdL2zcKGjI6yakLcGf/h
4b6UZ1asVX63n0cl9y97BNIKnW0LVEgwZxYLaLwTl+GUsKt8OKabDfHoLlTU0bn3M1ZIcvp+Nl5t
Jk/2o8WLDeWQV+uhpHZy3f/wQOUPZkkB3TaXL1mgfRF/UkHJVUVKlu6t6Zg/9m33Tjahtikn48lD
9hYT55glOsglW17Hl9c9eqO4WLLVE6EjIBTtioBNL+czmwS2CMNz2Fit764skfV3Zn3o5NSHwp6e
Artb4r0XInblQuDN4l/3lol5CPL6QfieGw2zu8XaPHmYePqbv5hXhENJX1vtcZ+r41issfAQ/nXj
ZN3IKXlqW8TUFHl91EVjE9TbGb+oW/ve4PpDW/Z+pMkChZTnvMFzrolGoGZC9/o3wqKrO+0HZ2m9
k6P1l9lx332EraQuqRGqp7jyvG9g0C1eojE3wy0zxqMFxpQtSx77lkictX5btOpnLHSmMwgR2srA
S4uT6RSXbEJwhRftCv/shflg6Ce/3+ga46ibQzhCLyaXxIa4spPMKmdGPe3prkNF984rhi/ZGobT
0hfFW+l2N2ufl4gi3CoyrFwwn3TPmcLs1eUFfCjffKjAWqFHpqIJxWCXiT0g6xu44aC1ciudpvvp
41R6eWXC+W7sEtyMWyWBvZOo0CYPJJo9zap6jdsK+N3O5EM72te+W799o+zjPNh+B6gEC4hTuOnc
OpXBDsq3ek7aFiMGjqEHt7DLIdpghU+Q8Fay+0WTLDNmLGvtvb9BC7HlKbw/xPZaZ9Ku+meKBuY3
NxegXVKVMfkvS1ys9oZKNbiKbtt52e08+FgC56O3akolWJqWFPXMRepG/6559dXfmjxCYxXQ1ezq
vzd37X8KP1+ZylrjCn1diwveCc5CKOmL1zkgwxqj4pZtIjUzxP0zNoBtqn9NwaCe8P1AHqNdiJSb
Ow/KksbRCqzta+X0f4NEy2MxgNsHpfm44KqCBlv1cLa9AVq6NBFY9jiIhuKbARsjWD4V5cuo6QaO
NCT/U+sVKlpbZM1nIAXYwnH5mdEsPtjY+WZp+2kmTARW4/IskF5wzfnvzK7IRTSE6HXJu+7B9Ofu
thztdZj+tqO5H3szP+Fzu9rsLUfDLOqbQFCCHuy36Kp3Pet/V11+bpEIHQJUxVfSmZcYPFrG/tJt
v/nwjMPOQB1rzXz36/Sz9jBUS7eE+uaY187EtFhUvKVesyHgQ/NQXPCL80rOA9bG2UaU7VlmvNWB
c6y01bkMvtddYLaZ8otl/uP1en7SJrf7b3d4PlzTd28eJ1KEZcpIkV4XUSU1Gzxy6S/1uuz/Sm8S
IzHYwHmQlC4ShyArHnxblF+yJXOiXahtalqr+2wEB6LrVbBmzn94F/Lz5inzP6h/9dAVWX1s2RaR
TZLZbRGGeJxVUUUONTG3CXqSv9J3TqWGbRFjRl6HE2WdF09mLDt62dhf0tyZOQpqXw/ZPPni2uBi
qSO6yPX/mt0DbbObdVheVDUaCEdEEHyoZnLePcp7y3Do+u3aaY08BjCN5aEawIOgz/XyybSD9ocH
J6/PXmd5L7mXKxeloYORLiOnbXFXLBv3/JRzpgb3QgiZ8ayj3O+itlGKYKJSX2MnaAcMBK7207nU
6yoMFBv7Vu5UZDdZzVNZN8XXzE59lFLu/6Z9HS5VUIklZmP3f8ly7/WDKLYNkEGgiZW692Ty0E7h
KhbwMYk1gXnYsN9QgAVO1LW7gSwN+o9ZrRgc8IJxuJmo7N4qDeDFmvr6gk9hOoHVoB7DO3UdMlO7
7hXtM2NRDhlmt7FVqZEVbtzr2jTymXvmC0Onq2g0CcrfDsrpc23r06lsne1gknSNMmf2rSsi3ubZ
Wvw29ocVc8PcWVdt9IwLIyq6hJKQBNQriGNWvJLY84PprWXAjQvjjurput8/9egVq2jtpRtPy1xH
u2lCLswlhL2z/bZN9r9JDfNHWfha6mzi7pta/WfB5suKY0GWrNjl07ZW/wl3KJ/rAPMulGLW/xNG
zzQxoaZnmicbI9eHq2Ha5YNT1OrBGUaHWCEbV13Wqatl7lrKM1IljusjU953K54JnPkQ9UabI/f/
I0T0q2NM5REl744sp5yMY6XbEvcqMDyq7D+63QKyFKxju1OvkS/B9AaMGKFRu6865v2wlwN+vxX0
ZbDM/A1hj3Oq8t18JbBFJtOAAt5Y5RzJ2oA8Kmz8CYxDuJP7LUErZ7Gs8TmMwAt3pQJw3sBvxlbO
/sBx/SYtvYmLjhLSOUfJzmzeMfK4+cmAYuXQAFC1TNM8UQUMkOBuc5QhVn0aDUdtIUIT4y/XkEqn
mvYIZxkBMTWWdNq1FXtF/QTm66csZmTuwwGhHVwRXQTupZwA3YaiCP7QO3dHxTJ1CcZChp6ZwczS
pJySs8KU7kJ9F/tya/atRMzrMjwQ7RPT+CPYywMI1tLIHtFrrBHffHFYCv2Si/ERwlkAh6LAEtPE
yO/61qt9J/TqpvxPst6EraoINJeFwes4lYdNNlaoY1qJZh1pE0ppI8kxIPKPzL31ndkgmQy821oZ
70EgvahDZfW08vF9of34z7pbVNqc1c4o9SfptEXqeUj9wIWAPtlYQmMgNXqSMk8Eok0WBl8DKfG2
R5dEzE7saGgxZg53s8ZkrHtIU7ITjjqPvV2DzdVCXpknmnDMVyJ416OrkKLlDvI8YwiOo6r4YxaL
qO3cS+qVfaXNqYx6idHTHogOzeye66P3/uMgoNipUc2/xvHlwd7dv8zD4+NglXycO0ALbov5LHPc
zWOlP1HV4h/nzh9OZZlVod93A+uuOXHVI/fyLaQ32J0YiGBxWq3OeLycybjVaAAPAj1vVKkNBu/e
T16u5Bipvf+slubescQI2bT228wKyAPiisMalAEEDjrcnRX5gTa5TxIKg4jL7QwEvfCb522MOKFJ
PIMGGex/DQO/BYlPe9RNIHr8LhbNK5lSZudseevwQkSj9sjVvB3LcRnZcIcZFWPucBisyLdahMEz
u/oB796zj17orDl+DVJf2wy/JesfyOupWWX7opBXLbnusCVxRgQziOyy21bk4oUImY9K8rkc5An4
6A6eX2i8vYFu/XL1rYngOnjT207B1mMb6Hu9BYLbvS8ZbNVxpYnotiNYflG1XGKNSqibq7w2JWGW
blIWNaCEeuJflSvxWjVou7NiiyjsqG5KVzmDm2hj01c7mSmzdSTB6HXZJyPWVXDPJ+icq41hLkLR
DG5s4mNjrS8ehrK5op16dKq+Tsspzw91ZjxWzXDVULNFloEzzlcdFyPgzGnSkXdtpT//MrHGQTQ0
E3KwRhyVXXqh9LLtUWSdwPXZMhauS1ii4ORk02XCqX1d2zv4j7J2GhHOtE3lnefdM9/mgrWhlpT6
zmUPNbTdDdNVB7Q9tgDKQlsOoFTzYUSV9dQSIM1OMstQGMsj6uJf2qrpyVRnWogUbbpafO6xZzcP
nVX8QvU+RbpCfd07jCPjNt8A3fbXyff6y0TGY29OX8oNhrTC3AvsRoWLmkA/c5uu+Mxk+sg4NJwd
nRi+kBfFERrpQr1TbfnjlNzibqH6FNmLTNqqkQerLq6ZbVvJ4juvTr5INo/g6FZ2nexVoKd63uV8
HcO77fHfezqMg6b9NVaoMlfH3JIRrMDxMMwN1AokFqqUo7dVJRrbqjllUzG9e9L63Me9Qs8A99Da
M+JLGfw16EdmlDPayPZ48La9wt+Ovxd3eM0REeT9sbcD8LCyfLWUGr+F3T64Zrl9Y9Sqzlll5g+G
KfwYNyE5tt343RuVyeLmjLCtm/VIr4T8GVVXpTsr5m9RW/Lc4nlIO4yJr/WIY84ZEWXnmo5KxnJM
3Bj2IzkBUNwBzB8kfGixp3FT4Ra0FyMyXeuR3aIhdwGUUFJ4jTfp6Gb2E7GnzDvq0Ovmc67NKSfj
A7Lwj3EqLobgjkM7V0ZTj+zY41NHWjcn+Nv/5KqtuESb+00lQ9+opph79YY1F9WpLm4mYRcschys
faZjklXaNdtl3OdzEhQSp8mi3Wgud5JFToCys4l5Mj+4u0CJVy//udzABHF4KtmYNWPFex9SD2/G
gS/+4pxisa+Jo8V2SD5IXRldYsxb9VSW86VufJ4Am6cq1/gg8Kp+Dbv5zln45cCkptkS4OErNDue
3AUlFustktOmTLnHd/jOKk/yPAjF1Fu3wCogAo38HbMFL0m97Ge/cl+tflsP+bY9GyjtCHToUPXs
cI7/4+zMluNGsmz7K2X5jmq4Y77WWQ+BQAyM4CiSIvkCI0UK8zzj6+8Cs7pbDKXEtrYqyyqlJMYA
wP34OXuvPSdJypEd+3lZifxA7VYt9pq0oOXo9/dRR3BAIxERCDmj2h6rRztqvoMTwSeLBNNWOhQO
qR8cZx8DKOqk2cX8iPenIvXWIgt3p+fm6HZBpjIKpIDJUowpYi6QNyEUWmmFGjHbau7CYI7p5M0X
HMOW0qmPXR8tumfgnF6pjXZM26BehQkzTHNSSjfHCLGia31bFJpYtb68Iogd6UlKzzExdFw4tOjc
IAsfA6bvER3tZESrXiluxLnLsxPb3iBQz10jy978Yr6fHTPdECayDHzSSz2SFYLQEqldgo41MjCR
On7FGFfOG6HP46WTTKYbUjbd19rcuaXS+zxdU7DWKsa9Vp3YGxgo5YHJmlzhwzc3ZY2BniEvFkJH
Hqagtg4oCwYGZWG0UdEFsioNL9Uw+BjNxnSr6e19n6RXFe3EVU9TbHHjRzspq+fCVu/CsMOSOISz
C5Qz5a5mlD2pCzejubNbq/Ysvcfqswj1S8m5OssokrL53h4AQHDCIwXCV5jQG2q9nVFaEakZ02LW
+4warS5nfZtmDRpg/IGOtlYmqoXVmMw8JIpIo8vQUrmIoWam33BdNk90svKakbsRAE6drAOeIVZA
/JHiW8Sa3q9rTa+zrdJVilhP9KeKraxUZD9Br0CcsWunZXZl5LG/H4KwAyWbRFaIRmesuI6KVjtb
w+gK50IfAmM8CFH394PP7XubmD1yE5n6rbkqTM3vNszJo4aJgzPzqNE/N+k3q4i+UH9EnzG/f4FW
Os3C8ztDaNLicG0qFTJxx1GnFxsf1fffc6F+ge06zcGblHkcR9XAKy3mDH3U2B/p25FKFBaT+/uX
EAuo6W+4R6dReEEqe3y7qNwiVVfFjqI6Ftx1NLncCQEf2J4iqsngy83omWK//Fa31WTS0/Nldj6L
Liu34FrG69+/nV/gpKzl3/+AwCPagUea3tPWLwrqL6diYzOGb5nZP87a9Aln7xf8sNMAPYWSIrEZ
w2+rXM8oH33/XtKsiVZpoOPNLeOEZ1xUaM9//6F+dZcs//6HDxWElZUgRZ232NxoXijpvO70Wn75
v/30E7yXULWB8Ww9b/OuMtccefSdqhbRJ3yvX92CJ3wvqgE1kLHJd9UzIENzquInotlpWf5nfPZf
fT0naK+0dgrVRliyLYSTkV2GD0VSE8bhJ1zqX91Tp2SvXOQY4vAqhtV1KLtdopfriXJsUD5L9PzF
DXWa9ccQJYXPlc3w27Rvlc9MUFwo95rcVFFd/N9uotPEP+TLHToIQqHrxKQHMRmKJ5kK7H5/E/3q
Eyz//odbdITNYZRqPFOcLaNuoym2E6CKLYqJaW3UwgctUpWfcAJ/9WInD3mCXjIyWi5I0xskGKp4
XTrICGdTEEQbu8xyWld98Bf97j++jf8veCuu/lrKmn/9J7/+Rs+tjoKwPfnlv86jb3XRFN/b/1z+
2n//sY9/6V+3RcZ/T//Ih7/BD/73C6+f2+cPv/CYPrfTdfdWTzdvdIDb95/OW1z+5P/2N//x9v5T
bqfy7c8/YIXl7fLTWPvyP/79W/vXP/8QDk/jf/z48//9mxfPGX/v6jl/zlgS//pZ//0X3p6b9s8/
kEP8U1g4+m3bEaYqQMf88Y/h7f23bO2fbCpY5IUwKM9MgwuUF3Ub/vmH80+ePnRfqiN105bmAnlv
im75LX4eHBjbcVBjOczDyPz9r7f24er8z9X6R95lV0WE8O/PP96Tof5nPzIMIr4tC56JZZmO1Ezj
ZOHJDShuuoPlVTfTaDUFkHdaA4eY1DERONawGwLzu640KoJWE30rOg7MQIqLTktz0QVfOpYDAmsw
sZtq8aHubQ/dabChazl4iInPFKN8NLVJcwUGFo+wP7lpgGhBiSl9RkJgs8yg+FrN7XkHbGMlO3hT
MdYaj+qzxUm6119syhIPRV1OCxuxQE/swJoUpz3ZA86KoVToFgyZVn4YylWkwcgRGHFX+WTiN2P4
9MPF/fc3+OM3Jt7R8SdfmS2kpevS0ozlS/v4EItUMfh0CAsDrShXmVPeTBEDybwlQhrhoV1jydDa
C1xunq1n5oayfklUcvEsNdtGGVF2tvRcR+zdWH4GaFiBrrpGvsePL5BIkHot5hJtgo/lqDzLOoFS
uikbxsv2VYUrg8HRW6CKW7D7427SxL0o5Jukl8s9tU3Mq0Lpi0PHKSC2geLUnOIzwEOuggccL2FA
tT9yPqzM9ltlWl8EbV3bmjeIt4sAMtBgdk+6Ac2wQCu/kXYE4VN5aJBvz1mYkz/l7BAq6HS00Dql
tfkGTeGliZR4i9Z2rdrHJqmeZNkru2LsDppt0smLNGRRMeCoBD1/FASgI5z4K5kgjGxXie8UdPw4
PjKOP4uUF2TwsNIwvuBbLGlT6udJY0NDVG7VCqkla+d66Ksbtc+inU9orldVtxx5200z4vcj6OjN
pFtmhhcFcTANMpnMMNd6ED4nokaQIz6pCOTHTXt5hiQCPQd3FZp6iZH94w1hoLsvyDvhhqCGw75t
9mvKanpY6O7LvCL4KE2+4tlB3F0eHOd6pA/uUp9AAgQRSFMZ52kNMArAYLnmYF+6GN3pMHUh7fdI
WVcqFImcs3EfX+kJ0jSff/H7u1ouz/nHm5pcB9WUfBrTxDN6AoXPybfi2W9IccdYxe0W06Y2merY
1bNTaDe+Pe6iLDDWLXMRjM3BNVSCzZhW36NR5wQ+XRtly6WkSeSmZrhGa4QfPG9AHLz5Q/91yJvN
79/xSSW9fOssXIy0gZjwrSMV/vitF6hFQITahDtM2GdN9Qkq3/eG1tNyNF5lav5iIqdYUZasNLXw
qiWP1gkhwP3+ffx88UGL6Y6qLwu4im3849voy9Dv2oqMCXtQTVop9kNW1TeNjQjk9y/0/pM+XiJe
CU23bRqcd5xTqHGOWjc3ZrP14qJE7IP32M3bAkB5/QRo4XzApkKXZS62NjKgqIBpKEVLd0aG+0nD
KVAggkjsuPScIWa2Veem+8k7/Fhavl8S22HHkBrUOlM7TTHwuYGCsuxab15My81jWGijm5VUNDiJ
MldPVChNiPRTteaBJbepzW/A2t7n2vSmRJ8kwYml4Dz9vhy+MsbKfG8/XRkoyWbi9zV6synicFzu
yVN4ZgL4wHCIrc70d2xILegBBGGfHHk+5lK8fxEcQqUtTE23sA6cPE2MQQc179D5J9rsMBSDwMQt
DEsi4JDfO23lLeOjzNQ+qb3FUsR//My2cCgMhLQNR7Cff7wbgdw0zMad2rNls0MbtO276h7V8aVF
Z8VHgU8PwBzO+ia91Mzm9pPrvyx0P706CEZVJdnJZk38+OqWOQxJ1RjYlOPishu623Kwj1UTeIj5
rmxdfw2jGeFMfi8UeT7IY2b6V3FY3kNXOGfGvZmL6pO39B7LdfKWJBNg6NW6ZfOlnFyJhswgi9sV
JpNQbwAMrZpG8zSG7+pYP1lq+6Qt7s4W01Y0XppKd65M8Xknr5153i13MQ2iLqaF2pe3WoStT+Kr
afkL3cvUDDe5nl6myvgyF/Wm5RvPZ8Nt7c8Cln5eYjBO/PAZTmjmaC/D3g/4DJbhnMncQQbUvnCl
d59cvo8HheWu5XUsVapSYz1lM/h4+UwiLkacabWHwebeLqYbO53PpNvq7W4QSKYq54xq45WuFUWY
tVbBySbdSm8BRYj+JZ0dwETqZ3f0374p9iPBw6TT5Tk5tuIEbWMwiIj2nAHlWredFe18KlKXjDyv
lePN4rFNw/xhSqwrHRl3E3a3Ez3ktqw5TbvApq+Uvnz4/Xf1N3c6bgxqZlUIiRr5ZMtXizjNBhzJ
3hzjkJ+Lh04T501fXNY04n7/Un/3TFNkOrbOFZKGdbrRxXqKYJqZrhclCOUFITcl9nTkoMwtiSHC
9BJZYOz6kZlyAKYMECyaM6rOT97Hz+upLTXkJzYYOeI71ZPbw6mFMMe4qT3N8a/EtAnCXTDeIvlV
7OkG8ssiwjhjEPH6+9eVf/+6OBAs/EZSt05WlUoxZ+lPde3B83y1yvyJBO/RtUL1POuqB6XILqex
vMS1uo7XszWtmcU9sSoDs0F1jdIJwSNssBl9V/wdBtYK0u29HI3P8mdOQoP/enw0mzOeBkB86SF/
fHy6wYcc0FaMmQNcJnr/EojygZFlQkrgKmtqkD2qfO2EeRWo9Nf9Qb2rVSVYm0rgzW3zbRrlOgf7
pjnWlUi6lwjI9WfXcLlGp8uh/r4dqmyLqnNSNMHcKioZ5jWJWMVdXq81Tb2ZhDwnpOC2FOW9BMW8
6pTiqc6mtR9Za8cMP1lm3gM5f3oPus26S8ls8/R8/J5YPbIuABzs6WrxrUajsxrKCacFZGezanAh
CijfWgUoNUf3i87Xn7NLrNtnqZNFJG/213hcmRzR/17h0NlUwkTe1qQuQ+fvdo4too+vKYTIdVus
bnrpXypFreL93M5quYVNZJWIc+F+rWvE8jj4XCYNBTo+X1v//t79efFybLzViEkNPidN6o8fVbXR
qTF2BWc96HfEiI17oOVMY2zG0tOwmntl+KwGW67gx2+XnddczvRYZiyhn3y7zSBN4Gmp8NrCTN2w
lF5kzM+BNm0UYMXUImiz5TxcZ9IY1zJrnI0tw+NcwqS16mr7+89v/Lx1sW7xhlTTMmAqyZN1EhHz
O/1L9dKwRzTow4SNLpKGA1/0NZ+CC0bMnNRwjPWDueLSogYZL5KLTAcCLxtKJzV6mALnOhvtS6N/
C8tER5eEuBtT1lfgUTgFrO6YqNpmjIMtmJuXdJkQDDkaQRMu3gCZIQu/ZWDB7ah9YIxz1Tv2gQin
tbAaTx/7mzZgbVABnbum4zAbuyTENFglNT7XcbB716yS+3CQyaoES6Ek9TlElVWHGbCHnRVn8X1a
BVe//9rE6UW0VPZgijiq1uVcebrpAZ6RwMGq2UNxna3SvHTFqN4HnYniTg82mWKnSEVtcD5J8JqZ
FXR5Jb0uu4RYcbg2n7yb06Lyr3djC81SaVTZ7w2RH7qWIVr2Xi3r2QuquXHpdD2XJRDnqGhRFkTx
2SBa6c4l0ygBURkuD8Oy3m7ffv82lkrtxxt7eRe6EDbKNZ4njkEfn6VUj0SGvgNyoz+niKDDF8QF
2wCinaMV9wW8hrr6LG7jJPIQ3gVPL40e06KY1TgYLw/4Dx8d6SdRswKBEobrO6vuuUmY0mgjXY7M
vvchv5oC/5RpfVOy6YZrxkP0TbT2rTbi5RSpMUH0VG6tQLtOhB198rDLv7lPlqOWtpwzYFuc5r5j
VIXnb9ugSbLp0k58L3KCm3T8YtX+tkxoKQyqHdNqwB5bE3OU4KnB8LHxFR0RB6rRrr8kmiDBCvBi
ztmzorZfW2R/2Ocl7me9OdbAvX5/GZdd8OQycoJl2bd01dAxh5x8o/QxICXWk9cwXwbbka59fD97
fDgPwrExJYPlH9d4ApzN71/4pzqCa2kb6vtB3RG6Zp0sxviMkSkC1/NaA+EpDtvAxfn0UL7GWnY9
AWgF3pTUgKvEM2BePIXjBhkv7vnhQV+0QKaNYgb8GRNCnfO1fRGiSYjj6ZP98adz/vv7XMaZbNTU
4afxoR04cxgcyeg5GueQpr+Us7qJh+g66DhAQ1xWIvVsDhqm301JAUrHddTOmxIGk2LuOffrBKWF
1Spnn/2kfpD6T1dPLE1s/sPGtpxsP149OtJ1gcx68KYm+Y6tRyCv7e01pJb7cUr1s6GLUVb4ycaE
Qsx+CCjPr6Nt0WTRlmUq3pUWizKi40NNXGkT8GBlJWGiISp2ne5nLOLgYJjlpV/6X7MSLOvvbwLx
Hqb+8f6jiBS2zlKksjGd3gVdWmkAWxQkm17X9GKDl03hSJ7nG90qo63Uku9pyLOR+nW8tadJXUdz
fS7qStySpwu2HPv0DPjWbZhF7VRMzdThw6EgF0KX8USqSj/sDAdAaZ54eL5n1BFZt1bFJYl+2r7X
ytc8HJ191aZfzWSySOWD/Z8migBOMlAoVKEXjYK4kXQ86mlR84yUilvX0R6TlbWOMvrmagWj7/1r
jNPCXquVejWpIcBJBwARtvOZpBiHWbMmMRLTCkB0WDhoMjuSQXDPV7mMcWpjDLSDyHNGf0dz9Syd
BUyB2rhBJIsQF5PLqtSTR7UV5ykmokIJvxtKgXgDZp2R5q+GcVVYdo1oFA6kjF+EwM+C7KLU51uU
udeW1T9kZQ91QBPHVgjNnZHkrnzch2BLV43GPdFiyC5HgmAao1AYEch1OolhDZ3PBocwZF5QOheO
D68BK/S8Nsj7oOsHNWxEXaLh91I01T9ztDFeMl5fNHW8GQkawVzFlmTo46FzpLIn4uEskza8bu5V
M5EqfsyivjRwE+PWN1YyoMvqq2L0dCXk7aFy8Aq9rTYouPdBFWQgARA3V5mRbWh+FG5nFpEn5PTc
zXz9UG2Lw/vd06KbhwKFQKgHB4kMuIncXhhbpwGsY0Eifvjkdv55a+ZG5tBBZ0N3rJ82AGWqpthY
aL9Brt0agX431tYLfoEnQx1xXuivTT3DtlTXHCWCSfn2ycufHicsAoUsHfI+Ly1NRz858gDHt/Uk
rXu0QBByM1wejF0M1DxQWayrLFax44dGcUh7AG1TW4pNKfTa5cB6+ft38t7H+fhY805s1WSYpi7D
tJPFPYvm3A5NwnAMZ4q22QSgptz7fS/BhLKyv4uYjRlVU5/H12Y6PKmTl2u2thdg8bcLZCRR9oZf
Jzc9fypdbq9uqJvLhWJalU1xEdXIFSoHl2MFFQvjneDmcRaJo1EqHnhZAzK/8taYyyjo/QfbY3sB
YDzUR7l9f1aHrGVp1nCuiBpJDoTZLkm74xAaRE5BeNKG8Crvte4C5BUz2gopV78F6jJuoxrNcmGn
Jklv3X4eVe3aAZAqBvtQFZXjwSHHqWjx/OpN91kW2N9sSDoLu9RVZnmOaponiz5FzORAukKpLuBh
63W7zi3jojALbn8j82Jpf3fiENZV0brxIL9DV7U8vTPtY4J6eL1YDW193OMNwYQydMMnjV6Nhv9P
2xLVj00lxrt0NIrUj9tSKPwWFxANoQoK3NZvBrFV/FQuVRi+N21wa8W8LtMhvNDqHUEDgNYIDtj2
pL/dGVGygQCrXkpfGy8tiikd8dj5OGsW0tZki2+xcRG2Z4egTgHw4eZdakAxVs7t0Croj7W62QLY
w65Jz2mH4BkMRFciM1uUrLaugQFMnqN57gHlwo6aOyJjlv8F5rWXjYZvI5mIogK+WbYChAGGkrXv
EDLLmeZlms845UxOuMAV6PgMPtyaXGGEFs/1LutyZmXLFgztNwP1gH8rnuwWUhGLTncVJuq2LIrq
XI6UdVmYTrgzcn9DaDg3TaKsMfUOFyYsGnK3witzBkgrlRKZvK0vTMt82KTLNRQg+VVZWN7sKDE+
BeqjwUGqPUT+RZXou8AiHdl37COWNca6KdhFPk5GKhbHtbE6L4pexSB+kK1KgkVPxHFX2vehSTWW
TAXJaU0m3bLs24MRyde5WatmKo55Zr8CHtY2/Zyt54ooj0zGNE2+VbWT3Royzb84PRM/MGLkvIkL
AgTOxzLSL42ujLwgK+7KZc8lyg4PLQjBLrTHlcMWt2+MOnXTIE1hwsUtfjJMH4UeZPvJ9/vN4gV9
f7m45ryZO+praNTKNmxVYk+D6HEOHzEaTteYIb/lTTOtrXEq1l07CYLK5h7XbWR77C4NguyAM3fQ
OJ6+HJKKKp4vAj3+KiIIHEAf79LeBOHeXIXq1D4lZXLV70aKAYi66cidAJQtXggbddShHV1kmPo8
HcPpFcp88wryjrvI9+yAh8qe5Terx+EfhgFUNn24yuTYuLoyXEpAEAz4czS3VlTsIz3Ir1tOIzYQ
Xjy36T0cVS1LjwwU6nVTO/Oa9fQZ4SBGiUEznlNp9Tgu49bD3GitQMjLo6jI1Ipb/9CQeHO0yG2I
zPhsTicvYEbqxpJryaGJOzAMD7Ph3A8MZUl2JeZNrbF/KJXlhjBL7lEET4N5NFPzJl4ivRNyO2Kn
zvf8QG1VMa7wwB+M2wxDrqbjxU2M6DYb7A4FrXoTV9Z1YUztYz5XvJ4D0gTfB7vycEMzm/qidOPO
1G6VJNCv4UCfYzrjVtYyH3Zlrh0w42MKrIBX1iUxN1UyrglsMM/9LhsP9bK22rhPuH3gPwGiHta5
XZNLKNTskFRgvc0tgnXlcbb9qz5KuFBmUzIGEBZFzvQoZs1e1Z0y70LUHpcmWVd6N5tn6sRQkszv
Y1Vg2HIi/ZFnXA4ksVWIjfehRnA6x7dwn6PIy7DR7gyZw9xumu1MSeJrZkayIB7jvAdLmxjX1YQR
bDm5cZXCa0zXWMdD5cIYmPPjeIwkaoDJwbGQFPMDg3t502G3jHX9Fi4jmEE/I72vIUh0kPuwYYnj
OHsM03gAViSO+gD5s+FjrM1igqVkBDWW3+yvX4km+9qQAHCmNXReCsgawILd3KK94gzM/1qf/ZEH
xE3mKb0aBP4rVuMbJAF7G+qIJezhEHOSWPmM6feqZIXKun0YEtdklSyq0VLhlg2QxiLEVwr4Liez
d2tOAMRbjStQTtMFtg2sz0GD3qDYvZdiEwffIaYUtPXK9urFGaLpmFBlviWKgdNIGNYEXYVPtYLh
N23PcJ75pNfE5Oz5OG7aeazXkHSqS0vL7vS83cGpUTx1TotdC2BwE6l+sO66Z2ea5BEyScdWDJyL
M9nRWP6hR/6xd8Z8F1ZiccA4m3kqxsDr7Wwn8sDEuc0/ZCyN81cKDQOH0TmxSeOFb/KPgJHAmZ+o
5w2ICGShQuwrFowvZiK044S0uPaz8Ep3EFD0anoTlHaxDnB8bt5/2akteJ4qKzd4VzoSy4PysS5G
N1Ka/dA43QX1JDjxEdgRvvtqEwjbcpv20A6kAlGgxZSV27mkxGgHHbqDM7KtJKDNFH7I4CMX6kqY
EhICIb76ytlwdbSU5mqSj1fZPJNX1DcmDbXymvj0extp/TatY32vwLNHH45ah8qnhMoZkxA1ox3R
1bZZkwqnXshSeWYfA8FAbptZGN5gty76Cv98jA+WyVnIjpwKVltfbDiXP/r2wGgZGEslaWuUI0io
Kg7UlY2sWZJfoMQgSHMM1ylDJFqcj0ZbWmu9IndF3GWTVbuIllI3Wsr8yXC+sEPpa8j9N7EWjx69
+4S2Vj7ux6gNV0FXwTQV+/cDiuz761RdjjS101/ikL4rjO378SSNq7tugidLP0bfly1dSTwprck3
iDFY4IEwrwlUw2pLtRY1DaatMuAYrCBtmcKGWl1ovZuYVb1wA9fYvYpj0viHsVWg7NBT3UJro9/X
HGm4JUenj44YB25aqxGbwYDfmRLllQUHUeesBGD4UDSKL5GhZ6t+7tptOkiNE9XIyCi2TTQ40dBq
N06f7Kae01Vd+vqyQruGDzsX7g8mH3Ia1gx3OuT8w1ENh++yaeQ6gBmgV8ah9E0DO5EV4jRzyIlr
IKHgp47M11Jr2ZiJOllJh9DOoYLdq0ac3GYslJsKU41rtSscPuU5ksT7NpierTSbVxNJAIj8Ndqs
uYU1oXRWoy78bWw4RGXmdDtKMn9Wk637a1Aw2PfFfExrpEFK5vCYqtGRyOe1WhMH2Pdqdaz1+ivu
iUMokKFlyHMEWhVdpZ8jMhy2IIZcIhGPSlxwHkjtHO603Dig7KAxkdheUxPVieXF+lfDzprL97Ok
vYkI5fTmrEbVps/zxtZfO1AaVNHO3reqNzmT1tiYWb+h/mCA1T0juQwP0qKUVEfBotnCJzWa6WAZ
/h5Uj+7Rjs7WDdEwQLVwJflOt00iWa26SYv3uGiPfWq5pL7HN+BGvtaqhVO1J8Ouqgp7lymJs0Dw
HoKmEVclHLet8EmeroGpDE1iegmZbBeD/1gklY7tV4htp92ZuZYfvsA5Nm+rZHonWrhAyjPu3Lm+
1InOcDLorbp8gdHMKhPsKD/YvoEBErGQ99c+Y9oNASnnHYDtL6ST32L+MtZFovN54LDsiK58a2SU
7WWCNxVcN6SzgYjNsIdD/37ashwsaqAS8RiSvcH/w6NvL8V2ViU4jkf9GEJE8fT8OgWp4aj3A9AJ
D0xB4ZWUg6uCiLCtA72XgTTe+ag6vj+JcjKIBbiZCFs8TD0EmmHpFGsxzoohjvmAizQkbL4U+tdY
ySGJEzH03ouwWv5MkZHMVg/dzRgQtBbqySYX6SUxgzkrv9xIiWmV/I6jFVQj0ak1SPvQnA52TSov
4pOzvFtCZaeSTitD2dIG5Km1zoPpAz/1uyY+djhp9zLFy6xCdT4yfmPC2Q2XY1FyXoJ+hnnOvJJT
x86dh3B9hmna0vtzwPNFzrGqy0vDjrSDsJQ3IEV8PmBQVIvoBEq92wAlthbPS4P7jUIEuNUuRtDg
J5eB6ms79l977cRTvcuNx9IiNi9JjHozhGrgRoPzqAAJRiikZ1e2+QT5yVoRkqFtcSSddUl3kPAH
ib8JJxa94n5UdaxJCuwvI5jRIdqdCrN8Opt4IL3QGnCeS3SJaaX4O8euH/OITGaeNk4dsLkbqeuX
8FR2VZbDFErMI/pQ+9xposexwkIcSkiAsWXchEy49krPpIOjJNuAQqO4pkm+YkWcNjMofFrwJhtX
0t283wGVnsPgbu9NpX2BBfiURwSKa0uvL9Uxa0U3Xc8SUbR4lgprCXYNbChPgSGPmnnF2a+mpZqG
ULZfAi0wryfd1lbkcxJfAwy5HZN7LQKDnJW70FGdL6EeE+k8dJcmmo3N3Mi9GP27Ki6KtVZgr3p/
Sw6xsWsGsa/JzDeYR6LaW4a2uy+jxjgPNTBDCM+Lw9DycChxGSCzZO+0oTrvgdARr1dtZ7K09nCw
K3eo6uAQzd0jyWvzps9pZ6h59jVQGJ+ZvR+7AhjrxgojDEdxT6BtbW1JkwUWAElX9AYSofiLIvgu
w0Abd4Wan1kECcJKs6JdsG5DrT4ru6w7OHBIAlUHwGNarJNKKGGAqRt/GsoH7P+TXx8HJjRrsiQK
FwnbfZpZ4BJt53oaQObHoSDhLo/cqQq3bNrWeUyr5jqv8/NZ4dgwVBUrdRNRpkOpglWMzAO08JqM
SI7dRbjjqVKvAxWaCOleDxP+kTVpjveIWaki57jeVwWt7x6/t26cKWXwzVc4H0noDdQ9ccDodfSq
3qkOaLae/QwWXmsMz7pKADkgmIQQSYtPb9CQVGJ7S+dXA2B30Rst4BOiDhJT5LeKnA+3dgwOsXSy
0J0JN65B1OhonVpY2ps5L5/6ulZJ31abrSQbcW060RcaPy/QFEAwck/j9HrCaKnCDNqLDMd11qWk
hQ7JNxN18NlYcuvl0XiXFhOghGCwrglS3XMPYu/3NZqg42jdjHd0VSX0cupVy4R5k5vfmSW2Z4wq
mw3pnoQfBuNGYaG1pD6fW0Y2wAVqNxAJAaygDdamq76TOphw9QLA8Q04airOOIPPX75VDP1cPXjo
EhHvMXjd2DWO0Y4E0k2VtlczCPChjPszUczAuOh0AAEg7KrUG69tQFYlzX0uy3Ab+MwI9fmateGM
rUFdJYHEzY2dzYvT3o1DcMnj/AVv7rDSyPaBNg6Mg5yOckVCQogWHSlb1UxbDUeJ8JEy4xiEZh3K
PR4Zztxm9Fpm7bMeTiEAV9RaQrRfOLkSmCYMsl2MgM1WfbLzxKLxYuA67lVSjhxUtX3/lAqqKNMU
Z0JNEFpnqArqQtkBBb/uiXk5i6AsktlTLNbuYR+ML1ncfAE6KDbxY0Qo9ApREjW/aVUuVn3g5+wy
YmqJMq3E1oqVHRfpJW1tvpUs28X0Dyic40czJK1ntKBYO0KwhfpyVVZ8GrZRe5VOV7Rdhw1ZUDX0
JBtGS+vcT5UK2D61O7eucCdCIKQcaQoQXMSuWqXS7e0eqoiEjVYRrrGZ0+4BdPxIIQ6MIFbTO2l3
wCWQ0XTmY9uR4Y4f4ireaGUR0NXqwMx19XNDaIiXcKB2EXM6+6QP7jIySEolS1yqzHltj+IM1El0
CEnbXrgxHlNz3L2q9RTQ8IRuSpxHh5UFpk39aPmwK7VWVVYm2NkD5LB9EjePbcEBJ4DHoZVjhRtc
RRQ5AkySNO1Wo1J7sk9ZA+sO9opdekqxTkVsHmtI9JBQqcdrDcPc4MURDZxe37Hn5puahuTGLOWa
DfEG3FC71cDQ2LFBhnA43abzG1rx6LqVIPcRtfN8FrAtqFh9n43aRhiE5hbmHVU6ZBLSkX3fIL0h
JXU4jZ01mUTnSaSVWz9XDRcoxM3c1VtMpTcch59ycz4aHP9wd1xUo7pTF62AyblFxe0rkkujts85
51+m0j6mWnQn+2CkLqTBhu16Iil5U4w08SRkGJAgw32uxzeBZGyLhJanqGppOEfBFYPTR6U1ipUV
lU8A5uVOOGTDD8x7EohKvcGqQOC9qrevit4ewpmVsKImXHHOua8T6oTYzFyJGIMG5ED7lv6GPyXJ
hjylqyFsHa/A5QZAjmTGXjPffH0qD/XBwH1wXWT6A9TIdUz60JlvzxYZPqQZOQl6wSq0vWI0/c3Y
VtiFCdEkObYCZaISEQO4w2UccixCTXVlayLBKBI3bzLIzpXytR3hk5rD7VTNYldXVA1K5bdexBa/
z8g8Whf6NF4ljHbYukC+qQ7puLTZd5UA1V9iyC5nx5WTQqHdlUBnTBArMIss4R/UzFoi2pgybhuz
Cvfgvn1i+2oaqPOZ4Reqm+AQ3II2XQ9w3v4/dee1Izl2bulXOS9AYdNsmlsGw0ekz8qqvCHS0rtN
z6efj9UanFYLRxpdDDADSIK6u6o6I4Kx92/W+tbe0rTAAswWKJ0s7yj8svRyCPoFjmeXO59wG00/
dbLHeZiDKXoWxD8RYsPKp2UrqJM4ZMX6axveTUvgDY13IbhDbGE3tpu0sl8ZzRCf0GfPXWgdLK9j
VlwQQtU2REIWM6gLswLSA4XCUtwKoGaLJyMyP5zWO+uyNe47mx6kWAtZOxPvx3Ti71f9bdYwkSXZ
8mCzTcZDAXt+pLpxsvpHbnKG8jqvfU94lMzQKuD+A8aepTusSERjVOOPJYSAxsb7hRmXdxvX+ddk
Q1fwOi4jCMAcISEhK9yM7j7Kegc9aEq2tiiyW2sqdrSJMMKVFz8P2TxuVTN+kabnnR1HzLvYKplQ
2syPE5YgrGhe0qweiOnrGcNryXdIumgP2ckpcX5kTvWtDcgoln0+0Gl1Vk5KSk5sJtNP/PWhPDOs
i29SqW/BPdUvtKn3uYsXotRm1ikl1sbGHm4kfpwy2euzeO8JKfLbmAoK9J51HsZPJvPVOSKP1iJB
qeUGHoxC2wzdxJPcawco09D02P7JOtuEnYNOQDnulhUliTuVtnetuju5+vjr90Zb85hBeYBoN1Gj
Bb8r8pqp+565FXakLLwBHIyBZ0jhTdjjq2klCxaEl9Bgeh+vdMrcwf8b8QX0YyXvPXKo2pKUgJIP
RB8r0MxFv5f58D5ppDeWnHxD09L4MoiwY3rkCrEubGZ2EPGDR+Q8y+g1LIn3dyyCZAVUclQ1ccTW
CR0021wiwpOx3YxMoraI4PhoX906AsGcGCeSpRRAE9Lr8jh6JpPMLy261GrmmlI8MEyBss2STzvV
P6aK8CEk/WShJvpdXFmfETNrkIp3poxN6mgLhZZDhgwolqHh1UQZIfTuzHgklG94FAoa8/GX4R34
DiogSzNilHJyqZzzfZpFtziRgzxGpq0JS/ld56Z+bNfP5DvmJ1Og3Sz67Inb4k6lAmwR3A5OUY3Y
237aosSjk+wi1nmTvR+UuIAYPncAq92o+y7bhndQFYzSk+qcyQHxzMiqBxnWrs8yUBHM+1iw2wdK
DofZAKFLrgUn0LCADjAgxkDELjMiDlv1jJLzBHRq371qqhNBLKCbmFWvcXE577oJEzCKnrKwLHbS
w9OPteNsVW2zI6eIY7rHqAJdLN4STLdFn3Yh5bLZkh2MRrDK1kBTiaMtzw/tgi8vJnajxUfOGgfW
juQHMCKLcnoY9kM8/bSTdtqmRf5AliQYqzDNYa6jF0bOdmyd+JnU8myvEQZ17qunVjXVFRmV071B
ptMuVZKdrXEYToZ1l8vdkB4j1bXPaqJkIM301ISSqHVP3YMcQ4c50GjkLltuh0+H/rY+LqbiO9Yx
/SspVl3Otd7Qdut+OBhM/UzO0CtAJnlA6vmWLlHBpoDVuhk/OuDSjqbsN50ZEajTK7EdK353CSGx
Ni/k18NaHd1PkgZIlovCmAyoSr4ZEnLruEQx2TE/m2y0uOIY7GhJTtFUkSmuj7rf6C2kmyX6ERb1
LdE39m6i4NWj+iy00UX4kCq20p55tJc7zUHbFlWwuD2jig4yXp4nk80Gynz4p0N3TMbeOESE5QQZ
drqAG/wzHxWVKUfcSGfK7Fxt5rK7iUFGbtehwYw65bLoP3sG6rssJwiz0HvnYsCYad2uOg/fwCS2
OhrIx6Liu+TVxHxlhmlcJUGPfmNFnxY/N/ljZ1toB4MbbJ8NjQGepzCRX/PnWNUSbfXKfCJUjNXJ
iAaa3Nl9Q6rNTjmEdSftK5i6c0QoQJGAmp2wV4L9eNS7kTCHadI3jtMfTZ4KF02GmlGtaR3TrNpO
nw0bUUyBl4j6crMUn30yEdrYoYu6RMKrD0tX3eREqBPY+2kV1fcksIB1dLxFjfV+qtqNZErtO6QZ
cw4HczOWOzOuHqo8pVOP1ul5+N4pvk4DUd5B1IJnItpuPnr3RbpuaSDdXA0Q69QQglUUuQ5bUdIk
aHnJWLgNi302UXozgWipgUvESOz7mBwmI8k5fXmcbPoAPAJctDofbIm1Lqgrz9tYWPo2teOMxxQR
4yGux3KTeW/WMoZ417NdXwvv2GkO5Woc31aC1DgjIedZIxCI46DSdkNRAvqSunXqCEz1S8J6TK+6
0TVBTRaRCo6cpIfbZkR3+LJ8pzXds62F23pItDNSlasM9e2gzS95ww+gJmy1MsXbVSqQ3LGLmrnp
tWQ/TIA2in4D1Xi6m9A5goyEuI46wI+dsCf/M0MErdkHsRjiyTCGH3T4bdTL+56nnaBmHsCKcXzY
jBloHXL1atgdB6/rra0oUkK1hal2qaRE5PzSN/xRps8WjhyLJMSAG5eCYgGvehglXEVJYm1TYpUY
jlXnmmrZHaf4Jh8o24nN2lV6Xz3PI8M41RIO3VScNUn+yD4+JU46GSnpg9gS8WMjo1+/T4scWBeB
JlBZtT45CAe/a1T8altHPUaFvGi6d8xVPd0lMTq4ya0qFK8xkL9ZzfBQ5I7wTYPdZcRynFUQo6xk
W0RIIVoHhLJevCVW2tK94FXkJb95tZufkrY/yHS0bnsyaQGyY6z1sGvuF5sn8rdOI+/J7Fp4dMom
B2RpOt1OzOn9IN4Ga1fP0mSKGLFwdaaDQTLAPq7ily5dfsReVR0p3d4sfYwp+fVjPYdosHEMb5hH
X8uhBAmsUh3sherW2eMONJxzN8/FM5+ofY1kT8dtcEeL7FedJuvn3mDEJXciMPBQb+0FBFg7a2JT
pnl6Jpd6HaGBXgMAZd0iSCOZQXaSnOIpP2r2a80VeGtGEU22bOQNmN9y1e/69DjzZz4X39lMx2M2
4rabavcqXUKhKGVZ7HiEhK/9QKzGjTN18VmU1ptrRRsNjjSwMQofeH6gIaNBD8rWYZlOHUUQi7a5
zYyxOVj28rOduPOhTJBRqd/gDkv2ZefcdzMPhx6X2oZbdB/OvDhAr5WfKuuSEeDMx+g+l0zl9qqn
7AK2lW7M0Kwpd6hkertzOKLGDT4CytCpTEmImHswT9GOOFVUhrNggs21FBE90+2FXXY7Xbl7thPl
rVanPL1lfdOHJJZoIRh6LfsqG3RaRI++hIl6AHP8OHdignI4/srb5C5bqVVZqKHSUwyPwz59aers
pbPkeS5dI5iMZJcMExZukG4kdJOfBa14ayfsZ8eZcM7sCV9SE+C8/Z5qW/Nh7J9MlT5HVvPayJai
KnkRTAG5QPGtFxELV5uX20bTI4x7Kpto9bZE1ttQWz+txrlOjfne5fl5qdGnpz0M8rRl3ZHq9HZ1
TFCPLXec5CaxNOZjDaMLkmP7wT2NLCSLeToasS+lYneaUxoK5xx6zkNRyG/lJFA1CWzMADAjfr7p
BxazROlRjCuiJWp1W4Fb8pllwyU6cO96QSzbY1b2QOqYmPmacRwL/aGOssdy5EYl8OazY+1NEJzm
Gw6MwhzACdFwu2wBi2radE814nI/WomglhEfGqjjptNUvOXlU6Rb225yvhs7fgHDOWwGc4KnZtT9
CX4/31Ceb8FnRczD3oRUGyxtcRsX9ghPNX934Rd6BmaDuD0Lo+tP7cilxACKrVd+xRX2kPQ6X3Vg
AuSb/TT73L52JV1oF+vBlCGMtsGN7QT0wABZ1H6itDHZxfnogpsttvjRZ4p1qyHJ8b1WESyXRIjL
5n0ES9OsSduMu/S2NbyHOIHHhSjVL0w+y4KgZlTZg/LL5QC6GuSXhTKlrtNbC/9T8Ns9Lwg8Yyxk
dgGLDnYWrPsZfcGyf447Saq6hSJBmuKcgF4k7bD3G5MvKXkvOnSdBEznwSNNRQc+36THPi9RgejQ
Nim9xxTrr6lQ8xCj4+tDc6oHrP4awY8E8Nj3Ouv8TUFEoi/GYgocguKxF68UgmKFWCpOcbNl/1Mz
ksojh4lTnRGz2OcvvaJO9QxmTPz7aIADL+zDLVEZ0UaEqKEI9v45Unm1tkOkeozFIhrimOMkFAEJ
pSwFXXvXCxa/gP98qhg96EN+ajYNktxDHBnZZjafmCU5jLLY/6TWKDiNvQtJO59aTEyYyWzHmqCE
TRFj6HhRHdPQnCnToDG2GbsjMckPSrcQd5XRwDdAE4GTRMj6mJTeDGMHjLTUkaP8kKbOSUdCUmZ/
J0p7aLBqIOmcmR833a5U+ZdnAoY1H6YOqLnn5j81TLk+/QVSg6i7iWxqragDHT5fMtqunaaqX6U+
kRdjknW5yUvCAqJ+SwCisRMeptz6rLNVr3PxlRgYLNBgpz5aB3zexfCQLPaXM/XMHcrDoDvEobjt
h23Em1EdazpxplQcqZPk5FgQFVk5vNrYTqFB2OR/sO8aCtQu4zPGrEcZNzcl5jOobsjMujm5Kpuw
m2EuT0u5kuAydZeAtEZDNTIlXic1y3JHSBvYUabiuvU6d2Bd1W2ddjeqr29SDFiBXdAihbRhOin2
wowPcVFfy5CGZeCjIuLCCYDRXV0YvEfQlFDWdVprySrHKTnM3J9VjzKrktneAtPnG4w8+hpdEWuM
6jaNbdKuy7jhpB9P6Zxf08Wc/Lk237J2iI59iuPBRJBfY5C3WYLpKfz/RRD7VcuZZSCBggDX4Gzw
qEPJ/WzrZ7dgvwXJJDk4YLlQDMzWJu8FybkLqSZxhjsciZwH2BLrxHKT6VoYJFR6wLEVX2Lk2qiw
tnAVbtBHZgcSK9cvsaQ17pNHgypv2xINv8kbnFhkWe8ygyId/yAxdRVo4ZhaVfEaVMrpyQZ1Qy32
mrdD7nPgcFGP6mfRDG+/64eadW3F3q4RqLa9HJNPBTuGL2/u7M3ONg6ypvPJdGc5Gh07uMSZx0+X
u3smeQI9GqWE2XzZmm7+dFooGbKLhyfMfUuQO/NyV2MJNFvKEzVBOG6dBlNV1fwqG4eUOoS7O5V1
NzKWdzJZriSw5dsQldQGbQqqBSBDiJc0RMDWh2t3r6jv32nr1SaXw8aaicAbZ7php+dLxpKzC9P3
vIqWlQl4k4pm68Ci8useXTV74QNnyYMYJ8KM2qcuSylWdd5WKNPuAhmr5eN12EKPY31LNtFr2aSQ
yJez1zcHqKunKHQkQFR551jVoUYXvnbw7c7rBdVnzWgsgSjvfsQmF4yHlEq0OsIFh2g2pL17wki6
86zgYhotosa62JdWw2iF5N2at2Hr9iBXod/Ujg4Vsj3Bf94hxmFRnL4OmXc/NuWPZqo3tvjZ6vaT
Wrf/kdU+mB7SKHAyGSJKuJQxenE8/OGmreaLzWq5B8bKNB/dRmHfj626KpB3VAKskuvw3YqyrQNK
dyg4OXsKsnrmFOFeC6xRPaeCXnFpxA2RdjakSYI6Kg09Dqvfk9bmqHeM/rmwyrtGm3+2Q7+z413K
++i7Wv1ZWYI2z37TGBaOpDTKwSUNgd7Q1wiHCouw91lMQdfkworr6YgsOu7Ct6noDslQBHP9qDcC
EX73Grc6xFvvRz1r13JhazubBKi32YEs6UPRYg2gcaGjb28aOPcX3q1NSgZEkOfiUgt9T4wFOkGA
8w1Y0q1J0A/A5UIPMeF5uCqYAnYgbQ5DZ7BscpKwONklqYF//F9KfSCqv/+asV8Fi4MEc2MuUoil
BuVspUPT0RGfFafZrim49OJJRFAgMlLHzAW7g3I94gw948WIyXy2yJIKYnOtTMdPJNnNr2GK0Usk
Gs0ZEYJINx7ojH2qd/p0vRhuSwaC7Mc09+Sya5EJ2hWJYHwg6/qkDSBVBgr7jYohggJfDZy66zZL
1KzZvr23UaJ6N2F1eB3nmjf32qZl3O02y70Xcvsq1VA3WSgV4avtXF0WXGftsJerCyiJ4eOXI5zX
NM7vCytiAW+ig9FjRCO6Rcv0++/xG01pcGzV3XBJl20J9srHuTEz/Zz4uDoS0VD5gmTOylsik4lk
Q0RB7alVfFBMzRMnQ4DZcfcPBX85IcU0MIJXYCI70sTZ0MtzSjw4o7diz8pY9ebdFH3PU8uwszP0
bTln9ZUwE8v0l24IwQORdFmgHJW8AEIhLyFQsU3rLklg9PELeuZs0xOUGkQpDQxWvS1tcQaKvMA9
iqAcfG+xFSCqyEinhkA/AmNoemr0iYcuSfZAIfaiIkxubL15a+b6nVl/GahMMZEsXt1iVrLPSb+k
u9ybd+i/mpNFhkL7FKNtu3RFj7AmHsTOQAi9dB6TErUgRVbvsbL3IIPjM3nnJ1xyv7KIaqVGjIYd
UgS1hhmmxPiDWf5oVhYlj8RVbRjTlymBpJMoBYG3xqFLnP0TO+vnfqxgDKdMFPIpfGBgQZvVVx9x
pr7TaX53BshXXZ/tBd/OTeGpJWhd4t0IGdgMJMn5bRd39xgBWeQZ1teQ2oxi5Tmr+PZZst5F5eze
lMtPuw0X4r6Sn3GGb2CaZJBJ9nPJIn3Cshu8Msk3vfiwslvCLanmBt9A7yStkeUtZtMRKSymrfxn
k4w8lG49HLRSuNeq5lZDwHAaR+OuGTzv0MbjHGAbIZWTnU2ggEjvBkv/5Al0gz/MFYzO9xabCSZb
J2OZkXiS84x1jNWUFsGcNgbgDY7Upo0AKRLATPLZE2LXxm6EACI6zWx79jFOs44xzTClNn1V3m8X
YoFnI9dPQj9Kdxq2xAkxpBPsqb2O4CKUu8wnomtR2XagKXmTSN04xIn7NRvl4nMKJUHBANzih091
/YNSYOSND4ThyFvpXZOKcOaBpJDbojwbOeU0AcM8eZRW59ZkY2GuMcyhmd8zn5E0b3oOqzu1nmoW
dDX08scUw+P91PGLRmpVqnKyvdv026jL7Cj7pCCoKpxJcOd97X6gCJwDAn+KTSHz75zpqJzFshOg
r6SfVzy4FnmBtZo/Qqd+N1rXJqEeVmypu+izUP2WEtW426KKzL2eqriZ+AQwF9aDfGsRjCSJJCdG
MdnDWUCispivxOoQs4VK1y/c5M2MylfC0B4MIPBHTys1GjOVPiqP03HqjDfdoaCfGwuxnDXnGxK7
vtBsG9tiie91AeSKyHbAaO1hWLyObWPXschnkZVEitwkTe0kph70KcOF/iNwICmRk3lg+X1tOrPc
kF7GT2V5G6dr3mfJy9IyudPRkW1Xqb1pP9Sj+qzCMWecTDGbMHFTrD+m4Uxseram05pBxXJ5lO4P
ogi7rVLCRafdX3oT1XWZMHDsKDwJiQhI6SZvFirxXkxvrMKZSlcUljMAaz+1P0beZdKDgnmU+p4V
CLzWBBt61veo3Ba4MlG86tefUM5m28ohcMjTpodY7nBD0uksQQ0SLEjnWO1hoxL1llcpo3dsM2Nr
c89YxibpAKaipMdRhD62tvilcxyPp3nRIWsO7P8Zh+D4G3MzmBzBUAot7LL2Q4kElzw1LyghMJOQ
V4SBQizljYzqD0c0yDCsc2ePpMbri4efWV2zpeRLg4FknByNY2685oy2idfOMbq6vAIvembPt8Yg
p37FBzJFzbEi/gZWuvPltjxnq9ay40Jnopp1qE6bm6EyMj8hUjnIIvUW9vEJE11O6Dz/Hoa/1Jsg
Grai9fYTRROR7GonFi3Z5p12O/eIBwCzb8lHQrQj2zteJ45FeS4yakABnY5yvGdWNFlMIViAkvcc
fZLUS9vlDoEtkm9br4+St9WhdMZYA0l7bEeWMpb3RtYAWkrYaynzqmbEhRABy/aFnX31rk02W+GV
m3xckBA2d3Mm2VYXUb4dx+m2DeePupLasfEqnbscIUoqhbVT6dCSG+L6DuIlhx3pJgrnZy3Pm6s7
NkShEGhwVqPD3RuNp1FOd2mFwcSK1KVfPuOoGnxRyYg7v6W+kdllzGZUBMVCxxHqAms9LeDKkl83
8KQegi0oR558pqVHr+Dcm2nLGfWSw9Xw5xYEzlD8qG85wPSfBv2EEnk7q0g8amaPTSVjByXckBmP
Nz0oO8n8rhDefd/i1I0WMzqVc9WS2g7obbVZJmE4PjZVOZwQQBScGkldRteRE3SRbJ5nhX88BExn
Je0AuNv6leLB35kkgKP1/xyQlW8yJrRIPIjHkH13b0h0JAp1T6cYeBgCab8+GDfk7t0vmsRYYSEB
DsvPZHhkVQO4ELROx+DOjxdUXv3k6b5LMUlm6rvZTsecNYh2aa3pl+E8okN7Yao3BHGhv2jWOjW3
W5RgluSTwbawaiR/67ateUBvCdeaCA2fyaICV8cSD7ELjEa8C7NhZUetWt1DTesrrtwWg5Sdmvdj
ucqF8/Yy9Axd6F82bQSqt2rJghn43qfZN+F7B6lYO8chSop4ij56lptOU/wq9Oi0ULGG46fniNvx
pNvFNbMVdtJmuJ+86tIkFDqJlrwn6fSA5euMW/KH7WovGXYc0EqRsHEBDOeskDst0p+Upr6CusFY
NDbLZ8VtuWnPIBbVTisapn9T+z7RKlnZd+Qurc8GKXrXdIZjckTiglKu1Z5671cSN++O3n3MkfoQ
kzhZeryxzIlnQ6/At8EMGCrO68HYSwOb1m9WRoE0blmY/QwJH6Rdac8Z/FCidHw0ZfshF+chnonJ
CLMPywgRu/ZfcC62WYqfwmDpRV5dNC5PhtX9BILKSof9UWXVO9ewCGta7b/UEbR0cwwYV9658jNh
GOQU9bMwyGrDlnBP0ilvjHgHJ8LZUKufUyIfyG0n/cclCY27MIh1PEAt48Abj6E67Q5xwPuYoFe/
L8jSdHjsmRMRjSKn4WHJYdSt7z7B4gPf49LHlZJuyGiV+5Iwxga0DySMLjAU42Icb8mutLmOqFkO
1BKRoj6PUCXuk3L+ATPipkkTAu9sxH02qn96X5TlZHveLqK3zlKNDxnQ2JupLU+Dgf4hcbTjoIzP
Qg3xTo41uzSzolAfpzWHgCWWRKtURKQQTDytrms/cPHgTyJhpJnL4hDnDKvirr01zJ6AXVWjVl7a
/W/zhkbWTTBW8rElxeuIgYvZnyonPxsWh7QykHzd1D1akbk5pJabMGAiB95OHvSQIeZvAc6keV96
ow17FtMhtiykF3jlttNYRtxXDFnWVUc68BJdFpCVTsRSmXk4z0vs7YkQ8f5ZT2ICbFYlfzkl/OLZ
yQMDmd/OcyNrS1z6u8G8btOmYcphkhMLuzBCsSr03wRPIIEykoe5jodDWS2MIYW31YZU23rMrkhR
wR/WYJL/fdSMtbscbD5Lv5c0+glt05l60aCyS4zdSRosJVLVOjun13CuaCM5MSBGG83ZJBn90Nx8
ZAMBAmnxFmogRzoiDTZiWrRty1h9A6a/2/RWMh71HH3bqKaNpcgBd5qMuUwWcUHGXrqFe25su9F8
ylna+W5PrCceo2xbaxM7K2xuhtObe0crtx4eQ07n9jk0meElbEO3+mQR7od05l8bpa1/JjisCDHk
LbZjixUC9Y9WWWjcGHnEGoxgp0SolMbJHKvHnOvZH53oNRwAu0jnEuruY1GQxVrYyddUkLRbKlyM
TAif0zy7YWyyW/8bapwm+fJSa8q+qhHBZjTQtSXhAyOnI7mOgY3gfTu0Yp1TJu+9qrH5VJmG+4Q2
rrMje8v8w153Q5a15jYad2gopA866Vkf0+rUsuH2MwJu9z2HN38ScRMkTP0bOMhvONc/+selY+F7
Y2JrYrXS//K2WKi0w9FctWyDqx3yinwF16vpf6p9i+yhqAWRe2MUSNQABJXdMPSm/i26Yjc4+Utt
VzwZFaP+Ckyvna2MkJhw3fEY58m9cozXUSMFOkZ0xwwTxhfSC4B+4LXQdZulUzGOt7+z2vqwpEDR
k+b0Z5/uyj0osVlqVVuewxpA7qD+DaHpr4SqFekDQRUlgmfxsn9Dzf4EuDFF2UQL9oVtb9k3ZIWw
83Wjtz53MVehYPLXkN/Nv34EceT/k12bTaIJwnr169vuXyHrjlw0w11XKFH/QMjU1yAwTc7NM6c6
0e94DyAt+Fo7PKjQKBkMG+c8p2iZysLYTQUmA4YCGhBi3yJ5p5EFgYsyYfNZnAax5u6KoFLGl9bY
beCU6RWCE84GS4V0kMOFapFU8dy8TfJom4fOsCNzcXqo4mVPCpJ2FA0awih7jzIiF8hC21Idtztn
/oln6pdRsE2cqex84RglTwIdtei6goGuIs0lweseKh0D0aRPgezCH2FeXybXKy5R8wzUzPEb13yE
J4iZyttBs1p8OcRE2Wv1A7smz8+yS1aa9+Q+nns4ZRv1gj6m3YYemqZ5YuhBCRLzQHym7HBxo2C7
xm1FRdpFQTxpr0wDUqNmQVkxG7HD26Ywz14KMoRxyrDF/HXrjNrNKrUC1ZodK2OSyEls53ITEuL9
w1ZXVgo9vpo22rVVeigSnQ6mKn9pEld22Qv3rFkvU97SXzO89NyJZJacN96aYbrM3RsC0vZZqcu/
fmb+ibHsSBiuTC88nTUp7sS/0J+8uQICOTYV1wQy+qm0rqQlvbjEzrPhizvfNTCDJc4QGNZ8zywn
O1ItE9CMEW9Og9Q2EXWE0yFVqHUKcu4p4rpfTmZ+DElByNxkHYlEJ2hPW0i6WqatqOPq33C01h/x
H44YoDkGEZ+ApAz2S+5fXsLAP6kTptxbubYpAiVjYzXnsaY8wqD9KLUGekdc/cFb+r8A5N9/VSvR
vv3N3P/433D//1+p/Vzhf3rE1lSAf6D2E2P3ligQZP+N7f/9O/6O7bddMPs4eTzLYXCFXY8/7O/Y
fv6RZQhHIGA1bEh765GJVnZl8+vG3zBd2JCpcXMDAuc3tX9Q+/knK71MQu3XLelI4z+B9ht/pb7Y
NswXWKCc2a6DxuivDK0Jzy58Cj2oOuOHbXef7JIZotnXvA2fctV+I/kyfGg1H4aev5fLtJH68FgY
AhMsrRP7EVqrEOA7OyMMbMtDV7P+wpbP/hUczp/e17s/HvD/+lPEgP4bCvXnB58f1zKp4lmR81N7
7l9+3H6MQpgdBZtoJzuAg/JINQohQCC73s5xco2KF69ES0JDcKmouEOJVrMwkX1E6B8wFsdbkbWu
3+HOI6cG22yIPqoWmOJib7lVBpK4GSPqZGHQDimwG+MqJta9brgYgY2GZoMXxMcfifB7Sb1NkdYL
QrvsrW3xVsXTXurzJW/dQ+mYr2KVyup9+9LkR9D2PxoN+2tDQiPhXIgBCFVvyJQK+gzQZN5/GR4O
DmVyvti8kZCEI59nCl6ROW/dTr46YCF8PGsvsWc+LaODC7TK7mj8Wd4ZziFTVgyCEuQZU6HdRL7R
MSLeOown59DyazKTbSX07A0daNKR5FjgX0H+0gB0sx4LgRiqjidCiCFMzOqyTFyGHIOm7+VN6TdL
zEmT3gldfGhGfWf1jFy0fjs22mG0p5o2CO9QDqVi05qBJ5aPPo++AFKtodRY+RVMNGVw8/DBshGi
b/JUou3bzD31gu1g2uPVe51d73Feovta3kURM8RhFE+JsNnttu0H6boJ4BhGZVi0LrUaDmMY7aBw
fQhZPQrMrjiKo6+syLeu6ldGalP4hYYsw8uOs2A1MJjO0zDHgHmc53E0GWSN3wgA0XAPGROvDIAq
TlKthZsPNOsmRmDutQBFp3gY/MhAH0xGKaZVspGddZPo1owZUXD9Udb8RwctgSb8518eoP9n4Sj/
01n8/2Q8ir0i6v7ngJSb9XD8r+vbx9dnVSZvfz5yCUNcf+8fh65BHoq51oWcFky9fx+sf5y5hvgb
1DpiCRxyLtkkrOzHvx+5Fkeuw63qcVybpvRW3tvfz1xL/M21BQaolYQK6taR/8mhqxu/L+j/Pscc
qHGexTLfBgnpmfx8f4GZ9npqDqjAWX2AbhpsSK7RiDzTcRMOW5RA6o7s5AC6/p2w3LOs1fOsufus
grrWp60/ofGQlUSJ0SF8wX51S/P5KjGxDOmz7OByONka9aednCi8QfW047lV8zShtLcadvv2T3dp
LtQn3eoFA0big0k8yyIkPS5sd1mcX8fFO3ijFyJaSWm7sh2hBMu2dxCL5x5oCVF1x0GL31TSPo2p
kW1FqFc7pnK8FqPGIbgUPzDkkHMvOg1pIdy3IuueQ9t7M+c0CewYII7em6zWpcOJ0LO5m7wnB/JN
PBOj3NRXIY3v2nPu6zidTsV0Sao13iJ8CNFRYgUksMCT1M8W+06fvGz+FM4cFmelw6IyhAbwa6wL
IMSLx068R20hH/sJqReYul/J6FZYBFlP18lyD5KNKQm70NjDZfIRkWSIF3K6JslmtInEbaDAbYTS
9ICZ3MhVaeZOh1mgvc00TCVdeo8ah4ho5d6Zskbos7hnZ02x6NA4JMNdylpzmyQMCbWEzt9i8oum
BMm+2b/azvAmRgU7ZlzIn4G7kUHg0Kf8ElrNU9o3pNBnt6vqHfMe9xlFMv+TJC+qVu/M+VaEwmly
y4cCx3ngjuWjJPddLlc9pdKfVHQ7tD1mJ+1iMM5HDv1t1fI8mvEN2p/o4Los5blzn2SDVnexP+Sa
IOmwppAWdHYGDEIfUjgEdAz4UwF7arjC2rsi1w+xZf3QyvJ+7PL7blxTVcmsRer15thsCYzWDnSX
sTgInoIxLQ0t2SDP9ZA92k5+tKSO67nd4wpElMtHFNbi0gvwbjUDpBo5EpEmgAN7U/gdRi20eAw8
3Uf0jQcUGFnP4GVBrNZ27LVHFCzFCNajEKxEDTE8oqPe03K80iMjuWhPinw6AILs5GbvUV8MMtvD
efKTghFyxDmuDeOLOeovjWGxU++vo2mD/0IXXvRPJFJvRVNeANQdnOFXG9GcZXb0psXmcakgIAIu
ey//F3tnsty4km3ZXymrOa6hcXcAg5qwJ0VSvRSKCSwipEDr6PuvrwXerLSbt169tDcpq0GlWSpN
EQolSQDux8/Ze+0cCIgbbnG8KQTnPRC9eGn8DSeJr6IOFd5r7DbkTKJem62CIOn7JmLmgsToF+Ny
PqIejnaE9g9S0po87YcCE18WDq+3v5UtuY+N6LbQjDNaRX65Ibh7343IAhAprLvc/OzYrCIvuIti
Ma1EM5xKBlSlnf0c3ObD9Prfnph+xjz+DuA5SjsID4NbH+3ilKucVm2qH8K+QR3ljfdyFbjTKXGD
laSztajfKEYz5DO8CQHpYOVgFFyZyEAmmb1PDMZ1H5wHBAG4Zx+F21ykE+0sM7qLBvNUCv1D4mpd
vRU0CRjxp+dxEhCQwwtDDzzJiO8JaLUC620SeLQctC9ITfAAIutDgDEhqlrYikVICA7tN1os733K
AMnk/xzCGG8/OOh5ebrL1twGRgXJWzMTygzoZyGtzHFcE/ftr8QYbmjHHWuImZhy+zXfuKuu6LdI
AxvGEcNrKaN6ZaBfWwXG+DD39ROzSACEJjHw8H2KDPdd35lvaegxuObdje2CjJivNAYLOKpZh4vS
PYUTwjBEUEGc/bZHhfZlRMXbYK7Ryl6nBXbZKKW7Xub5wZ3FKVHJb1HBR0ut6gzVjLatNvHDmzjv
UYyta5rkbTN9IcO3t4lTP01rC+GT7hXl9iynHQHm97nd1tQzubeZcqxoTZ7v+9Lcp3MKocsJ3/Oy
/D6LEkiU3+C2HeArODMx12GAGOkDYQwvE7lW4H6NCDtW9bMxLkO8pv8RNuhdRYO3qy3wnM/X3EMb
w2J114e4i3DPf7US+LVfUmCyB6wMhwcMr85bklh380yXAyelCUsJH39VQWGpbYz/6jDX9KUpmulK
FebPSXwPEMStBpTy69ZI7kTXG0evtFdN31Kx8umuMOK3QC9WamgAARrj1Sx57OPcxGeavuZ99uzO
/efkxUd7amyKz4RtciY5q+W9WC5ri2c3b3pW1k62aMUbPPJ8WTXQ19ZAcaf1HD8h7EAgBTMx92v+
O5wEJAboLtzvdFynQNdrBI0M2SvjxcOEsWFZ+LCqR5MdYF36mBQa91uCTHdVaM4MZHOt7AQ+jOuU
z54ggMFhLNdICyl5N9EjRAXnOz9JqMs3ahQu9tPgNatSYyX64JpX6RkiVbhqFClVuCDqwDt7rfnD
CKtfjEaFGX+51X3rECWdug/dDM7J02TYogznyMJVkfrd7QZYd+ldg29bAn4q9QcJjvmKNMSAx89b
V8BiUqN8KYPsE0mOXEVFAxLBpo2qx3g32/U5AWGNTuls1GC/wkXfNfTlEYz3KzDEparnE8E/9pZE
3aFvUnY0t/lUI6Y9VUB0IEBp3bNmrnkCZK08dKNY5jyVX3s1oDeFZLhy/ZSEW0NtZen9iJr5NRFI
Ue2ifVEwIwKLQeUoxLUMQS2g0s3WfSYuHWhEBiM3BTtT8Mq6y2aNhkK36hgG3qdthOjUVpga7yQ6
AC0Z2FQNwhTPL/KVmaGvkygiV4iZF1s42kBp37tNQplPZi4f3/i9VeadtVQu8wvYW66WEZ2D1rn0
xn04+49hwTnJktxhXT+++dr+ymugGb6nn8Kov7Dc7cfwDVLWIWnkm1NYL0otnGNqpbDdsDshBHrR
wuUQGMFKMhjTCvGavBce9qyyNGa06bVatRmqVtM9eSPHqdYz6fThx9+YSXvv2A63MBNlVG0Ud9Ju
VwCC19yp4MiKd5FWNmZelBA2wpIxMAD5oGQPxLHS9XJC3TOOOIb2t1tRRhxU3wBXsFFA41TfFSUW
3cQ9Y3r+1E7/NJolga+4w4J8/NV42XNllt/GKv304je5+Ka65HfbSCw2I8dKC8F/O089wBP88bW8
OAQGrAxqWF9lvxPMvKuQyTlrvoeyJHE20BNpNYZoKonnPbt29VQtujdtAVxG2coqSw4TVd63esjv
8UkiDs85ZBpoylkb2MvCZ8QnD4MpL1lJO7TNOxKJsWBL+uK5Jz7IzbzH2/mbnY8JDulps13+DHzr
ZZjK+6VM1LE6DlK9QNAhVkD6rB5VsVFxRaeYpJ6kYCPnrLCCSmRijiQJIxtfTXQZq9pdEE/xDKRF
WERYqU98du+9mE+iZWOmQfzFCZXlKwkhM3rfbWeHWzUYiyejpsQtNY73wEW3jYz5ae6BnZURKt4M
mFxQJu8uG7uVn5K2z/a23x2Afhp7Y66+xgn5Q6Rgt7UKu1wGRqcYHBaxObcAB1H/V7Udr+0w4Ijs
BB90vuNtXAcsZJHpHkRTMPH7RIYDt60x/C1BPHt3gTHbC0sST9kicnDDGUSjgfS4lA71QA6HL2wq
/EyHIZ9NBG4IxggixnWoQFO1PvrRwD7Wrl67nKw31TDJjZGNhAAM6Us40kB2AnvTt8G8LkNWdn8s
nya7JmalA6nWWNOnMSKAtLLxqmbsJgkTOYzkF5+SG35sPUA10wdFJbJVLV6YKPhyPVStc1hinYh4
dq0PPXOnpZga8xFJZE2FgksvOcBK8/EjimdVxhm2O/hURRsaq6Q81HY/Hn2fIvDspoa9dexHMypI
ATLm+34QGrQHlQUs6vc+ZC0H+8KzhmYxLRHBCQIF4dgUn/Bt6nUn9aZ2YF3bk8CuiKAPN0O2r023
O1jpCS1osdEO67CcjFPvJLDGCvMO+QckKBrha2e+jJCh0SswHZzLcm2QTrjdkyPcAN0zUPb3wWuT
wBco5EPS4+Z2sSkAZxtr7CioUD6bLkcqOXcM1KbiCCLgPKnuMeXBnhg7ut7MzBATxb5r5Id0Zlak
mme2jYoNTm8LcUtkbhPC7XGJM07phpPWTwi1ON/ADCtSRJOiE9/mInjM3ewxBv+zimubPhJa36z+
zoBGk5IxUHTAx2JIOKEGnkVBBkvFdbGxrRiaBZXNsl7eFupDuA6pgRpqrjO9skyTro/i9XqSit+z
/GHdpSitqwDRaWRMyEkwiCN/DxdHIhuCT6Ntil1OqOrsdO4VJwVi5tjsDx6rZmqJJeTuDaMJWMPu
TiJF47Gpt5ntm9s4q46kdSVYGAuODo7xCqQJak/NpRSLj4cQIPjJppNi0+gUcz7cSiTUQHRFwy9m
8TVXfXaYELgvEmdqy34AuY41Xw/bbg7cSzRgY7HluHClfSjrEkmAid7ebGuxc6werSf8hMyTd3mb
JHdt5O8ZH0b7OLXAWQi1jbnRcr8btvRuY4hT8E2CPH7N1bdyyv3NPGFdykWImsYJ72sOTTnkz7vK
22P1QcaoaP7lnFLKFvBkqvHd4cB8HBMOv03Wwb+cHhLX6s/NZqxThqcF+BBMSVAYkLB5OUeVEGfP
9faFhBEEvlYSHYLW3pLA2a5kC4S4z7qOVPvhGwCV8JgJMzuX+XsV0vmTCXqvisAaRrdsbdpPil1n
jRAttH0RGX1AXVx6myeqdK9tAFmBiEtw+CCB2+ytcYafXNoaKMtY7vIQS2QzIZJqK4agYZfsTPyq
YY9BPAsQRc9kkyfNNJF5ENYnjsXIwxGAyqT6DKpHjMnlKybDaxJPsGdb+RV1DPUMO+5XCFHChPYj
G3SNtmfdAx13DOOrqpqXpF4Kn7SiCdBVw6YDx8BKuwDzcCGIlHYutKKso6TrbMwjZfgOTMRcIcoM
we50TyParHiBrGTWN0cVT62psTsh7eir8LGp9KeTx59iwEvnuefWAUacNBhx/R5ZdreznbGDtFk8
y9B+LVh6aYUdgDQw/MUNIqoYUbFt7EPP2OVoC3d2bm9hkT3WrafRRWq55YnaQFdamJ8lvtK+fAgj
9eGVU7M18GttJ+E+4fUA49Am5jrJ1CH3KJPqrpb0QbJdEhQ0StnGsSviV07Q+puj/W2MWL9Dp8qp
8ZIf8B2dU/5oT6Nee6bz25AFgz9LQoAVS7auu9WS42W1wJOjIs23rdMzBK+vDtJR15b3C6yjsp0T
dx6uVhZCWXwIFzkLlK96h4j4Z9oes6pGOWH7v9pUf0cHcW0n8Wsyqg+rx4ss8u53aBxBx76mnJnp
r/+IBmOfo65sZvaaVIOpHqg+ymU19BWw4Gn4GhjqHTicJHl8X/Ss/J67UtpwsPsVL35Vnp05/+w5
4vg+YGS/xjM1mvFHOPdbC4ZRD6GM42qO5IbGANXAREOKg0pPeqOMCyp/p3QwmypOmcHO6O5l3n/n
OEgxOqTujg6aaRhgUhEERzTv63StsbrQ5EGvaJg1l759HjPzORHQdKvuJqF274BxzRuXRj1tNQ6d
rZ9vmKU2mwIS1yEI3FfZgA+xh3M9e59RvxXXzHA2UUkbZiqWWUZDmeQKZNNwNuwdUjVWTFqTCgjH
MZDqByAIedKmONsQfLaKz39dttNnnxrznQlsz+v6muA+/yWeTQa7uNpz5eBuyvBtqepHqOrfs+0+
MCzbWcEsNn7Kmt0IwMpRRwa7FSQdVWPQbVoXbIXkJDXpE2dpWFUwkGS75Y/ayP1VFCxlnPcCGpmr
KKHlFA/lU031N0jrsdPkMgZ5/6I69zvEOijBRYB6yOko/0xxTOvntKnKpzRJj3mNvmtunfGU+qw/
E3qRvYspsXPUp4uyf4ta660X0bZ25myXemovBqKnyH7DdDhqmDGT3Lm9/SuYQLvnsnmJo/F7Lwe9
s1o8Os0IaHJ0x28ZHNo/h8D/16YE/w8OAMR/Omh9ruP/dv6Rp//S91/+yZ9Nf8/6A8r4MmCV/2vC
6i7p5wrWFmN+JQQ2y392+/0/PCauroloRRHnadvIWf7R7Zd/MFyXcE8ZIRB9yqzgv9Lt/1uyElIg
zrQgX0zbZBiBWIqxwl+DnzJdc+IYWVN9ijr4e/XBxmIPN57dFms6iFePmgZv+osXYF7oaU9lLlTb
PO2BrBr+LkULtl8YxoXfAX0p76si+li+79CmYASy61ODntk2yn8THib+VdJze+kWQZmMoRkTM3Ve
FGB/kfSkyljqcEG/yu9tPPYW2tTuPuxITXOqysZMSk8jWjJe5kbcJVXnbSorfCtJ5N2mHUESg529
1KwIHFPgGypVdAezpO9ddvxZEHwhwYPIAPiVKtVjGMv7ZyANBjnlxAuce1M0oYfpA8S0JxD6UZom
u17ZCl95Ue5U5vKRPgczEclatvZmQGO6Yf/6rnX4bLfpR91FCbpgPm8H3xzlyIPVKBcuAErXv0yi
/oPhtL3MbP4y01mus+UobkDLsbgL1d9m002Tg+C0oQY1XeOswE49O8gPURG2L8wQxju8cHfkvXv7
NqT9QX/oOmDs3ATLSxkK5FL27SON3NdQTb/9saPHZXR0SSZ+wGqN34X3gYldwKrp2OuUWvfakmj9
/u2c/W9Rt39ed5+Xwn+YVJHD/LfrntBLMVoHLF4yy7vZPbm1bJ96/C5kDDGIIh6XJb3DrDLHycEM
GncPfa5/rDMcmoaWD06+VUaekr4Tq01dGYKiZDmBlM0jU9ZcR/Bys8k+aDSCZpHtTLo8Gwuy/m5c
pIGu29+xJUT/Tj/wH1wix8bYYREkSNDZTRr0l/vZZvQPXBJJpMIHQzW+ScFc3O66iDOZRTdoNQib
QIIpPRshd/nEyGZvKPNQC1JeuuVyEK7R7xOv/zeyQYsV5u83EHKkJauLJYsFy/b/9rRZSTI2yk4K
Nq9J7aSmNZO30zHOvVOAT6wZwuxtdGfsrCVMxCb5HqUUuF6mK/wqmfUz7630UMXxBauHsxih/T1Z
T/ic7OSSC//UVMyrEOTf0eT07lWH3tKK5VvdIJiQZTdvzDR60knPc4VNSwcPZRj2gHCcM76tBlgy
9StmJUca6GPLrGCbZte2e8yekacwdg3vpR5+5gops66RI0roSQfyihiuWZNxCIcY3CB+uqvjjcSp
1/pLE8O0AlA+H7q5/wZYzycEAaO6W1xVQayGpX/2MABXWeYDi7R+153rHEN3umvDesL9DsZnVjFW
65FUm8gRA+OT2tmVHHfXi5E9aTH5avKUt65XgEDNyD9QsdVuKmN2aSyFPyFVbwZMkXtKmjVTOIOa
QJDhY0EWmcd8O1dV+dBZ3Y/MtR8aQt8ORqm/ks43KBQ8NJv1I2bJfuPlub4gRoY75MNUMSdJVxxJ
RaWDb2GHLyw09DM5jNNhBHTlda5kQbB3bECkmfjOnepK/97x+z8vgCjrZxsp43ZonqRRsytkwz1B
FWpDRtO4UWJkpIrVYcOtFJ34JRAx0vKoytFeO8vPB0qdY9U+FV4h9u0Ezh5A8H0+Bvuo8wJ4S6gy
q5qpMCMUUBjCMA++8qudQaD6ivSa+GKVw1Mh5XZyhTgnIvJof2MBHsawXpc9RsS6v2qo35vb/RNW
1wHGK76/R6vPL3JgCDUeb48Wax5I8bbUG82ZGiG2dZokrvPR7/UuEC9zTKiZ2/fxTqFA6e3xYYCd
R4sTFJAuWSDaAbNd5HQfWax/qEWuMS/optvnYlSX20+boGc7JZJr4jK8XcXWgWMC3ZLQCB5T4ptt
NAFnnTrVn4+7G+MT6LuQDaUtD00JZLSuFW57ujt3hlEzBoeglxjItGvX/bJLQnAmb3IuqQz3RhGY
PxvHOsisKs6mV9cnVwwZHW+v3Uw2djHD/xXUxXAiwhwrsEbHbM3DcFbj6ANITUDJhHX93Ejzt0hR
bcfTcepcMO86o2HfdvUuXoRDY5dupcryq7YAzQ4BaCpSFzYleRIXXdKFnDIQTT1pzUhkjEtXokKf
auJn4pKxatfpggiHFDJEj+sefvrEsYkpMLARZ8toN9xPhTpzYccHzEnfS23Ndzc73eROP4SGSYNu
52UJqcH1Qwuy4zMjsLQ7FTZcoEJ0d4lV6XO8+AOTvGLagVlglUQTt7/s38fEGHYedwBtPC+/n8dP
Acm0Rep2jE3OxSTc/brdr/y6F190iPKX7T8G2At7lfv4BgUqTLDIbUsPu+DeYN9kjeCpsHA7dR7H
/27bR4QoFD5bLjY5lF/zALmophBPeNHh4P1KhmD5X4Lrk6WFW9PRZ7LFum9OtIc9IvggPPhmcOxb
/Wgh998XdfliLqy5dvRP4Ae6cxHgKC/rF1h74Ir7vFuTC4HcaHnFMxmAu76gh5N2/aljInUaouJN
dH51H/vlvRXho1ZaTgDi6A8rGV2U+5BxJx2pjH7xyoi3YCSxGTsMZTGC1KNLR2ITtPq5pOABOeSD
6TeT/m4gf09zmS+RosVLT2fPF4IYkh14dnkvvAFEicbZWZjW6zLzcqrB/h7YyS6VJqE20nYA7KTf
64zohJuByR7KEmUHG3syTPtBw9e5fe6AJhoiQDnLljJbJeY4nSILwnKylF2hEUvQb+pyuwRlJSFk
aXQmXUVKiB/7+57u0I4OsJtDojWD4Jo6mbfpEv+dSB7rELpMcFxmr1ttB/V+lEvUePdtCijTrKZ+
NEqwhWTYwIEwncfbh+xFzq+gYhwxO9SCGYipzYT1hKwKsbADAVENTIbvErc/tlnlPtiN9ZTo1uES
EVcYlWodUuoDcy3aa1HQyZg7zGShFOUFMQoie4PmOI6beU3gDpxkp7YPokDuZ2AuJUpxo+cuJOFx
JgSsMLGaOcU6TOlIg40CoATBuEPQ/SOIP6VlDfspt/QhngFxuMCEMQ9m0M2ZyT1FYcrQQcTfCic7
dkpW2wTf105O3Xy1dceaA8zNbrLpeWYQ/xxU6Y7O/NEa8ulJm1N/pm9O23XxTmm/e8patzzJqn9K
jejQUsDfW9iKyMDQ1T4DSoELTY5Q/okacbiN3dnBoYuTbNWXm9tDRrTkgAU+NoBsDxeXI3Gt0/ol
g5PJAuSYEGsp6q2Bb2cv6s7O1L9HMlYfaRxdzDhBJFLhmdV0u9KMIYStxvcGqKSTzQOZZngufaP6
4VoifuM6Olugoi+hB1NVAnu/b2ojJ6Rh9mCjK3Odqe/Ad5NfOS0S7N7peoD7dM2bktVHYrKi+QTi
Yywdog/ERzyiSk20viR04cYOxK1I4f7adZDvvdD/Yc+pvKsXXklLhsYb9s1s5NnXaZi+KQldDAHR
BXy+dWfncXggLGbVWaALojxP9z47xKZhgeOoIs6iLf19U3eoHHPuMh0jOvK4hzstg0dajfCrm7rc
cZndYxDbFo87pMWI/RdBv3EICDHowiK+tlXVH0PR8nyq9dDr8mrMH6HfWXdBw9RuoTjsx7zkqGiP
w1ppVe+E6B8wo59iZ53VqT7fnlVUuz/aJNVb5bcOIAsYm4Bl6KDNZMt0hK3NtMWZrbEc1vTfvKk9
Fh58bK7lIxvXjsiORSNbButa4O5sY46jIM2mpGeliljK2YVJYomNBwhQxIMaDUoxVtvMLstNGpVv
9SypX2R3qcNy47ecRQTpCXvaZN8rRxm01aLrYAT5JiR8tRWDgwlyQNCTgEpYiq1cy6eC/Ndj1REk
EzIdfur66cgwMRVw3Rjk6aPk0+RMudTksFRl6nTPg2x+GrgbS18mTwzIVsqp5XO2TyN15xYujAsb
Ka02sNeN8xBDHh92A2v7Y66ZYlVV9ruYqvi6rOZhKXcdDy9ZHPLeW2bu2oTmcFvf8MXL9TiV7qUb
0w9FBtcOgmwE+M/KH72qvs+XX55MpeKKYlQ21JIUj7OZqAXvVSYF2hoJ6AKLp1j5cHPuu2beBy2g
K/iC1j6w6nvVz/mucPWMBhjOzNySdFY0aAa8XLjbItKola29pklxzK1a3qliPKkgHg4gEgGFjHX7
lCUS2ZK/qUtvWjtu9UDjFRUriuEUjm/d9A9ZMct14AZvncmQNG3FaWrVNSTM6KQyeolwkpvNJPJ+
203NJ+VHtXdn1pbZqt6ZXlkvadF+Dab/VMtRgPYCTS1dAphK32TltT4yi0w8l9p7laFz3/IIBVvT
k0e/scJNqDA0T3ZqHdu4Mx6LmJmuAKBaVywhovtGagGwetMzHth1zk4qc1i2RngCj0LjrCjzvdQT
pBTyLkwEySug5/QMrH4CMRGMu2gUBFlWpM6OiOx8w8xekTtgodxGlRleRpuuacsxGf8/uqm5kWpj
5/zjLJDzDoJgnwAVdiQ3AslYJRyjHHdvIrh3awN6GHgofKpEZWW1tcyLuAyQaPPB9KjJ16bkNHt7
CIAthofawzLSLzd2BhYJIHrM0LHuwnvl58uMun5Oiowst9HdQwJCP+ek4wbkvd5ard3vhWc85k1b
3QnvZ9HrA23i5pnsjsuUmvqhtS9ZjMq8Ws4+AkGmiS4UlEYWHhrlnNQkxy3RXD9jO4uvI8ayhkSM
Yz64tLTL62AWeMtJ9t4b8UtbI2jzlk25TyVcCtM70NDOTnaxIyEv22dSlcfI0k+6dd/NpnkdGcVf
g6jGFBl/YaWVW1v3L3EWmI96jr/h/vwNiii7WKQRopUS8/b2K2TA0M4n+eoOKj7yEkc6BzfDWJWo
4BeeWNdbiea+dphtDP5vr4AdS6ZYtis6xztmefoxC7M7acaCJM4E+3bEFpkOiAFvXZ/bEbIgZgwR
BhgfnFUoYzUViZ17F56tfadORajyb1WWOHdzDEqQrDWMC375sy+IyzHJXQmSQD0PUPxDkYlt1lMs
98KPzsRUxOvY/FWDK/+AsBqtaqSdYArgY4BeMrYsJYuQLHdJoSPzRiNU3Q0FajVV2/Va6/L7rY8T
J2I7C6+5+BmGvqiM7rH6s7i2VCqW7RCQmM3nW1OkCTnyWMig4mb2zhY3MVsOkymvWAezlx9wWH1U
Xca8ZpRvQTzVNFSEeUgZY63rTI47DqOAfOnIpLNSu6LNx33S+o9mJp6kzt17RpT1yDDB6L1221cW
sZkVc54obeNrJ3gOEO1nZ9HjHqosJ2Z8FVtE2+UBt1vrML4hOwxIQr4ugwlBZ9A/THayFTkdfC/F
Qe3FDLvV7VxfUV6ApV8D1FUnTAeo/4VwrW3QYPJt0SRZ8MGPYqSqHwaf4TU9ikESCWl5WXmyq+iD
X7YraC/t7JGag8SUFl5h+jAZ1Kn+SEmvInEJRNISFNEcPKOFPC1AAt2q2SJBdzKEBWmZQVV+QEcR
x6y1jnkLFTudw4dW5/aRQZm1kl77XNf1g6c7/3QrhexgIGm1DZ8C8onWDslim1F1WPJl8nordN30
wy5DdfqzIC0yjK/h4+LNx7IHUb5VVI/B7KObBFqyxvANb0GxolPX+0z+kt+jEdzdTqulst4V7cl7
1pE3nQLbvNW+uWYqxI0HgX4KGnjfy0VLTInklRFXkwLPtEmKNl2kc96cb7K4BdbRSqhXhMTqqN3p
ti+OdH+WhEJGQ7x/C6ZZcrZCPz3NtvhZ9v6w85ekudzrFwh+yfitdrHY918Vg62lfo/wNM7kq/jz
YYgSB4iK/2sExwQL+tmYomVWb8OZXHQ0f66jatn7tWfkz0ZTqzuGK90VZqC5122zA6P9jvBgfHLR
oz6l2q1gl3BkLBuDDFdF7e8gi923wGOWNJVumycxkQHdMF1VXvecDpiMciWTBxRTQHeiCJNbDjm2
sMiFjIcpvYTLl0ZnBclNBLR2kUxQNkG7SdK2R2hmULyGCUQAc0QSMtuNwTDfMc9RGFlnkEibVDkm
YTpljWMYyZRoi30OOpyA0Cq4erYZXKME3sjACXJtAjXZ0d9pEcna9aEO1IvGTkoQOCqQWwjXWBjd
XdvM26KxvX28HJtuF6gXGAQbLEkXmbkxWXDqoW/mL1hDwQOlRbdPbKQnfqV91or+gHuhPQ8Dxugo
vjKN58Rjz9BxKx3vbs8uwqVka7hgSJfG8Tjm9np9TEfvPhjZzAPvi17ib8fmHzb024k1i6qdCf7G
Ezhgb2+NZNcglPp35iyKrz5/MLOQHowfq53HWVj05HiNPgJKMwzEGotQBgdW+Q8d3d51GInsnIzr
Kmx7zMwsYGMTl89FLA9eabn7IkH+IwPfePCKMnzkfLmp8gtMsxx68Og80oPH3T/Lazrw6qamNNcj
YPR1aNgPzFLwpy4bPiHg3SFH7kYHx2ApmPLj7cMUjcuAe8oWMewdg3Zrx7lo8CrrhXAxBNnSMDaZ
7RwoOYNdIsiim1KhVtI1yo9MXYfRzC9pVD8VPVCxbPI6tuJpWPWyJVl8eZxGi8xGx6vGs2P0j39u
PEF3imLq/luIVtn550r3w4H1AhAfmAMSLJLfTUnElzDKR0k88oacD3Ugn4aPX4+KI377lVhZyPwc
2U7eOOlpEjBRJYIIL2C20dCA2KSEqayNhdWCcoUlnpEBjLS91xxA0Za7pC2OiZVP7/QgZW+SrkSF
s5OjfXWqqLwLvQSDc9pFh6ZqxL6iPb9ukMduymU8DdOnuNrux+2czqHlgWiYT+wHpJH4WbB1TIf8
hA7ghbM0kSPiwje123LwCdz6ni7LHdYIvSWrML6mgfthkpWO9JCNYdHrkRqNgGd2wZ8QJrxOULb8
f2vUn7bRl6n8+h///RdJSW09PX2RGJH/i71pcW7+n41Rx/pH9b/9+J9jUeH9oQhiMV1yYTFUOj6/
6E8vlOP9QSgU/k/PVEvrZxnv/cML5bh4oTxTmIy03MWi6vxzOmr7f/Dj9PAhTSJ/MxlT3Iy94Vfx
jylZ87fv/2rpdFznb0MZR/lCSs+zHde1ltnZ8vd/GcpkqPwJZjNzlHcc1UVA/HEz7ujPywtZFQza
aWnCgdKMQgJhjBdgG48DkMGtqkX6UhaRu2os7DbAnO77IDB2ppMwJJC2fLATKvKM2EY4esF2MAeC
RGBBH91WuGT3mtWTn1tiRZNAfNaoz8s0+xJpA1A16F8pmmmPjm5LUCgS2XnqgDfBzVnrrhPP7VTc
0yS+zkHYfWsXTnGPGAFUZ3QN5/vYIZAzDEwFzJfhKBgOOh9ewoYn+pVvRfrqxv3eih3/6KRAfnM/
sx5l48Qo2hB0mZ0wdhZ77quu5A/D9ZPPXneX2TLle1YHd0WVKQ7bLQSgpWCxjCh8YsMnS7dtxQZW
CtthMb1aadCf3FzVZOmge+mbYxr78rsxN9QOWf6qwoSQ7lRmj7Ijx2FM7TuQO5wQgNKuqcH0Y7X8
pao/rcjCsFB34mSj4j5MjjluQmCamVupD44s4V5wInZyevsRtxUysNRdubp2jiUakLOGeAngJtnA
DLG2VMTDlnQCBM+FKq866Mtr5XjI+uQOu1L1EM1ktQUYbNaISxPCaLqnsAD2hjsQ88U/vySR3Z6Y
ebUnXecVAVrMyRae7kGxKWJo8U1o3SlhSGbFt9XcnLIS/Cb+AaLDvP7RECS+m2G/tCMG60Sw26cd
z8MjZTvqwSzHPBBX4+Ptz4LA/m1EVXuyWCGvhpds/ckaH8eiooEAWTBHDLqR/JqnChwgGMgkOxhq
mdtnGSIrd8A/6nU1Z+/42QqbfMsygJ6bIOBz5iOo4YY7wLavtr5ucUXpSZ8dRuIMhpOGT5nu6u0L
uJJ6kyvW4xj+APVd3L5UngqezPGXN1rNy4gEfVbu9GyRvRINiFYJua1f4X9cAYOp+0iU3Y5wgZBi
pvcxOTERmfIk2IWj69EKdd3TlKKq0yWpBOESTbB8CUg3I8YQwUKcDXsLceuld6P52OCXvsoWeHr5
/j+ZOo/lxoEtiX4RIuDNlt6TokS5DUKtloACUPAF9/Vz0C/mzWzUcqEWIRJ1TebJ2m7Nk9kA4lEl
nLykUeo4CvnMbUTb0hEbKwl2YTWEw0gQA5dsKk0E2Rltvx8lqNkjYoKUJc5zGsWi8lyw6H3MvFuJ
ehvBYl0ZErJwN8hrZMK8xVbRmirbRdWkbetG27CtxOpkrxGIM2pvUB9Ufpttmc3ARRakALnamxN0
aEvZEa6tyd1YJpRQ0G/HwgZVphL4GkidjrqH6aSrUWDlcbBKggmVP6Nk4GtkQNt9nz5H1XjQGv27
c5PwTh5ss/FVgm+mHosVtTDWMj8i1isLnhDxoj+ITHufk+ZpQHdPRhzzdoZPhhwLNpSx8UyLLJE3
LBszKY8oxZOjcP1vN/vu9GQ49aysTyxWGYAM3bavmmrpVSMzuq6WTAaucVgHN4MMnHg0/R0qPYSJ
Azovw/qr17a/kEm+GqxaPo82zBcCq/TCxeItBGJo1SmM/FM/53LO7wJvJMlMtVgCYQhmq//3JcGG
4/Dv4ygo+11alwCs//dT/z5P2F99+Pe5//ywEWjlkp1lsndZox/+vTH8gmJxAoZmBaI81OZQHCJw
Vv95D4F/QkyGab9iaJ/JgjrT7fn7Oq8kPyOYnlBylCAOs+rgRKo6FPifDvEoSirN/37878twMPik
N3/y31f+vdFk46x1LXifZPcRYshZ/9/X/n2rmj6sDpE3+VnjtnNt7bmCYXLIBGg2VIrRSxyq4Jk1
SFbqezIvyY9Er/PiN5wZjtUaBy5t9GIVstyOeqRW/z6cnN8JkQVDkugs774avGeBWfKlK/Mzgo74
+u+jSSMPaDS3RSH5K5WOzdSiDVnMx+zRDTTyZW/8gbRyyFqmGijVaGJGIq8NX7tHWiY3dZ6VqOHk
TsZlvW/78Krh2N1aivG6XpesvwS1caJtO6fS11VXLvHTUm6Pzatejh57cfXT9II/a0617MctLIOs
gjHaHpyBcFmfFAhEwJSH6MXxp0K1G7wniA0hwVF75JP6ovFoYLUkXtVF/MC38CIT7dG3IIGwLK5g
xN3qerpSCLAAp9Er5VmFqOS8vkUws0u19D2s6faYRRfkGQZnvGy4gYqV4+uXsSQxr4uyH6ut7gZp
073m7BoBsMFMI6QC3Wtq2fgwiuoPL/BHSsiCBJyNI/UCxe1FkfU3pOyJWAQf82J88h37gNpi2WSw
icsBKv6AYEDdtaK+mIpTCuw81kz57jv6O4EYZ0xjlSeuSm8uOGI4k99dnd05rd81a2vW3h6RsnJB
l4VvtDw0Q7vTvHwz83cy330XWsA+Lux+3LlgKcYVKHrAm4QNWLhfcC3Km67bx4pXX4tJa1oTiLVV
ifNpdHQPZi1+Wh48+RQt/Zho5LMLhrFkdpUPExputVGT85R1yCxyYhHd/J6hfAqLP42AzMePIZLy
tzWzR5nwh2pDi8hLMPi1EUaE3JfXwC5PXYMcqUOgbbjqbhUHW9KFFvWuTaq9UxsvmSa3mV8dJrxw
GWSb4ZjY2W6CwtyZbbTA9PJmV/5T12nLGZ6UVmI36KgIhuIpSg95MnyFJoMFXBQ3yd5/4l6stPHF
nazvqGLlOqm1p+Bm9YyDo+41y+3X0DYvhFf/Zm5PSXNv/GrV4qgVHhALq4c4xKusX8YFDhtzHeuY
6XEXwCmFc1czYGPFviZa6ypEdNATnPNF6/9RRv/BIuzu8V1tk2+mcnxpe3HFp3Qms+YaeaS/pUfC
BW6TZdzEqO9YE/3pRXNzMWsyYprK4TPskUXpNRKGSvxETXT3IgezO85o1512bSbf6UG3iTJ2utKP
hYttWjQ4rC2kC2Ywkt/SbwhVJrlvMCfEe8N7O873FYTDRmYs0CKhVxH6GtjPR84VhK/2JvThDYs/
slISzNj0eAvLZJpgBdcRSXdX7ZS0lhO6B2X1j2bkpRXWGaHT+Y/bFgsjlb+dob2blW3jNOQvNiC0
w5RBR0eGXSg/RAEHMdrZ1gX/bDQjlGehHy66xCOSh7HCMs+rR983OyZen2GQY+SNEHdnsXvLp+xV
9u7rwEBwzkqc3CkCLYhl1bOvZgmbpAh8JHjk+JV0x3VF7INLskMYikNrYW8aPCxLwQSjrRwZ/bE8
YKrGY80jYzG0SCA45IfFgvzvZ7MpryobAaTH34XHo0sQKUSHUHMeppY/xliRnqCLe6oHPJPw89mE
yYiahyrSGMBrJj7wUxhLc8xOMqF2pTHuUw1jUBqvnKJ6TKn5bibmR+cRihoFv0U3JOAZ668uqf70
Ds94fRrXdkijG8QY/nSNZaWXfhbQmjbNFJwCS94ZKEh0EpRq5CANjstaGUEXdAcop/gde94sokB+
+0W6EewLyR/kmgP/k25wlwAnF7T7s9s5PZO5dDer6N2xa3KpE/7HdJxcbFdcmzh9MeDtNEGDpqoF
6yvpzjGXG0snih9jYT27LbfOTMOT5rOxnVUjMI2mk44lkOaA25pAuGFG+Idl813pTCsJQ13asTyE
JnwFRWM2lwMnk/F3h2+SVBTvuX6LIJkvBhOwHIx3PCems/bdgXMEpUloWnPh/jcJwjMOL6aJtjss
S7/Dw2/HR0HZKVL7R8QsgCeTbROY4yQp1+jxwij/0OvgXRdcgRHN67xEnEUMzDvVzel4gnQ63RpL
ph/TD7e41v79LJRWjzKdOPSz+KEFHBAp1110WLZz46vtOjDWpnm1kHDlOVkebV9+K2v8mcqJpat/
mUT8iEaig9w2vY9txEQTRWNt/EDRx6+BaiuZTyJyiqXCHp6qF7t1P6xpeExTX1CdkS/kG8gDol9S
60i3UeTdxcNPqaUUYTBdCzywgOy+oqypAASIt0TsRZe8Kz9+9JP50yXmHcXnygdRuOhd+TYaDlmL
0UrGzn1QsF+NqvzuY6q4Ok+A2UXsFKtLkDrfdZ38gBu5Ve9xZO98YoOtmFrTr7Nr6NqEqQ9LI1OA
psV7E3OM2wQqu1DsuNEvYjMhtN5hfWlG2DhCXtnTjqP/dRIKqQaFuvejG8anH1bYlMS7rgBbDLxY
Art/iWMGbq138UYmqbH+EEby7CfTSquzlTv5b2mS/O2r+G5r7d9p0/b2PSCinik0rIipTFZBPdtP
akLJzI7BuYfqBfd40zZ7q85PDulE3Fd2nqru2TThBx2Hv3EfLEsL65/VgOfx9K9UfPP6ILlIZj9+
VuMLSJrvhadzsmHAeVKquTO9/qPpsVqW+QjcLRc/vBBRszUer8FxdC/OJM+F03+yHWQijh++rZzf
qmxv+gjioQ5WqB6fUQf8kGqCDMspgfo9Ye7gacgsdkHn+ygtczPFuF74ldC2fg9T9RS1X/yHl17A
U+ndszQDnNLEyXvlS56edIlbwaHfN6sR7EjLyTLTBxm+RPQF2lszzxkk54UrCebokvSdfqqz7N8w
MF+tLl6bRNZN8CAX86U2Y/1EyMlTm8U7tGoIqeMXvSjOpUhPNlqbSvf3ZuWcyUa/DxWzCrY/kXUJ
MBHWRNpwNg5yPxTQOzX75BjN1YrNU911N3d8AIMit5AfaBVweVm6P2zjE2v51vGSW2KNe1cjwY4u
Febzd9PtyFQFyTLoNGKDvu36Ck9uAdkPAmTYgS4cckI5q6g7e8FLO+vEZHOT+ntgDL8SxwyaqzPZ
i5hXe84e5V98jWYF4K7F/SOaxA+Tnw/OOJx8Iwl2lSxPuQsvxkXL1w7jTKboAHqBXkDs9jHaxcZJ
wZ9M9tXrjJ8czjRadHAEsfS2rY4CAeXFMZEJFAby9wZ5y4gpXziYxkjxXGoZRpBw0p/aun5hGX+F
BcCk2CM1K7f0uzMN7zVRTahB2vuYrkTnP2XpS5XNIQqj8VPP/N+EXSvudGQ9LcP3soWVUo8+h0Ho
/Bna7FE0LJBnCLslnSvj5Q/Ol5JvWfctmOAAOKPyiXMmYX0Nz7ciUdK316LjhJ/uBDo8utp+Qek0
94GAag5DNLWnbJxtmKbAezbW1jaPo3OfJgQrT9gGJjxmGtQfz16VYyxXEUojqmry3zj3tlkEJqjr
WNBXWpIzNJZnswhLyAfqjTSQdzsGAiK2QwgF07TWoy/ZiaTm52S6UMmshD+3Xcid7cuzbifvzCZr
fNqmhVr9MzFhbTu1dfIiuD2oGv/E47SLkJol43ixRBwfRz0YFhpGW6YA5AsZF9tB1JPY7rXzqL2r
f0vl0Tax0Qbji5GzJO/95Cx78rYtR72yDylfgy4ne8t9qFQan6IEd6+51WkeoKQ4wT1XjGvN1Uie
yUloF0nH0h8f19WwOCcZgF4AN5grvQTgDBFAx/oIrjcCXY4RGScfxnd577L2mFVV/FWk38wb5dK2
BmeHyvjgWL32WhLW5FdzYktc4y0dDHYv2mfiJBBzhmSj+BpdFQlqnY3UY9D8XSLYIe6bymu2oVvn
R4YXLxzFaYhSuMJAOoRnQ2TZrUUPUSfMzMhhRJMrMsiTnRIY+YZNVKcjsVTWU1Ut27QwtqQaPDQI
OiOWwKF6cscQb3aDwdGaHyoBlos+rJtFZ7PGNcKQ2JYs3el1dSXfc1i3XvFplC5QB1Uji0CsT7xB
spy1ryu/0qJV1aVfGuuhzP6LeG/i5mjV+wZGWpnkatPAszU1FnVAjzBizNr7kYspMJB59kRw44AU
raBv6h3KILOxXmrU0qdCY8UtI6/lruQcHOfV1Ax9qwJnLZzoXmd5vTOEfypIpLuNSWEwJKYo6tHk
HOzKW4/0lauIXGvdUc2+ec8yhrOT0n460a0YnVErhsYFgHRKbzacQi29t4aXHo3MPUAe4uVAAMGm
aZkQKFpxMtejgTo+vTVN+TsgqmTz6TubVDYXM8fTrhvBN0OkOYCr+QuZPMc/H92J9NCB/iSfVcwy
tvdpNCPbn33oRAYieCM+j70u/OZfmsVxHsHcAztHyOCG0dY1xE9pyF874MIpeQjgbazGL7Pwsw1L
LSI7lHhDZzVLKcJ1M8CWFkZtHqqaKRW7fEKABTCMTHQHlBPFyTfqJV+KVxWj8WXSY//NcmKaVMwu
voXQF9s34L7eiakGN64yyLdhrLZlmjfXAC/wGAJf6YP+vfchWMtGLSfKmCCXfyO7bBBDlL9u1ezJ
ZOUoG5FHIoq4E0HBU09eLM7ds6nCH5FVZJbW6QAoY18WTfMUWN1fQDPQiWY7eFBzy2mKpxGV2cYr
q5v8p6FSN8FVPSDwVmvlGRhV6YvfJtOH/4NPeIXSkjDieunYQl/iyiVcrIs27Wjh0IeosSjM8Aun
vLZsBZkMjoXfE9XQDGipjx6ApXQotnLM07fCHI+u3+HnnwaHeovY0sqb3af8AQGtIDeyF008RQdL
0zmpyQNzk3gZiGya5bskGqnniJLhXIEAjvJ7ko0/pG+XukFg3YAD0TCbu09uwz0SHnB7gOSLWGNQ
7QTyy8A7T59AJovjcndIDUDhnt/vg8jJ1xIAHikf+VM+Bsy7T1bTIkanlA505Od9/OEyaAXUgOLC
NQpt0XoYkQ3f+lVl+ToZg0+5NsJzGeGsGZ0LysOtXnWDOM1wk2HQvfCvPwRyVc0BL0ZuftWNeoaZ
oVZ6T1EdSHqEPmD9OOGrZdFuXhNlvrUuu9t0muY+9arSQ0bIDkb/pY20hlPVZEilqXvt1U9ltxZT
rhaIX9KFlpJghBxOBf2usHq4ne/VOLw3DrfXtENFMlMyuvgWlP7d78bXxjpUycJLkL7x6N5anASr
dFBwJKr2XfaSvY6NdnFoGV+ReDoTa4qtV2r5wsejEQzA57Qo9XGoPoa2zrdGQ5lXiPbJVTgYSr13
943QSRkzuZsQnqq23JIpr6BnpSFJkQGAUKRqv01+p68kfnfauqPa54F95pTYZY69kba9wrEQm95K
D7qj5Rh7P+meh8RDkztso7bcm3b7sFwYUq2PlpUbQRsGv2OmMQx1so9GP2OsNjz/U8vDXxYl3z3o
pfn+d5y69myn/S3tz3Vh3bFQbAMZXbBJLOf3pTcSOWHtYBqew8bfZiWrWtQsxBTJO/XRgNwjkS5h
r9UOMOKx0pxX4o6PivpLhXNjDEPG+aNlc1hxhuW+cTepCHcitc5xQB/HLsFkD+HG+jxqXFSVv1OW
daWwP82/mudYK8HjQ6N5s7PyMqvzq9JBQBAvEl6QbdJzCyH4gfx3qnMgoQuVyU+tYUBlPTHHYJHR
7BD2vOnCZZBqFJ9eWB1H1dwq+FxNPm7IZH5QWFNRrGOtP3e288z07XvysRYOMK5p6qNg3/ssT+ar
MGnViz8WN8s3t0j/9tGEDrP8yB3JmKaaEKazj5r5zQhcFobd4DRJqOJ9Sm1CGhbFaO3SIdsyR+eE
dW+9m36ODqe2D8rP5h7beW+Mhjah6ZwrFV5cyqtp/Itk+27/i4RIyIswr/N/B/T8lBXjrUyGDXcn
bE13KLL3TvFCFTygEKgIsbjk2LT8HITFRIV/aoP+XXYYkifpj5DGuj+q/AKX8SGJKxhJamGdVVp7
1c+dPC7qPQ6qamnaH16DAUkAERekGyxbV9t4HpH09ads9H2YmsReAA8a2g2xdPmZrHDUcCXxZ9Al
V8LoCHWaHH+Z8bopnGAvQ66F0YQAVDjIHPsSWXRPZjSdm/yW4TrQJ3ePTuIsxlVHRy65bFlkwqoo
f4HW6LbxGjXtjqPkpX9lVbjXLaAIPKEKZNChMm4aq6lKh+5fYAVAHREN58I25pXl2jUJfHSii1eL
zwmlu9v328FOdqjpk3w41jK++vX0PeTaDdXxRZ9mT/hNl9YF9tAHHdy6M7lrxuW5S3mmx/KzFuMl
9iAROXG+sr2S1Nh4hncBHGRLcA2c8MbC+wiYoLOGo1nlnwVZW6lJy1HZ/bNSxj5qMZp6SXcpRXdh
xHnwJgLU5tzozj6D6LlFaX+RhO8uzDi7cbfeRnlkEV+knSI3eUa4k03mKfHQZLv23Oh119iaCLVT
2wmcW+2jVE3LgNkECSUYZFDPJf7GxYojIdzFUXez0+S7G71r6ERPk5M+9761RuX1JHv/BU8qs/TC
fRms+KoXGhGQBW10dQ718h7nxtkp+m/iKi8GLTa3/+9grHdp4H2kTvWeGcYp43eKecKVkTrnKrk1
JW140P1xRp87NUo4FyZpMhxG1m5Nld0piC17uub8sjWnMSaI0B+57apzZiY7Y4h3vCBf8ABdUnJk
vOgYDezpK3UATPUZiukgYnmMa7VK9E0Qxx91xlKWoTQvrdWoe69Jrx/n38Pl1upSQ2JhwXwHyrnf
IPk7GFn+67m8xKzg1GofgZFfM6s69dM7N96LEUSP2jOeCmN8TgbG1Hn1EyaoeonLfOny6bVL5xnQ
tDRacTT7/iXyItIjeOpXwngZwu49JBbAMT/UjGYMQmRxwFi2fqB980BbT5KtOmjHJsB/N6KaLeWp
RGSEfcjuymcbB/c2zopvlIO7DGxiT4LO/H24Lo+DUTwxh7wE9gHp82yjduakvHInE1bF6jB5PFeK
5BUd75se+bfGL17GTsAheiFHuPCJSYoNQAZus5uvYtrPSj6HkrZZ1iAvJiAGI4yPLnsxUm0z/4a6
IlIv1a401m+USisvECe/dHe0xc2ybTJnFSEMl7K9JkO/a+Sw7WNzbxLq5vgX1FUvtoPCnpT52J6+
Yo98ngKpF3yN21BQVo76PsDWZNbek2m4z0EMGaM15HXqwlWzqsc4wjiU/OmM/mZX5smtET/VQENZ
iC5EMbARrKFN+Vo24fgDO5UGwbIoSBWKzd8opHYpdPtXV0l8jnyn3WXV29CRxV3WeKizCgpifmt0
gKwEShNT5SYHw/cXpWoMGnTk9tKgW4qK79aLxVIZzMhzg2malmsbjJFNJ6o96hHMzFn/mfcNyQr/
ZAciubUz3SSE9r1wWlnvCGp90swyfWiF9JetJFq4JkqVtogABDJDmw2bwnOY3DJTjesCZ+6xVOWH
H/SvTUUZP9AMbA2glrA5SLAW5mEK0THH6OLC1gAUYaerilNiaZpFhgSRgVVbzqGXRbDyWMKT8hq8
9xN3bq/x162M35ohurcMqCcUjCvX58AtMTUsrALejBWsUo+5gu5na0KcNCS3vHHIQuGVLA7CzbA8
xcV3ic5fQBW0MNos3FI9+xCswhBS49jPrMW++A5DtYVLRX7IxAUhSBo4EjAkdhG05y500PZfUAmB
tKkXEYpeGDC0UkT1HYJytDcedgrAfhHLglUXnRrIjABTakxRXo851LKZBI41ywBV4nfOSLmupmWH
VHKV9cYbwMjpJCTdMFU/F+REzoixNKxdMWnazmIyjT/hpLypWGe6fEkCYGrZd1IF3FY1rFYRCZqo
FRnzlmim7RIzj9dPO68xp6OZ/vVs5zsZ2wblYTCDMtHRslTNmFixdHCpiWQCBCU2FK5njr0C3wYe
hrURUk+zRllYsZwHfp/ZxDbIlkOyHsfiC6HDLTZRgVjBh6y1jozR5g1eMc4mZD802SV7l9xdIWQ/
eJp/st3uaLQ9QSXUJ2U/E2bL6ZlmjYk44Ym73ox4XjTJayNRrLYAn3FuUO6oEKFjSUa4ph/dmlCw
UYwQ24p6ZY51RzZcuZajyw214NgrrQakSdfTvkeAvEIAP/QHLideINd9guYYuxRgNGr53FsjmB9o
3l0KFC0FA2mnxhoy0vtchWi2qO69Hv4gTY43HlyXRUSuatMEZ2ugX1A8VQ9TjBbcifCh4V/j8rFI
ddVrQPLdipbvgvoFK0n+a5XqELqldYDqI1YhUU/8PtUmytxrAeJiK1molNQV+mB9D8xCWSZ0I+iy
dYu6ZpVFuODLMkSGm90LekJmCu2JYJe/QhqEu/uM2aYc/2ij01ikYK9DB+VmAaKygmBDxqFxHjUs
SmnWvuEmQJtER1K7s027YX5e6OGpc5JTjsl1J+FbLRMIEoMIgfHxA64YxUsP10Fhp8/Y++TJqU8o
S7W9IOi8jtiXhl68pnV9m5zpoBTMHZUVxXow7rRlIIh0okUh/vbL0PbQq3BfwKSS6swpZIGpLyxp
7LtnEgieNcA+68Bo1RqZ33gQZf3rxxN59zVL7iEkLFUeCAbVvyGdpsB6nuAchhzhpOy5TrqxhPZW
mm2+5ln1U0v7NUIMypYv2CSlh0FBN4+RFY+bMqi+NHbjrL/f+xj8RzUmG3sO1UsMkPh2Nmd32ZfR
1/ZTOugv/QzkCY2PyG/uTmkwpuoTSNnlTm/ogIKE8Ebxo/z0XoTeb6nwcShbJzduZA5R6cOFRLlL
3zQnS9ZiE7r08dqsmE2MwEOMgCylrbjHCCok3+rQUCTdDu+6sXUSD4ykdw/pCbdeVx7CckTvbbFz
rIhI1VIwYmWorsJ3TmbVEP2XetlGuaxXAztBpceCaXBi96C66K+Hsmls+m/DdMTN95LPgdAmxV9o
TciuTdSstmVpnlKjrrUGkDe1+n6gU1uqpnxGXjmx706g3KVTsqyVZt/AvoBH6vHBK+PXboZzZvnN
YaQoTLEUXwZJaKSDtzMFVUELSr1eiuIjbxIgmHrwqJcEMGzMSpNnZ8z2vikvhBQcNA7sXGsOQtjN
KzkKGALzZaOq8V2WYu8lWQBenHEYov0DaKWvUkYFnhX3y6E7D1L8nSgOQqZx1MKoJixy7rMKB6qJ
0j0mSQyUUmhsxlfdce7RgNRADm3KMDKbMzfVk7SAkeQWmOsqNutFjoUvqmEU+37/Ky2uWMjOJM3e
OADSLWH1+baYUxgihMz08cVJC1Nos9Uz/yImS6KjK8J+lWnwcRk3Lwx2d8uArT0uSSBOovwO2Iic
DNP9kiYidTfOHjom9FU+Yd/NY3OLwXEAvuAWt5qT6d87PIPYu+qlv22QzS+Ei3IyN3LubRqMV4rd
5YDjlWAn9+INhB1ptQII15KIWcZUcO4QHyvJS6bogGcFU/sUW/UE5QSUVd5Hu0JFf2qAo2vfEgfK
uL8TfxGj22V6Yz85CJJYlFBnU311BjPwLi7HVTSygSOydMkV4cdojzEE54fVr96wEQTxDMIdAzFY
2o6nBcZuVuf0ESuraLFpXftaviKFpWgqGH+XHtnAqUopiCf3CEb10ZZ6yoCjImoavhzzuGdfkz8o
aHvUBaM4BtgStSmAIi2MR5FyDsKW9tJ3F2r0pgjYCHqd6R2DIDwVZhwB1QufmKIUVYwILxQPZ1A/
tk1aEppQJCJafZ2wN4Zhm7+E5jekn5h2uToSsDqn2E0k7pGWV75zdu9bL/E25khe8Gga7KLUsBt0
5ExdqJY8GBMLqyzW7M/edcvS9zhSwJf5RLRnlty+hfrwDJ4XiRdNWhUWJ2fsnw0DgPgAB2MXdjxB
gYysmcYiKxC84jpumsc4aJ8YDRhHT2PRnJdhuy3QhMIjbt4Lx213bG1thmURz6p8oszRvIVTcvDR
f4eVnmKsy+kHWFKO9gmWJOeLqdZ0gfqamvMz78SZAVJ9FNlwd0zQNbmEXT4EQGSr4FU3+a/MkiUI
f6iWk1C92z2EXoWbciUaF3EF8ZAdmYdzXPg19NmAlDSrlV4T4ehhcWa8zQgbhWNQVgy+tO7kqJJJ
slNSreLjN4bsbEPftbRYO7aG+KsF7on0BiQ4AEx6hzayaMaTnUTfesi4S3dVsQmSnE0OmpEwVxcJ
Y3k9pimDUiSudmGHnA6UrwPtr1PF0SVGLMpW7oFmCg6zsO5G/004KTcvMmeYHv/WTbotsKztu6b7
I3X2qFnFq8orTPgk3lb4/dGW5nPkoKwMGm+nUVyneU+McjkGKxXltymgHB8JyuEBlxt4uB+aNhJq
HIZQ8Idl02qM2ROvX8QdEFdmMzDHN2YQy6U1rPGR8K0D1LXQJn7XpHiMy8RbJzrDgC7fDiZDwcjA
E6s1G2kylyzM5LNv/B1pBgg2BqUdsVlsXSQO63ZM/jhoy1b9RGUCCm4fvgvuV4tIY3jck0ibOG64
tEMx7KjYb5pur1pSqVeyDvSNg1sL69IIXNDn7qvz6FtH7ETnTofQMNe0R2qV5nG3qSRwCmHfY7u4
ZMjwVpG4jPkGlq63LNVYg//jmd23GrLCCVQhF8o0TzquzF1bcAEGd6CBtPptNRrftS+ebacjW7VD
zzeGv+A6UIalvrVyB/HmWM1ZuFO79GelVp/uSClaxfmfYY7bGGPGPGx/Daqo4JPoD53Y9u8kJeg4
7s2csrOvuEsU7n5q1HjtIHBxyFDnNhb6LJd0ArybX2HNfS4DIF33b1nZpMvByiqIIS582ynRb0JX
9HDtXLtSbrdGjBBLUgA3GiJOAJHjCetQRLKaNnx4ydCRVWTE6ygwgn1nlG8tCSHHVBBADfG5LxHK
UQoAMXoFUNJ9ZpbbLxo6mufC75dFpnFjTJRilB8yDBT3KQn8hyHZ35ZQdbNodE9Yp4ajn7F48TNj
+qoMl/nFOL3jf6Qm063j1OrRTg1RsYorlpTs4LuLEDrYWz8H1TqfOeUUNceqZHFS8yIEVwMKpSPc
o+6UL7bQaaxTFdHKKnn2USrbdXPyshYwjJVk8kxzxABCwlQvTMddSDMdt3XA3ij38+lr6sO/UxGP
9yFUgjMoDVkmm9NXABGtRcKwsKJev3IOaJs+dKtdMqEBaBJmc32SQxL/75ugRn7cSVbO5BGIcxLJ
F62TJVEFozj/+xSCTOxS3Tiuk8ooeIlpVcwMPZjQQycnWziC3Wuy1ccKyTGEWPrQTSJC9aYZTBdj
oee71OjVG2gClkWJHlz8pE/fWJy0ZvuTE0x17Yt+gLUxQG/qivZN02libKdnlc70vITUvrcbrT1a
owPcnVVze/z3sTt/MoIWhudIhP5iMMoB3HCoHfSqD6GTquItG6qrNMJq21Pb4u7sP0XY0ZXbjtiq
NO33fmuUTxmzNVxViEAw6UIejiA9zG+KPsCKDipy2Rkyf4oCksQqJhOF85CpWyOswfnQTNXKrj7s
OI9PZk/hji7h7BUqOIPphtTbR2ffzNKT2QXRoaQq1vB3sAuPIXDy0PR4rI4TVtuWxuU/H+l5Wh//
fX5Iveo/72mFkx5ItGUQbchD75A7+e89xPNElmW6WHWBjjBzfgMnPTkUUbVtQwe9aOs1d3GDzCF/
C8ifi8AsrIfHOMhxBEjSFByVXrvhISoYIdZF7a8rJ+HIpN4vnUdVmPkDPoQ99nuOq4pOQfovtXWY
GHo+vHqcXhoQC2n/P9SdyXLjQJZlvwhlgGPuRS9IgDOpiZQU2sAkRQTm0TF/fR8wqjIy07oWtWmz
XoQsSIIkSAJw9/fuPde4jUVN0VRb9PT5B/He+i2m7dYzJ1hbgf1OPMe1ypkkMTKyyifvW3fUfFMk
fYRMKTaZLmDyqMvqRczTgKEGcUsg1JYaHFGFgb13tEhvmVOK15h18gFlAHoUq7vqOtfBWLe3tR1Y
vpjr9AqtM93HzErWZhEk1zEkErUaWfXjVLwmy5+S6BgsS/HlfpcGECiQNWssI7G2+SDNKzMfb7TF
5FctoGSlnKxrO8NWiEsM8+5yM2sHcSEp4+X+IC3wTTmYyaNR/EDZZl8bkTpXl50UuVs+UT13rgSX
4+9rBtJPBlarhNw/BTXlqCg2271lJsHVdePWJ9Rh2uiZ7l6jvMC656LAL/l8nWFGT13BZ9dMh1Ab
vVKuiSnbixLZt/stoEnNc16TEM37luhMniayfm5j+VME6fjSswxlfhddEKSJh/tD+mB4o+hfco11
lQ276UZlv2G0NdR9p9kxQi3h8EW4LJyWR2vKvqXFUEycHnO+tktvI4P6rjMifPZ6lN4a183BqaBP
vd9s+RoLtT0Dsea6BXxhjMT0OFr94X4Lktv40lFPLprQfZHODQ9afivqbzPluOhjln/TODe3SbE2
BC6Lp6gO5S3tzItNWAiizXzbqXl7E1r9Q3SAUu636pb6Bi19+zTapiRwAgkX7UNlY2n5rTZNunuk
8q1bvWsP95uQMqFRJfwMriK7W4P9H/Sb2zBpQF6bE19xa0cu/mVBufZ+cxynwi8DJd5mljncxm42
/cY2HtWRuN64CqebRYb5Bg8mrMKknW5OYm7rIlisJRtV6ZVz2Iwpvz9/pGO+mFE5HVslS5/4wrlf
QwzU13mLgof77pspapIBCAuH7d/7qh6ftRQDmcb/eDm1iwDomIH0/r4ewtpmC5GwWP+9j4CGck/R
lhrsP96jrmR7FGN0+3sXVV/zXGkZS6j/2uEgQmGphH/27c/+Lp+jApQ8J0H88PcuVWEKjHD6NNVl
eO7NvvbHZGcN1XBxKhhH9z847uMHCx81YOL66c+f0HEfsKutcIv+5106897HJnu8P16ZnXUaJQFX
HQzmhwniOc3CmXX8MDpoIExu6nadPcw0M0BHWu32vqFtYfRCSlf7mRIWT21JSIrTMctabt3/FBR9
srAQJ5Y7b/DuSk+aon4s8iVHyqrKL1bWT3OjVjd9QsEmazXbUh0lC7JuXeJn5EMteuM7j+EPN+Fw
TQkBgs/imLti4irnUPJY5k7zuaKW6BkdORb3m/c/tDJnFG2hCvqdTYjSwAOgaND1/nHfv22nVumP
MJdksS9P+PPgsu39le43SSxh1lHGx397DYUpwzmxG+vUxpd/e/bfm0aViX2l8AP+6x78fSf4yNjy
J4AZf5913ziZ3I4JyaDbXAJa1Pf/2EMB35DVeK5nayO2K3Rjy5b3x/88CdPPJ1IizSqLM8nM8k2d
JvLX2+YmHWN4BL99u98tmQXtwwo71f2myZDisYRSdvebVTB/0J/XH4ixrF5r40Gf8vatavvgrGBN
X903mjRV21qESvj3R5UMqAPaivBoLhu3Ep4NbsFnJS7Ll8rkHF52pyzV+ZjC5ljfn2TURrihrZZv
70/CZsiyGb3PGXxk+yboXjTQCW6ZUnePSav92femLYZ9UFFOuD/JnvFndJ0e7u9PaizlB/VA68FO
WwLyiuf7+5IF5Zzdku7U/TlqjXEnSyrNv9+MC7Ndly0L+ftNypuHnmrcczQW2UvRAP1cdgcS0Ujw
BknbRrFD/A+TqI2/LbYE3alkLy0R0dT4gf20jZ6/tGUTP+vBc1lhDbtvYAm9Jc6yhyGy3FcpFQE4
8If/PHt5ThKD44iAPOzuW9AfHs5xEZBpzvb3uxQQ8rSzo/hwvy+u5/6YoZVDa8Qu3P+QIvUTS3Jw
vN8K3Fndk09i/NnizyvlzsV2lBejHp1TO9L5ouXVeRF4iM8M31LVyPyHFek6PsXI3KXB3N1aN3qY
rN79nOM6XSNFtS/5yJdqA10kg4Jnuq6yjwpFe61zEdH+tyQYxsB+a8FQ3jeQGiaHPJ6VE2ANVr9Z
bC7NdueTdDWWFU19NZx+wMxmpJtUdN2HVt3uj88DVRERFeUxT12HCx1FrvsDCOio2cgkeeYHwlPo
hKjwllc024eQXI4PxxmBBXSqum/ogTDqF6/3x8Myx3xv2cqDPof2qapQclGCdz9jbfb7MU3eG6us
UKjTiRV4G18DWxzuGzCp6BGDNNFFRw12sZwBuMjyvVDGu4RppN2cstF2RL9Zmxz03DvwGBAZ8fRu
Ip4kryn3iO1KzjLtx0tvc3qjkdK/3ABl6DhPMFVKGgNJKQ9OjMSD3m+DipothiZ4kmY738JStbe2
HoW7oCLAmx/mpV42iFw8O1ZtKU+TJL2mimYs2SJDiU7AQoRq54v1Bz080ByXVGmCkzLqXKTv797v
QBLbn/lQu57mioVJzHeD1jv48+YWhc0pjsQbJnh9A5Kn2Gfx1MJQrX/dXzoq4q9p6JyX0end3YQI
m8Ackb2pqXu4b9Cgflm1idY+yrrvSCYvUh9wZfUZp9f7BqFCZAOfm3Z61NBD70aQLMvOTRiQ8ODa
P7hk6L50g/EQxs34ZLOQQVTH51IZVdFEOMAfQ32r50a6m0SZ3pg2/3nt3NbJQYqG4tnWBrK8nBRi
4zxHP5SQxdbyEiDLmnWSlMGFmF3oQXElPTNwxJdVenwz6VdlwYKeQlthQQXRTHVw39yfOct0hwUP
NXk9zJtiUuVyIcpeTErkf3bPdauPwHGZXgt82ljj0y05Ku4r/473l4BlTfhaqaiPYcJBTh0JRrHZ
k0gZ/bxvUE24EWu4VGc9mZOLrKjs378bNSC9LJ2yDzW38MuAaDyoRlY/6Qqq0z8fbCqI06FBboMz
8xl19WNuFkrNQp//Ys9H8hXNAHKJO+VeNMTRIWkokf/d6J/+e3+SY+cGEBqeTo0NEFkaolrRa8v1
/unlkuU17xvdX/3PI/fbf16Oylq6LCM3k7QETK3l5f6vm/95PNaQW9VRO/35CPct/7z7/Y3+aRf/
vJPrdNUucaGXLy983+bf9+PP0++Pa5w11DET6CJZUGz+7sf9f6VpVIc7PeL/WbbA9/i/vkt+9TiM
2v/9/1EC8UJC/+8pG6tf2WfTyX8GbSxP+MPZ0MV/2LZKWIC9MEcFCoP/4myQRoxqjwQSrKW2rRtL
sPB/cjZMi4c0W1fRQpmwOVTgF7LslgR4U/sPSkC6awvDJundMPX/CWfDBqTxr3hx1UCG55jkG7tA
PzTNUP+Vs1G7M5pM3scr0czmI/KEF0Qr9jmgwOfY5JCyZiQOdkGlhUrxZGfie45RBg701dcJhshW
VNoW4QUlbYYW4vVqki2jj0AHFJObiMoIleyd8QX+tH00B4VoWeWFgJ/HbLKYILvPQnd6cjioluY4
nIKZqatEK2UtDavZVL46SFB+WHxhvz2Mc+8VpdJuKa7aniVJTlFxnUlAiX5d6rk3VDHicHEvkg8J
ynsoH4kaMJaRE2sSeKMMLBZtTb4JN4k2dFRXgWa/0m4HKAlazm9rPEDNhBAkVZlChh8FkZRBG1Js
tPufNRgILrlSlvtaxGIHBWyrOwMwOs8cEl+z5UbmXe1NVvuTwsptauTjUHwNCEpXtK50jb69Tm/A
j4aStB0zWEWgL1qa4joIsLVcDIXdoO/mTvbI/BBWifGAmmqDGfMVoGa8caR+KtGyt6qxDSNCE0Yo
umt3mA9S1SrfSCZqOxrxevN3SouecuevOKgVr6+lQfZ5s+o9pE1YG4JwP1Tl2/KLZFnw2yhIV0Fc
mBBOFx+asKMkZA8f5EzrQqi+0r8W2vz7XVVaY6OGrUMC60pOud+Vw28NGhc8s+ahrORj41jYLMXj
ELVYWbHf+a7SnErVt1tKc6CIuGTBAZR1NR5f875FeqAtSEgQEZOtXOexwcqB/kAw6+yoxk1DicjA
Gt7QAjyPJSm2CH49Q8WB4cjxWuQz/girXY1sSI9Mv44NoXi6PEX55Kud+RkFabczmvoQT6a26pr+
6DpDv66w2tJIUB71kd8CpE3sVyPazxDCVGAeQj3pV1kOOjCQj2TbXXAIutvxoZwLJBJNHHtj3FBY
H0IainHyXQUOP6iardBefSkIAIj/m7xuMAlqKvOvylywV9EjADEqETWCw7AeKg8kdkiaVuQHtkH5
IuLdWT9sOeUONUjNNbRuINcucv4MIBQZV7gZFuNg2AHOLVRKrpx3WWT+0APnXeNo28a1aq9m5LiO
Vn1qKmG1TfKNSHGakp9gVJgFGijglmwRUoyu2kIedGJd4XhxTrEr8hXckJIMPhONew9uq02QQyIP
3xBhuRxOc/ckIzzsgEfWwhngb0+vmjm06yYeje1MCZ2V3RYeA3IFwTJLlqrA6WLCSVPj79psI8wF
BP728PY2ymR9T33q0GOcoXd8THZMZ60bxkPRFT5UT3Gpwd+sBBiETQnsQx1qHRHjoUwqdasLDVds
ROdUtesnSKytFdPwBbfhG/2QUL7R1no7aqdZK7BQFZLk0AQPRpaxBhpo6srWfDJwoa1mLgORUiab
etIRTE7DViki0w8tcqXXA5qph47OS5zW7tFS/JlJh4+YNZVh8ICR7zQmiXURZGPns0HFB8FLL5ks
0rY6loSLQo0Yrlbh3KYWPyIF5S80IOaB0DpfRz/hpWJ4R/BiHdUZYCCXfOnZjoFHgUiqI1UrB1zQ
sG/6pD3V0D4OEzIKhGeoVnQDBmdHpJIKjs0jWZrZvvJUuXA1ZqrYD25TbyIRJluRT1snCaHEpOyQ
a4/Ir+ffZq3N+0oDOkrMs0fttNvUi5acyRV258TPWlqXSkQznE4kBLgufauXQ7eI61dzUj5DJFQ4
MYujRNjFmqI7wQmoaNdba/Q/3S4h2U61smaD24k+KoR7vCjMbTd0w3qA+fmp7J7MAIQwP8gSAZsn
wa8BLToxcTo5dGZLapyLGcaJgiU5SfVox1+EFtm7MnSOcjLhVY8Vk2QEGZBj9HfHbcCVJHOw3ZD9
g7Q0ya+qjmlHww7hcuWmulV7Jtnfzhx9N6FQ6fnNSMkaLoA51qWY820I98jribN2YsOPmnnPoplO
MLzdVT+AGNRRbm9E8xEnLKpK1M9bw+neKBe/TbUh/c5U7zASnCfUUmHhcEq7+lqVYbbBofWmDhXf
AUqmOgnx2QJAYMCihazpr2FtxccAzRnocDhXpnIhZqx6nrKvYlmxoc2gkCa05yFW0IhuIpWL8Ozk
d7L0Sv+qbHQbEq32dkhwFQ8KYXphLTp0jOVOBQOOKt16dDXrZ5z5yJmpsvNTU+nNzyiYPuVMnA94
c9eDu7VKo4RLgyGqhzxmGsD6+bWWEuCJi72kRnUhy6EDiUJMg/nVCyRdAedGMffT0U24lW/dKtEB
YBTvmT3aC48UWSwNB9PNGCC4ABnzJNcdcl4/yNOzEIW9Nc3ykRIlUCd0FTJxoKsq+OMCOlKjNMev
fEuMdvuVuo3lxWNGfkWRL9XscptgnKmDOWToxSzQ4J6H7ksPXhfhqeqbal9+KBwAx0HriaLL8oc6
qEmKFOpuLFmXdG7/ZARh/khXemvD3dqGZj7TCIm+hx4/v6Y4v/B2YbaGuq1XldiC+9+JILG3rI9+
BA29HlHhOYgqZEZQFPyiazkw1Q5XTJ+2/kAUCZI3SQaHumFElgSXMAprWKuk5AQmVc+z0xrh/PCr
Ijtk1U12e51r/XlYPpCpBvk2pCa7bkr5oIIGPBe2iWHcit6TjjS3CLwUQ8oKXCcS8iz6TaLkyhmy
j15opz5mTLYLN6RQXB5cIhPOuRV4o5OQ34FwAmG6RkJRmideo2eYwUTwjVYEw2Bn98cAvMNaQtLf
FNTNwRb95Hr3owkgesl8EfoGyEkFIGW7tQD+1bu6yF7heBv7uq4rnFTTgdiQ7jIk0GP0ksg7tUXL
LY3EoOMv37WBa3QZp+Oic7E8BTeN4/TQieZ6H6khQLTMeHRQycKByAO+BXKA3V6IdT0ObA5a0a9g
wqCHzclV7vRoTb1rzZ5BfkIK3OtilVq1sTYV9SEQqDfxtTW4POc9gqzVhEaF47zLffg2ON8fyUQP
d4WkpNAzscuXhztD/B5TCGEu1I8ukQiEi3FvLGpvQ8DabaOaZAad8I1ZieRBU1yxSSaLeQN5MmOt
Wl6dHTK9BzBsTlcQTXjHbHLMSUid4o6EBV4/1xCluHM9bQzI5KM7+cLJCae2VEAumCk7nXQXI6GJ
FtLQRr+EdcoeydZ2wmZlS1rpfT6kBCATxkmW3n6sHvAC4lyFMbEqUvwaaoLcXUtP9OM31UwL2g0h
/phzzAmSnFWdHB4ivyN8LSYsKRKZYiOSR2qQGLHT6DBP1L5H0PB+V4uSZa3dwYTM+o1jT75Zk4wS
9+23DOGdwLuGllxT4jcy3KM1meyVLYAAkdPHptU6K4Fc6QQ/7+fqOjHOrwubALQCNWLBZBCy82aa
axy3ywiDM+g3uaCPQ1qcwsZ6cCk+o3C4yKD6Gjoj87PGs7pPMhJnn1N8rwCpXNEK2gdubvNzvWMC
nuMA55I68BNDL6FNU3puzIVV6l4WxeA9QHws/AxyoEgVwM3ejZ/wxPOdGSs7ZKzwbl0+gIFTNavn
j0yL++N4NaY6IB+ijrCQmU8EMPkgw+utM8Mqb+PpabCVgThnT4bx0qRFOze1uJYiIENVB4A5jwdE
Y2j8ALYMxBfAAurVwk+sMVurxdj4cdsTYJJrABCcBk9ti6c8AhhUEBI0JDZxCJAB0J4s4Cwb0mq1
i0Znr8T4o1BXuZshstxzui36MPAyiW43AaRHoYYWsZQEjOQ0JSCUH3LFKQ5jKeSqDTVq80DTBGo4
0tUdcY4pNykySzYtskfdITenXAi6s1TiU+6GewWy7ipfgAdNhiDJEgh05hjiW1QgS5ipvPWxb8+N
jc8xMLY0gohOpee+HTniUC9N656wR3XRtag6Gre5j9Hx5tFlxoQbjzQ4dRMKe9O33Rn4Me7SeQNr
UPqo5Dk67PqjCRIsSzAQ17HjXkSPe6IRFdxtDrXCtudT70zhFqLyt2nPh5Fi2SohdspHvp4hpEe2
lmPYIU2yJUOrn1Cth0C+YrN8C4i28VV3LvEJp1+JHL0JoxCX3RbSd277essyLOlrkhyaW26qxSZ0
Bn3ljNgZcVMn3lyCNmY5luJrhOaXwBopjBRGh5yY/TmI0fLer+d6eJ6R4gmzHdG1Cm2dICTBFdW+
NXgV4X5En10DesrgcMyLWtmhJYpY+0ULXqS95qU67t3i0WpkCSLY8mSkcV4IpfXyq8miwzNm4qYN
y72MY/RUWaTZRrJBcLdoWQiqiRE456zpMenW1yTjvC/ygzmGb1gm4zVqL9u3dNbAYTSucjXLvVTN
HtA71UyfPEfM3bZ1mNziNmUV6+Q7LbC2FjBy8Afxza0ifnGoeoOwf5LZQaQ1vLdeQxulZ+kPG5ZB
EM4vUT+9t0EZrjTiV4pqo4j0ZDoqF875arjBq5Ogheqi9pl0e1Z3AC6aXj9Mll4x9Lo0D4uFekIi
dGCsCrN+k6EOGAsgsDUkW9lp2RoFfuA3HtTndGP2TLPT7gUZsL3u1cVG3UXuWs+TcDM4rL+wFqR6
ZHhclnCFoKB1GAuTDD06BXvOU5vgmFCZvYyOV+RM74GzAEvkwPwa5wwJhbTxPN2Cvwlt7DV321fL
Rq2FppzAd6fbl12JyQEITqloKIhKNyYUtfxs0T3R9QAL7EJaHwGfOYmyCvucIUUbbxUuaowc4Hbw
mLxZyKe57LwP/QkACpyzoX+zWWHw6WJ3p/b2oXTyb04hFlzUhikVkMTHhJ7+4eLcIgSJ2gaHKpqs
bh0LuqVuXFZnp2f4g0aNy7JDXaVwPWNxDpIgSSsfwp2bnxQ5oJhVXawMi+kmid0V1i4WJvHItWNI
mBqitcSacjVUFuSRg2JvDOSZEhgS7j6/BDGF8CAz3lVQjvu8lD81pzYWLmGEgGtJjW8ivPYFiTtp
/8KFBaqxYW6xMK5o7ZhPskKBDFmA4oeS+yW8nytjQX/5JfL+kgL/fmxLL80S5Ww6qY9Edzyhkz8q
ybVHre/HpQZ/Q8cxr/d8TFspt21iPKgWy8GIjG24yD1MiMx4UvG8Z43e467IcYVo2LXjGOCooOGu
j140tMx6CTVp8/qpRE9+WHSmMugLX83TJ33IH4nyBHfQ8g0MjCywHWN/6DTE0hUXMcUv8bYArJy8
Ymjlyg4AOJCL/KNK3XynMHPbqCaGm064vyqrheSlNSVc7yT0cXJoB7f/GdNfuswK0WNpGvqJcZag
JfDLxR9BA1Gu1cNT1gG2JkhoFIhZ9TK55qzwgOKzeJqis6aR52CKm1LYihel7m2WYtvh3+YK0zER
Yh4N+zqlZLO2Zq4pamK75OQl5yQYAewAPFRDrYSCic+vP9Iv4eI4LRo7BcFsof3u+3oTYOwy0nLL
RPLYsKafu/4HZweICqPGhVZu05zoDtSsqLRnjTrapz1h4WhTLB8ajbc0PVaoxtJeI7ggsV+dBbNe
gwnS9J7iz8Oi1DZVje7yKBCLI70J5nUB7mOdiZ71hOGXZv+kB4GxMRIFJ4SzNyLofQ251JA3MXP1
mK5oEaERbzAu+2aZx5DwOr90Um+g44VJP7HwXuktB+fceH1UnCbMDvkUIFpjJ5qe+JwMn0KtSU84
5a4ElzfH8Ory6uBQeNzZqXyTrUsu9IBSLyyqZJ2jgl/niIqthBIYckCTSNWEJTtI9GUZDfzLXgYb
jdaTLJ0nFrBIegxKKMbQNhurDB8JWSgv6IshnufZw6A0T1h/fOw91nkOUIULZtBHy0SfJirS3BqW
PWm5CenLxNjU6i7dIUfCr8hEkpdrCApCIo7WHYfs6HIo5/22xem5HgPkS+YMK2COmy+k5uTKOAxK
hCB+gmkbX8wR4liC+zUeasPTLOPStynqlAa3yCADsCFJQZ4SUPlDPk0PCXCdlYiR5M5ZsIg5khBW
cqRx6QAEBCTw067hPqME3UiKu5SE8xb+TMyknLmJLa1PPHKEX7VHZ3RbT7xWVW6tpTU+DF3Nq5hE
qURTn3uJRQgHZJ3gkNmvlLf7szCjd/S/5H8I5YlQwXytGfmjxrDIfjprk9r0JhF8+d1iQtOpl6Qd
y1vwamjaZegZOUdEnyL3U8/0/MojAIZXKsoNuluKb5CC1ny50Z7Yp3NpqZJjrlmonQM6lSre5YQ7
pJm85IZtA0AIDnxNFkIaWCpdKDY2vONND2nLY+z+5IrsHmCPoh1WoQTKjPxJRgkvg9qvC+mw/DCg
3dcpl+FQuJsm0QMPeR6DayKJIogoEYZkaoOEtDc0Z4jcNflJrVQyb+ZwulRKeIx6ahwjZ8d2dLRP
4M2nkN3xOMReeHLguUbICmPA85sZplhNygh0BYO7BZn4Q5E5MNH8pbZS5ayE+OZDAHKm26mbOTGe
iZGgCuyCYqjzLaJhF4t4bVFPqjuf0vHRtit5MY38Wrc3VbXpRNCwLHuQbGSIEHahi12RB3CDy8LT
YqvBDAaaoCqNVRXmoT+nn1MPfSyNK+HFNfRTwQhMAjHZDrMzI7gMN3wgeVZVJtiCSu82YdriT0uL
eWyaxVdWkR7Smv4sQHho02MwYo3TqUNa9G2By0VrMS9kKFZta2twgKigQVX66NXRWpoT5bgfMtk9
BiVAw6lFFV2Ujy4ziXXcI2q2WtPLLIfZdNxtO4FB0CH5e2XqFMskivL1TGCYGNWn+qkxumGvUCvE
zm6uhFoQRA5XJg9V9KSK9tOVw9VhTZwN+m+FyU4ezMPZNMSHsK3cI67WDnr3CEkFUFPNr1+XoL3s
rD9MzfiljPUzuCQTdBzkrBqO+7YxlIVqx6SzIeHGouazkeK9KJIOJR6knALfi58nlEIa+GiAI/GX
iOIqCtXFt/8YipEphi72hYE1MhqpsDWTu0YpMZ+Jgdqp8Zx6OBMddGBXQWbG/tGcmAazzHqIUJpk
eXgEl8TKX8ebzaJ3XVU2nqX+t6R6C9kkI1dkoSZbVAeMKZZ7PUwx6ioZCchzknhO31I6i6N4p1WL
V9fAdjPOpJ82ICW9wXSge1BUVyDOrcoM44JNTs/A+rbJ9XMzdM8xyWwbkZoXEuJiAACDtW6MiWTi
YFA3kN+1jRBvixQOKTcRqBVBL1n54egD07GKYiPj3rxpXOdQAW/e6VgvscEqJys0qSANNddnxPZz
0WyZypFOWbXGDtMAFVVmF5NTPKPYWJn0r7FV0haqZL3jKvcra8WxNzDjQgSL3CDx54iZm9CN3htS
susd03mnCMUCEF8dElCcFcMS+YA8ZI7AgNR8XOnV7YRLA+XEutO/UydX9ryPUejp1nIPTUaDw1C5
LrBQLHamASK9HpKPUMv6Y0+AoMWEhjHR/U7Ad8NVis993qIuscqY9UjF7C/jSM/i4QIbCe9V7AQb
t7IiXyRLZKyWMv7XabSpCgZCmlrnImqPaRhXxNK5NSeFujG0VHt1258dsYUseHF46OFKAZW2dkxi
J5I+/IwV1vLAq+OxXC0VNdvA+Cdgd/IJoSWuWKOs4vj3OP9MtG9ZfgFKkdMP5ktpfrHCt7olkilx
qMIRGMj42bDvrpJuMaPZafzZBKTl6voMpT1mEQtb3zyp6vxWoA/swfVvGrP5CWtUrMzcJUvPBBnC
mXYrXc5vNbPQ7Sgt1VqNGKKKU7rUuV5JJEhNjqSwV9Mt0eV9iHTdHndaYX3asv8mAeRjNFtowZ3A
bAUS8xfi4odumppz4kKSNAoQqqMSWVTF+mrXNNUPbUHQu+l7VSTlWtFCakJVNqLyIZIpVPAKl7GP
MoygNUt8zXpEdpyGqiRvsi3T+g8NW/Umhk1rOONPcCgZNFF9OGVJUNEMBdLRV+Qn0h3h0j1E+XmM
K7+bxBtHHCMWUR8rF/pc8kmZB+WS+RQK7ZvSHd+D8TF1yVvYgTxMRgJPGPM0OHNeD/Qf1qu9J+bA
C8syO3E5WZcsCl66OtoUdvxSiDw5SSS+h65BvO2GyoUCOr2XMLwhoof3Zsw0UKLfdWQR+wZbqoSF
zw72mhcps7q16/ZX2chnPTUuBADfkr4FXyUnomJBNOW65hz0On/OihoXSBX+pj5+ZWqMWLqgNeMY
XNlmdD+yc3TGgOrMZ8TIT2uvE/qGjCyq1CGRo2BcNzJ2m2OLR0yh4humRvEd0m4sU+DwhEodzGxJ
wrQdal0PfWVSwE8tH4+RtmbKtRv6kkkEjGyjRWScU1roVCTG7mSfya8pfFb9TPXUsjn38YIdVAIw
DaD4juB3smxGPN1X0zFLaePi2Yw9V4GhhdC+HISxeAc572QuaIpFE9VAf8id7IoKm1aotJ5b4aJF
paQhIsIYFEopR74UrxnJSFSoXBxtjTiMYpoIGlQ9YzRcv5QMY2NsmnBQPjs3tZ8CEQ401ViaNVaW
XexMPWf2tbCN8CxJBj20M0GCiqPuy6g89x2T7cRklPS1rocdXcMNoCaC2XEuPii2nHBAbo1WW5W8
amekpyF+tfgGO5YWVtESq1hBGcu/ogHqyBjuo5EyIU2j8WxLSfkn8O3kPcteQbFSqn6OOv1EzwDV
/DM8lBpUSI5HrKtz6gwVUA5zQEXFlAUwZDIRfB6/puGXhEUGunexuHgVnViNLn0+rPLmISh+DNZH
CTIjLNILGg5Yv+nLyI/a69ZubqgtM5DusP0cFE255fqwVjGw1UoiNh1cQ+rhlEdBSdDyol2+YiPc
cxcYk5s+qR9VCl2caTPDmekxRv8oHOu3W2BzTe3tch8pWMVAWRHemSRtos1ar1PrczTKi+22Nbk+
gDx02AX6r1ZlBMwM7CygRPqf7oSKHLVoQ6+B1u9Kt9QFMfkkx2ilSAR9rXkt9UfsSADcuHwa4fc0
/a51i28CiNVHRkErcVFshOW27N+T/qSitVUjKrshxlyX4TujKCuUj6IM3k2ReQQMr2hWUyp71ShP
I6cAp35AHUHENJ4hkhcr3Y8cVCRFtrYp36QF7CwyP+eAaCwbFw6IQMXU8eTSm4DilH6L7lARiBU5
e47Xx3EKX8FCbF0n9qdyEZGxPFQoRVKRDH1V8JOyyGkgjCd+W7zD4Fy1NF9qrdiTVLi20Z2mBR2b
+neHX6Vrd0L0r1PEMQ5Wf0kV0KwDLSWidsUr7Thowiz6NPo8YUSIdic83JAby8btES65kuM1Eumb
BryAghroCo0o2wmeCDoMdw4eJ/VJR2mc67so1FvsTJCjlka05PriDk8txR5DArThsIswdusPk16z
AAyOujFtmYBwRcuoAWobI7wECNAdFgDazYJ7TUfnkIpq2zxNxRN1+0e9Qg6JboF+ZVUf3f6qCw5i
YHyi3BX6DxxVq6F4d+qn3E78zm485MhbFQBdZz0P6PJUZiNAdwBZRVuzGvw5PuuW85jS0mARsXIp
OipGAMIQ30NHQRf8RFmUey39bpl7cU5vDPPTHCBF9DSEbfWlC/kIVAlRIWuur2jvONDRI1H4HzyJ
dyYtcPdp2ckiE9IAdBInN1ofRLUBlkc2YZGVNre/l1aBRYU7NGH4yf7GBJhOJD+HvpYNEE03PZZT
ziKzXmfBefg/HJ3HcuPIFkS/CBHwZkuAnpREJ7dByHXBm4LH18/BLOZNTMRrdTcJcytv5snyGvfR
T8eBhF90HwB8x0p6TIviiOck0j80jV/OJsNdl9qVQxxMTLh0tR9VOG+i9lIZHB7z8Jybwrw1vBPv
Rajc1TqVT1Xh0uLd0Hkxjzr2fRABBhHEpgUukTbU++W1JwlU9NMFAaznc2+BRaSUn9lD/GSSGt7X
Sb+dicFiA7Y+Q/E1w0xfRIK5q2Aa7qeC9G+FIaHaqqq2InRx1CWTBIG20kfx5o871tE2mtUTExMb
BYtoQKOZn/EIfC5X0/cSqcmPBTO2JVQe7i0RazNyL4onkNnpNjbsclxX5PfNjIpQhQvGVrt/zpw8
DwjoGwJ1ymqOyqCq3eRQ8zTpsNREpTg2j2zsf9OM6mD5ZRRc6R6tlkb909Fp6oZcKytJKysb40ch
tWOcNwTzEsJDNNJvbB63vGR4QZCoDipt2iQjNNCKlaxhIQ4CSY8S2tEGAFNhD4mHwpO02Oc2KWW9
M+kXs1BU82NOohvcDoQBdJg0CItH9gaF5ionm/iH1p+8omXh16acUBwqHDi9Ucydr9TQ5aVurjgy
gfJtwAaJeDaIQxKvcIwL27z9YBg+SagdgJxt1EPlGJ23EfTsin0PO2P9rBBrYuwd1GjHEfa7Ik3s
etROADsptfHYg73toukAezSwq+G7QSgek+YI8/alkeNff2AR+1pJSqXzZouSBwocGwIZFp/JII++
e/gRRBmtLcsYjpqU0AnpjCSxHyOtrFYpdvgwUJGtdauNAMl67cTmHQKbseyHvDOLgsX/xIRHsLqD
zeu4GxHpAV/rynXwwlRvXUO7xjSS51CYbLMLc/mTxuEBTLXZYtqYnK+64n4bc8D/HV1EXkRMKi8+
2jzBNJZDDtKeGpFcSofe9nqy/LKDJru015LNe5gQXsjbcIagkm5qNmpCtUz+VcYlJdv2N8kuXqwO
YlK7hqZq+n1J6DsKob2YWEAc4PBAKGCDKSeLd7DhhUDWuCPqsDt1dOyesU+w924Hejgy861Q3Ftd
a+c66qDrSvwYZQb+c/K2M1bz2MH4rCl8lR3g51h7y6VsjlkU2X5NnCZF/4RvZPUGwY2mAOCrpe+W
mPyCZBxhYO21oGhDi+66p9gHSBSdr3cskaKZJV3m9Xz3HMTgGrmQ1BoOAz2+ix7XFLE9Jn9praOS
dxlO7abb5zqdO6NvqVvhzkv4OZi8y4gCqKTzPVEbfobdXE3FeAUSGR1q6p5ORVEBAiGnlNThCIGH
20RCBA4WzCt8Ei4OeHExT1WaCdBvGjN9tsHtasO0HzSHzb/pD7IJ1BxLGL93Pbzh/g1cE0ZHnFyM
6dvQCxbuymbMaIfgUTEQrqeKa9hkmb4aR3tfy/fmPY6vqjyTqsbrCTHFt2BTdCRzQhDFOf74g2mb
G719c+Zd03tBOwITVaGfYTMS3XnqP5JObgQDWOZQNWSxZk7mbQ+YFZYNnusVoXJGQ2mS0U708Wqo
EINm4MzY2poM7qcLYQzpl0MkcZU6iPPKPnV5wlZCTLsp02FV2Op6sPGPe2H+07GRyCQtBthBskNd
dd5qThgJm+ZL0Z1X+ohpXk1XcmJuVVpKckbW4GtzEk8FLne7wJJPVQt9FfdsTs9KCSDVcDL3UE7p
j4Yhc23UKteKHT8VdfNBMIh69sJ6srnfDhI6kw84fVznoxfknXYasuTJdYyXSVpXr8nuIpy3ctLP
Dg6gopxZfC9IubC2t13yWbrlAfXzQ2fSXngDZrM1wYqaXFvQ4xu1XTX2fK9m1Y+aDGTci945OwxY
JFce2P3T8rtsTguLtmw3mAbQ0nj3vBNo2RV9eJhid2O67YZCvGvJnoyX+aw5N0CjRBl4l8aUtTrr
ZiDjHN/lYowr/qld+JyKea3ZCs2nup+nHF61KSjR7nplhiSNcRFa1lQVa7u+qYo8e+z3Ws18VLxV
aa06p6hlfjUwepU/Y9ysUTg3nvtS9kdKhp/jAgNHgjbffVcLXRKdcw6hP88sO1ugOsN7yyWXiaut
vBT9uFWtdqOO0BZ6ZA7athJOX1XPIu/hqco6Bh4/oJCTc2EnKLdxP/HifJ3nfK22WzksJPW1WnZb
HezezH/R+lDiXVMFgQh+qei2piK2jrEI5QZuOPD4DBUS8icjPj+DIjG8Xj3VGHwCq6pARKGorJ0V
GgyQIWAkDlT9cpGw/PQlPgPOXs5mTCVWy7WEC4ILEAfVQLvrzIgunQcklprF0jJ84VsuGmNXqOk+
oYiEsdWPEvlS9dmzsM8o/ewfmpOrSoiqch3N9lawrqyyfW86t96pfVyZa5t1bYj0lkc5axFl29Yf
8cReEHtobf/lMSkFAGNtwcZsVjMOzoCC2JytszQ9symy2VIznOYW9pzM/MuU8dCMz8zHqFTFyRRe
zORF0xlN2e4Ms78JOVryW1bVNfPGTTdUT2UC+qtP1nHBk3HWbmlHaYQtehq6KWeMitZaxeAdkgiR
Nv4htbmuDAKsNV4H75zMLwLPJXUm55YYSFPQWgUnnrCUT86fR4exdcphvcjSKfAW19ukfR/Iot01
Q3uu5dtksfXp8dVG9SJ0QlykShpo+c5L6A8eLPijuuiOSYeRvArJhRpSOykl/l1enL9ZyshQJU8U
qd5DQzlx0gCA6D3TMNYQNJ11cWBSHQHaKXjjstB5eCzSKBTTV5HU+GNCicF0ZLjlC9WK4PRwktTV
qmq0wMNjmcgQcxP1qsULyveOm8vVtFMqmS6K4V8s8VeXHHlDJ1FPJbAwTtHMAUXCum4SANPI7quu
/DP16If6kqvicaXNGqvqymHjsbMS918E8y5hkbuJlIhKJMJCinyfa+W5D9P3WaMOthn9MUEwUBLr
AGpS7symvkS9eqogoE5c+qK32fn0zbXBewMK6WH3HNqEA+8SGh/1LdpB6So4vypW29hUcUDqObqe
N2IYZuUZqhsiQjch8UZ6+ZvXf3rZu0OZjobXJPUQ/4YTT+sNURu7dnmvN4DfWOKk8j0Fy1KzntSj
12aKQIPoZzxoi5XMUV469g47eiwq0H34TKdOw4fdnnOU5rCRx1w098xFV1BBGARt/WN0sNCbgbFx
Ai7cwERcBOokmb97CEWMf8Q8XSu5pLP7G7WvlIyYYFOU65zmvuJ8VSrkN1yTGpur6RdTP1e8uZzd
lEA69VYz9Fe9QYR2q0/YmevUrHcmKwhbJmzifkbHeGR5urVmgDUkfmEn/Q102PDUbxkwtSdHOMix
mzZMWdUJPvSFg5jlZ8R1gWfG22kp2B1t3GqDc0s18T31xzQJ1R0esQNcg0AmnCoz0MN6D5abTirW
9asOryNkmNMcUtMWe9OLoqbTivFJHBWNK7Wl21toHO1VHmHwO93e3DpN+JCeQhsoP9ksOJ6pkUI8
K0V7Ic9a8ohgranfed6+ixFavBtqKKaD8lLBXVlZuLBamOqMRCgl0XEo22NRzMDZB3mJBACKpKrO
HDH2el5eaxMUDtfgqiGwnLvqh2KYHJu1H1gKxSrsIuzrEsAT+kk2bkBjH92oeQYvPa/Hp5i4rBD6
beymXaROW4MW8rjEETDreJziI7bnVd1RHYHHBr/URzHVb0NNzUTbqYHiTAEIgns3F3vD4BozAOO0
7dZpjQf/MPl0xUYT9pplY8BO79Cw2YFBjrmltBcitVN/60OfHbHEXltPXbvQaylj37vqwh12SYAm
1p2Z+WTPvy6wssCFfkWm55lyVXNF5IboOm/1BFzf3EPDTttNygYDcAqd1gnk2NlgpzSMpfrM5vyo
WYVvJd5JRtVHH83UsFvVEcnkLgDpdNJ5bimrKGr7uar6Y4HHuDQX+bViS8FmzqtThuX9sBDjx9a7
zAPRm8G8xuk3foAgAWe2g3P+u5r1dluYeD/LLkAT2jBlP2ELxqm1NDi7PF0tqwfqzvbN7o1LnpeU
O3nbJP5NK7mGDrqS6uuETboH9+bofP0cGNUo0E173ZnVrVTldSbrP7JiNjk4t154tWtthS2UFFEw
im7TmlCW4SUlXu7XmuZndXg1GMbGCoid/MYk1fd3z4YsYA8bqVNjoDI2ptaXm0c4LDANTq2/wJFn
681AAcoRhA1FsNsHxd6fje6UUB1k2CLwwAk4RnwslQjkHTckv+SAh6JhtAwfvVCfPNgKDa+PVD+5
Dks8P1VCML/WvmGpS5cQKN3wxZiMU2tyvUq13cSUbvAmTBOKfSlzdEN+U8r/BL1RSim3bd+s5WDc
KwOKuwnQCSc5dTf7OHokOOJ8ngatc4iZRCoVRwKBp7D4V7fW04waNC1jpG1eC/SqtTaX+3h6zWIT
ujSt6VNh7Uztew5JpkwDWpwFNJAGz3iKaCEw7U1hWEdlaY/MmsVWyoqy6KM78Lmlry2+KIJqweSi
uulHwlwAOeumD+271sUnzZ7LTdXN2WWeiEGM4XVi3SLUeeeG3l2kShA6yAoTltnIVNfiFo4YlBJW
L+YEdImV7zphsR8qR9n9qK2yCft3DEcQ7BB2ImVbhrCqx8HvlgohuwnyuAFzT6oJ9+88t19ODgkQ
Z+OBuxqRJ6asJzKPdtJvsKK1ARCTY4Gi5widUnQrPNIUC2axat+91t7E2Ayb3NqiKbRUK+gHmFSr
CDbU4HXje9a5h64Nl4sRvl4zMrdpLl1LKtQuGeYHhZKuRTJtfjwCLh4nIRtaT5hh/aMCJM+taw0l
uW+ya/Qa9QDzwje4MpzPSLgIwlajVixH34Ej9aD/tB72BaJZezkTaS4Gb93R314BPS6YrklXzVRO
DxRZG97R9DBMBjA8q3E6M2bWGKsxo7H3czZFR0m9cMgF78o0fDG1BSWKZ4twbbvuFE+hxwBpiioH
v7T0fUvpZRFD+liOdUCUxNpz6psTLVpYih+y/x0mE0hZNlMPCv0x6bmAAT93s/M9ueInp2/LUHIc
mrzxWt2u1hr2E/yzTI44/+jAywGreVkEiYCFkmvRiBPycHedE58J+43wNpaa5RuQcE0cPGkavYM7
xDVrZ5QDsLikSnarjRTWZEba7aPMfmKmw1Nm+9htgSTKXQ6gEDGEy5DiN0PgUNJNWh81qJpOVQc6
0ZS1YXDaY/kbdHN7AC88Xt2qBm00PujvPHjxvGZCgEWY44YPm+z/kp56HZrzPcRY6dhjoI9YAG3D
+ub58egTwlfV52i76z7k8JU3mziJqIseAIYt1SBe4k9K9o0NnkIwBlZXoYbS4SBMH51oGzbRbvQr
cQKybfsoyvIZ0EzghgJ7dsRtMjGMe88Fq2Z9qBDKmFMqUz8ZtncNFbFz8u0obhEIq/TgZd65MQk4
MU6GenuZLNQzg9x5njwqW3+a0nvjDDeoAYErqUgpGfX70O8Hmpda9aixBp7q+FEND+kEFTA4cNgv
gyU2XgEtXIHmr6vuzlSak8y0527UnlNmjcaIIL519cbleeSIb8s8RyVoifYvgZoYZ3I76n9pDpoU
ycdlq26yOhkeCjYBydppyGCqQjPhmF5zsrcz1Y+VGFEIeaqAsx97KQU5qsSba9wTQz5SPf8Ic++k
s5tRS/2cUgXFkoY1RVSnazfpnsDXEUIKX0V2tQdn76RpwAtzHzXhb5lgdXC0wOjYjxnpjdM/hpzk
PsDvWZUAF32lJyXBzmWb1xKvk3rWGnubEhTqL5Higksc/1buM4FRfGCT/aYgDw2y9FhYLvZ666Q4
ckAtK58b1YAgmT2XVnlXiVBPTbwba4oltHTrJTg1I0OQkKhnDN32rm2B9HXQbhYnDWVzBOhAkBwT
dwxXhfbtGgauZ5hBm6gtNzAZAyvPg9kyTxq97yLXiE7lr2JAoFD19In9/hua6clurK+8aRcP/Lpt
1WuowmGOkFA5cfPA2dEYzS7VbjCrwDvMUXx4p66xhm846p5FKHl14igznJ+I/iL25+lNDcNtpoMw
bJsdqD+tUb4ceARYbfBcIAfTjd7ZSLwDqwpuDa14RWXkws/uMVxgwJzR2uA4ITiZjVa/0RoHqfcD
vuF3Krc6TLNVUUc/CDf7xsjOjP//JBSsNSx/OokWUbYN7w2E+75ufaVq/vXJfDYs4zotbclQeytd
uVMnFyxVxGoF79kpIRPNfq59GILAUO3G+wRAhEhMpnPR70LdpaNF1N84gr8wamwsyXLPIg6gxBx2
ld64opzosoK7kH022QAUO61vI931q5zVYDoUf6KjW7jK/ky3/OeO8sMMiS02jUMEg0d5I56SgTVI
c42imb0SC66Y2GEuUO+Je0ALGxfpPNd2XYwwG5VvuaUc4mzAP8v3hNybU9tUwPSjgkrZKeQJgqTQ
toodY3BouGuAkT61Yvg3hfa3wSqp6RcjdaneFPwXskV4ScOT6ejvoUnVTBRPH3FaniYWgEMsDwXx
OALDfPD42JM2mI2l2I38HU/hgTdMgvAWWf7oveWgzMj4kdHl8JtRwLNK1SM1JbjdNEfytI0uzmLg
xXsp+YwNA/cJthYhHO4rRGnWCSURxumeMfFFJdBD3j3iV3fYDlPSzdNhiL9mJNAGANkGT55YqXmm
QjGnk16Xxq9jI6tbal4E9s3TKrA9BhxUepiIeq9ghgb4/k/oAq/Igr7smRd1QXRM93sQP4ZSbga1
+aoNfG/eLhfKSsmyHWAJv6yUizO4QeIm2zqb1qyPrqkDUkwUt7RUAVsQMxsKfOvg2dm1SbPlKO24
QVXWV5mC31KmN4gOsmr9DohHMiZ7UE6kKw+VGV7pp83W+rJSKnlbC+WGA4YqTyJkEfTR9WTV2OTl
1gn1jxp626Iw7KwJ3EdIyFzLrWPt7Kyy+iG18kRuDbdKVn1xrrqVXleuW7EM1Rb1DF74I6XYJVV4
mbvfBntBMBQeZR+LcuXV3Jkku7zCezRxf56iDBBoSaOLDUemjcNfvMS+Rkm5k4ZfDbKaVbH6wTV+
IZssyXqH5HxMAwuXYZwJNZ3iyf1zkC3IaWKctUPqTYrXgmkYPNu2tjzY9m792tgJCl7i6+6jUj+g
jC2bMG5OLmXhlLvGowzXtvCqs7pV0mLdWuMlGqxnAvKH1MMGMxW+7Fi0mSgWgqY5zZ0eYbfOe501
MqGX2aQr3MJW1+hRvBKxhQW3Jr4zhyymRveuM/mQU3feaxYXGX1O0LX/f5r+ttNP4eXY9OsXr6Yb
IJNfOkDhKM0YQssnqlIXuPW+zjFBVmLH6CY1BbNa9yBhdq0c9BpjKQpu3IcwHqGSPHuzk69yfM4t
W0Kr/IZUxuGPODiV2yULWQcth0l62Iz1ycuGm0knYu+W24J2PDsbQL5S0c1qr9DDe8xZg2gxjaft
mUg7EZWG28DAiyWVjWiVEA8Xdl+NZilDPMkMr6NC4bNB2Nq4xDqjmVmhCIerhEisMLHnk6/d5Qpl
2XZiECtJP1XlM0a6rq18Gxtf7PaO4zAE7tIFYRBQ8EihUlKnufJiS2xPhvO8jGGmuqpxinvO/Iaw
LCUC95zsu4hPcaLVl5mXNivE36Uemydb7BRPFaB3atmb71iJ/MigQy9t7jHfbKNGvl3ZN8flJ8TT
Kddf6/lGHsJXWSNKCxuEotyFzl/aMn/ZXwICrtwNUVqih3njM4ay3cgwZOubSJq+GrsrYiYE41qs
5RlsXCtmtc1TqQZ66TraTTHeKVO9lzzZMMUENfmXLEO61adkH82LPIpBj8bzKXM/Wo9PuuiupMM3
JfCiMKGSsBBJEGdEftqnrMhQZBIWk+x9Zg+ovzdVF7Wr1gN57gjlOeyYRCvotZab1X58z4Zkr+mc
7cvpTrTzuy3szYBxNxnj51lrL6U48M5FqaewHbXHNnscCuNaWC72Hw8VHV+cBp/Ci/Y1gcQQq4E1
N1xLDt55IMabNM9fLcIjrP6QemCWkU9o6G3KEzLaZnMYSu/aa5dmfjEtfTd0BmVE0UY5d95vBqGK
BlrGM7lxFkQBpGcTc4UhMfhmBJYnl8WopDywJlDsfEkd3lByoSjgYRnqe7eUitpht62rjygLqYLG
yWbSvpDMwwmCwIH5JA2yxNnRmHM3kLE7u7924UErX6xcv1qtsXZVJ4B67I8RkXodD6XO9+zOmy6H
aS9xPVhPimHvAZD8sGbe5C0SOyM5SNlXM88O4Kle6orj0AzhAox+If/aFtU4YZGRwxOEd7mhm3s1
ZOJemPjqB/LcHMqNUac7DnnNpxloy5Luq1TtlcIZzXDUExPCLSYUuULD/HIZoDUWnU38PoNU7yr0
3m4U3mIk/sIAqXFS84e2f8KWG/lZYqOYkrOYlKCOik3CbKWpLCGmfl1kZbAky5omOk2qrW5NOqNW
lRkjmYnr3DnnbMzv5aR8aJS2KHI4Uit5VziCerSzzfk+LUjjTT+dNOm2s04jDrlEuCzQU+u11nns
ZxKMBjsR0n1bXju7zsUYb4fHwj6I6lHxquhCOr5o/Cgdlty6cez71m8b2j8ycycnDJTT4D2MNuZp
S2Uao0ZUGmviHjvKv2IVO0hIeYPAqKLnJ5nW/2pTefMMtjApg4oYDrY57zqOXqmAPB8z7kxS0jeu
+62LZJ+GLcCt6dGG0aeZTy8V+oXCTRPp+XPGC7FslH1KPa5Bo1cU9ojQzE/VkLFyCO2LjpgZCrTV
pESoggU34NpQ2rXpZiEiBh6ZUXW3Qtd3cDZXnHVJsWvjbsDYkMX2ZegvhUbYI208BNLsRLnRwWiI
yGckjLDDmgOXYTG9REr2RZryfZ4iwAHLXw2taCpmrijb/KQNgDjzNi+n1UgtMMN2wkZ2qjT0cFGc
G0U5uaZYacaHFO9ezSyT5F8efQ5x2h3lVAWxqm9rJGqeUfN3YWvPU+NtxnyNtdsvtVM49JT/0YoB
xCq23V+pkokl0QbH39UuENIx0lMwN8luR43CRl8qDpwELpVZe09cIpRMlQ07euOTTkmDAgVcBAlV
OCpo7yKl07G24nXKWl3cODVsJO2yogxf1F7ZRRxdU6ExMGruLYvyrZIA1wEzB8YOXIgyoVI1aElv
lNJc2pDEPG4jwg0V6XSdouYZ1sW04HLY/C4P4NyEWq1sOwRgJTLPFaBB4icH/KU7F/tAlHVcwvVL
6P7hW0MAB9Ofosoh3k0MV/SsxB0BNjNgvdqyy5vUf9qEqz+MT7Klr4q60aoTO1V7c82RoA3+qWSL
lIuzCHMU1dD0HenpYsgULyMye411YCU9g6IWO2ACs+RrxI+ey1OS/dD27iQ71ht/MSNTkZY3lbk3
jue9yOkKpslXnV+SqTkAnP1VFMPHcOoPXfsOk/tAwlOfcMQUhQWWhCZPNNGgLtRXkCAvaek9pWkS
jGb1cGmXqnkJKgrWcqF/imkp8s1PnVGt7fhDNIeRnGfIK27h2BPDiRLLz6e7w6iUox+h4vdb1iSM
gP1qIsHR08t2jcm743PzETjWXp8e7NH2acQ9toKVQtMcJlzTbl/soYoRF4xo9vrL8m7rdTRpWL8q
maZcXB35b0Q6tSjjotwRU8QhdeeL6/UvqlzrdrkT4T+v63jN0qIy8+5tNkb/NSRfDuh/yW2F5iJs
gVWLqESi8fNuZv+hTIovZANSMgpk+WlkKuCfqxbVDztd5k3rWUkJ8qW7pJEgJ7A/ahl3qGl5HO68
vYGbZBUN6hN1mliZ83Wh8uwyM2d4SUay0gYNNb1TBGyzTiA/107RB6okwhY/8SECcsBz5H2ywIDe
+KqmZ8ErGaw3mqzh2+lNwSA0mOACSxQsg04lq1+DKNglw315CsbOCjzl5IOXuzjZLy94QhTjvJuG
f3lZbBVWvX3+r9ZH/AFVMJbp3ahenIRE67+YfadujLhVjmVxbTl6J+q3a+9AHfiReWtpPtA8ueLd
yABzt8NLgsGct5MPC5FizMdgogtByh8ggvutrMVGLpVeWre0pGh4GQ2Zp5tsUJmOKN3hU2m+MRd+
iM7m/yndrR7bN943fnuhZUFimiM3n1XTW1L0/3SbeiViK10A/oSyFVSLnZH9cPISqd+TqUCNwNfK
nq1tP/U+sR7Qcp+gFtAw66YnZyA8OHTqU1SWl7qjQtET9bvsIzsQVu6+9vX0q9WCigQMxTC9vIDy
YfMVtM3etZ7TzgpvJDLAp858trpqfszZ/JcAmomUlh+oMI01pJRQHiOQ3zq2DgdCYMHNSy2HhrRj
ZftC1+iKRCBDUOl/VELmK4qgm51TXuEJVS95dmfbPm1YUWKYraVKg0aTw1Z4WDxcp/B74AEItaJ0
ftCmy/lT9jul/tPTe5nvB+zXuffQMSlOBcfhkB4uktUa8kXoOatC/Zfp7x1NC6hlUuXAVPi2t5c2
2DBazz3fgmHNgx/MOn31sPlZs8+4GhxQOvMGAxUr4RZrZmlibORjF/ZRWO+kE91kpyeQOOpnG75E
iAhZXgauZsVQ9pPlbjR9W7Eg4CGUVT4wFD9q8TiVG8K8DEoXOaAOPjcc7GvrD0+xmbC6JxZu9w+c
oh4+VxATOo3gMx4J81EQ8LPDvSwAKwlIEMO6sfGfy78Ee0g8yy3hUd/y/kml29RgD1I8c3nFKqvh
uv0bCxEsDDN7Z8KVpINbOsy4+OAkzuzlRCt4HGPzGb2/ZDjrkKI7Rp0YTudvK1+U2g1M93sc1jQ6
pajBZEoOSEaJhwmQbuQczr4d3kNJEVQGw8Ck3OVadQYGBRUB5iiGvcvzN5cH0ivB0JwTQjbdRF3A
Uze/RP1frR29v37iwKsduFN8JdmX1Ts4WCxY8WlpAyib5NjKJ9ovfXoICmxo+rRSk56nKEijelP0
3FtIkZzVVzU0hVB9A4i3cqoPSZZTmYI8O3mM3RSXbVp0eyuiygpFfvESaGyqbY66pX2tavQNrONy
paL56+IpC5+6Cnak9gHyACjMSnDHsykjY+h2mLQ5tOjUMPENt1//XzmIGeFAslAtt1rO1OAugfKd
TbeGQLcp27UTlwGBzgGpsy0JzmtX2/oUjRsM5taDPTZT4E4JNZvyZw4SYPIq42RrW9O+pDeTNGIt
MegwgMzJAcAR2YSZd76fdMmeSt0Vy0OP8DHhK3bk0HLYMeLrsvD5HdSZsDcfTU60BpSz38x4D+h8
1hM9cPho0vLdXgK8AOtHxF+ENME8mpRvS6mLm31mBukGxkQZXSLnVKjNyWk4w9FEoSp0z3+0fMom
Lymdh1TFvweyep1zEfTyTCWkL2fVgR91MRMV1Rs2PzQXt33qcZDn1hdOgVDlDUHRczpAEqPK2SLg
kcKAGOqtjqIfD5vY3oZMkbW5ayoWTnhgOCSCXiNiZ3MxXNrhEQImkHDU8uq3KLt9RsxgsD6XZkiF
0dJKdmKmYrTGbIJxFD8MBBQBoSTeFGw/lwvGDFwaTNJy17FiIlbrx9aXw6dW6UlQTV+q5C81Xwtp
rsAZyKbbdeaj5508Jlwz/T9smjhNsOCyZGIPBHF/nbAitXu81mwqddaoRpeCYwGBSF2ZaA9OD3KR
Pf48YqyiyQHXrGtxvOZJEnMP18QZMhbME1MaoSIdUTqKSEfgbvPKO7V+d6kt1zWxUqtgCNFS1e8L
7H9sa7ivVf4IqXIvIpBCg0hZsLsR4pXefbeKDRBkml8GHcGwDGb0y4rlTtWVK0W/WfC8WEdsGO9i
Wl/CihxKHRYQkjBb5p1B43pCVIdai6D05KJEIriGERYDMxo7EPkLawMm7rZOUiJR/EXZEgRKth+K
WNnWQryYcRHIQfWCEcknEvQT4cce3hxW1dhrfsqsYm5X6iooUyum7lp9DW9hZXSsNhL1VaSU/2Dp
v3ccs46W098M3MgDyMEFppLYKJfUeru4ZjEHWHJgYH1LrQhHsMZ7L0E4QnTGz93PCmC/k5Y8F72J
Kd/ZGnyxHTs4znxIRZU/ueMaatUenj2xGJa2an+MMirN3zuCjKH+ZNDEwNAszl34ihP9oEYpHJRm
H6LiGHjDeNWtXRMVViM2qFr5m6FBBsmdKD39/z8Gi9507LWjyQFOY0vuGeSP1dL8l5ZDE1BvFgZC
lRFkQ+1bDKLfWDUrJBFCQLIG76raFtN9LH89jnyrrmiCUdP7yzKesR4A59urvtFCzlBqaCU6yOco
LeONUUcvjpEylScfqY3PojIJOhK+I8HcGWsu4+6ceyhIjlTMzwR6lYyZeBy614mDiHKubrIIWfLw
5nDIPbUO0tnLVLEwUiU3YIu66UykBVSwUs4STagnHhZNPvlDaQE27Ik7zsUbKOj3oZ1OZa7/Dly+
rwrZTShyYjvZWUzpb/WSpI355tRDvjaVlGYrGFv5duB6SjD4kPkHS7ggLac5w+p86DpiQSrJrSZo
sGpxD3vGdEypcGgNnshldG7n+lZm00vNXG6ZfHfdSVOBtOEkVSP3HfiNRkxH82cKZ/zQsm7/WG1R
M32VRXouckH9a918T+HRrsfPdqLbKQspiqM42eK7rDOWjQ7bQtf7w7nTrgRmuzI1TrUR2Qvm5JnK
+FcCo5eag53Jo4G2HPJ5556JoeUvZaGfNzgBRhzYZElUyG+ROnyMffOt00VJBQh9aqpvEvUgGI1d
gU0MF6vI/2PvPHorR9Is+lcGte5oBD256M2zfE5P7iklbQhZeh+0v34Oq4HBAAMMMPsBComqzMqU
UiIjPnPvucNJ762ngki3pPhoEVXWNT/dc/EzKWzFT2N2Dz099ohXXOF4J29wxT3N1PgnTz5E+TjJ
x1jdBSQxZtLmIgsPWvVcOJ8dCsPaJVhC9rupOOBzMMKnGlMDjr+NFSXgBYE+5xctZTeBjroKEWKV
LImQbZKsZyQrcv382kofYi5pnFMQL24Zs0WPlL1Ksp+KkCSSAzjsqfFKDvlF9O4Wr0PL9F91L4b4
Gc0/c8gnBQDJlq8KOWZSmDQ337zlxzIykKsV+5ec3mZKtX2Dm8Rq4ls+NbspGXZ98F2k9TZX1CoT
hO2l7o92QdgS9GQdoGMzjZzuDJAJq3IwdmZmfSQg8jV6UO7HEAWkXqFgSBmPd+nsj1yr5CnR+gIi
glBST+qYSblt+MrOI7EuS8TqLK232Bkfi7HyNROFVW0FX6UqjmnXPyeOtaqbCwvNTY92qXKTl1I/
aTVTUPoEM5YEtDjc9r5Zv03BW1MWb70c147In5oAUo3Lkg9zD1OiTfGQ45bPjHDtpTFxgijyTfux
px1nZwqD9mFuocWlijBSDKiN9hInzWtsweeyiXLg8HbAYtSfXh5uSAa61qV9hGOzLlM6TgpWwdjL
iHERux0ThZ6iwUHBHOIVRoQwOAzd+10YH8jLuiYpHLxpIwOaC928I4LoZLKWN3F4uuGdTZaapRGx
muKq7TZNKF4CNh96XfklDXEEgMqznY2DnqIDeQ3Ud5BM71BKZzB2ACdfYvPBKtr9rLFz6jYZ/4jo
OngxbN1dVwgeFXC3LZ6+lvCfQXvrccyV7YC3Y28phk0gNVvudt3qyZCY1skePgXXdr/JPAeCL32J
HuAURr5b2OZLyjegoI21mgWYxMpXeGQgT0h7e2I8k4tBE06bJEJ7k+fNtm/aF0p8T0R8SU65Dmt9
UMdl/05Eyw9fDxYfPZVCFuBOWHJc8MHM39P0wzbzmMoA5cdFar0f//5GicFv5iZobzAItlHOgr00
zjlS0so8RUKHpsvDhoyESIRtFH5b3bCdCKgYoVJNyY3zf9W64QWl+JtKnoaMEgQdI96P+4CexdbH
+47pgJnaD/BetyLCdmcHmNOp16eSpSuKjIbbkXxhtCFsS/X0bZE9dVI72E6wHUV1DpLifrFPpsFD
BeGx5CwbGu2AhHbjzqCe5EeRTnxcRLpSzM9xz3EwD0fQfK8apVAi0EyQOTFLZ1fr+b7wBJby9nGE
MMedUo/einETY5KWBZcRMbOTp0UlLaPPEYqA3dPbRPWDCyajn4D1GA/kc63wKBz2AAg33th9RUXz
tJRWGoKTdRR0hxr/jSc61OFVSJib3Oi6fRwx/xegAERy0pHrqtA9cLjw3ABMFAG/O+f9708wdC4t
7zCpzcKJINIjDoKMUrrmIa+tvYWemR6z6ZpfgWAwUe0p1bWnll5gCi5hQZ7itBll9kHcxc78HqOr
2aqDO3Z3RQHrEHsSRlLC1nDqZexs0IXp00Fa4tHsCfbw0nOLuSJra4hi+soIEkXlXR6KwefSujqa
eVWShrYDQDo+GTN4hLR3fyKa2Lj7YxP+lADdgw11w0fhxwglVLsbGYxaNJG2900mH7wnNpfikZle
QYxCoVe3ZJh8gh9JqXIwAGHDPdi6x5c6nfzWBhPpNG+dxyxmZlvzMkqf3L9jbtanSCuhcRi7uHlI
RvdPMpWX2vBW5vL9gYtsukfLfSF+GmXVfHUWp8yy0+H1cJlvsTUphLoKl2RY9zUq9+b8k035rmdb
YUdAGJL8J+mKZ4OHX+Bu4MWjVD9ICSUFbXQE4iad2v0kZzTU3VFTCLSU+IKpeg9QSYnoSaQYwszh
qHVoaMBgan3s9wQVgEW8U5ntayyjQ2SrGEAuJXNKwjZWGVvvhK9PvTMi8RwNAIisft+bOnYwLEFm
hiw/WqLo846ZYZvtsCCx54KPcNS4BIyfcFjwEoT4MTASwTZNbngIXcPx0wpCER4VJ4ievcHbk/F5
11dfbsMkK+LVpz2o4e306UFn/hVS0RrqUVU1GSJA0JJua7cwUTRtlRkTuXjJaz9fGwb1pf7TEIgY
2fBq0kWHwJm616PqqEwFN65CozAikOW+Rs8r08ov6EvSKvwOCyprih8vn/+E8x35eT9WswN8vc/i
GXXYi9WbAMtRLH8i0AAgFNzPWQfuOfhOoJ+UzVuRf8Zs37Ank3+16ePiGsEnPTGh91WYr5coeb6P
zG3xQMfVy6A9AJcCsMq6BvWRHr4509JwhVv7U6RkPAH9kejKwqzbWzEfW3un5HuvqdExPmLwgR6O
97Fg1JkzD2WOzc6Pq+iunBn6immFci83FcPt95QwGjN/10t8pYnzRzqQNKfXJvhpC22jaJwD5Xvt
Z1qNe9FRVEv5SJWqsWiCw31w7D8ItcjTY83voSGm7C3Tc9k8zE72KOynwRVEZ99nY7dlcb8KO4Qx
zm9aWGdINSvclVUdfhTIZHWSvGUlgAkD1hbDauKQCuZfnWt+zA7WiHYHaA/l9r42f6dI4DoVBxsb
Xa7fjPIZYCUUP4ESNgDPyLIWtCNMIuSF5aGnD4W7hvqcFBHW8z1OEK++W2xutqZtDQ6zCO1ylhc7
d4JH1yYfkQ6NPh8e8zBZWw7CIhYQotoFAyuFCXud/dQSSdu79wah4otvqaiRpLJzH0FCyLLdWXHt
g4E5jj+kC5LvDXgjHttNiCWhs5qNREa3YhkJd8bcIeU6pKFk1Dd8xYAy6PXwIjdeirIQRDlEQT/p
L9I8NDcWLcSRaZnfP/CZBrM8jXcjrmAnuY+zB4TgyE9FbTGOeQmia9IDwvuWTNzCHTPbgaC9/jrP
+yE9xxF+t43z7pULjOutRJjXNew9CX8VDSfdEXrhweCksX/10duZ7NdNCP4tN5Y7nXuNrEMQy33L
s3WN4mVZ7z3ZBQOpMT2zvZya5FSb3h783sltmSdZ38gBeHjQ33uUB8JY9Q1DydZ+4J2iPu55r6I9
6QIMaNqr2f8WQqLauJjcaTCx6D2MW6RF/WporkQqKEJHHS70esQqO6x1cVVRtRuVuHNPibrZQDxS
/UY6y3rKnQNafSc/AlzcJLnG6ujUsHLMWYm6d6TWYkwev6SRk0AY6e21HN8JvvMHMYZ3yCQKctuT
td01HglfRBZNjX6Mo44YI0C8XAtBDr2Lqt1BkDBl1laiYCFGVL2EfCZ4axnPQ4aauk3PaAhOEDqO
NMl1XxuKZ8dDOyzreDOnTXGdw1Y+oKrbBHMDewPLzdZKKm8bphrAQtMleW1iPtJq0K5SXOIbF0kB
+pW18Iqt16LgzjMLvz9srAnw1k1WezyvCgA4J0LrOvpx1MK7zgY/NkJp48gWZryJwvpDobxj856/
6low71rrAFuH4PnI+GUn9NF1RXIpoFJz4IdHCR79HEBSZHnn0TUCXEfdcIwBfJ0U+DQk4lV1iYSV
E9bcZqx1aHONoA//WGYPCxAu0f7v/2wdkGOxV6EMXX4Vb4CvJZPxSHYD6awcdFT2LeKZr6REC0BI
8XQF/WSfUmWiiRYF74/FHMxaIjscVTyk9CkHfDHSPUZaRVxVCo1LqTnZFdaMWNkutc2sZndfTsSy
T4VrnRgBf8fmBD3OcN81UhoorwZ3Kw0pTm0VAUEksW9dk0YBX0xLYKHU1ufQZPKkWC2RIt79FoAy
d20n802nJYhH5wGXJ7Qm3F/e6DcVXcSkz60/TOzyRq+3fM/J772RNNTMsGCUumGw6y2Q/F2NIkVH
3egtUIC+r8i95hY/2W1S4XSoHCYvBsG9XSf4C/YPjTGWu7ztN3EE4DFaZnPSBa2aqUk/hllh+w04
ujQX9snBu0Di+CouHeuUI5PlMWzv64IUab3DP0k9CnomHq5Ah92japh+B3JJj7d0UiCjMD5H8Z1F
Ptep7F5i167OIBj1LkY1Yxgd/lbmZFoBFNvRYuYOwYz0ravrQxH60ORwA2E22plF++7FPXhVLlw7
ARtpEgu1dm0ebMku8n7uHvjCWSfZrMc4bg4zDzCEToj6usvgGdVTlhXWxZK/8E04xMrqDZn5jAJG
3LfANykBQzZ7ne76pGFtSsxBlxnTzix2qRZ8jbKCg6noJaNqIOMq5SivyvcYqdWlEYGvzU1+CO3y
Z5iYyKPXhhgUxKd2FEfbweRnB3W5TXRzW8Be3dKqMlYjTnKv8v7I1UacXHUWAcyMSLI6i/o0OrHY
g3kDBsczgpduKnFzph19bbUYbbrJQxW1n4Mu8JWgYi/NUz1bsO1xvbGJt1Bh5QGVwYgQAlzfOKeL
rBCqQdRkhwiPDLav4YJPGsMTPUN9aDLmYGaxjNtjzIaDg7Ej8yQWETbxUznOK7BOUk4B1pdryK7S
d3TwO7nzphaKt7tYGM25frYEic1D3hv7sW5vroGZLcmrK3Q/1gblKOEcF+bZKm4tdOxDbyPcZMC4
LzPGayX4xboEoxeal6yTk19ZTJCMHlIsHHhyE7hFSbjgrMpN9q8CQOo8UxXZHZCIEcApNNMduzdw
qFM0MrXTkIHGaMlrVJmBGTR/bAoaX0bWZliMsHFHs5fm8RLqweo2HMs7PVtEMBzJMuqinTPo3bWP
2v6KrPjLbJL0MIPmCAv9kjdwXPKeGDMnRuUVc2W52f3Mw7BCp+Wt8xkZbxvDFfRK98vSOdHTSFs6
x5BSKSdMJ3egVQMfYiVrL6dD9tx0+QvYNjab2ObJvxp3rj7gv3ciwjvE8EePEhtmeyp3XvdcxbK+
M6L4x0zNeC/xlqJqFc6m7SyAbCmDClkCAehix58wrtwIYl97zjBvdFHiNo3tR0+wRDOWkQX5ZHHb
kAtsdt911rOP7iVhOj7iV/LhU8LQJNKxIse/D6os3o2kflA7eby+eSe2MhPfJDYwLtDxEgKrIIm+
RpDSThIgbACRbTLcV71T2IWAjB8CG28so75VchRAuc4M0jck1uOFJFd0Zyr9ZkY2rgxvGFeWHL+1
2IAYFxc2au7iNtOEZQxqoRrxvSrCZi/mi5bTrg0VUj0oTbiwyf0xOgK4uwo66d9M+6KrT1U0frit
k2Eapz1pDOSr+WIOncvhe+jC8sKuubwk2u8Yji5x86O9r2bnXhvT9OjYoGxFl5xFUzMH0oztBDx8
Fc+wfHsWcFTGuLg7IqChQZ4mhl7nGjFCgDokaOVTxOj74Kl03RC4ua8A9azMT8xL7mp5xutg+E6F
9iVK7UguecC4zq4OMzvqFK1QmFpPSD+sFD555GAGssX0iKjMfPDq9ynUfeZ4JuZPmG/hSM/WRZq9
SvRmixNrgPrYBNt6Ma+HI1dTl+81Q9nA7uSR75ncerLINi5zdlWXd0FVo1rnctk6rM91g94lyjti
ruAxxwOyYKhnJo1A0x8jG/ZFjmjNSWZvF2YebHhT4CgHHGOkaUlOwtiu45RsOrs8Lg/53WyB7RIM
tlCltbj/HmthhL5A0eZUwP3LlMM3E2fUoG+uQzRlmXnrOayIhof0tDa8a+xZ2anWAhaSU11jWCDd
o5GwEsQfAqGPeVG62K0c7oJQ7cE00wqIbutNZJ0DNK3oahsXg0gHZdPRacNJIMS3J9Uh89AKqndV
OebFLMmpaVGsBQ5Z266e4FamMON+KjcsoHLm8WG4zUQljnkQv1laj9M34+SMxWIXK3X4eKxymlG9
R0r9ZpZDBV2YAIGL1pcTlQVJ5foW5HqqgyNrvfaYh6i0tbCNtx79vllE0U4a9k8VOn+SRt/yy9Ga
M9/dBxLVW5ZruDhZz+IifcsadzjNyn1EgGdhX4M3arseiHWLd6nrbXyIKAC9mp9XrC8nt+LyxMlo
Bpa9qtMRXAU0DnwquOVdt6X/i+pvBkoPabYAlMbQ8rsc61oqKhPmAkG0Hg/1KoJA+jXB3lo8NU2O
RDJKh/u+q9Q+SvXntkqtS0GkAogbhLDwsiUjIXaM9+jyL6CtjVsQsnkdLADIXWt+wqTSDmWLu3yc
Q+8yLzLsgebB6nU/qwLjZKHSSfgY5wrlydrk/yeuZVL+xL2JLDl/AUqY72qYvzjSwqusIT/O6cy3
poKnq7ef0hOvYdJT1kAAJEi5QQ/BHLKpx11t4N9IFKJI5hZApjsXSD4BlfxB27a31CNbh4NGIBYW
JiIuEwD8Rgzti3Yf9Cyt46bO7QG+8ih2jWst8DbjLNGEsGlVK6gxdNKOduBLiPhMsSZ34hhIZG5H
G3sMcLymPD3AfjEAmleN+ckqzuJ0wc/mOy27NnVl3hoXJlsJYDXWRbKdKH9eU/keWeP4xuhekCqw
kSXysybr66MqUEuYuv6CKeCppq68zml8tOgd7gDj37H56XeUajfU8iS56eiwypbPqJqc3WyjBgDM
DTTPdlpeLZsdQHvpjfI8W9gpJvCra0faGr1oZqCKFsxjg9l4h6n6MU5/ejXaF5U4akPtXtX6d0H2
+WVCxKBZrC8tGV6gR7QnCyKXZtfIrUsb6AeNQTzGF8dl+Whl3kmTRPuOqPZoMpklaoshwbtNXb6M
CAfoilP6yJiHwaasz44dwEWEFwds3TtWoTz0gr4FHXK31TNuoiE1TiOhrVc2retaBG8VZHX0ONvZ
hqU3QKda9Z5A5xyjloPD5vUe0wpS8e6duUfhHodvwxDkZ296IJkwREeyBKM4TJpyGvIk9fSN2Sic
syLqD7GbbUyQWOi8zpgF4Pho/RsGeEJVM2PXBtN3IYW1d+JTT8pVYbLIUa6x6iybtXrR/RKvgqcl
ZsrUo/MtbCQ7cYfyl28fcAi9PucwV/FOBsM6NZr3wTVpMMoA0Fn4rrvTjbtz39KM+/bE2TV0INEM
RfibXsSIzxX8Ur3H4Dq0lbg0bA2LMR1hXNuHrJk4sRD1Snd+srXSu+ajvgGX6HCBT4B4FcN8gCVE
PlG1hEWDiAmuFQLf7JB37qKNiN+iLjSuDgKnSkQA2xpt8vGuQSgxhpdKYcqMTeAyxaJzdLXx4CaA
dws3H3x2Et9KMtBHIAKmOtHsTYq5R4vaRzaAQJMARfoD32g8+HnrqLMTdDsj5tMlfOBidnq3nzsr
Qe3rIaFJqskXeaBh6zRYmFjUfDzKhK9JY190ya7Sn1C7oyBBA7tK6/QToTgbeuERMZd718ZKn6IG
marBIbOJ7IzogkaCDCQuGAJf0+1dz/rWrYYxZlTAb6+9c6Fih/y6dFOP+rwZbeIemGaeQkNVbzGa
vNSrG5qArEQE4N3rQuCFP4wCk4NS4GBmMpnGBkUhk9hNzPu8youFXJVGv6QcwS5JECnNDszeETfu
MLR7B91dbZh31di+yFCQ7lNFD+RDt7s0NFk4o9lVzjj8cSHtKziwQ8g+hSaIXAutHbFbRcMOrTT2
3qI5tx36Fd1uD9ps/zYQ3DbhjKudwc4m9PqeLEtalXHsVqNX61v6GWScyWmYFOydqLwDChkAWdin
k4XJBc8mTvcvsrs8WIbliefE2P1DkllAxk8fbiPtURNEMWNPxDq3aTAYbZxZoYuJj2bTDbuBU9Iv
kZe1UNo34YSQEt6M2qBDHtfZ7Pn/KLNEB6pjzhs4B/Gm9SgqKgeItQWm3EZ/iyNVOail0/itEI9V
gDCljFsCCPVnL7AH//9DXnlg1fQ8VT//+uur7ArVTI8/IbTw/57ZqjnW/5byeheHP0388T9+x79j
XjXzn7Yrpe15EHEZrjgEwA4/rfrXX/o/bXp3HSaEZsEHdHXzv2JeNeOfLsxMtqKwLaTDLfbXf7T/
jnk1/6nbjqTsdiyXsCbXdf4vMa+WYZEYS1E5hWVx+P7XX47Bqed6tsu7bLiahVKGX//6eOQWaP/1
l/aPCQlQk/KOm7lxbrj/z+DenZNTQ1gHD62nabHv0AL5RWm29yer69Q9RKf83r1NksJsjU00PXRj
lIz7MYXdWbeY+Fx435scptZdY2IMpBgMN3KuAsIbPMPeqt7k3U/K4k8c0sCRbhZ/aoF+b2V9jumQ
idIKzgGhGLGKQMDyg+r16JyqiVkArpcujrWzXXjeJuKHBcM47JMciVxaBaHGlMoUW6vHw/r3IOnv
H9yRsNAQKvLzNL+nqdPemASO92E4f7PUGi/g4O1hA/TGPOmpHZ0lUlUscSI7qo5JrhHkvnBKjRmy
Jx8qt78POyM89S4bFCMNwos+QJhn7rfSGyvz46IKDXyhenAwUE2gmRx3QtjG89gW7GDBAu1K0kxJ
uIyPob4kn3jge3dBCWdkKUXvLcG6FN73GbAOp/Z8XzFd/PcPlhE/yHgIUIFf7UR4lyqQTBqrKrj8
/Z9ps9OJvb1oDMsOjjPeZUprL8V//eAZZky3AbFdtJcSaphB1kl66bOSBX8iKAUg7rIhSGzjSOz2
Nw8mDiwcuTiRs9LbmCJoPjQHVhWucD/UEd7rk/ixU/ZjYHzYDsEpYBWd9PekoWKG8wwCM2uxz2ey
Lz0ba6HT9Xsjzt4snUYztRzlu+TW36M8pyDwcsYfYeSUJMJIxvVlUt79/W9MjTmEkyhZs3v9KQjm
O5UoNT1lykcbNHU21d1ZxcjshtTdNgiydrODWCDUh4+mRRyC5P5J4WHZC324iYZFGC7yc8iSaVOb
kErUohKz9G5krwO9MYjq5qkPjIsn6hzzsvnQN8NwJPY3PiB9Y32EkkND/URogOXPM35KilcACZlV
IOQY6cyCYa8k/WWNKCSaK9JCiM1iesJjMls4EzyVbMthYPzaZOtilN4paRimElhLP+OxNEN3BpM0
Iv2ldo0PCib4vVooV5+IO2CNSXS93L0YKWb0o7CGXW/mw9rgBeOKKBWM3ywVPQJIrTF76hNJz2UV
u2m0z8pK7qx42EbjcBuolRJ4JaBojJfGG8lB6/kch/ABhnVGfZGeUwNfETKqJ6PTzkzM380+uQYS
GWp1YK2MrrWnbczL+UyC81GwDIU5aJrABKqzXnxjGr7veUe4SCsSNsny0svgMhtIawKrpsIwfwMD
0rE9Z0yp2UTYcN+bFjZhxQm01jwADlHYvQKoYdWdPxgKUwZG0RLAd2gjNBkAX9Qqu28TjWfLpauO
hXGIRfWHoe8jn5O1bWTwq8jEhI/QlVQ9y//jnULAbFDrp3jLWYuIFTQdqs3pwU4YXo4Ot2llY3+a
rbj38RI+y8hDi1JZ4XUUN5BX3l03sH4H/ngAqoZlznlxgnrEMSG+igWjnNdryn2kfIlxzVJhbhmu
zesrbAMAr1ELwEx4L++Fhd+5cKJkL/M/sVHWxwZGEQEtxGGodNoqFt7HPkJ9ZoLA8KXegCWZH2ih
yZ3pkfWn43jr4UmtRTaQsIK0UpjYVCEM0CQGBdhRVBO8Kii8umxfiNA71HrIVz4OnhodCHMF/ghX
NaaYQINaMA8BimszO5QBCZIas3gGtG/UztIPCC01k+ArXET+2ZD6kZUdeUiu9Wi/exqk0tRmCIE6
nK9sVQumI9PZYcA1EaiHUy/4wf52i+2clf0tDnryujHSjdKqUJXTQ1tTfTMmMiA+28BBdE3csT1g
eZln2e7zhKivXJ6H1o2oQPsJ4COxcXo1PZaZMkG3ROZeJ0SOtfKy7WMuvddD8H6wc7HEzh+50bJ6
jrya7i7dOQQpgIoPPmqmrFWvl9fC6FnsWrq3os5bWjLmGHNBNWugVJfWggwpeNNkggpWzulNkIV7
r/eetm4LTC2GgVLF0oxTLpQNQag91nhejxWtDU+S5gISmUK+8UybigyZjMv46xKTvosBUYPJDyYk
VAvWPMZS5xiYREgCNFp1bYaebbfrBJS++lFqD2PEJ1o65O/2rOrrVK/3UambO76P26iOY1pO+xDC
1cdgU9fY8vNNXyxw8yRrXkTrJ0YGJXN0ekAG+c1prBe8YdsgJDUvO2szBAzpcIQAdSWI6KUhNk43
Yo2fiP6UathzZF+mCoCk4VRvlvmRwVLlLFtJlp/ACErfs2PyZcxmW/fzliEtGB7U4TqRyutJi6at
CNorjerZthAtS9TS6OXmPdDg9gFGMlMBzNjCmbFNjNhuiC0TNImMloyMtHCjeYWmshs+htZ5KXKm
sOESehFIQFYZIsrAW3Wu8a1ChNHU6I+U33Sy0D2Cdltn0X3Gn0vHx4Klw9DBDnYiBGbL8Ywbt0fq
PrhYCTynbaEsmMXaIwLqZGiYPfo6/k1Z+7p9eXOj+NssHVyKgwuHs6AdZYsrF5VbMhYoxUgU9zpY
uNPKHjlV28iEm9TtJ6BWq4htQjPNW9WhjZ1mLHAqJyiQ/fwAXFdzN6OnXsnFpHea0+dJx9Jgk5XG
/ijeh9MX55HcBDhQ1/0E0QMXTJWrXWfzYeQwPGkDABr0HetGSx7BZlBXRC5qoJ7JNgMITKUc0F3v
T+wLNyX4iSV9fFThxQ3EuBGxw6vLzYsnEalb6BXf1ojGcASQwvCdbCz+VL0pPyvXb2oCT9LWJxP6
VTPb9z4zHSD3LAGCthUYLmF0RBb279EYz88XIjOiHd4OrsiYG8NwB9IUPB3sZbTQq7T41oruZOQt
+NNQ8jixacTmDgDEbLT7kaKEN5l1j6uGtedFn+z7k346xtLaiTRe8sX9rtC2hY5pCy4OhPb7iXC4
SCJ+aMZnxRIFLVvAOFRnbMG7yQpcnGWpkZyGcXJowPmUFu154cFdlA3X99wH4w4WdIkeubhnVP/K
mDnd5wxUd8bAjLE1U4d5iAmPzDF2ynLnR3tsnuL5XZEHhlSKF6HAyx0HrJwAdCWH2kN1ME5EmZuu
/jTbrdxDU2HkQSw4CArRUUzrTxF3QiTHD1GwOIbAhCKzJu2siTVzJUfD3TH9swmEYElk8IvL8crT
k3+Kgj+AURZC8rn8rnrBtMDW5vU0wwbRrA8EYWj4yUQtHRbW9pW/FjqYGvF7LRGvD+vgy05g4NvC
uCXiJRvaoyuZcg7z8GREh1Trp23puS/DWNyb3lBuGRElqyBJbspB7+OUKN619K3WUGaJMgyfDHr5
le25CeaVtSJn+jSYbU0G5iKaluYJJIi1n8Pij63yaxkrfQ/vM8NTdQSXAC3VhFzbF+FuHovfsvxC
H66fzHYoNkvSu09ecInZAw1o2swXPW/sNWcsIAVyieIoesf2CtkzWgwfqIHDWbv2GlBO1D/xrgnp
VoQFJG8cdipdAlEImMLOjLITZHpiXx0jnjAJUflWZu/dMQ9BdBzJchs5+t41TXZCDdgWqnB4NW19
MGt5xqPNV08PNox1Mj8J00slwUi2nXqIo6z2xTC9BgFdVz3zYgyjQ/6b/LX0hFAY94HVv/TT0ti0
TejuEgvzIlQQrhfbvs+5Rptq1vzK84brPKkPWi3YPcwyTCSHAlClnbq7bgT3oiele1HpfDYL86XK
wt9hGF5iBIwAa4E+Q2Fd1+wuNHAOK8Iq/AybxFZ3LcPvlbVmCYUOO44/vRh4u9EVjBjZnBQqpx6r
gCCEaXTrW6w7khSyVsxPJi7YldWpXwtJz3I6LC8fAUBu5GzAoX92mXMZZpzSs+tBHiUnLLs1WkUc
CO9xpjCxeh52+BGlWboIa4WCG9HpkA+aPn6qBuemw8E8R9V0ncjWBN3aI91pyP4p6EEgGq6nLr4N
Sm7nwMx2eT/7YuzfJWzqFaM6Jvq9owNM77eQrR7rGpPkAB6IzMoiXHxV3Vhfy1R/EC1KMzG7/ZOs
jhZdxyZ1jrm+YAMoVdWZeL8Hp7JfNExqmlWvVWA7/J2gE4QdebBZgXY470h6ZjxIYJzhL7mtOGVq
826oWdapRffSDagHRRZsbI+tgzk48BPxOoz2SyLUwXKK+1DIe2/uXnVVi51VEP5GdCvmTxRoUGAR
9+RUII4Jpy7r7BdqOFJN7IqHdgh/8ybBLoT8nswmfyrLJ+4uy89cDkeXQGHRX5zSQMuS1btpgOfD
U3ma0E4gNZ7IyhV1cSzauDjGmtWuCyNZQHST9PM+RR1Fh6Itgpd4Ut9eUV45mHiIiblfmcRZiQkl
XD2SM9y12raeIsan+RWKbYS8uqlOJJjMmI2mBu1/5YLr0FCHlCODrw6R+gSiHnPRItKr5xhQeU5L
lNwgtxJbkauNOb2DnyXG1S0Lou92A/RYvGnEkJIt9OR0qkbhwaqySWIe4dD7DtLi3Staha8uRJkf
Um+HAB5Agm8gw/bSvUQdM8i6MVK2V80RIci6ATegtJykcZTuCe2ZWLzEA2qkmCF/ro/qqDTrkCsk
VtRFL3MyPPZlBDYYUVON3bueQ2DceEYTL3yaw2EzaTw5tsZ9Fkr1rSXhd2MPwJmY5q8LVuDrZThF
9c0xSrVbTThqnJFvaLyARkyF3pplFKk483MWLI24pYEe6WzU/qaCrVpT32nZeFrqaldAXJutT1XX
O+QUTHb65nXSF9qWYd1BKkmgX9bkT4TVKxMZYCYNNhxZ3QW5VW0aEklCw8JmERSkWncQLZzlKvCi
8rUW6TM3nX4CA7J1y3Mkqzc6pHeItPGqLw21mpLusbbK73G2k1Og+JgLvHRIApQjwiVvApq598dk
cr31kH15/8nReS1HqmxB9IuIAAr72t53y2v0QoxmRniowhXw9WdxHq4i7hmnbtFlcmeuzKpjwBMO
3tvbUvt6klF0Nwb8MdWs8n1MHYo3abQczR7jCP+dRgeql4DYtInr4c0Khq2EUo5vZEEizktMQp6z
KTig7H/ZMiNBa3OqGIseSyN2hzX3wHu7gNxDiy0tTbahAOiq6AmMPW7RdWzvuwsgU3db92IXw0va
ZEPHUQmtvOf+Bv+TmWF9bAg3yI6T4MDZaYJH1zjia8I5gyG7/qsBzcgK3CiLAlHDCRpT5HXjrS8E
JyrQEzSmWj9KNl+tcPF6uBNANfFKEnWbu843bUrZapiWxXaoPmkxwxFUNyxHiSI2bXh2v+3IJCIQ
mvtZ89vSrlbnJrKomK6nsyLIQhyy+J6BC6B+wHtErCq2Ogv/oPLPJO38R0d/6ZlLHEcOnqAjlE9/
BbzgHUEL+kXQ8uFOqErDCLzPFWlXIldwcShbZ58xfGZmSbUdK46EtWQ0XhEBPMQC5anh1efxkpfO
1gpwyglBjuQvfX0rJmakZKLlwlp8TWT5XpV0z4R6f7SRvrTdks4EBQ3mttjPASYv3Ulqy2bxXqUc
KdU0M+WKg4SbVTEfTIoddCLtXZC5/wyLnB53RIBPlGP9/6X2F75RpIG3knehaPlStOnJTzWtOR6B
XNoD2BToThnhzqW2BVfA7Ld0JKgNrYnxWrrogU0jwMwzizAxDBD6nOWe5EDEt3EfwpzGaNIFzNwI
AAX2wkPnVwybNrgId26jMyyJjaa+zZf71qOv2Oc2jrA2PjynhXE69fpq0nQGrnsDhsrZYw9mgZeg
rEUG2XUmXlDDgHO8aySxnc4w27yc22NrwmVZbqJShO+ljn5XA95UdGzOj/oXr4qFJ+JcPdf4kz0y
z1R8kZAbTbXBl/UMqfvg85yuqyj9hCQlfLxPGVvguu2Lj7F2f8xOcsloq0NvBODtMVdvSiEOtesX
ZxdY3TAlLKhASDemKlltTIQUKX+1NiEu6n0zzA6+uaeVYzuIAIgnveNg0TjMq8mj4N7+FyaN2Fms
7FdPmfLYmeZVgcu/ke13mbuhLvp1dqALsFfYMcuC1SHMwZWgDJP1OSJWGceS0++WmT6k0F7o3ZST
hSJtAOv86EBR4bSHy0u1N+XR9h1rSuStogJGUj81xW8m4AxzeuSDCb+ebWb/AszH63TCQNBZRsuh
k1SF2Vz82n5JHYLbk49EiB3uhGJOlSddwsXAdN0bhuuU82iqpPk0o/rm2slEoh9lLmYN3bIlsxQq
m3qXxbfiulsPssAmyE0yv80EPaB5jqMcH6uIPtPS/G3ZTOp3glkfZeQuQaAW7Si5pESLWIUXbF42
YjDUW8vR39WStnRfMEo894qLbJbS8qU1RcBLSCsxTLZb8RprE9FzIE6SSgJJMVXwDXxket0KZvfx
/N3yTrYNZM/STHgwbetPxMDigYWFlHprbxuN8dlyOLxzD97Yk+Wt2UeY1frAHCoaiKyo/mKFh1hn
06LQoTA53CBWHV0V2PL5LPDJgQ0YrnXCCm+npCZl1639lhYTXZJODDs7WjWquun4M/aTJRMGT4CO
3regdT+NJsEMaNXrKAt6Dp6MCif4oGSKJrY6eCxhUjFYd8cNFE1S2vmwqI7bkBH/KOLxIHO1CbMA
41Nv/dbYaDwrSbZ6ouk6c9SuqORXg9fqjPMdP1i9sWfza2jiaDvL8qaJyeHg97/x4ccbq/NeZMdd
MBWJ3M5B8zyERX9wUH+JxcJwEKXYONLKj01vH0nW7fxZhFtTs5EHSs635epYm/1Hq0CnI7AE6DCc
mssbM+9/NtzcNNAESVaEGwt+KDAtfeyaZmYB+PRu9DgvgFOuz3bL3i6InZpR9qaSiA+LG/1Gc/uN
KEkdxDJ59O1La1uSJudgJ4WVcOGdCF6zCtn2fPVA/+HPpBjaiqAi7I0cI0ZHUfIYTNjGvPCQppQr
2zgJ9uMLA6x5B7L2J81/4pH8u3aDX9h2SsgQC5lsIBPQuCThtT/g+pMDIpR660SyryagV0Pi7kMK
sdfeAg8YiWsERfeXgIwCcxa8pLQS6CijnNEPaTqTJGyTKL47ox2svZQkf+8HjzRNfL7L9Cesa4Vo
WHI/l+Um5QOOwwZwEZ71LOXj6Tt8hhxBu25ALCvsURZjIM5Nx65iRpSQmeGrKGoTipP3QA1nhlR4
1lHBN/eZU3E11NmJulYF55RUNqtEEmMSlUZNqc8I4iZ2jT2IVWIf3HhQd1muGslFknS41pwI5uFs
pnwAbNX/62f309e1h3hI91MdUX4Wvcxl8zeGrWeDkMD5Fe/wNn21WQ1AXud0QxQOi3v0QpnTyCMl
X2Zoe1MYfc7aiOCuAGGu0Fx6L/sO45zz8xwBdRjtrT3K++TnZGJMdBPenhOObavqcfhR2jqZ+stx
vfdqGr7xTj6MKiZiOcE3SE2T7jQAvJX1ZXCsmg0qiyJ/OhbFXWWcyWVI8jfD97uW3tEWCruDAcaI
zNnys3cWjCHc8oItCrs6G5FVb8iSFRT6LtsSvZGbsuL97MqSz3YtMbRc0QSfR1ehqfURFzlMHVtB
otfvy2SbxpReRFDSJAXALJu404KWYI7nl3/n81i6H5KfL+in8c3NiYdj2PazVyaTzPDUcbJgkXV8
NlgByhWETya0a/nayfhKgfi0hYd5VqmMoJgxzpykQqeEo5USp9/g1q6okcTrxKLsGT2ObeG+twPJ
05gIcN1d67dCh90xrCF2DJ5GQqmvU909hz142UY2T0gro2Xge2uG7FFNS0DYAEyEchAfwoojocW9
etcx+lSKsUpITexTGEIvjxNBwyqGiNE6wrVP8SJqd98nxa3Q6v8a5Jtn/Sr7DEBOAIA8Cf4NQ8Fk
A8d0o1p9HhfbW9k/d/NEijClsr23MZwlGLRHwfNu9hy/ap1iXyWaheEgOKdNzfXDnmhy7SDMpYPP
Gdb61JCGmWrT8eDzPnrCKS90ctkBPeN28Qx4id/W5jmmfUCXrjvhRVEGVENFA5SJsTFWaP788TEr
zQ0xEItDFkTmcnwoM4gvTkesTEOCGxVbQNcrvU69NKYQ0G0hLPC4QKZ/Vu34GDWVeio3pk1Oyh5E
vz9vha+gDgdsR6lVbWwroaweoQ7yELKMFh6owOlDmzBjKoOavZpkL2S9Fh17L7z2k9Yypg6AU502
wnPZXGqrpx9WdB01PfVriHZ6Bf9fLhVFtvspgvg7drJ/7WCml9IsniPVnpuQtVr2kdwUuANotCAO
7nfjFs/kQxkBGRTFK7EXmgMng5g/B5m9dPO1Rig6TJ3/Bhp8VdkI1kzmr0kFRKhojC3D0w+qypEj
xnom5ij1yi3HfZj4f7w6ZkoCbqlGfF51IfMA5gvEUse+vdTMwQTd8EF2Td1fVgZ4Jnrnl8d9WwVn
RSUhY4DU3Y6kF2qaKk7MibZxQzCOPOzeN0DP84yeRNMdfdmVGJPErRyYqgVDZl3sjsdyqh6BYT1P
03zqY6NdQWjAOEnXC2C7IuUOT7vpFHT42CrCuSUtJYtgzgpq8ltnl/xF9qtAnbFpIFhlWr6YnZWc
khyu0PIb46l7C90AhopXvg9D/GvOfTpF3eizIMfEGbTcBfFnP7AtZhVIrIRHWQ0RQw3/YXfNsZ4s
UCy0m5W19+kU/d8pKz8NImF4uijyYCdFYWcaMBjjlsKA37SYXGSMiDbrb9np+xh6xdodB/ybXKxJ
6n6PhvhqLLaaYdJ/idlU+7Fh+A8NpSiGLUNdTbrEOYYOMC/ZxwhBLI8hCReaArgJLPok5Cxknj+I
Sf5zglMiDahU7y165Eo6qgonhT3RMM8IF+hDVXN2ktV+KEFnYIh6TMtTo8MYoh06Z7ZYnHzSDwKP
Ey/dwqHe+HymuUM2wfRTUT6J5lF9MCmvro6iYdVkHg9viWE97WJZIKiXXhIWCbyJkq6i3mQlkGM1
7v0KEBZSPjlLCtkdO/M2hUbIHcMeSyBG6ZxN/tJnPQhsyzwiB0oG1hyRqRfyTz2lgRGZ2DQHg+6S
LTACYlulxqPkzNOOKBNON3+Wh6H9dMDA7oFbwbDhgpSbbPcEt/yjB0bUzpmzTQpaLtswIUEeYrPV
P63L1JykWrWpjJmFuUACyTQylO/V3arEtDa7rAOBiyMECZY4VIbfrzaZLPodHmGri/y1oDeHeBy6
O0dq5zzazUc3Nc/5UlKk00OuSLwTlvp2AzZKu7I+m7hXe9+6iVzVl5hreKnbx+AyiOgIG6M7rK0E
yrGBAmJlFmQVbC1rAo/Yi39SYji159RcjWzS/8Xv1sp+3CD8MKrjAF2RqAnG3trTb1kj6pNUGBai
gcC94/G59US4T03ywxSS87GpQRKADEZOaKpzbRl7cMNwKTKqGfDc0lmT1ZeG932i/quO09vsMQjh
LH2FTHl2yZTvzbkjcUt70VzF/jaoxLFnQre1W/ldI0GObnBpXegG9Bg8pRgRFWmsfmmzGXr7MTmv
pk6+5oKLSG5n6hDF3al1oHdaJMMdm6tWv9SpEPHAavqTFckvC0Yy0UAthy+e18XEOb0pVFi0BhoO
QuJczJC5Il/SAOBi1x3SwoZQNv1VFb1L2oB6nxV0Zg+Q/gKZXfFL/iXsB38x/LEwrhIbog9iOfgH
BtprsBho4y7904VcammjRspeV2FKDmnmOWMnXXcxjc2d65282HhLRvtpctS9jKc7I3V5VGBMPIPS
ARsAufvUUdGGi/yD00z26aunyTuLWXwGVtQhxgGXnWYMqYzEh8ZIt2DYFCP2vt2WiChqmNbgwQ6D
D4HKYCrPs1RcBs4aZYSp0PU/iSUSLs4ODjvR2AQvmaHIsar6rQ/1cx7qY5LyVs2G3Dg093rmBD21
+8qn4BxiTji4gis75pa97v9IC9ptl0HtwK+eBn1PvLl/40l/Kgxhw06C7wCU+g0o9c2W/YeczLOK
4SzlDGE7/l3y57G5Sjr7sxHRkx2xqo+mvg8CLye1iMpvn7lWPqdtlbA/cwRuqvkNAxjupj6ZzsNY
ixXLzpEMKyyFT8PEjdjTijdmby2For6gMpCkXumkPus0R5WWgM1cBTdcxPekyZlox+CLsM9u2Ysp
hArHs0sZnMWrQ6xUwakq3ScvwCGVhfqaG+5PbIFUyJMUr3F1Lcdor5LkZZnYRHZzjsnprQFegquP
h7/l8NoFXFOngt4hO+s5zkfzk/baV2oAq50KOa/Fk/V3WpSV5blPeggOeWd9a5E9PRu9J66eDt+x
mnZ9wGQ9pYY0iLIz+RpqLk61zS0S8wO8neojK9sjbZH9Nm+hgiVeV1DmYhxD8mt9Hb1Rig1JAlyS
qJzvNma3nxsUE7TTTTMSaHXD6W/KywscHmjB/1LYhwLbS4eEv070HG7HkZ7LvBB8JuhIjbRBXy90
sNKmQ2rhVTjNH8ellM8uwfTW4Tf6zEUMwSeBij/dwJCwpP2s684ZwGEU8asD/qWD4mxDtrNS41HE
/mdg3zC2X6JmDNbNjEvPNpb4lLF4EOIdvZxUFjjQt7jhfrEYFwc/KJ9S3b1V9rqp+hbaSfOWGOpZ
RCwBM5a+9oejJAictLAOUGUILmECGSTreNzTgBQQIEwN8I2ixnaEYYczb/k0N3N4rUtJGSAlHddQ
bux4wNjqKFJewZ9CdtNG6aVvmuYJn4v1GB1U8ew11h3YCIBSUB07M5jENemAmnji7MMzOBiD/Yk2
YG+ootjnORuoaQXNLjCyj7QkOK68U6aaBvgUn/S8dx7zhPWrdKbiJkni7Ho5XIPAex3a6SF95q6J
HaCNLl/iDAsAnMVNNZIs4m54wCmInuLUG95MLqkBo4bS0puKmsyA3OtAjLLyZuMiSii6fX100vwj
w5IA9CsRe7yEfzFQvzSe+e0XRcNrh0yY5zas2iTi3FHv45Tv0jSdf4rs2sEEVLsuMYSTCmTIpMap
ubfNBOnh5HnGARBbzP64A4dFla7v3HXc4qA2Aw1jO42xnQeLUQidALTLykut7tsYzT+GX3YvY1ar
Lc4qepqWeifeaD/M7mGVptfMQPMuBgOG0ATd2P7AS0KRe9Q4Wy+APpNOGNjVJul8mtK7VH7EJg3U
PkNtGprWVIJm9PylS54WX81MdNtU5Mk7OmG4/rFhjaG8mbBmVG3418AOPwPQa6r13r2RuaHXaw6z
U30UFP9eqGHl2jCb5ROmg++UK8BSC6CN+WGnbr22elds83T6GJuc3Tol+UJTyrfUQXOcSvB6wjhL
ExxS2G5UTMa19sN3v1LfKg4gzXHsB70PcLqHiycFMYLiNW+TP7PRfHGtIuzeyd8ynD/6ZKFKz/me
bOU9ulTkCsvavwvKB5j+MKDLYpuOVzevucApqGpO8UVM9TJEjIdqhA+4pTf8Ty9tWF0QYhV2jO7N
8SDtROliFW3VRwu1zswTQIjpxOinodJNv0bLU0VdUT/ZFy2pUpqy+lwGC2StiX4GCB9DIjn9x2jg
XvOtHPxNsueJjafnxIFt02XymBQvcA3U3P4bxvBbzGAoobXGKyfEkxAMoO2JukzzgTQjMzrT+8XQ
vmZYk6RLWQcZF9OkYwEHcXyIOxNwACnEwX/16ETW1oApNs05OKjHAL9uNUomHxM0DC0QXBFQouRp
qbaqnO41N8srOadp1YKRxGvJ/a1qSKCx28xJ/4y4cBqE3kuZx6zO9psv7Z/WTn9cVtS2Md48Ynam
qc9Ku5fJg/BnkkosAudhZu5r5mAH9mOipxaNdY3Pg1cO+IssYErK/ztBLkIzH9n2U8iflQsZursL
iyqjCSmES4fIw3Ohq0s7x/uhwwZjp/WNTozRiq6ZSb8MFbS30GL9WqiYEa1fxr+sdh6BzdA93gcc
b0eOop7Co6Syf73yLrVTqC1o8c8sZPKGU28zRz5WAnOXhWj9PAkrIIgYfxDtTOejKd0HbJi1oxIH
R2y3jywSXAm9vuTwXEs+DW0Oa89J7VNEG1+CTEZNuZigPcuh/PKm4OIkIVONIrqMYOlFTtUW2ZF1
Z7oLCkpciglkWSAi+BED3iMSWIzhlvOiH8agq7x7tLwZoQtfszW9TVTr4yCbu6f9U7bgAOOchy3l
/xi0IRTyOauHjwllcI+dRgvjqiwpXmrHwyernmAVx+z6Q36lD3o92PYvD6toBpdgXTHFKugeyRRV
lsVr4BoPN2AkxkHT9QVHxJwUrZrpxQj5EcGMtm0axNvfjjE/p9rnHBSEBzdH1217so9hQ2uZWWKE
HJIFQfDKHP3XUIEYyLC1OUgloQgPUkIsBclvKOchkvopUfIn7o2r6WRAynJOffOi/MHQmgfK6JP5
y3JcmKDzlnT2V8jDrNF1/dTf4jgq254LnWwOBYcEMC7+2k+an8Eqd93S7cjiVCf2lhje3qkdJPl+
G4bZH9VwGK5F+sRV8i8nTXLZRJ5iaHzMAM/OJsO6Nc7WVyaHBXm3tUZc++kIwZsQk28YD0vW/KUz
jDbGBm1evSXhsBKmda/N/Jab7rn4xSDm2Uyp86ArQ7cR+eH8w+j7exBgOhVcPVd9iz9Njy8Rjyyk
/pW5TJAbnlcacs4FE5lNzW1chuYDAWBvZ6zeNlk/r+QmX83yNLvj/57+nRWl1r4WC5SJrWGkniWr
pnPPwH8VoUPWFrc68tDxuo4YGRR+1CLkE+dCfCndAENOt2+D5oO4NH1P/PgkjsZ1b+UXq/XwBYzA
XfT3rOm8QhXgb3EVndiNe4na5oSx5Cwz3L64KnukvL6GM2aM9j1wUyCwM06f/Jpn472X7YpgO6MN
k7mc+Opj+ziF4mvAdEKF3ryjPoYjXN1srQ5JRUoO+MYsr0EFqF0LOXHm5WiH2dNV4/PYvHHneGUc
9aAHkUK4ECByNJyqqGVI0LmQsAraVvNk0xfDQ5UjzZvhGWGSyT/THRtnekodcG8HG0N7vD2xC9ya
TlCVGC9W3O9tOthm2T9cGmXXc1pdsMD+bgsX2wkkncHs16IW3zhIThZGbjpbnpGXXRLF415qjuIi
ce0dQNOTTWcFE20kOu7BrAOcYAcfwbhF+24HcTZtfjoQrmbm9ut8ogtwMYjrJ6Do+HLVN+6WVyPP
f1tVtx14yunaTaGCJtgeGui2SoiTHyJIaIWDIo++/JLx22wjL6rhnodLtJO1GiPzU5Hj+hJliBd4
3PmO+2aWCLolYIqUFDeX8GPXf5skKJYl2RiiW2c7p5mQ3GpLofWHR9mYIjzPvIjPilhYvQU7H10h
XxYjPyznUB/wTzCdq25AEH8ZTMSpYUWaAKXG6Oq+tOCwPVyUKrxtxpVyRWtVEdLRaRY/mkulVc9v
VTsdx97axjO5OXZ7nK6Re06r9FfmdIIto78PJTNXMzyoSZxhjZzT8rsI0xtt5T+qCr4RfQ9uQ2Mh
OIymxRggIx/VqLHe2v6JYS7aDoDS2F4eK97Oqiy5CqD7KZr9jMK7OBO4pOF3o+b/t67ID9GGp5c2
Mh5DjHqZhOmPSaQenztW8JrTmT/9E5F4d5LE30o7PBCnKDx4eYaeT7gScj5e+Rqs4m+/GW+uIa6l
Cr6bIVAr6h59bq2uWYDMG7mAMEfQbneiLB0yKDRTFjh+YPAiuT7GvzlIpRSe9CNpnh7NMa+zaQUG
OF7B2qjvdYJ0U/RfQbudimHXNvCLgsrcDT7vnOi9r8iwPuid4N96jdKZO4kByR/BVJPzBD9yaMwA
l1TtXGzMb8ypm2THISeg4fuScXqwIvMF5FTc91h+811TaZCWXsSlZaCAOvf7nyDENorD4pQ3vJpJ
5OaWNCpP+lwPf6BA7z3kyYdvND+m458t2x4B8YU+NzVgLE08v/GjOk7t72hszXUFU7UJA4ZWuueW
zZfFWWcUpbtuuD5sJqZeW2MRYAFYpHnANp69V8sJrvWMZm1SQOV0UMZmgEKdhAemw48JWAsts0Fy
KBPw/6U5zXswL7c+Ek8ZK023eCmryLLWccMgdGhLvGz9yJ0Hwko1cwIlkf42D0gDtGsW9IB0BM22
9HsN51RAM8dHECARBndLA81OmUFb/VM5RKc0zOwLfua/jJI/59CzAcd+MJFlCs9BM2gHSqNo6U1n
h4MCzq2ZkfS1EdxKixiKsfDrfusQYl7pJBeEGCpz3aMFrc3IdzactTNcsKgoGXfP1IhdjoKoSf9/
qXzwPJ3xlMrqR0AzH+P6xOVtXy1/yDeg7Xpe9TC5JO+px73wiYaHEljpNjL94fT/l6aXrxB1HsaI
XB247U9UufE+s8yHo503/m7mcRCfln+yt29m3jBuC8lk5hEJTsN24NxqYz8tMVgJN2fFhGuPYzzg
wBVd25papTExvgydf9hlZ+7s2UNxK8jQRlQdHFSG55u/jgRZwnzONxGADPkjJvw41iBfk0qUh8U9
lGQGhZYswES/YQNNrSy3kRi5JYnw1patQcm39zH75iOfiYVSR8wwDP5BzWHyACrxOtYtNQVRW2xH
OmbKYpe73QBcIgHM6rktAwpoQ0HDy+MM9hC1QWbOoO9RASchTk4lk0NHcD60z0COKP/GxzYw+cGx
XYMvt2PgVFxEERwcmq7jyt2EzE6gqGMm42Z31O6IkUy1m2SmwIBfsEeARyl+/aCoj35KlJ15DdSa
wUrPAUmbtcyZxXozo+XB9l4sAv6cXKiwXF6C6TD0axSJttqLXvxkulcpE0TTqIJ1q/oUx+40HN2h
JHQHTKfuumPHgGyfAN3gO+ho3F0aY0kfqSY+woS/d0EDX0HAdUbT7UW2C0OIh65H7MiozItLwNax
vBGPlf/D6dFn+OD05rlIfXXjF/GwhOgQomit97ytPkp6A1F4KQKetL9vOnWfQDamaW3erFnsB7//
x2WbFI1dveCS/9cayMpti+6T6xotladcN7BVOIJ27LHlcUqYiqcRQztVMaeDjmoGw/NIdvzalDQS
OMhVbmFepkbHG5T0cGOPOAK9yG9eQieJN0xjqleyYYdKYe6pM0yeowU2Q8LnjE3/r0zL8bVyBTel
Guw6l/ktatO1Q9Em2kmKX4eK82Lr6bXfxfyL9OTCEVxALTkTLH0JOqqeZTbjhQzcJxUFWIp7xsf4
RdtBfpkyBu3oypNJpcTVago2fWLk+DW6g9Hgax4UwlQvaI4JARmuDXOv8Z8cHKEexB9/YmYLfNt9
S6TQp4hyJKiAc4s6p95NNtgBmREZ98Sn5Eexva8y1pudqjBzZfJDhZhssRO5+DW9NT9V0gy0dDL3
21iZ7k8ut+WupvbB8nAWMfnx9B2vBp9hHwe/Vz/5cX7EUo+/xhGHghYRGqDmTxxwz2J2FhTHsMkM
UmEpdJBA5N0mzVhj2UUM2oRbeJ6ufKvTW9fD7tK8y2DrqkObYimvCRDOCuhnn+llgon/PdAUs1TN
eIlKFnIchsk2o5vE62XDGt3ZBFWBInBLYzHwWa6z5e1j6ITRcax2ftmiZxIT3VWGdRj74RMVFqc2
+1AGSBgyF0MQ0RhsKcityD2/G2dvCGx9XGV7aDyWfStTd+eoysEmO7wnggIpKB1bvGxPSUz+UkzP
xiD7rWIZawzK4VD6rI1re5+IQyn23Pghcv8zmwdGTSUbaGo1ZwYfBFOpuEPIhxEZTFwM0qnJdr0V
VXvTzJ/9jlrpsmM0byz/YWIkHLAtlTVoTtY/JB+HxFhtFReHkXa27K7DyB7d5eAmLKYDOyuhwMIJ
662w9FNqY8wLgX7yZjdwbJru3TaRAhqhvuIvnukS6dxUmNm78xQ44Mz931bND9BoakhBE3iXRTWa
ouoqMSveBL5gJGX6IvAqpX2avRXhTs19tNboTuu6MvguJFhHbs3ILo+kNBvKX4GhkAolshx3yCVO
7DEhQUHjc74ak5JWrFmdpswIDkqG0z2DzY1HKgUjjUzQeMne4M5vTow3jNDLNpPDySVMjWuhY5Sb
JN1TU4bbYXbOeOC4PsUEKwF4dVlZnwjKPaBbcXwiaJCUhkNceOallXwTzkiYtbWL0zJrnVxQE9rH
p2AcEepfQNK8KcWeb03prZXtIbBMa2sYJLxcuZcZ7lUiwt46q3mgqoEnz8wBpPRmY+1Y+v52cp9l
8ldJ9e22zoJDaE9kAvj5i7DAPhd6eq+r9k254uE0/DN2dUmcJcZHls2pWVt9dqxMk9ykmO1ttjv3
OdY4pgI+ObPedFwXLuPkvxZpgQSdnMpFoNTglv2MwRd3psMUFSSp6NGhUGI+2hy+NhpX3y5PK+Oz
G8K7g/sWeASPUCz3o1MzUh9OE5zFkjhwBHVu6/0J/gcY9lRXpASVi2QnR07tVWple5kfAi5faw7F
R2kE1FCUsHlawlOqD5/UiB+EQAlzvba568rQN7s2ib9j3e7kuDEck6xJwhVGzbcymd2NP1BIoaPu
amrznRuPXOSPf1GQv3DTU77NzKhgSGWB3MJS+SBb+lL3EfZ67zA1Q7wx7L5YyHjHKG2bA5c+ULA9
6LtJ4yQWEwR6ukLji9mDl+n6c+F6/6hKWmIPnxpqFMvg9KvviIxQe1DZYptUwWkwhtOSed0JwrlE
j3BSh6VxG/PpnrMvMU4IaMpliaVLpGyghCafusbJOKHQjkb6V3H23QwKT1MYT8VV22SCke02Flft
UKHuqazhgCnpPLInf68tBrJVzjgY3MIJGCg02uCqqTNAkkKPYpDYnDwbShcxk5OVs+kGiU3hxEQD
lK4NtHY1HHwDfHWekzEx8Gswa47gUfHpkU1qXoI4PiWNDn9EP2w9gGDfPWbS1TS42Wtr72ZezH7U
MAbxIn80SrSMtZ1zbzfXxnrOMI09mmx2nnyGFT2VzWUmrNeCu3RouUyzLPA4iCl8RjI0d2nAf4Mb
t5LmkO4J8P+0iHIbnzKr41J50IxYvMzmqeyir2gA0dUW6YuT9hKVQohdA/oUKAIPvuC7L/PEftT5
De3dBTNitI9u8tqtpNrtKexpgvNrvuspX3qDWE/aqCbMqC2O1GVfXIWD8YvudmrKeyc4ZgSFjp2g
XYZF0ALC5LcH2+jDC0RvtceLO9Njkpmr1AaqF2iDZuhWVsfC+5oonHCwHXB36F5dhIxrZym5ysgP
vUdiaaMjHwbecyTZqmgPtOcEG9r8GoPg8zmi4XBh/it90kklfSMK729r918x85jJDpzjXMjFBVG/
hPD0+Ve1vbXQSzb1RG6tb4jO/66dWJxmZ1h1gf3alwG2ZJi7QUPYu0uSjfT9eB1k0Xipe9ys4aze
wriCvejX9xGteZVgsjn6PYnYBICPmeCmFWBYKt3Fm1DcsQvio+QuhT+buirTabqn/7/wkYISIQjd
mZQBknvJn5qmOrGEX5NQiOMItbWryqdnMpjyyeb6TKHIUws1OOqih6nG/Jn41sObclIkIADXIV7Q
OgSkJ2UbPtIQocTpgpc49WgtirFH1gEINrOhzRWv7jXOwytpo+zQuilNbUa0D5nDvnhtt3A+x20A
I20blxpFGn2B3jx4NDj/2MwYvY3SHw5FRWFyJ3g9wvvTU5sK1kwmZnLK/GLjeUOwq7PlPzlxFGAo
4PIeOtkpzXT3oCCaDj+6idw4/+WndO9VFDsghlXPEUuDFsHFy1JsOrw3+wDCBswc81cU0LnAZwUH
PL0kBNSnk0vqNZUIOUn9J7Pj9yF2MCFaeIqz/9g7s6XKkS3b/kr9gLIkd7maa2XnYfcNm2YHAUS8
yAgC1HeuXl9fQ0Tarcysc/NUvd8XDAICdiO5+1przjGHt1qFzs6tR8AHkbNElNO+mgoglFQe3GxA
hSH5CYje4WxubRToN/lLsHBf0wJ2eiXrk8A225FYQlWeyW3cXRzX7TZCd4sH+TP9EK2kq8+2GzIm
L7p4u0hLDW5g6bZvUs8HEDtbFiPCRU0OxjCR9lGIoQWcCe2tOItuwV8Q2DUVB2RY4DdqEGveKI4i
t68wRC5FgVTlbe6mQ4YS49bs5ImYUsY2QbHE8oAuM+j8XHRXj2ucSkRXzsXGd0miDWgKOASvibQg
vdjml484rjHP6E1TYde1qW2cCbATPPeXZZBz21Z0B8wczrVvuVvTSm6TEXAxLh4CAfnV3WR1eFwW
/YTTvYdjw1uNQRLfIfo+2+oI1KgoaYLAfMw4HH8kmKnqcZY/ejSN2s2hoIKNfIoUMIihGk/4N5wp
EYBBfvhzmh35O5xu2SwCb5B3FdaXTWN17m0tvPempJVkNv1PXUBSzUhM9sy8vzjza+1fMvrdO5fz
Ehpai3e3jqjBKMgTc1825iHmZDI4pdjncBBzBcmi7KkWMfaPpxlV6ynK9CIyZ5DrxUlLa9djzzdR
onL6Z62YmOYyP77mDTzfaMLjU4k42OWRvgyhocDcgZLi+MgQ2TaJEWFA3arHIC9caimyFSs4h1un
KvUmpuO9KcPkmQsbHaBFxr2Ra0w5M2msFW5UD938dvmlO57E4+zF3WPh1t3GcDm1xYL0AUMCKJwb
ufXGcdra6mcLeI51HAmka80/bQcVuJj1j9BgF041cVXSCNxtlpO/WBm3NuvUt0mUKAkC8nWw8W6t
uegQNIXtgcbRo281+oolaIdStdtZS8utGzXpXL6zlnEJQ1XY7guMbVJUYB2MoUZfUX7zSoRyDl2u
JLX1fVOPLczitwnl+1akCAjtWNZ3PtEAbmGJd2EEX+hxIRiiV3Mpuyph8Ie9pa05CiW9/YXthyBm
GHgDheW2RNASKCM+4Wo66sT7Fii/pcFZ3Zulk9zzbYZoEeMtLK+Zw0UcQS/a2T1uQCeDg0X7YGWZ
JhB5Fz8YHX3SXMqRSLeufKosDHTYPIno4M6Hkb0THDzwmfi3NrjTQxUn6oDS6wwCxzoZy4fMe1ax
GrYE0aCNCEbSFqX5dY4pxbomYDQpxmOdJy/JQN516tXMxSllJSdYxl6D4lAZgRGT+H3ixqs25mjo
ew5YQGVMs96b6TppvuZambfCj9ND79AkJ80hfJjK6EMzJcEiRBaGC9UgLf03hRuCyGRfMRbvhmiL
whsPKvrzGLu5dNlzPDGfcfrOhzlOjiGZZJvcH+jAI4KO4T86rIWpG5+sBMEaY8U50LdTYABJaebr
uE9D425QwkDuWyj8yfm1Vcm7ynjufj1Wt3pxATnlt4IR5n0oPWPdlM5zSYb9kfEENVlE+Gke7XXX
4a0ub9Dm9CfdwjOvLdfaeL5F470xrw3ZuK7jxw8SSM6KmlYcmKCM2If8jrNUXurpVqRjuY3HgRu1
AsLN0AavUSnkuuDUCK2067yNbwac7OUyhUUFX1iYZf3Rvp21Pe/rANEL1Cbmx2xBbDfNd7ZNMNFh
p796osLA4Yxrx0P4lSdGs24ns9laBhu0ZzLj1aXJnRj3X2KfNnACIvKtHUg1UveNMqafHsKklvHj
FzgEhxAZ8SZqTOviF1cMWuWumud79rIbZA42skuwQFl0zBOz2ipRICCJoEcMJTTtubpaIemcHYkp
a3fULy4ZvmvXHzgKJdOFOfmzmXd74gbTjQsZi9HYG7pS/yyq9EhHal47swtJEyv1EOUTfnHGQTGo
cUSbwEY7f9qUvQHcgAyNpsmmE3JmQs+zJWL2x6TIiIFsjJuox8BgxvqkB/ueFMn3fARpL20Q/xVR
LSReikAR6tUN3tEvijdq3wzgBK/ymN+CmfS2oWfQP+gRJDEsQgLgyOAg2XATyJxbF6vpFoQtuE8v
huRAqEIwky5spfkNVdW5nbgLBkgAXkdnVCelPGG7CiUiWifQP4K51WspHHQ07s8xnzmGRBvcbeaD
F3xtQ9fntJFNLALlqUlM8UC5ySTnmDsfuosudkorM6Z7iIxpS527iWRwQ6cKZwSOpFXqF84D/Idy
o/0Zi3zSPkJLs1cjVb2hP/0/Nk3wkGQ5FDD47RHABC1nnZAVEL0+1Vkt7ui83vd5fF/beftQ20Sk
lvl8tCnKEGyi7jUcxOoVAUItk6TsXMwdSRIMvVEK7Djh1utuMCse2YiWFXEYppZLNWCyCCLbuJdU
p7gEQpGKK4AWcaUx8GO2sVuHjdiXDoNJSxRAI/R8g1GZooRe2lGaTkoXBFVL2HqE+PTRYy5IJe4R
4SKAp9Eb4EpWZbj3bczwtCthIpsnmRBJmZXytueg2fWhB5kDqb0315vMzL/Hw2Ad5LwdBO20jC4N
RfV3ym5yHA3jyQiGh9qrH9yF8cSp6RC36bkd2Ocb9EY7G5BkMVsE57npKRalwLEMizRbgjVbVmqb
yXpZduGekeyPPOSTIeq+WN30BGCZTC/VerQZ8gd2CouEefaNMFXfhtwKMO1XXyc5/HBCGIvlCDKn
aKjikYXaudfvFTWnNWSPhkn8iG1h8SO3ee1ZCC4V88tcYY2K+7wkYAZhEgLhfW/M/a6w6JrraEqQ
8U3QEEJ1YxZ3qQHzHXgZwBgaO/vMqbB7IF/pMuAjxE+YdDbnhMabzg6lWay58TyYkshqqzDe1al+
zxzCHkw1VPs6t+Heifg+Sd7nuKu3KPOqNThONJkNOtPZ7p4tBxZuo82vHZFPO18Y005k+r6ay6/w
XaYdVNIHKcAkdRVy+7GmVRF66ZaWN/wA0pthQrYIo8DlbGHa3dBJfJ2Mi5uxmxldyIkD84Wc8htH
YpIFfX2sA+tN2IbYVa8dqQPrPBLjNeImDHIZbyG+cib6CCskmQEGxlhXeJiat95CFokIOD0Qw0CO
RDSjgraKPcgt7A7Eyu3Ct0zP3kOcwb5O5/SOJHHqPjomoDGnW1+WIWPLu86NxS4O8yeTMJ4Vy6qL
7Aa6FgFdq7DBoWQsSmELPaw9F3u7RnUFC48xcSoBV2lIQoWHAaUvGBe1RN3MOvmJGYELpt07SqTP
g6RDTfhND261e3R1Q5hyj41UjhWdVUUz3umKq4zIzZ1cdWlLi3yp/mL5yFVkw/uotbzxTbLTA4Ft
vareZsI07HZhCbv1T4hhpLuTlIxbWm/b3NiNQxmS7dXsbe0HOCpptkP/xGqfcGbKrPYq2pYiOa7O
Wd7Xa1ncNy0iRJdQiY1LqEQYBmI3GIQCQkU+2d3IB7gji3PFBlLMGNShtOlJpIKYXDABK76OHbkv
dPTXLno1QyAYQ+J9aDUYNN8Ktoo3p+YYlwDYXSdudyZmIOMPptc+Qnc7m9XdUkJxIFrDRl9QD+G1
wLQEPy2+NgWq5HF8RaBm4H0BHNbFCBMcj4LM1GpfRJb5pYuJxLLz043vzF9gkMGN8Nwnm+oaBTZn
/5bY55JpxHLiLiSoPGeYj4PC483QfTPVOmDBzTekdJyFN358UeXwQCbCdAzC9FAUHqf4gK43svR1
gS+tbXHrzA4uT98mfTPAUqjN6HtP7GMM83DHQYa22UQnmGYibbE0s3dRPt7ZpL+lZVivU1vEGz+K
X9ockXtCk7sT6LuBoHGqsmd0nzjSgMIuEhGDGbjpbxXJrqAUSGXE8LicFUivgrdx6UpNRInMvwyQ
oqmkyQ9aI9pEDW4yS0jz8EfWcc0nKbY2gaCJiRjJEyZk+WG+n23sYVj7tpZXvYSKaM14KDBPBg9t
UR1pUiaHsTVvyilFkjOJtcGAjWQCM0cijpqPmQDTaaV24VRha+ZgwxaAxRSCgDf40TJrsvdd6b4o
O/DWAxfkBjDwh5n7/mG20i3ed6RXLg0ylaNFyICAU8Al5haG2xHqzAIHZs2PCOTVlguxe4l8L5LE
33GhrfBzIvytoh7DFzUSQRXAodt6Zy0WkznhLwZUAk1SLD6m/HtC7s6qt62rL4pvGDBx4i9w0Lju
703k26sWKerKSPkhh4yrDbNROgcGzGHUaJumLiC1jQxRNT3jTnJ8nbKT0N8qM1jDQCEHC4dRNWeP
Fvi6BjJY7+KK5ZhkbRD+d3ehq4xF8bjur31GgxNcAg6unHerrDVSKBs8ZK3oR6ZUi1RAq6ae55VR
Rw6H6OQhSRLCGPSiSEIlyGAd/y624pvOovvGSXneW4qpBePdLTGqj4ou9JowGUJExuwFAPmTLSLc
xTPYoIxOwbDYSmpgZUHlUus5P1F3D/sYLhQLF3bbCqbzOZGoiYWH6didBMrUUZsnZkKsoSq61EsK
G9vExib2CE18aJ4xGGh43seoLIaNWdRf88qm1kJg6UbyK0g0rs5p4xvT2kGWSY6GRNrlRgRHxOhi
YcnUDpk75dh5py6VH7BRT2VZAceYUKI7ZKHNi8W+TwdSYhxNFDwOdSP8YWtwB9Hsv1GZkCVZF08Z
eyOjgoaSzChiZhnIURFEd6gHxusckeVEUccHN3wZWGcJa3vLQG8f27DgAB3mdxIT5bohJGiJXlzG
IRZGWsZB/rd56NXl88OSG1Cp0TjoPjuXMw79LIBSNg0O7aUGJwjfZpZ1t+ynK05iJKVw38f6MmbR
BQ4QWdAxN+kU1rsutL5EhsGJrED75j2w2cV7uN4X1dYHZaCuMAPQjUJTks7uz9pLj35GX6NgtL/2
+uFxpjtOb6Y7+Qiu6TVwf7qLpFLSGB+tLj83WbYHKM3JDpL8ymvdozva/nFGl27WIXa3Ed95MNOD
0qmfbxnPQbcKKM+nqOdsUbyNBR2rglUxqZ0PHHVvBVRJrSiTrKkGT4+4imQISDX+TeZEzqbw7GRX
TuEhqpOPjpEw7xTXtE9JhVrshy+J+pESYKr2AmBxRYRIoH+rsaftSwJQAlRdYJLelav8L+QHdsA0
xyAIqbuyZmc5HQOm0kCoOQWP/PAyhYyi4+y7zyDV/BOKOfBrfXpfy6rdtf1N1ZAKoYoJnVovrn06
n1KsSnB2MWPa+S45YJCcTiTUnohCjE+R+J7PQ0abo8y2PZmjTEjHB7EkIg+dG9BSgUVulyUvZTPb
2zBectjmCoxFTHrI5wcOc+pcGxMnQIldfejhLX1+o5runSYczm70vfDmMthKeo0nzB2VPHx+Kpxe
E8yudkgJeJzK/N4ph3zKKLLOnx8+45g+P8N/8vu/6YQG9yp0C3NvEs53qXBGMKixWrchXoIPNqmk
588vzayZYKovX39+J0iUsUIYF28gXlmnMs/EqR3pkuNo5dPPf2SdEich5XTwNU1qobzT5wdQJoyP
HZIJGNUyTV4k3TvfFG9Tjk0f6xVqsOHy+WEckV0iCuBrSfZoOHg3ssiJeSfH4Sgs86bTKbvZ54fK
5rPJ3xdlqk8tupYL0yqqG6y2m6aB9vZfv1bn8wuY5vygll/2X/8uuqdSZ9kDEwNNRCRLwMSgJQR2
KyixbWOKbpTMhycqhKeqgjeWYpgZMcvckYAy5yeVptFF1OHZ9Q0Dn6HyvpvjeEOsN8WGQNUBBiN8
x6aBubOPWF+NhBDbNHHveIYk6k0WmKmsjm767g7jGqE8Mq6OmW3Od4LoOMpBS31rdXmG5yrfnZSR
E1ng35BHRDi35+4uJYhtHQKBxZhgR0D2zeYYJ1F8DkXz+2ef/xYu//b5GYKs+6ZU2IRRdj7BOwEP
zzOxm5yEJ8B7p95BrU3fSX79/FLCqWVCIsRXVeBU+fzu55dd2zrHISPIUUbb0u7t+zGx7a0KUP6h
4R13Va+mU2hBqBCNzauZx+bO4oW9T1jkuzHE6yWLl46UhztLepTUKsIL647rwDP9Z+13H0mRpT9b
ZW7PtCB4zcGcPLAaQZQxELCU6Msqy9JHb8Dh0nbGYxmrZq8yWuOh78kztcfaN1OIJLVTU+BaV+g/
1r2hG+v+12egDrVTExspgmbjx5N9DeJxOo/t9PPzq3nGUcuxxcE14j1Zyi5vCZI2Hq265LZJbO/k
RbW5V7WCdIPj6KLZu8JAt/efHyRGb0DeTnOaMyw5CSJzxnX5Y+a1r4VsYn6crzgYhFu7V+YO5No+
8Ofq0Z9G4GjS0Ld1mtdfZqUuOiVP2PAszhC+9TSkJDfHWBu+tQu3iPPps6KKPtE58DYTpO1vfkIe
FOqaa9zOpLEcygwt7ODOwfehDw8c2AWVkhHsvDmF1hD2P5iTQP+Vo0epPJh7OQmXuxNkG9gC0k9x
iL+QZ/Ywtyi6ywme7jQz2/CUDnfCIPQoZnLJCIu6k4iAcKQVkedOvW/E7F4ifJ5epfxmbeJZjtnX
U1DOu6Es/FsJwxrJRWrv2X3nmN995flgPpg2je3W/5/h//4/YvgLuPb//o//eBv/T/hebl7b13/7
9f9uX3PY/6fX/DV++zPDf/kfvxj+huv8ZiGK8C2uWMX0iDyAXwx/Ov+/ScfzfeU4jjKlb4LXR/zd
RrDzvd+oxH3F92xher7H72t+Qfwt9zfXdE2g/6by6QCb8n8D8bf+jPBXit9hkmDkCGU6iiEYaQF/
RPi7ekZrDRJwx359N0t1CLxbkJjfagb0KzvScnWcivaKTu0a2GOKa6fHssGMC8rFreipSiYc4as/
vID3vxIE/q3o8vsyLlqiAgQvyh+CBT4fFZJS33QpmHieNsEHf3xURpc3eLToCA1jDxoStKG/yoV7
m7nmearGq7TDV84oH4kT4/N5GDnBhGp6nUbrSYwDYc8ws1tEnwwSP0SYvnKEkauxQDwKGnUNox7x
Bsd5xgV//8B9x/0nj9xWUvm2ZTrCcaw/P3IiyC2zBHq4Cz1n3tpe/T1z0uOYNdUhp2TbduVw0mH0
lpokReucZl+mqtsE7Kjub8mJvJH+eIkYq6RVytxbnoVb3aXYYwdL3kdiJlm73FStezPF6dkd5E5E
xrNhVTf0WnF04UTLJ7oYbhIvg9LiybaDp4iSB10EZ+3cqNe4jh5n194PFdBSmGgbXwl/O8ju6pfo
W3285gkvlIkjBLIJ8WyG/ZAFpwD5gNF60CZzmtnVKaqiL6J7xZKzm2K9bx3nBCnbWdCb9nEM6VuO
5o+e1EgTzBYctPDFNFCgJ0V3i//CRqjL7Lx4Slv7aLUMAR1xtBgmER4Er63g7zpYk2Tdrw0AHRFT
81UeLedrQRKithv2inn6qjJME10Gve7zJ+wx+6jrp2kxvccJmgKnI73AKx4DIowYwIWrKTIWcCnX
dtnl37GEHvNgSlfKTG471CxJZHKQi1/g4a90zsGlMZ9Kt8EcNMM3l/YpNLurPZDQg4vNdKrHRGAn
dn5W1nkQubHuOqUO0rlva/ogJrvXyq4TjCbzws9pSK92w5+A6V87wFFecmdp59C0qKp5GlQfxozJ
t98butUHD1kcojswTXnSVzv0/F+jXIPaH9rXJgloajm4cmP/2ZqjG1eRpZZ6BKBKWJrkIMcxT6AI
42NQWt8xSr4OEod+JIdqbaf9BhMRDZWER+Y6plhzUj/3g/m1YGi8LmIDcZG0yG9642gG0HP5XbzY
lPxgMdsGJ3/oDtVuMDlN0dhMM+C5remrA6OMd/TGMD39e7ddkOgF2Tpt018wQ0pKxjDNor2n+3oj
w/idT3zyp95rR4F60LwnA1pgOMi4fLw050nTMgIoP96Ycl7rxUFueVwHXglzx4uzD20HHNjDa24G
+dbvQL/2yzMdA3pATriNnQcrnI09hFgIICVQumE6lhBoNh7wOMopoMt9ydKnAwSvZGXBXKOFS5W5
RSp/COJBH5JFMB9EE3F9WXiNIj9fT9yrc4kP2eacv/FmBjxgUNd9D1sVlkUYFtANDQ6syAwrq9sj
wqCydpcoYm1+oytAW7XiUqwmO9tEI98MSwzBib8fQ1wz0hhwM7QkQEha933pknvmoFUFU6y66g5z
4aGc5qcy40L2wgIQAvrZ/BvAbb2jUBPwepq7KIPUMWtog1ntIS9YjHAdz4Sy/sEv3GevoNc144uZ
E2wXmSbgVjr+7WBiNfNhqa6cYXoaZPqcZgPx8JpcK4+roP7hzozk+3D5CSN9RWH+RIsTF4TNnDTF
YwEuU9xHXnyhQwfSP70a7vSEaTKjl8FQ3Wyn1SiXt1ZedNZ0KymLVwKN0alFr/z4uOXGOaNgxQ9u
5FuIMU803PRBZF4PMuQpSe8YW8tNJ1ihculcEiSmq0gQhAYVCcMS+LKVTpE3KlIUDXWni/w1jPyf
IT5hvBQ8hbgjj8bCKc0FMnr7JI0ISay50FwXxSqiZkKE5SpnMkO6CH6LxJ+OBQ+I9C+A0z5FTOfy
5jRR+jG71jaKPYh9mLdWth88xbhE8Nvb675kw9FugmfVr18ikiE1W5Fbz09FinpOLautNZ9ZM3j/
0hrPtIt43hqeIlpyDW8tQBAIbUTqmDkPIh39FwZT7AohT7xWzWM/cxoP3Zy5hHq3dPWagaJZASUh
lUGbcGnj+8rm3bT49asiw/Pq8waOcbOrbK5m3k5sA9ZZlTrfQFDY1YFhrj/XVWOs3iTRg0H04aHu
YrrE0x1N+9D3/IU04ysAuY9pNrnUpF26Ee1dnyTAsXsMjcseW5AaiBkZg1aZ0idaXvYqyC4K1tIq
lMPVyvurHKYznINrScQvcra54Z6mhsTDwyCJbmV7mbMaC317XfZ5Zv5Xwc6E/GAbjuEPK4M2mjm3
GI+ffBm/AflcAzZjQDlwcSEb9RvCMvoAE2vVPs/EE4ZJWmwhXD8FOVgbu6cEVxNMGi7Z1sfDF2FW
CU1+Q+gN5O12/W35HoIQGIkHXYk0KE5JczZTD65vPn8F3gISidSjIbD3GKsDkty4kSpuTGrSNwVh
NZQY2kaJdaDLXznrtWvIXE9WHb7aJtB76Rx1PrFv8Q7Sld1ktFTH2cw2rZgeTclTIIlIHuGP7g2/
8VZI9cS6CqutZ8bYizlkrUeNdKj3rH2Q9mh23Xtn5IEEjtcyjbZPiYwsNIC8/RMSdXzEI/MinsxM
Vsomh0cUEo0MT4N2VHwUxV1hYycJZVNuSjqZgDlOszMwCoLdA0GKiHLXyGjeca4Ix2yfNSYxhtx3
bgkhy8ti0H7UV2H1biyrZRyHjMH5hW3FRfh5QciSfbQy2ps20fg2MNfRjGpZ1NANCu7poGoq4NLI
2NFVgIuju7Ebqu4FeUiGUSZ+7afqyh+DFcazyExukjhs/G2iesGIw7h+/mHkOe06Eei30Qks1zBN
51fZwKOKKd/aYSNqx9plauBeiqd9gEKgFwB6gpJAe04p+crI40Nto4iXXXDXNoAxY/8jMDj2fr4H
Y1J/zabpGC9HEkQVAebS96aq4tvQf3f5+TWxC4i8/eBmaM29oQpvU3v5vUuyniPjV+ALYJX4pJxh
apZasypzIVGU8mZABt0Tg9F1HOF6CzRMUnVPqJd4D2FV4ywg0a6RP3PXAOSaVPD7wQEFkrSapmk9
2mZRsrFrRq/JhKZxDG/HMWkOPZYQxu/I8BxSZHU8rXJUF8dhbNSWIejZF90xNNiAaIhRmgtSam0T
e8wAhQax84F4bEK1yCciVwPcu+huDeRFGyfk9K9ZB0HzTRmzkpKTP+9s9oX2Cs6S5flN/vxAXEq0
QVUBzD3GDwnOZmWXYbpKpbqavfpw+g4cCCAf3QMJyuxryh2yx8N3MyVNvxfyCutZb31aQ2tDNpAi
EwpnM3Uh7O3jbKBmWa55l4yT3cIP3uLt5Yji7pe9R2gmGhX5UviodYV4NCh2fdMQ1InavXqte90x
+NaIRTIEix1phrnPFSSzZ9SJ1YrSHwlGR2hETgQ3ih/3p/3Whc07iwbr88jSJhLeMcoJ3q0UmDLd
cMxUXoq2w2pAa+FSowAJQh7h5804TPnr8ClVbBEfWzB2CPoqbc3yiA+uRUUOdOdDMv+iz8VUaiTy
0K5QL6Teo0s8ipcO3HRc1OCQ8rUp3bcWBh9zBrLgTRTqcOjyMSu3tQR4oEbvuYxotXPL96lzHZdl
Nnb5js3iu06BB1V01wvm+ZuhZ9VWnrwnBPaFW/c+gnODDqtw2D+8N7ZMY221PBKWVfqDAiTpckb1
Y+uZk+vXsSIs2JhZQYs5u2EsdpYl+zoD4lFlx0ly88cq5erEqOrVbEN7FZMWUyQf6XIrB+AOVyZd
3zzmWcuGU6rbwBylH70D43wc4+oLiqN+SwI4sYcGvXsJzwLjwMqIWdon4ePMD8k1USSBLzto1lnV
NoufxrGe1nK+bwCKpZMeN1iaQNYgOJrDgPqJEZbIigmfR8yqU3BhA8JuIZBAq5wzUjZahPcllnxK
pFVV85RHVmzMtfMiglwFbfT8+dtMA72D66bnz/LJT2BDoD1i6KaevUAwkazEOumWh9oUcEWT/juK
WBwzFYt2FXGI8sB/GSr2zh26OgBn+XOe3H0ehL3EC5hDvA0G9Xg+UCxIxdLbXiKJPzr2w4+mYSyY
+tW9nyJjH8bZ21RJ+BiFxqPTjzeMG+Cy2DZ3k8/VijzVzIduUxop6Z29uEANeWEMY+38zLg6IfY+
M34NeyoagFOMb+yzTdIJYnjGENqdSANjophRmDVD/GqzwaEnOrEXMuCvWP2JSHifCBHfhy4OYbx4
W+brN9HgW6sg5UIwXA43TUZ+GSBkezrzynEQaF6gSBvDchktH+axZVstH+2abeTzX5AJWDuYXWjn
x5exZ6fKW8wD40ThGzwTYckK2JExHcrERrpNdjz12xp+sUeX8r13pMvEZhn2ZPzLKC2AoqSNZpyH
TZNi1/Et1NNuGh9KN03WeTd7hyWTLi8r/66FfWyS+bwDL0nNDkJxSjscYVMD0WJEmY0lx+pscyWW
zPpmHKZTa0Tb3DWJGsj0EavMrotJOp6czNrp1j7T+/Fuogxja5fej4MdIRQTCgoVKnk/3DWID/bK
Zk8MQVGRtsY1k7VM3JqGnkuKcrWsLALy/BUskJhccTxGhofHw6vGF7SgQKcVzKwECTslP/tKU/SP
dhye89oYOB+L9d+3Pqx/1rPxHF8Ck7HxwHvenzsfmeFmZPGkqD87CRqpeibBbqOJjDv5CddOGRrP
jQfCOgppcE86Izs+fc1T7P6jGDPKeR91LxfE58P691/NuN97Sc1nc+6trCYdh1H7ly//8VjCCM7/
Y/k///dn/vw//nGJ34hZKz/av/2p/Xu59Pyav/7Qn34zf/33R7e0Cv/0BcUukaEP3fsSFcp8oP1j
U/F/+s3fm4//Knh06fT9v5uWR/3655zS5cd/dSwd+Zu0UNQhw2RFUNKiJfirY2nbv2FZR7CPA8MW
0hO8xb83LKX/GyRpYSGztH3mT/K/GpZC/WY6vkunE1U7nUbb+980LMXS+vvVMfyVOeqapg090DfR
5/AI1F8alvOoyhT9ykzWbfxQtqwN6RiKjZ7pQhKU8I5xlAxG3V1UhG3D47i2maWoQLShu6364cLm
f2PMZF/NFa2kBIJC1MLfViZCAm3gKMQ1WcwcX0vL+GH2+tGsrJuePu9KZWTPAL9ni9NZvPvD6//7
dfrHnqdc7o8/PTEbIaIHXotnuNxE8i/3j6l9zFQWwNtlhQFE09y1E0tImwV6kytcby19pJWQ3XxG
8FNcwpJJx2TK8Mkm2wXHuz4Z7D/ryOrg9y7TTFNlXxAJcaYtEca6MTC4wXOtvR0QvkyMHUxuWWdA
OYETmSFr8RAER6/X+VGD8JSQxwpjRBR+jlpqAeieHSlqHm59wix3wBsh+aH4T/7FK2H9t1eChq8l
bWFJR9iOcJce6x9iZWklIhvkVd8MGTkksYPSnEkH6NNoGk6tTIddKitUzsmo7xC4HAvnnCN+dMlh
ZV/DANxVErVHNvY71EHplggzghCRm27+/i0TSzP3T28ZrXvPtbGIK5hK4r81exVDvyi03Y22I2Pn
6ji4LalpM7ZYksusR+l6N1Th3qnx0d5qD6JinU/PifD7Y6E6OCo1YspwwVwQKFmB8F76Ws0JmOxj
XKHujEbiZv7+Qdv//UErUoskyancqVxnf7mB+hrvlg/+YeP7lyYt3zDd2gvMrIdR0u6tztkpxSVD
iRHvO1HxT3BA69shQUMtBLyOGCd69nmQgoDcNcN4ikfnxHkyOk9+Doyv8MGs0AOhLX0X9+pbk5lf
PdUXj24/3GKIZHd2YKD+9On/ZfBdzzDgaHchwcC2He+dyO+OhhXUmyKRBttbyMnDy27//nX4J2+e
UpbDYMZyJZzZv84YYu06Dlc+Cpx2uI3oVD/ihL3hTEbufN0BtXmqPfbbDlsqsYqgAqw5RHesMvtg
yOiW2OJNW06YX1AnVuGj9obp4ktM2UVxNRP3/e8f7l+2V5fBkWPa0mNGo6iLfZ/1+o83hSJTqI0H
FiknwjVQtAHVSIC/ZzaJGa3TttzDZ6FgKfG+e2G0F3h31krjnMUynN8mvnoRUWGcvVDKf7H1C7Gs
TX+5EfAvO6YUDHIh6f3lmqqyBMVe7KjN6NJ3GSsYzBVQqSJFa+ybyb3TDzdFEuUHpDVYkpI+WfQx
X1Me2iUewJqFRIwdxt7H/EggOk2tZOeIvLxtIOBW8dw9e7SD1qQG1OdmRI3iZ9aqKwh5L6qy3jBh
uLFT2zojxqQgKxrwlJ5PAIPl7W2/H/aM+dMzOSRIVG9swwx5G/3ySM/3JW2zK9ll5a3FSc5kfT5z
eKTViqT7oe5qiLGO+Aqq7gi68YDj0D6XeKFWHZWKwYK+TkHFnKR/l3fp+BByxR+HCnV+1RAzlZT3
5ZB+y/K2fJAoF9ipMLNBDbvSp+UYmpIn0cYGoi7l7CbTLXYZfRQgOotPvoRGD5PjUJVDcYCPvAnB
viwJpRN5F3784lQpIy2fZUfGhNVPndijV3zIUT5tI3OodzT6hy2/TNJ4YgDzn4Sd127kQJJFv4gA
k56v5b2T1wshS2+TTJqv31OawQxmFth9Kair1a1SFZmZEXHvuWGlHqSCeJZsu6Zst9GYI6AtITx4
/nAVLYmyedh0W/sef4kID7gMcI1VJEnvmEzrCISYQnsqo/3fV50ld2bXuRdGdXu6szCdYrlFtGb8
QU6JN1lPtY27EnxIOSjrBkHGZcm7QAYk91tmh1gL2pdaCEK3qAlO3WqE/LLK9YFYHkyL85Z6iJ2q
KdZc07iOiSc9lODAaKHd7auoxPvu7ixSvraDBmUubK6hj9B2165ENEprhkieTND6soWhb8yaaQz1
QIsFyNhg8fJecSXPdT80n2xbs/cTLEZ0BvpdhFAsVKflOy9Lz0yd6ntSkprTdahWD1GglQdbC9hW
fGPfCrLvYqelrZToh7pT36MhHwyrM99CsLWe0QlUKjGvwWuynSg1fUH/iaGOAyjLB2b74MTaErMm
Lpi+Bctvj511alPc7+ThbL1U2waRyl6D2IjgRdBRUIq8SEyE6qHy4VBURot9OoTwgSvDWcKE1c9g
XJyjE+HdtLtrz1V0QEJtXEtVIK1jDhExtVIG9nJEWcUxI+6gj4wHzb7j9CJxJSDRPreFLFFQfBrB
t1PV8bG/39iG3XbrqE3oAwpzXNe9AHjZG+UmgOWBQzw0iexMu2NAvft/L3//a4XxhMWk2hWWIHFe
cFL6z+WvIMAJBJwD8NY4jHgEb1gzUqpJa+t1w7TDNY2biBZUaA7XukqPnquuGTpMDi06Gtq6nU1a
CZ19TB7diRtYn1hq4CwAYaRbrKYH3W2tI/ZS+f/tM/9ZF7kkCbAOOJ6Bkk5nhvDf57qqCaLwvhfD
KOz8eQdmJrcTaM6RceNYADXOMpOFj5R8Kae+vN/mgM0igSm6JZiIUKGZRa9qHkaUghNATjLKjCeg
J0jhUzNH9Tg+x4Oq1xoO3o0G6mI5Kgr9Iq+X//dnwPv93+u8ZxqucCCm39UMiBr+a523TLziOp7k
uz0J+7lPO7VsrJcIqeujjzcFkgi1akCvlMHbc0SRsbFrCU1mMB6GkAo5koJsFuAv4Li2Uy1/Egrv
EgvTlvFleED9ikY+oMNj5ITMOp3AtZHRhzOZsNCuYs3RO9DGxXhIRNOddJANMq6NXSniU1e5wblJ
SZgasFq0k8rJEu+RoqsjaFwc4dY4LlTELSSC59KEZC08gkpIqt2RE7FmUMmVMDCZ4XgmLx5aRDFW
DDumOD3y3rLr5HF9CGKX5+q30Mv1dRZiFe2mjySwITX2tSH3beoFOzkwfNDv8SFGbO24NMxdDwtT
YaTZWQjdD/9+8L3c34ZEgP09hZaUEA6DKC9LJDupswvQs2sp6k1zSaKJQf8TW6xJgpsWLmEsZ2uz
w35GykGP/FF+9iNxeG3uOsTZaeus7KABdV201adhK2Rk7OFLPCEVSDcywmBXxuVZplvuFmuH/ZfJ
pj609HnYrDTI/UvEa3M7Ev3BiK4mnj7YbNkc30IBVh0huyZzpJDT3q+i6DjW5bBnPrmInOa7oCJc
Z1FsHYm8J99CptICPWXFS44PktdLq6fzFHTmXD9Lk/Bm12NPB6j0iV6xIvNUPY1o/m6pDfKQ4euc
OCgFV1cMx5FAiI0Yx3cF/vKm0ZBFdW35k3Ydez17Qvm4T32mwEHhVOtSGQqQkKT51o5MfbCsMB9g
oMxVfg0G10N6iqOFCDOxzO7ZlRHJUAs34moN5JdozI+2799ScxPFudrypkY3rVX42mr/1pdUZaaF
jSjXvmWtNxt8lTbUr+ynjUqb3xJYjh0Zn44cbZry00nH3vUu+K5Z2mdroAvFZiTPuR7CaKtcdHda
JJeJf6yzSjGHYQcXtX8ahK42VpVh5G+wMhli7if3SV6isC2CA+0KOkU0dYFZPRQx3CdLXBsgR+u+
Q+ZvDaRqWHm9w8t4GEBvUUhGJqLo7iXxM84QFkkJJgHUlZlg4mnMRWIl7yxDLe9g/hh3wln7pfPA
SLJHoQapo1Nld+XWKEcj3LaqPqkycfblKJ19qMb7pki4RwL0aSr0p8DLi2UaWe2+twNzbquaaYa9
gvc3bPooesFc1e08jE9uE7qzQjj43Rn4BIZFqicRYEPTaTO/nq74YN3GVTMSYtODripsh8ZER9NL
N1kWggwe6sdooM8Gw3QmMWzuLZ0zVxdAcR/wiex8vTTnsUWqLIlcyZYEdFbWKzwDIHK9SQBaX703
MFFI3fkquhB/eNbXFxdfHDufScZRM41HljDCQDqf0a9jdZQ9PBSR9Quk7AtEIMQQR7yT996gArfR
QMj4I/U0LAVwPu7vjMXPwhSL1ffAAe2V/BVrnbkJS2YfAZ6jfwkBkvYj5pZ2qbXEFLhe/V0SDHsi
kGA6iZDEsCw1oElnAYZ7cm9XZltGG6HogBAEYQIYHBJYxxYTRYb9IJhLdEOjxD+hlxJDRCN1AJ91
/+sG5NDYUB/XhXbHhNY+sm/4+WNl5RvikACEFZTQzh2Oa28M8OwX/B/mamLsxPgMCmddohqAkxhi
g7gaOESbEKsXi5BxdQ25nbQMHGaOC4yzC9pygqxiTACHoGsxqI1ptmhkTas1ttmSFUwEdBLamSkd
jorqUStH5zFJurPWi4rYNX+XMqFFVI4QWdpGe4AHOpPEDAB6rLdNS2fCj23kNiQOrGSHuLvNiTvo
xn57z+ruHc24RQ+6qh96Z6h2RixAXBbqyfbG/AZ84wOLmvnM631txvgpJyNvB6GEABrmIyA6g2yV
Jf7deSadOWatfDdClga/BTGrLisd2bvQb1mhDsS+fuSCcxEetPGa+DsDnSohh1q4//vKqBo1r+95
7T5Sm4PXdDjQ7l+5CgFKWXlbjmcfVlNqq0DrGFYF9FUP4zi85U01rnu7bClzmriaR4TnmANTPNjJ
Ibk9xJ0qBee/048YNglG7Fzs1VmMPIZUeM4KKN9YTNDx8YvtDCPUMBBM7tzeNKGstqZpPDCQtY+c
TlC69t3n2LriSCIHEpye/JgmO7IxZ0cFVmkbDdz0nab201T2+zAl6xJc9xYew7WXNnlMoTxPZUO8
Uliv28zGTSPVPx+GCXT033NpC8szIztwplLNBkMAZELqisUnDSCXDfUFM2QzL8e1p2nJ859WI1A6
B1GVVfMun9zTmH1mYUeUAOT40hjELs7G+78vIMYhxFjKOwBHBBaIghwsdlh62WIIGCsPjW3PMT2B
l2qQrutRA5nCqF6VDr1OENe99AdoVExciGwb8u4k5Xh0E3s8kpuzj4knOiTjJ9A3sSUSGUx4liQs
xVp44H9/cFiL3CLIj2GRDEuda26OSwFeMGAAPA3WcJDRk4e/+4wUG4QvO44e+pfIDpxZyjjt2Ezt
DmCSBRmSusR0ZUt1Od25cDvTmayTtK13sK4Jcg8htpNN97yMKvaxwdTXjqUgz9vwxCIgKLPeBzJu
eNqmiLTmKw3pYuqdfUsYJ24w1X41oWauh9G80XzrN47SsBRjIJkhRUXNY9U/ftFoH65SYFWb8Bub
okXDw4qd+rVFugxruIbTYXFcjW28PCGhKWs7xLn859Qbxxs23mhOQUTGZJVOJ9PELTpIq9oMdujM
SimNb1RnThrEb2yrtD1JTxgC0kXzyHxJOBM9BDZxg7LZGpaMX1zGDSivsvERXtiPwNW7SHvjl8kz
kfC4/FyBdsyKNm7FuouEzd0Mw7fB8GgeF/qdIq/LdYfzSjOhkuktoAY33viji0BCZOGxOFeN/NXc
XcNI2PCgZYehwENlFrfaCpPNOPSgvqqGWoccTq31s42siM7rqyczgikVSBty5DA+iMZiP7ayae2o
EghGiwcbOG93LpijBwkCrroysi2h2HMrHpo13tZbyJUOtjxwLnA6rTUW/CWErGClEmUd6Wu+6h3j
oHFIxi84/CvqWOhFBbw3Tg3Rz+DWLz63aOZFrwqB35xbO7iKQS3SrKlJeFDdVQInWhi5KB5zP6nn
sFTGeTuUAlVMeEDMv89GJ/xGzUhDKRK/buNcLbsO3xIO2XOLUfvOEtNrYTCB74fK35Ko6RNlqqXw
wkr9iZqcsBJPpj8NxjRLUp0kytzpg3xqO6clidDRMFmr8iLsJOGskLvbXHMBb/KLLY2U06fT2ohS
e0CWldVse6r/rcCdeAhT6iNlckSYXNmcR5t+R1PH3o0MFkGgZ2w/p5okkC5rkg/LCW5NhQinM+rx
wSKUvpT0y5CIHQAm3nFatgPnTvVflut/aXaEbr/yLeIGPReTflk9ETmRLSwnsa9W6VqUPOV0cp3U
XKPPtfaOU90yLcILHxjVNgzr/lBzeF9LfGjnLtAgfdi2ulHX0X6fjGIBx3Cc260N2ysEjiR1P3u1
PHIC9LAV77Zlg4Duyi8nNI8kroS/wDoWJJUbPi3HmTCfyerpSI30tk46NQTkZd3C9Czx691DlAxC
rko/DI5aZz+6ZWZ/RC34aRs7L+UKnbExrroX5bPpW2lIByYlKi4s6QFBtx4e6oLwLE3T3Wvrk96V
EKpywbWUrSpybk6ajPsZMdgjtUhcHgk3JGNXS7R9olNAMGKxdgDaSNGOQ33buxz3xEhGSJTLZRRl
OgKnEY+V2y4rt9UQ+NLSAc5yn/K7I/MWPIB5TB52GuEFFmT6rZIKkvtkt8g1jfGZsyEHYvNRBEGx
UV04HXTOOoi+XEbwXREcMESvhwmDrU7enE7MTafWeCN/WF0KZCjkPGZFPGz1uMRUJKAFhI0H9bwm
xA8x91wGMuIUk58RVLVrN2HU0YQjy1qC9R7m6rrFk7qQvt+e7BBDH22OdlEFSbbGXf7l8+uswgAH
cNVU+jwoXH9ZDvhxhDp1tFOuebo3Jqe89II1IoxRvzS2zHjORZVm6gdCNUFUpnW9NQzrvamGZONB
rlZDZx/+/UC1Oa7kYKIM/9dfSETg0HhgK9ftYB2o3P754N6/UpZFDE+O4qyqQ/2gX3o0D4fy/p1/
X/09uEbBv3Flf9DRFbthjb8SP3rv1dwwuV6bBBDyAAqC3Kcp2DlJ/RDzWhd9ZbyUdugitC9N4mL/
9eAEGjMky94h4ON5L0+XRtijv9BJpNSRK2G4RuDie/W2w/V2+nuIMv8ZSPFKrxzyldwKc9v9ARlC
vFICE6wo0mavi3LvpIa7aet4OhgBlIymAAUU8+Et8zjP9oN7DoKERX8KsflCz+Sxn3KaspWfr4y2
Sg5Fa+c7aVGDliC5DG5AEltBAURMqFfguspDAXLNQ+FwNcqIjpimLhPOmpbf9vz3p0jV/cUpOOHT
Q61xxfIdIHYHgiD47LVR808sbdWpjPBZZybqjrQOTv79eT7+bqZoLXa9C+E7JKK7thIH4GNDaiOW
SZeManGXyR1svYzOBVXaE/TO3diO44XmSf6Um+VHNAr3+Pd3CQS0mRC23P/9ZeAj5bQprLcZJ8hd
nZXVzEc1c858Qn4sm/BejI/nv4es7qm1G2YJGZMfSg2+zemBKmWpT0KN+9Y0enfuE607/33VGfkK
AAaQTcLG7lmAfYLrj95MKBxj3YImuyKSdK+BI57McfD3Pvc5HqfqJLQunTuRSLbgJgvglRMS9MHh
QFcE1sZTtL50yJVU4PqDHGqxMEVuYPiIum1lV81mqvLsUpj3tGGOK68CILer7P5Xd+9ONYO0IaYx
AAu88BF+YrRShdMcjNzv4GET7xn2zUNZu/ab5p9x1tvcfxReZo2RvDcE4WHE566IzgSsU34HHKxb
br9QtTY8Ahy69FoZMnKkCUxc2Jrh1qt0HL812kkrNyuHMwDSHzYNMlP7UF8G4xDt//FQu70z9wcn
2uNSDZrc3sk+61Y1t7nboVx0pkIuG+QYejomp0F9S1JWjsxAjY0x+EuvsvMlSqfwJXUx8jZ88odu
sMIXJ6t2I+LLW2QlxuM9y+Hvu3BY+pgxuicXigCa5mmX+ZG2Bt+6dlDfb2l3I/Ee977o+yOz3OyE
sHRWd41+LsFu86txXnZqGjVwa2KC3hKMdYr3/ZrTN7+mHpzNMOi63d9z//iLOtuHrS950cWr02jt
zLX67QTWhh8J/V+dk45AbTz7D0gi7pR9Nj4/fdEGRiowVLOVnYN7jdphh55nVvWT+QkW6NnJUVnF
d2aGsdILfRtJelV3mYhRmxwoCpBulg3NiUjyhRL6znKcraB9se3nAMFv5MbJeRH6t6ron1rWZUYI
pbOOUKixbu0Lk+gGdvIFbnpyMdzkp+mTV0SVEELBi9aCE4yXn+jonojoDBZ0AZEslglpFShFY89p
lzWXgtXcYWhV/GwPxPJqDXYK/DdQaWyAGwEUtTukBFxh46ytLEn3U5CfAp1zVPQtEYrNaCn++IpZ
p08hB+2Wk38hNoZK3twUgjR3MZq0Zitt8QoEBN93iJ6nwbA4q+hyrjIk4nTv5FErul9RtX8QtlXn
obROIm9YQrB7KxwknAl5MoF/CgrzTaTh0a5HdUrsMxP/rT8M2rcpvVNdFwsHrjnYnWZOKiVYJoxT
4OCKzygitIC+bxjrjKSqaWW6IycOvyjnHCBREnIAWkxVmZwttHc4KYaXPkryx17FP7KvH3w6hB9g
pttZ7TpQMyzMszYbwmSF8ZlhHpZ4q1PI7+36RAIpsgb2mUF36fV6jlzI1LIBDVtiDbQ62WujLdbA
NGJW91LsszIiFZS42mUbTddcOGI51c2pqHO5Y6ZAJxPob1MCOPPK5xY9NuNTj9zqflqXxfgpQgIw
hW74i3xa+014x2PV4dIZxkWHtxWuIj0ub5uS6Dr3i8Gk/Ux+CUsX7IvIZuYpynPt7kOQFw+wG8GJ
dAfTNdOT33TrYqJdNAXnKbfys1FdQJWALkDeBvDog1r3Xc/NdSfdF9pDLz1Gcema31aRXVNM3IOj
vTloPVAnE7Y0hOx0pbUwGF1FObpPDQw1/PlDHMmjq8ShCZ23RintiLWF3W1c1gWZ4BXQ2SxVX3GH
XARVzdwWJHVk5kFnXGb3Ere9AVU1iaFnZUh5lUscR0Mp5inS4lvnuc1TDpEM0xTqsqKIfyPRfGuD
Tq4eyQoI+MIvGm6dy1haCbHAW3wOx8S/Y9aOWjptg5GoIuF85HHCplOw/JhBt8XtuIFvQ8wsQKpZ
W7R700RDWHA7uf3w6uSQLunoHHHPNFAViGIv2hKXbTU+mH73nJIA14zqzRJkkRCKVRvZIxcIDgx5
kho4eT9sPr3S1pYMo64Eaq64gsrB+UuOQPKL2QNlYHgzegNRuZRIOHLiAIP2KWJb1RSxCH6wxnPx
kEXZr27Ga49VnkxPGIVsTqGb4OA2y6NmcPFMIWO9rvzgZqDzt0pAwBGpsgmVt7NcurDasGlHGtJJ
R7xtNRorV+Kg0QpYM5YOYNaYiNrIm3dEGzcaYXFpnSqPA3TWIZK33jrduFFVGYCanOcKie0ygG3S
0weeUfp1HJxxtzCVPdg9TqfCndY6rHmCU3u5ITH8K/Hdq42xBu5huGFkIJZDCLU1jl86W713ZvWG
OeKc5flG6oxEh1E+VoHFpmUxifXX9nhnY+TTt5p0oqUVDo8hDcW11TIA7GV1CrIHTzMVMBXE0nWl
E8ypi9+OwLDBveLEAkACrWJGR3UCT7xR6HcxaxHN1RxCZOXsJ3cOIlgL4I7Vg0E9kkhBhLYTEtkS
khlEL/q5GXinTOtDlzDjdR2W9AAtEYqvOpGY0dyjW4GtO6+gqEBctP0a4DWC7EE/5HnzSwcZSDqu
UBV007yU9bCwZL8mKiPc215+AziG8brmBFi190jy6KeqLW+W5fYEP8Z/cFdlFe8D3SScJTF3iu0U
pREheXGDUWNlECo1d1PrkdFRus1jiH3hNMz8wH8hly3yCmc3gDqowxSDU/PladB1OgiEjCH7lazQ
a3U5gKuI50iqUxOIU/jimJBWceSd7OIpj8SFZp12hCoGOCR+4dq4k8CqZg74MN4EESAT/AmzJBDs
S4j0+6qC2xccsPOQQW3/pOTtLOjKLPs2Goi+FaCiOX7QMjSK+OjkGByHAOy3ofRVxQ1E9Ez/G5cV
ChNQLnk6Qnju3ojg1LFiNXb7qmlsEMDr5z28pWgI9Y0VGW/3SNwZ+zq9pWzuWNqwCOnosEz53LsS
/Ss2nhd/ilg7w59Q695px1dH24nnAj8gMPpwrfMuzLHegyvXyjV0TzoCWfBUM4YppfNIXBPJGukJ
LRJ4X6WeDTdAMaUr+KDJYx/4S8cw8hkuFzCqdvJUW+hLRuoX7IL0LuiJZpBph/qlKaBPw1+oKL80
nFIGFlNSCudBRhY5zYsVL3/nOOE29qmL2LCbCgkBFCyovHurNvGNddVDWOf5ISr56UUBvxFB3coY
gsUohmCP2phYqEgtOw1nT1Ann1CxcOfTWa+NW1AgAtH0WSJTSBJ0fZE2FJc+Sd4K2gVAkunUW+VG
FMY1JpNK1NOC9MD9cQqwAaQ1BxXIHZfesL70KdkSB35JBZ03G6XEDNIPpMCK7CBrYOCgU3oxt1jZ
Vv/oePygoHhn0tlSNemv5iQfigStI1OD0nROdR+LWV7p20Q5oIRodxFohuvTSZpuEwTlijVazoEB
f9qT9m1B012BfyQ+PndXBgd5TIUU/gJch425VysE3kOufQJKdEPbN0gNwtK+etagL8msxbAFbAxG
1dxPnc+GrpopyDdrmF4Au9A3WbRHUPYTNBxGjcmQC8351B3jaIjaANYNp5pgZxLRw/qlVDBVmtTJ
toH9AB0FqX8UvjDCfAY6xS+BxzAb9BeBCKjKaC5TpJhzUhVuVi0hjZnQDXNvXMS+GZ3tiXbHhAGK
lGM+11Bvz7CcKe1jFJaWlfMJxMPbcO/0jsE3LBEiQxIwfAbN+Im2mZ6A3K4kqAkrpaU/ufcEAGfB
GMQmB0fMBCdPTKSvKXi53u0PcUw04mhfWjFcoO1Sh7dlQrcqrPfenWydhxM39L//HKmqJofc0FZV
Xz32dvPRc+ha6XZrgqmh278vXwFkuTuhhyERMHc+XTF2e1i23V5JGHF/X7mOZs95x4Z5U3JtBQQh
7kMg+3vaLkPGcQRBgTsf8jzEfAtId25XcKks8tHwlxn1Tt1Vp70GiG3QzYxuVy123Z1y8/fV30Ph
kvSRWsmvZm7yvDNIy3L9ed+QvtW25g1suhGa9/GYANlR3hkcxDuNXlBv0jLNH8fR2mUuczylote4
Y2ARFp/ahM1PNiK65f1RV4jd4wJy/0SK3AIcWcy6JOQqlFi9ykn1exhR+ryuySBqFdbC+odAeblA
/1u+16plYKjpRKim5AmNMZea2zxlcETWxAA+aLr5mxv1hKkH2lcI8jERtCwBpI+Hmpbvpoy/ATll
l9Ejv0KhhL6rfpx1xwGWHKhjM5asJm33NNxDLzXnJYhOYWi9MsSn0rDGF66dgyF+QpG9pal2bTqP
I4c8DkmP14HFzNVeIr359ZK05dWrhZGVzFrYqkg/JCDc0TDdjt2qcmOEZJgve+cj7tVJWSbon/JD
ae6TBe5Wa0MIvv3SaWRLhAQ3LXod5nVNubG8/IsFat6Ww29VVh31DAk4Kpk7ubgfmkwNBOZw0QZR
LDFSBSK5OsQ8QNnfDjl+P3tXdLcJ1TBsZlhWFLcZdHxp7nB+vOSR+1JtVDP8dpgL4XxDCED+otL6
udSQjHT2pbSQfxYRpB+q+gypQPtTfHo9dTPb/K8ZBfSA705C88mvjKegTY6YiFZR7F8YU30VEB6D
MOJ/qgBYePvKiI5R6b2QqfftAkEZ+2oj3ei3SLBq+z0U5MBcagXTB0jxxGsWwxdDto0kZ9vpgCMW
LY5F7gvsv80lEcM1m/QTHyIMNNnuNS3fq/QtaK2LKuhP1PKl1c2rnRNCSat5utRluOMzQFFnnQar
X1Uloq4J+B47/GfJgV4N0xvOW6erHzhyEm+o01jiHftNSUwNveC5DgHHEQwG5rmTz5r31nsex2WE
Cmb4EecCckB9sJ3iEV6T/uhoMSM7f+WZzCOxV9cknXS6/C7J8GzAlxJupa2NO/Yi9w4lQaArepuM
7qnMGWTZLPTtSzg0Rz0Gao5ZGPF7SOTdUO+GJHqW5CSWw1upiCYv5EUO6JhV3z21enJGV7Iisoy3
MODKt7Pm0SNY2iBQel6ju0cmUq+m3F8AFx5dZj+kk5ACjgba0sd+MYS1i6l/rVvWq/SpGVljJlbM
ED3Kt7CSC7KWU5ubF1QDNwDNn4njozFyvrKO0SkYVBaynaSIiCORbwAqAHYciD+lFAxNFxIdd2xs
wx8wjLWlc007A02n+poW+sUxrB8/1z5FaT3KPH6rjGCZddNm0MSr1WLCD8r2Rde6vWvVO9eHzzqd
ykDe3KI9qnITx94XGXTUS6mD8KQXi05m33EOt71EQzmLW38VivYdPwz5D+FPRZtlJsb+YK/TqP11
Y0yjRgAqoMf4GA4FJX/7kYblyZWIr0X4HFXDAUf1bdCzl258TTyNbBiapq4OI260Hr17EojVJk+G
CHaNDpm1Lt6ZeW6G7JED/9pxmysBw2ChKert4dNG7zaKZ4Srv9KnszM5GY5EY26CvKqd9DW2WEmY
/0H9z/IH1RI9ZZFtN5fd9IqxmeMb4a59mc8lATLEO2HniaI3UrmIlwDr8PesazZ3jNeqITSJ8ztz
VWJSh5mpJwQ0sr8Im0Fq1Xu/Ix3XyUwGYBgxuaNk92CTY7/Mo4WYGlLlezzlEUfADkoBeSc9e0sI
GtQynyenIWPAKeY+dlsCXUakYywhjjHOax8yTDN8Drn90AeOwdmbwW5MFz9ydpY5aQvkTeRJYJ5S
TuqTzUWoFWyebzaEfcIRxL+1HUsfjgNetKze9FEdMojSWpJv3cjd+IG+IOr5CYoU8d840xVKyOlA
qvJCGhyEW29jAT0J2mKtcSt6Dh3cPt70vMPTsNYpW1MnOoh8QMalDkPVv8dJcXEItK79e4iSA6vD
O1fchkuQLEH6Mw502MESH+wKdhjlFULBs57Hz0YpX1J+pCP6LdlxcyPipTj+tiOg2Jv6W0+x6rRN
tZhspGqc7FZtm9p8bNDE0ZftUbwRSpRELxLMFQ69TUUDl45cf2vA0q3gqOHYRrzRudClWgyWuWkf
Y8Et6hTkXOJlv6OSm7WsCSWrEG05lL64As+g72+Ta1+CupjVfrRqDcQHfiTfUVw+SvFTFebBLqkP
OrDydPHCL+i1Z69+DDHaFc3FY02z0+Y1JTYQgaq2w4F8jVBddWrYMJc64YI7ug0ifVRAGJPeKwXa
xwPCmzgVFx99bqg7n2QkkSfqE4BQmNbFqtutwjeGYS9+aD3vrXSfi8r+9GSR0ENzmQ3UW22UO1dp
Tz6nscAQJwTEDBkDaJOZvkzKby+VZ0drzmok/84vF7XgBixh5xRmfCwitrTO8G+h4zx3IwkeqyzI
noWE0nG/hI2EXCGCcExkN3PT41OIfscB/W9/D0u0GJjO/CfDhaatjeHVlvFeTrw2oRmLoklr3krG
G2MUz0s2JJ/GgR97J+FwO40OlvNUPZZgPY3c+iGxigzhgVM7raALI3o6hmuT9aWKTn7ZP7vGrPTd
56YBmlHEd0IaOYZl+VhDoAts57nXaA7rGte6v47saZ6l9UV1iiQLB7G0eVN+/st9TLbg73BPZGqz
9ynARAUxZBPbCsiub3xqRrWPIgtgsmg3Bp6GWU3Pbu4qgHVKrUcujFTP3zgtEeeUtmJmR/Qcyva5
Qc64tG02F9s9lIm/6aEfZwRjd4F6ts2KLHCxQy150Gr4xG4SPqTe0tL8RdO8jIN7QYkLX6KWz7HT
31jNZuEYXGCzkBAE3RViT7p1qoTZDJ+AUYS3pNU/9Vjfkw/ge/xo2i5wDwJyA23Ile2CEWc+sz2Z
LYRq4VNvTPCPxAuwUAHtOjtTtAmTUyESTsWx/mJpWbQwMHRHJitUV3KXlKP2FrjPeuB9aGZ1QhX1
mbWs4di4MK3iIqNSQ/sFJr6rb3jSrhrBtDPUIfosvHNNEoBJU5C9uhFMRBqEy7DNznVufhcDS9WY
ouEIjOExQqjkjYPJecFmOA8wUm96iapZI0I3+NUm+3uI7kXhpD2Mfrfp4/JDRwlBJ4uPKc4+h8zZ
DxOpTHhXK4JxoF2TpLDuQy7N2KD/5sSY1dX42FYjr75QDktBeutzZAqGQwPM7b7D+/fJSOsZmLgw
0DHflV1pLtqpOlV+vamDrpndf3KsI8YW3bfXcWYTE7o6hbilzZjL3C3aztT8uDXnZzfa8vpYalL3
N++4Hyt9HeXtF0QL8m5TzOpDWxPFoDmQCqov5npAY2BWD35GlmjabFFYMuZhDjGjg70WZvVZNJ4+
awq8f0gFzJ5fQzTaMKffuJT4a+BAZ2sBc6W0OZIJ30lhfBSvSPj4LCK2DOssa49GZJj/Fmyj9sRq
8D9sncdy48CSRb8IEXAFs6X3pEhKlLhByDW8K3h8/RzovZjZzIYhUt2SggSqsjLvPRejfj56Uz+Y
giBK6qOWjtc0Q9lqmVd60RS1CUVeypvCsAnKPh5Zej/uGpvBilCAL/RWZKvXOyOUe8amRFWVxwgf
FFm3TKkTdLcyxW5cDyfVJXpIOMfWs3+ikb5enz5GtAOeBLNSh8j/6M4zBI8rvFcImFRi51WLG8xQ
v1CnEvlcf9YFZm29etWZ1yqYdYuW/a5GgMcZf1zGAthi3yflQq9KG3bK1ElgWiOG39qSVDakANlh
xbYMtJrlfQJ63/UOsaMRU9kqJQTNeO711QVD1dmyQYz3cInnmA3WrZ08rHBPsg32YNWP5pxX96Ud
7C3bvQ6Be6bl8mzWyqi/uKXyTff+p0zDb11N1o5u7oeW3Ua1LX43+1MpSXrSKjpGdq28w7rcMcM9
624puGFov6Y66sr8afWMHwOvfEaZy3wL52I96SS8S9CzItSFuZFB+9koFgF9bfXJlpE66oel07OH
dkL7IHpxUdlyFSm/LUR6nPX7xOSirIp+EwTjTrCPt2r9pqfijSPUPbABMNfjsanFnZv5JXdfh0T/
6Up2rCSpP2jE9GSXuWgIYA7T3iXd5ddj3eJz5NTLrsXtJVmUTTErdYarAB93fcVbr02+LdPPvqlw
t7Y409H67uI1shrUvY0jZ5JiRtH0e3cBCvHeJkydvKL9GEe8JGr74vm8Y4gtaKKqS0PDhuVF2uug
ms+EsYcVxBdSHb9rmbyWo3ZvwIVR8dzKaZlQXYOJAPiowC1e3dG9yaR16Bp0rw6jqajqcY/SZJ3L
JHtG5RohD1l8af+sjGCPqG3Qh1tWlzsDnIgs26+AU79hsjZpaXseDHs/hPqdABBy+Bip8xsUE11m
Xd1a/D28a9m21OJrynzCCfZuzVLo5sEz6O1/SYlmppU3pxKnlgmFUafniyzt+1BG73QPTqNBUCrB
lVH+8NLijMXqUrnlq8Deqvrx3svtT+RP/yKOfdXg35DUzK2OUYNl+F/4RV57igzUfighK4pqYDX9
AlXWoVfap55Axda0dhd741zztF0VtKskJEbCNCkg1PYDh+sxUbvdb9gZtyRBdAkgLBw/q+lKNkEy
zwBOA9prN7HrfA46KDvsB285G7AFhUP14VsnxDFzSxYkJTIrQ1KjH6d1eKymqN1wIdL40/diUPRk
XnHwmpE2xEdla5uh8XaRQwvRD0l8X+Pbgi/AwulawT0GAkE2T8SyNFxagXxDnwD+thDDrDfVGX5X
k76YkPMwTr9ioirUyv8OY49EJgFhTB+7n4yku8LzX5Im+uhqHAo+6IhZItRtimlSrbiDwhzP0pBj
vDOr5TCCRJF6dYrvaH3fU2nT4A+6V09V922y8fMGSYFzcB0MlbD1Qss6E/yDag3kPmbv1n1v1Ach
o4tEIcexREIsdoUwLoNQD2Hl7/uwxu0AD6aowell22ZcEKfMhmMvamI2QkuShxSsoHVt+7GZ+ENz
eBHvdZWcWgIji3ThQgdu0PdD1sPA6dhn0jj+uRKsS0CATNfd7DpFWMqVFkc+7uJ8QxjMUY8sxvqJ
Jmc5/kC7/R7K7J+UMUp2j+Ny8qPGJYJNmVZzd1S3ikNVBkKPCsTNDnVK195OLpMC3+2Z5inQcbGF
oVGsMneeh1BBGD0lc0TWnXMezW4d+Zx0k0L9KTP7nLBGK6mZ8WFNeswyWoLkfXZKRR5war/hJQDE
DlcFIS+T/STckMy8cZG5zZwIxXrVMgtu7YXSw+XJixq5JVQg1f+wuhLPQfkUuJqVoH3og/YTN+1r
XBpofT8YFd5tSuhBF/iFox2SkrXGrCZlXq4U2dPWlJ9UEa8OLLcqMBeC0RO69JvRH1IH7tOoO5Ci
7LXbkR8Y2Us3mGBl1quFVGEy2QO8Hqxl1PeMiPprlzm/ZuP+imvta58aPBivIf8476KH8MO7gct3
GrQ7875CRCiUj1qw45gyPqVOvzdF88zRwHZqS9Yo+IiZNMp7xKDc9bRrZNY/7UAUndS+8NEsMq3H
BW9hxiMyfN2RojpUuCf8qPtqSnWXpuGaruNDy9Rf1OMVnuX4gqmGep+ZtWaBFDYbZNHeSvdppmbi
YzDdf4Ihm/1qWdiLvLFE4lKVV/UHgktDzyMxoeE4h7i3li4W6bkoQc43vZwNJkyzQadCj8vmVFTW
2nKrf44q7/Hg3UYLaZqQu95o/9EMmxpI0VXJ0XXH0VVrABqQHZczkxjoGeZrhInbwTZfHWOaEnf/
Mi3+1zEKUuWjn9AnAdBwobuYM/Ibmv5brpCT/p8fwaEOPpfhviHWbGp6lsxTZrRnL7Uf3UylpXYR
75kaXFWcG3DefHIHcEFh+E3J44m79LfJRmo1o2G9w9dA0NLE1BflLB0pJNqWUY2PuqhXqKN4YcqL
bVDXzca2+Kynv9VniPL3asQw1wYv2EEzcjmaqwo0PpbQRWzIR4JQAOYPi5pUp3ISLaRJqT5rJYny
2hRQNDytWiFpquDT9VFq2YN1UPWpdWqFtHw05kylweVVGdBKOnJ/a10lMTEf3nDQeEACRwYKH5rf
VrviHyZU/6UiDpJYp5Y8sltTRmJlUHsLMQbbOHKcC2j+GdDx36ErNSy/cq3nLZ1vyn6EhI5c9C0M
KriV77ZamZxifHVXpqBfAf2f/I4GVmSn6M7U8jyYiE8Ut89IUFSNrZl3NGwbc2U2XrrmImmXmJPa
xeiYj17GO8MjiE2LTQZgdveR6Z96miDJVltnxhDxTEbZqU8mXbZpvpoMM5hN6HS70+yR2g7saf+b
29hnpOxtfUJSRayQMyirryZ+h8azMU1arrGpZBsMOke7pwVEPvJn6fYHF7BmkQ3nREu2chDXoK/2
boPVA5kEFfbWg4yFpMNhy2lRHVg0q+v2RdrmU0VKYkLbm4223RD2ymA1URk4mP3ILwv1fqvIn7EP
aRDJ5m542rGLtDe3JP9KQSb7ahfMqeKyFUuRKu+kwjdrndT1WZJrm0ZkVxkrd4V+p2112LeV5KM2
5E0Nxn8A2eB0BSkCf39bjWiJAn2XDuZRBvZr0xtP4ZsbBkFLv/U+ulh+2Vn+0XjjmfiYR1bOpWrT
Kac7In02ByKRDKhFJL5h1IVKRaRxGIXttm3KQ0bnNyDGB1tVkzNGGJeF5T4ik21ZUfp0iSoAo5V/
lrr9AR7/UJX1TSred2pZK6sQm9jCzz54ARopJt9Fz9Fj6iDDs43mbRq/JVRmBqnJmiDzRkomcVFB
jp+KV/Toh9cm8GoY5C5/UeK8Ozc5RL+NRcZCp2OvM8Z8yUknXrQDnHF2ln+dVnPRa5so9B9//8TC
LkH3l/XZKdGUeCPhvh2XQlTB0kzFndFWVbl0iGJifIx2YlUhJQkIe5mJ0v2mfUHaB/JFJBBymgCN
0U4p/v7cjemmD8OzOJ1ZTEdzj0ZYvSamz3kqRUt5mZ8JqjujBuvnQzvQ5E9t1ki1bJRNRfPeGNT8
4ITyvw/a9BT+P2PzEZ+Ip3HruRAMQblpojjIBlFs3qfVquWYc8gEwh6/USNIEEZ8/Hug6CM9eOzc
9ci48Ewv5qQnEp9I5UAaZaLTtEG3wViDUoNu4zoenWAWS5S8sVZqmEThM6asuCRc8BopBVFRC8KT
4jfplPm8sIKWcBupkNQUKPvRtEjlxTn39+z/HtTpX/zfP/v7hkuPjnw0QBCEG4NzmB5EHo5LGcWc
e//3Nfq//mRE8g//32tYTODopRr0Kk+IfeXDi22GBBnP5OTTWtpxzHz4zt+3S42sjUAFQqAYikM+
V1Wd2M5g8pGTNAdeX53+HpiP99qsyjoUAkZbLjtswus6oePXcpCgWxvr1K96JvYm0TRDj0AY+f6W
Qg+N/PSgmqR8GSpyqemZUineNm5DvNvTU4OduGn586ImDDpOfwFcHCzC9GxG/2jTiT12cfnfr5rp
q7+nXuqYC3dEVh4gv/TXDZMV3FOmkS3JgqBn9ffcb1tzzQaKqCJQlpGek5Ejhktp2JNuRqnNZWWz
If/nOUEkVGoRNEy8pdqoxuQY6PwC359ACMroa/ShampQy5lGTw4VG8f+fTQ9pMwAt4a053TGGrnC
uafgVCIkqzdD0nZDU2u3kQP7NoOAAmelONmx2hxC/r6rPjIoK23N3v7nqZQFOWvFfnK3JcSznqTl
2RerH236XotOY2IT+TQ4RGXEq0DvqjNMnHrteQYE7gm38vfQe/64M9XsCOdMHjrkHusis5+tk2DC
IrNSHv7zpWsZK9P2fQjsbngivfZGwZLgSOLZ30tROP73K9epD7l0zrXU5TqKSuOMZ984/31VlUSl
ujqW4pIWmZYk9j7USnsVNEm3ClRbf5SCBhTi6OoYTU+HdpkKGT7qUJUniqFs9vdy1gOYc9OENLA2
U05W13/nAfxFS2nVdRzb6d1s43rLdo+MbXqqEO2HdwhhROz0xDhY2WvYKOZND79p83DYg4bwajsf
zLDt29+3EUZvOjNL8QnLbNUZlbaiZlYLZfiUOsNQUl/HHVGm7P5uwRtWj58oB02KR00/O5wS4ZBE
+EZbZ/zMAjwndV3N+3CMYSrb6txxA3NrRSNjNtmxAnuuv4c4yECUfkcbsVA6RRBvbaUWN5pm6tbA
HUXGdiBuw/RgoapX+uw26sGDrg8MfzOPNzhU/HmvBNYhqlIk8Q6H97+nui6noyvfgHPlI+yIw5Uo
5CQC9f9pQZ5u/54ZUcPoXGD6bHIEwwnmREZ3Qb7sk/HqmE6+DWzCq4xAIi1MU1RDo7uBbXD3K70+
GRRzJ63KwlUjNYUxEsHHVWps7QyNmu0bIVoRj8Vk4FyVZkWytIxEA3MpcnuHy8XaeVpv74zWOFap
1mw1WwKBwT57uvx9GQ4BqJbpRfzOzbE3zuh8/E0xNf40fl65TLV81cRKeVTrXl5sLAOLIcYjS1Nr
ZqR194FqN920iYyRHfOUk+/R4f/fBnpfuzYwV0RIOoSg9flnDPII9bH1Q8cNtU1VaHeqEWMVEiw0
4zZkcTNRWcdjNzxjlSEIHZDr6HTi8Pc6aN2B+EKR73zLr15CgCsF4G1GGJp8iQeHoZNB1izcEoNP
Wgu+yBNbVal+7ABc7ELmmRfgV/iqSKSPUgpVELsTiHXAcK7YGEPA3y8dS0Cm9YW6S9Iq37AArCo/
rveqSen191CjoN1bDjHhIzwGi8rqaPVH8taHw98TN6sky2fJjJSkr9Uw/ei/ny/8Ud+7xlcmzBRv
4/R6R+eBytLjSBtrpGH13bmooUWpJqZmnQnJYA/08ArnX8veGSiOO0/BHSSqQ8oJ907iEfJs0qYk
LVH3555fQiMzmYVIfLsGe0Ha++nGQB7mm1HPpe9+4rD+LE2UhwgzaXqrvzgs0lnSg4qP8uL728Ua
MdMHGoqJ6TAMDAh4GPJr14NnGMJjFRT/fMK8Z0pvfjCWnMU+tuTy1+q8p96/xD0fZUp/h/irnm+y
0YOmeDQpc68kzrbEm1MSReZbTzmFwudrSGm2Yk4/68pUA7GrSVVhuariCz7GS2bT2BozC75H/pLW
qOUHg9WMIOmfRE+vpGLOzY7h9dDenVDLOJ2Vr5pHgkC5S6X3m1Iz22n2ZIN4Ahd1c/GdWe6ngrRt
Nrj2xWu3hktDXe0P2ehtRYXSPO1f0ZI8usb+CFXvmFjlSrTYCcKjFrlX8j1e2qRcsUEz9CnVb9dH
3KZdWFWtmLVUwrqbObq8WKp3K90jKQeXgoEbCvZ0YWfOhMWPbxhAFmjHN3XM8VQEdLXt6KZOXY0+
bsFGj9F7Mnirsva/rJTOVtJRbBkwChyXJmaOMwiwNZZ5VX8WIlhnbrE3Y0hoGfxiM/Kufl1D+VUW
TS6Jq5WfQFV2nZWvarXb+HX+UMrxQ2+IVgur/i5Ud52D4mNZOEuTO1Pa3Y2zzLkV6d1NtRMyTXxc
4zI30hVDm7Mz7gwyFdw042xcIdX1jgDQMfgpS1tml5GEQlMDtTBGe5pTJ5ztC430Dhvjv/Rfc+N9
AHhdGsQZyb1WeC++XiA7iN46PdgPfLId8+06gNeWOqxJSExyTXsLAv9Mqv3NQ2eDzC95za3gHDYZ
3QpI7HnH4DpE1DprRve3p9yKB+WiDtlvSfOPZeLg1yl2RrpbWbaImrGahePwmQmGG7VfQ7nFdFHE
dz+Kti7YIXt0aTaoS4nUQFHqC5TDDWAn5ORMEkCkT7jlIJ7banfMo0huU9M/hW6OpanVnzm7/yxv
hTNr0WnnanlLzvRSmb3gsxj1p9pxoagxkjwuxJ8aU0M81qsS/+ks5fqZxXbCNJOJnw/fWaX7VDce
Gv7KXZudv+qz4pmXIWG6hvPwveqC0vdcWP3DHMY7J5WkcM4AFX90V7uCjPqyU2xd+B6siMKxEMM/
35tiFvOz4stTQqZM8zbIdhs2xSnshtem9cPZODzSVHvWYhhnEVdJwtmIRN4XM+04R3btikthyz73
61vFOHeVp26DtdM4H0Y4KBaGCgGkbl8N0RjMttG7RwK8G3y/hR9x3inQRmu01ekS0yrTfIGs9mQJ
VH1+SWAjA6x71Lj3zkUlBMsDV0+Ad6Vt6fXp4K7VRn/NVHqBdqkvbJdOupdVBIsmJ9uT2k7HPbEu
gJ0ALC8OGgmP4TWfoh26krmamRwrQ7vGFNmtS1sR7Dt6Sa6pSGVNYHmbdRnLW0Jd0/j+C1bef3Zh
/TjRhNh2lqFEKgY4/IfuLqBfnB2O1Ab8y7OwzcqD4nQ3ib8O62Uo6mxuk98OEtgHk+bZG1srH8qQ
0dti/2HEVDfIz2jcKtncFKzCTZ1rszaIuTXkK7TkW5wY9FM4L2C2IT4+1ylYVYYT+LybW+usGO+G
69KpCDbDGFpi3hgHc10RqEv0+neZ2t68701atOIW4E7d9RzwSA3rFmFVPo0kelhiRVzse6gmaH2i
XdIHv4mROVC0aTZPHRBJyRLClfCUbxIGFTZO+vSdybwlJRA1tdKDSkcnjR1vVb+DxfqoqvJX7yxz
2SAcI98CmA4D21k0kkGnmXIjw/Sr67VLocsPu2d/94P4aPr1hy1rufREO4uimOGH3a8MgQA+7Mgx
DmRPpEIdnvIEDFnYEMnNNBRknXEb8E37KAYIDft0ELMxxhy6edy5hwxZOma5TRBnQHZcBsV/vQG1
q+aRox6SDsBF4EFPZFq+xAmFXHKYxJeL2sVA4JIYRQtNgDZmlhKlFF6MTdH9poKdjOOpVwBKzhXM
bF4CMdkAVQARhzuBdaHT8moJwrixHT7iTDGWcY02LQORyI2xt8ErGW7yiQwuQGFoXKOIoOtgtI8q
4GOaXPV9AJqGPZLfVYoHPq+ZYZewh8iDwcCkfTqKy6wx/kht1r0aE3QwDtu/JzIMEOqzq6CNQshH
3ydV2UFSJ352XrKrCFgnLYiwxA4BZDG2RIkQpAaZnVSVTG7CsvpAKhnkjD8bSykBaCXvlTPM2zz5
tVTukyr5GlykYZBHrqWd+fN4+vljE+wYOtOxJEBh8iyRN+XPAywpM60ZPxrlX9iavz2omTTH7S2a
fa8wbhylYtEt6taJOx5AEqEyS1FKKiaiQ0/pr17RbTmdWlt+PWwd9J3S7F8djGYoAS9B1Lm7Nqr7
DYDTTSzjeNfQDyLUUbl07KG6TMyTY5FCrgrE0aH8SuhlexaC8UT3HpgBWS7tDqSGgiuqYXRzc8j6
ngMg19fT+83cKV9yySUr/FnDIenr77IhT6drVXOphQi7Qy2Vh5hYxTmdX9QCZvSuCI3Ze+GsepWZ
z4i5AWTH2BIFVvVnT/vVQM5yMTGWUFzlLYbGsa+89hyHanYw606B0jFgLo89Rs5IbAPX0eYxoymG
yJ51VsSq9k6RKgccuc1mCKxxgXDgSE4PcCgLEy54fyhTgwtoXlqErNvJTxaLF2ZN46uXJMmiqLz3
KrDxYtlFty6UxFnosmLeIjdx0yOBFvk0wsQAFv3DzMSPVSJygirPXFsjfo/AtaD0mS6znSYAjB2p
dM9HG1vSgCtoMNqPsMAoT5MieYMMNMum2yzficR4K4omWYcdZqceFisNLbBHvZ1OhSqhudDCN4i1
1cXQqPZiSvv2DYb1RUBcCO4sCJPFZ6oP6lWzybOOHoqe8xbBhawi9UliS8nSwNHdyMeF7KsdakoC
PAUzGo7+WMKzPUnlO21oxm1ZpjTIB3Kkijx3UVWwZTR2vGUC8Qi7mKirsvIvgvwFjEMD044NfC+C
O/DJxVRLmPnPGkUyQ69kWJTq8C5LPERG9RWqjXixJhFV0fsJh1xqmcRWi/mA9YFZ8UCroxM7D5Ph
Aqwo9e1rVxksDbCUkczAVminMKG2Nw4tBMMrbj80d8dY6M0T3NA5TZQNE2Dlw5WA/VVBSTgmOOyz
0tgZOrszXqJHobnfJjEsc6gfK0sCHg7r+pctZO7r/jHQBKInGfREFkkQg2ZiLQriJNrSATerty+h
TlNI+E9yJ7wFcOUe+653YK2/+IFi7C2OIIsEvNLCG4Zf0rueid40e8/VjroptEU9wEbIPUvefGmi
GoJdG5hcYxqoSuIdf0LVv/UAvNzO6pYOYnxsa4TMd2G30gZ0BT2RrBFwzlCKTZ+XoCYRZVQ97zum
Hnq7r56RB8uy9KN1bEfvWaW+t5UHod/vWF0icfVJ4djQHLvXgjqvbZxgTtexmQdO+1snVr/ClsK7
KkJ8NiQLu2W3S1v/q6lC8PbbKEG4kdpfwqj2ZdtsQjX4h5l/B0rBWyDCpOedgH8mNWNpeWxvwrWT
F1PtItiWpG836kfZjOoVWuraRT7Sut+GZMvvshgRuvVSm1ZwQ2UFKxfHX129isrdB2b1DCvCQHD3
Vp3Jv2bhYcnFR1NB9J9EhAmx7/hmIuxGBHjdjCk5JIzMiwTkasHF3yJHTeZVFrsLL84fchiB9lvG
Z0GHr044z+PTeYwoBTfAk++ijmxu12KvyoKjZFmBEY5vAXX1qURAlSTKj64EN1Mo6yYqHqxW1yCs
9QWJtJewbk+OMZlWC/Gdj7Tejao+JdlPWpZH8eSP9GkAzAxd7xbCDY29wpvDdWmTGYfBfRFJtuKW
IRhGEDtD44D+Yc7IMViOFUUyUt5XlHH7RLd/0bm3y8wkYd4m7ZSCLJCkrZoPD8s3E6q3VIUWE5MO
gL4RZAwIf3+Zl0E7dx8Ouxz7Lz74niiYroRHMaozYyjDXVfD7Q8aBFAx9ZunK8qGqaVyTWI2PRxf
60hY+kaOPfcvxYKvjP1qxJrKecTKzwHGk7llBPbSwPY0CwfOo2XGyLnOdJAxIaasGjnC1jDLJxXe
SGxF0W8DgqDnQUqmVGNkOK0d79oPKQcnM6LMgIr07uQ0rTQG6w2AjrWRllQc7n6EM9NEwCHj4k6o
DTkw5UnoWJie+IyeVTDsu6qILnlPeqNWfpWms276PqU9iaStaxm0dYo2wPAyTfAc55qBwh08iLMr
Cg1Z3PhOphqEKw8e+9hXHLw/yxHcC02II5LId8/CTC8ZZcfp0eDQMHM7emYZKJM6CD9rlSEnQ36g
TyqsET9nM0HDZTWyAjpCNRDUKOYNZZ9aMlgDsboauFeXBMT9qwoXBicDKXUsxSJ25KmuFUAqSnGl
xGQAogT7Pla/0SYg0vLriegCUwc3bpVzFH22if+hk2UG/Ym3Hkua3WhnjyYTiR8/BZgZzgxMCf0y
WbSDXq5qZL3LQSuajd51gtlQ9bRoa22k2HJKGdYmqYfvbWSvyQDP/LL84Jhlz5Ui8c4h4bSbEu9A
qkSQlXK7vCiDnq1ZN7j1BAZ63/oXFk60tGlgzFqH/kWXUscNSu6uG7cCk6NFdGgaTjOJdWct2rQ5
5xw/srH6VSHAKLGFtcwQh6J/OVLL0Tti5mW4sTipTrPOG4TPbEus24q6GvWCRdAKXziddiitJG2+
/Gy1LhmVhXrWJGk77PxbizVgBeQZlykzGnBjkb5NU6NYMaF5+HkNFcpvjTupNkwCgpqTU27gRvLE
vRL9QI6Y9d0PebftqvqYV2sv8z/CJiLuvboLnLgRrPWoj3bCcD6C0X/HM4xBVkT8uk7eHdF2k8dx
1lnoIpwSy1yFDrH1qXtk0pjwG6EqhxrKQRx7C2T/mNYHIH04bzk8DWq0wjh2BN2yDgxNWeh++JW4
yqmGIZIBb9K9gPSPAZ1L4dQrvOFQPStnXRtWcamy6sD8BmO8aDk4SMQH04jeG0Gj0eArZ/VUWopu
rupeCKZ/HFaFZpxKA/ugHdzF4Lw5/egyQ6jYeVSikNOWtL01udsN+Gcu2CnAcTl6VChSI2dIuC5G
NwfBkGZ9+7n3llnxMVaZ3hK6/iZEba+acShmysKK7EtE2xFrOKY0IqoXjDkltxVghxrlaug1B4FB
pfY4OVQJqUuqz7ad9vmSjCG80WZ86ivcVrGrbcbJDcgqDqb1G1qUAGeALnJQ0reaz9XTgQ2YuLV8
Y5mrkCFR5iwMvUpxg8I3pPsCH1DZ6RF5WFlY1ushKd9QqzE11AhmpC9a7DSnwalqOeRzcf8gJMds
MDYZNf81TYmmUa00WvSZ6iyjafsSdlBsEo/zrFoTQsQSlqndRGgbkC9le8+ss0vi6Dt1sjnEku1f
uGhytj4CPxzGe6E69AlKOdBr1Kd9pDmAe55j0lYXTlVw2LSCFyeFQ2xoYzJHiLcgQiM7ZC5plgyq
M86/9kdDQJZ0J05p4M6rQQv3bXpjEWEp8OHhoN3ClTTZc1yHll9C+BW7iAOiSomA0NYGJ8vCaPZ5
wMGBfji+VP+COGpjpN+Yqgs/kSs9VldyqC9ZpZVYEuNtnTm4izOx0GwrZHjIjteE8hEVqyhtUX65
HK8UF9gPk+W509GijktFn/qcNDVG4Jy9octVy4xrFtjMAgxRbDRXyVcDjVuqKQ91SxuP+6aLt0Fq
0vJw3PCgg0oIOm9hBOGkbWR43DUa4fPRrbUD/nBrrD9wP7lgC9d+FQYLgtrZZtydr5gbkxSImfVw
4uxVjapHh08AStZb4GtLDHqvSWJVc9sDbZS19i6N82Kj0Gp1TO40KkOfUS7uhzRbWSnMWYf/XIwG
pz0PNpTwe3cVDjERj76hASUisbG1huaCwyjaDnkKmlYICKt41gkX/chc9V9RZsytQyKp0mkPca6u
CEEI2LKZ2UX4HY0vFRUbVKZnnpgcNs3uTRhRuHBKRCpe7wDhLoLv3tQfKfmv87ZOV97ErckWAZ6w
mWn4zzgf8FdrhVgNelhy8cIuVasJjlOXWzN8hON2YJgpG/sGOdtaqhEcLZlH5Jp3FuUWPf02c/11
5BToAAiHh7lFW0ivM40ANZOLCP5N6EhahayXRqKoV13tfsiC04G++AagDIaxphdD+wy35tDdh9xR
1yg7CLdy01euELjKbWUhw85yKpmOaUswU1tNObrYBU95X9goi8XeyuQVIx/mepXDx2AcpBZ9RRab
alYRStxC62RN6bKFDJur7XJAD7QQDLldvcYFcr4qfg6C4hWT2CEzn4V30cL8g9ZqttNS69e2Sa/m
o2VGyP+0y3bJ1PlCj6BcWLxd6mgTg6px4kicnuKhQ7+HXMRIaawlKHAmgTvjr1I5obA1ZxgIto7q
obMAcLFImgrOpJeby3TITrTX0QnV1o/qixOmCO0QFtoxG/B9R37pLQLjWHYjwxCEAyuVC0N2Uz/c
uFUqFpcKlJ87jKTau7u6MLqt1nRfXZfquwoHROSTt+i1A/JkbVjj09NQFWqEPFowgqwq0hBkimrB
JvjIrfRNtzKfqATthdzcg5B4P7xu+oi9AfbUQBmIHqwyOI9Zrf1MBIHSLKp9Rk6toyUvyjAcW9uF
l/Io/Rbhq1fGeO9tZBfTsnPTG41iJ8L0YujhJqnKfU0U85ZBIZpAFHqOs2YZeAN0uFQkgry2kdz3
gbbWShp+JvCnncP1X4QtmZ1WfwmU+ImNFN9XV34RyEwZwtqwKeLojcTfhr+dVS4kvGeEWkLGZIVr
sccJBtz82PvtVtrCWnzISI23IhcZThp02CrKT819QYt3z8oGzGuM9rtYaFREC+Sg6YraHWUPC25v
SbqP3POeShimARETtyr4O21oN6NfHnTsFDNRsbNXgSWWpV0e0eTMFRvnZCIYGuEhZ9rhIkCiF/qV
Kol7QOvzPRrhoS/FZzHl1pHoTpxqA0KmCfsam1DyWnhTswdxJD1bgC7xXsOkDIFr/GDpaEBUKhTn
ZbFuabdpNZKbOoonC+P4hvBrJKnS2XZlf/D9xljnLuwuSGMbSoiTVK4YKu8tvotXo6hhOLtcfcLT
3pJAGebEvxW0mhj2o8zJ7f9h6ryaGtfCbfuLVKWwlF6dI9jGxBcV0KAsLcUl6dffIfape84LG9Pd
bLBlrS/MOaZ1btlq+EaU70XjMhyBf+L1bkjLZd8Fqi50fej3uHvi4J1d9oSNHXnzMqeMox94jqxE
Og2SJdHm1JePehRtRpbVvFfgpKgONYzL02K55gYOuLera+861cM7Psynib0NPS2qeeg+mieHh1IY
NJ69WvmK4X2Y2r+tl958MqGT+nNqkv4pkDuFwItIS4Otg9vcmNO941U6jinD9sHT9oV44IZFXDbr
D6oxdh0I4TbQeIf1Xx+A7ar0q08N3sIGgsoxlm70qLEJJkMDHVIuXmRo/6A2pZM0vdfRSDZTCLam
hsuxb5Qtrqy6SgZn34jDILoH6H1r8aDDAx378pchxniIrAIMP9mh1AUAFFX7NDhCrivyGXb2oE0r
J4bUFFh4GERhQM826n4d1YJoUmr9rCzXbUf06WjjJBBwMVzGBKFXHaJpuiRRre1b4+R3sJKVlz+V
LjqmGvNj5YWPKg7w5jguXGKMmnmCsLezk5Nf6sGJdI1HBmsMUi0YX7av1vhSXgdNEaNILNQ55hss
ZTm8pIHtnzATN5KhENG9JfImj8VNNbiIurp/o1vjhUFhFnTJzY+8u4R7sxgUhUlAYZrX49JwMVJM
g/VdhuY2mxhilzUZpoV4rHNuiTlN5DDlMdUwTKKJ0BA/yX6djMPYdh8ossuVcroXyUQEOsFKhA2S
8QhSXNuUYJOhBC/qxj9rjr52JtNl3TRxROrBTyDi6pbBywNh/eaI1FgDH8Vro0GXgi0ICqpwAakn
/qMWdXjZmzXBYPnaTJDGJiVtmBEkDEbYLy590bIlyQuS7jVjZerVusuM/tRDveEqMdYxoCW0sBjF
ZPvQBhpVdgvQvtMo2vK+WBlN8kKGLFEYRDXvuKhavMnTU6ks2qegIvuj6m5h0RGI6ZLEwWYfNt3K
S1lu8YQtIpVz/hXVK836PFbw30Mz2ykM9/Qyn1Y+JGtYnzm8OWb1Uf7pWYzBM5auSJx7irsYWGIA
B7VHG89CjnvcsimpiXUPwDHiknajBcx1aPsbgCz2Nxs8pzGno6OmnSWlv82cQi1LAQ2rCFmOAR5/
iyu/26bfsQ+kHrPevXVRB+IkPpk91dXE/EG3dmC1DMpmiUNV2B9RDvt9mk5ROoGVB3fSKFy5kzuc
grDcg2yPdqM1obHTYaErvZ7LUZKtu/CkaUA/iEVlmYizcdmh0onZVyxN6E2LxMVIFg05724iauDA
IxEv2XzRriNSxFeYjNRKSdrhgCzU1s3q7wG+HvZf8hvICYBl0D25KaBwvQzRWEfPrVl9RxAvVoUT
H1j7JkgaIRyw39UWk5etU6VwLLe+T7bFaxliz7Y9KqXRsfRVE/q/9RDemjx6rdzGW/dTca5L/80J
mpAcd3/VyAYfmeKaM8ySjEMbnxg01HTV1Tppptl5ZJK6RHHPie+zVEVAqiDVbuuK4FHXVy9kf74T
eVEdU7Mb135ySWPtnGfgaMZCpvuqz0ndzGHQBCWfBaZMn/20uQr0xUh/OHmHmRmPGewSI0zdTLTl
zJpGFAV5uKr7uNozFQ8KbZMbYzB3PAxUYc8tiRv+Znc+3zQM2vfGmCfyUD3i9BB6yYHUDyI/x4vg
p1qSIfygepgGKetB1253U5dEZ9W5v6EwPc5M8cteAIwQ0bOY4Nd4qeipas1fR2QBraAtc6uk/6nJ
ebYq8zTp+FCs7Ksf55yHdd9rKyg2j3Jed6BIfsIudx2G5NxH5h42xtL184vIa2pe1KtGZX5qQ7JR
nTfXAve2wAembwR3u4YUonhQOxKYHrXGgd6d2SsBHnjJhnRXTCkrN1rjsHtVcQTr1j7oLb9qqm26
7I6TfK1FYluAg8gROsApPTQM15lWHRKn2RG2sC+8sF1Dl3TS+9DHp9or71PoXVzlvhKr8wJVkL6m
O5B0mowS+gnLQjIhqJ3FwfOCh8ysruDpj/oo9/3QfKU0hS3aNGrMb6iEYlvq9RN5ocDtsBgVp/nv
zT9hm0enxoXkj6eGpNZ/Lkq4yM0Q2OuIm/30o3P4HzXjWyWtO2BUNBxQIjprvA+4nhrm7F1KiVJM
L7Zv3P0kIsC5qH7I9tgVxviEwvCq++EzqQQPZAGnVnXyjOKx0d5ryz85Tn7Ts+LXMg3Cl3rextlS
x+gVMF5md5yo6ELw8tGROOKEvkpQV6PDuw5T8AZqpcVJG3fp37OYzcgzuyG8xznWmNz1dJNG8FHN
+m4OMAvreMezcg7wzxeYJ7TiFT3EilvKI7RqUIw3qHC7olYHgYM+KDEukQBk+v1X6lb7+edA2XT2
sUAM5IMgUwO0X741rc2orNpFWfk9WCzzvRJhVAtWAtfeyHp3Ks95Xu7JagL3HT16JQMwBytoobw7
sNbr4Fnr3oihkeMu1mHdqfA7i+ishbl0hX0MfQdgBMe+zQ/bpHYKZgE1gqbLm58TIscrZPvto+Ug
Qk7d4ppP5gm5XOQkT1monZRwTKL5MsbYySWvWF5DZHnw4+wymCYEJXzpxoh/IDpUMWNtXqKo5dfr
OwPgrnrKTFytMhH3GQmhrOGo/XBXOEaOd1G8pTCCpPRqPjx4cELS8vA9eWrVF+qBg+bDHbRDLovz
xGwrniIUMe37lFsP0rvwvBzTyHkwCv/SmOq7p1kqpv6oQC20OIu82drd3ZyaQa8dMvLtlw4yqEJw
lYQDqqRVRQcl9Y7kN/ls9tNFuKSQ2fGmwewRtXJf3jMru6uw2U3CeOnE3srlbzqXFaO1SxiasvL0
fVZLqb2P0Cw03mNQDOfIGkEQiIfAyPV547ikNGfhKSE2znN0FuK4fam041EDrCCHZcUce2EVQcEK
smUYgIo0NeFT6/sqQcU57eUU4EzIomXVsAHICf82q/cpY3ZW+Kmzb0nKXuS8tfZDPxqHuQixyvi9
lZ9d16MP8xA6A3mhlta/ieL4sGP0KaxA01QQhkftGbn6rpu9jXlQ3ezyBqP5oUyGDd3+pdayU27n
txAFaZusLCthsxr2N2Czdm1tZQdE2LTPo2WwTndfY2Eeeq+/DHZxhWvxESBBQ42yII5jS0+6g2Ge
LEzGpST0LXSBaYY9WEIzgrrEIfIlpDyZ/3eeK98xyhe+ta8nY+uO5WXUqrvwrfMsa8Xb4O+l5y/A
4YweSEC9+e6E/RRq6mx5a5dfqLaa57pgLin65dA1l76WrHFytEMmKaWG8ZoZ1a5FUdw1V1ZnK9xB
H2bLuRwUwa+c52tDDhS/nKhMaS8L68qgf6Hq4qHNjEusFXuNN8bYt2ehxaeANx50NXoEBBeZecsj
JFEZ7GYRb+LaOKcGymtoKgX3Ezf32fmX3xELSEb9ATRPGt/oKDX7RSoLFG69g5J0pmdGmrX0Wp6O
QGE6IVPDZ0I7PwlJb+0yQOUjyxZa3yWiR05yA7IXWgieg1QhqONH86yj8jGQ1vGEUd1lRuR8aCR7
Yemuk3dE8MgY8bMjL2RLwPPM1mwePj+H/H56MmxV4j5y230ybWPvQeoyTGcFPg814soeLe612DFS
60xK3D7vwZfq8bkubqXu/XpdQ+c/pEsj0imiqFudrNuS0zIm5sWrx1NL+sqe4RuxqlF9JUwIA3Wd
Fts0fk5YCa4jvzeXjcg2Vjo7PMy63NqORdnFWqr3a3fRsUJaTn715oUSOw8pZivbKF+dhGW1JLy9
Y0qqXmTu3MpBe4SIl6a0FSlYwkU9DiBL3xh4nHtfEWXEN2q6H9OEN1HlvP8Z2DQu0BqtuxFEqy0h
WXKyG65aQuUM3P00Pqaq1ddSq3H5dOZrO5mPugFyguJFboK8qxaGolsoO8jtTdM9Rcb0OUpSu/Qe
U0EeUD8P+cP83wQwlyrR5+n5BosRR4PW2chVGm9pMonWPeu3cekC+OU08Ae8T23Lt9d9rL1FKdwz
W0RHkw1DVp8IlEREkl07x3a4ficox5Ou9giWeB3MmLyYbsLFK8jurtNPo8LgguwV8ELsCqw+QX8z
zeamD1a3JNzThcK9sZr+h7H1jUQsbRqts9k9Ka6QlbQ0JvYt0m6LMXg0xguMe+FhLBlThe6XArm6
iCv48GYFf9xtbNzkYGbLeCBP3klemaJte9E+1259BPCtlsKiA2niyWDxSdhHmXifEV6mhd1Ns5S2
DAGs1Zcsx95M2C7wVSD5ZsHWHXL9Qn91pf3RusY7fSto2DSpDl53yciSXTiyugxpJDeyKa/krbMD
8CC35ob/7ln9v5m2etXtvU5UG3Ugk1XSB35MXGPnoM0fYA49o0a7FdVE++0EvyOQ+GSS4OMkveSQ
/CPVC+8gmaHo+6ld1dsUtIB3aNkqGFVzv7cNpF9sQbAiHWzdUywuQzt7IzvoVTL0NpZBF1jVEFUh
CBCwYNTLIYnLUx73hyBGLKBY1ixqLFS4tGpCw3hp1+QksdSMQDAk4atbQdY1HdjV0KPgnq4CH2Eu
JXxp5L+2Ef+0ThBuPVGAQer6W2On44FUhV/Fd1omLSnPjUjO4cRtQOhMwR3ySzgXwo+85BRjsH1j
31Ism6T5F5YZ+mHN+TYTrUTO1jwQSmxvVMXJWzeSxJP0EtOn7FqajWXdhmKtYULa4L7OuaCcQ2O4
KRz29Ibt4dTQRLDdtB7YtYUHvKDQjONfWxPOwvvwNLPZz7U6fkcwx5W77qlbDxUe/MWQIPUrmF1f
9Bgyf4b0ig3FrfsTznX61mjguVmHYKI9DcEs7iwU+iczM+4KVxlzGTyqbcWtxOs0EhBysbZHfaP3
gVpHDU9cTv3Y2MUakWZHBEBI79jXexIl6J/Lf8z1lpBjPpvWCVdtnJUUkWzCsDJnm5GNRpRbYHXq
/IMXfliDfniUk58QnhpgOsciGCJFQS+IUNyCMIfPjRgx7t+UQpeqCbYuXFQw+c/kIRvbOF/amXFV
BjzFVqoN7ALYO6iO1pzinPX55C1sjXte7KSXVj8PVTSzKk0IgUtblHffqQvi4dxmCykshaIz4D/m
hkxzWjhL0+BmI4x0Y2V9cW26z5SmZdlFdb12K5zZpcOayFLaC+L+g2UN9k6YaOOL9JvEhegTZd2R
G9Bcgoc65m9iDcKO5QxTXfasyONQE4Hitg0HFTS/Kkys/BGQDIidgjF94LBSc5x4XCfdsES3uELP
Vp0iyQ2I8PEPO3Oevb44EUwtX0y7e8FGxrWqvOSsFzmhiGzju1GYK4ZpxaJzoYzEwnm02AtuRYvy
uqvIGR8fx4S87iQVIZx1xcwP7RCufn9sYIsj3mO0f7K6xtoU4SdHr7XqGSO86Vn+JvSSPAKV70RE
ctRoOtk6T82PqmrxfftrzG/9KdpaUcuWITLfnLZ5zQUb4nDMz1IDbNX1pckSB5d8bCbmVjeMaKXJ
dFOOvB3+LHkEEOvJP/IfzaVK/X7tyuCkF0S6jK2hvQwuixmjk+0p3UtW0ctcupeuFvcchuN4i3qO
rEbzWAcrWe2xb627zkl3gya2oaGDCRJsbFE123YGe2OwH/l+1xBDAx3vM0iXr2rO4CK4npFC66G6
csYnxOiwGMKAY3cEk5V5nHHpPeq9KwPwNm9vVcMmR0zDW6KPKPqprd2WCDDa9Udu0nfIAtcg8+W6
yLh4xvGaSizhzZBfgBS9xjlxRXBEG9x1izB3OdZNOEYBGgWnR903iUd64tMgyo30tPfQ95OlmWZQ
T9oB2o9D4+rIs8wlWVfwvttZz16J9B1Hwc/cbaCz2roIL+POeyjQnyyGISY/oz5npvflGcNvpr+5
ecPuQ20cnxlif1ZFwZHYgy/owCYxrzp0CvXigGcjHBDbZLPUv+5RUxHBmAcPNgTt2BrB+0cXZCrM
Fz/c2HquaRSYg2hPxRydHufPKNAuTPxPmV091v2pTRkZqSTbg9YS1c5TzYaEt4d5elGxSRy7m1HZ
57zh3h2QHIbWcyrL8/wNq2BYRa5GuGh9Zcx5qgoHry9miK7Vj1MfrlFMvdS+8Rs7N+xXb7HGTVxC
RKRqNJ963XtFeMbuR8YwAgLYbT36QkRPcLqz6eo6R+xjd0P3v7octqMlzsAbzok1YT758EecI0QQ
+q7+qUfJZ2WZG1EEz0GEALaEsEsJeU1s+UWIE+oj2f6genrSam/VoJcYq/oiCcKqmKChu2HBWnYf
YsrPw+g81DM/J9XB9+BLin+g389uhHlYlRRfbdfcct+7YgQJFysUbd9M07gS8+wHLH++SuJvjx/J
bOYgngFlvPLZ5Q//UhxdnK3VLZ+yHSyIhVkXJ6Qqe9RvsN7MVefjG/a7GVfC9dnqabIiXgrUQyH3
5GzcCEMjDV6V2pWlLGAL5zUEuuUn0wrU6hMMiGf8VifW+yzfxrscO0YW2rLRkGI6+qtuYJ7Q0+lD
q3/Q+C3HuNsJI3sZGYcFH0bIkLGw6XlCM2EICNLOcWpOBVG/1xFssjbmvtNt+7nOHJyTW2ePZsRw
yuUIMxoyID9G3bsUSf7jpfZ3V2J1TZCwF8mxj/p6q1fyW3VM0rLIvtlRSBqA/Rzm8tWNWftJn31/
Lm5lY//kafqM4uKtqPZem76WOH9Yv+qfRSWXWR/c0c55BGNOP6VsHjKJnH8sw19YurveF/BTgFLU
3vRstQ7pEfeME2NBu1GiwWR4yrDf43KuaoONRn8dkH7abXrDHditxjh6VoWHR3NCKzD+NNCy8sIE
p6zFu9A0H5t+xvkg0o7oRnqq9gXSyK2TRc9lSkkt8+A5SsWPBWvZ8IKtB8qv09FCix7rUBp3F98E
WsCTPZR+R1CGgROk9t/8sHgH9RUncj0SDIao6TWKUFrM3yuCUuxTR5ceN5BEOMNSDawuYz842+E/
32TLZP/B7JxhN8IZWQMwIG/InOkZvrGoXkHLP3U2gj0DxH/OVLpFHoQLoOINx7omQCQodfq9IucO
EtKWxnQIs6qLxqN8Bel8GjLaeDdGva5xTmI5JU69tJ5EGD3nqFSymHdb3nrdsvYblmv8yzC9034Y
mLcQPXQJRZEQCEaNKnzjDXIbuvRs2ZngUuAZyBz/piFDj3V8V1FdHt0y3WiQdnvBexBE3EOcteu8
mZWWNsC4KOF5p3rWW6YTwFxv9bxMMYS76d30A7Lx0ov4P1oBHJNpGte9DVmvS1ilhvVnQSDnkuzA
3871t0Zivo+p+SbK6rlKo1XPL7i0FGamLNlCuTghUTaQNMXvEeM2fjbFc6aZezNkL5jo/omu8jZE
HdIIrYDGZD8P4cFO4vfCLX5cPfpus/FgNPIxdNXTqmpm9RgVLU4ynpsiQN/fNYhxWqQXwKcWysUf
2FhA1/wgRnsV7TjM8YRp8pqDfScEyl4YUkQsJzgrAZGODgZW1+IEUC3jCueF+8oLo6dLGLKQ9X0U
/AkXW6+aXV5Uz/7QLGMXJKlZzY4ln7rE16DMWNZDEu6i0n3V/Pw97nOXySi/quLZZS1vVAgMO0N7
01Mq9haIoSh+/HrGVnDCc8g9F9WIQREtsFvvHG1tGBoI8OKs4s4ldyFmWABaJ9KH16kwX92huiaM
FivSFfTEYdhSSWOh2XPetbXk1HiTKWG2zojuJUPjZVrGL0IbmiX4aoJd4cKLzWOPjLNPGH2O5VtM
DgzK+4sT2vjH6vAG6wJDA5sgX7mHUSIriRWt6aKPm0sZal/RqLNiMS6uPV18Oz1qzlqU+WMik/PQ
pI+90sFmFBsJK2q0xltrgAZpva8pQQAXxeEhVfVjbdNj19l0EiFkhk6VT6EOHM9ch6Xzbwo7BcoN
m2Tk0oM1sK2gGaA3ucECO/e58+sL8yEtxIsZ9i+e0k4IK9fIr9aalHebZbkp1L0XELwY8WayvdBs
IWBT3ady90Ll11FXN10Ld2ynOTK5aiuOIzJkO5NXbOSCjwWrsWM6seP1UTizKk21nPnddG+Saq+X
NZqnfmeWB270N7+n4K8blgldfZKJfKxmjFYcQ/FvYECXxHHgz8qeTd/7bRP7o461u19+pRGSX5Hd
wrK/RHGwCwbrypx/kw/TCiXP2ra6VdTMnNyGqo4cg+zHqOMf8AghpEn7g83rVpjTmlH3XRKoLY6e
zC8mLqGFgoxk95gh63JckTaIdrj/iTR/dmo5b9Jzj4FbbDxkiYgwD5ldbhV9U4RCf2jkNZHjY5WX
EBdUxDGyDFinV1rIuoOreTqnDPwdP3mLiGhf5I2+nnDIcf20YCxZu9x4x1cL2wTFaYtDXo5Xy3GP
KmWq1xKD0EzeXYziITOce+LoWy8Sz0SzfCWWwETUv7BoolATEAF7zd5RVm/Ntrp1/PKD5NYpPP3B
oYsz29ny7J9rKCnwlnJS/rT0rQOg0lqIdHlr5TI/ux2xE65LDz6xmPEvqHzRurUVdyjteezFvSqj
5yBhwepKC2wEL9TQ7xlHoQ52rzpBTs8oejBN1ALML3pGyDGMP4KWhV5WPblRu40KZF3c2uTKjruf
CaL5Thual6i0zKXsEfTYFRy8LtG2ThLfpxp6YDd5ZDM507ZRwaPphvWeTLldVWRM74Ms37BRvSUj
JqqBzRXROIl1rBFZmFIZX6I0vIWQ0T7Q22DFClHwY2vVtuq3liaSVZxV0V1EXfSISvv898gDffCU
X5g2nyx7ss+W/FX9EN6dxm3BFJF98fewDXBaN2CIuH1l4d1tcXEULiGLwOz12CfLWGhPCDZ1Ogi7
PSSq4WHVjNs6Ai7cTu9O2FUH8f8/+NzT1mMOGVDz34Ic+c7//tnfX8X6ilqsn/OiYUr8zz8Nx5gv
/u/jvz/uIvA2A8z6BIcBs+FaHmzb4wOLPyK/3ZegLjjVNAnyGaWcBPcyw5/nv9cGLY1ChnSjMofy
8PfBI3BsP5CsO89MGKJGEGMO5LLVBxz2//Phv68BN0ZHonZ/X//70n//4u8x1UC2AnnMEzJ42PP/
7x/9fV8rRks3lcD1qUYGQRWn2I4+ZQl4pZrUF8Ow/jFE37hlQZbCaHo7HRACvE6fZexj19dIzSs8
ez1t2bL3hx50EjYYp61PUGSQYmUsmL3vhsbrWJuJPGZo+5cwjUGVP7kj72j2lgkn3zwNpvZIIGox
XRJ7Js3Jqi20a+6F4yqIfMR/5Aes3A7NfdKUzaZj2nojFuNbk+PBUipFdMKUyic47RgTq3LKI59V
s6atUcomR0Vm6bFNJJI5/nFMHh/zRjJeJmfD+7vGEcZ9tRpfyTHsV+M8aBpZK25jDGnbqGuwfE7c
J0OGMQ0kODnREJns3NDAEl9kHM2e4YI+Ow11ouMy9KNbqdjPStep1qE7S0A7K4YQhebQDaH9pHax
GaWJBG/mrqJxGPdZN6gVIxqUFz7mjSHOn+IGd04rGUEZjZutKm46JypqwRVTm5X5ABoWQ5RRvaWu
IU8uKQwnbySSUKOnCEkWuiDWMx4G9qyuPbpvTcW0zH4dwPteqKG0rY+mjo649M5F4dDwNzBM58Bn
MtREs0kHFtueZYQPQxv9g1/IFlIMO65Lcv1ilj1Z2+oXcF/+WuJixkylA5VhmLFyzKS4a29NYcQR
pkfUTXC7eEViYpJ4CtaNiLylPdM86pFsVGW7R73tna1GvOxBCiM4+qHrbSplZweWITuQHvExscx8
5dVkffvKC0k+YIM1JgjBkPRT3maO95kg1hjbEy/YSfqGfCFviA4lKpN9Q7CEZuRcKjPtxclZfaCk
CKSdnWAOokdSo4GxDWuMnU7FzqOMeHPMz5x9c09c2K3WaufeBHI1NmV06xrNvrsuGsCWCKpc1x+p
ytrnMNAWulzrKXOTIWYLXYooxHSDDaBmikNd2NRoZ0CzBoZT7iLDzi+aLJ+tfzD1tbNRWv60aFOL
T2Px5tBVjoz0bYulHKE4sl9Y0nFOg4/w2vRTd6urDISckB5600FbxmZaIEtg0xGUTbrJa5bO9hRS
sOlecnOsvyST5Dd3BanOHtgD+nUiTYzBfgrKifPIyg2EAzycMGxvo2jODSKZ/KkTmXmZ3H7994dJ
G79ybYUnOLbvcTHZny6beS5rJ2Ezy0g0MwiYC1ipXplcfzFe4Z1FBPNZhUn4TMpBsXQa6e7/HrKg
1jBUCWc9cibTepTkrnnpeKw89eBNJaG03LsW+IzGj4hCnXvGeOvN5BWZPi+NN4xvSoJ9dAjGMkMC
bj0b8Qt+jjqT16Av9aOy9DPzgv6Yakl//PuMLTh3MuTRMk6s54ZcnOfEec2pkdLJtKixiBildP2X
9SyZY3QbD6lrl0TiVDbBepa7rxVtXB2MS2FmxdPfd0ng6P090iSxYBrt0FpTQHg0fFdPf58VTZn9
95mmaWLluojoR7t0NqODQtTy2JqBd804igv14tKn+5G6amGe/JtFiyM5GK94sjFdWPquN0rz3M/r
4LGccm4nGiHs9lQifkAwgyvjLmAaA5YyjHdtoPsDoGmTkmH6DHL8F6c26msnote6dKqjZsNkiWYw
y5Sk/31JmrW9UpTw4BxQG6+EOxrHvw+2NRZH0W+9UFEHhGjs/aKrHtHGqZ0WEiesNFMuicSyngtz
5LNQjy9MoDuWS0BUmGRjAjKeo8hlFJ652cZIWBHZQ6KvVYRzKGIuve41VA521kI4n6Jq9hywGy9O
ym+Te+D10bGrsSjV86vnujTPbUf7ZiG7WQ6ZgPuGjfQb80CwpGOvjn6fzQfwNYiy9KzbirdG6yaY
6Wqxs5oZPdw46y5HOqG0AsGd059zt9Gv2RxFPtuPe925lyScLbSemVVK2qmtxRBtaRdCf2oeTZw6
u9LmtYgZIOVhfNWF6Wxrgjr2Vu88CKENFyfZx/FwcevJfOtyKsSwbfplVwFIzYQfgmch4Vqg6djo
Afv50O6zXSxt/UW38G2xRZmO1SD0bUOGBsE6tr4hoVRnDalrGr+7ZlAwYFPyAN9ek6rO1raXktJE
pQiDsguOTd7BJfdNBlmhH1Ub3IcYqv1AbiNq/FdftZvUtbonwyMyVA7Yef++jLSa2GKLIaGostda
jcl2KvJwUyUTb7uEuCD2D1dNZcN30Xj/fRL+368UjvmQ90F/7do52iHAAYKH7qvvBwdNL4KVRT4X
PzP5a10XxbBDeTntqn7QLmHLuV/ncvxCOLssJ5Q56NB/20arH0RuHey4EOfBYzfYk8a0rLBHrFRZ
wYIjlGyLDXtY1ToA8pj9OQ5TlMsCXExTs+7TLceCBpN5hyDTqrVgQP1ZUj4oX35pwI5pJ+e5k8Ok
1mNGe3faQZBixBg4mQlapawZdxafWFQ2OeFYB9cSE+INCHNLlsqEKPa5jv+rbXdhR6Dq/KiPEsJT
65KRwGx3HbJabQK3R84jq/pkxHhObe/U4bmFzWvBD2frPfUxua65slaTQZBur22wk5hYNrxpCe0D
wc+cFzf1LAHQIq68Mu/++fH4b+y0/K30mNkUWmjdqNItbompdp5nzox0g03hCW1dBBoTEhoopw77
r85W23FWYakeV1dlqSMbFP2cGzof7NI4/z0cXQvnkREippySUxuw5ujL+slucLSOTOn/HukTeq08
1SiK7YARHWIRnU0C0bZ5epBtlCyl5dwDp0LsiYUAvxsM57+HcCyiNZsx4GxskRqSfnDMaxJgbz0n
DnI3EKm7H8wg2MKtz+ZgGkUWmX6HpjqjC9IaHKbWbKSPo8KUVbQOEiBvA+imE97TfEMdJa1hDyyK
KGpehGXQGx4rW0oIauuFbwfo8kjuWqneLvbmJIuV7VTeB2JxiDaNc3fNqsVUo+MV8u1k1/NdUT/s
4iHpfgLTAvHnCfOE6+p1UFV/NAsbgeZkaa9o/udsdyRZDB/DtwEor6lzHVmhI6/I/J8AJYRvIsir
nTF41KRzdF3D0Q4kMNJ5GqIdcZHVLWIPdyuIc9k0IohWf1/7+4DBhXWLLrJDMv+VECHBXhgeM3+G
c9XsXqZjj55MRBDog3BTU3NXx7BhG0L7SgvMFhQVStg+O5D2z4nAbqUq/1iFgNyDIueWaDIuKKZ8
WmWisS5dYY9MLbG18C7xOOyMUNCcDq8WSPu1y2z0YgKLuKQuozwsowuhhPePqqx97fXSpPmPnbPT
DSvdBiIwJNJ65VbKIJJf4iFQWveCtnEM525UhZ9R67FmNSlK67jR9raF02sIwWSMSErWidZmp5GZ
90q55OZIn+GFYlezack13kDldC8hdkh+WtZ1FBeVXeQgCDzj6KqJ6Ny8q0kwBwLNLgAVbo8CukaH
vElMPMrBOOkQHnje/MKNNy2K4q/YjMJzO46/RuFmZ1HTzaIG2tge6p2kTManoEFNrI351eoItB5z
d4+Dj3tw7fY6dxwGv5FC2ZdYDMwUjBUntrRNHw7lA4uHac806P+xdybLdSTZtf0VGscvqHD3aGXK
Gty+RUuCzSQMCYLR9338zhu9gb6ifkwrQFYWAabISs1k9iQzWjEviHtvdH78nL3XvgVM1FwBQ1AA
ZJgtTK3xwaUU/Ohp42XgxaB3GuxNdd82e7exISt047hif0ZwcmtnOzGpYsv++S0hnC1Q4yxlhiyg
z0Auyi+e3gomGoxsO1Cbp8JTuu3vUYt/ghI3OTYlu56mLsMP0kiPreqKa9ujsVzju92VyJn0clRX
bs1qYqfqyKyGBosFGLMJ+gfdHr0dOod7laXDGTcAicOp3PgJAaOF0u+0pvd3seed44H5JhmrF8Xn
FPKSxyz7RlEckZOuXQXmGtJv/NiCPmojTCV1DwtztKv6UrnBvglWnkMY4CLUo63WOKTIEVbj51id
jJZCyWwq585vyRBl7FlvzQkW+dhbJ0ZK6VojBXTbC3PN7vCdbdj5bTH0+RqPa7Yfkrkzwih+pHiQ
KsFVHgFr6f3U3Dnl0MG+0Iw1VhL2o72nzuxsybqCc7dMXGK0wczvtLCAldiK8dxX1naqyvGqFQcg
uuisaeLIljjRpETLlScjLp55YwIlhg5VNbwdgh6RU2AEm6pqNpPREf2mUyFbejy7nPPxYp6yZLp6
J2dpZ9ExKgyA5EMKuSqMkGYjyhoc61p9rCpkrnWSOatp7MWO8oQGvhNeVkHFI0qfrbwxPhe7ckMQ
wIghbXq1p6EiiidTJKaFdb0WrghXINJpRYB6WZVjbK+HLBjOKo/BRpAxw1pi2tdu7J7TnDJZFgWh
2RMK0WwYtgzBo5Py+hrRwyzVB3/yXsFFk4VMznZTJ+jGmEeVdmIfatPBIDCpgxsaNw1wjvPTH7bt
xkdQ4cZxYGvatmwgDNSMS8uFP68ju1npOX6aJnW4FQkvSu3iVFhhdVtxzXWz7ievNGQO8JtWrKrR
OsEOcs/K1qX5ps86tm0NRpkmi3o0HckG35FY928/EzavLrz2ro5pEa1zow4+woz8KAA4LEEtheu+
DLK3agKpIiM5bUeLRLvCKY+jaH7vPPxvec2Cmc5/GDw6tC7m5GgkcPh6gKU2tuotI1kQBW6q34V2
Y58Z+Tpny07SZZN27go+YXViE1KdNJU668AibIyso+xmcBmd6Kwi5vxUzTtcH0+/8+kPo5CfmAEX
hI7w6AVyTRBGckyiSUOwzta0H0LrSA7OZkJasPa1ul9Vbc1N1+nDEfMqVJJiq/VWfM7khtiiu0ql
d1Q94Vs9t52FnWPI7lHGta6iuz614bXbB3JrhrI/jml+wMwN3bwUNj7AZEJbp6ishTPto2jwzlBE
P/qdGiAsNfWeFoj9PpDjmQCNWQQ6IREV2anEA0HlNF0//VEYrUXvOrhoeiO8zvFjM126Csc2vVLm
KvUttVet/6kbVXp++gORE5YEMsXwgKOOJ3Zn2GQRu2gslunOarw7jmJ8okoCCUuJssiR4fZTmV3E
ST5sA0hHy0kUwVVo6NPeqrjqOutacHXfRciCl5BumKHh09nEGZaGcgCsbKQNyHcn5e1wL23RoxgX
WBbRFpP16I/GMfTRo8p8YLyIzPiy/D2nEXiuauLVLQUAKTaVvy1s0ezbgTQLDimd9LhZu41+2+Jk
2yhv6LeKxMtNkVUfUjsNcIJWaCSD6MJsSurKeOEZsX/h98adTgrRWgwa7atBlBdog+JDMG5joeTe
yOjIop2otlnYyXVuxQ9cY+nBoE9MD/mdpxEM2w64evVu4uloxAdjQh1dB8pakgOHRMMuoy0OV/Mg
dRmtQXykKwBukuGlO35QVfQO4mO3HwZt5kb02DxxLrSAX85mMn0YjLigphnrlWenxGA6AAzQvpfY
ZdsjfTtxPdmme+ir4sbviHiV42BtXd8546LpT9qg1XuCejDNKU+DmM3Ds3A6f4eeJF6WeLa1XOuv
07p8J0MIXQnW+o2tWAJGiRgabwk2SwGSIovUYeziAsKbPtw1nbvoWK5XDUXNemBNvdKMolwWgctg
164ecWT1N541omQIw2K6rId2005UTFlisDPEVdEQr7WWjv3RQh57iaGMtKN23UbQTOj/HMCL2gu7
6qpNiBXaL4L6gLBicsN9D5l0oWtnCO/HtKcak30O0dD4oHmYRhF5zZFMEbxipCxLtAD6demmcx6i
V1+GVUJ7N84h5fSEn3S5c0M6CqFDzL5ha0hEaJbtnghlZ5LHLAJhnApOE2rcarzIskhcK0aeEBiS
kyDlR5WaOJll/gG4aLj123yLBIwg1U6cS73mEIEjvcbLd2nWl60PGL9uYNiPdXfpW5ephQB2iAxc
Gh7UE1SRzVqb43TB0mhHQTcpT09PDzW3aY99OYHznSuEMpuzF9iv7cCe3DbpmJ5s9zOYx+j49Jeh
LUig0o2NPkB1ZQ94DLme96FZ2/skVQ+dh1usdMS6tdBDR4wflr2jBVtq1vKM5tddJCmq/TkKN6hE
g4QLAIKgwbLPUiQZfRpNi3BQ4QfNoEzSIq5w/BnZTZf5K0pp7cHQl9mUuYcErPLXXp3mZu7emrqz
BNGFsBmyLiokzlPBRGvG3kyysX6voJbJVp2GGf6kYnVddv0nq6SzkAeGv6YVjNpF0XSI9nlL6kAx
V25kqC8ZGk4rpyuzVYoAGmvCyos0WErBEGy0nis4JbC+7bMlw8MeG7qLaLPe29EYrjOct1F0Sunc
XbP3CACc2PkaiQIrG9MYIu9H99TnBWmKzSzUi5vDoE/pUXdR3j2tz0Rlb3tbKToWFYtrGA/bpisg
M459v7cdBgK1ZxeozKzsAyvHSTHPZvqXHPV5UVdMs5eWTaZyKDt1RFXEiChGBaAlJqqZSpp7GnNX
IqraC9VoOLOSwmerRgYl9ud67VoNOaYpVO1AdtiJtFVM++2QpznYs3f25G/Bd5VXTduEtGTTm4Ft
FYQ/wovLmC66l8WbMS2wwwbNiH6rhJEaebm/bLv4fTPEdAMr4HEhgMokZ3ST4CajR4u7rU9R59Ex
2vsV9V3IHhSjPFNJgEGXrtZdM3/O96ETvPV91Ni159H2K41954VgsUb6FVqS5tiUggbYVHlEPSyg
oYsrRxbOoUXpuOkSR63KKIvWDQnuB8Qk2Cq6xgCKSZZCa6InGYLpgiZhdNUzPR0ke6nBB7YHTOcy
z4Z2383rRzN0B6eoaLB7AJRLRycpZD6FTjRZO+KVNlPiN0eR3j+VML39duqBScsh3ZLps2ut0d7Y
faa2DOGRf3vp56gA1jvq7i2ADkh2dr4vKO6EPWJNmHDoM0KpeR6Tv+hlMxB/N4QOcVK48TdgxYO1
UbposRHsrCyRu5c+le/JCP1N1cng1EMuwTA5mmwQXIC0c8PbdtkN9SLxzlq3t3S22y0e3xVKhfE4
noagcK/08ZH7Y8SDUZwdO7COtBdxoJmEmjZAJdaM/DBd0YD2AbC0+6hi9P/UR/QLBjV11n5UaIUt
b8jOgSSO4+sfwh5WQ4NeaDLHi7Ry273lOuLsu/p92uPOMBiNQ6JqbM5M7u1FBSJMMpy4LNiJs97S
tBVY3gHYEHL9VG5RgTX7yELQ4vhEMoc+YxwGI81eY6qz0EJC6+Buozez2SDPy7Sy37dlMZ6kNVxL
jTRXtPHV0i4L44LBq3HRKrjgJLzS+YDPsq0nwn2spC+vspliNKU36N6G09OzDVOdqexw8frVv/3t
P/7tYfh3/zGH+MBcJ6v/9h/8/SEnZyL0g+bFX//2NqeVlT79mz9+5vm/+Ns5fKBllX9pfvpT28f8
4j59rF/+0Pxp/vjNvPu3T7e6b+6f/WWdgVQdr9vHarx5rJH2Pn0Kvsf8k//qi68en37L27F4/O31
Q95m7NdvHonKyF5/e2n/+bfXuBefDtTX4zT//m8vzl/gt9e3f/+/+SsOyt//36v77POrq+rv/5k9
hMXjD7/iEQn2b6/tNwarjXIty7KZ/BuW+/pV/zi/YvGKFI7Lf1c0qZlxvH6FJbwJfnst3ti6ris4
pdJ2TVuYfKI6b+eXNP2NLpSwXP5PKv6lo5Tz+h9H49lZ/edZfpVRBOchpTS/W3devyq+nv3569qK
NzINh56UwH6n6/MnLB7ub8LMn3/8/yjHmihR20VmE1ZiVslBmdFRn/IrgC3v0NItmo7YFmPgerQh
cliSFcLKgrdjxKR9LMEsx0K/VgYxSkzBtpIey8AYfFFUGVExFlQBGXcPLPpnckGzdTWhOB0ic9n6
hjq0mXNTIPPzPWNaz7mCgXB3udRJSB7MtdO719aBiTCep8rP6Dz1N6y4WufsYtbQFIQnwReHpuvH
VTbBF/ZnsVYwYwMhosPw8LZmNAEmlyV3j48XFQnDhgf+Iu4xpw+YdTIfDqxmMnayJUFzTkDivY+G
qsgQprCAcA5vixHnG4lG40q5F6lrXQ2B1ixjIkCXZVQ+lAaKU4RFX9q23CgLlkaVCQw6ZM45Y7Qq
4omA5Th5NHzkDJXp0qhnUu5XrHBGJW6dsnzHwnrwetg3TE433gQSDL6lK/Vt3uf5SlrxvVlmJBk5
uDGciq83eQ7gtBDaKLRL3H/BipyPfTJzxgbslKGmUOf1WC10YOPfXe/frqBnV4z9wxXDDIUnis0F
6FhSd7hyv79ixhjvhEWBm8Z3IxHKC7apySrUHBtxIl0LW9JF9McvedSgHR6tZQSxZOl4I0cJPTY5
7BCmnFG7KzQn2qJnZNHoeW0+qFUs2VcbNAk6p4aFGmhXieGcmhKbnybLYJd2zbtkKucDHu7zUcrZ
0zquW0GVSfu27Nfd+Nkt0vcxDQDThMnqe4THDUO7y2uhliPnKdMzjSW/AYfXkVStM8gLs8FhymU3
6yoQHw3DYuBWudtoir2VdD7khpsgzFzZ/VhBTccfhg5r09QNlNgmOaTzdgh+4Bqdr1q4EeqlNNkJ
qCfsMqA4ieYYGacxC4mAo+4edXabrW+jVwXswvCmIIFcMgMZ4N53xWUumNjx8I6QCMs9ChbYHoJL
sB347R03k2cOD21aHClHSaOBFVaVn4iCgTzLZdPUNejZcv7FjX0ZJM6Z+Dnwlo5PbqXy75/yy4tQ
fVLx+KWAA7e12w1MCXUIWu7xtkTr2xnFRoPXSgRUe8MpwSHXjhvHwlGlis9D7bnHFCjeGiz/vWcY
yJ8dmlPOvHMKRhQbaRh+MZgJQW0Un7qamDIGN58qwjGYSHHlzpkhFJ/cgnF/wWdtQbBUchnL7kHX
uQ1oUTi0iYJkpULxQVjc2hhIyqVODu/TddKWZIfZtlpGFoJJfDAa6qfhxqhz+oE1Odb1eHRSrDl0
NlzgAun7SFjkKQxQ44eqeZQGURJJNt/XbQEK0CIbK227raXrn2u9wJgSkNoUmwXw07q96RoNd2Ti
EdqGbTjSEMy2Qf4JuW+xKTWTtpiHoyqTg7t2fMwYRM7/4qYTz57Sjm5LW7m2siBIuKwazvz6909p
vK2J73wc0uzsRw3EPM1+z57urNMbViOB30ai3fKgQKDbBV+ebp7/Xw/8a/UAh5rC6b+pB97mOHOe
L/78/NfFXxO2emMrYUph6ZZhmIqXvq7+vGS+sRxDmXjU3PkV+cfyrwnzjWnN6zJNTYv/4Vj/XP+l
eGOYuGCoDegoCynEX1n9JR/gu8XftB3DVqZQ+B8chLbY5Z5fVnqSZ1YZjOa7otL0XSa78r3uW0vd
OWqhLE89/2VL/LdY1HV4KmRbvI9yME3QJq9EI51rfRoWxbiWJtI7z7FudaOFLmDgjOiLpLhqiKnb
fnd4/2T5eb748IktRcCAVPp8PxhoI59/YsU0Vpal375jJM4krWg6jB06tXjdBwQMVQ1755E+CPlx
x5+/s/izt6b4ck3doipyjfn17+7BjHlAPUZB984USbxLWSHOWTPWm2jE9Org2TnyJP/YhPIm7vRm
HUUezy8viq8qGK6USga4P59em0fW6AKR9pe4jKxTn5x/8TkpD5+fVEfYXFs2pDulXP58/jnTqacP
SYTpHfOY6Uz8VHBh516+K+HUX+TQ9QKRwzeOKc1gDKDJtdZNTn+PBzbJvpPf/6JikFzLLz4QZS5X
uc3/S07b/Pp3B46DlpgUd+OdQnBya2K1YCxa7COh6m1tAdUDEyHXNGGZKBU5grVIgrrFuZbVXUYT
RQL9hWBSl/aD4Vfjh87Fn1EL07lwCn2NDaU/PPWrM1gCf/1guq5ucI9gVgNUIeaD/d1n15qu4tiI
4c4o0WuwJQSAKIJ4o2cGvZrJIw2mC95OKj1W7VS/HyO1czo5Hmnnr1wDHNzPT675w7F02Rpw19qS
TYBlvCy+gk4wd0+L9i4vWxD6uU4RmdiLIQX40xXSWJeed991trupifE6tZjnl0MFysZzZXpqvXFt
hvMKbEXFXZoSjxmYRPEUwqHvpZORF8QzqRjjXa7V9ZZWuX8DNilapkneQZpGfpf1klmqBYISu5W7
JaVS7GNLF1zSmAhRiYb7Ma3flyWkfVJY37KnDa6ovY7uUEUfcOtfNeEw7Su32ZZTDwbVrKcrP7ev
fdpBn8aKBo6oU/+oKkAkrdg8zT50M/7VZan0l5clh5LHnzXvv5TUrRf3s+N1iEBp3905AXiPOFtP
Iky3NKL7TVQMcpMK4yEMiSutp9hdZ5LY59rVvW2okURcF9PADNaYMyVsaykASGwKnBsqsaadnErC
6akgTOZIMHTb+7oT8XVODvLSBqBut15xWwBDZ1iNYjYohXkcUvf082vlh+eVq7N3ZIfCdWILqI7P
L10nRIQYeb5+12ndBHbWjC5CxignLRixDRCocKHlGCFbI9r//I2FnJ/C/9xU8pSGvSFNRziKtFvD
eLmu9L1R6bk2uXcAuQ9WGd/FceReMOeK8NkCQTHhvWqMlMU4rJi6Z8sIcOVSGJ67gE+UHQuVVURG
Bpg9GYSKQk1X9cBwXo8D9EtBGq6FrMihMkmgHqZQW8EeLpflaPQLpJzVdR8O5hbgBiN++mRXaQUc
FO1xvq6Rfq0SSsDFSD1+bpPsWvMKQsfH5ogO4COL84XqKaMhdwLJjZ3fzWrSL28MUu/XpAoWy7wj
hxxpxo1JlEVJQMHBQ2USFHPzPWM+HdKSRHG0cpLQ3YytJ9cVz43Wr9B7ayvah2S0DOgklK7ti6Bw
tp057QXu+gVIOoNhknMgt6UG+Af+o9DPfgURJYkHNpHg37WirVZKl5dFaYBvhCO9jT3XXAJDxLGD
0G7J1YY5N6zXoZ7Tfo1DuLRp2+w8g2ASOL7OyknL7hzT1mEs9VERo3GFHYvG1RC+Q465AyLAUUyg
SIamgIw15vUOkSueDie0iUDkDw39C9Te6dYSqtoOEbN0Pve+N339ViXumfWn/2gG2ccQyMfW761i
hWaabaE+HRJYEDcgAFZOKwsc0aehg/wHkaXeoRy/FwN3WEkozjuGKDjI8rWPW3r38wuUHskP1yc3
hy4tLk6LfeyLJdItonIaq9q9S12yhN0o/kCB9C7so3wfa/l90nsEvw/+Zcs4mhC+3jkUMVzbxtS3
theRQjk0hPmSnrxqC3b/bUpsYwJD18tViGopa3dtkYATGkmo0tqyXelusomtXLxr1DUNrgHQgR5u
O0aT+CJpdQzxuvM172NTSpPBub7tmhgvK9NdQc9o7v0av7pJ523683uURVlIHhBSspCoF5UUbR2N
JJAuvnNU2N1MoJtORWdfG4PwsONBPIm9ImH04eT3oxnMfO2wuAzNtF719PP3taGbBxfa5M9PDbXt
j5+Kdda0XZZc+lK8/t16C/W3DwEwxszi4Ntg0OJxyuDcvg3oPpdmVV3+/P2MucR9cRgczBiKloZu
O/pT8fLdG0KJm79iH3EpQBaL6+TarYPLxgJ3PPROO8daDlfOFP0+maq6aeCD6hhWQyCxlwbjE8nM
+uC16d7CfHqMAdSg2aIdkOmi3uFlCIBq1jXgaERGJclmSHjbdYRsL+wzwuDnqHDMMKepl3TK43Hv
oYgkUCKfZ5rMDAHKrUYW4J0IVQGpbbazKHc9uUNzRhwLwkLI7nEcEKDZWvLR84FLhob/i5WEXcWP
B4mdCC1Mm0NlGy+ahChvKLonI7qbGvlotjN83OBzxR9IhDduytrGPJNbMPazfrzNXOsjgib19cr4
Sx3p/0WNZCE5SP/9xvH4mI33328cn37+68bREG/mxrDtCP3b9vAf+0al3rgCO7zuAFRXlC882L51
jc03ulKG1HnJpYvrSO6cf3SNjTe2pHs1d3eFZKPHTfCPHe3V13vha+v/z3vG8sXyjpjVNF2Hpwfb
T0cB/XlRWWA/HdhaoFEXluy6deNE8Yishsco+eeAlQIVdZsJct89cvgKniWPwHA1mHra3gWugVs/
g6T5jonbMKN32sKj8QSQBjF0xbvTsNPj0p8n2UkaSNS72Th2mM9ESlQrUU2jyfixKPC8DW5puAu3
1n17hf0uGbF3lu64b/llxPbE+ph3X0Yzq9UJdC+dG/wcNRJDx1ZDASEtF/5yHLl0P8h0HMWZWmac
XYlu+H50VA9oq/at9JD3072Ta+TMj8gGg9SmD+W31R7IAT2vjjw6/HFdgTEncxPssoMjEM8tTRvi
2+jVcNR4VtTd0Yvxf0DbgLMiSJu0uOv7VQBHTbvqUoPKftGhE7E+wdvoug88AaO2vNeBftXuQ91Z
VFLLqMb/OicBCIa7BF6Jvv1dN5VWyVVMUW9gq40aMmKSIhrtqx5x6bBq+7Q1SVIzsh7EQIfgTqV2
R/psYNLSCz1cBjt2EbTShrRoyitR0GrnOV/TggDiayv/UOaqNt+nRR6CY4QgW1eHVuVOac3ZpVMj
ljn+tJHwd1Gho9HDcVbCujhgVihj7PQwIrGFfJNE2EGafMJ760XSsrd5Lm3/c4J2/hollSouCX/L
cUcOmcTT36ZG9hnsOr+FLFi5Ixo5z0AG6dqlcMfgFt3YwEwBxSMCXmF2NoIQdPDE5Ladm+UtUv8g
KJGXWNVAESJd2pNbvA5WdD0IdAbeCWyiOX5oMgsuhWSX+cnFfUXZaaupv+7KBNOyEWV0fDuPNPVF
QBpctosSJ0EHSc6KmVzDMsHZYc78z32Xeh76PnuqSWVVeFjLpVYi3USt7OOS6XcsDV3kHhHt40Q2
6wxUOLxscPd9XOGc8sc+nVXdkzGeS7NQ9lk2jp4tMy52d2OZBOYthjHCExh24BjIbmiLHsKHKuFl
61Yk4IgMunXJCMUh/rUrELXrnUJwGlfs29YNYxwWL6dsBZW/ZiUZ6rMaEG3iGvPar0xbA0Bmqnpn
GVnbbaC/o/TCCu4luyrqYv+qZYLPhrGxuQcl8QAVdU0aj/wM99dON2sr/KwsSqU7FQ4yXo1SmNaO
vT2/J6e3mQPG0iaAf+7AfGE7Key/cLMqs3iw/PlpwoOsmNg+5bF3CmUYi0Vojh1QS+Lmw7OsRNO/
xbfdO3trgD+5i0XUOqjgmwTgUuiOX6wS1fSFlDoPF4GEatyjHSPhUlozs3We7Tq037WgYg7Umq28
VkmHAzh2phoqQdPwieAh5fTKKT0xWwO7c+THoh07myArs4qWNICAJle50IzwDoyBjLAYRGE6tfVD
jMLSQGZmJ13tXMi4QCS7qF0/bDaGiPwJsU4sqhXuV2YPiC6VAcak07PDFNPSuulcdFVylaIPmbRH
EORm2sx5Janx8bvl5ttT/fs5zvNCyxH0iCxpzyNICh/BROd5oeXq5IYDS4oWZmlT3LcIwuaA1ISt
fuh2+CpC5/bn7/h8U/j1HZVgjaJtSTPlZdFNERkRD5XBCsDw6a90rf8k62GeW4yTumDe1D7MCRL5
8udv+7zO/fa2ytAVEFJX/FC7dHlXCtTeMKgn5DZitOybXtPlzc/f5c8OpzINy4Spy47bfFFN+3Ws
UWmTG+OUDsHs3oj8CPUCWDoS7vPM/kWZ/Lxq5Us5bO1dtkCCWlnn+f787InEaZJpZBw41creetGo
Fn1o27ueMvcX7bsfjh9vZdBPtCSbeubUL2q/ikK2abl+F00JBMwL5GeEf+4vvs/zDdnX72MaukU9
gazPednWHfjcorTIU5ACQRO+djIQJ/+9OcDnjrtr0Yo7dve/KGt/uCAdwVcShs31z3BFvDhnGVaS
PCw4iF41XKYMxpCSuMaiGoqb2O9m1rkX7H9+mfzJeeMtnblQY/L/w3mDFBLmZcL3NMygBegR8Rzx
FIQKl7CrXx3UP30zS1BI6oxsue+eXyRuUqUYtjhz0RMHZyjEW80K9YNfw0n++ff6k4vEVU9Djvlg
Sn3+KN/tomJGjInqAby2vUZPmSQ6y/LSv/wmiBQUYy027mxYXz6ySqfV8cEBxHTCQN0B0dTPvQ0K
5edf5cerAg0IDTNTdxXdfvvFreVpjfSNdM6JbdO1sgnBgYJTy/Ckx6ghskB7+/P3+/Es0YCgxjYk
qyuDohf3F/K3ZkJgSuhHQdNEtR+lWd1ldfaL5/1Tu++fG935FuN9oCkzs+chxS39/BQ19HgJk5pv
sdLAaBIkTGNzw4yQKEAZJfvLmzxzZXolXE7b6Fs4UpiqdrAWHPeti/kwWgalAeGJ4qH7RZv9h8vH
FaZgSeI6daFFvnzG6CQE17oHrlgrLbXMm+yGSNjff36cZ0XNdzt9DoBLL9JkKKdch/3VywPt63rZ
9vSguUaj3/O6R3UJ64p8S5/JLmaLpQ+gpyQdAIz4oiz0O8ttT9R+MN/D/8E5p/HMvfk0xrNeXGO5
KEtUcVxjiL5VdTIjCoklkmlXWzdJDRX451/9zy4xi4qPkaFhzJOY56e+buOooVsFZ5vKlbBoGB3d
YhxGzG3EkubiFw+5Hw40V5rlKMJ8KfQkC+/zt/Mj6Xamw33q9hA2iIHKVP6LR4F83rz/djJnCYoL
guDHBcPkUDWFXYPbra2zTebcVHXuUiXZu9DHME6Sw1j3qAtpLQ+XU3VVOl8yknht0kKkqhA1gYNu
0wzee7SGH7FSTnT9dND/Ur/iX1DQ/S9qaeAq/u66+0Ebh++O2zR4dRdWhG282tcJErn6+x7H0y/4
Nhy3jDfSnosynuTckMbco/02HOcl+huSMYJNd8Fkf/BHl0M4b6jglMMigwrOYDH4o8vBS6xATLIZ
6FgUtYzU/0KT42XLy3RM2o9Pv4i6jfnQfJF/t6IZFqKPvMGzO4IDrZP8cYDNFFvGIQrVKhzEg8KD
P2TZTuuKu7Auf1FPPl+FaEjOb+/oymERspj1yedv73qmS6AP8iPMHO+81AJhoQ6Z4669ikZ77v2i
DfokIPnn6vD1/VzuJIkcQTmss8/fL5gbnnZvudDDjZtaHMC6LfGEHWBW3Eg9Xc1UMKh6m95k+5sK
+Lk1dHQcfgB7JiTeupCnIHEvCum9ZcB4k3TsZnH8u0W17i3MwzluvfcjTmCnMS+qCh82+mriBIYS
GEJi75HrrCYvhEcSzFltB19UJ9/ZJaG37smCb8FXhOHBjS8He3rAtY0EZt+Z/jWpKyo69DLaRQFO
AH5cxsaBZtimSJut25drRyYHMzvUXbQT0t+TAbRt9fLGFqe+8fc5EWDNpF2aM+Ko8GBmEWbfYWWh
DS5bZpS2QYLwhzoe1q6mH+dfWtvyaCDS1UfnyxhU6+9umj/ZmP3ZmXcpCHiEWphYX1alwjHpXwQG
sSvZRWEMYOsIk6hPHp4xqxLL/8mbmRbrEFIBqvznp13rsji3OtNdxWO5dt1qm0+IqvBWxOXKS4Nf
rEMv9SZPVzUrr3S4uOet54ur2o5C02wBCq8i3d5OTrfn+y97Kycd7KApF8Q/YHK0AJN/TjxrByj0
iLhrh9f8vd8MwaK0MKa440M/gcQgPapzQf2RzPfzg/J8L/ftXrAtk0+qs4K5LyolxFzkqqHmhwTk
bFIul6Sy38LOvDCn9BdVGbU/R/iHGw/hLeWsTWPFerE2G6oxPDvhzRIrvbKGcVsgwHN7E7R3C36W
kHJcyD7ZVVkUHmK/v4AxrWLsr9yU4wjsxKHF00xEveVXCndXUfRrq48OdX0qsbEjKEMsO269riOX
qDt2aGWM/JH26mao4h0KvgV79WVOHp2b+rhIepCu/FhtLlA+ALoOD04SbG1cX8rPsSBPK5m2S19g
G/aCrdP25PGgFui7NdZ59LSMZmtkgBi6S2DSWoX0E98aYUP0dD+0aArNnvjBcdhUBDpXbbDWh/vS
+OgBai8scxlrA+ykbh1nRCmTvCHHcZsJJIki2Y1QxOHUzRHma6voj44ZLWlE7yqOUGJ3G25VWEFE
pRbNPiZUKNDJN/aZ2ntE9obvXe16KD6ZghiwhoCIYJ2zU6cTsfUurKKB30xjh1FuhLukle26q0mi
0FP6OviXMOLQdMtxm7fKu5FZAJ/AO1k2ngNp7vw+Ws5fx6/CNWYlxE/WMmNMMyp/05dkPCAJEMdW
4uBv/A/+6N7AWlsHkUZ0HIzhLuArpzvo+zsYOZsIxxyV7EIhg52M5hjapAf09+QQIriGA3MhjLbc
hTjTL2qrP3ky2uZ+w/i7z49a2YBHsJMrfJ3kT+BOXdC2zJemmS5ECmClyG34wmmKptQh2tjV3ybw
w4uyPsrUXM6pHOCrAN1DW4DuawzRbmiwzKbkJIWg9DkDEf89IQTZIenLCJkSZ9HSB1TV5cHBhXgr
tP6CeTXaHM5UBCAG6LULdVyQBOAfmGZcNgkBmLVx8Ek7MAsmWmy6fQPPI8/4NucCJJAqybrfK86b
1VoAMeQO0uUpNod1620KH/5g57wrmoYJOqFmesyqoXbtxPFzvrh+QvgY8XJ47xyCnl26PnRJafl1
G2ADF6V/9MIWk6u3Hgwm5+DRsbiDVrNuZ4NjGmZXTnUpRXgAU3Tb93xrTkLdmIsxbPZZ66/nb+Yk
4MC1YUXUJSNhf8k9MQbjhT1q6wBSgwiv8mzahkQpSZATEAtXPv8qbNWhCo2dwKVucDsF1a/0cc9L
/f/i7rx27DiybftF2UhvXtNtW96wWC+JKlJMG+n9198R7AaORPWhcIH7dBsgmyIl1q40ESvWmnNM
1i6KFRtZi0uDgfLI+GWFbZTV7OCEkiWvv2/mHBsrA2mccb9fIS15KP3LqiW/DIMk7AeyFlfln/+p
OtK8qVjoJXihppH76pjBYpnHKbNBMclgvxQnen4e+boW+pZhSWPkSoGD8GhX6vttXWJ5VejQE5ih
hgvQk5Q/c1NiyhYLkJD9ksJJbbcfzrSAbBDHsc3OCIIPpqbETvaVSeRkJq9bvsZNrfCYltcUltda
JlG2bCgOzPOmwoOAC17wYSYxR6DuA03SP6wkRg9xkrAetAaR/HcrB0PZsqNbtgL5cNJ/utf6DFWD
HirY5X5/8f62wctrJw+i/I8d3pVHmz9dO91BPT8oXDu1nQEnAmzTqyvZj1IE7sv34fdfDr3p328W
ejG+mu6gBvpbqxdDVCGsQUgg3nxB4hGhu4pVPAc1adzdRlisebNJyi7Rd9yXa8ba2G7ZWScurFhd
UMsyYPlhaMc7r4KTRowOnuxQN6cL8INILgpWhhBqhY3d8W46zpOugnFisYffd5C/t7aen3YxAXTB
z++WVRfvO+n25dHVc6bJ+bmbqrCfksi0Piu8llbX3dHMPINHJVSJXIt6PSiZgonVDYjVA+hvnvWS
qDr9uCkTs/P2FCliJuRjYScKkqG8Wcf9AEPhgTlBIMr+VOnLoZdRWbzDXmUekWgc3DaLNizHE3J7
4qhi050jGy4E6rPDhIAGUF6Y2WxouJu9DRm9pF4UQQl/lf5IlCT6uUEYxtzjtLrV1dHYrNHEGHPk
LfZxWLOzo6dPim7eAIlkB+OfV2ShPytqJSp4c3ZvP5iEZBQg9BeyNeRfXW+LFNf7FP/xXhO5ozjh
Dlx6AjLiFA8518Ets3NeZo9es8Yp6J4MAPNqHQnyJl5vD6EsH4uaH/yt2mbdYKA5mFkRmygYmn69
XQv7CPGAkY9HuF//kZXNvQVQQQFZNV2c+WtTa2EqP4JY8WnPsWiUa9HPt2ll/9P78Ld6S74QFq4e
pKF0KX+teHfXYVdToV7Bu/pWDBDf+/5jWqqHLV3iPLN9h02g15NoV7s76ZmFmHZ1yDyEqoByxjrj
56ix2nt290GOO0PYzoIyRXGA1sJysDvnO1oc/Zy55VeT2qnVCH1lT0/UH7n02JZ0CvIXxpI3imYe
e3U4KS4rATakpcwiAnUDYxDHhD+TxQHzUJyoF7mmz+wreJdIPaBpPauBVr+PBJ0V2XpZlR9Zq0Tc
7ath2uyo6WFoQAGx9JRtBjX1nq5tUDB62TLryADMF3gOqViSZf5cd/OcuNo31a2wWTZA2KtQrqBa
908iwV/Fuf/eMCxKcc1GJOj+OknIhg1wCO6dUF7otmBjXPcDhK8mGV8Y3Ib7TsBLi/tXqe41w3k2
3OomPTi5CLvqZ+0Y9nRhckKVS4OBVm/eqMN+WI308ffL2H/bcRzZvDPolaKBkHX0n1bNpoR6De8R
MFOXfCd8Gd4GPMiU+EKuSwvFpuL4ALPsH44sv+qDfl4fKVo2fjYW/jbYmU0w3BoosrDtmquzi6OL
M73Ui/OKX4lkyWBBjeiWE4pQfmBlUUhZdQ6yKjI9hLbGHGeecSO3naHYbktSCZMMbzucq6nI432+
7QRZcONyC/0jcFgMF686NiJDqLsf5soApnJqZirelAe6QAZNJLYtUl9NV2iR+y3MhUhX2XUJkWbT
O8pn5veX/qcS9tfdnt6NaiI4YVpo/7pjjYuK7r718APlJ8sIUog7HtjhplhiB6O9LZ+GhCB7lWqs
ZCfwMlLr00Np0DPmKCPLxdmxjv28BeP4JregUmWvSy3SGKzj7lAqK1DI8+JcFvwVyFUbRPwzYRZj
xfpcTRHI9VzT4MTNsY6WwSGQBBdCBLEngj4ngU0krlFkpeVRXnpZOg71Ho4vOqFTCoeKUatCVR+D
GhxDzlunVoBsFBDevfBb40LYkUrwVZ1PMkKF5CHUilT1S78eMHOfzHQ8iVWS49V/eMB+EdP8u2Jj
IzMdm8mXZkrZ0J8f7ApBodo5RKaS2nLfjqxq+RJbbEGjRk7NHHruxEXeQ68DW+KWD862E4kurs1U
sF7ooIeeFnDeKO/R8rbIY3kW5cV3wblMKURG1g+bnBCWEPl9//7R+G/lpkH5h16PCDbtV09EC+go
t9yCZkWeRgL7ne6ueKu9f3j5ZRvi1wdQ+mFoyNkq3QP55396+XtmEuugUdVqKxVBZR2RpL///jvR
/tsuZGKB9bglmuN5v0zLFK8jiKsuvRC18GPBYwiA/QDgik4ER+gyP4N+kb7FqOfdVDsqSCpPgjqo
jVLfNM2bsav/4er+t0rxzx9J/+u3Xbd82CnhI03JdOpV67ikzf1u21d9r+i8zf/QefplRPTvR5FW
JxNROrK43n65zJZN9g56SIlRzJA8L3EJR2IeWanKFPrrFHVtfW9QJanzHNeTTZ8CucBm/kNB8L98
DhS6HlsjQNNf1hs6VdoMNJKYStoIM0lN65BFsgDIO7YeILkV26JJtwEWZqlQzEHDGJXT7x+IX0YM
/7kapo7YDXcAu+MvV79RyERL0WOEGD1R9ohjlpDYToPD85Zb+TBstXxI+H+OCyY5zGoxgfAAaM2O
pDTTqR7ekXFFskCQi7fZl/9wof7bnmj+6RMaf30+ejRwrpbzCWFTFWZ5t83poRneNiheDelagpwM
ecb+/XWR1rS/vYy0jViyaM7Tw/9lwcq2TnFsCvowMYZARtvIfo3ZXSZ5VHZKIm9AebDqJ+NKd5f+
g/UP08Kfnvy/fQQM2bTnETx6KIL++o0vlj6be8c3/rNJY9Gs0SD3q8VZnto2Eyl+kT7K93dCsrCQ
Nmwbiw//o0mNaCJ4A24cOSZltDf6vSwyPSG+NjxM9sStcsQVc8pJPneT4ZKgmgNrzR5/VtUu28xy
GdP0ULvVV03Jzsps3bhIjDb1VLH+uaNcfUkD44dsnskCT6EOHMvxlPI0YxsPFeDL8qxcZvOpa2MO
AL7Rk96CTXpXs0g+7AV9M1gkPwvMdT56ehMXeE1sWTVwiJP9M5PG6MgOKcswoQ0nWZMYPIUt+Lqt
v0IU5i7Yx36U6W0UIewuyai8rFb53gnr/LN/qCePstyXh3WF6sMsbF8ezDnkLCVkx1kek1Nftj85
O6D0mw+3clAqBsG2AhftXS4EDWwkeBdbyjmOr18A3rSIrVG0MzaEUyrR4OzSsk+m8BfC8ZTTZrmJ
7wT4yt5KiVhGnZxwGSJZtZccQ9WiCuvpug2nRKMHSDx2a55l6W4/Y9YhLaQ82ot7dVl/sDIdNQUU
8szBb6LS0rfDTCkqEZo5bSrCJ1iwp2ylC0SjrcesA5coszi4dushdeZIlgSlx6encWmX38mpA9yY
RNZOAkIGApLnaxQ8DHT2aGHE3azQ2fuh2lBp+K9wEPEc9Sdh3slSfWJuYNTmUZ4cUEdHczJFqVkc
k16J+zonk496elMYKwG8TXeOw8E2zhFVZWi4G/hJuKz0Mq1qihXVeXZ75UF1AR5oJLelhz4HsN+a
xxKBbe8svjzGEr9ylLcp5fDQjUrIwMLg2Zh273ma2q9p/zTb00XPORgOHFUaUlwJJU9Ijqy1r53g
qd/55jjJQGHEv0265n0FsFMWDBZ7AGYStj0RVuqNQ8AyoAXIQ0P8+0Xlp3bj1x1eCouhUHgojX5V
AGiJkRrCc1hsZ3GETnucc+tIBkeQrklU5HWYmTyQlJSqcYQcee4GAz4aY6RhBTZH5ZsNf1B9Jh+5
Nv8h36KM850HkV6uvLIVJxtPv//Mf+vcc2zFiMdnVRG9YJ/96yI0uJ0yevIj5/r7vtq0wJ47aEMZ
/UfZGRzRV/z+Cxr/rQxy0YRj1EWRhUL8l68Ifc7LUpa9fsgPNULENatDzm/vuKTOA6UjbKEb+ZRP
qnnGV3wc2ChlL7YslFeDbndJy78yymPDWyASF44aJxGOHGnDIzSQlAqhwpmQXC2RoXYcMx4q1HKJ
AMNOlAQy1VX5I+3Fvy/k/+tJ+f+HrBm21v/dIvDcpM1fpueymfvv6TkGgZ/WAEpiOomuw4Pyn9m5
+i9ZvbErquj80RThBvif4bn2L3ysnqxtNSkJ8/ij/1gE7H9pmkm9RXAdDg8VW/r/1fCceeVfigRH
58BsuT9lRsj5TBSKvzyqiFxbQ/wAaVLnGapWNtA9Y9egqAq8kkz5XtmbkJ48D3Pq1Sdvb5h6QEEI
J63rH7MM2ciMMPboKGkZe1WO20/BXwnZuLodMamCfzbuDGQtsK9Ibx600rhjePkl2xzrAH65Dwc8
qyiqZ/WkqRPJ8JqDV44wF6yy1XmhbWQaQCphOHSxp+1xbxJS2PcT2lveiILlA64JiIrMG6gDhgif
bxnjEyyDurFO85ZdmWoQh9wVjz8hgWtePOcJXWaR3E+9sA7TgkvOq4p328XG7DZeC3tCRVzFXG1t
8fTMyAvd1vkhXgt3YQB1s6IxJm3SsKKpAYaDIvfAkvmq62t1EmPFxFQPIHusUafWRDMJqJIlwlZ8
jS2RvUcxu1VAWhSqLTslYsPFmc4odXns9jujMchkzPIxlAJtBULpu6WUpBo1soNi9fBjnTd0/VCm
UNSTlk5zAeLasDiv+a2mJpdMy7Zwqr0PtXBvmolYH6LQwXPeL1tH5/9HxiHQzvN49dSnSbNfZ3d7
25BHuDgrXZWhvkGC7lYDzW+yJCwzUDW74b5aygJ3T5QPoK6Kvn7BFvqSb+o9T1jYQf3mNCzQ8pTG
Eqh58g368+btb4T23mWrd5xKEnP1fB0ig28606MCa6umE1sIm4zqc+ICQmwk31Un97C9S7z9XtcI
FzC8yp/0UgVM0r6uXXISk2sRl5qMwPUrrAB6/TLlzoPTGZGbFz8qsDqxMBpwlvXHfs1WJUX/7fYB
ttpDYzWT707fJD2X4/wXzRXExRX7yXWN76SRAZl1h3ho1MJvde+rcED/jHl2yoTyjXGhnzhuSzxg
dwfONNgIL/d1i6OmqO5xnt97DbNXMVrfN8IeyXdr4UZjIEzqH41R9LDZekMOH3/0IzO6xn4pFovh
SGaGC1FEoz9u9gcJ2V3Y9e7B2vLHcsVvqwjo1MWuXnRWdl9XtidvVg7LPj+qwKH9ZJg+M/3erHLQ
DyZz3VSbOiqt8rFxbBF80WlfERzcMPBLsVUsHQVdll8wtBC17Nqv1KYDHfrpuVq582jfH9RUQVlL
1KivrDSD3AKE2naf53DydlcQVEr+nwY7rof2NuSJxMb+jKp0or7VriBiigfbIIlw9PoQ9JkdDfYo
l5MirCGZnjkIXXGBPBm5/VrYJZuVAPfc8ZKVGGJjax/6KK0b48zkRT/n8lf/849NsvYHhOEXFSvy
GcdQfdY08Z9fWRbgXW0HpTRvvFbayVFDfU3sygcGPFMz8lPbpOaBHsVx6nbrzLiS3KqSAKWdoACi
VPmpSzGAusIBntfeds1tpXZf287t4owoSwKH7wvuCK6oCYuwHjnwqDAJX8xJWYIhoa2/6dXByuEe
ZZC4gqFbGA9nzhIO+5JfmlU34FENpQ8zlE0+Ny2GzQROEQBiHiaxsq7pE4gp7djDdr0MqygvP3+1
rCrRTPL3lr6OJ458flc3arhrwxuJCUMIwfUqDLERH2tXt6rTZQSkg+OBRjVNjMn8XEuyS+HZVYiL
MoXso/LGgsvGLNqcf/60rvbnMpOUk8sEq3RkAOEJF9VpwX1bNXLXbeJawoLM0LSiulOgFIcK/CMf
lEB7zvEo0MFrZHSW047kinoEWvUOkEtzoF7VaTzX9nXwbNJ9GjOudJi4XeUguyfrQnFhEnRtS4Yj
eGdV0WkWNHQohzS/5VGLOj0t8YOv1ObKQnzvUn8hvvdrO4+XWSGVuCD1b8QsQnj988BDdHXV7VNJ
iPWypv7LUtbrOcPyxp4S6vrsnbalK844ifPBCu2R5HZMZeQsWUQ0qiZhi6mJzEbtp/OotE9a0bRx
b6sMOVzvwUKaejEr+66YYQdzlcmtHUjZ0Gtx0dLZQvkFbM3UtAVxlnE1SJY8WOpIMobjfOmwxvmq
5gxnU7Lcwrp3BnifrRnMdK99dSxQ73WntNN1hkqEA4xeF/Ud73IPopQbpsRg3LgT2xAUyVJF+ur1
tFych01Jz2u1Ppm1Pj0X9l1nc95tLScWBb5tgHHZgdSUql0+shWi89p37asroFEmOpe3x1PW0bsj
2MIFweZusb4Y2KBKQukGCwlY12wiNq2RU9CcsiVUbFNz230ua/NlVweo9U3f+d2Su2CcrJ24pSRe
gZT4GCE/x61j6QAUHxKAYoUtFNCwbqvt1vLqO2gmN5uSeTRBq+dF3/bAAQ0e7Ou9YeZrWFddxeEC
Gcy+Lke7htsGc3OHhW1lNy4EywCMGDdx6N73lvVZ2mP9SUkvGjjJyB7mg6rRU1BIt9X3lyLPxthJ
t87fSdB+yhXyabxxCu1sqeMe+tWjqZbROnVwzJxSxhxSuG+mErh6UYb7NM1ng9zqptLUCGsVWGN7
X29EvblyJ5vD0ZRxcp4jeeUVCFji7Dmh1wHZuylUmQrTWY2VoBXquctU0p5TbbjPVYJOl9EaD7nu
3Tjp8h3f/cZ+NhZx1RRvpFy3F8Ti7WXiYCrmobmOY3KadTIn+oWznoH7ksNq0t9O2ffCbFxItDtQ
TJts0xRAy2WAbEN8rvJEuGX7oLnV9qgyeJ3ttXhTi8UhuBO1CLckuRnUXPi48V5GiG0kdWzivAzu
9CUvHF8rNpNj9dgfdVerIuxb7EnzTn45vqzRay/2bNOIbJYWPltxRNtzUwvd8Uv8mDFSYNcHNHRn
kNxATeEdbIXHvbRIWYK2btzaeTsECJrWT5UTzN4t40FBYxfPiTPELgLFcFJwHJJeb947G2F6U/qY
jeKHqebzU5m2wl+4i49tzaMJSnMKlVaQaolw5LYuMXHNBgmc0xi3W+WSV27CO1aShR2+W/ARNihg
muraQkC95obzIkQ/AYityqu5tS9Nm9gYFx+0Cu9nU7guxYAKwRq/nd+a5L7yGclBmTbFt1TmD9ic
DPYWaw8ymD3h8AhnZj3jZOt7ZYQ8T8UpZJYPaQFfjSzZj2tFAyqjJ0RWvGIeFaV5rzt7CVMyzGmC
tC0dByRPff8F5vXXxC6Gx6Zm17ec8tSR8hOpY6VHU919lJOjIXhVg4m+dDzM1Q9RAtDViWm4FEIn
ZIMUPwaco0bInbbSCanFeMpN45uWxJaujA+dYpzWHCBqZtQXfeED2EhHAL11SmCNcJZbKVoi1WjJ
57PJpuZ3xrQGTud5LHmQwjV9AL3BmCep5h2v4YNJK6Z1BdKRjPyOVZmGs6HnDRG6MzuiA3ada+CQ
hsCd0SsAGJZprrw5OgVzaRGVYT7bTRenbtrdzbO+yousnot1daKGLYe3n3FMq19rAkAO1mS94Wh1
bl0LoJ89jLcFTiG30OOKGrb1DPjVpSMiVUBsz12Ham9M9aMQ6evWWfcpUdX+Ttjw7Eb4mYtgyigI
6+eCHu69aZSve/Uym05A+Vmf9saob9Mta26NbtvPXiHXHVhvMy3vAM8qRHPa4+psa4FrwMwujPYT
YIh6+/MnWLVXT2+7E5wA5pHgi4obT0nZkZLmSgj5N0edy+NIFOdtj7HfX4zORDa7QgraIAql6hCC
/06PTi8e9Y2W6qivXwtlugP9mPlDWbAA1vatPnMvXXOZ47EEs6dVlRKpi6bdbnZXX2YNlY8rPvsG
EdjUrt+gKPqbXg9RAtMiKDeFl7RsxkO74rfYU8pCh/hGX+2X7aoRn+6iY0MtuGAeLkVc5O33zAB1
7Cr2GzzkNcDfebEJVkRhVjwIFadyOfwwqzHQbIPlhMRFH5zDY9PPS7DwfgUtmWgzHpCzm5avppRx
KN64IbxMSdZZnNgdiPjV8t3vadyC2GQ4COkUlMPG6JBgSFcza1+p+e9Upy7Cjta3tyBDceRPULN5
M6gRrXy51rUT9C7MlnVzXoUr7hfqXs19gquaxcOuvjJYINynAPle1pnw862t4p5Xg46OuwbFUvuC
Vk9gQZkHO+NeDCeJqxHIuVrfJkn9SGrdfBx3X/Wau7pSjLhK20d9tqhsFldjSbJ0FBDPNRzKAjJl
3FB+KvDSQ5J5QpBNCECXL2ZrvOV25QV0E17qFdJiQZJxRUIXLHXfTBOo4taic9Ahy7JkbOS79frU
TxzZR4Vwwb5+SvfY5dDZjs0LhtUeHWk/obVxzBOJjMQnGRRdBeKVTanfIMmkvij0P3YkhqDX10/q
mCkke9kniKiKMi/tfObkz1W2Al0mkTbxODOLFCd5LVx0NY0TpKwKzl5ATJlXgKyclfI+f3fXonvs
a6L3LACa9JNdf9OWNuxRjHCOXWjOrdfMTdTYaIaXyWo/0VrlJxlFMO0+OnuO1KUiEaI7cSULlzGv
nTc1817RzaxhM97stRXZQr6Yiwsoz3xDIHwct+Ibjj7axZOWhcrybIxtoGpkidaceI8bqeS7kzxV
jKfotn21FXFnaSSYmy1y2Aq+VkUy0DoYd70yHJDTRr3yYxbZHCQjC1YilI8+M76PMBGCZtFfXLEH
P7eHLPsorP4oOgZN6xTOi6P7DjQAQahqmBMCT4VJgW6W4doIgUyVpJdiv4oUpI6hqKtfiv3OyTi1
kQX3pW/x3HYE1Pj73h5N7A4gSY/aopCW5FoHt1SoMLojwJw3kTrxMoOSr4b+fRfmvbH3D3naRzr4
zmQk0HVS50DKk8QX5wnECSUJ6WVj2ax0I5jZFxYl0pb3yHgI4PTIW+6VOXaEMI7axHPaLhDVGvXR
ahY0lRuHSKd9SXhgwgVXtt6k37x0ktR271BX1UMK8SFU+lY/SxRrlmnR1lJ6bWIKC2pRh5gGZRfB
auPwGm0wPBQlaJfZnBJiIJQ9vxoV3NrVS/tgAd+WVJl96m91k6023XcH1AOxtNMdqsu7sYHxSeiw
iCzI5+FOR4VJjhMnw9DEhjp8BzLAiYdFPlmbChv7ing8qx+XlDDNHVxKtjyK3gC60H32TDQwbPF3
W7YeLybwNJga8WyrT+6Uf3ENcbQ00ubUoyesyEgaBfgyAgbKSRwhVonsrcNOb5LRYdlELzdZFyqe
KaK6ymefQgQhUx4TvY651O59lzERc1YE7fPCE6lCvKfqYM7iu9mns+FtRESPgHevTxAN7SMchXsV
MlZm3haThjlKgJjjAMDs20yHyFpeCpIFfW3Po9aiDY0xJA92eyGcmsT0DBIVc4N0T56UWn1SW/t+
XLbvpVJRZqfdCfb7ia5cS988+6JM+5sOKtenvELnn7EWrM+UVqTHZ1CwmjF7TYmDi0gsfWoSIzag
Cwj1vclYS+xm4Ya7CIp5rNeNxaUZ/jAtSA5Q2N42tF7CoGFYfx315AUwfxGJvPuW6taTmrOS58t8
n7fON8I9KZxbtIygMpbeKaNUJyyOYnsV6idGjz7yMlbOludb71DkkeUcD2qW3dcT71+tvwhWloMx
7Xj4s7N8NXo02345Js+2aI9EBby6WNCMTuNw7nl5OOlsdmmSfFYEIxIE5R6IQR4c9MuLrt2DLA9n
ZXpnWLmAqDfuvXJ+L6vy3TEKACHedrbzF4BBLzsuQuAB2f26ImypevNpoYCgy8KBX6QHsZNO7EGd
CvC53O+6AmsvNT8zS32bU+ubxcioJ34jhjGCRl5pCDNaynPqWk9dvT3B0j3mGm2csTE+yWi8rzz3
ZhqJIdvy/bth0lEtRi8uMq14aeBv+KVDuvGUpl6QkFjJSfK59JSXHWRTDKwYHfrEa6JP5yUH/mEo
41nlssVF/9PjkwferOLnGFmvd4lTdrhwS1+UCDm1MtLmLMymeSB+4ugK98toQS+zEpR2DkvNSGbN
AiHCpnL1rVNdDm3YGXdmo6+hotNCcQmgbsjDwtDKjuwehN4rft2Xki/4tNsmW1P+0m4z9NyEnM88
S76D4+YlA+Q1IAoGF7NugVW114LT1aFhTEL82lveaUG1TkngZa1xoLo4NI5Vxus23dFf2K/op8Ma
jXKQrSOxPKVBS3dKX2w2zBqVGyfP9sfkEaYnx7hr0cOMNlTohzyPybZ+OE62sBwU9wBq0Pakt92a
FOEqzrJsRzzlTP5G8i00wcwOW/DiRyJ/Y5M+R77XPeyMrgumeZ0OxEjd9gOvMFdf0UtxmtT0yU7J
4VAv6pq00VoZr3tNb6rKzdtZN+qg1xDtlpP52Hav7cwhS5twBJR4oRGlJcNNr5vb1cjSD72ZyVXa
jIOQoQwbE/EwJ5OOC7pe6wleTbmYY9h53BnykVEq1P3H6G3pfWO3X8slOxPW9F0W09Ddh6sqbtJs
4/jdkyUOUkN1d8CpVREvORgOr3olXRaDAo6447rlT7yfT5yf33PiEH1ga5GhIPgcVu2gTPRty+rJ
wDrn4/V9tJUqPxRLcVIU+5p2GgebyWsuaSZvE9UZItQ2LHTyTIf8y1Bbr1qn1/D3HvLdvudASVhW
MUJZVzmOJL1fmNsn1xe2976uvoBC2y/Olc1BxpDYXlC4XEzO+YviRnmmPRuZ2fuas2CDSGzUoJ56
R6QQA4RzMQ8XGoVuGTC0+PRq8VaI7s10eTuNzlNDo5f51K4bFBWPig7+9pSVInLXXj9CREF8p4yE
8THOHvapDDYhPtbG+dq15ckxlZ63Y9de53b3GQLX9MTyd7E6CxHF6eC3IHDQN9AuJ00LwNHoBfZe
fp95pJEO3NUy8dwqX+t0AmhWW1c3N5B1PNiJ95C6LbC69YS8Lyfld3/SQZz5Lr5tKrm+IsQwG7pz
aWJBGBaCWGQe8QpqIUuLD1Dx0920sVrU5I6R1AQCREtOqdKz+ePdpomejlEyYtPdildrYexLWO4N
mY7tlcMRzwVnY4LWiY0c8XAoadAb7dvGHOo6esslJVJds5JXGv2nzcqf225zfCMfARpRf/uOknV+
U65vcr/ep/W+rDAzgUga/H1E9SvmHoi++UBceXeyge0n+SYOu41r2HhgOu13POQYm2D7IIv0m2ro
EN+pKhioHJYLkiapSbrsHFz8egV35MHHiVu8V32K3yQryN+TboehU46c/Ild4EsMvNkanSPCFOqT
aS/JwXRJ55Ycql6dnpcaF4Uyf9mtlJ0u0x+K8uCO7GGjjQZpHzSkuTA5qmWYj62+/BB5dZgJiKbP
wolySeG/dmZ6bLUBiY49f6/75sUEnXWqRQfTzj0vMB2uhbBDiJzpIddYLYWRhWuqVTe8rECnvJtl
0Nzb1JDFR56zESX0CoXCFtwi85yW/sPRE/2mTFW0WNObIjTluJtqEZGXOAFpboNBUQJ7ISnHNLpP
pdZFoKgEwuTzM4j6zEf7+63M55IhznypDZiUu4bjrGRxJEo3qlXL9KutdEPbJVJhLZqXVRuf93r/
MBzu2bS7hAlSCKP2pn1Go8JKSETOlfIso+zP5ZJaEBcr9olutM/sdzGjfTLoEhDwLbYLe2P0sKw2
IUC4L/t+YFckhG9LPhy6tpNKE1xvhv4gCtWG0Uh071oK9vsagXqxuLe4V9egyqYXS3G/YVIKaqeT
v+u0AeFNu28XLMi23ka4I8+wehnkJOU7SCAD2Q+JZNofiFf3usVtkTYPpLFeirEzCLbRX2mkf7QZ
uMF5Lx87GIz0UlXFp/BFUOs0136eQnOapVSGd0hK0GQDZNdpYUxl823ehHrTXBwq/ahatzH0uuFK
33kMRMNBe++9IuIEjJamnH4Ie2xiFoyPpRz0o+EwDVPanHO3jRlRZK0F+Gtm8zfpwJeZdW5aE4es
2cUzmKabdiB/IilxSu2p6sV9SnykS+fbseb9JBwOm0uPRa+q14TlJ4ErtjPLxbZ0tb04MengrYaz
RF0mND8jHvngzdx2mmdP/QgQSlvWx7nkVa7q6dNolduSEwkoWzdwZKSSW/BqrkmtRvW4E8WQAFrc
ndKL26n8SMu2om3ZvBtD7jsEvh02o9iD1cl4j1iaBqhVByGdd8DAjvrIvlVrKNwIOfGnQacoo5Pq
Om6CYHm56oPxh4w3oEfGCdJie+TDc0ImQjSuOk5UBoANX7HWN6fmXKC275tH4hUu5zUbiK3Ia+/S
uOpVEoHn5Gi21Wer2jdr57Bhi+7Q6uXL3nBuydoFV675yJntcR32p8TLA70bHveEFbB5K8GsaHAj
mpKBWWuZS6hmA/F75SNJVEO8Y2T36019ztbpYoqBnsII/MGUfSpJf9pKFs/0XpkINuWRJ+RvKqPc
WIeQID0tJTAOxu4WCd3+4q3NC0AqIwCOEtDCwfpQ96SP9cmT4KV3ajskPjPxe4OfgHgZARIeRmMP
y7IyP2IRoNxq4hYBKw91cbBN8vJEnf0QRFcTzh7tP7IX1WFNHzMUYblC+xyBQ5TXrHqq6EP4sOUB
PaTjL5w4DYerbTJQVEEzsyHM6EJnOpdkmosDYVTMOTAhNSRy+vtCRdmqvExOcWFfPqFbvlC5nXos
o/dmbZ/zbBKHVMEuOSnVR5OXWGHn8tOhvx8s3HIIvqsXKG3fAv2WbWbkn205/uHk5spHokew9pwz
d9pSBEf24WIbDEeFwuu5Oed2nDAVMl3wQ2C59SedrRsU5n+sxNQBWvs/7F3ZcuM6svwiTnBfXrlq
oSRLlmW7Xxi2u8193/n1N+mZOUfGEcQYP9/ol46OaEIACoVCVVZmm21TILatAABcXamR0PVycBQW
tTxuBb6Rj8i6mV3VTACWSaJRDWAVlYUSyjoTmA6b7jyIZiHXowFqhNiGquVHXIZntLFcEJdXNtKR
MKcSUV1RIyLVkDDRuxqoXkj+DPgbQu5UQ5seiJTBUM+nO2Rlx1VYj2soev1WekDeOynWM0n7w2vc
aIljfUwy6G2OcvGYekX8b6L9/4cDLUpPAc91Bw70FvZvhFYV/sN/AEE8/y/QgUossD8iOusV4G3+
jQjiICcBTh0NtA44EihS4f/8hzKUl/8loO0fOmtA68gCait/4YF49l9o1tdkEFDMLN6SJv4veKAZ
l/Y3uI+ZAeVQ0gZY6TsIKGUF9DCEabLrjx7vhA5fmcNb+ni1Cg///sw1kd13GN7fHyfgd0PoaV7o
JcluSOygh9Ql2h8ceJ7wA1DG+0N8x939PQQBYgJd5jBC+BzZlObIMM/NEu0RNwPZby0MAbSvNGSo
IwG/fULaEPKkKeIGJD4spbKh3tND5Skz70+BOhSBEQdPpS8WYOfaJWj8g8hWjWSqHrwjIgyRvhZ1
0EosjDQ3Stya1AwJu2rSGMoQgU+PScG/DOfuARVpCUmaQ/OrPnS/6vf7w9D2hGjT4L0qEYHGRVga
I42Q7Zlyf//DBL79790mug5SLgLfUJHBWj/jyeBwfW3xlhZOEFVIQgN3+J92obHqO37/r5FIJqpB
RXUVdOzJDg3Qk7pu9/IrD3+9nt6k14XJzNt7YzNIcYMYEq6qEGEI/234yD7iT/GzPjKnucGZc9SP
ZsctjESbC3HGmbwf+nDEQOhgxIVzZk7sAUySjJMvsHJQNhzIxG9mJeVcngG8nuwCaVZDPvbsggMh
2k3+3gbieHtancsJ9Dd3+DAKbSB0RTwy16r06nM8Q64lkkzv2V+Yx/x7b+0IceZzVgHd39TFO2Sd
0cZmdnmFSl6o99Pp/p7PP/vWAMRJ50RGgg5pmOzYgM0cv0PlOYH8wwbcp7XxsyGII54GNUhtkeDd
saj8VtqvVAEpjvfDjxMnWytzhQXVGiThtQNC/XpWIqkq/f4vp/lBsoexZntZrGX89OwDmqED+kWR
Z3jmP5Sj9zIttjTf3gJpPiRXLjCIBEarphh+/aM7c+/Fp/eCrtT7M6Ccgy8imatvN4BiJZoQJTtk
6MFF0Q3PCfL8P/s2cYjZJIxjocG3E+0DLaXgcLr/XYrNS8TZFaIWgIPET3YRchBAbjIcnvKaBkX6
tNEnCM/eH4YSCkjEQdbaWspAR5LsINPHneG0mQEoW7DRgzFpwThpQxCnNysnBrkO7Cy6fut8m9ns
gwadkrdmYQcIlsK/nBHZhw2q5hCSEJhDi3aeff1WPDCnWtCFX2i3fVVXBogR0gVLorjsL76Ia0tC
7spXvhzFp2gxe9mVPosdikPO/d2YjeaGH5KIc9x4//18i89Pq+gi28Hx/qdpZ4C4or0U2DVpwCEu
OfGjKHBVV9GCDVFMlWxAQffS2HMS1r/CpSwx51oEYBOdWTnajX7048leWb5JG270uXhX1kDKqKJe
L2pzzi7+xpLPMf43v9MDbJcoU7wLGNReeCn1V3Kpla+g9tYslFw5O0snFLCbpjKhNNxYXVa127Dl
QW2fNPmGyybPuj9LmqP9klG7si65bfOk6qcIXXFGvGefphRlJgPcS0/wAD8zMZIxogRatQ4SZNyz
YQauVIquTc2oowprxX7zKFQQRb4/HYoxc4QH0xoxLCp+VFwPySHUM/ZTXPxJBmDxtWk1SdmCYVPc
C0nOKsrghhCK2TYSHei/4MV/kio9LnRQ6t+fCCU6+OI5uNqWFls8oTIR79SJceqkWpfRW9DnC1+n
/X7CPbaJWDFFhq8PRejkw1srPHjMZ62+oTHKRNF6wQsT7Ix/eUlxPgBXs6gDYOzKBNE/yBYUJLxF
AGZ0TdHbD++lRhFtMoCuur9gNIfAfx9K8WbUHCQndjlqnOs0CdEFjT60rOyNqeV/unCEs0TCrBb4
HqOIO7AftSpIIfT4gS2hp2LenwfFZ4qEzxSbtuu6DCO0zSVAHRJImPsfpm2GQEQ7GcoUUiviy+Mx
4sFXp8t/0gIAXx2AbUikyWjyWSJzp1jvl6DT1b5LdVd7QlYisEKlu1XeGHnbqAvzoCwQSVc7RSVT
Rgouk6ZH8Tn9VMYF9VaKBc1cpdfGqnAjyCXiNN0pKUoYw46vkGQTN1p3vr8BtO/Pi3W1KMAcTZ1c
JtjZama338wVQQgK1fySz6ANMK/Y1QABh1eqHLbxDtyL8OJchQwiYzHowJIy/nJ/ErRnt0AcaYGD
g1WjMIbURQXNbJDjjCeOydqT4geh0QDAZEwQYljVWh5ZLa4WcMCB2CluVNTP/K5fkPmkWMEXG8DV
XMuUSUSxSqOdHKrxE0gPOnd+6qzvz5JivxxxVIowVItMyqPdVPrgfUsbLzRLTgC7IBzmEikHJa4j
ud8yEFJFU1DGu4g3ZTTiSKjf6XOWBB3Yra4UC76eMpdZ1fbaKqQATH/9HGw0/MUvXSVcd+LCJtA+
TfiqKekKpkdTz85HiYvRjr3wO28f728B5SYneVYAAW7GSczyHWo9YANs0BojNuj58BntlY2kxCqU
Sl24pyjz4Odr8sqYmrhKIWCf5uBCGr33TA3QOw1pi4OE0uLCELQ464tX5mqMERJD3QhQ0w710aoy
o85AtwQqUI2MGgYkyYykXNhwil3xhB8Dv24X+hNG6gBc6Zzq9wAgH9CuHqpYRvfn/vbQlmz+96vp
FCUbFCmf4PwFPViTnFQZTKldyL3QZkA4MpQjY0gVzYcbFD/o6uF0EUodtTWiWoWa/cIUaKMQnqyH
AhAD4pJol14kCXyt6JADZt30M2DjDFSgfrZQRFySoANWTND8vVO9PWBZjbDpxKUU6HzObrwjSMUI
jxehbOM3My4WVVmUecKLMmxnvoq4fvHB+FQKsSHkCxcvZcs5YsuD1POnLglHVwTxIfTt9A5AHHX8
/NE6fT20rw1qFAQ+gYyTy/f1vgPCsBL5i9KrC9tAiXi/kopXn1eVSiqqkh9cn9tAOxZwRJFBJ8cW
fHvyZP5sCsRWVyDO9BELA7pcn5v6MVQ+Jn/BVmk/n3DiKDoOfsTg0+AoS1kDnMuAjWcnFUye7MIK
UW7UL8d1tUJDp6hAIGCFuvhXUqxjcMHcXxbKh0kCGjYdBiHP8OG5AbGJH5vxfP/DlHiH5JhrpY5L
vXlR0M7ICvbImTJaHf83icu/3i4s8UhnoJaAdkJ/dJlyF8cOPyC/4IT1z65OlnDSWQrgjuZhUTzh
6NUHv91U0cf9ZaGcU7KXH31VQtcM8uCOSm1ABWUb1+mqSLuFMJn2+Xmbr+wkhdyn2AJG6I7QJkaM
GTOv2vDys59OuGT0oMTMFLeDy8W/WKQEywZkzZeffZs4nXXnifkg4HerVa2jfUAfVbzhlhS/KeEK
SxxQxRPEbJAGnJ5ewXXFar8aBUiPQjtIU2ELcf58fxa0OOIfZFvo7pj4iYXRj+hKaCOg0gVZPoBN
ZisDWtQJwt4LS2ScwUXHi6BNuj/u7fkh6ft91wEBrCaRD0b0KiiGLGy8ELg5IIhzQLVjfmEQSolH
1YhALKwkechbjBIIceg0YLo1OgDgzKlCeDEFmbLzJpVx5SKI994Y+G6mQCNODaH/myOPaURoDVkw
869n8T8vV/BwfJ8xFK7VXA7a0Z2qnFlPcSUhPx0Ow3tZquKuz/zxV4XMgjXISNWxShi9ZuwEstMw
DU2xAvsrRJ5KG9xVAMur4NZNRn9YBcmEML+bQJzDV8NrX4rougoi6ZAGMQhO0RVuFCI6uuWmRTuY
BOacBNHoFv5zQC+MNu38MlNfRb6URwgCFulzKAAZHE6a4qop0pX6CAG60zimvK14YnqC9le+cEHf
voKgGfN9PWT023VBCqy9z5/D6L3u3gTVToD/8+QCaKLTfTujJNbVLwLUK/fSzEz+U8JwrvbIAP2J
vsQ9qLcMrdLlF9bM1/5DfPhZYRcSB9+nFHtDFsUA2rtC2RlR6KjeqHP1FohbNKBuIe1g9Bm3cAve
dpsQNPo+lsCOkpgkxQQmXMmZ2Ddh5EFq+7GwarMTu2Ws86hXq8ZMY8zK/TS5JTcYYi8C3faUAtDc
asDbsa/sWNqtB+AZiENSXm+HBZ9KySmpwJ18G3dEJ0PBMMDFleMB6o+WJL5AKdHQoFfZxsdCBi3b
b/C96ICfL8x0Xq9bMyXMsGC1QisGjIhabLrPzuoRXshztSPasFxuwziZlR6Ys7cUY8+2cGs84toA
szCfDh7G8/fjJXrIL4JZrICzm97iQ+HcnxRtToQdergqNHDJjO6IYqQBUKCi+6NU2D5ENa0y5Y/3
h/my61tzId7rJSjRgrYtWVd59E9RoUfn/lO8DMfSlPYQg4OaQmhzD+Mm2/VmAj4KM9stvVUo3kMl
7o+paIohZjH04LanxPbXYLt6WAqmKJeiqhL3huTJ4MEcIhYU8sWm7+tjPHVGIgEGDKEur4ksLWyP
HjP8Scf+8f5i0iZEXA+arJYSNH8ml80qfhs278AUS8Dt8R3avqRp6/dAVCb18L+pBP43HAXm+PtJ
8zM0x+cAFboNH9mMxx+EWHHTQVwwQYp7UgkHorJthp7tGLcdgBVZt9e6wfCEpXKsSDlFJCPsrA7F
cQk+L+iNGW8Pnc24oxHB7kA/sJbsWg8NNLqYaH6yWAuPM521B2NfmpqjHUv7Edj89Wg9Voa634Dt
QgfvtX1/H2kTJ/xJBnJMRDYRzh56AqCh+w79k309pj+K81WVcB+yErLooUlGV+1kE+onn41X7ysQ
pfzs1xOeA0hwUWpGrGvfun0wQgh3L3rtwpVFM3HCXdSD2qP9wZ/cPNCcCMFFVT6mcgAxY01n+UO2
pHFL2QKF8A11U+e4wBi8tKLCELRftd+DI3Z9f4VoTm/WYL++GjU1TJp2wizQtreVeJ3dJVtuFW+h
m5I9cCvI9b6pH/BLT/Jzs+sfebde3R+Z4tVJOOUw5lk3SWjkZeuPiWvMPAUwfXjJg2HBBdHcnkL4
hBGWC3A6plaD073lWVMRV2ql6qL86ZfnrlzH3lM0LLy25924cXnMkNXrdcw9Di2yGhxQNzFoOVft
rnvro62srUOpNovmN0QlrJ+tHBFVhFWu5EpZTe6kZOAjUYcGL/tIXhdRMWw4aA2Z98f5Sl3dmhNx
+PsaZjeF6IL1qhPkeBJ0fBTtGwNT70Ex6qYeul/NCtpECdQr3JDNbOgZGPcHJ4iL//LoJGExmjqT
AHwmkys7ntNesjXoMQ1oda+8R+0pW3Ub1S6AIwl2nsWso4VRaRGbQngMOKQ889A77DZDItpgC6sd
JhpRm41SiLS1mrztglbWtRoKCFqYeM8FaMgdBYxBp4V5z4t7Y9HJ0o3YggAiaxF1h3swtW8kMzkX
rrpBexH+pGd0+jqirmwQ6K/9c2EwW81Uljb8dsYUIOfvRsz7ldxVYB9yBTtesdYfxYHyh8OspYUB
BIovI+EUHlheeS3GAKiN+fvwItjlqTDrTeaMKxAcrCc7fYMyw1bWmwuzkx9yJ3wajO6ibTw92PsG
uJFsf6c45Tp/XCpvUE4uCb+Q0VCaVhN+E6f2hqIc0vxzgCJB0z7w9btcvcjJuHBwabMnHBKUs9E+
1Ugc9HF46JugSSz9UynSwn30VcG4YTlkBtpTpCxlI4jKlRel1cN9u/cu5S46xKWumu25WtXutAnX
lR5+1it+VWx4G5zSUBUIHHbhPqetJeGahqGvgELFT8iB4AGnRg2WyIZ/mTJA1zQVPNN9YaTQE9eL
IbrcPzDzp/85a3QMfLfZhInZAaqcMKlefY6D3AqTbuFF8GX3//w26ES/fzvU8MDN0D3mggZ7xeKs
9VaxzmyIAxgyHtvBG2cAOWqAbkFfOCGUArJKoqnrFqrxdYshVcdfoTNJB7+FoTm8CY4/eymq+wL8
3JgYCage1KRFNRxXyLjp95oNSTVrdi8V7nvO+mR+h3awyZZ8KsWryMRboPRZQCcjFcGzzaK99q21
OwuCS88yHPd9G6Bd9SSsWu6KRmM9ZXRr/rWPzp38KwKrFxqdeU7SWRD/Fo9dLy4ctC/TurV68/m+
SidkSqYxgiqNbmUPpmpBa0nvTBD+mIoOkQ6zM9HRaDC6ZzZ6avhrNCSvZdOJ12jfM4oNbi0dBAcL
LxP+tv2rpMwBr8nTlHYykoJubTVuf6p3pdODi2kLNsmVtpNfyodolVmF0eq8g2KeifZ7vGPvrzx1
LeZr7GottL4DJBZ8Fm5qlb9YS339qNe9uQYP4sVON8oW5Gw6nIAFnhn9AZI6Bm9+gLrBUcz2HYyt
hvL7/g+ZjenWnhBuIOoYRhkk7Enavk35Oo9ko5MOLQrJ6F9c2HhKyCoTwUEclUrsB8LoyggDhj95
duDCXeH9uT8D2tcJZzNmKgOdAqSCGgEso/J5nCmw6wcGFOX3B6AFNySgO+egwuRx+P1pNG2GNjn4
kmwmVeqBSju3pC4Fty0gNyCUuExj8yEz0s/eYSTaW5LBljzMByYpUMcHdRN69nL+lQnUJUQ85WqV
SB+jdaqnop/PbUI3DY48dO5qNFLeXzjKrUYCvzNWA99Egq5ej+08uxRwu3atKkD1l4UMee11A+SO
oCQGmeNKR+N8tnC2b1uEQmJTUk/C+1VCvFC2Q6qPEOFo6hj6B71dpkhI3Z/c7YMjk4l8yfNSP1Ym
zpU3KPwY03HY5QtPvC80yj8PpUxmdbUQUKc4qTmX3/i/ckfeTLZoeKOhPforaFG/xs64a3cQtDDB
/ZKdmOMEMgodAPutbOer1ojKRTjDV4b81m8hnLYXKZ3IoWfU5Uc9ePAfRyM5xBv0vr+kb90z/4J6
GghpDX8HGhQNHcE6SHJAq6wsLPNXiHtr/Nl/XznKihNjNZBKzk332kvWgdjW6FyMePHM0ki2pQv2
I0u0PVaXcmMp9UfbXMI7h1yB1vIOk45BFcWVm7DbTSAGL9VTES2EfLSIhexXqHpNBvPdzDK0Yx6z
9XtkPowfkKc0MstfiopuzwOCAd8XL0Qf9zDNY/SG6KDjH4YamAjCdGAzjdoG4bQdPN0/D7Qbjexd
YAKuVtBsDW1mZNWgaupcONtfQZXFBAsdai2BnVqT/gdMuEc87C1VL5zSasynwSoczqjXgf54/5dQ
TAap9O+zLsowykdhfpkcJre3ZEc0ikNpQLRS59e16Rv9WjmWD8UuWurboOS0JOKGAxtx0VTziJWZ
nsbPCcn8wgrMBxBsGaUJNnkT5Bi6b1ZLA84f/uepUCXi0gtLL+g6tPe5Gqc35+FRWXXPzB8Z/Iu7
GHyyC2UKWjKB7IdQKmbwqw7DRGsoqA0ukhkOGMrWglnvwHOS2A24Tgy8qtfjAwdWCSN9v7+HXyC5
GxMk+yTAssjI6YCROzO20o1m81buJHZhZ6bqTCZYOfXgNK6brWiWbmMEuwaPMelhdH4Bw7dg0pT7
i2yo4GW+hRPGb5iEP2F7GGSX4TUg3g5K5IDjMWeWtD0otzAJ/M+1SgbTKQYqwie5Rfm7h0T3tORB
KbZCgv598OfGg+jBVsDbX/9RQcbbSwg5pwdP2qXaO5ci9q7BlCIwS0NSni4i4Xcaxkt6fk7GCAfv
qTDbN241vua8nu2XWjK+Hna3DIRw0fzIgTWkgmubbM0WVvEGHI8u4iM9sD2H0c/QBTJFQ97geobr
0ZwADCZGZha2vAlgPiDpNT29NpGzXYEWSZ/dIvgpTM6AoLWe6W8CIn+Ivhu4dQ8gD9snDq4219M9
MOk6qqWtE6ddtdvAQrnaWmrvo9y26peixtVtNyUQZxFnk6vgOzu3tVpngiuJHRYFDM/UdtU+fBBf
KgOdsI7sqEZo3z9wtKftV43lamT0DCHJMKdz/Ev+1p+mdf85uMpKfmQ/8jOaRezp0j4mf+6PRvGX
ZDuCBwodNhAxGDLoulae2iY3ssL28ncQDhlVOy4ZImUgsjshZEqwccoYqBxWqbAGvt/jjkr1GHGg
yABNJ8SUgIpmO/TeJ/vRP6l41AtrrllDZ6+MlraV9s4mOxdADJWz+eyua7DYV6ZsaKfiIqQmZ0W7
cOGyvx31qmQHQ5GEgQqda95VUnbFFeGvEHDmOo9NodNe7m8bJZwgexk4bRh8cZ5Gnz4Ww0VmHkcP
hwi6IONSRoLic78yoFdmKKReJnUShmgNyU4OpcPZSJpb7ZNvPeMZ7IBoxWZtblNvl2zx69ff8CRf
gktXQzYjKHjlOXvb2BBlER2w2eK1DX0Bq1qnVnqCqoHh27UlG9JKsAEhtSLcQrjbqzfezG1PZw+Q
MN2itDjoubkkDfqVR731swgH1/Psf24fiI3p851XO3Bb59AodBZuCllQk7F/B9bPtpb/HjNFGq9O
WoVFiHVxTtPpjbUURVCtn4iOghb0eRxo5txY2+fKnstsL6qMtFvHo6zXIiCtpxg8b/cnQjMgIjLq
mCKZsjlkkTeSO21RHrWi1bRTlpAilLua7CBIhY7DkxnfVx3BnEzwY9ugmDaEDaBEh9jMNtDsXTjR
NLAY2UEgCuHURP8OgkBmZQPkcAH71wZcRm6xDldoHLEg7YF2Gau+gO9ZHz5z1zu0duoOVuOs0I61
5k3F4W2UcK1+Fax9W1k4qJRlJhsP+J5toeA2L8ORM8+DLh48jLFUW6Dl5MluA9+rQek6XxCAM+H9
ez6BSA0p3RMo35Ar5OxDbACdaIDQHbF1bV180zOWev6oYLF5668cAisUSE3MPihHwS7dx5vcWEtH
izcT63Fp/QRKiPSVl7waRFZ9r5Lnp1lj9kiERg7vsMfBDK2o0atVb4aGYsnIB5aYsYiMaGz8eX3y
zdgGwwYYz/Vydf+8UK6NL9Dk1e/QBimRoR6KlZYfk3rfAAfh/Q61cMGvUI7L1+v36vPTFGXhIODz
UyRCUEmFWs9Tzy31ptG+TngWUD/WjQ8WN5eRTmr1K2QfSvDm3F8YShZG/XJnVz/dVzI0+3f4uPQR
nvg9txZsHhu1BjmsZ2VngdflM2RQDqIOOlczQTBZ4Dm0L3EOrWaX24zDbKKFTCAtPCPh7kIIhjmm
xTr2n+Aj2eE1JrxED1GmQ2a90otPYVOcqn1wlE/3Z097RJMweKXzofs0zBv3wbxMZ9DRglax+h3Z
xRu4lcVDkZoBeFnXwmO/Ft/L5/vDfuE+b9x6JD4eYNxkgmwC5x66x/zUzEW4+ik59Ga6nj61jf+Y
OR30Sbe5FaPVFAXQ8gABjYWzQMv0kvj5holipfrack4HZyy/80+FHe/ER/YF7evc5f4kKVbLzv9+
ZVhSl6Ou04icqyjv3MyOq3ygbW/BbGkfJ55eeQQRhVHBxwFLseJzuLAxhPzkX7gClghHkrEWwQiH
77ZQupptgWdXYYjmfhCih1vt1G1bh9vy4DBiduEDY4rH6qPeBr+KIy4hNLPLtiTZ7EuzSXfVYbC8
Lfgg7y/n16vhls3w39cT3JsQ+Bvw02AwbhC54gSVZsA4w4u/5R/SX6Woo+hv9Af22XtWNg3av4oL
NOxPfb8CDxbkfUE/ifSePKvvfQoX8F0XG/W9kMz+WW5gbMFxCbhFc/skol/q6r6JBIFzoXb4ktgg
rJZ4ffIcyFFx0grU+yDonjMrEGnRpeKUIYQvdP/VB89ia4EJ0Koh4tag7D/LUSiGYoYH4eH+OtIi
TrIJYNLA9V7WqEKPVriSjUkPDNZIbMkBk7f5RzDqwwzlXLp4KBAqCFJ+3zZmDGt1KDCcoodWiPft
ZAc2iFdt2XwodMHorEiHnOCmM+Fud0s5UUpOSyG7AcpeK5shx7CyA8WAdWghbazPlccJVcfg7e2N
XU3WZM0BU7EQyN0+kyDa+z7TiodQeJ/AQJv0NQPlEEie7WQxXLl9gytktQDcjGXh9ciQl4XB2bKh
rnGBxzpz0vbZVjvyZrfrnBRyHQuz+QoN/nneFI3wX4UcsFwLImCX+xBFHepBzLuPzvDHZsODtvSD
9YyptxZbU25HmlDa/b54oFJNk3rEaJXdmaMVryJ45GbVvTOWuP6ITnPmOHH4LXMGGenCSaBtGOns
QCsyFQqWFJJhZ9/nL0Ur/CkVAIm68rEMsr3U1w6nBnuxLy0/mU5pHVl+1eyieDxFirjQsUrbWcKx
gdS7zduwQU5mEqzAR+eSBFEmSNLI6O/94VSJEEpM+wBUPS3nis5o1fthy22jRx85Mm4j240T+ca4
XSrMUY888TgLxRyyzfNgEAzfDKvqkG7KTWQCerzvtt22sXKzP6iryAo2IDrqtyhkLUxz3rkbNvsP
pHgDOSQvx46iAeSQv5Wb/sk/Klbypr5MFygrLFyTFMMhIeNT4Gc9NJbxLOJ7K+MQr+cI4MFif38a
s8O4NQvCkQwdz/AlAy1MBvguwAqZ6FHVLhq/6aIlVh0KelEhIeEdM8gpF2AMiFWgUQrQVjw9/V/K
KVsNG/5DeFMhSCYuQgdpK0Y4E7lNEmkoc3gv/yhBx1FqQhNk/AsLNjuJWwtGOA954jtGDuaDzOxV
pG67bgnNQgmQFZXwERyUmiJJwjqBR/8A5ThrMtGJZSeoMo124YTmK4SKjMFayu/dTmUqJOa76KMa
GmlYKE0XXGYfrqGS8uCd7hsW7eOEF9BaEF95IyYDdYq1pp8bvXSXWoAp+R9FJU69qDKtlLD4eIOE
ybj3UX2MVoMFCdClG+n2Y1ohsd5QqfLHcf75pYX3gu47kc2vgeVx1IX1oSTmFRLvDYBHXabzbosO
kPZusg6MxIQAkKEhTpGBXMJTDAV5nd0WT8kqNtnnpYCFtnwk4ntE6B1zHDtPzjvGq9lRhsg3Dbt+
wWlRNp8EfIMUCuCcgcP+cDzg7H0CjcYRD69cEWrbk7P60Eup9MLKovazhxaIh79f6iIDRVJo7CII
O8Yn6HUji1rsWBPRiv77vkVT/AqZSB6bTOnYGiPMxxL1i4VfTnmgKmS2mIcQoQodBwQ/9qWzMYFd
cy6d6BTupHcgXda5G6zyNeRMERE5vhHtucWsGAUyACmE76tWJyWfJwHigbhQoT838fuo8Z8ESXCa
QbR7qEiyHuRYIck61SioTJXr4Sq6v55UMyQctRIqfV96ALxIAuRzz7kDDM8s7bUdok2wDRYSHZRt
m0Xtr9/GQyZAKpnBKJAfs4pSg7KAui7A2HF/FtRzTCxhGfND7PE4TMkaidP+2KzTjfA8rFozdiur
WRWr0awMaZO8ZXgAsI5yXsr4UZ5XConMLytQHJXzOc4vkxv/giJaiAq6soOWziNECVBRxBN0D53W
1yVKTEo+A4mw76sZs4UaTPOedUNp9qNvjuB7ZiYI0HBHvnTz+BRoz3kaGcL0dH+Bab6E8PUxo9W+
MiDCa0GQHwQsZCUZK45OXJmZHRCFGrTU7o9EsRQS8ev1Yten80gMZNx7ptYT+ReHmt79r8/2diNw
IJG+fNpEcevh6wrz3nWXCOp79z9MMwOZiOGSsk9iFaJlbm5NtdW9KAd+E58a4KPj9XQErumx2UOb
onjL7YURKS8oEuU7+IMS+S1GHGz20l7avb8R9shbmpKVu9EGyn4fMkA42Yk1l7hkKTl0RSa8BRRF
IIzUR/P67bh3adejuw56wevg6KU6FHdtzUXH9QKWimJ0JJZ3lDpUklgMBrFp0FjqkiUBrfJnKRdK
swXCZ+SRUqtMlCClpnl2WLF2oCULLzyaEfPfDyhYlOM2r318Wsj1RGsh1fYsDMf7G0/bd+L0e7I/
sBBuZN2uhfyw3iBC2eTrWSz8YWnlab+fOO6aV/YqyJ/Rqe0VCBouIwNkGWQk7k+A8twhgbccP3Wh
VGF10FfzJD5Uu3LxKUq7zkhsraLFIbQ45m+7yslzu+fczW323f9c6k2mpOwVElvL+ewYFCWWfzoM
B++tW/fg4n6Qn/qTj25inXOGGFpCOki05PefrRcRVUHPF4K2HOaEOkX/mTx2Gy8xlvQKaJtBnGjR
r9ghiPFx+djugwvydMzr/Z9NOb4kSlHxo6llWXy5Wc9R5xPnJKv2fZGqjnJ8SWCiJ3F5kaQa6/LZ
oyd8JPkShTLF+EmcYaRyScAU+N21Nbwn22DxaTkf0BuXj0QcXBn8d2BEDDkXGsFnYdUgOoEoMdjK
d7G+2LJHSS6REMKxnsqgAtkREHZI4QPwD5YQ7zf7oEACbTOBCOQDrSD1c7/pN/LSoJSdJvGEeS23
Sg3WPVeU48JMoXcWd+VuqvtHoahPFaR75Q78GPfNinYASQyhDL0yWZmzTTMQFaRcG8UGe8Q2RD4b
Ooav7LY5Ns4i5THlfJBowaTSuEjKcEsEa9Eqn5St8jKs4w0UvuQS1UFwzQXb8pD0KxVpiKXeBIqL
J5GDQcFPIkhzEASpkFWD/nxXxVbXnz3IDFWNpA8ZFC+78/0FpVgMCSRMM7EU2xG1C7HYt6Hd1a8F
K+h1N5j3v/9V3b9h9yRsEKUrtUfvOYJHgG3Arr7hnRhJXu9cbFsXtVVjtAK72QR7edWv2hVjhqZm
ikDBLSlmUFyFSNz0WeprKaiI4OMgJdx1vLFIrv/VfHBrbsRNn0NRUOtjfJrfFEBCS+jyCTfNOXtQ
tgA5baQjsIkHSM3J0KE1WHQ7yXZoBoDjAL1yUbe1BfLO9VLNgDZPwsEojFBrRTLiFZTkugprjKWF
gIbSV6WQ0L6GAWlVrgyADLvoBrbBVJGfFFsDeLHa9vagF2cEO8iayA/Dp/86vIWHOjKqS/1w34Yo
p5AE/BVl6yl13XOu15soSowaRLtOPiTO/IWYhLJ0JJSvZctGalIsXdw8NWKu18PHz375PKOrqjBU
XJlKY7BwavUBBLteVmdVXPXTWktW90egna+vouTVEGnhNxNfSXCIpvg0rfknNtZTx3sQnmeSG5SI
0LM8AlsmriJs1Caa8xfOrwzxyVICm3Jlkuip3kOyKZpLtUKY6rnsNskzky3dx5TbhYRLxWM35XKG
jysQXB2V/A1UVmaf8E6mqqYcVttJ434GwFdI/FPncyo01PGYL9BlAPa3h3TFP6A9Wd42T4vtprNv
uOEzvvbxar/aTJWCZk5WyJl2lEJIxrbVStGGP2wV75PA5/V4Fpv14+rAjaNTMqGdDtrPThJPxHtg
eosGtsfgoFivHlnJ8KCm994qC+eIZgnz+bqaWwiSMp5RwYDERL8EyGgyKMi0C30LtOCeZBWb5IiX
MhEfh9av5JnpU7cRNlATd6cBSfP7p4lyG35lmK4mwGSK4vMawsoUmsONFP+GjKAN5rj1oIlLGCTa
IhF+Oso4NmX/j7M325GTZ7uGj8gSYLBhl6Hmqq4ek84OSroTjA0GzMzRf6tu/Rt56091Sc9WpJYC
hYdrXNdarkIgqDBCU75zSBxb472K3sWr/et4XSVvqWkbb5HoKACClrRP/bE8/u5CzGbH/mY4intX
5cZrrtkR+qmQhIN8Hk2/YcVDFdZbe1Nu5Spdoc4RnIvo6w251ZH57+9/7Yjjm064lUBlBXxkETyP
+6b3/iHHCPGlyhZE+XpJRAKV2eCd38ldbriD/6o8f72TN3zMWwelh45mmNk/+fzp66+5sfX/BbV/
PbgHZ1cKokcL6hY6aYNPggKB8O5ckFu/+upuj05NWEcMarnTN0K+a/H89Y++BQ34rxz016+eZwv5
ukazftxND/5OHVOwtEHEpsCxsr4F5/nO6tyIe69Ri0W7BNA/x3usyDyz3e9hp3fDWq6//oxba3+x
x399hRGM5NYIH58NDDqsHsR6+4MY7/UQbq7S1bXWzUC6gOHXA1S+rg+YP9nT0xABQX6ZK4HP/foz
/jPV/7jg/5nHv74DvLvQY7zgB/TWSdq12pEkS8Cx/w6p0JCuLRmavbPl6+y5WMtXfiZbEYQzkqJg
+/UvuGEjr1GLZVEE+eLgQx2r2HdyjtoJVc8+eOYlu/OKW02Ra6Di6FrOpTt3AWS7O1hJfKQbHiA9
B2y+d+8lNy7MNSzRLJ7yIUqLPGvThtDlxovKaNgBeg1ugjlWD/cgErdc1zUEEbAT4BQun9NjYLGN
mugy0wSCyuie37oRIV+jD4fF9aCsu+Dq5HkCMe/JKkMHIgRjkPRAdn698Tfup3Xl3ReyQKbMwUu6
Nrnki+GChnV+No/lt69fcOOKXsMRvaoaiJrxgqrYFSg4Ds1v0bx+/exb99O6uv8iKLtmtvHwpt53
5UNlA59GPqT7mgJixLKTU+1q56WcNxxTeq36/vVrb/WmrrGBQZW1FiwbdsaE9oPdh2gQuUicyo3Z
Ah23R2cq6RGMbfQbwLe77s2s1cs9hPGtBb0KBiooys9jhnCvqI/d8hlUM7TKX77+sn8/GzK0/9ee
NsZx87zChw3OH4/96TkQ79O9q3nZlP+/kWPXeL45zbOyHvHw5XmIyb46OUn+uLbXnhcCEJ38b19w
dSJ07pcDv3Rea75xCQBn5AxtoDuX5d95CzgL/+/yFBAMHEV+sZIYdWhOuPKRj3L9nbDo31eRBVcb
SwLmdKWPpw+r/qcLlOMFpG4d7rGM3oi62DWyql/EUoEmGb9+jH1vlW9sTMaGhRVCgm9CFcPZGBkz
0Pyt1Zlc9mS+k87eqO+xa7BVpaRAhoQ3F9sBQ5/tejjIl3xfJn7srf2VXYT+x3zgd+L9G4075l8M
6l/etF2y/y9o8lUonHB80yv/mcWYpIWSSLzsuoi/YCoYoyL3EvYbXTR2jcWaOLHS+UJ+0H0v3xqA
8kAW/cFiGqfbLrH2anWPgOoGMo9dM3U6urPyysFaTh+g6ShMbKMZLSInydbuQ7EikXzDlDW+LDiq
F4WJJ7il5J7T+7d3Zdc8nnoprElfIGfQhQy7cQmb+l5N8dajL0nJX5smW7c1kl0eXX2yzIFq170q
/Y1KF7sGZCnIDk7SRfqkD85P1Jpw9r91H3RVWmF9GM7NMX/FwiWQQjtXB8dsoB9c7Lx35zDfaXv+
25Mz/8pukMat896HURoYC8v5peduRIrnHIMnnMdfG74bEAJ2Dd7KBLJZBxLegLlB92w17JfHdkWj
et3u7g37/ztKZNforRmYGlExvCJ4EKBWaw/0zpW9YVivQVvEY80gu8o9iEVHQ5Wd6qKOJECGjs6O
nkcP/vL09TLd8HDXGC1HL60lpwVPzJ0/pAOgw5/BBFrrj6+ff2uJLn//6xhDXMDJbA6i44rSFRh7
Ih8zFZPowqKz7yBv7BuRNLvm4hxHj6M+2CLlLEy6KVIGokrU/NdVNug48MYacFYh2M4ZkNX1Vf7B
/YxvmiptN0WX6dj03ETLhIJbQWd1YmI5CN9jSUMbK+ztoQm1LYY4632dDLmNOT4yiFVbKxbWrdJR
xkUQoxqNsQhPBLtiEk3UqRx8NgXha5d5/VqOFd8YRRG5LnO9ypVNH0HUn35TQ+psBS7kDynSJQLG
In2d5qYJRw2buTwuJJCrxQRgvcynLCobWcRZV4Dk27H8rWWl7oZU0BHtRu2twccwh+VYS7TNey+y
Zidb13I0USq6cjumU7byq8Ecywpdb8dp59diGtWeubx+DsqBhvlkqu+iXro1fuYEZpq+/d2jUJCk
0i3XBg4fMG4BOAzwwnRDfN1ClmByEovwGixZ1Zi4NXypxSoSpYspk1EasXIM5tSxKKAtVkG5snSX
bfJ6KMH6H4CILsvH/VQUw55ozw+5BwbzqVNWtKQ9Syo/88Ogxm8r5grq8oSOR2iciVWjevlgCafY
uJ1xtswlVdJN9bSRdT+9uGhiR0Ej88heEMV3YHbYdeUIgJmU/M7Bu3V3Lqb7r7Pd9cWkvEsn3uF1
lJnf8wiqd3mPAuDWzbl2ALPG0bo0afvuQ2YsdPVGBeuB3LmYN/I1do3qGmpqL810ef4TRLCx7usJ
ibw+4sg7dypotxboys4rV4Jr7AKD6INTId878xHI/9FCXgWHvVvxvoce7cE9YuQntkaUBZxY/Y/Q
X3YN0oLeFmhZbfjI7CdoY0gyRJMXZtGrfa8BesPEX+O0uOQmmx28QDYPkxtZ0wuYIENBdGTSE5OP
X5vfGzH0NWbLTvshNRPisNqBJkEbec2DcetI1e8FtUPK97ob7iQDtw7UNVor86261TDEhynvQ5u8
z/N2ac+OOdVeHlmkXU2ZH3Pnf6oEsmucVjqWuWmLCTxJo0qC9EDtuyQwN27eNSort2jeTAo0yGSf
7pw/+gWNvx2P5lVxMhv7sXrRKnyWr1/v0I04j11d86UkzO8yfAerUb7GIeuA9v/60TeuH3P+r30a
DQn8QLXLoWCgzOrdWGePZfH964ffqDWwa3JEkvNGdR6IIC1UAu2YPNkbDS6a4a3ZCnS5yZ1i/62P
uLromS4Kmxq8xu+eyvFhrrKowKT5nY+4cT+ugVozo0FVtJePeGQ7+e6vUU882ls7VrthXzyUR6QL
BMRf5ae7vxf93tjxawDXYLfeXKCdeHA724rHktPYSMxJff1JN9brGrzl08DSxYzzlGf+y1zCr/tW
nJfune249eOv4zmuuoXTEbotlA4nD1odqykd0zuZ8a0ff+Uw0hF1V66C6qgWOoRj6+w92n0Sq79T
fLuV+lxz1ykIL9Rt0EC1pzLuJ51MntQ4XnE3XIQVTTCscrft1hAM80NkSc6OC2rvUnDtbMUAGFxj
MRO66HJHdlvaob8oENHRUa3yssXYZ7U4IQZDuyT3WJEI4+snd5wsiLH6mJ29c2hvmKdr1FkAohlR
kYIeSjqOUSYuaI8uM0dEI2RTDe69cckbWdo1/MwtofhjpQ1FMbEmP5g/j1ExyWyVadM9twUp13UZ
3PMet3b+ylb1/jzYS97RA2uaclOCYym0lMtDKFI2669vxq11u7Ikve1IaWmij6xn/YaBpW0t85FE
Tj67Se1b96SybtiUa6yY6ShbGOfewZWQDucub7bIUMrvVgc5zUFUvg6b1vaeJpUBFtQV8vPr77v1
3kuk8Vc4qrUeZ95zoMOymj1zo9qHOXclJDwFU49DG2SveRO0Bz+YZ3Qzu+5uo/RyPf9RybxGkDWu
sOaCOvbeskbM2FvUMccZOl5ZmHuVONsjlMOgDh6gCO0Z8JOEgrrNb38B1D5qbDjA6OsVuDEiza5R
ZRZZwIECwb99h9eHXV091wxyBVVLPwMzbPsLqhR7UrV6Vxnw1fUlKMpU9pmXxapEIthXQYn4C8Gk
Xt7Gxvqgwio3MmjvgYwuXv1fK3U5/n/t0ShgJjLR0D2aciSN+yWwhqQ1Ge9CUKeyDXNcyZPWE5aP
PzCoWRaKdhh7sEx3YNS1XtH5Hh9HCBBsRYXtDF3u0m1PVPezVEHqQ9Q2A1CacdK9u/k8K0gXFFBv
rQYmE9377T2O3Bu36RryNhm/cNRSz4d+KVkfTkrOieNN9XMqcvLQU3OvXPUfD9i/1uwqQhpqBeQr
xOQARxaHh7jcpReZgPBX/NZuVBdaa3CmW+E3EgER9slNuBvD5x48efk6j7L1nyz6QMhwRLPoHgjt
VuhzTXanMr2UPBjBqxxa0a/l2wTevQsz/OMYgu4g/vow/wea/cd3XwO2hE+clvCMHqqlJhjTK9ne
zVsF2ZlAPVULgRbWhCOkGhqh5wPDiSC4DOKqbw5L5cVZ4P0glqRxIWYo0nU+qALkhcmYKR7Lqnm1
6aVB3yFTt423g04fWAusCjNSrAWyWzrPqR4ePT50kLXLQVikxF4N6ntQSgi105hm83rqs6RO+z9l
wfPQBHMDyzao2MvHPMxKg+nyrtwQNnshHTIZLXVwpCDqIc0ij/XC/oi04VGjnXvYHNv7jzzgH6vm
XoUQre9mftc54OyGske0YHxnG3hysEK+NMEv7RmmwwwVg5ipQaK9JzLfRFQ68mkRkL/U/QTt9mUu
z7UK/LBBd8NFKUZ6w27onGlZz7lOAVHlPSuTXoBVCxUKgaq6DqYhymUfdCGlCkOVttPiK1MdDHXS
s3H8IGUDido57VZlm4GPmMPRzUJAcILo6dw30pli5aCuEnIyOQ7qM3AgT2kxk02AR71Dm+8ipSmC
74NarHW1eM4aA4qwsogHzG+vyBroBDnWR2YC4K5rHABEByCOjjWFVVyRZaytxBT29CQUJCKhZIJx
TAnW9GlWAV/nou2/ASXoOomESPqmw28hUU11/xuuk6ikXrIcSprogn2DYMFw6FwIdjeea85pa+8n
UuGs5XYQ+kGrNtXkeJty0UXogXkMqMDR1WBb9ts6biD0frJszh8zA0lHovHDcb+dR2ERU4aLXVUH
4+hiXduutQYNNgjkTIHJ+sqboOqpG9jDMoCcCEBGq8zo8qmusv5pRubUh96Y9ieXFMB7gWIJpbvR
0+JkAhdFK6qnPpRQqnhvimLa99LOEjI3IxQ8pz4eJff3AcR53ylNMQK9cAbq8tTD3HgN5M2IM+RC
yyzCYXq3UuDOxypoUPYDp7k7m3Nu3IegnSBe7xduOCvXRJlLD4MLvfZFdyBrLBhAx1zqiDDHD+kY
HIsqHSOaD96BqdEBcb5U/seFNQJ0YcQy+36wQAvFSOm+84BkYPuErOdTYPin69U/cqfEZJI2QZgS
PUdTqoKw1M1P0jIzYCAHAlj5iC5PUFdnN2jn/cSEjsEgIsLBKYE1agK97VGE2EzQQ2lCPuTTyuXS
j6RsP5UmwS5nXgD9M5BJ00zQtQ0fkzQYzwmnvi3XFnbyPe2Ve7aIBYYsW5VhlgL1J+hp7DhAOuNz
2/RFRLzgWI/FZ+vxkyOn+SzaGnpnqnR3Q2+9a704kXvpcHi5nDZz533ONEPwx5sH2xqgVAFlt5B4
0n4yjbCjQQ4XM0h+UObV22a2eGxY8GjnuHZtyVXUz/JXoepzljdWPHfU2lYjQOWaFe3KLex65V5w
5pS1p7qBVjiYITHb3dofTSP7JK3gL4tgPlZW8N1qqgl7X7nbobcfoWTyqSXd5QVMXS2WP54/gj6O
lpvJ40to1anekJq9AUZAt1PXgIem6KxwyTAD0RkBdnPOVVJgydCHom/tgpmFoRV5PGT9OUurk03y
GmYS9kTW6c9mbOaQWqVZBdKqIyHTBjn88q7NVMcBqTeZPTzSjvsrFJqBFW7cbljTYDzVqXkmYnhz
qTtF/qjOKSvAs9dL+RPsbZhPDdSZM/tt5umzIvkzk3MdjSkVSYHdjOaBzmuVu+JYe2WZEG/wt0U1
7RCX0LAGYGw7OzY4ah2zC5bOXRWp525nJJ0bpiqSLDQbo9IHw6bJpv6DA3L6MBMFoiXbxuxqCd/5
TduDFaVO9rNIm2bPZyqOvfJ/FjkmxXtBdxBWV6dKce+o85ZEKuNq5VFLrGrHe+Isy5+HVMCS1yqN
Ve7vheh/ibR4K5b0ewDFqtjuxJm7bXqaAtHs3XGA1ifWZ9/Iy/mwmmHd9J4F+UCTPSxTxr/Vqdib
edxoAZvu5mR+hcAVysw2Qd5jyAsr6ncnndGGTvMfo299y8tqebPtRf3qy3za2KY+dKStIfkx+7hi
bofDVpiaJpLlGLf3i6cqyKywWga+m1ILE6bLCHecQ+E1pE4vwnnxV52B/FWJcDSnY3f2R19tJdFQ
aO+dbxkx1X6Zbe9nrjNOQgOBijCXAG1avNyrnnI4d5CDOJCnE3PcLCDarNjPbCiGqOHguJfzc+91
G9Na4D9VUdoAbazSiE72vNLomIReGsAMcLk82zLt47YP5sSy/GxVNtPzBZoa6cHducuwl+6wckYq
o3Gs6qTgOKdu+wqOlG6teWuiOtA4iponkwTpAx+PmZttqsKKvWbJdsy07MMvxgnAYAc220gobqVN
VOZVX4eV7uCdOrJmY2nwldMf7VUGGm5LnZjZe+C8eLSYL+Fi51gKFo9DE7ct+nq6jXQ+R7TtHvLF
R4uHLWBfRAdn5xqgaNkSuUo+FKI6ZN10yHFDuI3UhLvj97xHHXEizUaNUCfIMxdjn2ODWRFTfzdk
TiEHmqMZNIF6vjZhVTgnANLbt2HgF9agrNu0aUq/KZ8cnXoG+yFlSQ+W3mXGTJIEihAa4StR8USV
UzhOuJXwwErIIz55bwoK1R86hnmRnXAy3qvJAjFfWm9gF14UATOYhA6EYva+avSeZO1uaGAxff12
CeYKlq3SwJ0SMVp6XVopJqByG6EhTxMz8QqtF7VqUFqszLA2tMPF8l12ltO4JIiP9lgXui6kWeWk
Tpwi2JGh2EBPMwEmNfH7/Iwezq7CwclbnczM23kZWJyX7GT0eJpzUMdmVmxNOU0y0W+kwYw92D9D
k9tjTC3nWNNxAi+xYGHVkSkceGuFaSsVaBvS5lRPKRifID0XoY60LXzgXQP7wUFdIyTZsh6aHJQ6
DMrtYlO2YMuuDTQT2m1a+yHYiddtY/7rPq38ITjNgepiydNV6cMEjUW+bFwxPWRj1ia0L88uW84N
5EiWsKKqDufJe8Oorxc1fftrXhp9UsOIIaee1VkoLZJFAXDkQ+i7/sHqZRMhihDoTWEQKi8KE/a9
Pe891QGv4RC0Z/z5WbeVCcXYBWjTem58wVl/DyYX5LfUh8+vpFxbU7oluUgGf27W0+iWsWU7e03U
BjoEc8yVKrA8FABw9JYv6VsTi4DARuLKy6Wla96wR7tznniQxnWpQXTjLbuGV2LVX8ZY06H/zpv5
Hcl4DnFK00d6zI8liJWroUjQRMxf4VNAJyfxosy0S+jWowK/5fCYZ+p5IVpBLXtMeUhtd7MwTHsC
59CuLIWryrsAhHT1jFAOKmrH1CtARG7a7qdTsGAlNDQLctgDJwO7vpM6EbEVwhZZtq+QY59em2VZ
F+m0yohVvBOX9GsPhaVINJYdQZQNxECDC4DGAGtIK9OclQ2wUuZ4H20L6TTK1nwYtu2ov6UuP+Yk
25h5wUcMmNn3Aik2gqMZieOWlHW7atKU7HKtt0hi7LXy7emUdvazGMWJagbofiWbbe2mKRJu6UY+
MbgpHM0RpEqO6ZKideydJD3/9BxMw/UObTd9umwH7SMmyzZ2WZ6XSQ5hWZfAB8FNsxmqgWknYL3n
xBXsrUrpg8+mMgqAH1V+/TYzFk21+0FL7yMb0dGvxayj3kYcaEaNKoCfypBx8SjF8uLqYjU7MoHi
U7v1uhYjVlkwIKJG+OPn+seCM6h0RtbCa8HcQq0xmZx2Sgwbs9ijdplUY0ljPecykTZH8/QbkHIf
w7IcrWE8maGPtSpXRdAA+6H6D0vIXTGnJ5LW+6WojjY+NmjtpJXTU2pDKQh5w7NHgjwSM3zCIuBI
TWR13p+5os0xY26cinSO54x2UEwGk8eUb8FLSbZWGhRblEDdLcWch5YQ4G770oozhNBH2hdZ3Nnm
05swS9k7sZTeqpKZkxDLe5prklRtN4fc6Pq58lvvTII6Tpl3EjVCwwzlesyQQE8XQxJ6jAaoH8P5
Os1edS069yP8YzbUl4rLmS7kxV3EOrXGaO7rZDEsSech8ecWIVaThw4bEfZVbjwbTFi2bOcb78Ul
ndwKw17cwjlgjQoYnn6tdBCLScYlL5OcBqulgbLDPCZd1UVdV66QbU2hTccWaEgA7wKeQSbWm0Ir
YJGt5Hrp8GOxi0+oNcOAWANCwfGXqTXf5Oirh7xN6Y6jUAi4BMbrSlCnnRBvP7hVHZm83dNSPRoy
HgJNu6ha9Hqxg4/c6f4MpF3z3Am9nu+Qsf7xdfkbJgjqwrL5vlRFtxYzOdsTf+0tANuzsVoF3RBD
hzIuexrpLIswXxF7LdQRAxItnZ3QATrEmfjMgvQIfGyktKIh66ewbDkY6NvlVIv6lyoLFNHlDFFj
IB68wTz6qlNhRt0+Th2QytTgqlS1+7sSJSTCgNUyjNp7pM8bl/plGPTdU9UWG3DDPA+8ONmijDgY
Lr3WxAWRH4qPyMCaoxOYH27fPEjkYPMCXo4BVYSixYiJH8AYSkyUBizNwfWph7NuB1wiTIus7Lmh
oaHFy7D0v3wocD/4gv2ikzMBFQcUBXNQEqmCJ9dUDlQXXDeehDgrazlx3zvazD6OHej+M81WLtVd
ktpIsALP3tUAk1Bi6rAu3LOjMjQ5JeJP+MnK+VF745FM6ljS+nEcNBpwVqTnXwZHouzooxh+lxRo
bOAyKf3R5R+YQXjU9k8v/U3SYQlrZE6BRbZOg1lE/bsf/AdN0rfKlJ+yqNECUJC8k/lDxuwCwMEZ
vBiiglWxoNvaOk9D08yxU6cpToeHZNdXaMH6ZAZQjW9g46O8aIvIVDJ2KQfp1yjqqHKCPUY+odzn
Ls5u0QAEtItLz5O/LA89qiZP7sW9N+UPhaRR203SaDtZLGstCIofhfUIeA2yeig8dT5075kdIu49
8eITpcy3vLaO/jzFE80/naV9zEsUaOo27ib0Ec38WWtAl6suKXN29hRHK2VSa4WULQ2gSD3b3W6k
1g6sDQCWl2yjByue0iLmXbPCuYimLktQ9UYlF5mepR7chm6mtlm7moMHdw7WTAnkMojscgtWjhbK
W09zNwIRjSPujLtlkKGSS7j4bRcNxqwr/cZHYISyp3HJ9FH6uLsW6ms4Jg+5VR2FUklmpSsK4qYQ
Ar3R7CNzrUA+ak9VmDZ6rWvEQeQVgeymsz0V1/QJNLoA39sqUf38aacTQi2WDF7+YzbpzzFDljyB
a4Qua6/45PhHExp5BX2Hj0Mam5U/aNp/lr33bpb+jQX0Ddj7iBLnRQOGHUvT71iKulXVPILCZszq
yE3FQybnc9WlIWG9FdkdIi4hUJfXMCnNG4Obrugf48pXR/jPVilC2elY1m9D9iTL4Y9rvrf9a1s7
ABB/G4OzJ3Nkht/n4VN5XTgZSPM6L8ZAsdXHRDCQGPX82IOAMn+VmQibyo9q5PyzCHAbAW7t+t9i
oR9Z7h9H/RPMSbsZibU/fGK692TXJvZmceRO8bNCOge9On5Qsz5NmPrCELr/a8GY5Cobx72L/Rpn
sAm6J5U5ZcyRyjeoA7VmnzO+sV0HspPur4z+WdimGLqXSr3m2vlueIXuBKpiToMHOnHngwWtDWIP
/9+ynmjweCkKeP2DsVUEu71lHfjxKkxiwVo5vwnbceolEBkH3KuHjl6Fyrv9UJkVtdfaGk55z/R2
WuY4GzqaDAqYW7AqDiJLquVUzU+tcxxBJWAwFY5NyARwxt0OwutRA87u9g9JXyrnMa11DKKVOAPL
rqz27ehuqwG/sQDmrH3huRvRskuU85upZZONJMTzMxw+EaYGUZt3vnzlEBwJsvjZeoa4aTwU/saY
P3wwYHJFeOlDINYb3GichgcfyWDvdHsfAFpR/3RlY0IQFG8dn20zNscj79ZUQWIC1Ziy/mhaFXmO
98cwtgaj+SYPnLVHv7nQrhNph9B0ihd3TJCvejUmdmQRFTM4M0f1GPjDzpQevKI9A0CGCrTc5mhc
lmW1cjgOMAMNDswYkHRIaQuoRnqopkm6bv1x35r2uZ/b0IgJ/L4T2aROt3U4/zmg5geTsppGfho8
HOdiCQkStnqCAibKMKP7bhcgLR6Bg+Hf8/yjctPEot5LBZKf2nwiHcHlHaO0YLvWpN8YRoy7BUPY
KOpP5JAS+7vdIcs0b1P5s+L50YFQiZhZ3NHXtMYxSrH4lkDknVfPDYcETxkgGIX5LLpD1jhvcz7/
qNWKQoK1blagRUw6d0ea6rtMnX5Fka9nXYoatIeD59E0Knt7XWZArKaPQwfmdGvyLbhd8UYA60fC
XT7m7IFO9dPQ95i+d71oztAuL8tTJQseaeKhu2mzRA8djoRgw2HBiu7QQEBzbBpCM5u4t2YQ7PS7
Tvx2ekw0e5l40zg8KQi5w2DqQHpPhy3DjZL9Egu/jZYlDXuUAIEvYChIDSW2gvdhUwDFlBZQarBP
Y3mRacoTdyxQUW9C2oK7J68SC8VvnzSxAwUqZ6niCfsrMH/oszNzACpEPLz0F+bolVf6YCvyKbZf
r5ifotg6PhJSY4DhgOqi1FUyp+CS70vUOfqw8hCyU2utFN/o7CeU5td8UknlnXlZR0VqRZb9e6Ly
yIJ83eh6A/3IV6bX0Fc8jvmUoO4cu+rgWUOU9us2c44kxSkxXeQOH5IF56DYqfxt8n4ixUURQR89
YhD+Cl1gIqSM8rGNRQMBVuhQeiWrV7IESxWHEYQhbHPAMzOrWTtpfqycnVCfdXqUGDZYdJ5t2u7M
fRvQ9W3N29h3isguz614SHHpW0A8wYVc9yFoGEK/WgBxg/8a248glx+Tnl/hDN7rERvHgz+WqZ8n
CxNyQx/SDjdfIYbxzU9FQVuF5UZrMApsZMadsV6RTZUx8DtQXaPlnqMuiB3N+9ixa1T1s/fApVFe
mTflruSlKiPFJ9E5ahTAPcjmjfQPvQatvkk9kLDJE6BYxwmAo0h0yAOzbR4UIPb7tD2kr3bzVlt2
0hWEhVlGko7Mu8ydIHxFEderyuxJqtr/x9l39kiOY9n+lUF/1yxlSS22B9iQFN6mjaovQpksiaJI
iZSlfv07kT3zdruBxT48dEMVkZEmjETee9zdju1PXtk95sdkwldnDC5MeM5vMhCYnYHhq7nyn6E7
/VLWILEJRm82IkwjaJs6hhFdYTSePBEdWzUVO2WQqzZOAdsGLvkSBovORKPemSwcUKFPg31HhHcW
hCLTA4kAR0yYszQ+Zgg36IZAGJdJRW4uHb6RgfzIm+aLRq2/YqF6macpePJIDHfIddT7McD+MrAN
FTuLflvX+xyQff4Y6wB4Um+9dk5o9OItzwuud+JlDE5rJ1ebokc4VKHIyk7RGmf5q4sRAvMKtSMK
JipcshZx590LGcbNlg2B463FsoThbvTQwSYxRqsiOo5z9ku2Q9QfUWuPF93R6Wr5CJUKLcP6nQld
fuOBA8SFq95feR06lVw47ZotvfclnslVF47zTv3Sf1XEkn7FKM8bwNMA1YtOedn/wmb+D8T3X8QX
6A/7NgY/fJzNix5PxNw4+180jv+DJOmvyRmkXwQJo84/FmGxV/3yAuHK2//Xs/7raKqhK6oag0Th
fABwg8EKaCCWaokT2RD1B837bz/mfy8+YJSobdGo7h//gfs/mtYaXpT9X+7+46WR+P8/Hj/zf7/n
zz/xj81Hc/4mP7q/ftOffga/959/N/3Wf/vTnUz1vEfh9WHs00c31P3n78czfHzn/+uDf/v4/C0v
tv34/bcfzaD6x28rQKj+9s+Hdj9//w2fz7/999/+z4ceT//33/6zLj4M//aX7//41vW//+a6f48R
zh7EAcE/LGb4TdPH4xGH/T2iPuayExZBkxvDBvzb31QDe/zvv/n074SF1CMk8rwQYeJ4qGuGx0Mu
+3scEYLR2MQjIcFq+tu/ntifPpj/+qD+poAGNrgkut9/i4Du/OksRmgGnlbI8KeC2A1C9lfto27x
H1iavV8UP/1w2apBPUk6gaOSQ4fOVtfnHkSw9ob56KrYAoUwPYZHuc16iNAfxyySyWIrmwLOT6ag
zo9A3iKQcmdoQZtz0frrAdfvoaNLnmKeFkkGH+zQXOc7VqEOduDfz+xQlkmX9/zMOg/DOIDYk0Vi
Yuqss4qF1QHv38/SaozbC3R8Ai5stqVpvlZDi8B3s108smRyEnXCB4J228vrs+MjGoYGRm1cUYrz
IvmmDuvveQ+qdXTb6SAh4K9J3Z4L6+/qInb3RaXFaYjfgSDvab50+yq0y1p0wq6sCvW5NNxZu6MH
+94gizOZoh3W6J0P/8IGq8J0LmXgJk0bYSZEY+aTxsy0uYI1bnbPXo9WbgGLa6T2Mjj25vPngQ3x
fI6iAqNUMKNnnXveSTLgTIEGUYLmD+XiBEdIJqPxV1lQjCR8vK0SIOn581bhaQwG5HAVMO9RGgG8
2VS952KZfLwVpTIRHoY2eoRqa1W2YLVE7Iizoa95MfKTXwf8/PnW50PXAkWXXVKLbshq36gk7McI
NED9z8PnXQysh0iGiyORgh798lVS5Zy0FzCMq3BRF7dh3QFMwhfF4xBAhQShIRx0zSLPM0KiN0KO
DbamDqSpi+HytKcn3/GBgz5uuY9bbQHif26WLCbIRzLAeU6PMeOnz1ufB5KrBdvYlAZth/QPakOY
+FuUI/FQ/6ycqNj6ZDA7bJducft8gVTgncdJBxOYC/inehw+b804N4Tyi8Pn810eJ86ifbHJjQcT
peMUmNkbCVhHPu8XeH1b44R14tfq22Di+u4YhWEZfJ5v1hmCdRwCMbS5r9Pe5O6+H3i+gWuovzBg
KSmpS3fH5sYkUcvdVev0/Ftlusso2SPAwqSxL7sSBhNE+hYDpk5WbrknESj3cerj56HnQYZYGHmK
eKH2nLX5xoekc9/mwavOrUyREibfe+F/RG00fjjBz6oIO2gGqNioh5xjoup7CbfMSud8ymIz55uo
iWc0TuH4BEwfU6+UDk4qmuFpq6E0qyHf2LlUjqdiqUGmRHHxPOeg/70on78o/uSMyCN0H8KEBWmK
9eN1lE5+rWQsvrpSVQmXMTbqHBRPwUG814MrTrYSJVLuBphiMQ81GAd74bMGV9cW+jY5mPwTSXTA
Q9z8gKMHFTwoPwWNyJD3T1w51Yum3T4IligROqcXv3MC9HRs1RQi30axjE5mklFmK8J3XRw6Kx8Z
5RC26OY7hgVnWN/Ur75RV6aK9zKc85sHdDqZKWlvFnMKNl0Apnp6fI25HWgT7amVcMSv1m9Qrs8j
PSLWF2IIF5U65Mno91r1DKlK/AzaZVmJ5SuKLPZLFfZ59kT+End8MxfNmFDfc66EEYCT4EO1jeHM
D4Y29bsJsGdud7ak5bnFIoZSr1GvvgPykPU2f+5CzJ8vA9RMNDK/vLp8GfWi7wWPZSoeSgEfH5T6
pMot2MDwriJ33gwSYco8KtDHggV1a/6rrEjCLc4FRvsfXLbzfszzq4lpuVOlKbeOyg+DY5d7Pyjo
ohiNkF9hhcqPBkKOFEoL+9WCuTdVX7+NVfcSyuWxgM2gc+IeUQmgrBEl16Sw382vlMg3VeVFBrtV
f7TR+Ow3kCX5M73YEFM+6/Cx3LgGI8WnEiVl+9Iv+ZdYSXOA2+sKsr+8sXA8WUoSKsn0ZdE3NQmS
NkCsdu1ch/eqel3odw6U/bXLdXiUcG4NLmg6xKrfSUXmNF6uyo5mx5h0z2bAgpgCBfPvDbQ36942
X5vZxZmOi6aH1HxZgvUCvDVtC4wbV2q0byTGvRGfSexTvsO6Xu7IUpWQIRXDfaqwUMTzFJ2Ag5tX
dwrxaXb1Treek6KJ7nY1WgY8YTydOIB0oCBqZa3PTjOI7g3jksFCVm1pHXcZwNcF2CUHrVe17Sqo
pE14UbgZwpzZ3a3NTznpBUYU74EUsvwmpXr+fDEDRKp4z6urEjmkFLSf74GwbxDoNDfuVMBLuhF7
mdO8irl174S24XrSY7l5eKggxiJPca2uU+iwYyONc4kK6IWEh8uQN357RCl4wu6HRK8xGhJ/NBBH
dLnzHiEYp0U3hYu4xnZrO7jAGcw5g8eKV4ahU67ohwRvTHyAnti+EwyhZGOz0WOM2aLxkO9UFcFA
ADxkXVA+bQrTLCj7m/C0YAT0xevKJ2KwXkZkOqMRAJYDkdpOlHh2zsw+kENj72Fh0T1D3QWE1HTA
CJzmpXeW7SjK6G5YvvIwXRmqBBeDhcB03oMYm3FeA8NShI6bCZHyKffsRgOkhjRwiTcLgQswGl/1
56fWTD+Ydtur7lt3hXml064wy6nhxXjrKv8lAt2zGXEr87rvgcvqezvID9+Uw2G084kVXvDESXip
sHTdPQqpu0/Qgvm5s/YfT3/25auyZrzhitmWg/FPVPFXC3TxDuZFbdqwmUAXQyc71W5xGnj4Le+W
6ar6qX1yc3uFlvKX5ViL4Mn/GpviJ+FVn5VtjSlV3vBh5TDdMJYLSsyvPZ0gZgR0AbReLzcxwiEC
xvLzWeczXAOQ8a5jNiC/j9cAGPPyG8SG/jWuxrVgPD7H3FyjrjD3xZlyaKlC+BIXsGpT7NF3Vi/Q
1mhTnHQt783Mwkve/ERzM11R5n0FzMQxaAsEfBEj7hSt1MqvWHOHhaTMHm6ANSjjdfu4epACgpic
hp2EJHRFFF4ctaa+6al/a6ID4bF+98xiHu+7Xg+QsWzhuRwg24FOtJUGleCM/VRCd7uL873FX7gv
XqmOixyrpG44v2tHO+lsJYAw0WRUAty1DOdJ1cWvfgwpg2reRiePssg2MlXKew7kBEAK4qK9z5wc
V451s8/fXI45DIdl9bOE33cDX6rz6uGkzativtdExLu5XXbRAkwC1E/wLifUQD6fD/0chnvleONj
FQPgWr/z0dkv0aB3zWCg3BzK+p6DIlq5eJ6kI9GWN4E8NiVQS2rZcY5a9WRQNCciQPUx5/bXMoXD
EawfrlJGkS6+iHGrS7kBllG9RIN5ZoU/3mJHeht/hLJKqv7Yj+7wPhFwEw523hVTZEqnphsTt7Dh
Ie9w2odRGR8ghYX8YZnffbbpgzJ8c6aDwpTUU+dPAFSIPlTClYc5WCAqNsj9k4Qf6qCUa217/er7
GNlKwf2jUn12It5dp8r/UvkL24Wy0SmJsACIGNS922p5N55FqVhij8SmGB/ojFIgGGkCURjelWhY
9kEsc7AlhiYj4qj2oRNiFCkkqntIGzFgrEK5hL1xE4o8f8Yk14eIgI7rhfRfKxJU95H73YZBmL2e
CnddQpD1Qpz2k6vzT6Uf9e/APyfhBYfYoqxbpOSnGLzwasDS866xi2WLoFB3xs95XNq3EutzMFfL
pTJEvUI8lIxh/EZl7l8nFI0HH0hV4j8+LZcXHDMUwdq5sgXPxn0JY3dHVwHj9jjKZl/V1n/CPo11
eSR7MAzTTrsoK8NAhXucIFA3e/H4jisebydaj3iw9faPz8bxPoLIiMu8lsLTbx0IlXkm71glM4/3
8Q4clPpjC4lLsH+2RnUjq9msCcSXa4/YF9VacCNeCDg4EPzcrBAWqN+tzeAen46dBhLTY9NECiKt
AUW59TmusRAsEHlvSNfmmTBgNGKlaSpRQaayiiFDdU3Gxy6AmR1FDaA/zHygng+hCWZqTuxd+G2A
Sp98OEUrE2++aXAKGtKNc985PzowgpdQ6+8uBgOsmkAMJzsMmMGHSxzOAoBg4MwRd7RIsx0sLNiV
F3UrWQxxZr3R29kOUGVRMeSSBqn2PPFaVvCthmN5mILgw3Ujf4vZHXnKl2HaWD+o1nCE1Alg7/yA
XgDg5dd58E1mWkgHWk/FmSD4zu6kqd8+QQAB4FVPpx6O8EH7P8C8qXcl9a0IP8FFGOm1LL6WHYwQ
YsJJ2bauWDWzBMrJwO+RBUKLlloEGLoYqgv9eQBhHUVDjHkfAQS/tEJX1H2VjgBZHQn/oNr5zheI
1z4KI53nzwOkI18jlTtHCXA7qXxGIERVPgiCAPYg1zrPJG/YEelK3zwnd54bdF0bGxTfPerwTQn6
OWkKt80qDsWoGzaH2OFLRiBNQ06OSX18XumQQ0lVtfRMhuBX5cwYJ2llvteYjQixCWg+9HmrssdO
GEwbv+kOXtke28Cvk7aR/Bu2r6+VS7wnbpV3qMV4WSJjVqpry2/KReB1TIJXOGDqjQAby31/yqZ2
0F/DdkFxSsxZMPHVUw5Bi85BeYneTeAuuYuRLFsMb7RhGmvxPIsZ5HoQb5wWzClEQ8EmGpzp5gv9
Kl1Eq87tdAoDxIX0FUjiwhx0o9eNDSCAUI1MXKQshAQfQY9IQx43UPn1mP9Wle1BUb6txClaqIJa
LTjSgiw7APBPfekAb3fsUxVCH+LQEjvR+OKhFbl+HkZZwDzkBizhRpUAM6v4Ms2Yej/mgU5qgqCD
UDmYT7/U4onAvvsE0DcHk6smfIytSBeg3GskB7KrwbVeveLl5pUNEFob0htmfG9VSH7OEBFBJx9v
cjpgLY+gougG8KS+FvMtYGO/6rXbPBTHfWYo2JClS7rJP0Ae6d3MGKA/QvJBFq1CoKuvKo8YUmGG
ZRcO7H2SfXtU3O1Tb6Fj2sC9fPQHkTIN107n9nkCQCxDCGG5awEkz45z1kPVXFuu33rkqG4BeuGC
fHyeA3SExNL5jTWdTlrTPBRUcLIZW/fPjp4OREI43BsB1aJbDxuqxvkKH8KXR0rEePO4/hQwQcYL
0X6GqMA+qOIk5z4BIyzhhrTagYXqX4c2GFN05NOGRBKMms0veBUxJFau3XpOSVM3hO57Gc0moJN9
8cdoXhvw3wG4XgJVoxhtdQIP9rM2EaiFMRsUwfSdrXGL/ikm4AFG5PkuDQexzshDz8FLvddD0P5x
6B63RGGKxJOdm9imG3Z9u20p3BXQAUOjDN+BOXMfp13/QtGGYp5jD5mOdNxmb6Vq92TywfPrKAOF
ukLQMjQD05A6zoRYtCXS+54/GszaP5hwziZevOmZxpnL5z3rqiNE98jyGNEAgRfATEz2BWMqq0Bx
NAXt3Z+xqi4yn7KKtpgvN/J+My85lvMYa6at+DMj/QfNxWNiq4s0f4xZ5LJ4oGezxh4pzI5zB/pO
6gnsboj8mZZxM5Si/gmNUA15uXWftbLhhnjMAuvqEqoRZDG6/gvKggxrEPkhu5CssH9MN4w+/oBm
jyaQ6b/6I0fvynL7FNbDDcPSIEjwTqWy3dtSMfDOtPFfHIvRIIjysvuWYW2ChBp5GSAmFPW+qroq
XzCo9jCABLnHkMxnA/iwA6ppfi7cSaa8VSP6XxJnFHSZn4NlUGV59PoQsmtWvbMKniUgazCo5q45
LjSXWSE9c69rgXhFGG17zvubbdQXCbT11RlGkzIWboLAreADKZvMBAoUbLgIGFPg7QhfBUKML7b8
GHV/ygcz/EB/9C2G++IlGglbw1WymkQz7YTSBtEvmLNjcqSnuqID5wZL+Rk5gufp0RYEw9JDt7PI
pAMomYwWwlsAEBoQi0uh6YAFlcdm2sZwPaAl9Q6QYLnrJi6fJpTFQ0XiZIZClaEu2GCFZ6vaddys
yqf3th3jhBD/WI+02DgBRAWhNntJih0CSnDd92WxH1n0ow9iyFxREbJFsedq8unGr12e0i5ezwrK
nAegMzVVvs2J2pbL6EMYD0lUaEwIjj/6YbvauzZhBdnTzG+49nky9ii1yol9OL5A6QGg4VWI7Vyr
w1gB3WlV0CVR3mHucB6hZ9E+6EhymCyTKYMhGtJH2546G2a9Qc/vKoCRYfSE2BnvqY38A+3kd7in
IKzqIHbxBByXZVkfx8n7WZR0fKoZeSu4R7d9T0laltCMQptUocAcnmc5vdN81+Z0XqN571NKGLDY
ItwGJrQrBkE03Be9i7aoQhsdNgBlY1HRHWnDq4Xt+Cpy8Vo0dZWOuQ/eD6TxjKYsFHrBvDfsNu40
pt4sIZ2c8gvK1g+UodUa/YKTKt0fZqkijHBoYlgc4AVAMxaCUqbza6nazA8hv3OsusT9kmKk97wL
6mjjwmpzVh6UAga+7qlVX+o5Wpdlax70GSxBIYSAAyt2Qd/Jcz9Co+nN1F238Ew7scZELoO1R1MB
cZlfH6Ko3iEvk2XNgwQmwnnDZkrP3EzPnmhOhmGE2GB7OGSQfte7/cnr6nf4Yxaci+VTXnmIz8mD
O1bvt8ZfENpimhaCMxdu8GJ4wx6c7xZO91XX+lfE/0DWV6jDAKQcmBzShWUpkqDD9HVSx8+AaU+U
4XTAjv2DzuOc2ACCDJWP8pS3PxUFj2Ga2k11KRDdBpdsonQxbghSaRaJ2FK3cNLKA6zjQE4sQh+a
3QJIO5GHOr9y3XSpwx0UdrCO5C2SW8lDeVAHTVp8mzUDzA9cSgb1QWtPP/MK4k1fYFd1uQNzCQoS
X1VbJF45qO63nXERXuJFQASDrwPUKOPM+HqoWQCEeqZQxBvYh7zlI0KZUUzVORiLde3TDy40BKuc
DWsRQsrbFFWRzeA8IaLAGk8HKKRceIw2c5zbM4RzEJaMbB90HoKf8/I9jppnxqw97qAWR/2JhSSF
L867dfMunvxyi6+gwAkVnE31JZwQKNF6DCn1rs1qy9G6YY7LpfW/9zTvL/CIDMic8ttE6+UctnX5
rD0fQuGmyfx5UetB9MhSxIp8gXJhunzeClqIlBwhLjECXFZVTu0Jn6FM264aUHjG8X6J63w/FzD6
yIgtmT57haaXGRLORs1g1xksX5CkjYegc4Y/DiyCqoQVAptfXiIfVlbNJhwguw7yO2dpbbwfHVq+
tSaBc/DgU0ZW4tJg+9E89fBGHkwTQvail6zwpl9EFOziIfMHc6Kneg2chR/iMHwr8F5uMC7K29ri
BT96kDjd3DgsdiG2RGyLyO96w1saQjOCkeYGlESkEIRtIJfk3OaJoZIlMbAYjAXiz1KiGfUbbydN
sXeBl25r0Gmryo1EhrzueT8INe9L9q9bQBLsRjrhKY8dpMaOGuOlG5VBPqSPn1+qkcLD+9bum84M
a2Btt7HWOxiU+CFq/Z0H3u7c9gPYKB1zLKIN5gc+7rISBdOy1G2W0wB3H4fPB8rq4Xit2bzG5GUm
hhY2s8JCr4iqCKYdgvoXKWh9Saq3fIJ5qbJvwAlgni1L8RY4EDYsjZuaMkYgF5yVUEvvJ3zKLTrw
l6UT3mahhGcy5/LqRgqJPku/BS4AHcLjLKwKzI8HCIe8z6ZP4cLnb5A1m00/NWAaoB7Acll5LxD4
tDvJPxYHZQd0M96bj+tz0zihzgx2smvfRvu6nZ/7JWQIEPvo6vxpGPzv3RwU776n7gqmsxV1inVf
l/MabsIIlpNgOIg5zioI/3+1YXF0XVSnWit0FP2h65y3UEwAIl31Ak0p0MsZbsBRLdO6D7k+mbwN
tpyguoSLcleFhTz47pi6UFkcpznY0qCFjD3qIbCxvyZUPghmtq9oxyK8bvc76EO+66Npy3JskCjd
vhSkMmifIevHRdmvvDb8mCg8jaNRv+AzRZGz9M6qKyKazAXE+4UO5LasSTYOIcYLAacb8nhBRQMJ
M6NfuObnsgf6WAaQaAvafO/evKBooa5b6l2jSmDcyOza6JZEcDD05bmTEaT4IVkHjUXI1rKg4q36
PUL3it3kQvYXvHl4wZeZih8tnGkUakdU1uCz+qW5PGY/X3rK6nNTvBeq2swVkXsyRK9DFfiXz4NL
ORrCBspju5OLxRyM2fcuTRMs6w4tzmramFCTK3/4ZucmCrdeDIVY7ADiI2S8QM/dHHUwbrqqmzcm
9qGdLOx0bpoWzAusQEkNsdk4j8OuoPrZp6V3AQ7m/nEogY0j380zKKJ02johmkD38S3I7Zggw4Z4
q/K+IMuwX4XTIi5gNRR0QSXwHSciBxXTpyDASYS0e1xch1xjnazqGBwJ87YURsAg9849Cp+0M4ZC
lbuqOsouyEJU18+DLvMcH1RAoGB22QFNz5G0fbnpoohCem7IpanFe6EHZ/d57/PQzh65LL6ANpI4
Ry7FyrozOSAz8oLlXCQN6cr13C0AJPEXeyhPIZh25wscYUiHH6vo1EDsi/ZPZkqgO8rhg7iyx8Eh
rXOeOBB2iGqTsAn8dclB9ntdFyZ0Jqdwkt2mDdS1nuczL1q7Aa4EVzUspiszIDsPRZB34A5mujk2
vPoadUjIWJshoSa8trNARuBMvUxFpTm7sHPABZc1VtikHendNpBvGmR7/LfD59eE4pi3wV1v7/UV
qgZb32CIKZ8QN3jNCarxYWI3sLxzCga9WvVFl8NI1TM0pJG6D4bqlaWqP89UTq+Y8ZwERDV3taRQ
r4s9ZVWRMuoCvmcFsjwrN9+7qDTvrAtWxVA58FIOels57fci9nAaRnN1hy/AySBuIhsUHLhL5/cg
qoIr6trqGcjPg307UGKip8hyvcMkSzeNB1reETuokwHLweHz7hJ+DVEd73WP8A49uOWZMfyNwbfF
Pe6MXIt20Rsg+sXdkPCHLP3wMhVol7Q7RnucGRnvyvwd4x78/eiMYbKAW3nXsWlTuBHoLowDaKp8
Dn2REns2jHuIZxk0HVCcnBhMTiekynhpYWovgbkDfJztDHhjmDY7rvYC/A+IqcfN2tFqn8vlQEGv
PJvRdTe2LeBa6ib66njq0koHKn4vgk1GQ5MKdcB4DZfZO8ANTNN2Lsfv5nHQwAwSCd0hix2EnQir
r22O3trFG/tdVuXJiYsRUvvGbqbelVsY9upsDlF9udU07GHUGfYSsfBJ2QSIhFTGO7PZe5+ZJK9g
y/oDXL27mZevo+yX1xwAw2WqgtvnPcwmLnfMwLkca1QdiFspd24ABX495mDTQ8gWpmBIlggghelj
B7VgV248G4kTbFhm+4hIOPSITExJYBHT25J4AZkZBPu5UgGylgSUVg2aN1bPl88uuKMwtJkGT43n
WOWaKBnjrtqPNlRXv6MqaUqe0TbXb6aBdI21ZL6gZNA3n8tviEbYIjo+fwH1iblbI+wacKQlJqyn
FH0YTG4A8tbKw7bogzFkcfRSs3I+VkH43Jo6WPdN9ytqIRLBBoKExKAhAHmiEzJagbyMb8JulGOq
I0oKABe2/dHkdXgE0Q4x9tI9G7MHlAi7EqtfQEtyOPhKQJTuFV0pfE28BNIzy59ttcC7BTn61FXF
BtMoROp7VXVTRb3q8OsTwOLTFk0CW+XCuGlOolczxvHKm0wNE2//MwYQDnBbwQrt+be69c6LKMSR
GuzKUcjATBlnFz1EFFHEBE4ef9nmjKwtqBuk3NyCsu+xCprnOK+9dAahno2jqY+zB7k054Feq3py
E/Zw2mE92qINbhMM6YWlVhfFKXocrJYIfB8kJEHtcBia5vvSj3otIixKcxC8gWgfswmMp0Pc75Rh
KfNoOay8ut+7Vf1dN/DbGc/xrwoOvyL2d0s0BseeLbhgoWsSGNq1bZ3ihwTnpGEcayKpEwbnZOrG
YkHPA3WGDJZzH8CYEketByKPPywpEOsMbcQTCcvxEabyJMyBHJj54Y6vp69jDRfTmEuIWxAQwZqQ
Jjn0SKDZsqEOq2+5jwThqvWfoen70oTwKngtfSveKYw5DJtf2sRBmGKCGFDpx1RMC4Fx1Bd76Kyw
sI9pF2EX8QnCFUa8/4XX/1ResVzHO0Uw7eRM+NHxR2Cnad3g+swkZPrDlMNXiJwiCl8hFtmySwrY
YVZETs8kArEbI3w2RIe/KsFlTaX/MutwThHxGsOg3sm0IBNNwU9gY4ZILqWBFXv0C1nMsd6FGJtg
NOp8V6gticIZYMsyZKUU994EfKudJURMAeYDceQPPUwsJIsF4tCHGJkpTTkinWSKzrQCaCuGDo4F
SjLAl1ijCrjFha0LlMjyykGGJOMw+SsS0TMlpZ9pXf8SGe0cOLUKvCrA64CHap7KoFkSyMFY0rjg
6nBhlvOpUAwmMwyST3iPhrVz7Rfkd/hJIcEvaJR/9QigCnMhniF7uqNuY88zxyw698ahb3pqCqip
e7cELWR+9LzQO+iGQCFVsB4uQQnsNSoOHG/b4PK1GJ+0HIY1yCAA/9iCxsI5RYoAKEKwd/cIcwD2
fGSle+s6MKtsioZd1/bXcGRApiobwa/QPfoFzN4W6hVaIe9A8gjonspvkf9iKbhLoxjoYK2bTPsg
dMDbOefcq1OnR4YioDHatpBo9OyI9AiFyMwcCLolSYX1OdHgX2NCc2Bhhuwgazo6QvWXyG+3NbZE
T/vezfUXcw5D+QR2LEPKL2mLqy4hS+bostIFCgdEhjT+3lf6Sw1af81aEx40nFNO6EIEAG+0yVdL
PBevwnbT1uX5L+jLyQ5oMkz6LpO7qKxhsP0/XJ3HctxK022fCBHwZtq+0Y5NUqSkCULuwBVcAYUC
8PR3gd8/upMOUkdxRLapyty598oRlHJdqWMnMZwY3cFl6gpJqKCoGhPYS3hoDlbW/26N+bto1HKS
abGz8zJlAq3McxQ5l7J1ErQomu8lks2O9dvDzuNVRzcVe5W++dppdpVlY2l0bBfWcjN/6HEkmxAK
PjNF8lJ1Qq4GGRz4kkYK2M1hnkxM7nNxIM1Vb2TPm7YeMd2QaVF5kR0CUEQb32rNk+jZuNLVFMRV
fne4JGJ7yX9IFZkHHPbHWc8/8oY1GsJjoUmBocJE52qLX5brst+Q03Gb9bgNWVc8sp+8l7Hl/8tn
z73yrt3Z+IKOXc+iqKHA09TDTjCl6Rwsjr2dZxCWhrjtbJMq+JYusAtk7X3glqRFof2tCtKnc8T4
CrXBQY4ZO+NHGOZ4Rcf6T8VniKTP8uoN3lvGb+xX7TvH+62a5p2q7MeQ5c2r5CSYQaCkdbCteBcc
JseBSjHBaGlM3r6N0vdODvYmLzPrUI/lm0o/89a2GA6KzWC5/7WdHcWVCrAT4ia0BDGuRhdUxwsi
jQ//BVcLMVDTJJ7pKOydzKiOOFK7erpgL+dEbG5+mNPOWnlzzu3+oy9NTsYuKA5ZNx7cTh/pRQi7
1EoRyTGsw5hGw763B5a9e78EWjnxxXnGLTqZbFtcuN3tpEouY6rvXkg+QHIX1jK7Y48HjYLFJbVX
ATDw/krTvGZ9+ClgnKD8wPFMNDibCJ09GjhHC/BdRUbAhGE4Q9HuJzHlnQEnaeen/XPI52pfhS6a
+uxS9lskR0FXn5KJtqn2rHMxFPwfxSL3oz0XdJH3KFMZB09bHBMbyYYn1izLbt+qbFfUDrkwWxEG
E8P8zS+BaOvpxOqSs+AaSLDV+tH06Ibc2ZrMqY4FsAbdD6fIYv8ECqP7s2EE0hhmtZZa5GmcEv+e
zX3gcMPyMwYfQ8A0Av7utgsN2o2MKTclK9FQcQkIU8CqSPExFFs36sK4asQpqac9DO6/RRRc5VLH
0axOLV7JXZEWuCH7V2MZ80PnFz/mvHrtyy72NVRG4VDnEFugSON9c/Mi84+PnlqG0cPxu2uWCqYw
4lh3+oqTllluI7bVLK5z+OGko7P1veLfclgf01GN6ENWRoYbuoto02NhG+aGZFW2d6JYqYqIRgU7
ym+8h1FgHTCJUVX3LNFnomg2XAYaLU8UP33yUyhq8nVZHNwxNnvULau+IkjqBrqKa5jlnkXNPxHP
p2065dhJG4b7JjBLy1QEo53k3BESUi1EFbOT+Wax4UMkJXQf7AfnlqkFF3ivblPNm70HTloq3MB0
ghiIsQ4jhxw84YYUiQJUQyWoXpObXWmkY4+X3ejFBkIHuvOcod5V2YcZjhUjerZ9OMx8pwZDGiQm
H7HUtViWUxvPfn2YVFvjPxZ5HOXWzwrDF8ZsN8zw7xLa56R9RBbQjcUqSW7341SfE/qQK0h446h7
YzymKDub0Jm8C17rZcePVR1J07XvMgqn80Luf6tqt3232n55sRhpOXJNy3W0nqblvXx95Ub+ofHa
+fb1na7n4FF4HOOhe6rt5Y5h1r+CsOedSCbZJZPnWYdC1/mLqwOeYe6pbP2uIkAlmyzW4VQcLS1B
p5rZP+FkxtHKzHTT94O82qr5UdrefBIzdlDBFgciF8o7OYHWx8a13WfqoGguo3ns1/jYPCN4hkXS
MhLMT8Y6UktrOtgRB8J7G9rxuFQzz7jVxnYi/ZPXV1dfeIfUKLd2lDrfTD0NrJ5gEECtUAWoFWPg
ljuobsWumUrm1NNMF5DZ9gOS9gSao4TbVlVUbQWD+WD0wn2iaYdkOwF/CF25xwLbxLgNsReGj7as
SKFJkDa6S7Kjqyqxl7TcOHLhuVscj6YP/54m54J3beeOk7mTmGK3A0z8xzxYH9orpkMYytcQEtBm
CZ5VWEdH2nTGvlTnj7lr0bXZ/IR7OtPPxUI8ACQXHT25zD+mgiCs3DXFXHxnjen3oQuuhS/1VSLj
6XyPPRiitdUJsAs5JRDnx66ZsRQxwixj5N7dGOa4ZexKXtUE+kKww8ma6lugry4ZtSs0/82ocKBp
JNNNJ43k0a8Puidb5ub40zoDHoLRc1wFa8ShG8L6bhEANsMkPTeObzwMO3vmYgGhG1n9KdcmheJY
6g+QlyXiG6MjvEG1Pk6tio4hnoULfor+Yq0Ps8Oyb1WWB5UmDAWMZsVZxYUdFLe6lekBKfIpSj+6
ApLaSIbvOywNy0m1iXPom+bbjBV+KzreOMVsdSenQNWvw6uH5Y2ZeJ9cENGKMMam6hy93k159cbl
UuT4f2GeU+iW+mfncKAYfWJf8KgsXqeOSTT+SAb/06/66B2qyXdtJ9Ytn/NXWUP4dhTMnMxq1CZh
CQSelPRRZkq925V9EL50ttkSwqkApPIAtJk+aMPCXQPzgUQ21qdUcwfZs6vf0wTqFm+el6/v+CgX
m9bzuVsytsg5bCZ11oevr74edFvcSz8XcSvxnQ1mg+MoqHAqM/vFI2arK8EFA75xuRyWUkUPq5+X
s9NgSnIjs3ofHHIDCX5v8hF0AZGVfDZa7G1yfpupNUymzY51c+ZTNCXdD2tOIX5k7rdg9QFb9bSx
x4GDavGORTk8x5VvZrjys0Eu24S9sQtmWzwtJOn3SmO1ynxAp+Tay3cpxAs+gIYxR/NC1F6fk2bM
7pkx4VYz+u/CC+Y4Qy2LZzSyWJZ2uM9YMU4BrHkSIqHuMKnmrY1DDKtj0J/TMPwVsWXjnX9I7CIR
uEeocN6dHWpvragr8JoUHrD0zBtQ5eRhDjU+4sMM1JCJatrS4UzJXYfFcM3Eshtl7u+DxXQ2fIKA
HIJhvWVB4cOMdolnzsVlqCP/DYX7eR5sW/9qPRwyqeoutYqoQIbw2K9mDd9dzBc/HdiM2ycg9rA8
u5bOHlFXZSdPcphldNxvJr6KZrwHs76mlTQv0seLYswl7BooQBkmHLO4hIksLsLI/++rAIfBeaon
BIh0unw94KeaLuzwIqdLttNYGnvL4D55AlicHjpi7ZZV9M/a6yVcNnaUSD4hdeCmN0Jw6BKXLpdE
Y5ie0hAObNrpOFGyTi2XMTO8fcOSEgosNbykcJ3QS41zV1ULgoT2t0Zni9UAdJVm35NfmX9AsRYX
uT58ffX1QP85rvMnnkL66m9cpM2tiTh2omZfpxoLAaplT13bzuwb3KsKwy9sMIN2wUz1Jcy9qxb6
DwVwd9VeOb3ZQ8kxk487n5bqQEpp+BjS4ZlGqdhOuH3Ofe3KZ1WMsHSLqDhV9TiyNHH9PjV4k5d9
htYK9Im8llT3wcOhtX6nwuxDdHPbbMVn3YNE6ZNsuUMaRegauC3E+mdf/2GM0nlXW0u4gzZZHgyV
i10/dcvFLg2C3o2+TtZ496Uln67jUkpZHsFmP3rWXfPHNIV6MS31khJrjzmEHDAjnjooeyk2hi2d
V8sPkmOXosHxUs9bz7XoFUcsgEwZvNq8FREagsGRs51sB+u4rsXNk5Mg8pzhIU3TP4gB5S2jM9oY
PR62MDjmuZc+IvORjyMIThc3MS5ZMvr4njehcMJrO6dAU4TLRZV3EHkwd24C0OexpwQjxiDQr+t7
TgsMncH8+LpSMKI7t6SaTrblPJxyiT6IwZonCh1rN2QY6THD3tugax5svbknVejH//tO99HdId87
aDMO8gjeQE+udTfh/doyrpFPswgqCqNtV/okHSLyum4KtWbkKeqzMb2VVp4BoF3kgZqIO8uNwsfX
g1VKZ/f1oFC/tx4+2j2FYXTTsmzh0ZHtAWpC9QV34TT11JaeObN9nPbvXiZ9fw/wjRUzWpj0+wnH
+/AlMuTnr5/VrDwzDkO2MnpzYW3QxRZUOhdLYKbvauzWYU1N/zuvD4OdkQMu3iKTCKCNsthv2poR
ZMuNN5TNTHMdHvxJViyK9rxLpYz+XEp33xGj4HYcHrSbjF3DdpFYKaJtX7c4dhogR82k3qDV5rsl
Xd373GlIlV3FBH5CmgvR+xbZtn89LRlOrGsqB42ddGTP9cgi1NQ3b6bhu0SHOvvA+x3ga+6NDB7D
xWSnQbebmFV/99osPwUDUR9HNbe2EnZcrw9fX7XzCazW9IzsenrtyPGbKLcvyfougf9FfzMb0aGg
+z3g7fzTGIqFDIkEb1tpouAm6TdLAAPKRUR83gma2PC+B1bUvVtEyr4t8En6fQlFK66MFlN4Lbdw
+spvSOTyNAftwCiWgOVAOmOT5eGyhZlT7SBtBTde9eBm2/AnRmP+E/QCi7JRFD8FPrvG028hju08
N4tXnxTV3HVPeJLtKWkzrHM+6KthsZzTOHTkF2qs335QNGgMetxXValf+RSVGL679B7OJVNFZrVn
A4rJq6mHYo/gcMciZNzYFnAPBQN5EnL1N1KkTLgavwVp0P5q3XDGjGUuz4zOuUhM52aq6VhK8l1e
lmd8qJ9j4M8/giC7CRaZgKRIfvlT8yC1ZH1OVWAClEJLqwNUkaHTb/lS25iQoUaNZcges1oGn8n8
5hbyRacNxArEtq1W2X7xZ6iHuc5fJmXcvfJkGJX+YQYGHUpa6x+jDdp+6j56aKJvZkbwrWAEVEyk
nr9Kh4D+yGrbkAwsiuBEZXRdB1enVMhb5MMT6HOSh5NM73NipPdlXVpKBbccu5mGYuxttiwRIDux
QdXc4m4eToOx7mrEw3TCuwgcTk16L/TfDlv3saESPGQDXSWWrF8WxwTbrQpGjGHZbGUElTWovTda
hWtb7ZMc1BOKSYRP1JW7vNLiESbUYnaFVavn1S3wzWkz7w/JHN6LJWQSpGWMpRxb1GgdqXraVypH
notleB3MsfqFTSYikDTs6xbAT4aU/wjNLNkOjq4v8iNzfetzCZtvgxq8LWjVhEGCnt66QqMpTX60
890mQFOH+iaCqIgdAZKPOSGSc7Fco0xadwRxi4YvxyMcHeXke78cSYviY3+85Mx29raTY7vWctil
TOZiumEbea4Pt3ic/68Qx+1CBMDWr/D3UEBw+55oBigwSucZDbP5Q64YwtGCkhDk5rJjmlmQKZLN
bV3ChM9JhC/ZFD0w+jZHlWLZ6UeymVWw4DZtjI+witwTluFdaqMnd4sz3IVU/9TgItAUyYYL7H+v
hGMGF1JV/3SE0KQGW8RhHsgnTA75/P/+jI+rvrmj8WTFtTYTeIy+2d3I6I2vM9HHjXTLp+mMxTUv
PQHYecjiEjWGqT8qd1942SnlSbgZ7ndrZi8c6uIZQb2j7KAcU6MaDp47oROXNtiwZCEBlnGIFqL+
nJCPG+XoRwYxsKjyHstgG+D7gvybJK2/mfrs1e3b4HNxCOmFHp9dHLk5LsS2jm3SoJs2cqO7Menp
V1nX916XxUtj81otGZxSRW4n5MN+rb3B38ggZFec0zjbryLOVdMnBqXg4oUuDXJaGtxQzDeGnIoR
DMl6zf2AeudeeCtXr4lhfx/mKTuuEzHuyNEtTqa7HJl66UvH7tlLJUgVBeUUHr+6sKIr6ticgl+W
tusTKE7a+DzYMSwBIA9k4bQwCK+ETF9yZRUnV0O7DhHzKsU03A0wekSDIpJXOcfMwnyeWtZ01VG+
6zE1cWVpDLxmsBdZtZ8if9rWvsnK1RqN1+VzLHF4cZF7fqzyhbHxoZ2C5em6kHxSB48K/fLvUKbR
mSK7iCvh+JTPf422tnaMHhPGLsT1cnRIRCw0pfxnUZOQTFgOZp98FZy4zy6JqOpYtjkaMirejr8N
284D4Cek3HvFXG77wDoa0bxCT7X/ZiftR2FmFwMZDXfMLeqa6oHbAMMAwFoLNOJqK09RjJVPQxAV
5p4U2s3IWIzioKVinWTG7A5rxhYCr8ZHVyfT3ylLc0wxpfXaBEtGXVfTpjBrj2Z7t/TBPg/5CBCY
Zh9s1p7NEc7uIsJur4K2ODBsh5yS+v/KzJ6Oc+jJJ65hkoIgAn9GZXsZCSf+x2V2sGHZmEb9sOUr
pyf0j6jFVpsf8jn09w5T+u8WzBzwA+0fmdQUJE1hg9Ox/QM7+QhbIhdmxn9E2oeTOTkgJRsXA7EM
biYO4msXZsmlFAyJixcqyQMMYO1cwzRy003CxzHvVf7LN3N/Mw9VR1cS9ViZ+C1M1A3qHrbV0Mlv
uREuec7cbWYEUEO/zwBL/sTUkdD/EIg22BIQmfuk0/6mo/U4C840AmSi3jkarEqCf/LZYVHhTbu8
CcsMYr9M+00+hMaGCXV/7hhfbETTMWEW/nQ0eWvu1GqBwszfxeTWyF17oFTag7XOYmRwQevGBG07
CwKG8S0dmOGVWe5Sk+XpllBtfrAd313hRMnfsfHMFfod3Wmo262PDWo/ycG8AkijWW+HXVNNLdnz
rn8ZliK9QLH/x5jvO0sMaST7rPrmQ2214Gvlk1meVM+moMmrhk2ZQlRQvboGtUOOWLEhfh6v4HJT
oNZWGbul/yyW5rWjWL7QCRQr2z7aGfXyr6rM5hWo/7VNxtWz1+0Rnn8xbQXXycQkmItvUiSHvkoj
gLPa3KbCiDZGboEx67MCDmqzNcfgt0h9aMiVuIbwFYn3z+WhbWXEZ42rOZPqLHzufCTL7VRFRz2a
eL4X+S3pkrfMlhrx1E62PAlYnvXdaKVx8BIi1jLzD13bFGhV/k+1EHWXKWCkBDrqwTeAQ0XTLkmj
q8pTddRQk/xu7EkpMRafnXFXyeAFm+AL8D/nIGfIyrVTgTeymK/3HbVbqbt6a43L96JkxoNy9W6k
zoro7vXejvRbMGKYy8LfbUmIDwfHhj0b987CtULY50HANt8Nkxo/HC9NNtao9WXkb+26WkNh4HXb
mGbh/wS481e64BGFj3KFp/t3zWLTEkfjIe36aEsCdRtRXFeGkRzI4bWnFbOeFH2xR2FEvCv11cqw
rbZdNnDz6oPo8/A0jliioaMXDa5NrUTcs0p5Yyo+xfP6IP+r/fyt6F3eoaLtr4O+Oa1B1Gy2sh0M
mvEnixqOi/lddqL5oZUydl2YD/FYju23MUjwR4J0os38wDXzYtsuVwNIlXtmJtZZqCo5ilwVz5TS
dWvPr8ru7Ni3vwRwTNqYtZl1LPk5l2JmyLjipnzfOqBZTfj05hs7sQj8O8mbBfIEl4H5MhN3d9ws
vaDEzdslN9xPmle0cJJgJ3ue3E8ZZG8ji0kI4siB2IUZ7gfPOxq5730WU6Y57cNghZz6nwyzh93s
t/dl0nLvl1X7UHR6DuGNwzzSn+WT+MMmguW1GvRAqoRndnasV3M01mD9Im6Ly/xdNn9nGBAPQAAM
bAm36gUMfxLd8CnkkEpXU6COmMQMsAMUquPWDxHfqA92mlT0mOdy56bKPWM9fBvzlNBnpt5SNJI9
uBKMrqLHjcHCbWrRhzG5qILgoU7TULyJMGRYsYSrDGIHe2yFJTpc7Z2npikwbHB8YgukypKA2/CJ
mnP0Y5mn957r5T72hnPNA33MS44tkmXnDitcHGX2R66CjhhHDrJhGqM4NUGtWeVJBx0pJoxueFtI
txbV9DnNPz2r+Q1SjQBPCqOz6gN+mHWDAdP/bb20f90Ak0zIrgSs4m7xZILjgcA2N2OlcRrzpFz9
1XPpiObSDkV0xefPiTBmGsxq2d2nBfLhIHO1cV3zUctFcDL/KlisYGYDn/8myjcVhgkg4WELS/yW
5u50dSCqXkNfOXuNk2QD92O4ZEsOHmIBfsVOp5gga4h/EXJcUabdxqrGPcVPHbu29K+TkflXbi8L
rxzrHdqoOzHPATDo0dHS21y+Hrgl+apDnsB7dRFD6a7IXuaAfy1RR/eS8OjeUqT5KpPdZ5agR1R2
Fe6dwTMwo1bGxVTPAgJwnK8wduJnSQyhMPWy/STmIfYspzjyUv3hKg4v8zizVMR/l7avz4Zz8FPX
iwcxerFdRckmUTVC+/qzOSmuHL9aWz2U8doSHmBEKDi+NX5UlJ/PdePQCycR3Af5tN3aOPdh9l/h
2+MjYGXKpuymw9iQy66sna+FvOZz7/7voabXQLKEUCt1n1/gOf3M8OIdMqcoEMuCP5npMu7SKnC2
lWzh8K9tc65ZdtC1ZY+Cnnk7LIAY0NHAmQJi+nDqv0MQ8EzN6d+pq84C2zDqY/EZMHjMwuio6nVJ
cSvgFwEvHccCxwR1GRMgm/kt/MCkh3PYToitTeK/6DE4A6NJWc5TEl0GswWn1AuPgOPgdeJ+E/6g
YrYf1xv7M2stvOfKuMDVXK6pE2CupnveBuU/8iNkFeb57LJlZ0ttrresqDlHmKH3lASAlB0McFmL
VyGyw+0YwjPou6c1jhhbShoa1pC4HOLEoZfEeS/KRW+kl4fbznguJAa209jcIiK7KGXKjtmGBFpz
lpBLhG9jyCzioG6zi0WreGeTyuR6pKk8Al15ndu3gI0tS9Y9GAocYAPQSLkeisb6kendIr93f5Ti
peuT8J43ozrOU2Mdm7aACbSQTKwgAifN+2TgjjctVolo2CNRg8WZj4q7DwpMQ7SVGSLyhFOXrIbv
jnoz+E5yRI7v2a8yzA8yihmofqjTjKuPTCSTO/3CfB6s/um3nNpZD4rG93qPfLT6NVugm8ay/TP4
sIJZA1XerV6W96+vzK74OXfLeMrlyReJe2kse0PgKrnW4QzgDow4JD1SV4IzLeBpxdtn5Rsv6Ptd
SRHhohPFg002ycncq4812O0e5WLA4SjCT37PfZuysJk3zYc2U7weE2bZnN4xHm0TotZBTM1XmGG4
1Ik4lz3UajeaKVVIZss6zU+E3q4lcCkMFcjiuY97v+rn73ZufHqiLM4p8HVCiRB05gExQdvVcRDd
fxFz1M00D3/8UtrbliZkpFPY4PjAIOqFjzod31IjVFuNZ/MYWvWRhPVr6TFgXq1wRcjGyMz09hPO
QY+FkRTBrOGg19C7hlcHnOsEHjep70m3c93GOoQdO6sizgTsyoGgxF/Vob0KoS5Gcj9nRrFueTnW
DXHkHKDfKduz2Zu1K1B1TYtlK14pN/cIe+V5yBkodPYfEF3llgEclnAXy7tmhg7mZTolJQ51L+uP
DvT5bQvejb1SaB+snXoZ5pTWpmfR99CETwFKGSwEVnezItcnInwg+fLu1VZ+dtr+R6bSV8fL/qqi
N3d+4rfkhsdslyY+gdptn6WPEXs6sjO9tN8+MUxQI6hdw2TRqDvjtyTLX/XLCeCv9Uwp11L7DIDj
YA3CA/TEahHbKueYhQ8tKuNrWhb+L8tAkoUjVTIf2KytNrNa+dJoEyb1hIQxYy/fsDtJQbSdTRp3
w/CGvcHMfjGU/ShR19mITrIyJLc0OtwKNr7h0cYEgyl4nj3FB0mljyQoAHCWINuG/FPaiXuogx9g
ZMUyxLbOsHyiVr+YgSkubKB5zrULTlfaercY/RW2BhNawtI4/ZjXIgwkuVrebP1piWx4aGfYa965
cSiqf5nnO+wjXAsR17mMJp8yuN1MlRni7XLXp+aeWT6cV8UbW3dPg1n8yIc6OXOmgiuVCxHBDp0O
0fbQBTPWaCZL1zoBKy5dhuZ+0pAaPI1JWbzhMGEqGhjvxBVg4SyWPnRu94eVqPpQMsThJqRtVPpv
6S/iqFaidjCbDOva7MUy+pdZYhUc8h5pZsQ2gy05ZRER6VjbCtCpvmTkulgNS3OGO2e955bBZ6WQ
k/GH7RRiv6gfZIGYxvpQ/63WWqdxq7nTRVFX7rB3Jetj3LRD7S3DCRnPBc6bOtE9WU/ZsU4hv9rZ
72SciCc0mENmygjM9IA9rSHdwogo9kIG4zmI0mdiYM0qHLCLGBVI8Q8/OgW/1LUHYtDrQ2gw7i4g
DWHR9LZ1iDnG88HoTKnEF8IuvV1Y18/ULu3XvjJRfczvjPfEnjUYZ6sS1rWJknZX2x1FA0P+nR/5
jL3A4j1ZXFzstGjkbu6Nc+Nm7Tt5sgMvcXjludtKzWdcr83OHH6SZhQbJSLrxQ4syBuyQgiY8cbO
VjLGlttHF6eN3kowsz431jk3uDsSY1bnwgN2gkhyH0grb5lpMGO32zgQrnzX1fjMS0GQX4cjPWr1
M7RsRZKQALSHRQ6LLmM1Qo7b3lXMUyyTchKA4h7B4j/VlP6FZHf/xg95rUvmJFaOY9F/GxyPowjw
W7Hi+hLU9CGJYtOYvmN0ZePNGngH6eH1QMYKq1eHKOFzl7C/7kEq6z8HpYQ5OBHJhGyiPfA7EcGc
N27uPCfXH9BSrXKXQFIHdlE+DDZ3btMWV6Y9AMlSE28PbJab3hzMFw9tfseokw4QpDSWZrdR/tYd
x2ZvL7I892j0W+yybFktzjBl/kwtIBAsbSRaRu75LDfUToVwEPuGxRmQo1ls4nOstNZnnXw6iR8c
2mRJb72fVht4ie5emONpcNPm2BAtaFrTI3bfqt1oKHnNWFUMAhaMuEvAPC59Vqu1K6C8mgDzSRAX
dd2fbdN8X+jXd4upxw32g247s57saJMc55Tm75cCx0cB9XhIlAUcjF3tXAL2JdH1fhjVNpvH/FvG
4i4o+vpICZKA0cKKXbUyOVHzQK73HfugXSo4a72Hc287rgkEE2do7Fr1Hb1UELmaXpJRVI/VtXTg
90bC6pnoMbANdxMLjuOGBaVxWGXDoc2y79PocCMtJelvzsEpDDm1TPeAT247aBYsNYJAVRUNTJRd
+5281VYygTwkmDBvppfiy/RxMdDTb5yocC9qviTjPJ94km+Lzt4p1l8ZHrJmg7JeTSEHXOQePAOm
chBlGZ13B8fZ8JYdRMOQd62P2aEu2fHl9sQbAlyljffbow2bTXVeoP5ZKYsKdIGdIfGMiutc+XvP
0XTjlf3tqxYWFT93OAFLrjU1/zQm6AVd1+26AYrVqojjvis/JuJ7AvV864971mOaJ7Oh8e0STN4e
OrZqHIGx1Pn8gy+5vYsqa2JSILHSkl9T+3HDm/gYkXBcfw5oav+CbgblOdrXWjew3CrA1nmYcRef
eyjMEO1zCCwDqLAx1LtkWZZvY4n1BPceUVdf+SycDoleWukCSTlkxEDuiTVWO5qn7CXUw1tWc7/P
nfnRVNFaApf+vXXeWUdFzdXBeErzQPCxSD9nbpA1EuzG0p3OhNe8EzEkmlMiUA4q/ptRUrqlI24s
nTEpQi9xNi5P+7ujPSqjKYwzl2MWStUAUAiCjeC43GNtmVm4O1wCFs09ZAGPOcjFiY/pDUJB97Pz
7QZr+MrUCec/sDV9Flx97eYd3kJLZechmoMbkZ59Xyt5Fu66Q0VO9pGdC9Z+aoOAnQKwUxRPyJCK
8JJVwXhSKVtY8CEbmeHGGrLR0eoU3kEj/a3aH9JQ/9rFLd9d1jN4o71siB9daO6yUw/5gDWKZHM6
kZPjQZZ/MVGYZ5SCy+Dm0WZhEp6JyvnJitmOCrORWYbNFY9T1YYnIdg0qBqO5gF6FcWl/26SEWL8
H37gMo2w2pIr9NpYQij4WRNXy5s87mzd/GMN2RU69xFQ0/gyEOF8cNj+9hYo55Xn3Q0FW6ovbWPj
k5O3FOew0Xf/LYbb38dBvEMIdGfPe1WI2v3ELuUIduTuq0vUmC6MhQ0LXvXP003wbTAEObx6gtLj
ctZI5bPhvqUGQw5Qn+zYfEdzymJfQDPU5kszBexAwAd2Te2wOQC8aOhBGvBBAb6nbKUK9LXESQQA
CVIBXPcFbzUBUu9ghJN495oU7rj9Dcg4FQCbUajzOuPB0OsSFAUL4PrxOYT8JZVSpXDd6Ijxaphl
/5iJfQQYI74xWLROXsH8ul4acr9F2p9aNQ2vAqmcdbT2A91WvQrMWgfNnNLi/qibzqQZQS4YXc2e
FlPRZyIExEtVtuwmGGZEmpr9cWZd9fHXQ9p7KG5fXzb4yeJQuu2hGhGxhnU3ZUqQArdzhYyJD9fo
Vw9s549t/PV9w9j0RBzm4LRLgrfWTPdjQ0f+9W/2wQxXY/3X5wQTfN+AhyOTimkDw/jXV+SKcId+
fa+9oTRJDfKf/venstX4rlKs/IWdGpjaePDYsXSaCJVP7LaIsx5pibv37IaDH8tsJGaYTulWYrWO
7fT/UXcmy40rW5b9lfyARBp6OKYEe1Id1VDUBCYpQuh7uKP5+lzQS3tZrwZpllajmoSFdG9IJAi4
Hz9n77U91Bfd0HLfLV///q1uTXvXOcyMm3E40u4aj79/+/0DaGdarKRt4BrybCBvkOjogB6aVg/f
fK0v7xMkCASeds7Vxom/TSKkCFYWC9yTyPChJnfEZCB+tYuwuNIXdTBmX2Og7HeaVy/bduJdTWXj
Ye6TdYtWa+cVrbi6FRAT0uYfuqGPzs0IFSZVIc32Rr9mgvFC07qfZVynQV/MxlV3TEYtdkKXZPmy
scWPR+fvoUlU8eKZSJnKzxHLztWhMXnGAM9iuXxZ0F7btsSoso545pWeTrpCunroxqE4WXHYvaXp
229PMle2CbwZm81vx7KdIx87UWSsqnokMm25AGFq/QhJBxKwb3q2PAroTv2dIie5sp8Z96Tf0qPD
N9RKSz3aqU1B0tO+jJsivTrgbzZN4lR7yjEXvxkh1ox9aF77pGdxYANSg9fuLR1efn9ZkmFTnz2M
Mb9fWhiUNuiK9B2egUSv1ZWW9B+TmM4HlevVa71Qs5aGqTbCSwJI5m/An/WBcDmhZEzY8I9Ycj2V
hXnAYZC+220E7A6F2tBUySOl45cvVXjXaZwl2wkKrhLITJ3F5Gk78G88t0geqqYVL6RErb3l+yZN
gMEZGUrRKVjbVli8zxZZh2gButPvlwmtTH223uKubzYlDpsAgAOxlbXmvWPIgRDSp86R+aT9njPj
4btJZyLyUdGu83BXDC1phmrIDzSh4ntMhXiHkWbdOPsf5yaBoBgnt14YQDp0dwqiHpTEiOOcpIb+
hJdLf5ZWOt3LBjqVm/biPZs5uBqaJQCSuOId73/Z2frVjYvhlAyeSY1R+e8aOoWgKRPr7IA2DJAR
mJQ+1T4j6w6/n1j5szQPsTc4+zGL+g0tDj/gPM66I+t5C0780MywmSLPrR9NO/80F3PsIDxOOm3y
IZQLONcvo4+EtHq6wsl7kZh7TJKPVE3TBt0Mn3qskltCSzyQBc1we6TFGfUnYHB5ILDJQodxH1Cc
AlBo8Vf4U7mn0UBzpYeXUKm/nZZ266qayaOEb4N4KnTvaV5jahuaY6hK670hsxWDOROT1HLMd6MR
33014WnmNV5St7tEctBeoWKtZZ5S7Rm0Rk0zR0xgZf5vPiYHakTJjKk33DHPpOpN962vMbANdZBI
aKyyCdYzSdLLtY5mu1vPuH9wjfJlEa7bvs4vpPs9UEu3Z9HrPk1cx34J9X7dMk2EzOS7h8blwfWQ
Gnta5t+wSXTBlIwL9tWnBdtEF1GODDyd5Xlq8uEey0p5wTL0ihVhusUzj0ODQhB5mkKcqvXaO7tZ
0M2Yi4ivTs+sBIz+l+83jQYXxBy7s15FxVs42v/4fmzG+q6dwXdaLApZ1pGrliS/sx4P5scbEqbi
7GhVF/y+M6OlZE/tOj4btuW90dZGXIScuxjja61dEr0LNxrr+J7Iw/42oDF028Y7Cr+g3Wb7z71H
uk8+DT4d2tC9mXoHSnzi2Uz0pr6Eunj7/X5vajZVhVEeY6stryRBBxFaQHIg50DFjGgiu5abaJ6W
LOKCPB2GeFtVyEPi1NGrpG99cvLRD5LlHzEMYJzY1e5JddldaqnyYobhnQdfP4gaRz+ZiuPPICK1
xyo53kgmKTRrg2U+fO0Khzg12qH4z+L5ZlXZI89IidDIAVpSW5eE0KiZ07ZJ2T3ZFVONOCTRUHBg
l/Nl6oAzMRcgFmYa6ncEyxLAJAo01h8r0GRDN8JtX7trC/H/nQCvHK09jeOmZPEMedwcfBdQm3W5
ay35XOWMkT1a84yupupSwhjV7+Ml4tZFoe9CxFyXetMfhctyZaT3jRaBebNS+ZT1LPQiNp+ylkVb
jd0fiMPOjVxtEmb57LSOjvRYliSQ2XLCRs35IMElyQq+1RsUBJ0KLzRaemB5IHfk8uGpZWwsZ7+7
d5PIfcIldutAU+0I13SpH7jHLXtR50DiYNcTt1T7ifoqfy/Y8A9SN0pSJPm2HsvHMm/kM6gTARuH
XLK2+qTJmtzCKa8Da2S2GKXKe815eWY9xzc/djbQWPxNJEYcUcqnYxTt7VzCiGegw7LhzYdUTsba
gMr1juIbJ8dy7U0TcYax2KAats3R5mBeRTaQmkh7H+nu7cN+ItOlnkL89fI9Tmn0zdIdH2Mr/jMX
/QONbIbViFpgrQGJwOYHu6XOEkAG0tz6OrQuKAIB5h9iViIs4nPGALCwx+qmadNzYTjNpR+G+Bi6
sGU4yexRGlOcmNx1MegoS7R7XTPK2+BgudHO8G1oxzeNjfGoem46OHFT5e5jI8Zu3vnzbZLhQ2hl
zXMvW3XXMIMP/EbNN9oX0A1VifgS+8qzBWX19/+vhv5eS4Z4zWK2zmMasA0+ada/92FFq9uAg4C/
LJ8ynfzNkv6D0PV3bOBNEDLUUolxMj1L7KuS+9f3xcEZj2TQotiweJJl081rayRvr3aszxLLGBDg
ZYzJk6PFWIZl9dYMb8oDZ1AxHz0inBt5zp3+5kvUnJRYIGk+68hBNqATwoQH4KVTBeej1J02LXwD
WoTmjfAeqmzIH7//56Sc5yhvoFCLl0LpX2kJuGVCm14lrdqOWkYocbxkmk1/pjRez56bnZVi1q31
FNlxfqrMEMH/UF0tpxi3cdqR1EdkxMqlHUa5BrFSWc1NTDPthNQmlUkzv5MEtUKUG8/M0XmSuz49
tQ5bg50GkpE9eYv1mbGuux8nTW0i9jJnNnjnJO+mCY9z3vTtHjmZtamhnNFRogz3ckaksc9x2e8q
bFmIf4IELmpAKVWu6hbjhSYEVjG28R43oVRcXFH54gSK1Xpxrfn4+0R5GX4sIcKvWvloaItsV4Rl
etA6e6YHvTHQTuN8uJ8JOiMuQrTgsMMXJ4G7lcQiYBtJ6Hpb3inJmte67PqLyJdxrcEpXR8N4xb6
9VMaldxjvkdqJKrZBZE1cDjeG5375kq0iAzhqVhyjAdte7CpbtE1REtqnb8ZlumBbcZqk0zeZZrs
oGwHdIx0Gjj1Jd1maMeR/O7sFNkeE2A4EEQhXip61aIfszPM3zee9R26tiu2zivIihn9FSIsv5y7
+xDMyqqXVD5FS8ydxrS/1K02SOqMFvzEEs205zWsNLI/tB9KPMhEomGbFHTdBweYKO430BVN92rF
9boTkf7c2xXPps4AQZIrl2NOBSxjtbtJ17Nd2ujdBmEOO3Df7DhBD0wHdf1QTEBbOypjjtpY8e0h
BYSThR8c5O6x0pHP4Y4Tpoz63s6c4pAZiHeXayy6JL+1efIVYxfA+54fEf3c2T2mDp7qYzpjRPYy
lBGOWNOAxN8FsBoWoIsGf/nn9rkt8IeGJGc1SIuDxHw1eo3SW3OOUYiuPBPSvhtqaIQ4sDNQvRxm
Lem8enzm4dLK8LvxWg9htQmtlPcBuvwae7Cw+agyat99bJOqlgzqCkYcXXMJAS7Cr8gDuwxZKi0j
f9AEJNGxGjmLQ2F8iGceA5uYCppupcaWyrJoMsf9sB0DD85i2p5YPGdXS5leQUHojFcG9NY26qCB
0j1yb0IDpyG8p1Rp6SNisvIudqnIU730P3rDeIuyrCSVgpML2WzAyuykWBbjfW81iiVAjOvSrd9b
Q+/Yyaz8zuTz0VJEh/FMb8yRlEoYgMkG0YjZ7fwKTwOLkeiKH6fXOJiYebvPU9XiF9YxONhZRiBc
BaBQpy6kC3zPZ31mcARv1JkxQ937nA8RPxBNiChGbGetxFEMXPeeQJ6fApjyUevdlwi/8lPNRV55
YXnXkCNOOddZJ9FU9gnmewcdXR0bMMcffiHSTatPydFIsu7AFlWu+5L7vo4bwszG5rFQrthMzh1N
GLUHTdU+Lz5/lm53iOt7U5FZPgGg2rd20VDLm+4aBvsJAwSZ2OlLUSJ0deNT7XvwmpwPeiATDA5+
SyTvwxAwbUivfBfOCZlAb30+KG5NssGcqjJJg8Nk5vEv7oyBHWCItG8/jNd5aZJo3GvTimJMD+qY
rE2dH4A2/xnW3j6Mi+Q8WRjviEchH4nNsyO5VZAXuaEKJJlcSHVIbfnDyHWA8+G5AAo6pr7V3qeK
DwYwD6tYEvvRhAZrlv7NFhFoDmO0vENJLOP9rFPb+owPVrUqYnrm+SeO0f4BvSEcY6W/LIK0ZKkl
JGK9fs4xjnG+nEObYGoCRkkzg8ZB3CoXD6gXIcbHWvdZnE26T7CRtIo+p91yEJOKBQq0qEtuyJHm
FNfB1/6kHNW3TO3BWUjElGPpB21TAtMgxPYTQNWe0TZkbCDAoN/KjHpB5nt2kaNBIhLYsxBiv3YB
s63uW9HJlcbpAKwmKoRpvrhNZ9w1KjJRlvG3wQ5BZ60VtmQc1dBuZg0XplUmDtN1tnnG5kxi3HKv
jDFcG0iW6PxpuPFjt7iJGCUMltJqryX9tctNf+uZvKCESXJldwdbM7oXcm36daL1TxT93ZbkT9zY
CYxYiQq3S4ZPcx4WWcRRyyILFtj0twrXE1PlGwHoKHDHXcyUgYgTfh+3LTYITsaNMbCCpdVay2kS
G8xM7xr8ipiJkWnWoK/uyngod5ajyg0IWuRrFOoaA5cd/kYkxUN2+X13PlrBZYG0SjWctGwEfuky
o7E8vYdu3KBfyY1L7WewNusIZ/Oy1NK+AwbckqIdq5NQJTe1oLHw+ytwQj31lkWgutY/ZvPkPk61
/t26aXWzCN6gsURQM/n2Yz4QQEFZWuG/5pCnUVQuB3MTcPbq99z930fEDHXYSU9nAkpPU9HUB7gp
ycZPKf5l1Q1rDwbdbWwylhxRO/dtu5CBI5Rqy22lGwgkh4IKWzeGfDeadXRzIu0E82t+Hhie4qwh
ka9MsEr/FlYQz/eFhsRcOgS7OwZ0mBhoXCSOPNfhnZM/TiVe9nEMySpVa10rTnTqvI2v3DNVPurq
vlpjiDP2dl9Wu7r1zj3L52kUfMHLOij5nZRMOVg1JeGvNveopeFGQjgJ+51s66Lyfp2laFpyQvmS
XpIIBWakknxf8wqiylUrGVUco3LihjBo91Qxstcwbu57L/2B0sc8vKYPQUL6ZVaDjc/ib0jzYU8u
0XaaemLKTdjWkkwMJ2OoFfktkC1Fg5h9KWmJH4UeEMgWJawfVj+Z5OBIk2I1IVDaxbFW7hiq4WKO
iK6HUigWWVZJS0D1XCrlC3SaFl/S4uITRxwMbbvY2GM+wynczMKyt8SI39wswXTEWG7Vkz1G1eY+
NQNR1MCxbjjKtSOZrHVbPM9px/3HUItOFpdMq9EHOS5rXj/yg1KKOi/2un2r5S3KLdohpYvRM9OM
fptwkfeAFFJj4iHA5QYMpEU6r3suoy62Wxdv1BpQLq8hR+HDLmUhg57FuQXMwjCkIujHKzlmzdWh
7Kdd1SesAqkAshZexpqQTQn6RuaDf2I3eIV3jb3GmChmS5JinIQjKailTUSX6maBISsbFmszn1Bw
gJkOQPmshfOgDdm4SZuo3tbaiE3FfUfGcRmrcq1nUDccc8jW8SHKXIQgDMDnLGakZMq7eZkE6UUL
303UNYLhPkg/RB+CQyntcjnKIo01UUWly8QMSV5MnRHkxPisPhT6RhyAJvPWuH7F3TJYita5OA6+
86lAzlG8enuG/vPgPdvRjMJgmYJVVrUYTJ0Vyd37sUgfVTY/4cZ7o/Be62CDnb76sG1szFUU3qkp
O7Tyjs7SpiEYRRhwKO2cs82YfWOFhPCRRBAzip2QvbZtzNSgcYc/vuDJ1cGD+sgxV2ae4xFtHsP2
i7SCcif1kZakYx1F1e/RzhUba3SmbRcznPA5Tw8hQk2ScXwdNrHTtNshxy6n+m9Roj0sR+sTLfif
kd23tlJ0StghmaI8lukJLH91iNP+aiHF3/ERwsNkv0bPTFpX0Zy0dFbounxEMT2NuM7tx2PDMZsH
AwqwUUzTuSzHQ2JwtZxwsA7xSNc6xS4HwVO31gjUyDkzKdd5D+Oq7r2NI+SpgnM7W0Z7l5bknhYa
pgQjz7d2ri6FwbiJ/LGgThIgz7QxV/Xgb5QVLy9L3+SNQko4Q6yC0+I0/tK/8N5HO/+yZ/eMsZmW
nPZOBSlVZcKxmD5ZKLtVj8ZpDVFhXDE7fbeRNiKdijYA52Zu5iphu7QCss9BYmDHYd5TEZ4178zO
3pneUCGC5maCtUeB2Y3raJjojbuhwfAMlzTqWvK+5jrctmZxp8gyOlrwPFkuETOzvqJB59W7dY1E
dPmQI3TiLYcJ6bqowd35MJIHSFDaU8Q6r43pT+EAy0cJeUR4/GYlRkhTjlFMxK4ub/gG2qCZvoZE
A8idddyiZApkjrnp+uinT0o63fHkBcCTKPFE/FKEEeJO1DBbtyr7FcrwCXHW/FQn2cswlFsFGnpn
d7SPlYUsjMagFui91lD87gDHPtf+mGxtGqzrqscKNlPGpXeRMmiw4dkc3fyocuLCBtGfOYuBGRU6
bT2EZ+ukh/IUNh5rqIkMPsS16E9CZxjswHqv2Lcc2sWGph49egS7rmn+tp7WBlkEkoY4pb7WkYy2
zC1SqtjZ9RHt9ncARNYEdTFQcMtV6drfBHS1q7T9y0wTnJMBCkmMzZsfOjvLtQIq0Behl5+dR7iJ
bX2BNJP62aUgaCz0kPbobB1dp2qFW7jWO7LL+vhgtujjk/rbQ3uCuBRXajhhcQi1g9/oT5UPPCRi
wG5TcXqF9dqCkWEIfqrF9JLhEHC4i7iD2VNUAUQ47QqfwZGewvEqQBfa0xsgN5Gn77VDZWgMBpi2
BCG+6D+Loas4rZY1Mgf7r6PFkE+dVW3o2takixCA4T811nyI5niT8MNpoKLiYmOvA0iMYv6TR85z
Pk5/cE+2q7xkYoXWGpsp/Hpa+98W+VKrfe0JSlMIBMwq3XsJeFOUecxFxFzSQBtaobifUvqidL4o
BkjMY/GIMb7PzAXnr8lybrkvPzOQd3YY/dVUwU8y0B8nFm9FvTojXgl0HNYavDEW5/nDcln27WW4
CX+CmU+1sxm2n33XIwQIsWyvdTWA/Sra6NEXapEGwACOWrhbNtH08QdQNzaz1ODuZlorTYmxdS7W
dEO6rTUI+AJvtJ+CxPZrNME4To3Y5zZsup1uynQ3u8WxNl0oap5/ISkiKIgKDCT0JcdonfU0hw+R
s/RchX/RC9rPgsk7u+RgNUGPhKZ4NDOs68pdyExbsguPsRLfTJgealF2d7TspkNeGCceOiTzNOGd
+g//B9w5GPSxuZ07bFC1SCGYU2Gy0n2NlTnuO/B1ynTlKuGp5GCrhec424gIwfskoiWoGxyTELQM
qkE7pzmGpwIRMdOWktzWNVcID5pGghxGmkIT095ySSZIoRj3UfmdZVa+fooFsYu/Abb/laT7L0Gx
3/8PCb53yXdbddVP/39H+P5L6u//Rzm/pu38T0m/K9lmSfn5b9vPrvo/435//9k/An/N/7B1hwAE
nRGp6zi07f8Z+Ov8h2MI3/B92/ZcCxet+8/AX8Mh8NckH5hZqO05ui/+Gfjr8wMNA9gq0yHLdjzd
+t8E/tq64EfV/4hsXpKMHc8RnuFwOPF5cbCvPY///v1JYGZEQLDx76mZK9jrZiAd/3tEMxaI0jG3
TECjoK8B+lktUiSOmmodVTpEnE0mDeNVIF9ZdXAMVwjJHAxTZEg0BJHpvcLwnIQHnYPkYJiM6BMJ
QcPu/pAZ9QWdUV+loqUw4iAZcN/7K18pJOj+mJ1QGS4//Shb6wt6mncAMpetZGcaax5WhvIAViqj
gV7JQYQ6PNIeRxW/WmWPL1a3iU1Eug9+gCXJ8vaUjerURZxsTee5NkHT4hLHo9Q0i8AFKoiRvGQW
BQeyVU65KD1WHhq2YFyKpprM+ImO3WmeTk6sTfcLRooMcxtWIWyaFj4EkXmqx8zYEdEYlP7XOKAo
4aWgRB451SJZxMkvts08+HsxHZUeX8kpMzeuqD7TMH9LXN6lq+6rhDIjtrqHmON6VJTDsRnD+s4s
wwtS6+2IHQzFPBohlbmYJrK32mBYR+v9VcUJh6W8SYMuC4ugZjGDi6dB9WG7cUNaWTpp3QEAo3s5
jBBDCkao+uQyXZPguKdbZzS7yJfZLqunbVyN/i53vQNzvgoFEmR7F9R4E1l3bqzcP7ATpRZe/KRE
307kZaCPd3RKyaIZMrxPAyEkbunhC+y2rhzULpZJBZG0xLFXs7gKxgQ04qji8trdD9GPKyZ967ly
b+oI5OZnIucm7AtcjEQTTMC7/AqJdWY8uuew5BKJMW5MznXgT80v3zXuYKEi6uLE1JB4ZHA74FRZ
oo9yPPOp82fsKhImipoBvvUiJz3ZOVb9BYBp2qcK1syUVtjHKEYybW7XUU+7kuYVidEh46HKXkDs
g/8Tkk1ADm8QcR5A1cgdNC1RQXNZm4T+tf66ac3b3LqbsqMNFIcvEyOmLQWyixaji9dNFsLKsDOy
o2yZvbvNitLdCfRoRBiTl2+eCcO421dJSCsuV/ETaW13Y65tppb8kYwFYOX27Tt+0CgAMHGr6d2D
KRXfPpKc1UQQDjiPhaMmrpgRztjUOC7aABbsAfBgWX6WfkczmSQ5q9TQ2lRJ8xDXZD/49o/pQL2Q
zujtBmhkAZFYiMm9C2812UaxNSI7tjnpqnKLFFgFvsA5GVnpst8qHrGFFZJfBsoUNlXjRYfs7kG4
3tUDqL0mZLvFb5TLhqC6wqQB6lQ3J21uQ4G/tS/j1znNsYyMSNGUQ8mVj/kzwAPSnUL9aoTG2a6z
v1KlmD/mjmxLngSpjtp8ooGLkKttLKRezVX9tlFBIK+6BXohOOlFZcYwZbaxQ3hdtGY4vi39kgAt
C8ktDu7aaR9HLUnI2AjBxebS5lGKWqSklNGuPm6isIbNmsb9rq/kvVYh0SCiCrmsdkUodkLD/NKy
89PO31UL+eP3D+zd2kba3a3v/Lc6J6Kt1Ci0ajvtV54+UU2Firjpxl33nt/CPQGAjORi3tpD9DQv
/BRlx+Sc+MC28bLsvaZ8YRxtrhlXbadBfpJTBOBW+leN5jADKW/jdfqOpJMBXyHum3F6lH2TnsGD
d3s4Qveda6CCugshRx4ts8AH0gHC+v1uH6JAjJk+jW7ylOJNk2xHR8sZEL6momOId0iJhF7PgzVT
ZPXq1KOJT/vh2AGpX0NyKOAE5s1RJbI5OmYf0dAs3nuUg6sequWGYwcqHVKKAhJz+6Ok1107Dv1f
jzMHLoWrNbn0yZpkJwXRjvYAVcey3Ed8ffKxpT249s2IEnye12YHSH00+clt3/2RRv1S5z6XpbLC
wDeHL2SmKDN0XqA5Bsmsf85Cfyu97sHpiJdoECEfU5JjdderKE/FFS5KtmoHxdAYg1in6SGOcW7X
MZN20Fqusetk+cG2xnCiVs25yIj1w3vXrnEu/i3pRW15tOYnXbCLTLKOiZzBjVlMu4k44zoi9VPV
6U/pI33t7VYeif/iD7vst3kZvsZelJ5Rn6tNaPc0z7QDBnTnkHkvdewkm8oyTRRIugcEzTlmZfuT
RtLgXDlMB/rwEDx8zEV04IZN35V/XderT4OC2+w7WOLdmwE5f98YkkNEVzf0xh1ko6TwQecTmAZd
QiGzgZXU7NfkIMO3G63voQVX4Fgw+WBike7t8/tECFiHCUzRc4JNM5KGnKeqcMyjWU4XGtXHWWuO
5dyWu4jjOIIKleAj8oE6ddZOU/NCMhZXa4GJZ+Y+MdqRm+Co1+2DnFgNjBHrVRXxsMZ5v3Eacryx
UiaBaHpImj3+IJcIEnKjrnoRRKZ64AwCu1VYpBGfnNLcZM7CdzTHQ9iNH1NnoLwn0pAyhwNw9TGW
G3x//eJfxqptnaHEZAHtvQPHLW9D5jjtvbY/oy46WMugL7PnU2YuG3heH2cskTnlSa+JPcCE+1xz
di6fa4BUQFuZcipORd1/z3r4TEwuhNOIaGYyF6pgSBuWfMp1DKJvPrBIOLntB81xGoXZUGxcxLBF
EeNKyHuLA/f8qEYMLI5r31EjfjSVXwWuB76IO6fRBiyl4tbDtsWZR46iaDKcg0m5RnmPx1MW+Fms
CcnRtCIii6NhA1EmVvF37uPKsb2YPhSgl7g9eoZgclq9EwU7bLJm2s79JNBbIBcfrCe3woxml1IE
NY8IuuDsrs6IM8+z8r52tLOrW7twDEnCayXDduOtUB0+kiGlq2gQ6Bfa9n3hasmKiIiApGYNA2Hx
yZ2zY5x8ptX0iNxs3cr2FSfTAa3CNhlgn5IPg56M2Qf2YuTA73Nh0OAkOlpvBCB8mMgrNRn3WmFu
pJmb+5lbyMapw/SPmyuuprXb47jlKPUH69cJfCxNXO+58sJPtLJsUBWCJ5Jjp5PfODsswQipJrCE
EXFZnLAtpm/TRWDHffQzljpSsFdmA7DMdGgUEC4M0TJ5MdEIBKFu+FtH2nKPQ6VaeZYLArftnr3R
I0wZqvHcwtx1C7Qm7MjOqoJ2sEqzqt+lIJZWPn5x4EVltykxq/X1+N0Qj8WEufiS2JRGF7PtPBjG
vU4o+IbOjM8WPqitoUbCyUr3nuAA+qfdkg6pyQcn12/G1MaI+IsLnYBor83dGqQVFgUD2z/qBGQc
SP0pTZsYP4TK9qJ1vp0+rM5Co1FljOkdzWcfRrxZN4fQTc9VFesEo/BHQpUEV1ftZ8VikU0hgb2o
9WWJ8kF3e2tNIsYJevF81GAp3E8VDF6oEuWBTnGg2S+VTGhijcZjSvQlMF3PMPEQK+aQyU3L5PKB
WY+h8F/7yTb2jeB4Aaqx2xhhVG4MHz7YyGaeNdbWmtsL5vf+nlPFKXYTcc+C/Y5gA4labZ6dLg2q
Qbpry7YYUPSufkRewtB+apsHiqZtlXsvVZE5oAPwMHFkZ6AylLTLkDUCl/TAQ0bgTqROY9xMeHo1
2R09KCdBJQoC/5RG6fFkaua8b1gH1r6BAjiM+jVRoOHRLfFpIFWFlZFg0DEDCESKFWCetj69mLXu
h4t3Xz6SskFOrLdubeoMTRkPWuGvh5qYLmDAeb33KxPXPj3Fok/qgCDwuGzhNsQ9gpeOjG9fAZF1
z0qSjCG7K5EYalOaBien2F7HmgmSjsegdsU3BQeYdQctU1xR+I1738+PGU091C4hPZch/QgFhhKy
IvAtENDmQCNP0vKjdOmbxJJaswRCMRSAXskDPkQEnK+1tt3HyIADOJS8SRsvoD0O7w0NjDYVGJGn
9I/r2IzaQbyCB4FPSxUtSMGuRvNiq/I5DFGWFv4UB6XDIg5CASigvlcyOtGCTFbkiHARPT4Z13mO
F+wGXr1nOttwW0hsIMnxQh8Nz19m0ztv/vjDuBvg8xeQz9l4hmyriCMHsBofsEOQMDMeCgg2x6lh
mNSFjRFAiN/Mif4qZZRup9k7IIIzES56p5irgPDjuTKidR+rJ7hI8GtmujeqIeuOWc8BLc5XloRu
YGU5MhyneDD45JhXXlqaZJvZNp+B/3yQVAAIufKCCcKMRq26XDAyCEgWjsf5MUGkvR2AI9DG3o88
J4hhqdkkOgQ6u09hF53j0Lm2cI4b3X9kavlHmhh7kuyeJYyYAfaPVdNEPMrhg4PeH7ZzdZ1Q2mQT
nOaW6j2gSDgqNrvChP7mdwzPOKHs5rhYeQKV45J2ZGuAQvUQ/CueoIxTOCY5eZFUKWaCqrFoZaD6
4SOxuCR0RlcRPYFApe2phqbpExEbQHVaEca+h1kN2GZ6bUqG02P4Hg/RX98LtSAK101SbnwTbQz7
A4SR9hW44hdUnleoshutp6To9OiJNeqCCilj42qgADEprBc/LpAECoCz8sgEQEqOnDPMCdn4Oyd4
XohHjtLpi7zjZg2Uln3XbJGXgM7UF5aOEunFaZBY4GzS6ps6T9N8l3gGti3cyJOqvhjt2OX8lXnW
s+szmalyyn37XTOSK9QLHOnAZgyfmNcJCYRvbrSyc1ahO6WBKWPwbeK515dbFhVD7X5KzoK+8WoN
zR9ZEbmYWiPgzaTbkxQ4TwIBm+9Di0/QcEPhzXX65elsv3pi+oiIF6enEi2j1Y007GeP/BqW7p9p
TEDA63sGWN9xnb6OnF3KHsiRNeENttKMixVVxgpH5IOvzeZZB9jp+H9c5RU7a6bHWSJgHbGZMd1g
AgDxKCikgvwaLMQpp7UvxhzLTTHUxdopPgh+udfQlKi/+YjiWp50G0q0O6ChmMZHpc0frNQs28J5
hl/Zb+oKoJLBdu8xzHMrzqNt3l/ikd28L/Yo9iCJmjOEora+y4oUMrEaEqi/yRPGICAIFXzlYt5C
hNp32oTVe9E5cH3zFEIHvuVLEvqLG/9I1+nGkuvthzg825VNjFwy0Z6licCwHd4sc76wIRCQhffk
1MhFxiN9s284HXcJTgQazeYHeZuXJS/Zj4xTPtCs9w1BuVoMB32WV2jO3E85zR1ULaJ1P0ybdKhQ
IuqbfsYoeR0jcTBag8WH0/yKwcJqeYWuM1U7Jtpr3R0v0BFlYInQY8xjnULMR74sWc+K+1ELk6OK
1uQyPJNhnuA8mj+NCn8KAI6Hafxu+9CC1d+vRv+HO7o+9Sb+VXnD8IW7GIBgJgZY7C6bBC5z1Ohs
n61jv0pfcawb1R3pE5jXI4y/oHzyK+qIakKvPRlGBLfG0LFxJsYqFwCyi//k6Dy2I0WiIPpFnAOJ
31ZRXiVve8ORxSQ2IXFfP5fZaBbTo9aUMC9fRNwI69ucHKRXmDSk4sx6MZwWnn6f6VtGItzIYbmG
FOAsWLrYA4S4dxxediKs1AlQFY6ILrsus39PIc9DigYTjGo8OuLBqQdEhYmoVDLY6m6s9R25NTAY
Bif5hd/UZKvHusvxefHkboX/Kqtv2ENHdO0DJtFzgQcgLlrSyySa93VXHcd2kdux4aFPCdrIrE4O
s7R/l36yI98JIJm6v8NolTszYPXEcDzb9q0Xp7djsVyUX3drNlITUmYr5SbtZbLYMnBALmW9A0j7
1Cr91S+0GzNe/CmjvHoNLaV0gPIeJeLiaDKq8yOGyvveUnd1L/4E59YSX3cEfnwidmxgI0l2vhy/
YfW+OPlwsfR6T6yqwgC2l3FjA78CU5D5i83w1UvEpY8VdkUsgE1fY9Jm2kXmfQzM97pynX0DsUpo
E3AcgTuKedq7qlIMR4XaY7+xiY+PMQp2d7bRUo9qpkoV/0u4K5tZXpy6Tu5MKha2ROacL3wvBlcL
j++uulAjxHyQQ7IbZOjeL1nSnbHUkJJNQsE1oyi77NLbZjBSPG78lUGQ5M9tKegJdCF3JJ2xtfTw
4wMEPQ3pMGxT3vWN0Zwqy6y+asqafDXdzhaVO2PVsapLfBoHgvqx00l6qiofMl9GfVgHE9/zb0gJ
zEv1JXv6uCFjRviPHnPtPzgEOfvwb9HTxUB5TtFeNzoN72sgdN5YVrtqvLCDeeplE5WYD26Q2Olx
FLsVQmSW6UYn6s8aqSpuCdMQzZ4iQj0/tWXdhTMYQst1IONPldyE2WqtUlDnFtyqBHWYPr+19P9N
AU86zca2Tg3eNGJ8KDAT0a3zGHhgOOh26l1mfzwlUtJpziaswrOCS4Hw42NFpHhrUKBKTLHZ5kt/
cm3d7RxO6mB5ke9yNgTAJoPFfKAn3Nx2pe3gFyBjYOXLbStBzQYo5xCPx+bI5XnXedSfS2oR4xt8
gyR5hmGf17Y6enVy4qegGQff1qYmGmebMd7GgvFNzDMXBnb0fn0PEDZ1uFNDAFiktzaNT6qlJHds
Tato3FEuAvBpzTZjQpkT8nezx5Fu3VwtzTg9Umvz1s06204LO3e3Y3s42i8aCOM2hIGxAOTiRaQO
1rxs20z0h1ittP+wP3DuIC8HVIm2eVAVHk60vY2bkWVfA8OLrh3XwtjT8Ea0GeIpB/A3kzXwUY7p
PWhQks2S4xI+3SPr7z8n9e89EwQn0fo7SeUN2wsycV35bpdjerAx1RPN7LurhwnJivFClXwbq/xI
NAgowG+GksmBjuorNsbhEDjjnUGOib/ca1AdspOfJ/KIJ63A7ewDzVu3ZgvOtEROQJbyHvKKm+w6
fh8bc+yxEGjjce7j/AASsbiEg3ZramaZf1oVckPbX0vtPOehYd1ZA+RSmnH3LkFsGh3RO5yuxX3s
UU8QFJ+Dkwd3QdX7EcZtC0auTfy2GOGe2O43u3Tn0WZZQsVCRQmDnbxOTfihsful+yIkJoOBnRhc
mqntklIgZYZ80JRVJMembNyjXLvzWrblX9QaQkGVD9Pgzg9+75+Q5T9jTDu9CJfX0Du3tkEOaSC1
FVCINaowvq2C4M9R2CuLmSs5MAt6VeclcuoO7zjlTAR5futisgA5ODilKSILdHBQuc5+A6FXmq/8
0AoPHzdac2HbGQnVPsW4fw9BGvb7PvCaEyu4BS5SQxyTS0oPM6QTsTygqlN2UM/dgRMjZ/vK/c0q
uNjGTPesNDv+eBXHuCPVe77WDyLo00G4BqBhqBxKUc/Fht5S+uYWRlV/juuzI0ofRgxLFpFMnOPJ
gsLNtBjOKos717R4GAzQPDpM96ypgNO0E1uItucBoiOJZLCNnRb8WPsEF1HtG4fD4pCgb1ASufBv
C65OsiB4UTzBDkDO1j+hjX+0KTzkpEv8Cl8XY/288cH8B+580E55l5uqRdlWUPIaKijWuGKuulc3
DC8o0xQwo0SsoFQQc2IyQd4kPtRlTQEae5ZHz3N+cD6/k4KL/IoUZ5PCGASCyrmmQiKwx/HkZgmE
SBp0qvK57JwCR9GU4hYgXN2a+pN29LdMNoBgIckKj21C6tM1ZWZUkWm2sAPR/qsvQVXhcAf12zdn
EHY5MPMC5xRWqYyHQIb5g9CKGfUlrunYYQXDrugYFCqIAs3tXIOhlx4u05rq9k1FMGRX0PK1IWer
Hrrhg8L6+QPv0cRJnmLD5jZObXlseXKS9MjvRmTtwUJ8olHxpuu9vxxhsepGFuh1BTkFfj+le8Cv
fNWchBU80CazoPLVR9U4VMj46xkzXnZSSI7fa0bc9uj4mnteMrW8TavqPeUOODqh+xIHZNCWcvzF
HwqQDmVqm3uOu0EojQiL7isQiwdIsoe2sn1oWt0HrDWeAJyxS2KMAfFi7bl/vQ6L4yBrNqfr7juI
TTIOjtq6eV9vU7ulc0dWW6kkAPScj36hpXLjhephtLW/Gyl1IaHbkR2/OoZvnFhhkCILh33qyvqc
ufjiScXYG6N1OFEz76zvEhCHngPmby2XCdqzWdhf5ErifWxz+TU57MYU/XBJkls3ydWD3cM2WCjU
6m2MG/7gvyueM1vdMjtAJ9TD8Gd5JWFxfs3TVG5snInR0ndQEbDkJx34jSzvbt2YbccIfnhDMAlk
ZmZ8zw2/gia3o6WkgTLHoBivZp+id+gttajvGaxHvdosrVzhxoGOmrWsAKapocP0N3fWQy5vhJJw
VQ+hbt+3LEfHeTjYZFDBiiDMSfeZ7tOGn7QllNrG1PJWMMGyztzJXKtdIpkU3STlLck/07VvqXN+
gZygItU1HYhhN3zHVnfjxgum9tT+zh3Ompzzf90UxoG3hFYUYsjH2rTYu8GkrLu2k3sPQBnVqPW1
AHu9NRZeS/PI8idl2NswqHynvVjf3H1BQY15aCamt4TRlgU52KPAqA9y1D9MXygJyob6VS5nHFh0
S4emFxkUu7lLa6/11DVq+dKxydIvFnj9mxqb8JAv8jY21bU0rNc6DfVOxvbPYvPDeaB4zyO7Gi+P
2JeTnLUzWm76Xz5bKs7Siap4JC1yN+Z3qsp7XXjhbg3ln0yXsmMEr1ba3ddU4vnzMcw+o249N/gR
Np7N20Cn9Xrd8hk7Nt5B/G5PDtybbVrqhGunXE8HOOOzprsbs/PcUIKo4mnY+Tw7bivM4uQDqVWv
zbzeJDN7bs0dvgtGyqxiLW/UehUAKB/ZXjrzTbd+IQcW74Mw/pnInEnBDOS0bDZtW315lvkJ0/AC
tVlgQuK45fo5Pl3m9clziPMER1s05q1TvPXQh+Zw3LtNx2hnqiQqoHftu65jdT5bI1yjggKA4V8G
+fTCSMkXjsS08DJd9j4GqSHlTCmLZCtyHh0iIXjdeN7R9YNw66fxZ4M5e0PUSSOZzVzlgfuwNFpv
RnBWG9NX5ZZVX4jRjvIaqDdfQ+uqc5ePjHR9FyHS/GJieu9tTGNjZfw1U+yxTfJoRtRgfOCson3s
G0W+aLYHG+8+CWLgygMsXvONBF3wmJs2s2g1vCnXzvYYHoH2g8bpygO/BtHJZ12TcDHdB2fWf7ak
oTwtOm5oH61z4n52VLPt/SS7gvSZH5WrIGK0KKr2mF1pZcNTlvOYD6ZgxTrCmpD1d82Vf9PXZXll
6/0hUEgaQuFRM9KCUKdobv7I0BinQ/EOPeE6Lk0IJoZN55gAgcpWtiRzwa3kXZOYsARifHaQes1T
3IBSzOvyrTfBY8+863apTbdQ3t9WZHUg4WNFaqrpPPBcAh1cndtY7+llrI4+eiM+xubimy7HdomJ
9Tz/iMDIz25opMfWTve4I4tTCx6U8luU2MA/KWWtRTUzQzOz+IbZlVZ0uB53VSj/KoK0kHH0Qx/I
N0BtgqUjDjQxi/6IQwJDLsVjWjKDa9Z7YZcum3yVz8fAHHe2jz4usCno9YBObjYl8SfTEzg+CQ23
zbZLt3RvKAhcnfaHytLuuAibpWHHkKtAh1EJVGPumJPzyOg7N/1wV3s58pTJe6PqWs0fBbnkCuoe
bL9aDqH5bPnWcgj85BiHfC5iaiHglWKzSCpkUsHuwvS+W5K+14EgXBrcOJ4fgr123yrdGDAiWbS6
GF6iyR6dbdbN5Xa0TN50SJVrbIt0ikl8JWELn92kLSy0PDutE+wZ0hcOd29odxYQ3CNJR/oSjHVJ
youiM4ixN+DSnADuhxmjXJT+v8UV9MdSAbCtWp3um/p+8AG6/f9FtRSRCHRhNwHQtYCmM8veuZGj
ffHMXOyTpfjBhM3OlM95k45T/yAK18PiCQjPBgZYOaNEjqTDRKpzTxvGYSCuvkVos/bW6KBrIPNC
QukuWRsfdE4fgijdcC/8toCF2g638I4jd2jltYZImS78x23ugKZyfXnqHZS48F9j0cTYUGWOYJmW
D/9/MSh2Zy62l9QkUeOxo8piYDSVRhAxLqIah61pZO0+1hQrFFmttt4Ifsgsh/tahfYJl0izy6hC
OAA8OBQaX5DtUuJO2u0ps6GO51YCNSbRxZZHf/OYgIjBvl0+JN6IKRWVEO85BJ9JySdnMB/HibOj
LadNKO1Xa7Hw4KzbNNuUIYFtMNhMYl7PW8cvBv2CcYbsivrI5jG4FJNL8nXQZ1+GcIOc9ha7L2nz
WmLD5FrAsSt2+Vo3I6rePSwNfEkIG08mCK+jOSLtOj3lqg0LGUVx363V2smDsfZtBtgwDmItV4uz
G0ppMzZE4bc0wPC5a0dfb7VoVA6/K8IaNMGVJvareWIlYNH2Wuj+OwuqgAew0Tw4ln9wc+1RYYE7
n7ao4cCFszyiZmBlt30O3yFpEqchnI0lZkF02GpzxVPS7AOKERZFbu+Ek3w1/EA3Wi/ONS3E4zAh
J9G4cZnmxKbm1QLcZfeP8ZLCbSbOS2OSPT+CQDNOBT19oT/eT7SV37UWg1VjDnTRrBW8ZYANSNCP
CbpkN9Iasc2LDPuxx/sxD0vWA5OH1RyKF5+N1ingee8QVta+860sqlxvXqcHih6omuAZ1z6lQa1e
VHvfDor2zynYsxP+mCz4cZPKvChDUD752YxwgKw+gBfazVWCO9Y1jr70aG3Ok3prh/LRgUoQzbn0
dl17Bo0piUICJozpIK61N2y9wXxtPFSU2oCsWMxc8uQqyG7wCCxB1qUVAE0cAZioCCztSc30V7rL
2M9zWtmUnOGHIrywzSGGoA/BakiYVYzI1gz41P2UBRaHlcqx2wNjBc6i0Xpvl/qzTglQOLkF96np
gksQEuCMOVebeUtTpYB/gSS5IVA3bro5f4MVB/5lsbdUahVRQG8FRTDGszZdIFMz0OWWmsDe09Z+
RNtE/toSA+ZVU3CuhS32JKkqmGb3q/PH18ZP6FizEHOET5c8NCLC+eyN6o5RIHX8vzJrP7Ai8wMV
cRVxoto60vDh8NV+lFTTfhFLDTCmArwDiLj26Ra3fByBdNwfhsp4tHxqDWxaZaI5btlEuwMD6XIq
W1hURXrnlKOOqKzsIsWpp3YD+1r61d6XtAcCBYIoUaTG3sox6om8WdeYZsDgaZX49X9tQEWnrPFk
FI4kDqTaUQvA6oMYE8sjFglMfxu78K29mzOvL322lRZOT9Gr+y4HCSun+t2a3fCQgM4znfjieAmp
xsZMIsP02wsUhc0spdwZDdRUX0GVoC5L7yrTuEwe1UadxY1OSVcJLpiGz1urlq9xHODsjlNiU/YO
XzwsBH5jjLfFSeN1vGb6qShQYhuFm4cGTXPjaC4Sp8l8iAj1g6xq5sKUGIvLL2zJ36xJ7t2y/so8
werO3RcWI5Nvx19FOEOXx1xxxLHK6V214mjm+Scj/AsR6+luTobr2q1BXRXnWw80tGlar+gQO1lK
UlhtTKvPa5kslIvjdLqvq4KBqlqcDSoxgkUujlQBVMhhHlbH4pRmdsI6a40mAlVAXrPY/PHxMTtq
o00+8Iy1u6CcQTlSJkgRFt9uBpagzK58LLjpQr5hXgW7YUljzKl62YIfAARBD+2maQGRgERvac4h
9lWVY33X8hYJ0wHfnrajcaQSqvdYAZJyP/QWZZ4JmQLkzipi6YSFB2hOnuW3di9ZVoT4VhNf8Ze7
JVL8Yxo7rx1MsGipecKmPI+YWzRxBFE+lsl8HBwX9rrl9/gsieUPQnAf5+QNQTAT+EhvEmRpYjqP
zIHEzm2iWIwAHNXz/v8K0c9tOMr2FNTilj/AUcy1plOQhaxwesg4tIhRea1RcL8oWipZq2Zn1fuv
QdYsu5xl6LaSfLGl+8kczhGmA4UsCD+Nzk9GKvtIize3bGltg2Tauh6Bs3F9d4IPpgtzI4Ih2Rdl
bh1EGk2h8cJe4dPP2iEKS+93cmbGL378FNOYw/jU51V+SDx++VgxDpMVUovcYB0Y6ijsdH7kpnoL
hq5h+24WUW3P+XPoUyXGdR7Ew3NV8JNNU/9Z28FznY9g5DvuQF6oaw8DLzkKsbCv4tVV/sYCe7jD
oak3xAp3DV7wSwomRulBXQq4JlEpCx2F8UJ8onasjWm/SofdQigQFmZVRK7k/mk5zHND3wE2kE+T
QEinTjub0HWoBz4befFvaVrgUQ3L/GzE91v6/UKr1wK3mNAzIaIKHHEKenFyhu9xEJupcgjGqBiX
F4Hc5L2jnnSvqfbYyLxiXZSXXKy8V0pATrR59B9OWZQXDHSAabIaPZbyLdfhDnQWWE7hCAosKbis
rY49FkBMKOGeGznMgtt58vIdPpkqorhB7OpFPIXZcLIrUR8DSbpnqGS+Hpj3VQbmNdEB/bgK6CP0
2r1Z+opiPOc+UU4Fq+KZZgxkb6LwbBKE95JNAwXgTTRoYmCp78Q7YJN7t1PYQnk9sfFnU0dpzsVo
MhCbkvz2LHxiR89p7773MOV0P4iot+MOa2n1VXiIi9yZQ3nGX/XcyekCgpkl/sjDUdU+k3XBwxpO
47rvbxZqFYrXCcdfhBaJdyxg+ivKg3D9f3WZXFoPuL9KCsFLhZymwbaw7ENnK5Z0zXFtWIeuctBC
c0P4FI+o0jpX/7ec4/UJEAaWPlh4jLcdGhYlKQtJxgLaXunYZOjY5tyZId9Sj99dwviJUhRjvzB4
QWTtveOHLw0xF6/IqxvmGtZVde1E1kvX4N1UKVYDu8IqQdge8c0wiguVZTyLOMgRAmeGT9pjYT+S
gbsluEf0Zw0SWwkOqynwfp2QYHdmKr7TRAS2zQGKFnWKV703D32C/bzG+loGFETTaw6tMonKbpI8
W8rksHA/z9RMrwvcCJNusjUmYJzD2ModJvPHMIAjEzZgOS0y29sZooXtpYzvQ53u+6nRD1W17Mp+
QZZ22QB7boNWxd3KpuXPm5M/VvJMBrjbcR7m+4H4mNV8DSKnzEhBQa/TYod0RHDaMg6zgEOQkBWE
6PIjNRXBKQXiiXYx2HREQKvxzkG6BzJanJwyj3mm4aGGHWFufb++Uj2pDtUnbTsEid3ciWhwOZdj
hvUv4DJs0QXJi4OeHPP0w8us78bLx104AnMReK/YkPUgc8YTvI+uZIJo0OU5K5bqBZprpGz7Vah0
3rveeAtSlMYLl1+kpfxDAC46K+q72PPkrnMqVEQ7pj6WdEMV4ET20eljlChdOPjQQs7KNOYi53P0
m+lyn6kWndviB7zKCmsX1FE8TAlyIsHc5YBfeevQR3dOQOtwDOGIj0jLgjUs2N7o85LT8BPEziEf
3ScFeo1iKN4ZipwyXdX/2CqDWq+tU5uZdGwxeDPABKvT41T3/QA/xHk05xKNOkvxQqXeGY8hLLDy
xWX6t+bszmBoz+RnY8g30KwzuYPsidULlIM2D6Afr29HuimIvnQrgQJDIbjmYgjeNFmsJayezNI4
JrYKGfzmeyxkkUdxIaFrgdMDA9HQxJij5ctMbHkvmTo/R/waqTPeV5oneVbz0hoVQgSUmai6TYS4
ryx33MY9jtPBp1CRh7YmCwIZtgiNS8IqJbBXB7pbHWYeBKIsf+JWHcG4jzVnayOloLvzYG931iee
MZIAJUJ08eY189mAKNHVWE8mkojpfKgUFQauoaDLLrcQRWHumMs1zpiCID1vA6z4A/p9YFOjyxbX
HdKzyxvAdmixCJjBaJkBLah0vu91+ycX8Tu77aZhrYSskxCgmMNfbjSaK+EK23SUUDRzZDXS0zJa
YKF0v9LZ+Z6n5YE56jVNmhtOUsCKk/dl4UYPhmWb1tlf4bqnwGN/xKNDYypqa4/3TEz5jn5VE5fL
tW+6FzMtHigpKKS4YW//KDz3KxwtTCqUZARG+5wpFi4IC14if1YI5bBu+Z20vNYxHUyN6b1mHq0G
C2KhCLeWiwSy0O8RyLsavWmCjHH0dMNKKw4jMzvVwrvJCgpBDHfieP7LoZjaaWM+MoCnu2ogaau8
dsvImGwlgT73gbUjVwmarpezEwEEGqWiPOHaTVhNF8jOugSxJUPr1k29d4ykCD+hE+kW9x4Zz2Mt
jJuxcRX6SHCP9cHaQU39RSx7zkAE3bTDvPcLAoEs155c2s22rQEJrB1+B6D1W2VNr54xn2Krvbd5
4e4DnApyXjEtzkAUU1zaYYrCoHsdKlaZA4LmPuabjLVUQPxnuNXcxXCk9rC9TlNpv9W5c6Ut+5HV
zeomFedcRk0x3tthC8fAZTtOc+mGLUjF23zXsaRYaCcd10C/zJLIqabiEuAWCxWre8S1huVkA6yD
NAolX/yfdyi4MRRynjS+D2iBwFPZBkd3nOvLPFmgoXmfBrl485Q2DxnMB4esI6GRbCdhQG5HYUEF
gaoH+l+091bZsWhrT1XpZge7pxmjSpxbESPLTbNFuTW43W2sgcobC25SR7NnRt/KPdmcPdc/TMb9
YtrhMzJfgS1Z/dDbDPelSu/NNg/PsVTqDuQW/X0+x6qe4t5NDxSxYP/hji4ZuMx5o8+r2/Aw03S+
D8WlG/ED5sG/btI0oNmmtTdTS/HkcB516vzLaFmrXP+JIaM/DlB5A/lszd7tAFvzWFnvIwvMSLmE
2gzQTzs5lBAQAst8gdWPjVRHfgLpj+GPPjyjuuIeveNC2qcFR8dGm0+TXliL9h8y9vqI73UYq4Ci
VD7ndgYPnccLq9/2Soofw4oYzeija/2vEWlGmV6xVzbbmV7bN1DrjB1979EiMoVo0lxnyymjRHVv
ZMRGNgV2efn/CzknD81KFtu65zST54xZZgLgtJiZYN6gh9FzzPwSTucmd//1U82/M4rnYCnAE5Ec
8ofuqur5jYAqNYQS6yoCGyoRQxJyM05kAutzru7AMDMkD9R59vWyU1nJYWk2r3k7/lMVrBDDRRVL
U+Cko72x6AKYPAnuPtM/sT0dPHUYct5BZciGAfJjscWctg0oUeGwi6G+cn9qFHziAWDAsp8xW93V
EnVBwNlshTgbA/V7XpI8DYNb4Xsaf2ynYBfNuYaH8U8t/I9mLPdhttwyt+9ZWKAUo4ZbVvEYIiKo
3P1EGYfClR6NFA+ssp4K0h7bpIN3yUH7DEfjJktIXcDpe2paGKzWuKp2yzFfdMf923JZYrqGm7ip
jARrKoQIvMMQOPGxHZqOpOFYcNxfg3RCIbc3VArB7673VW9/OnPxOOR+TOSJ35GRzBARvZsgLq51
qiHGJXt6iKB8TXLTwTDaQqbGy+mycBXYHePSO7A2I40Qw+axbvEn3vR4BwPP33LHJ7l+DPrmBqq1
tUma5C322ncjyF459jaGeQjE9GAv3XNP71idDs+j6RwVmxWQcAXOX6vmee0xkdI3fTShUFWOMWIk
QldpXYYedZYl9kBoQy9+zhnU+hrwrQ84V0jWf5um/69HMcBqSLdiFh7sgh0paEljLXHZpZ24VUX+
mWUzXUKS7oEghnQyCnLSq4LgtkAeQUt9G9BISX+/LS3Wj9ZcHssUY6XXU+soAByAgsODUtxIyRYc
xzsPQGoBfJxrWCnIJKwR/7wLr5noErYqBfg1wTK55hmkS/XeDxV4ThgCRbEa9VKHBgXFMQQkBf0e
3qq4TP4ORf6L6+cohH7RQ/imB/qxbM/Y62WIz6bzDgyK+c9glGmqPX3OLT7tGW+BP19N34q6UN0k
ioM9FVF4oaFHpSVeBMdqHjKszUU5s54JSliotX4F3+U0802aeBdH0dWjuM7rhfYWUZEfw2k60GGw
Faj0vPjBz0EAFTkEyPq9b9qr2+MhXQe/uql/crvf6d6jfXzcxZAPISTxTOU8/8brMQ6Nz2DAvI4r
fqPD8D7Lsvs0EJ+MNFe6ssyNaWV3GT9sn3slDtX+PQ9H/pOxokrhpuXlgjXUyCLBIyIFeBatMj7s
IpAatDUisVxMa0XpTfKrvdh3yeBEyXLkxPk9eeMHnuNU40yf2jCJ4sa8SmUFnFx4nEqcDuTQkH4V
ElX7USHzyhDvNbAnUiE1/Q/hfdCJJ2DZVEd2Z7YOt2UsYUHO4x3ghGhtdycmw0XB5jJp2PBFDRiB
jW2Q73fK5dUdOW8n09OSUamXC3IaINp5SQNYHLHsgsriYDRPMfz+/tEPB25pVYQbpNN92eiB45OJ
R93jeZ3yLoXF6Jj5zjOUOHrkKphkfmgYrhgNGBFLIz/ZZfLg0us4sRIzvOEFChnPi1699I0603Px
ueY9a0l8q5lsH+Xxyy5g54SKzkd6AlvG4+XdULwSsoXghRkWO48DYNTD2I9JEnblmhGecKrkv96y
ZvgwSGAmOZSknTrZwAwkOb3zSM7lBEqIdpbbeUk4l3pHrpCTYiyggrDfdbSG4UPYsPei8D15cIjr
GSKkgsvHsuRiuczW4NcYgjXw3iy3ZhTMp4+4UruYOdljKGOm3/idWo6ylkfIv09V1Zz8liBWQoEB
KL30sxjZnxkWG1R5dqf+TXvoyKrllmseHTGcG4VZk8P0NPLH5C7HJxw58wJSdzA+IVt+xGzFImHa
H6RDj5Orm6NhDjfFYn9a6fDPo6CKTUL6uYTJNayI8gqBdBmYa7FLR9/ulD2XtipvAgeRPYa04avq
NaZhbgj+vBCEmhtUB5BBFAuY9l2v5xtbm0QfcBLO6jWnQMXD1dV7y7Gh6S2xTUpcJ6w7cZjeVnyK
5YiA4Q5PEzA5FvInsIl/5gBJjFcntlsy+GN69Kf81i2IguV1fKmsHAM46fA8pf3TB2Q707bYlVdR
WE/MY7+hUT+X+GLdnIWMF/fHFTj6/8+aath8yvhtE/lk9GuvuXh1zeFjHHzYPU17gJ2WHM30CnZ/
S44JgVgNd61t4XjlYJdT/BUZrvvksyhG5LK2jmVd/k+OZkn7l1L0hscje2RN8cez2oPQukOg+SYr
QqdeQsmkIRq5X5iqMyGtjV4vbearn4Q7gyoQeDMVmfMlx5rkD3i+rZ5A8IxSBMUjXJf1dWx/WfBI
QNix3k6xwW9TNU50tXwRj70xfIh5vQ1nm3F/A6uRid3Y0ny6M8NR3PQu9g5IuscKEB9WBmlsRnQt
SaHfAIaevx2fTliE/0zEtc78Nyxc/7Yjz3YCAKfTX4ks/hxhn4TG5kxiextTAj1NuyX5TUTmfZBX
SaPOMx65ia8uj6qzpNkXSla8rlRHXiiIL71gpJu7D0fhWuqqgbA85mg0FtCXnOyhzW7JXXH4JjhB
t03KsDK/ccXTlqfnd8NXR6Hkr3DyzyERuLboDA4SnkfDvivhkbViQCoT89kFc4TYdHTc5dmBfBxU
P/GYXWT+lvf/w/ZxjjZfPKJecLq+Bezy4CM+JeX4V1eMkcS9GR+w0Ca0MRy8LDcuWhX3S9B+hKE+
+E1cniyn/UgzzBZjg+Bd9ZQBd0ymHDW8rT/7n+n0Fi/yF7Upu/RDidMSRnu7XGy/nPj/g/Hs4Ffc
rdST1v70OdW6xfhspfl9bdCi0AIcuuFVFe4N0VIZh1hQF8OuVpy9eSFgIEosPuGC7d4K08swuU3L
ykL02le1XjOewOgLg/eIH+gINgf83i6ZwGxSoCzr9AqQ7gSWvCN3sBxN/W+Z5ps2Dc5xOtL83FBU
OMofo/P3NSU2Yo0x67DEIIPisHFCCecyh1rL0rsjW19GAQHObU6HEYtG9kXUxVH+wjAGZ3f5G5au
juppEpCwyJ/mEyE/x+qbbYcR2VrEuF/cJb0Is8RDHTNcE3PVOQaioGn8E+SFfHP16wwMs0wBCwNG
4M0HE6yfQVd5AXPt6B6iyYNGZ7Qdem+a/5CuSm7GMbzTtNm1MxbTsP4dctJEPpXCbOlIOKI9bXU3
U5AmnVfkyBUvy0QdTt53Dxc2UmSF+06w6Cknwsv2WCDlY3gD9wHs2GFNLe0QtRUz1JbNOgmpeEYW
7eldRr11AsZax1JxVLa4Umc2iDnlYhsrT8vjLMi15lR9FApkWVoPGPVAeI6epoDWpF3aGHGnqkB9
l17yILg9Cbik8szeaS/scd8gjzKb8ZbJnbNBbGjTEhUntm/fK3iBLc/IePjLpPtmxDZKz5+bg9Yq
XxvCwFta0Nj0hJoLoKMtloqXTT3igPaoocrLwuAY1wN0o5eWtdq7B+SeNQTeIsf+l5Tys/UE/rRg
OMzuhxdDLyqpR+GhzXehIMouiqfGbV9bJa2daCsg/gmuCT/Azw06j1P+eLAVAIaB1btNwkZ5uNHK
hadz/amZ0wqbF1XKtRyn4tGJjXAfV8YZ3sR/7J3ZcuRGlqZfpazvoXHH5oBZd1/EHmSQDJLBJXkD
S5JJ7PuOp58PSHVVStWj6r4fsyqZUknGAjjcz/nPvzz0WYMBI/tWn3vFqp4Blj5wDnbGk8revE9b
oW97JgfYldy08xaYZgSWFabxYesJSdQs6TyNDhSZ8b4HKsAeE0QUCy9rZxSjWumMaPmG3yrdZ9w8
xu4+j8anBkDzSL4iGbnOXdHUH6XrXKYcBVis2mKd5egIugnGYNtaL8x8dVrp6Qkjrf4BikObvTpe
6r8mno4SYwr2uJtsAZklUOKqVLJ8ymM+CQQy5O8Kv7J6kPjktVm5o19C60alVXkpHVQTCyJA+mJf
Bf6V48Hoc1Jl7TinVzjIJru6YJTntAQ99BOTxZAkyZTg9FgyTRs0LEWFXb6YCi8taww+IP1tnaZ8
WZyC/r+l0mUsfvzHv33kKMuq8eGHH+bZr95IkvQaLIb+z3/+O6ZQ/o988735/rcfWYOjxe33lN88
NogNi78d6+R79vnf/OZPXyVpOr8x6VJINixTQgXBPKn/UTdYFpn2bw6giI3dkq6Q/mJ4hE9wE/zH
v5lYLlFUIscQBmwQPJT+bqtkmr8xxGfsYRguvGpbuP8bWyUp9dk26R+2SryOZcyGTwrrJ0BVffZ9
+tVWqRhTqlOSIp4qS37CerxhX7nYgl4rUShCkV/W67404BY4wY1uR19BSe6l0EYm7hwhyZUcsC2h
ZT01gmo2HPwrn6gB0Uy7vHPva44tdDM5A+Z8uqmmW+UVEicGHft82ouh0e/tWkVMXBzniEAh2qQj
YTdWjvUM9mr7EZF+ajq0mFVa7vKMkWAN9xi9Pa2zEEcdmdYQHOpAQbIo9oNfjye+76mIiRib0lPd
cW6pZKjhHbd3ykTh7Hhn30Vsn2jZdW/h/CKMewjHAbuJeS8KOm2I7Hoev1uecR2NuPeS7Eorfx4l
Qx6kclDnnOIxHf1jHTnfZGfcy9Z8mO2m6IZrmnzZHqo0BjAcg3PbF2crNe79JHpvc6acyrjq8uk8
OiGleRIcjVrMUznOcQnByo+8D3Qn0DVgKWVhcIOKlXQH3OcmHQCY2hfjzWhE1FD6TxCpIyN6JesS
jUDhHEle+B5IdTTb5CuqX20MV1ove4yEeRtO/k7XjOrIMcSU5Gjo9ctIQbaCjRmwodpXOKjf5DlO
sWkZv4fSudSjeUjR2eO68ih0Pu1QE1djalfSB7dCX/TNyKjRZHzSa7kvNes7Aqw3zeR4DYzwyx2C
L5EFb+gw7rDlxoszw26xN8A/0TMFfL0IpslqGMRzOJJlJKe3JPUurZ3YKzkR32irL893qMmIxcmS
LzS0JLY5yaXq1nUUvOURBlsjvNE1ceIfqcRVfQYSC5oSFx+S3qRkCAlyr+IndNOknpdhcSdZtoN7
18Tpu6cIQqys7FxPsH/GBrS1iobbwEQ2AbnoNupEzvgIArAhBBTCcp/7IBwwkmgeCgeg1R5hxtrF
QwnhOOw8rKG12a+Qgg43TYpvZ4w2E0hS6aGjbzHLQo8TfmT4utKwJveCRK6VY+j3GCre5zgxbxh5
vtWdcwtHUBwKOIhuMzE+8WlXNLyIZrP0piHXD+0o3Ezu49jkmBv1oOXpHpeBEc7gVquZDjaCqoBi
L952eniFLcIBAHtag8TOM1fCSYzgkSqcaYEIP7XEvHeVduWPDybTH1x8Q0Y9efCVacFXVYY/2kNY
9HMCcwwNrMM/YMDBP+Vq177+kCAE9xXCNuA77hzmgqtmlhAH2bkKGZqNzQSoC2t1Fpmis4ZcLcLy
5ITJl3L1ewuyUDbLrIMJbq17hznZcYQYh5QyQvL2nEusAQaSSzEaGA4EkezYsgBKuu6mSZjuI4dg
HhzVd8Kie8PhVx+fOycw910OMKWK8TW4GDXy9yrTBC61PHSZiHfgFR50PNy3yfjq+XGAkJqxSfKW
dpgxCK4rZo/PngbdGgOayQ82SHfuw0NtetYqGrJL3ZE/aoWfSajYCoHNIT8dg9o5MFZcA8/bZ+V8
t31WQ6aB6hRIlUAjzfveZtoHzeEIRHYf59FnZx6bxrvHdlgc+tp+EGpS9PWM2yhp81I961z87TgJ
AsrqfdO4xBCquFiXEhF1drFt3JqqkSY2onRXNm9ThPk5INmzrW8QX9BxJNnZiWD7VoXMdkPPUi+r
8FaRNlCM8pkRTYI2F//vMnqP+xCGfL3PZronzEpjpch2phCEujwvGCFg/1fmM0fdPYEvHbacCE6x
k7nGUf1MmuoNJw40GLWWmOxuGvjWJGLdeBG+YbLPjp47y4HIZ1/B5hMra7AgD0YPBpW/atsr08Oi
xqKixtS1/VHbDEYrKLgkCByFk5+tnE+l5Rl2NDPLykL5TScwBPmpNLvXKbJvSbAB0RyL14PRwNfX
OnhCBvmeOUrWgaQjSCyU8sOUvxH68qxsdwer+3YU+rPXcFSM/Ux8bWi3uoocpiY7WRbvgDJQUtEB
mHFQ0RehVYtgEmhzeIVJt13UhNSha6hgUG0CM33S0h7wLUNi20Prw8wfc6CX2mrHqwbrPporQhs0
4O0BeM10LARG1bYWSP6g4leivfGd5ASzgiTB0b3UenGWyCctO31iqP8pXHWLOTZQZQ9xwIKn7EcC
kmNJRJqe63KFVT/zLmujyFdmGmrBrcvPWtHelMkM++ukBJYDOpBIePD1K6ZZdFe3wYhsADISnasu
8g2lfLVCohxtcnA2KJQVYmF8PXFDgZmGeqgSPGG0+1X+rNlYtoZEsWCPH2y6asLIWj7Ys8k2xtk7
yx9uyznYyhRsXVQUqicKNHVOsic4NqBCbt7SYF5mnXosGVDLLqVHy8w1eqAWuqQIrTmVrYJPizRH
aIIoU6P6wpzymGrKgq+oLmWvKZY+1FPRkk3gQ3HycKg4DtFjo1fDsSDmHhEBOwq/XSc5OIY37TBF
zjyWTOqCs6myeiV84lX2DQ3GtFEtnzU0Wh7abKR/yB4Be0uCN5LZH6C7UwGLwe2wyMuSlyyd4YtR
bdKF1z1gyUBCLHNGqFai2anOfHQ6d+PE9sXrKJXExPGnsuq1bAB/WbpB4X037eDLs8YIYz+sWSJ5
H2AFodBebAOFp3sSWDAX7aM+L2vYmLjYq4sXT3BmrewOt4tshY/2+2DUNzLi2EpNLo7ufq/9vFvp
rtqTsV1tgp6F3PTGPgvGZy+MvqYqeOvy8clSrwUMyS32vM9u198M5bSWkdahg2DP7WdusN/vYJ6c
WGqnMuVFqTBvKWavwZ+ok4CPKjwRNA8sTm0yFI+tq9d7tyGbskgPTRw/C216Lup5IgQRBtF4DT1v
uo2luDDeJ1XT3HnSr+/sloxukaujJiHpkWTWogVgLTqjE21KwQTGiZpoiyRhR508sEJytUoBDw5W
HOIf1ktifOt169bFcW7xh8GhjS66feJN3vXoBit8fEY0AtwEaYpbN9jBcmFsZeOZopOIEArGE/DM
UBRzJBsFRWKESpX0T+EXj26aveGff986WzK5mDvUJQrpGKuSGdhXLZM63/R+gCNvZM+5Z02xuYkT
+1Z40tpoqjlwiK5CfLPWnDPGvrTYSJiDo97Hl17TtkKntgKOfiz9I+p32Ly28RUn8VffIvWd3Qtl
AkDWNmAwOGUgR4GNauvGVeElb8UXCcvgaBiLb8NCO+ThiClciVwrpruXCo2D7T4hYq1Ai8z72Pqs
zTzYh+QKHwxa/6R+aNkjfIb1a7x69HVPdAZEnEuMuKxq70zO9SGBX60zHK3LGDQhPzRmfpxw0aFV
PQ8WQT8S4C8LD0wiHIRD4bs/8nILn5mBcFRiNt1AgucgjwaIRBEsE2JxegMGJ2UeeSOw0DdCvVc2
QV7QkaaEDTnieGsc7YeAbsS0LEb+rI6Zm7whWX7tovs+r9+VqS5u6n54WvBJ0/PpG8xA4oSQ87FO
Pnq9uc5hGGK8ELgbGxMHVPY81N6QnZN4fMYWft86kE6YOxKHRIHbtWSTjwa+f1kJ46OG9+La2g8r
j45Ob9x5d4jPPjWhNbsyzYxVkqZvPLzr3kJpbuANk1/6wP/UMIdjplRcPE29WaQY4QNHojAc/9eh
L3C0xpUw9d4k9x7cr8DB0uZBUuPzECdnn7cgORJ3Psm8zNGjV6vOP7FtHo5Z/UBiCYCv9K+1kiPM
tKqPjlWyxxjwrIeNBf6EWpUT17Liz2TwMW7xd03jf04VE2MJg8eTqFHYE8oGk/fAg4VVtQc4BhiZ
IGVfH1/IUj/Pz5VHp0FSJBtCGOBlq5g+1tlUrg6Ymb13BIetSmvOvipZvAzdiz57F35vbrofnhti
qqhFX8vF1pLuSEIV2FlPWVqEWJSqJyY7CJpM0hVXyD/jEA23xfblppDjrbk8F/VzKKLryZpvA9Y7
MA3ZliSG8Xj49WxNHBIZ3KGVsOcohmK49GP2VLCFQk/HgqmzLbxhka7txNgw23tOdJNZRluh7eiB
c8WhyyafnLyOplNGb+WpR4iEDJiSKyoVwoihWmEr8DKMDSJYtq9QFfE+5HQ/xJGGfT7k670XhEwA
FjIkeZTXXUOUboppk5acKQhMKii5rphFrNyIYtvQhucYb0r4qOF1q+RtkekDzizq4ifZtRO8NaEF
O6vobnSqGC7KJ8LUD7O8UdgPTaUy9pRMKSc5rndO7eAPS4GNf8R9Q4I3IW3Mdwff/KjLfiT6gQ2u
rYdnK2R9jzRDuUP+AHDVqepQWsDLfGVy9YohH/TF6NnHETS0KkrGsvwilTB3aOlw9wS6jrjSct/6
3wudM45y2V7FuXvB5WytwlywHe+iqOeyhd1rCWoMqxjUOUlOdskYsj1i+W5toi5/iwasaN2oRuFh
7ZnWtRtBrd1l/idRUa/ZQL3n2LD3CeJbFeXwANeGgRVcbrYWZqPolbG1H6t4q9f3oW/beLQpY0cq
3PPoDYSL2FRvkGHohgz8uqKOf5SCIHV6A4JQAFsTxsuwX/aa+1gMYNB9WUCOs8S9iNQOGvDrYPVI
q0kugwL3ajW04BmCxbmv73o8hSBYM0atHpkNfmfUNUEUWac1p0qI2B06Y/g+qeTV17JTkkK6HxpM
/QKP2ICQXdtptHyOCOUOq+AxdSoEG2ovTe3bWLERNGaprTDY0ueKjdnbJzD8G3rmm7ExflTYvG2E
HSOxr3wHCxl1r3zWC/kA6zw1ke8huZ6SmwBknRREqqjAA+ZUDTl9hfvs21nOXNA4Zj55LVa3n94p
GquwRl2PmSAPGIOB3i2arc1Rs6odSDxqBAAv0HRpwJZz0btJPJPKaj7JMyyiGPYET76nX6WB9YXK
8SrqZAcnA2KmWQ/7qBmfzcxwqOApKPuByiAhUcLEVx5BGgHlaccP+tW3nAMSM80RqcDov7iBS4uV
UWyOhTxB4diqliMeRt7kV4/0Q1eQSi8ykXfNFB9MSSEXz9ZeJEOE+sCgAqF3oNgISOW+Nuq7wYLu
1W5Ll3ooFPeO61x1muls/vfA6f/MaB5vP/73l170/88XmnHcj7zAHtsPmvo/lxf5Ha38wx+2C3J5
3/6Ysc66TZpfcc3/6V/+jn/+C+RUib+CTbd1Q4DG918B0/kXfnehd37TMZEHiERma0nXMv4LLdXl
b47AAh7QU8cb1RL/QEst9zcbBzRHOVIZJK9K/e9oqaXwrrdxr+ecmF+Nv/qv7/2HMAGu2O9//lvW
puccowRM5fU/WtADkSrdoHhwpAXVwNT/bEE/BROG5TZuaIWJ4VhKh7gvuvaVQntYTSQE74ik2Y81
hV1SOjSvw5NZYeM7ccqiyqCc6yz0D4a9DpWbbxMGAVR1bYRXKvw6zmG20mZnluZwNu34GAIqHTNC
3TwTnZLeatWq87Bh/uXq/zdfShlcnl8RYL6VgfU/OLM0LIeLJf+IAPeqKUmBxcopAorTC6y2dbeC
MhDw6DL2Reem1d3J9dwrk+4vNJiZCPltQsO+73yHaWf2Zedyv/xoqQkbBUX4mFQ4p0ENJbart6wt
EAYggR9NEEN14oEGDn1XouUIMFwsSuRb+NkR80FuiNlhCab0tgbwwfLBSTAXRvm3zTATWS8va2Fm
QakCwrw0sXYvigNt6wpKOxSMHKzXygoFrksOm4UuwG5thO4phgQkaKC1xC6TrywOlNgXLwwlTM0B
8xUveYfFn2zsOoBUS8nE6Dmk7y2rx8QIYK2C8U3rOlMPbJ/msRyweZFJSIrGOLvg8t6CpM1sdsHj
cvNZR0KK3NbfVyZRbk0JWdKe0RkMVn/EXfwNcwx3X8EfHxPSuJIMxZ7UB5ry6ORkAWqUIn3RYTxo
Vo3wHsE6qWCM8AMgGWLbUdzVBf02qrV8cuurOk6/ugjSrnaZqufue9bbaFmQI+aVXu582Tw7BJiu
44m0muWyjfWJbVPbhPMKxHEJ/KBK7U1RwWMJcnADCS5IzjrsArdkmp0yUBeT9haMKbq4TP1YbkPU
8ttFnbn7ANn74BTdtRO79xXPKcov1e0FhM2fbxh5sb/F04ZaGlQzMbWHLOveZxblBpXitFsuYeRX
/nFK643mIgTAj6nANiGGlSuxdAFfzNzuA6/kZqsy/mutvwDKtjNjRFxbWOKsHULt/Gn6MGoNy96a
oV+OkH3sJ7zfS4oTrPILCjyuYSNIcciG9CksdbT1iU70mkgR/EjjY7l/VNnvNv8fLR4Et71Ce0tn
OP+cTHkMdbRoa5RmKDx9FIilXhwno3tKFW2Z1uXuvsbJmX3CvZpTGuVUfoS2fwkdzDx6TOO7Rp+f
eV5IuaLZinaXxEmOsQ6TFVEHz/qA/qHtbRp/NLGgHU2N+xkakCi/2FFztazlMkGRkd26HYphv+c9
sULHd8bgFi6Pb8iofWaZ0XjYB1/SQztez5eZlVZRxfjAwNZ2Q3x2u3N9dO+Gd1KR87ksCTDwYy/b
338/0idn/57PpAwzLYEBGy5KIfnbFidit+V9Ao+/zNvvtemqbWWPHQ4uXOe6DreT057/8TPL6o0M
kCg/rvDR9Hngl5vvhGS3arMfkU0SAH9fIOTdwVO8TxPCDFt0g5vQS87k9nH/agwr+xa4rvKhI9qS
bxkGTJ2nzLtebv3yxZd/SwqDS1AV7coO3ZtlM/LmazASg75e3nr5ZsuPVfQMYGa4xBgoKsCGp53Q
MRLE9AVvJuFd5aX1MLXEUqWRDn5eafBAUJa2Rd5slx9fXhoJOplVhBHxvu5lsvY5jIvBxp1rIK6J
tjWlI6wurVHyn8P40aZFP6r5SxgF5eBggywtfxRszSvXAEjwhr7bk6a7fOpAE7ghQtzzfX+L9tLd
uwmOfnHtvHsyehmZNG77/Mlv8NJYnmlbktXg98S2YfkAmp7P/uLJe5YgWtPIjBoz/LvDyq7Y8dwd
Z53FUx7uR1tQraf5sTf9bj2GpPalNvJIt4OGw8G0sg17KwhI2i93OxeAhn1CrcZqTPCEvon96xpv
0s2AHX834GQUz1uGctWpjVAazFuH4Xbf4yZ+IKGenMMX2+POmvPTTHX4ZEzjBTutbp02BZKiUlRH
3x891g4pgMCCu8lV8pQWp6QgQW8s7uKcHSWqr0k/NThSecIcWcvT8vFkVR8b3/8KbYMhlS5PbUMH
SZzBsx0+RWVBFsIQzfY2zW65yvBMsHfE3xnmUFmCeaAZwd+yYzvpZD3AdJwkeITYdW0NquzxZCyH
uTf7fURT+ULV6uxVTkAW6ontAkJYqWww8UaUuHx5rdgXmpo5Yzy1KByIoJOzVdWyPIEJW9pEKJ45
+xBPU9R5lyHkP9tlTkuQX9WsLh/pI8pDjglzPhpr00KmXg7nQiADCU0TfRfYw8DAeV/r0zmtEZY5
GBBkFSuN3CxK/GzUHzIMVExzOtfzUQULEFWqDnY0P/PLwYV7P5RZaxt4HGzz+w4TuEU/H6pOGZBr
sRldTycqhc0A9Cqie5I309Ty8j7aJT9BekcT3ZXlcFuUOBvCHFuNRNls2LWn3Xem4dWmDjjaPOZz
k47m1SLS+Va6mLR6HHDrtoshbZbt3m7Tx1Q5If5jIZ5tAM1Q5bntgDZA2DZR8IWo9XNg3fD8ljwa
eNd0KZTE2g6ObaEyHhmN1czjXxCWcNQyLJzyMveuIhf2cGIirpzPxXzsBJoBno75RxW27QABKVQP
U171sb8RpXoRRTldLasrKcc71LRbUb6MhtcfRow2UdAxtiIsuhxIwZo9BarOhWArSWzhYSd6TK6y
HjlTzwiUe95FrFpXVCQ/1H21NXBSxHQVEAazsgnKeHNfdQWiP4S3u/keaBesHcutMI7EpDPQ9HOs
D+bjtDMU/Nn6LZCcKDKy+uMQqhrhH1VHIFA/d7Ql7XwI1ibUxdKpo+uaPR+jJonGCZ/6NOFEjwsY
v076IMzoIR7sl+VC5LYFDDzKp+Xs01RgrdJ8FzvdOSsattWEC+yZbfCIQpADbL6SmadvM7sKdilW
e8xGCbZtfGERqzC8Fjoe8m15iIU1bOYvxVLHQrnADxwjapPbJ9EOc1/C1CYCDlkP8nLWoKpZDSCm
q/l32OKb7VKFz3/CMgx4yB/XVuAbSxVGAOolnCvQmMHPBjlasV4KidRoq02FIotBiHvpird4wFNh
KRGWh3D5tyBAMca4crbT5sv0Pc+q3ieH3J3Yau0Ksgjrw4lQzOQlSZVab7SI6AlgLSJxVnnVXY/A
h85lOQWVYnMMlYEt2WNo3yQme+AyuGP+Hq+zsLwNYihxWaWowJ3xKTWwPfJihFDL2yznZz/vNe68
hPIc87TpW2fhD5D65MA3ebmvSVDYLSvMijsKRq8jbFJ/JJzjtnSq99LB1cFjfVkaLMKyhyhtPgij
mw4hPkS7aJSHIcCcL+uroylLiGZh+BXCLRuYUy/Pvh45WEVF4Y0/sTcvq6KdrwEI0FePETjaTP60
bCVW1r6URvVQT5zmiIs0FvlwLs1P0jqNn9+hDIzvABe7emFEz7sVTClCF+a9R84lV06BF8ybevHh
mwlz6/l4wF2GSoSTuDWxul4OiWXTr0RyXXQuO3DLnrjsXRp2Jjsv1wB+GpzI5wqpVxMK9KDnKDRn
s2gaIGzLwRbMq3GC/jBXFVnI3f7rhkv/c79Ft6WrmcNjSGk7hDr9sd/qSnZNu8JscKmhloWMs+uj
73gtrC7zhTFcQTip8PZTiqLQkREoD8VBFAbYaRG+J8zgm2bW7FXC+ppKFGoD2xt2iSk0BayMRHVX
KYZpf/25DfNPfaIhbJ1jmSbaNHSLtJE/fm5gJLOJGc9v69a8LtIs3WKvHQc2onhu/E5zp6s4hjTp
G9dLPV8E7X1MKte6brCZxmMNo6c4cfe9pNCwRLSvNe0GhS/bPboEGDNM5XCrCiKmur3WlZtWZ/Mw
GuRw+mSCB8tHHl0MEdzPjvNmPwbtt6Usxsxx+9ffVYeV9YeemO9qCNORhmPpuq3P8Xq/sqJcehXY
mUjixcgSC1IqdI2B3zqbF6RW9O5+gOxBcOIS5ft7a2vZRI+hDTkv9U4skK/WRaRjfVXghuJQ1TK3
OUIj4AgY8sNy5wUWHFSPeNkz7Pcz+9pOh+ZffBtj/rS/cLzE8m0saUFvcm3TngGSX7+NnVH1TujV
NzGBVqH1Bd94XEvdO0x+TRhZ758lbg6Y7Kp0leddiJSMfaUQzrGFnEU8Z3IXiv4pRXf28ylbnu1E
c0mAd0smJfq3McE2UqQj5Z6PDQeWQ1HN5MFC4HmQDA3yuUJtRiPfQPZaLmor8Pst4WkEH39984z5
AfrT17WULkkIlTZcL3OGcX5JCuwdOFMo1MJtb2JTIlW30dI7LDA4JlJCfmvAhCossI3ybtORwJKi
or7QZRdsluNwKeDmM2S5FanT75QCwZ4D6ClYYLHCTMGjZ3bXozCYSnLTzAO3uDo6Cfhx5LoGNGI2
GICkEVOi+hE3FiQn+tdff89/3kikQSqjAimzhGW74k/ADb60Pj5aOcETcyULXvs6xcyPqpfIAHwx
XDaFpftZKssFWihcdtbl5i31ClmtP/TBOuVN7TzjyL3cl4z8AaTciHSxxOCgjn4SSn+yJM8/78Ov
KJr8p9sjuTHwIcHqXMX87U/PVk8MO407/ifLyeqMZbMhti+kaphNDASKcr2jEw663UA0hhs/9ggE
YfzhnSoT7fmvL6Kh5qv0h9XCx9HB9iwlpcsTMm97v66WUCgs95nOujYESNdnDDrNzIxiLv29vkZ7
NYHPYEONrUAZ2ADg47grs9kBy7PP3JbkykCFOBHGtoFG5h9qZ8RDNCbxyTRxpMfGcIWudNntvRiG
F36B60y4J7prir4ZEqJhdir0MUtV15V4xZcTRxxEP7abonDGLS5fq6UlWopUzQOAUl57b7oVx9rS
zvcko1jYFerQ1sREVtXyysuu5QAKOejSCCJAi0bv7EeYVPJyYj1ZzvcY9/xViF2rPWBBWs6d+9xm
RBEz/dz/qrPhgTVz/bNFxyGUOhKdG/tiPp+OUqflqDzngDMGKMQ8WukmmnofdS4/U4W0F+UAEkOe
wbjrmVys66nHfjskq3b+MGLqq73pnJYLtGAjeoePQk4ZNWQw8hPfYMZO6FHTjSWya3NVoJNOGAMM
BuUSUNWMUXTotzDdWmlwLbZzJedjQnijVeVuGpur3qQfK+v6eekfF/wr68xbCENwWlLgqMHjyc77
8Afh7qfGhNuIUfUmVkC8deQfiR3Ud0QaJrvI6pp9nNuw1fR85zfMO+x9b3Inl8p9yCWG2+Y7k3ua
UjHKU5WG52oOW8qcnW6P8UPPi8FKHAeCN0Aoczje7YyIzeRakxxhEZNsU1lXQWKil3Eog7z5O/lY
LERGDyJaBdolpUPp5HTxdQrX+W7RJ+D1zp3e2B1Hqkqa4UyoKHi0doQbEJxyXPiIUO13XY19hkkb
Q1xUTedwtkaOHEiFFGeEyvdIR2XB1GY+upKGYQre5ygv0wq+kWE/L0egPUCFLafoczkpYjUCheH8
tGwt0uPlfiAcNHGzw2W6DTnv4fhSwopyzhK/qBDqr5HChR+QBGPgOj6QQa+upEUUXwadyvBghvV4
I/UuEtpGo83sSFitpe6ulsMVvQDZxUCFy5dt6g4flwEdOlFRV5bT4RP5udTGobbGU7GkAaAnXboE
RoWbmiPBABqNsuDhJ9w+t82JQBDMRmNWuEYOY05tjBNukk572RCm1eK+uXw/O2juCrqJNRI+oOa5
22VXoZWrGYoSuMy75Y6+x2QSdyzQo3gIj03pdcc2Lx/dIIbgYgCl+FXUbqcZRmtM7TaqTTTx8xxA
czRxLEqiB9LMu+qD6iqy8Owhvv1HWk7abFsnT96k73onHq8LohEXjENLqSiU6d/YWLjmoyLcaW56
ZRXzhA2ltwAFgsJ0oyT56TNW5+djsWuhpqI9wx7nGuTN3/p92dJYYZhCdBy/Oj/Dfz8SllPjJ/js
c4oGUfMiS/x2ppGO2xwN5u+iqKfd0lhF1HlU5sWukJj4qOxIQgF7RuTeFzkeKCrzYhQO7rflGGgT
dog0BDluXAeD0ZaJYxOlx8YO91pa1QcbDRHjSI2Xs846ie9bSYm7AK3kTZSbSqUt4LyLrJRPptFS
rdFQ8/Dz+WOnBUIL4G0wlnevnLnECmFzrQffPkHDunOj5mxa2deCjop5/bZUJr5TMcie+UDGrGUE
fennXQL/zeyAO+BeCj8/5oxyl9XVG5W8rttz/d55sC2r93CuGp0+fBnihgAZYI6loF2eGH9k40Ex
Xa/wPDV3vSYPjmXL09K/YiX3apjRtNdL6x2tdbL/6zNPzsOyP5951LYupa3D8ByE7o9nnkG8G7ot
zI9GJSQC971MnXCTzz11k8PwXT4jNucrU09I/t4kfq+DknEFcNJAQ4PtKWYAgTh5W7aynOlAbqJ/
mydGzljzA2zSUxve2CGGH3pDSHt9W4IXnOadu9LMeDsGxWmpS5y48QgyZH90JQVpHfIU5E/Lg5YF
j3HcYARO3wzkRwwjGEI7D1pa1YHCZw0pyU6F/zh3RWn47KdDgRxOstjny40wb36ckr0c4F4v3Wlm
0Gm7/jaPiTWQMdmVUOGwTXwR8UCQ67wNDIPF0Tmbmcn8ZpD9Y5rWT+RwPC19pJEBZ5XstT/B7aV1
HECpNlaPIbLjCJQ75EK2QXijdMSuRXpsDTx6m0Tb6zRChKsxxQZVn4+o+WqYvfbqhwjGlwLt7391
LYGKdwsQ76KD9kKFraXLM5K0PpTcUDsutyMsTdCzCjviaA9nh4PbYc6fW0bz8C/WzD/1EBJ74Xl/
sC0KIWK4/7hkJNFeuHb5amMIBmxLY64n4SNkrWXcsKwdJGRvnRg/tBYvTZT31z3fh4aOHZJYNwIz
uuT41x+LUu2fykkqfYpJwJe5v7H/XL/5iT+2ZEPTlo7JzDOuQHZz7KqnWachxy+952BUIJECZXVg
RvsmVGhOMBKM4yu/ytLHfngicvWJqHD3Om8HBGx6dRBd3h6hHZnXyz/8HlnxCJnPG3A5R36Q4ux6
J8uNLCp0luZOiOKEiZp1Ja4av1W3yoa5UtruB1SnXRt49gOUNjwGhr2LMc7WvBmBInfYkEfrbKTQ
lql9IO8mx93CeICDa/OZiWhinGituw7Sq6mRF1JTYk0Q0rY+3u+7qAfPAw674GDNGAbQfLAzDLPU
JiFY6SLiG1fiv1FrqNIb1d+55gyMiMY92QxaPMywTnnLB3A1iD6i1D6l1d2bNu6rXhleV4J8h5ws
nY3XbSrIGHinltFx1DAY70p/I5N84FPNLphsBZuy3QHPbnD+0mJtQxd0RdlCgJR2VWnJodIVyU/P
qTPuG5rm0H0ITexgifEasSSW2nQX1/FNQ/8k0RxBJmI3D/3s0/AxvTXbr6lptiYC9NQFYQhm9wHd
72E9fTmadol8546cMNVLfW905o55gB8RbWDAwmlzwvawc8MfJGHcDPG3uc8IKWB4hdve4NPJNfBx
tFM2Gnc4LRzC0t3bm6nC786HlRVFhxEmW6p9NOmxTDMwrTp5c+DF4Vkwm+Rbr8xcdvBLXpiXuaiI
ngx8m2waDnQO6WOdkt8nibYSLwOcO6iNwVb6+rYoZm82dVNd61+tZdyKgcFsXZwDJNglhp+r6sBH
XQl5AwOtZFvM7M8ygl2PxT2+mztJzFARm6ubMbpxi9eepnQdtsatp4mN4WPOg5Cc65j4z12Tbno7
J94In18nXfWy+1Lk9kzypNTs46fWNhlkVLgHM/agJIThcUI4g5cjV7N75x2r3GX5Zk9xtcdBMXe3
AnY7m55T3TYMcpzRuB0bLmPb7QB2cW4mQUuhX1GM0wlyBNIMj9IebyfcCsHz0q07oM0tlXvjl0iE
w/YavJLxiX39f7k7s+XIlSvL/kr9AGSYHXiNeSIZHJPMF1hywjzP+Ppa7ixr6UrdktVrPyjtKjMZ
GYEA3P2cs/farfQ38uJlbb87dbbRevEHRsk2KD+HFiupnUpeJkQRH1xSxQZu0ll3xsfJbig6KpuZ
2XAEGYVzPbjBOrDrounOhX+e+c5LQHtPj7Mzb+ttTvsH6E0QauBepNcsmaUV+GV2olettTnMe4cS
TASyPHOPePpcTE3DkQgwRd4iag/sbYKXIm3tw4SycDG7W4iT+8lbTlE+7gxXNxmxmHud9FdkiaQr
BhhGa6qAYDwxCkBiTLXrpAaXYYjwdBtrZIhkSdcPc7lj9ntxMhL6Mv8+NPVj7l01bb4bR8D1iOLQ
J9hO+ZCStQKN4E23tUtSheeCIkSyIgX46Ilgeq29Vkt1F2jFm2O5hOJm62GiUWrnBUAi2OpFcWdm
tN3L9qbTMECH93FA/kHIeMHD0YXfLtYvkWfdgSK7R+74a3KDq18Q7q3rGyAMQAY4+3pnFpINMTLb
WQvA0KEOY8gS+TSLtMbeht11Ng/E+fhN/JtpwrsfO8Q76t3DWPnnyb9oEUUIFBKzfISXl1nJ1hh+
WdGXET2fCzRqMYE+psGsLUM7+Rh77n0Rbu7M4Q9vfQLNXlk0C557+zlAo5+J79IeNwXlWhYeFqxO
GIKZL2EFpnKtiJycNgtgIu+mi1tSuR91CzXjbTA/mM2HjoGlmZhA34Yaj3w3H2nUgV1hRA4CI5iz
+1Qk66SU62cItmFd+5Q3GLzBMG79JdmYXfPYS/hCn97Vk1iFuo/+Bc9OcQ78s4ldDBBygHlgQhQx
w3vMyHX1oEPinb+b2hPBoasKmp1AsGyjkUmH9y50HsTSnVs73JHP6a/64OzxDXnC2o6dOCDS3YX2
/WJ9TFqPhLp5cNzp0JKASo4ELrjqDGbsFMqeKpIMzRhI1i33Rfhd+2i448tS+xuDPK+86WS0z84T
wByqnQc7Cc391ndMhAPptvduW0sG7LSQG4b1Yop9VjAWE/m2QcGvB9couOEMTwwOomwzvWBG0w0c
Z151JTroaBHxB+yWmvF9AMY/EdVnUTBarr3CJbbymvQ0EbmHHZNAM8jnpH9BhX7M6Q2wi4NoBKS2
s0zv2JTZvmY8oRnLhgD4VR91F5cu5QqZBNxm7SgK/cF0fiX03DQ64uNw1OHBBcF3WROTwUoSsIXi
ZxXeJ9Hea/NkmOO6tuEJpIzd4eJ0hEM2jvvRWy4a5fLM7B099IsReQRrIdRM74yRjgISG5cU6/kX
EVsDtBaLRK041o9i+nYoHiJz2ToLJ1SDyCIf7Y4TbJuyRclMPg5SyRXpQ8z0OJiW7YPNrEVjoDdR
oiAy2s5G8Rzq8yNQMlpwGn1kQjgcwtNHbdoiHeEZo+SC5a03B60m+NmzKgDq+h2ke9j59d5o4rWe
F8zK2j0Myd4Y3ohpM1cmaQEQ88ZzoMNdtcwPOMQXnXysZrbZnLMNjAwY4xAF/HNQ8hyBoz/19rWK
0o+phSiSlx1T3AJkiAgAQkyGvoJRY5efth6BWy+KjW3yeXrxa/TLZ5H2+IPdtWamMIco51G4rw0j
uZovMLU3wEWWbtrgOoDutLI3Vdw82kZ4bfQxpdazP4m4QIwEK6ZwuJmXNsUSIg5WmTz0400P7jSy
ngf3sxqKs0lUHAlZ4PHgs2qyqOZc40pm6qktfvVFyJ1A3VuY7Jxwv2mDpuUfazB2wey+gf/aJHlq
cbtqBzNN78PhblgS5NeA1fP0wJTiGtk2jf2M1EeIx5aPIWsXeG9COFuSdpnY9uuIAMP+JrbSvcul
T4P6GhIrrdFCghL/nHrdpcSrzDHIea877x3byIkErvjstmSahjMNqsg7mxknHU5NC0WuQ1hUaDww
d1kTFKe/LRKLCTk8uIAO7e8T+2CwB41+CvTFwP/RmDprS2K8d9lEuxvyXWIXgBbjyEIrsiGGWP+D
IIS5fB+cJj8LTqHgvxLAVVCZiuYydt7A2jEW58r1o1MU5fMxLUgFKGdAuqZGpmHjTSSZLD0IPfLj
n1w372GcedVG/ambaeOd182nAXt0u8Y6QkGfFexF/Gjg+MFmKSa0U/L/ktGjnytrBoyn/nIyf7mY
wjcDk16cFEv6hM2RDdibspNfE50TWgZubY4ylzbwpBP33Mxh8TJj/4CPCALSGvP8RR/7juxhgkbG
IKuOgYM9jiQ5d9dU4KvVX2mMtt8ipy326gUmamEWCFyX47TkL4IA8zVRb8ZJ/aklO/3lSIdd/amP
VH3W8rXoiMVLkUkEv/zS3KZjzRjARhuf4VmkxhsPicWJInibg/m9BQgbFsSxoLCsyhjP92NGLHMS
L4BiDW1TzCg2esC49N3AWCAqHzjwD6Q9jtlHcjGM+j5KUAomLq6OIYMoVA67sXWwg3S7AkeXPViP
nlisFRJUWul0BV9xhmNUHeJfY/tJ6X3Sp4IoBpgeSc9KilMDARVko5HMQc4kK8ZZe1tbvjx2Wvk/
oyHGqKK3MwL/qvUUTWtF2uC8jY350DDmZzSPxyXMDtEI7yVrzK1TYHPwekCSs0Ei5LzJoBlhBqCd
GYXPvtWSF0m0fONhRg4e6hZiypwsuOHvgn4a91CDsMpKAEoYQkrtT7OZ/450DICLu5OihAivd6YD
6PBIt1sgFyNoIyoMcU60RIidjHvfg1+cFDdihfoqOg0mPC3hhm8iEojNGqSeNjGexdhJ2+pyO6fJ
G2vOCTbdvZWTeEfPhGS0xmdqzxolQ+GWZgctZBvbEipZRlcHmaQOti8eAOuVlXtDFxilBqOCfvSM
NUrO5KRHv9yGuKWBnh4Ciumj12l6W6l/mbw70y3PQEGupd9xW5TLvtMtIOMIXxoTkVQlmn22TLua
Fv2GI3yHdL4ry2LXzN5XwfHAx8VlEEUYZQ9JDnzJxoWaOi8pItt6RNFVjrsReCzZSvAMMEbCThN6
92jX10h8Qr3c4EH+ojtPEkKwimNxoOB9LgogNAlkpzzVYCg0FRKueiuIOTFNa91Jy2s65xPvBPNG
5Gwavf4ym46LLRIY1ZztRvws4HYB8do80KGDTCyJaPmxodl9ejvGTG+cICesxapeSzbCLRKsqzZv
kDdtA9LdAeUMK9A4nI8GeOBTQ2HSPixzeLE0lEhTHT0Lp1zPVXuykz5cQ/c09tWLlWn2KRxwyhXl
bdzD5orJ6UhN/0ZzWSNq5CM3DAmvfX1PxkpydGZnhiEa8zSj3pF9UZccQfoA2aauTPdsAFlfL7nm
7Tuji/dG4e60Ko+OAvANqTHZfKA7RUD5tEGy9FBi35iPfic6lqIRsmQkWUwzLFRkS4ts82ju8gt/
Tn7OPGyUBEHbGNG98SYcwVxbCfXHAE9IpCYe5KIgi21pg7caeckxNyA8k4q3djhRxfusZFnILae+
GXsyQhov41dUtuM61yrtZDFy3xCeRg05B49EexX7EAzQoc6b8zzXAfxdQR5G21GzMT5AlWbtu1q3
zmaPmyvs62RnmsVwiIyZlPKF8fTg2Q5cHvErx+h29Qebh13vrp7lf6WRce4tm3jonvP5EMfWRcvZ
FuMUe7vBOagfLNjwUq82ZIO1b4rwrK5pb+4S6YWHQrftYQvv62mZUcUB99axD62qbjG3rGP3pQe7
nRi9H62iGmV6bX/QBrIPKBtKpKran6L17os5+DSQudLZRfCyhPrXEuLSpdu0UZcSOys4aTotpYdJ
mfa6NZcma9r4rFTIqs+oBkBCcpc15mD4og62oOss/zZm3dssC+DPuhSIFr2En58oeRhqdyIA3nY4
5tukYSapD3vO5piytMdBSheGngSQj1wJWVPLILgiH346k3pMHyGMZiSSwxKc4iznMUyH8+Bb4OqR
E+kl6ledoD2s1xMGKGhMsovWNmicGKp0F8Qtvmxv2pF/aOL6JSd2MfS1dguWeYTF6T2rWbbqWeZR
y0pr4ptV6iyfDtOK0w6+eyQXTkS6uRz5qc8ruuDLJOuRHGr7R9Om5htY1b8E2Z4ovfHWxLyc+sfV
kEuNe9RscBmdYa0+eZmLtRcxMFK9QfXK5qJrdHKHrXpfsCe1Jz2cAHc63HhS6un5zJwor9QFRqCQ
Ix5Cb40TBF9qc8/+RE/xZ2Cl/kpkoOldPMRNnhx0aHIqj564ZoGb1kIqVGMGiKghNrbPcDBLKmJG
QJV3AYl0dd7eDz0ySjUpgY18ANfb7GISSMkR3U/TR1cDOzDQAf2IgiGEyCUsNRy40AieZE8agytT
O4wNKbixLfrLe0DJnJ/lRDc0wzczb/dqgCUwKNBg1mnWxevGL3gIp/QkUIptmHtUq0To1yD3lAJK
a+ZsQ594YpnSkvSYykOt4IAytq9qotP2xgtJbOfEhxymfifl0dnHqOtXptv+UurmZXlw3WS5kS1u
9RFV29xsKkLKCHpU65MSA4RT/UgnggAQZohjjrRGRq+rKxZafrMfY/hVUrelZhyzVJ6GSF6tAfCA
EmapCYySssx+s5kbzO6Wr2+Vul6N4DQ0m6hRaQ8S6IER0KBMq3xt443Oi6aB2FQCMnW5lZQUJvch
zJejq9kSqaC7SGf8nWroaz1r4ITGaOM6kb8PMhJG2kGj9uvzy9TjmyS2DCmXVNJ2HqO3Hzk2wDo3
iAsaXtrT4Lc/IlgSy6HdafgcCo53KFySimBgsi15bmv7KLeoTaUzCwnJlS0DxscDywiFmAtuIhMr
IYd/UFkZiXjcKaVXjDvgXGs1nlNun0DOHIsiOg46+2flgVhUr9o51rMTN6yAcpRBJ3pYy9mi0pZQ
E8NmKec736QFIGcEaiIwUSzVDiVsVKFdATWJKbnsge/xHqKKcHe6rlE0kO4bantAdwsNKLNaR2G9
GX61cVttagN1uurau9JFX+R7ac5c8n3jkSYdN7nJDcN921Bj7NX3MPVMJJv4SS0Ori+PdT19ajLo
d75eHOao+Ww7amI7pqdntndK1t0MTEakcKia8vMCkH9H1Mg5gqmOK2HBWWT5B/X1EF1J+Rgg5/rZ
hC0TfLpkKKtn26k4s0+i3Vkh7VOfyV+I8X4VkdyxctrqvqlYi0Abmw8LATerjGX6Z1KppnTpJMOv
DkpW6U8tVKvcUZpFAuCf9N558iSypZXRdHK+n4phXmnphMZ7RnMn9coBNnIG4bwml5KpBYIeObvE
W9xTVqcQ7VlQpMTnZ9GUBg6NndjrymabkPZGjzUm5a8Ejdix2KpF3m7wJGetaPfqhm9q9v0lulOv
HsQ4h5whHVZa4sbbeaCDbCbDZ1jab2MI9jNLffhGqC2ShMhLe8y5DOW7YS234OneSOvaRn7zSugQ
m4nJoAWCyhmw9KM15NFBtwmNaMOKUKwKGAKD/x/daA27lO7sTj3f6gHTOUEdTY6c6h7CiAsSmuPM
kCX9ruHs14fmjSgspg2m/bsPXYB0PZxUvg5wI8pW0KERXyNchQbEKql052qZULd5AnNQD3BL6Z5x
qyb3EfOqTS+ImO8ysbDdinod1zfEkxeHzoo4xLEJC3e6s91hq7wxQ+aicEfRtrKE4+28uoKXIN1l
aQGurBUubgZuYWRXy6FuIsZ0drRjYAAscKgvStFrotnZm50NJF0m73iYkaR2fhqM71E8w2GkxdA4
H7bWCe6E/nfjxTsSNMydzRO9slHJ0FVGdBIRJbeCmF+sbZ8MGHIVUFFY4Q6PFW3HMqPlloK38YyM
0Yn8IOrxVw8hsIDtlJp3ajytzXvkIAc/LGVsFjPYfLAXIrocck8IIu+kOIQoTpTjNrflJJ0dgfUn
75d906Xxj77VIk5oExJYLL1ROpiRwONx43q+K1msGh2q5UIteep7MRH3bq2mPqnvH17Zp2YAhlAH
NTW7tlx0SuZb4ZIYqE6NXYdQwMQEwGRbkJKFhkDN/eRm6DrmsdJ1FANR/OVCYCtsgnT0JXjupQql
pvU99WF507ZQwuXamQQRyvKCFh66drX8qw1JT91DFfon9ZBEpsNkH/k8VxuDogcg0i+Y2ZRSx9bL
/Tt1sWVo90xUHuIy/tVrerCzkcSoZSRNCcVoI22vxdbPyPJnkbJ88m5nvV4NGg+7KOEcjDmHmhB9
Gcxc3py6OdUUOCugU+t0ZU59c1BHSqV6IhPjNXb6b7XNqFUn6fx7HdXqz+7DgLtjgpXCRmCb+pEh
eMZHkoS0ucBiLL67SxbqXKmZhsb9WrCKql1NfYPZhNrdzaL3IqTlqPZeHabGJgJwVAwPf9+MuwAg
TxsP+6Sh2yoAfSnNNtnZ5CGmv7GmrEWBv3LpfVrx0qInJSlObF9mSiaqfOQhEBwSssntGymQEaQw
7epmYo6d8LNyT9BKDzF6mJxS2g+Bm70RfO/tc57j2piLg7pWSUVASDoFR/WgD/TQWDcRSWHWIDWU
JMKNVqQoJidmc0od0kzU7VPYB//jTyuHntDs/llJD5SGgyQmJlONc2dETnBKpZtyjHt/ryfYRsI5
3hnVKA74UjeepZ3HxHyYMXSqpU1ZE5WpRO0umdPR6L1LpVFPSQe8ii8aLdUnoRzwlAVhJdJ+FeVw
48hDmLjqO7U7L01PpxjCeIyZj1y3am3npBOqcxCywJbzv3ZUTxhamGprfvQkl+/DIH6BuX40hoTu
WgYwDu5DsVZ3htIYCOn0iCyfdUpeYJeMw4suxmsCC0mZ21CcPi1Q9Vdxmzy0afRsl0SIpbRopAjD
moDxJXmw19DukgYW3NVSZfd/jgsevggp7Jtafwv74JlPGpzgGBP2Nz21S9JxHOBtukH7a6bqNnup
Luf8l5sa+p9wb5u1uR8aZGJa+WERan4vRjjzymEUeugSCy+8xS+79Q2EsaMZd9wEn0oXpMSx6oKI
IbjQrKHPlL4uYz8ezAGHdCVLDdRQl5ggQcYe3KbKqqFuNOXuVYojH/73OgdZtwqnLHgLF0TIzbLH
X81sq+m/lE6mj6RtKkAZaAEa3NeWfgV4221Jd2dU0LiXORU3dcC9Wurmvq3KSzrrMbGI7qaVp0P5
ka2uQqA9dD9ekK7jpBvW4snBKb0XAdRLeb1tv38ZWveg9jT5kCjZhzolFSGYyZI1zGiIVbV/qztD
HQ3URVAH7U5WbepJm0vnwSPrShlW1JZAV4/OtM86ymJqOtG3W5Wv6k+CmS78nBESN9TGgR0q2KpF
rZGdzsWTO4FO2dKAPvLdUy26R92I9qSQOttBBkUXesEBsv/WSo6hsyMlNEG/J9sZqH+QtDsGATzC
iK6k++RnBZPGPK+3d2WfLWdNNy91Pxc7pXYZGsbiprxYORfr52A/TuCgeoAYcTJfVR3gp7YDLRQq
nHoC1RqeAKbe1t3Psa+N+xutDVrknzhxsLNfKPAubpLfBlJerypI20xeAoeRlOtKW2WvkxJvoEcf
DRdWQ/Fapt2FPsBe7WmMG1/rwNkHjkMJCbVMrQ6gW9/VN2fmI4BC42AZteA55SymJDVSde8vpY14
1PpS5yq17KhzRNK5YIGK7rZsGTzMDMilkFppm5a5xUU9YpOUPiIlznUwgeUFpaW6gZWKrQNi4bd6
fVZ1rbrh1QZWlOHVCyuCxSFe+mO1lvg5nv5xYYo6gUQlp8b+WRBG5EpBV2yf60kzV428f9KKcpcO
7J7IhH0wWMFmTDzjErf6rzHwvtWugVtZI7qMOYanEQsklYlK6Ecm2TXwi99LgZAShKR/ZQwSWs8/
Qjg9JxihWm5il8wHosFWmfbdSAugTvGovsc5ddGfYkUZ5jMnFeDIsr0RSFCilCSpaxePZC/298QT
Bqe+13CpFLSwjGKrbgy5NFWQs0+g8rnZ5tclnOnIYi069FZ0D4IWy2DWAv7J0rP6qKPmPVlZQi4I
qYN6xfRM/Vtlkumn3oHP3Uir0NTyMuqbHjr9u9F8Smd61mrpV78NjYuTa0J2QHlw5DKoaVqy0Qb7
VUvOkKfrkyqwnCnD8xbvk0U3dyDeM05eyCWUfc1m4ZRLhfqy5H8kshYAFQP9IV/HIzOvxg4f82kh
0EguF7qJ+pRZx49bS+12/ZyV9CHSbxqSN6h5iqPuGid14dRRcu4xLgc6IZCZaa/ltEp92hAQOGeF
jvGsPKEGk1WskZ6QLW4bl9QkUEp3uP4hW7aDZsJjvQyIet5pw+NA+UQXt0i2nTNoO3uonsKhqs+B
Zzx4i8QCqaMHFSV1S9+uQITJQQxHTbWOq5tevb+E9EKOiRQoXkpApRe1r0G1zf2ZZnhh91Q49le4
pG91BtA7HmH7+rBkZBXluOX9tCSnzIMtlEsgxIhKiTIPv0va2FAACS9dORwcXIRTjOUDMpF7M96S
ytXtwFUuUfe2dPAIA3epmHID4owcYhZDBhte9aDsp5QK49nJJKNOeg1dQnU2BrxPtcQqH3+fUJMO
vneX2uJG7bcYVij7lc8BF+BIKHKzWE+1HT9HrfkdQRJVy7iqmcUcIzqMkRao5aMUZr4V0XLOEg70
qcenwIkF+CbVro1Dn0dLq3vH5gvJCjhPWcU+6ZJMLw3MU82MnZ0XquEkBuCa7DEWme44nET1EhHN
t82NeB8NvHLY0/LJmWuq85jwhpPn09p30HBMnMsPmpUjcB3ah6QTj7SpuDTUQFnQB3edlHzVaXXw
rQFzGwOqvC7aY0JrbGEvbosgh+2IPMlMccEU1uKSauqvA4skeseI+r0B2ARcIUwhQo5ODroCOM8k
9TU5izBJGTvLG0D9Y5ll2urmW1O016yqgx2D4z/aZItdS3DgthCHwkNQmY/JexAE4wYP3htJDAen
MPPTgAamryFCpFpKbCtRspp+puRiufOSYMOk9C4szedRi9J9RLhqkudrvUmAL4ZduE8sHi/NdQif
tvt+U8/EMfQjggBBPBCS6Lnu63ONVMwt0pPZ0APO+oGZNSLyHloazV08hJYXnmH0YvDGqf3ghS7R
BEvzNY5zgAAA2/rYxuco9Fbp3AKu6LWtI7ztEoNZLaxSO5rcieugwAnQ4eg2sbOvaUjFCzgtgEgI
9QGitrlfQfutwASSSTHq3U1glVCrgMh6lXOPRjen8Ke7NBVg9joKjI0xs0xGE5GJgK1JnyQhYAMG
++SW3NVDZD3yPITtdxcXH1HDUzIYk322RvsKdvd1CXR9O4w4d9UvFR0YssBZhU2N6K1ovNJhomHd
W9/LjMaQ+NcNBLL6GAh9l7cGOjtirN1e9Ayj+WpbaHArrkyBdWzErB2a/ZHElx35P4RHec7Vtb3H
1iHUIajmcLUwH++G8Vfd5pfCoTlkik7btKb2CnsJSItTTdsGX0ckvP6359d//LCtdo0okDdlnPUW
gGhmD8OuTvrs0Ppmz4TQAT3X03Kw0J2M8KX8GbKJhzKEFrN5TQsSGMEZ31U2VK6uBncgNNKHyWxj
Es4xn/HTn1CE94zEUQPO6ImLNn9E+v+Ja2eT+Xhem7Q5N14UkzhG1FdXwo312uylnvqBeiEBeded
o3ygX9j7jJtJ28u6fXLTTfAREursrZXY6YHwFn6uji05I9knydDt+OEc14KG/tXH2zCN2RvFhrNf
+uZFo8+6jHjzm/LVZqSzQ6e3Q3ZHo8t/BPUlEFNcqsRCPuhNZzG2/ktv/vFr69OZfGsXhfE70Ufm
TYxBwVyC6PYlLpblHGAuaZFeQ2GhtWUJELwetXc4RYgMKFxSVnnURsdoon5bhOnvCxE99kwB4CjU
m1EMXH3D1Deoy3w88/NLD1x126F3LGByHO0qgRCAsW1sjGE118ZwY+AIHtF0p4kBlDNCLu7bxUVU
9utED+dcDLipupYRCZymed0GyYefaTE5tJ13IoPjrl9GsYs5RSEIoeQYyz9ELhD8VdPG01MGy1H5
Tchktivy/khvLDlP9cDHkNjwWsYjaXJto9rEtu0VEHvQasmqoMzJCuL5xTyS6heirsGhJc6WLoa5
BcX7Eky1s29diBp4CbdAPIKLR4/IjkR9HEX1TCtub9lIb8EGTus8MOH8mlEIHXJsbxJ69FprzSdX
5IRslEzudbodp8YrtsPAXcjihsYiPbcx6EJE8eYu9wdUPA4XovJD4i40YgNLWRkJ2KH/Xhdt/Kur
zaLZgjRJtw1PGPY/eQML7pmRTcbd1NCB1n6k8absJ9uZAEooBb3sO2DTW6On6HdMWsbNZJr97j+8
Dfef4gV0JBm67KfZLoMagPz/5K7zIybo2QLPo5EVZ57emAkrgj5GryVhjqr2UG6sMGdGE7SMA4qe
KRINGmfEKzyEIFWhh9NVQggk3WLqby+TJNgz0fPQO9vRpwb4ksjA9HdOHscqQzdvPAep2LYou8zx
LRClv9dm2ZAMiT5eqge3Z2tBe9mHN6HLyaojjQb5IqhoX79VPR0jCc8DMcC3MtU+IRSCkDSy4pri
3EGqimdYkT1MlkkbHWRhsXMygvm5N3T6VYUvNonQ+Ak2GVWzqeNEUtMdGhl1qXNFLD2a/kiEdOfu
DAfMZ86BPHwj+jr88RYMcuJbwsaGgRhS6Hk/Mw223RdiMbFKltbbhJH+x3Ysij3RadKiIrv/Gk3Y
yQY6I8/nkwH1PSW6dwUw/aEegSzI/gJ55sxQpNO3n6dImpIY8Xrs6bLemQmy31ig8A1d/8KJdYnT
ZFeAsBkZwe35DbxvRhLs1AkrCfCR4WH78Y24nuXsxUW1etRxq4rDJydq37LCvlf9TXVKjqvhfS6N
P9JrD3nkSwsPqgqlwJhuhaR4oUDyWbc2qhmmBYKjn/ihoKiuYxgdyPQtdbwGqnqWY4dWTu3UQV05
cHXpBRnLc0Uxrapi1TNU/1riglNvaNA3B1oGZTfGt8qooIBW6m237gjp3KHQov/FMNK+Ve+vF+G7
M9uY1alpJHWrpSj9D4/vv5DmeGwEnDvTdEzDttDO/tVtERQiZisa6FqWgsaOfGLN1mH241Zn0vEO
k0B1+kP9cfqHuZPGbdk5ZoZPG6GzH8y+WkBGw9aUI7tqGc6+EzS7H9QE7SHBcrty5OMme6udP7J/
Fs9BToibxObArfpPLnTjXx0ktrSO4OCA8mLbzj+50OE0Fr3r5HQCJdorzfAARoZ71di2ds7IsSO1
G22jcCVt4ezHCTdZZ9jXNGCnVE19bTafW1rmP6TG/6cj2ZJX868WYNvVmaixThGBgpfkr1dbkBc0
ROlIEGJQPtvwhhY59/E9RQ6rdnjnp9uOSSGFBLp82WpLEgA1qeTI8c2orkVRMqfFsH3MQ1wI2bc0
aKqVVh39VXuxEu09WW8Wqlk6YaqZpHoPhoM9wSMftQXOd1Er8P8qvmf/VcrImvbfEiaf/v+CUPLk
/MNW9S/hPU9NXMSffz7/i+ye/3oq3/+E5T8SKdVP/yApNVf/GwweYQnLhSpgun9P8NFc42++pbPD
sa95aG0kWOF/InwM42+W4zs2+mhmmr6v80dtSe+B4B/9b7pt4qASlu5ZEBmM/w2UUvqu/n7vOuAw
QRwImAK+6+mm4/6Tmx44uu0gXPHXridtOrW39gi7c634RXKodRlZMGBSMAVzhH+4Ytf/i5H/r3v7
zz/tEkSEi1CCTIgi+otznlRfnMQkhhCpdkBU9BgL/DbG5BxsRAUa3aFikSNPmNoIfBAZjQbJwS7i
+6BZM4CthmOeN7Q2+uu/f2Mcb/56UVzdUmuM69meBbRT/6eLwvyfcHv0reu2J5iM3PT7sC7DHcfP
7ODn+taIG3MNOhiFIwt5o4lXh7P1AtfdiNIIErvZyRANIt8Q/DO0rQm+HCTWBtm2i74/EbLUwAty
QLGOE8aEzJ3Y7Y7IdVhC1U1pHZM8fGhk5qOd7aIJVWNRgYH3O1AaEXILEMht+dE5U73JFhkVEt4Q
gd7AS2Y+ZsW3gAjMVeWQTFPWpBlm2nJMU3A95KAJv7mViRaWGZxkYofhk2xBUVXW3m1Kd0Ym6uCW
uw/SqqI1y8iDPj3gMl1P3wdRauvFtpGwCW3ro8Svl/nOq+FnpXTb1ymEPYxrH4tZ2hvS2W7qysUR
Fn+C/gdbMrLaifC0WB4Ha60mBUYPXgLG53bhTUcN21zZWuhkNTKluyla52NxsBje9E4M2tvIflut
8VGh3M8HtlROr8ha7fvBIR83CPcxlugV0i3m00ZPFsRZhLQF88rRVsMi9l3ozWs9k62dIbr1O+vc
ST6nnWTb0K0Rx+JkCy1yiogyWRs5vQEczFIl8F3C5FyZ73VWf+Z5fRc0RFcviwVUrOKDY7PDtdl0
1BkoqBh09eaB0oSBNuL2hiwOKink3PBEhBPmKKc4SCGPfhLBzKvSK0cEDAvQjbbEn59oPZsw4kje
6aYzCrh2b1dUEAOk9CbUtmbbpLfhyzRym+XSHtKa9GQ9vU6x9FXBvtdJRtB17TlJGB9HOH00oleY
wi+038jXcxA1Y7W37zsSBpio/UEI+u3H5WNeI51Gu4R5t+UJG8AZMbKwjmXfnvp2wCcwhDfm0JoX
bwxu8nT0ZHUIRjHhyMoKE2+cDr+hhm50pIaqZ6d7dLrylCdYSQj+Yza6at0zIpnD6M4vbcPBUvLA
ad+tyNK8YyZFpmyJug9/S72ttOUpI7iP7gW5B/ZMlp/Xif3ogjMr8AcydA3vXd+2txWV7Map8oSm
W3sLZ5L+A9YyvlEiSQXQgwYx/Tw1tFmyR2fEjZVzVbIY76Mtst9Z8GV00weu3cs8zg9VyGfOXFRq
iwBRns3VBi7io1/A0HS8iujB+a1yC0LbW2RMuhu2t7P8pTO9W9cy84OFZJOZdGgDraE55GPis8gt
0+4KJOTCzD665TaRqUFOhY0z0zASklLNkIYfMiMEy9zQYV0hSIcnESTcdM59W7L4grGAF4t4IUHG
Oi32MQxIxMripdomHUcdAy5WNzjPbd680oRpaYWLXWVRhfjdpkODinmHQB3cZ/RPXPEa9hovWqNi
CRNqp5+WfF9dm3RxVhuv/DQHkBm5eQ+rveKS8uimHV3u6C13mexaKaO3QKYxlVr5SG+VD8m5vwim
F4wj2Jm116Dhcags3ruHw3tIOhQ9w01eorhReSyiLB9Hnfac1R8dNglZHaPQ9kBYDCAudf0aDtp9
6uc0irG76z2JEiQhejnCeK17QqJ8C5T4nqoZFKD1XVvFU2fHtB8GHnTSXLYJ/o1QA68uBQZWSnm2
1NZO0GJnWXrSHKSDBLPQn+LeJEyLTBxUrK11HwzJ73Zk7Rzj4Qqt/Twy3CeIdDvETFI6yFVuwcoB
3+7q+PFuKCgarAjqlsFMMjXL18qeXuaKWXvn0mqeWRjkeClOPtE6ATJxTmOCnGp22O8m8cboHqoQ
H6LswvfENk/Z6L10NvAALfKeuzYnmCQCndz2gEPx6enaF6c9ZLYdnzPWP6gFTjJ1Buohowv3wUkW
QkcArMjx1B35aTL4aRv39Fys+oTcdqUHd0CWSZzhJmUAEZFR5t7OuXs7mfe0QCpkPfYe3zKJNl3z
6mFKbK3iLk6JyhoW5yoQ7EP6IrtBF08MRLB0Nfw7OlUi9wJJr7+F5N7+N3XnsSQ5kl7dJ/IxAA65
4SK0jkidlRtYVgpoDYd6eh7UzBh7ipymDfkvfm7a2rorKzKU+yfuPTetVhxXswwcqRbHauU+Je2T
7/jJIlHhp+tzE9Kf/SxH4kkc9zQ6+PBr1tbcdfobAWAnGsYRoxXDTrOK3wKW0Hr+9uuR7SKfxw7+
rERdiXloFA2y2cVMtR0TLXlfx2+65brsYZqrF9h4+Ixni8G/MeT8vg5IGoa7NeZoLec8npS8DEmw
ITfwwHXVLuYMHs3PCCKhi7OMR26VeW1XMqHroid2IwyM2gJZClTUrho9EjnBP2O/hotJPrLP9TRV
2duv275k/uCNajXHoXUhL1dHZoFhZLg+zblRXrqm9+R26jwNKTvg4jEp+W5NVmUs2Q3j+k4QmIy5
uyK0K6njz5gXz+8nHBWCxUwel8vYiH4ilHirIuuOtd5ljCkRCOar8UC3xwp+RFfB/KdUiS7BEF/t
VqzzorhlIVm+fT98+xkWIKU8d8HW/rFzws/EK25dkTN4rN7jtNTX9QxKnDpWvKMZfP/aSIbxpala
A4ouP9iTSBLrxa3pOCU7pR8okh8AcuRm54LzdDkKXG2rl7T5xhTi03O9HzICr687M9uzO+HHRcuh
zlTKEcYs3EeNW5+aWfMtSZ/S01M0ERPh5PEDvRJxUSHIBKc2Dj7+35ITej0mCAB/FKRULLpiTjhr
5vudW+TX/lcX2akP+zXxL1htgnCWH36XtjpnXb02fX2TSPFhuPMXO2gIWqjdn8A4FxnmHBvUzFwa
sQDkLm05UUDiPA6Bfc6D7hyRa7C0R844B10kOhVMLzWviIPR21f5TVr6868agAA4s9w5uX5laPRu
+uyuWGXXRYm/Kb+HCZMzUUWPiTiFkOluOyOj4jHX/qpcG71r38r2YDQmbpH4NDU5htdK7OqelOyp
H1ZhwhkUo7R3EazxL3Ci4vLgteIzBlDuKMTxPCA+b4ftje4j1sq95BZjbGXYf09eyJNrmLwU/Rm3
wls23cc+I+lpQqtLbO4S+1yoJLFyRWFumoKkMpZ5j245sWMgi7kfayA30bidswCj2Cd1lzFzLwAe
98+JYeCMx8akpgDpijXvaTKn25Va9IET4pySo73W/e4SZGVzpFYcDP6BjYbtx0AOhi68dzANF4+p
CZFB0cMBXANzFP0uZU2+6CjGUsv/zIhbTdUKAUu+nWq5CVI4iXrZcNNx9i1ai1pQZUTg9PCkEfUw
TATYU+yzKKXe8VsqeiaZXm8xHenMnw05n8uZjrgkuv3NltXjn3ca+m8tkK2ZjmWQoOoY0p2Jgb81
GobfOLqnMLv4PFWkc/YFHSNQF8l3DeWSMaF5YqQ/l4x6ld6cgfqoqcttYrWHO8dhqEnr+Rj6BNr8
+W/22wSJBfiv34zex5U249dfFLY/YM08RlitVShsON1LXfQv9RR82vCR1jnE7IKJfkLJjlP/UYXx
d5yoV6zfAZyA4H3selLkCm9j9mgOE47x0jEGjF0Nfmru8YgqAqXIm2UiYmrmwqRh/rYE6bo0CDJa
6bjH/gdPxiRRUPcMGw6J/VunKZTmWuAmxNKIgs2ECXYxD/t0zvRVrShf+c5PvgVDG7GYmd0YMuL8
CQ8cHce6so9oTpflmJ2SiqsyGbilrObEwBr4Q2bwhNzidSDD02RnUHrqpoDpBlN+6mRQ/jfPRP/H
UdNf3xaTnAXHZSgAm/C3Z9J3Y6ThLBVLZ4Cr0Hra86Rz0Xf2gQzeO0eQcapP/LoeGfCeFD/+/IX8
T30xHwoacqmbDB+YavxGRnSjpq3wQCOuFu3ZpDErhbz8+UPMn/g/zCN+fe5ghDK+dObRhvfbLG1U
5diCChfQsaxtWpuXDgLIrxTeP38ckjf+8yPxEKZmONLg5fw9t2LM9IzDkGz6sKZnHofxWbeeyCb9
MWeDTqk45KQ9mYp72jHmI90wGYBXRCS5Ub8kpi3DwMDnIW3dpR1m+bZxAsKLKh3Jif+QjtWWbxDl
bM16gYDUUueDXhTWMcQ0Pj+CTfUbjlT9xLseHBulcdMj2HWS77S5Ks26hRC2nRZJkt/H19wGSs8D
EDjEGMCubRSZ9DVcSK+RE3no/HpjOXF05A42yKGu9prXLUNh7ewkY+9Ed7Xypf6Ni3ZmQVPdzK2/
rcXPen4uyba0fQJUf8UliaAgAKjLro1yaR7yk9SqB9Zm30FApOuY702YTrnZvia+u0++8Heefw1q
pDU9txRGXBiIXSTMt06mFHXjU0I/HanXUKFh9Ghvh9GBEyAOVRgfTVU9BD5tQcKGWsptJmP0eGXw
jXZgE/j50iajltaXvYeqMsAh1VsDE8Dq3X3mZSfR25fS5KVtw+KhUTSVc5Nipe18YSe3ybe3rimY
tujTbO0LCLuoHryC7EviIiPuq24tVXtIhkPVpqseg4IgYaKXOBGTzn1MMmpgLgxMkEF9bYZXT9n+
EuaD6zz3ccJCzD+g93LRmo2XyE2YklPs+hlPMo/yB7+jxwy/4iqHk8Ab5APhRtuPrttdWCBu1ggB
70YzXVtZ8O0X2TpUFeIvv3oNKnUOS/GVD7MXJRifTJPEQl2dDTM+dphJZzlmGxOFOEWfocAm2ULt
idyLKYOfPmV8F9l72XIveG6N3aj4ppF/R2pnIudAR7CopDr7DZz9ukQj1DYnbMO3JKIFID8ksOhG
ksnTlmHXLsyWKUSonMekK8hI1e8Ipfv5i2ysV5QG4dxQRcW4nnAvYmooGaCktzmqLWn8x9y1d2nL
4IucgU/b2hqa3i9qm/WRzo+FKd8sfE5YJSw6SFrXrGMN4QVMTEgO/kRmFLj5GwbYtyirn2uNEgnJ
+daqin3S0b2Qb3sZg/ingQHYHXT6nyL5rLWSoUF4EYl8SlnvVMDO/3o//ktz8f/NyPuPsUv/9s8G
7P8fhjPpc8z8Pw+1P70XzR8H4b/++N+S7DXnL7YEsCUtPpuuw8H/tyB7jYE2k1YHVpwJ2EaHJve3
Kbhh/MViDe16mkcYma55XEh/n4LLv3g6wZqedAh20vFq/CtTcN2yZ2bdf1w8gj2Zw7QXjgj//Q+F
ThIG+BiUSPfVlAMi8Yrh0Q4UBhqX4votaI30QtZK/MECtL9EPYQGaYBEWcXkFnZ7+BMZZncwDkS6
jcHwhl99ID0AO/FXHBdIt4kdRlBZ5Ua4R+FHdmccmvtImRNWkDazHssx1Z/siC8QFhRJuwd/AxlQ
kEEDY99cpDTltfOilXV/0Ih5XUkv7S5VXNlkSU/9s21JdtxECjHyjGymbm7tBo9eB5ijRqy6rmxC
gACQ+MmHD3V2oykyf2Cy9Ma3YGfBLIVUkrNiuHhJ8X3eT7S8Hud/az1jeG57/JBV82yOIcIOC+vY
A3Bmqc9xJFx+ZeR2D2WKJCg2OPuRW+TNKXYreSd9LynXbmxqO5g5HpCQwX0Z3R4CTejawiY+0xc3
O9YV6UhNhFjGr96oGPtj6lXNEVSrg0fYYRYZOVb/kMu8IfY8qshp8rNewGBxgwhwSmGveT2wHA3Z
FJ6jQhU/ZcJTxhBet1uz14iTRSRtb6xqNOH2deO1c/UMperkbT0UdxvDw/otFHFSKqhyVIOGDd3A
ZwbxGg21cU98tfkskZguGO+CIh2HrnyaXCytad0UxxByyRomTUzrACwk60mSFIDM1brBboqBvveu
gKJoZysVlPdpmZsn08pmYDn9eap35jkvSgwUcdvewepjUpFm5laWznSUIMxOUab0HAS1iYA3Url3
X0M+uLRmOC4zeyAt0M4Y/6J74SPGih+uiNK6Ydv0ys1Zv8vsUKaAMxLyM05cKRXKbW6cSkjjFgzN
bB+tOybDmDO8veoTJMT+YD5H1RjcCtSUb1KZwKkqPnQdAbtgJ5s43CeVgN2Yx4QpukOrPxttlnzy
5hjELI+xuYaLDarErGx/5+tFula5C2GGQqqJN1IO9s0sInSXmecsGzsLP9Iwpmvvi4gEIUcFu9BJ
9e38FXiLzEmeIhvViyMIIgT9HFxKQ48IC8FFH6QKQoFhhyJGIqr8zURY776NBvGtIU/5Yj0x7UPH
ixGEeDXK8yw1L3aUTusJQuLGMyOqi96O4mNqRxVBgG6GRCkbWd0EVoEmthnJlPUsPhDSgs88RT0a
/Sl4zZjRrCewgkTEeuJBZn71qLowPlV1pz0NkPCeeyGiQ9Kn01cYKVfbxVPfr6XsFQi0Bj6rIeQR
DbZ5L8ZSe3eLriS0UNMIYKqRo6S8a2SEOPEusYgmnGItX01+k7JJDqNjn3Y9acxxj6Nxwo3AXpsQ
0RFRxK61jAFitNXDreUVDMcF8EW0dIWe96uo7Z2zMTb9edRAM2CbjK/OaMV7x4N1BRZztJkIeuV7
YUHgXVpQZ24xyp5Nq+ywW9lkhGLdjJpbHybJO/+7elExtke2e/pTNrb1uqZmXWZpNcPEhihdazUs
sFHjDfP4Yl4NmTOzR1T1mhRZ+MNI3HjXxD1Spjoj3rMrCYghPgJvbBbrxxHpCVAJN1nxm3U79gzN
1SXS4gK6o1wSrBkcjX6oCNT1kTVPRtx/jeQjZQ9+bjh7mcnpkRit7DbBEN5W3RScJ612ShKsB1To
HKIgyEr1NrDpuDiljdDN1Zzh5hGwfjQI0VvqWu6sWumPN2XUHHi+BOqy6JswnDDs6Q2YBzS3C4cP
PrLWAjmlVJG314jJvmeJhq4fPwoKxTI9lTTZL7kBrKcpHWdbMIj9CvuquzXlGD8lZVwQJ9r6IPLD
bhL3iId0FPcttLiCDFWfZYGytV3aFDZkIsuGuzLiQViUfaW/eUOYYTCiP93bHHTXNkPPuijzqvwi
rSfCWWWqiwlXvN1GPR1tjDXiZJqugbonjeu7yRvqfe0M+kM5Bf0u0dv4ApkRVYcRmC/+4Nb4nQYz
f8RGQ4Gr/GzYjTXwICvJsSUPU8iaOBjKn30XTKc8hztHJGa3qB2+JU0RvBoQIx+clOnhMJjxVYDW
2xl+6r4NLB/I5yZ9mAVCbn0QG2asKwMaoGGK6qwHKGgARHIslV0df5Rl2O+Z/sMoJs4bCMkIwEZg
lcw6kDlEXxBLrfvtXnfClj0t441HK9Ld+yr1kp0CJb0RTGtPZppqG9yP2qW0kfPqheqZCcBGN9hj
Ft6xCAeyPZ0+XAVNF39WwVBvPHycLzqbeQa+dfXgTqbzVRiTWy6CxhdPmGKStanJ+j0N7QFzWcKO
p9Op/FGLn4sgsjb0aOahI2ON4hpR+znoRsnxCwJi23OV/wiBcq79aQwBZ0eG9hOeE5sZTllU7yqx
xmueGcal9+sBVWhSJJexMM1NMCgMKsCG2RJKkONOsDJLC77ghDO7H8rwppMd/NUW6DMXQUSQw8Kp
pEenqBqc9RZgUkwXkKEiINqPnlF2B2hU5Tls7A47XhXe6WwyD25fG/uMuemtNirjwcbwd+h4oGVp
NOE8WjOLLVd3fDI8GTwg3ASvooVsIsxJTC+GBZSPNeJ4L8lNmcE9qqjZ1Aj9LjBDy5orifAZuAc8
NVnU73jOnW0dt5hQB3OGfuGvK2E+G0GB5KqW8SqtyIkVbJEvYd75+1iE6pQAzTrqrsivVWd7ycrT
BnlxPTJESuuXrSbBoVe5RXYyjYFtQqxN74WMpn0KWYgbsJBvUgZ4W+ykf63iyGJCntVIcvzxMJR9
hK2C2PKWP9khfTRIwDtgeE5oJNPpMx3iFZySRVsW8bIaHRPvHPduLFiATiHIGT00xXPAQvQjrHTk
OmTSuRfLj9G6ilFfi8GZ9jJPlEUgSgWJuK/65iU0XQEf1rd3YTpLfpFu5/US58tMAC8Quru2dvRb
lW3JPxC7AOb4KSBf6YPunbrP4lq9VUOdHV2XCBxutvhH1BrjYzt6FCpNV7mHIhiDc5o6/s5JzXEl
gO2fe70LDnWQE+geTxNTR2/wnOOU5CGWRea0LK5H9zLlcQJ3364fXZUEj8aYdftWC9Vr54/jvqdc
eOEuy/fWZCmGZX0i2MX5AjUsfrMKsbMoiQRqBkhAbHnMneSj/kTFFD9nXppsShIXOBsCu7/V4MVW
tSiJkjdcUrFsst7oOhH6sjMwWzi6IzrdsK5T6mdCq1LELGkcaCcrkUQNFxlG0SAc/KttF+FLwxKS
SCFneNSmTj5arhntDS2B7FfJyA4JjJLvvtslu8FsXiq3X08ltLqIN2yFfLkBaWQU+qOrJRy3pURY
rLL3KGx+AfOoL2Auhps6N8vTJGCbrgyCHaGx8leENp+k3pBIQ9ouzz/g7HZ3zuDisSySdOZeu2cN
soBJ951A1w009yo1Zazqzh9+poOIniMisekqiqYjT8IcxZ0mLLTkLVbBBTXycDJZELMEnRyWwp2I
IOAZlXK2ppNQ6+VdHW2iQNfWgaEB47KZz/LddcJzgbPyVkjdPxEFwHlqKW2VhqDJfMnmfYEt2M4W
ddgNhwCN3qVz+J6MIHWhfbCe3wMEQjza2zaiDdU4y15I/nVkez3qFiUaDIdp7+dhvC9hMaz7Mqhu
PiDVo52H3S2ONf1SmG5aLEudx7Q9tiTLTMrxubMS5xgNMEpHNP6fuRqx18VpAAgsLo4yDtJ1OrKm
Jvw6eTe0Ln9wAT4igmGtj+1+Zua2bkPKYpjo+p1ZDFy4Y2svEdwZOxVL/3nobNisk0rFk90m/d5R
un4evHF6HXMne58awTVfTFa8LCfyVF0BiB9hTMeHyVPW++S1/c6qE3HXopv9xOMRX7nU1KfLaGxd
B3FxcrGmbV3RBge7njz8O5nvgR23OjLB/XJPv9KSxuBVQLzT+kbr5VzEpEPl5ksxrTNq7a1VB2TG
+2wAyKq1LLo8Z/joG9/6RpgY3qlaLx7bNu4/lY7xU3oiOJVExy3rEI2sXfI9trLRe4GqJ8/N3E2h
tCpInDcFKeVmNl01xYxtIVpY7WsbocoNo35DtK0TPnXwJu9c3fG2BHEWF6TNybtpAc7KzMa8di32
xRSQLKIB0EuV7lYfKjDNZ00fwzeYH+LTKuuGfbWiMix0l7bWg0g0R56uvWRkwpRwmFNlVT1rH0pv
6Bd5vZCxEW/scZDncRQaMfRjZR770GlvlVXyAea1IYFDF/q71HSkO64bfCAG0folKhV7OWauOFM/
dhemoFay0c1ijnOHvrZESeCtLI3MFpiWxkelmJ0Noc6EjUWNdgBgra9bR4gtVpHukdNJ0jwgTYiC
Kj2ZGW6BpVXk7reJo+ZzIi7WXml8yusFjjV3pWl1ijOzLGAae/nVLwxn1ehIwMkipmIa7Mn+SsgI
ILJcG/zV6PPjMurRArSsomeW3RjhKW/8o+/oI6uvoNBOxmTxIntcSGXNdZZGkQsjY8jaZ/Za9rGr
+CXPtFyIXty0xNdbhvlmlDK+RjSxtwILvCKLgv0ckiTBitEFfJ86bXRXDJnA3Z7QLReacL5HU1GZ
JPlwMGgRgOiFxd4IJGNvkOV8y4Txs61l+1qy8FlXiWXf+66K4UVzaK6sqSkORWl21zbKqh2yRnWY
hsg8F4j7gGONkzQRB+smWLxkKDDUiIIabND0jVtM8mefAOhcqNxm/jeiq1vZbZbheejUN6tqoBEd
fuwaW1C240EWojLALBvQseGdaYqn6NhN8jYmcmK73kx4Nw3OdxFauIPAvk1Xh116sgdB756Ze4IJ
9XJiFBakA8KCybviyJGVnuSs1kSCBhRrgCQ1LkoirL2rOcxBt5Ennw0xmi/9KKYHzSpDGjjHftKS
qj/0oElQ4RHcIxA5VMFbNWnxt0bT8DMyVctNQsdGgy7mC6EM9xGJ16+CTdR91IxjvXQJ1njuZNzc
u8lQJfT2ISszaxL6g8ixnzEOH8MebU/JPLtqZcfyAbDDd2yNvHBQv8qXTurNVyxy8xPfWwZ2x7CS
T9AZ47Usp3YjvKp+ACWG+CzGkUOTnnXlMbdD52McbXG2nLyHX12TzLUYnSn98DlNj2FrhJsSZN9L
OBUz09BOsSgpde64Rr8yL/IJBOw1NACeaQX5Msp6nEeOKqFtZHUM/cfPbS1gry+mH4ApMirEJPgR
JkV7GKq2W1nKyWGE0087aMDjpRGW4ck2wg5kUBlGP7FJwVtuoPUa5CK+oGUqP+PRlgw+QIg+9MCr
6QcZoy27DFjUwq98P9qgWe/ARDhggxPmavamHPPuSaGTMBjSlGpcYwvQn1vlpP3aGGTFxDnjNFBB
32eL0Q2YTzidJfEd1/lAcAUlCEBZzdtldDqvsSaG+wwiEoyKgqnYwmhK7W4O3F4nXUvVFDcB9FMz
VO5rVWn+0ZvttYfWA/RUlwSfLjuMmNj5U2Ct0ClM7STzwc74zmT6dxkl6Ys5tUGFtDGBLUfkUfNl
O+RL8hMlJL8hdW9SNZHO8UXL98lQa7wVLPCrjdATm1sbYQezdT0p31g1w0SIqkg7TrYBOaJQWgV9
qasIAHPgrLiAu99iiOi7Ju/sp8DHe6Y7wjlaesIMqZLhpo002IphZcO+FH1ysmVjvrlpzeB0Ut3w
UhsmohVputotzYfwmteCvnWOnFqDMkUGo/cyfkyH3J9mpqcpDsbMTFmZ7pCfMCJ5u6QzhqWyYY76
Ri/g+0Uw2b0pMBBE1BYpWr3xVOgT+8+CEt2fyuS980N3N+8SgXPrWbIY20499rKxt0ZXh5e6Kasb
JXraLINSErYyZhPbOLO7S0VhbKKwqDiKDZVvtMweUVU2rbi30mI6gMjQgXYU1doeICwu7D4BDpN0
ziqDnhQeUCfNi7epfGwEjEM8BsbcyjqlVa/YvMi1206EhLZG9shE1N0kKGy/01yIb+SS2lXg7gIN
4yMsTg2t/cwSZqU0/BGR6oP/JhJTkvUwtscyEGyxBms81X4vcbC1XHeIspx3AgnKW9biZzQyJT77
MqLbxpsNhFqWAx49YT3oSsrXKRLVV0KU+Q/J1GUXBPF29I3ow/Yg9JqmM72SOhpxzkFk5oIw2WRC
ax7P7dT7905h2299LSCrOyqTh662up95Rh5Gl+ukMoVs72k+oBS56JOJwmMQsG5VnH8nXmntml4i
3g4H4y2RrGgQFLjVY+TxTbdCbJ0LEIzaPZM0LP9+H7ClKxXD0j5Jk1OWauYysJx0XaKqWU8F+EDy
o34WwoQ0ySwydbNDyFQkEP1OhNMO0xCNRm3YQFRkmj/Y87OVfUAuhBeVBCoaET+H/rrPuIdabgSi
sWkdF0NXuK/60Iovc5rEe8Hea+8b3Mw4NLqCT5vts5rMTLpkOEGnpgLmBv1mgP2MzIa1U2dhF8ME
ouCRlO5Zd/zmp9ALpm8giiR5FngmZVkPJ6W74X6MQVpvvTBAVhPmCcZtNWG8zNGwrCez7bWlwKOP
uE1G1Q7TiXOQPdk2CyZs7hGead/g9g/aDXLa9DXGsAQqGmMyOkE/PY8FaTgaRv3TWNliX2Dy2gdY
qbcKbOKw0Lyh/bQSRFZpHaC8YzJhoPgXE/XPkBbRhs2/e/CDUdzzO5Q7nz7y4Noqfxon9qa5hd/J
Zy60xQbarW1DtFhsSkFVRnhoXoOGaC2UymUQ9nccrP2aYU+6J6JYbpDry7XSDJhRribPqW7EL0bT
5FAAzNbb6UFesAZvYT1ERv7kTHSXwczb5Kru3mG2gcymkEDlZ0fwjhWln8tkbYdkwd90Q669jtYE
sMCImzWbCCC1lp1GJ4+El7VsknmbH6OXr7t4n+gJEgPHbB6yMlYXmyoOvg5plrj5s7PblM3OS8Hf
FI4TnTWHyGFeau5WcmjWQyzNOU0umUEaUXBgs2tf06Ll2ytacWaExy4ok6O+bJxCX0h7qIED5JKP
huUGlNuZFR7S2AHBHOnw4VExIuRSHaJyoXU9Ntcmf+eeR6bEyiqzVn7gNZ9ZYJJ5aMcqOpJcD9y3
QshIHpxj7uORBRYYSyuqlrSNzmPaBskV65e+C3pLHG07JOU6qXtRwleFnWyqyHeWdW8Cw0/oNOOt
Pwr5E/OAfZ3jZV+zxpKoZUnUuNG6FGjRfcfeWUktgXdHk3qORqGeK3e0H0eqHCCueWPe+9Kshg0X
YeIjkhjaV0e6DfRJq6k1SKNF/CRRJx4Y5bQezFon2o9NgdVcwCsPVwMj6A+quxmDgdhWrLBVjfMB
K/x3a7B5C6qWink9dD23PHky3f3kdc5d6JllsnAgP18KWatkKUb0l6vBTIntMMNyiNZBmAaknYcM
K1etP3YIVYGykvLC7HgAi9FE7VIzipQZgVaOH0OombAGq1Iypa8Kluj8jR1Vd1PlA05K5W8LiHrB
Ecy2b716bah9a+Xkeg+9MYCC552Ln5pmRGkbwx0tqLmNtKfvZCAdfRRwRKadzkcVESb8uq+on2R9
0QN0OxB3srT/yPMgd7a6NVIn9Gk8fGlQ21JYx0yD1ylvJEq7gPpw5fnz5HVqa8zYNHrOx4DtL9sQ
2yXiNf5zjhCimu1dYOmgBe0CVsKCAY098xByI6KIdkguAOsSGZvCcMsDRGLai2AynENl9uImMfRv
0ia0I459t9V/+gD87yG7hDuDy/hBD7wSvl/beeuyg68d8GfHg+yk9VaXafwJAIuxYDzVN3fyqQKD
aed7BSIHJ3AruqaOK9D0ZbvnuoN9b2nIbThryBNquJBafPoifG1E7H0BGDS/esSk8Vq1gnM1ZRRm
Luy4q76ATgHnF7ASkKQZFWBjJnTQSBhVj5qVvscTvNFlzKLgonzPPcLWa5cE6abfOA3bazEZ5Zn2
lzgGrbb3ec13aGP6hrNoxJS88sTMtUROuOpR7F6DOrCOjharl6kd6w2OAyJrmNKJQ6ayhEXtwA8P
hXpvWZw2CJuNeJvT0rwzdaXcZuORfisty34Urj9eFVk9BCHL5mNsI7UpSxsVWRL34blmZwuwrbfv
lEUwTi0aSrm2qQY2oFDEjl1fyPvMkOqhHWy5bUxXHcISadDCxHD6ahtJwc7BYaqkj801C3v3iAWd
r3qPAz5ls7kyK3gUlitKzkR9eBpbdsbodeqD6lsbRDgw0DQn0yMalQlbdyRTvFfFeMGDrXAiU8oi
oIlHEKKeM8JHD+R9wrf6oSMikL/XSJeyjkuaXxLUq2q4BQ5EaVTk/TPdocuEvyXwI0lEsI4NZbxR
/Hs39IDGVp8dy9A9e3vJ4lFvl00EMRZ1ORC7hdZMuJWSVtpP/mRBBiUpObtwLTtXO5lCAB5N3N5a
wWbhxBqZtCj4xShfELyusoLaiNqDtJgAdoJRAs8vWZAkC2kN5o8im+eGzqCsD09zedGQWRs04I17
0KswoLHLVKotsmzIS965wbTWhp7rnD4ImMX6l3Li/7XE5P+QeMQw0OD9c/HIY/gepRgq/ygg+fUj
fxeQWAhI0Hsgl/UM7IooUf6qIPGcv0jTArTuIt+YxSX8n78rSHBf2sQca5pDoo0lZ9fw3xQk/G26
pgE3I5bOcizMfv+KgsT8LUcOUanBb2fi4sQ9iPl61k7+QUeilar0JnSRu1CkMEKiHqVpN2pLH0EZ
Vv6OpKvqftDz+Gq1qTo4MCM4oXCsJYjUnjEDM3Th/E1K7W1owcSARdhEVhfuWSP7yKOaaKep7ukX
e161dIruCGWxnpANl06xHTrVbyua+7fkga1x98hGXusIxjG1w8SthEocBGAeDufYKAsEbzF8brC7
UzqezKGOHxgAWRsI7MEu0vvDH97H/8Lqacyy1P8Q1zi8OBIjpWSZrTvsTZ3fVJ1WUhKvk4btriAe
9qRsNZzxjw+tJs5VyCAbJnR3MLt4vEUi37bGVGxVoDf3SYtJ0jJ7xi51C2y4IsHAjL3xAWt6jOu7
JRP31/P8BcZk4MoWsanTbdOZAuYkkDQ0OTFJHgIJSWDETNvmf2sK/7/RS/+m5ObDxdWkOeasRDJQ
LP0eI0ighnIggg9ba+IfDoa9k4zDXQlfcDtpLA5ds/wxpdaxEIR82NbU7awYrT9soWklJhmcLTer
t6IjR5tRu3GMvOD7X3wXHMuCaoGi2+KTj+DpN/kuHoTRyKuQysJLatSieL+aQTXXgtPrBNJS7qu2
vdpdlJ0rnszSZ7J8P2btey1zb1Nb4HQExlmmZfzRGeAFy9F76hKsATUpHyjy03WcaAhD0g5OhpWP
MIW0ag83eZilPotBwFhxR09tYhtN7J8/PfmP2uj5LbBmfTI0MMT0Bm/HP34DywR24YiZdyviQtMh
+TVkFGR43mq6f8ShdkvjR+uLmaC+z3NWg1o+WWcr07RlDiR0jf9oYg/U0z4P3ecY69mxHmkdwVFh
0Wj5xDqtl9yLFEj5vxN2XsuNA9mW/SJEJDzwSoBWpLwp6QUhlVTIhPfu6+8Cq2OmzUzflwpJ5SQS
QB6z99qlk97otmEe3YFMrtTy48s8JM6NJqcy3U1sW2+UkRb3scII8d9/0KvM+p/vJhcGgm96SCVt
X+jI5v71B41r4Aillw6sFKpTBbStZzjzlDSJeuoZjoTxPJLiEdkBq+FDVM+/vDZCS0lQbW/U+RtG
G7KkrrFhWoQEJRq0k1QAmf77t2n8q6KO98MBP2Fzx6NGwC/w77eE7hemY1U1+T6ozbYVFS96tgkO
s5bWu+szwJEGJY3MwMBFZEh+yG4FlXDLJ9pAuTB5XzFpgqe/tzjSYzjA0MpxbzGDmjMUCnFLcdRt
6nxcnnTDn1aBv9pdnwPtpBt/T+T/L+jB+PdnvMtR4gigRjgJILm460/8T894o2bOCbUJqlPbFWdb
iZkJlUSZvDj57+VmImCQx3nc3omKlT36QBRoRT5dvEU+Nf1uvmHyx5q+FfkDexYJMil29rO+nKqG
cTxrWvvJrVR9/O9vhPlvMB/eCE5AjA9gBiAJ/IfSfbRlY/RS9MS2lcWthokaW+RwjuAChHnd9yfN
65sXSs0TAVCEZxjOK2nJij9QfNEm1UwvNGJ8e5QD5TxXH6XAoolHlh3QeCEuT97UhbWT+GAfJIuP
nZ3rxcYfnVdjbvLf2WBDOYwPutbrLzpRVtsI//R//xFXjei/HDBADBzP4V6AemKZaEn/9Z2ZoVhV
y9w3e/N6HNRBrRLzxc8vxjjrj/ytFndYUdzXc1schzZHEe4jvZhj74FTut7Xa6hKgRITwNH/8q39
q6NhvQ24/A3TtoVlUKaIf3ssFSzFrNEURF82iXVE6ZQe47FrT9LoWSQzgmf4zmxIs8pDPBc9qIDq
19S4iFtA12KHxQ1NeoQ/Vf+LmcP8z6vZppJi1guth9LapTT656s5dhDY9l3S7Rmqlnt2aO1DOxWw
xnFxp9NliSDe4ivLiZgz9PlQlk0HKZfNv+s+lLAvb7JULeFs+cunq6PQygw/nAsk+4wqm7Ooce9V
Br5rmZfFth9yjDSpcTvDeb9PkEYdKdN75BFiQoqSud+WdTeTOsbUbYJVjz7nv78P7CP/44BgqOja
OFcsjmrnP6oQOdYRR3c5wD3XQnB/9DonVTb5phIJwd+keSKEfJIkPgZjz/Q8cufXHIEw5v38yPTA
Z1dy7/jNcLAEKv4r07Uy/HbbiWJbloJQ2ZqhuRjmV0N3fkkGjDQPHCxj7e3axsY2kotiL+APbGoF
Q1JJF29vqZ7ysRPHpop/LHRBm3FmuacZLg8TowK2iMdrN7gC7DBYAYsp86Xsc1otxsCGQGdn+2W+
YZD/JtX9bJJ6OkkNiyEntV0lWxPFCmOt4tsuq4/E7VmY+Xf9sLBsreXZZUa5jRphM9OroRd4un12
J3vaEo6B3G1GUp/kpPtoHZ2VkioLDfyaboY7w1fxvWT6ubHz9huX4R0sw1PMxUTM6rdD2E3oT2/a
TATTQIYgairrzl7u9XIgjS4FdtFigC86FipOQv/qSf1+0k7xo1lodyNSTaNuCfBh8nJURn7Td/zX
Nimv5kA8iCr9itFjtMlOQB6WcHEY0uZQaLnY1L5pEPCSqFvhFTBuCObFYeZQ68S4LxK5dNByYbcv
BKqpQYlgoFYjOOxFtcPXuDig1/D2DJ7Nj6v76wh22GN/LPEJfUaNHiqVAeRWbrUzC969RFwo5nZz
qb0I2/9iNr/ry586inG1Gjq6ZHhDht6/AXhg+72S+a3K/03/veaf+JuGY2uD6rEM0rY8JC4eTLY4
QVT2cYjACLi0Lf5gbX5FAG4ctLgJEJY53CVjHSBTYvKMiomMFsQvc/GaEFSfVdbNIMZnId0Dp++9
46H7cnskEWxAP+Xon5zU3C4Q9jOyiK0w0pUZsGQGP87yfOMpgm8L9CnRSGLBvF70WR1ocf9hsFrA
mjjcuFm60JHsMqf3N5rEQs/92gaNjioiKXatj8GfrJTW6setXil2f5r5jpKB9RMGHV2ycInlwzzb
RWBjiiTzq/yYV0Y37jaa9Xg6oNM2VuS1DJy6wfMyvTHqsab2N1oTnFJ28wYLldjUBnlwd25qOw/h
Wb7UevxRDu5rg9aEVmzr63a+q6AzkQx1rMvqK0ZdhSi2f4szYuWazjs4s0OiW92T/Zn529pniA46
YAxFiks4heMRjC6Xukk8cIRFtWipnLtiuskVvIqeuFvJd0D26I2u4Cb4jnjO4l7iJQVSS465S9w2
46jSDxh4kGnF9haaXpyCS82qA5AsoarbpIS+1ho8H3pn+eVlaffs5K+J7ZjkhYPAcTNA7v6vQlNv
tmXjF6eD26DpwIbo/KYinTCDxRe/LJh6gCpNRn9+dPXsUFel/Wqp6TjpS7tXZUxoRKa7n/lFKCG/
MJCV275dXNy6YFdMdzklE2Eh2hgbUGDRROmNaA8FkdD3dWuAXiyE/dyCmaTSFUEfd82hWWuWtHGe
9fVBxHNDe7KUIjjUyN1vAQs/cxK86dND1KgkdMZJnlKzcn7Z4rGwjPmtVIZ+41nlEvij6fwa1FQH
ErLcOUIY/9rbIztoog7IUqv2cez0hypjbBqrSn9fCGEjLk8+17N0z2ZX1sQ5u+Jd1KuvtDHq2wSe
6A1gBRK4dfPOg+06Rn7zMFfecONp7VsLOvcsmuUXmgD9Me4t8ejK2gqmse33U3Tjqti4xfbR3mm2
IB0sky+0CQ30Cl69WZ8//Qytj1VbKIaLiTTFVL2ipK3eYXWAABm78Z2x9BaFZfZ7dOElVK2CIZ8K
HghzerLHlACnLjYeWgLsat47ZrjdzLYRFnwa6V+VnZ8KJe3n0c4v1xbD6W1zh8Q23bQuauyoqU5k
UDSgS6zmrGWAREf6XsN6nHn8PrUtS8h8QrSWEi9SGmnAeC5/rs02eYBZum18dOb9ojvbkfnls4br
QAr2q5537J1yIqq9QZrSCv8NvN0j53z3o+ku2hK0KYrQVvT8ObMNOlsQho55WUxZEVdC+JvRZ83J
iLj0xyzjska/eL9MNalwbMQDLjkOOZnmz6mnv3qVLr8Q6c7wUtBes+xi61P6Ky9hRiqUu+XFR+o5
tzwZNmLMCXCb3Dfa5nPm8jRVuVs9dAQ9I9630p1fWGLfcbrterzbuDeLz7k1sq1H+XnC8508s4B9
vH7da7GaMdEzQmZ7JHqIqL2zsqq9G1WW7EslrY30F958BPhINAEhSbO7N9gLBHRPZEpGTYcOnq/V
1AMnQC9v3sLEPqtIOE/q2LslvMi7vX4EBS41rX/6AkiYfMvzwQnUohDny4q9GcCXu1os//hlQaG5
5SZhCb3+hm6k2gY/0Jrvvsxnrvf5bFgNWofSx86vuvjm+rWO2//v7/7fT+2cXUE2VhfN38Vtq9+7
GcdtM5v6fdWZcB3mvjsmLKCjzTCyZ4/6ME1SL7xW0QjxaR0qpJ8l1cEtoShPbg3bqTXaM/NUMtfy
TEHnRY0f1DECXa2cyrtRKsBEk6EeAE9T72Ci3Kesw5xGbx4qjTPpWtNOfhJe+zWXOKELu/cLRqDq
nZXQJV2I+mKKPR0FNJzt6EaCuKkKXSGGiBCRx3ZI3eXD7RkH90vuPhuk5+nDTM7fhFA0F15B7gUl
xFDc69YLjPj2wbJt+DuSqG3hJjMDCQS0Irn8/SwZveKQUwl0ec/DQnNMrnPPcI5ax7E/sGbdmKUd
n+TggNic6xvumizbuV7GmqpqmtCLCIm+/nL9bX39M15Tt6eYTDlaWTA/q1tg4fWIZcoqKGrYCjJL
uE96+20ctYIcksSlpml+1oH9XV0i90PN+8TSCknmnMlwrHjpDDTNL4bXQPud46cUnGSgL3+fRCXs
xXsW6fOucK2YRTS1KQ0ZgOnBMV6EtgYctRkKS5kGron+XItr8/cyDWFFh/TIRqoJEMkcLL8OOwKK
pJFynaXtY28bySNmapBiU0cP40PWjcCpov0jDU+f3JfRiQsYGCuMuzDHS9O/LNf2gdhjul6zl0+o
XHlqaACicm3Fwq+PG1a6P9S/zMp63dmXSf1U4hI+ewv40WxtKesVVGZzRCRruLvMR+aapAh0uHHo
Vkb2c0fRdi9W0y33bGF/SAX4M/RmejcPqglhbUa3HpYWhMa+vENHn2+HyhSn0i+zJ/T8HzFGvYOF
8OLgEIPbQc36pVXmGFqNji7BNkhVHcrblTz59/+udbOBClqWuHUcxNvT2L8V7FsnJNNmRgwFroPk
cYwSscEalzNR4tMhzl/+/nWzKPRtur5mrbv02yn2TSgEJMXJBlRQJqvyolr1zbRr2F8/A16wbNVU
kCqnCTK1u5w6vcMdhJxC23VNahIh0XfQOtjM6b1z7mry3nVvIZ0KqxtIGegkExFBzrctIoIvyows
EjtR9/gLpoCkoFbr5T0yp82SKnVpLJLgjLIfnlHusvu0FKF9VeSBjhn+MUGrc/+zKk3n24oaNHcZ
RR/AUD1sOC1uHyYELI9tFx+d9XxITIfgoeu7JvJRnUfHBBLrdM6dPgsZLOWRN8Z4Q5Q0BYOd5Hu7
K9BQd56Fsp+xynqgDn5eRChGzedh8tQRhHayr+qxerWy6b7NhUlAQYFvOT3yULfWIMejBQ+f4bo4
pGpiYeaOL4OWtJeGmxJZEzfMGGcR2yjRPbZFsfMG6Z9Hqny3k/Jy/cW2kvu/4wRXH7DQtGuhzs1n
S3GnmjzeW32WH+fa/kx8m7/seOl+YMoW6L3e3EjBiPCSqoG8CaaOx7b2v7WuOaGOb0ZTvbckIR1s
iQDErZvvrJ7tuwXr0taOvfiI3eeJmj67YNVLN1Q15+v7T8zrH2O8VG5nvMIumm9NQXxKROLjdbxM
FUd6RL/qaVNQ+XgmDrqscIJ0JLWxTx1PtjUBvZqkGS6NEe1iHvKhr9zmgboDKl072sfrp9fL8/o1
tFbWEcw8KLYsmo4R+j2SUdOWumMa3sYFfnw1+b+qfDfB+zvN9ZAHvDHmS8k9/ffTpuyyhzbOHsZx
xO4HU+b5//URE9AXOy/cm+sZbLIYPfgSKyiO0QHZzkOslxc7JuqNzTfKjtqXT9WduRZf6Qht32pI
VZypTomKpdmLi1y/5PX8kpiaeT/hD0Ndr0NFMjCol5prvYBFrgKaO+uFtD7yCHL1j4+uv3v5+2zO
6tTfkxQaUVrhpPw7P06rdNoaxVLuiOhLAcolFWYFy6YEWTcQBMV5m7pPFWHjEVlTaQ4yctyrnCIj
a0zey1jq50Lkb2MCWM/sDPcC9ca9DF26HEszu7jSRBUt5qTcq6L/bXFWMLKjFb6g2ql6gQYbquPO
sGC+GWld3l6/ZvSNd0pxYLZzfZiSuX7PWT5xOxF4UGsl4W5dLMLr4BXkHHlMZqJIY8Ubr+d1cW97
KS3DQBdS0TYHrWXqZ+aw7aPtlR+0xOMJvys7DN+FSGXHt1m0Q+ww30b9+I9fVFQyHljn5NQT1kXY
8891Tg4eItlPToZ+s+ieJp5VqOwQnQhFJhhZwx9Fhbnx7xVOz/hQdCN5FIhwQ0oB70QnjuKnfCsz
pd1iPP0ReYMNNfXEZSYI8zCUNuwnyfZkEm6+ixNLhwsgYQrWLRuVaSU5jgCvRzchX4MV161rtKSF
laTSGI10DdJW63aXkDwXgipYnlEyP9SEUrct3MrZubHXoysdrOGEIgXheiO+8A/qjA8rcWKHLi/g
OXQGKLkJ0IiET0QQFCejW54zSxKecN1HAMTnab0s/l0W2c0eQ7W9qRm43i4sSzwLz1g9ltUh6cGJ
WsPPkBfqufDkHYAXA/J5k+5SDH+7rGs5JnWOwt3foSVKMcRI675rJPli02ldwcEkeUNRY25tfe3l
46m8HTJx4yUo0lmoFyfB2H1zrRVit3R36DLvGztDSFkQbK2Pw7jDizV/ZETJtHl2SrvSfkkatDSL
WYSi07tzRobhpfoRWhl/MT4IxnzozqPlMi+0Iejdr8bcMergu2WsuLzWvy1rVWy99XGDTioLRWZN
YcX12G2cYqB0K7khcRGWt+k0PP1d4RmSCFSHmAwvTe4Xq2x4DLF8yo3S2NOiztuR0e6mraCwWYPx
wtsJCNy2n4ox21OG6ierEbT1puphkybRUXotx9311RLjMp4brDKpbcxP16oT2yZIoAXLTJ6Wzklv
qGg7N00e2SEDfzdI90oGPQmvF0RUFB/XF3BcSutcdD5cDwCAJ8ad7fbv8bugOt2m/vRYucitYYdi
Gb5OoY0kQ/o9AHVJJQIGHTUr1397TFAuXth7vBZll7IHnb6EqbWPejZb516bH6UXA/NohmbfrZ2s
rWsQNhfvz7B+tjCGhHrSGqHPCOLkR7zzfdQch6bVbieRfUc6c7hF6tNpur5N15Xf30sHXTKsxKpB
+b3+U41h0oziIDsg25s/FhvB1uR3ZYBvTrx3jrab41icskH2dyAQT7rjpm86UXp5koI9QZgyjLLZ
I8mXu3QxzLe5S26g3VB7aP5zHi0nA11TMPXjeGOZo/YaWcWdk0fZw+BgS/JdVCwtzt0bq1jzhYyk
eUv/pHMhORDZtJUpYEwZJSeJBIjM+twjHIfJ67W3YAQ1H4as345exlN01ffvK+OtdGgWR92pH2GI
JYcsj58Lnig7jUXZCaF7uY8bfiyiQU9YlRakaXxUECZ+HP/PRxomLbBuS7TNBPOvOp2bxylPAI3y
1u4H0dfrtLXlwcP5Q8uWsyQZZ5W9KHP9z9nLbeeqYv1LqMO69G5PCG3ms49Jhnu2EOOrH0f6sXOG
nunmp4rE8mhHioDRieTngkcQQP9MHK8/p5N3KjCz1N7Lenq57lhNW91fj6DrL2PK/9Tl1WWBwshW
EmPg4kz7KyoIvTwtOLPy2xrXEpYXbWdce3/XvvcJyaKLoV3xUBLsGhc2o2o9uKgL/kM8ZneuUzRM
dIoPXkXz7prQPBt2RlOTOO8aNi4iNXx5hlMFS4f8JZzv84fJFbFzbcZZyBD+9nwY5rNDP2U/njJ4
fmUnBOFR4u1qiLlQZEidiGkkXsn/KFJW0Uh/wauWbvKPj2J9JTBH7BYBjEGa1ZZtxWH04dN5luzl
vpLUeAeq6x2UZ/7R+kXsqkS2Z1HRRjGLus2zpHtgCA/lLJ4Ci3g9LGz2SakI6XsC5EOf87fKkjhX
PG8g52qd7rs+sElLP5VZ42zT1YtL2lECuJl5pxuACsBS0RjJ2Rqf47G5Wcz+lYfcp5toJAWZCJxb
IQ92rUjy4yqPXKasBcw+5vVdYB+ktYbOgq3AUjrT8k3OoXcUaiiO6FA3aURlHL+zdEYr6EvMDuan
Vqz5vXN0TNeBhklo18aMs9+LVZx0gp3RYSXblO0dpuKVXOgtWyPzakS1ciCOTbuURPwWA4xKDL9s
HISxsdyBUbXcu36bbwo+IxAlu5vg5weklXic3jFAujHhGY7MN+A4S3aYhBm4qXlbV9FPxXe7rcUo
CRkkAFTLsJQ3xEFnoAsKMW98X0q2AtPTaFZ3Daygk54HWjRE9FqeEZJUgOWLHchY2SSQ7IWHiivN
fP5NPLgM49aHE8rBXGN4O/szNqE2O3DZfgJlSwNDi/Ww+9ZFaxxBR++6tnVvMoTtERsFikCwmF4N
bbDf98ApDkwRSP8Q+6SuILsKLKel1Y6M+JmsJG4U5DFAUS1FR8YM/zh9Z9AMdgPbkQmV8tZt3vBI
sbfiit80GmwigAat/qqYrC8Cp1jfM8ZNl8c+dqm5DO+FPkHBUW0JtMmc/UTMzK4fMLN7Q/viopJA
oK3dEmjA/iGCQ5Hl5hbWzEmlbjBbNQs49UXTi6FDNfuBIF+NE0mQR2EhHEbB7XRsQryAtmsgY4/f
Y6uGcBk1o9ZOLHKKYwMF47VmsbARjf+rYUiz7+boy+4UK13FkLtY4o1CEnhYLGyEtv17mls2farb
+6lnhxz8JEoaFXp0Rv2FbG7NSnR7OK47w8CN5Q36qXLQPknfBTgTV69gRnZx3N22xCccl6PIvNdc
2TqbI3DuIrGI2NWpm2JqON/ODnTd37MkJHwClMx69gzf+c10lpvZmN8ZxJW6vC98OYV49rJ9PKev
Ud5/6WrAvey2n4klX8x1cA46JtrhWNvi/502bp4T7SL0U62r9wR0wN6cFzZ1vPT5mimZa8NlSOQX
O62nWf6s90rPgehFGl4uM/3FIzMKFbFrG21Q+4px7aJ3f+LMZTXU1kc5zJ+jqn66eESDjCl0Y3vo
UXvUmYERa1oYFf6l9EZzt3iKDd6UkHzGA83J530CvbMflPU8oHXCBNlv7aZ6F4537BYH94NbvyUN
7m89bR6t3D96Q5w8zSQeubb/Xkc4Q0shHnKgKoE+/HHKnYuzgpknu/0J8+NagSbhUhIfNVMSeYm5
i9JtlUTeJdZxSWBgpxgiCjYrljCicdHL6MnW0FJH+Ao285iKQF3X+zJ/qRtAeMCRPrTE28cjjoI2
UzdOIiOQ8suR7KZPL67RvZts+srY6tZ+AiefjI4ojOu9keWP9O/Ftlsd0elMez4xydnx8rDwhJG+
tawVHt93OAzy39zemGrSjg6969EK4zDOXKbuBDodddt6P3ZG/DkhKaEPRuKm1Qq7tzjm7Ic89PRb
vV5HKyyoAjf6TEjTIHapYtJh578Ho8WaWYpfHQSYDRrqbZlpnF0s0iQK1NWZQRaBezaY4oStSqCV
OOlJFsVnK47SzHAqJWnLtOy7NxqM7COIGx41LMqMKujUGnDbTafGMKib2qE9DIJ5eG+SSs8GjGmR
RYOqDlR6L+JESDyh4nF+7IuU0Gk2RpuFPMqgQw/DIqkgB1dL7tD3bovY5MGkSJFHSMN2jrnkxkfV
FrFWgorQ7zGPhUvePk42pyi2hX0qUjsoOZOJckkMcprx/2MNmTfLhBF9+D1Aa+XqJMoA6xz6ZtUG
LXOksBJpgFsUzGA+Nuc2mSwMJrbaD4g0Adn0XAbj7Nwl/p3eWH+Exbyr721emV5x62glr0z9nLdA
5EnvCjSPn5p289YzHtj6tQdIG9+2l3wUQhXvk8RFQNO8yeZ0PhWgKLZtMuDRGOk3Emm/oPXpmXuS
asjbsfVHiOIGs+PaJ2Td0V44SOaQSDETCzMdTNMeqrLSHrAtJcTCE2onlJoCsBvvajK0EKLHttTY
DLt1HbrApUcJRMBKFQNwUen7TlofuHUDIxKUPNwVk+Nw2jGIddDtlMtMmNuI5hxnxm/SGsOxafbS
KFh1DnwfVHa3kJbyNZB2M0Kf3BDY5VBS5DiuGDXULuOUBY+By7B66tUrqv+t9AwY9a373iTAKBoz
wh/UbxdG4qywdXjouFUT1/yxyY/xJswtVeGkO3OR8PxhpkR9dR+j9gws/1ZlozhLeBB4VdBKVr69
r4lmPXDBHJdBCxvVtDfCrr1t10170dWHahY+EYoEWVeZeTdP3X7hCGRs3N4zZzvy3feBxC29a4dy
i2Gq3C3V9NPrLblg3tlMx+JI0yjDVIv0ILISLLTGQ9Jj1ceduB/iYQEhX5lQez+SmBXyEnsXn29d
YAA4NNkQaCZUFMI/aL1mAmVHuzoTRLnspD1BTE59WAQzJsTuA7zAJrLpN83Vz9hBvuHYME4qzqrQ
q4eJMhuGeZpvG9e5Kfse12LVAH6GzjIhugKMQGzvROrb0uO+xgP8nUCwlhoTHRLFksLpzyNWf5bY
H2xEu33TOCvUx9+1SQVVwM9mrMbsmWKRAJtK7ifDnzfCqk520mC08AfGGuKrzMyBUT3TuSVjy2oM
KPHMvCJLxX/FMWieVANDsWU+oSMwTLUiRPcPUIHUAvrtMVj8+iFfhTLLHOMadVgakzub5thYYLMS
fTnq36OBJ9cfxNlPMornVv2ISL9HJK/tQagslCsUflYX0eLoqFVq8Tb5lAPWzKWqWdt2ERbqRUq+
htWtNyG0WGo0OEpDUMgFjJvNCZO+4aFbzRyw5Chr9aIfRk7AfZ5zqjSO/m6BHOJUjw5EiEMDovSv
aIW381Q9o5Y+l4uvBx7V4EbElDY9WQBRCQHOnDcDVpMgZVMXasZ3jJETGhEYSxRspAAyIZpplIak
tDYRnqadO+Q7uGfGRubitRoFFmNfneMeFicmoCachhbLOK6vvVNNfeD7L0ulT48Qi4r0dZ6Wi77r
4o66P7IfOmnuHYdu2poNTlCM5Mg1Pj1oCTwp25tkZrDn9hAbGqb++XTOdaJYU894afwqZrtK5Kdh
8OhFiwoSNuYqKtEn2yetz38ZWv4cYwBLu1Q72vI3+iEYLgxYccQV9tlatW+WsrIHvYDiAXwvejOG
otlX2RwypCbWD9xm0OXqHfYAOS+O459KbXqIbVoPZ+BIiVoZMoUCS5cGULfEtqPtCjE6l+EATr1I
p88ZCBw29Qw5JJjBxKrZI/Z8WpDC3iEOJii0L8KeTiMZCQ/niDxQlFK+ivYxy6IbLc7fs+pOdN27
xhwuJJutoz2YvCCzDQYsNKPmWtaUPG/3rU5IaOaqU9yBnI0bYhpyt6PAIHGu6ACP+yPQXMuBnwdA
eZPErSINNakPRour2xi2JfaMm0tdzug+9UqSIIZ8kKXtuiTDeW0tgV0n8d5xI5qWCrJ56yZH02yf
GaiQ1Jm03pEo13eDjW2Ax3YIpxWb4ItfwiSPrBumO+DNQHHzyebVy2gvHDzF/uBtscWNG0UCT1/J
ZyzAq4XcZGJqPxZcSod65IJkLPrLKVNrZ0ajc4Ct8thIa2SG5IAGL7XTYD9Ohg2vH+f4gTN0F0P9
KsV8h7t+p9ljeZmc4TzpkbiDp721aU6CWTeY4CxGEUS9K9fBFxvgyh0OUoGJ0HSiXIvOIk0lHS6Q
5Xbx0LwR68qFhoqpkjc+OupNPcOl8EjTLvTpdSxw0lZsjBa8URtTxgSUdG+d5YR2630pw3/PY+Qk
buIDYYlJmMn8hnXuCLhEwd5WsOB10i6LwfzqF/8mXbqIyelMt6llpzj/xXTNvJhAPIg8YQVl+eTy
QngyeZpe7K6+2P6d1kTVqTOsP3b9nFK1HhrdcjgBobcXEXOg3pl3tWG3x7GGClXnJ+WJcLWBBbFh
aMzvx52WTO4GNgmxgfBL+qL/tgYEOeozLQkA4hE0EpsCbNDDUz+BZWAVtkmiumOlmOQB9BWOQ8gm
zAS1beZnXQh6iFCAMErYY9XcelQYC8R3lSO88hdUXvJziiPUyAaWurrqv8ggMrYL4j5VmwjALG8J
OmH/0XR0oTaZw5t+WoFwfAkpM3yLn8pchmNsxF2oO5NDwwhb0xymM7lOX+xTSAcqjbO0frfwnkmF
4d8z5rjnPdNJySOw2gG7vMgiCUSb8JD081VJZN7nXo8iAUEJu5fhPYobeTN2NrbqiZggprs3PgIO
pnsJsJPaeZ8y/mCLp1nW77OC0m6fG1KqCWWEwoAxF1qa9mdgg4IRy+EZKpLmNIzpLwEaAXMip8rS
LXdpan2ratJhhDJsrqU84LLKN5mf/0wJ9QsIR56sERG3c/6CniEJECB9abb7oUb91Y6A+PmiIiyW
CrYQiRZ6xcRAetzrUhA+wv/PUQTbcR09S1I/UXT5uL57il6VUY0atti6scr35riGy44Gt2vxOGNv
3fqFFtIh8tSv23Pb1fxpNf3WbSrNMZZEaKFupu57R0haBwnTjKDjxRfkegdyYj3PE7CkXK/GbidM
oe2UATmircqj0n/1A4wIY1HtnggZAp6xuaWL9gFhCexVPfHkW3/B6YmyXiQkHHK+LDIjTEnh9HFG
jUuvqg7DCGxjzHQb6SE7hIqxtu0MPwjGxcbRlzUXyeVictG0VIRYd+N4MNG0rBUVHmznTE3Gw4rR
htsXJusPzL6sCWufoFVvmd6YxjPXMY6t4DAvW0rSsZh3BimTO4Z66RhTx+rEABdjwlhIx5KoA31E
VsL+gQG7YT71c8VW7pAr7xUFoeY6gpnybbdu9MGcKQqc7rT4Df9EAp8l0i8NvCtim72wIIGDi40M
XzIc8PsRns1kSN+SRduF7SqXxJ1Igphp64ioP6Dp1VuracBnJsuudbnvRhmdRV59FnrpkrVTCfIn
ENiaCLyExjj2OEr9rvQsfw92DbQTmeoVd5sYxV7YS3rQMvdRgHFGc7zszUpfSzYOUEvU3NJEMet1
s+1k/dIXjwtz4h1TOLWZ8+qU2NmrAlpkRiRmobV8sYW9xhL7j+gaaHjG5DhbaDnTEpjarHRyKUqx
BmVSU3i4vR4cc96P2yYz6YpNORAiXP5J6slkMDO5SDw/KqveET1fklWlmVyfWKT7nBoMk5YbZIi8
0ZziaSqek+5QsxV/JKj+FTIOGCiJGrB3Qztdnb/OkAS62ZdbVbg4T+kAQ0vPLvoiXtiFDnuj6VBt
xdZ+gncbgsZzgyElGV7kFIBTzkclRYWDtMtZthMrriDv4/2ISzOstd7Zgyn/ZCGdzsYhWdlSUvPv
ffydG22ZE5wZ6Rl9J7sdHJvOQjhx2hymgirWGPpwtrWnpsJ8nFvGPRi6tyZ2eI6u0KeyTD7ySL6g
uvPIP88OVRT9/h+OzmNJUiULol+EGTpgS5KkLpWlujdYVb1qRCACLb5+DrOYzdjr7hJkcMOv+/Eu
fxjxlgdz6vGdEZkIMJdlFIoF1HNcChNiAkG6t8r3/vl0tvgzTT1lQSlzXxthxbvDtszrUpb9deQd
5SX5RkdRPnwK8VfrewrSkruWTsBgUnTXITOfkxEx2DaWm+YtdqS1WKfikV6poqR7PRHFkauq2E/V
vkgacVCci3snNb8tT/8zTB1OaZ3eOKhH11SXw8EkRwc8ZJ+LIcbVyAtGNc9Ufr2sJsnkpuuOpuVy
J1mgi3Wp8wKbgBBUzIA/WTbCYA2XZ64B9kpvtojCFrw7UYuJ+h/VDM9Mx+K5FupQt8PngmIGb4a8
tgtXwjH3mJ9n6EexOi7kRmQhDHLJTR04ouvuvwKC6Z3Fypuv2vialN4aCs2goLFni0jxH8auS0OT
QQdkK+oYv8PSu/pdD5+YaMm526gIpZ+F2HAveevI08DeaAvmqH1sm+7emIi3cxUKMSvUgTkJVCfd
KA4WL+IuYVlcr7lguentZQYXtpYo51ZHH/zggEyi6p3ScVajsgEprJKnJavmSIMLEBDvh3upmZTI
uvAZHCEPs3iGC5GiC2vynPHC5XTQIkkmJXLSPxKfueZXdxNeP0KURaP74D3XFcFlh4scxOsmgnj2
QacfF6K++s9oMnxGMZFdz0mPTIfcu4gWDUI7VnwtB8pomFkx+Zxsj/3FKF9i6ALYI1re933vXifl
HmePF3zei5L9ooEVSbanNdYwliPVrQIrksLEVheI9EvhPbCNiHTYCTvLw+xKv5u80psZ5dKnVEd2
067uSH5wtf/qEoZ7zBE9lKlT5Q1Hu4n3zIkV/cB0u2NJQa/M1XJofLTwQUsUmvQEqXbwn2oF8JQs
BUe5c4S2l/yff4jMsFgX/KF3Tad/PJYWeK7hwgJ5iMbW+ahLsWIL894KE1et5q7cJJB452EYz8lg
fI5l+UbVHaNQxzvJ9RJqyOdkr3d8ObWDPAQc6DeFWk0xzfRIqMMBkmyIsFHNEnoObkyP/V2kt0TO
1jQfTopHHqoKSDwanS8O78QGsiXDtfGEjQq5VC40NQ7ur26ZLz4MJWoE2QgRGMm07lKowGeIfizE
9AMjLcbKaV2accALy6+mFZl1WEmKBSBmINRZ3mFZ5VNsOy+9qOZdoc/1nu8KA1oDIAtrPgJSpeGf
UGxj05YrK1uhOMkCt0vXN7CUOFcSH70Ykm+rlz1BVDAoJBFYg/ouVsrlaVB9fJnX+FHSvm6IDiiO
X5mXtHaf14FqcOVNkI1lFvkUgDUmvHZrXMq9hc8V78YHE9T45AtsAyAPr9LACJ/5an3t47LcTpb3
abT8g91hFRgsPaxhdexVbBx1qgmpzuufEqjzBVcydzzmsMJSCVYCE/pNOej4TV7viUSah6Fd6lNH
uRMaFcdO3fKgNrrw7ivN4DKHTZWP1Rmp2nxiOvHYUI4vNmIu8c51+shc87r6HtNtFSsay2/1bCUU
xpXQW2Nx2ngnhtK/JdatMGd8581oAYb3U3LOCR0Y7LYzaw6rVMnT1OrjPufvmH4TqlFCytf9o1AM
qdKfUtYOA70Tz1KtD3xQ9cfG48PpjGt2ARfc6c2dIDS3pZZzpJMPHltddKBkuVSaf1/azgTvUZwE
qmnW6/8YIW6LYmXmZYYdmtxs4colBkmPtj+PyiUIQkWID0kfxrixGzxpHOfUQcoxUvfV8+K3pCKY
vfbzp0Rhjnjo2dD3dO7p9XGpp+e4N5odoOaAeiZtNxAlrpOTnk3dhbThc+WgmQipr6cqxRjb5eJP
zYhpjdrzvNAcxEAQlbURH5Kcz7bdrRhPUj45qQLEvgDmrqt/jAV+2Dn+a4tjnuuR/+6ZVcLfNYSW
1nzGZoUo2Fv0kuGLWNbmBFdThjMWWJTfeefOxbXQKjZMFaN2Lz0t0rDEw/RhcKhfFpW6WBmUYHDT
Qi7p2YWYz45+1gEGCzeOFESiw4hmElB1/RWpeBAzsh8mYYxyu7Qevz131JgTkEMt1XzwOP/txj9s
BOyvdXiyWkpSEiKgF2V+CWksESEmdk+CJk3db0NGhR/hWg3g8fS/EZ8DXhQuCFWi3z1DHTHCcIES
rgx03pDj7EfAND8N094YKM1plvV/Str3CgXvojle1Ivi2e7q7qkbbjZ2rpCd9XPZIhj+0Dy2XIvZ
DamQLOd2l4JJ32VWQfgmS5+ANImoh2F5FvZ5Gv2ghIEcuLbDX5W9zCxO2eOwpIYX0W+TEXsEqMbu
3H25XW09aRP3slWa/NGCO5MTDaJkwqcRz02L76WRhzwr+eFpjR3NabY1hdFoFVsyStrxkYwljx3D
88p+O1m6D8wET27Z0aXgYDMBMbOe7WSri1k9rOAjYcBs0k7kRz8AbQyqjp9K2xh2rhJfsVlgsM7+
1rH7TGiHA2gmO8SNe9lZW32YqNZXVqnJOfOhAWtZOOFswTP6TS2EPBTVwGPMliGi9YBwgle8NvJr
C0dtLnpLHbatU9IXPyTdT0W/TUQl2KSWcJCbdQ5XBB65SVlX2h6u3dhbJ2AMsDZGhfTRpRGhtYfc
BYMG4JPiQjCePMxUOPXgoUC2eqqO+CqNyPKm7MjMHi3G/Jtg96A6EyZdwA8IvSh3bSyc8piDNMaQ
7pPPI45NdvwibMvau0qhq9h/lNs3dF7UcDuGckN9gTy1NSNcTHEY4ONGtmrwYtCSeYeiGGgFjLUO
bRi/5XedsRYBx7UcSZF1rGjSF9sq15ORERDPwCvvFl5wu9HKHsFKhHbG+nvU7rrUc0BvXxrWY5o6
yNtMIo28WWx834K7UD3RDDQMLsYy/oFyoR7MK4YHSRk810/66StdT0+OOfAampszpyJJhBCO7AwW
ory32X31WLiYJeuLtWfL6PuXKikpiJ0gSBu69oKUlUaWPrxZkumetNTN7grt0f0P0TSNqpGXu5yO
LEzY9VQnjZpAdkJr2HSgHGfLrz+1/MVaTR6ih9a75dmAVHayPHUHS2gebHMrLWKvYcGetmhcCBgO
fqEa7OLNRiGoIU2LjJdpaZzTzv1cR5stcznuxWKP3NSZkomDJdK7ORqbOj33ktDJt0x0NaGIiS9N
X+pzEuuXoRV3X0JusVX/FRfGGefZuvfoUN6P+avp5bRkEWAJNOiLkjHptV2y25qXD+1KhqUDcGTz
njxVfbUxd3DB84D/qwEhXijJeyu91DnAxPhrYtAINWOFvF2uUQz1yafMUpgs5+rcxlareyNSDrvu
dKo+me3A/aux2+dKu26Lb9PCf4KK96gECwrhrmenQ/q2FpZ6dv7OYowr0DpOVzT2h0Fz31FoiogF
OnO78SamX4Wj1C3Ks5e2W7tmZR0GPXlIkqOz9OT0DADLrHeCDYUjC8B5ZWkvQSqp8Ybjt67cibhg
8C1Qo7jAI3VRbU+EdrmR+Ctd3qJ/Z60I3B8Es7G0lDNAHyg6NKD/Y/4ppUgiz02OvT2/cacKlyKm
k8G0ObEc418vxZUt2gOFBm+OWVDNSVHCnoggTzwVipUdD/uYT+HOx5dtE7qwIX8Gbc/9n444/dgh
HI8NjaqprQyugvodasWXOy4PoDCvC4logL+BSfHnbsicVyt3zmJIvgzsRGdRcBpqqt9Pa/FIT8yh
z5lc9BGNGIPQK3hnbJwNuoleN/CKeCdobg4seG8blwHq7qExh6tlWx9ZYdx8ydG8XFWjntZhXE5t
ax9tMHCgsSikWfInVQw0oNPjkw4DsGiAV1QjAwYnQDUjTg6ahi93wTRqmOlfiE9hA1oFSz13fDZB
1HuOTwPdBwcYH/h0W5PdscWZNM/dngmQ733F2JvN6MV+/QLYguVp9YxT/7nPjb/5e67zX+vJ+iwy
8SbdeTnMYJDgN5RnfQXhQs/8HAo9PytTO4zKP0hyXURkSeOaife19qYKuNRJxDxYRKZ3N8X6vPj5
vxE2xL5DIs5SfU8VxN7F0Jpq3pOZizXMwRMFsZsSrpbI5ZpehFX7vuWWG1A4AZoDn4DGfpV2AUi9
s2EqyOVjMOZrT65nsCiETYSJ1YIX+Jiht9UZgt4qT8ACQs5APp5zfqodObCJ6fdC42Jpl92xow8S
g4gdMmZrO8yq467R3xsSyanVXrSKiCdmOIanPHl3mwRFuRswJY4/3fJsebj/WWcP7IGl7iKfVO4+
TyXCDTAL4PPU+aYicksQmeaVDOxbao5r0L5b5vzom8Zj1Ztm0BkJJMuGqKy/mXlGXE3ITm8/7sy3
oa8N39jSkkhqtlphOG/pf5lHciglGow+x7OguInqnf8H9n5yWA0ccDVl4enwPNkxnpQBlM9yNlEd
ewxfsbceOtV/5gXybDbIT4pT/unJk/Am7gO9THamigzphIWNd8mX7nPXjW9yNj6cDHPt1BZc37IL
9es7LYs/PZH8Vk7jRHz0zmQ8L4PAkNj6b3WcFccU1cXSnW1RD6yecZPI+aNuQozLyA4jY8IK/6Cj
INnpMfI3Rkfy+bRb6hQ4gDgkRcuPxvLydN/40y7LxGXkpYxf19ju2lLgc2k/lvUnzbwwt7eBwVM9
m1IcH7yGPR1BX/Stdf7aWMncxGLqbsR/LRCE0Nbny+S4WdSm+U/l6b8IV39zvzixLU731YS7Qc23
OMpq+1+d4Dxn/c46NX7h3UtVLzxbZEYsQG11sGvnVpI3pcnmzIEcSNftdtzPWRAT/NISViS+yT1Z
0BST7+GW7uzt8rxKUrY90r7dJodu+iOzCo/mmhw8DPe7hKaQlv1wuP0KrMZ8S8zxbcjp4S2TH3xI
0Zi3j0md+psZ+ej6aAbK+hf3CTpgYp28Ob5vTym9W0/j8g9AAzax3r+tzMLLaAbNzD2wGfsPimXM
pmXmQF7ircchWcx8VhyJMN9QhOSuz/SL0eWjQx0Dsvwu8vSJ7AA2GmLHFVafN7sdzECgPgs3n5Fl
Sb1XjFjYZCj2JLXCEil7bTzMlWwrBg4QeMAmlVcg/A8NdSP7aiwJCKMN0zQ40h2FgwYRHDOekb5l
BpBmRveXMZvc/Uw9+MlMfxFT3lfX/a+r+G9N5DRCursYeyZ7FHAJy3UQ+S/G2r+ViZQzz6TIBvnf
ypttp6f+I1ROiiGarWNxdAlO0Vo7punWPf7oTYB4tbgAZMh1zDL4DhIQt8Ve2wKcI6JJUy2BY3e/
TZ6e1yGrMGc8Z4I7wOQnf+PYfbOfbV+PX/T2W5AzPawZwB7b9k95MXeUt5bltUwJ8zcj9Tu2a5rb
FSdg9kMGMeJ/K0vkSGluH052eW0YUtTHiGEz7HKsCTFMAXa4mAk7G+bdwlk5ard2kQ49lgbLbPMB
DkHNusH5GHoW6r62vRLxbQzEr3jo6otkC3EsnlyH4HmsJpZcFWy/KZiUAdh1Zviy4I2HmcVhXLqo
4nHNNDuMB7HUxwJOaMDiRqXyNE5wklXC91TNgEL8ISghxIQT/uhZl/81DRdis6k1jl8nEuYLRgLn
YqTDg5h0Kptr2ozGDv7dmGisgfXH2Ec1yiH85nIswlWml61/t8JoZ5rlJwQdpLHu2/BaMIpM4hFA
ibAZhkvtcL2a+PgcZg+7DtvBY6bnIaBhnHJUOtCUAzu/8N1fFet3Qyu+ag5r9mPGfSImBfGU5um4
rr8aZX/61VG1YM6yYSrD3Jn/QjoB+tPjDVliPDcAom5LuWl/MmbMXcv24qwCngR7pEz/FGI6dv4S
FQmmGG6eQGJV/mzn41dO5z1tIulvvOb3Ordstq7WqS31Hj2cmjgNK3aglwdziqkPd36EUfx4vXWj
KzrUS+YkQ2L8Ncz1gC9UnKcX7tu3SUnnyAMJB1qL5SFOygNFQ5TqCt4UzYzcpdjJiXE4l6aujmTF
6CIR8s2YoDt0Fp2b47Bp0ecFUaayGpqOG/vBx98LbL7dC9OIFDuzNakuBgkqjun43PhXNE2/VtlR
muVja/HFl13ncRHuvngAyVMUEbC2H8dpqcPJuLz2pjzVkG8Zeo6TRIb13fG/puZtJLmAsaEj+Dee
xWLcEMfZvy7wX+O2Jj7kU1BjkwZO1uK1oGABe9FbOXLvkONIXpp2wn3Z+7uU0DNLHZGcLDP7WPQT
1GN02lR3gi1zQ11PwvpGK/Qgb7i9eh2OVg17JHC5JDCM+WZz/ONGm+lFSa4GCgnw553WYfJpuBIG
qZXFO9csRGjO9aVJqZKYkoMaSLnQibT9pis9dHX3snS0xhrmItjqEep1BspsrVnfkY16cDyMuagG
ipa1W7nUH7qr6Wcstg9Ad8C/Oerudnl9mnRcqmhRhI2W91SwOMWAOu2HzG7DWI9LTAu0iNCRjm8M
XzUe1YufOP4xc+pTSiVdSGCXpp0h+5PpuJitREvZ4jrPS89aJq7VuWiap1Vtojp/b9A79hGeU8LS
AANfJrWLQ69T3zfvQ/PlVs7jQLIvGjrI5pnXnW0wDfjDsqu99qCkLNPaL6J8RGHSmFF0vGrIHaHC
F34cAAhwCWM9sHb7dLLnHX0LLjvTHxwCByod1IGLMW7DkiRT5Y6R3bV8kMlokr9IQaOuOSev9kYk
jhMNQPPOIB25F/53QR1DhInyYjVkMp04QcKuaOBLil1Zxg/cHvMoFuXMIUtxkbkFVOr4AHfswm66
p2Fu/mNuDX6QxHoatReeS4J3zc61jHRXZv0XRYe/elWlEYce18tlec1bucehAcJZhvyGeM3bzbMR
2+e11W8tDOnAr+WBlHvPnG7xRRHN0VdErc1LOysWGqMLacIgaWyRneAo7rY5A7atShSpVWkGi+b+
kQgIiFI6VnfahonHYPDzHxUQIxwUDbD+OT1Y8i7mkdsPUuoef8QTJVgQRdzmb7v2L3RpjOzvZpyH
67IfF53v17q5Hhd8a8gVBhL0AaO/0XBJHVsNL6jVj8Bn67ehXQtaoNb1xpv0Y/LAuI7ulBGlKS7O
RFhj4YMNwfdQSw86i8mUwusFi5NtH9apHnaexl9O0x54aQx2ccHxg0lwVqRVPMdezothJWDt3xat
pHys96+ZwCU5e9BiK/DfXvpHa3G02jrfDpG4GnGGqZuPlleW7xyrd9G1VrDwqwSsKvNVHVKuJGzf
GBf5YxKq3+rnCJvZfo5xhIrZerC6ZN+LDNuCsPowX0t8gwxAcenhw6cYjrYKuntFcsn9P3DNuL/6
PTVzC/9CsQzvusdeDcqlDO2EXU/3BEV/3omUnSbiXdS1tENhUeNnW/nnOUvinZPC2VmXRpw9ipUw
Pl3nDY45Ouwup9R98aoexCPV3EEZ16/ORDNg6icRajQ/Ct/ygtGYTr77Q76IODt0ppDG7HdE8S0v
Cknda0mPNHZ6nEcPwaHons2MoIfnr9/GZlFumtbneaJ8Y83AmbH1h8hip7QzGU/NO0d5wdSVGZxu
z6i99eMsDKY7dCSDF1SMtsCJ7OoHkNlvJC7fDMBQzXShjE9CwG2JoDJKVrZ7jofvTvOn62J4inXw
P0YfFvdWBTtKuSdP8YNZFEGhwZTvbWpeC5jDkbYl5PT2vKSvQOuSB/zTfG7I8c4poQTM7XieGrqU
KBvZ6MErKa+RD2jSjOYN5j0guIxQEckXbo40RbTSPIFwipKKLClYhweOWP+kPJGhpBTkZJiZAlci
5I5ZTcskOwmMveK1K1MRtF7FZlLeTHdlDwDWt/LNHKJBB7yDI6yLh3+d8uZ9nLtv9Kf2QYFtln98
4dlzoOEAU9IObrfeY9iFvm0wSRYPGYa3kCmgxMjBBdip9R8Pi1M/a1+jjquSXromJOrIcGt8wY5q
Arc2b25FKFpVW5iC/TjVaUzANC2xV+ikw0yebzuk4t0t1pJ7NR8MtaADzcgZGOF4H63XpKGFRDm1
QDe5gDfHZluvOOmT5lsroeR40/wDj/Q/NGlMUZa98/pYh+Bu8e6H/+Gv+pMiBp/p9adhNBzpa9TY
4j+pYVjFulVDKZxQw3EAmHXZMVydh3LgrIwbM8AVs47Zf8UcG4x08bdn+fwfpLapkBkDBOgbZ1P5
yAI47JUNuElWD/gauE+wjkw8knU0hXL7Y77RMBNHMe0sil5bcqIVbYozHCzdSO7UXZh0rpHHab1O
I06KpBOLGKsOmNCgAblkSDpbiO+z+I25kcNx64jPoq3Sn9pgoM/21uS6R9H1tzimxiDTmYll07+4
GuU1oG7MYLKfAA/t8ib99bz8Q/mRM09wKwIhwEBtZd31PU/7Aqmg+M2nbg60WH9wnZy8vnPm8Tz4
tfk01N1Xj8SxVH8lm6h5lvu+7h/GcXydF/tAnuDK7PBUJdOnxBs6DDpaoPvojeZp2ZopVCOoW8TJ
3mT3LYxTF1yWtYKEXD26GDzVzquGT9cisFNq5Z95NlAzhPdjak2Ik26/wPlPcN9oTRGlsglLfcXP
QmrOaLVravaUxHrG3Ri/m4mPWJYe2MZ+yk57ptZ+NFGh7fptTMsTpkjmSHGqlto6s4oOKRWsQ6pN
RFCU1bk3MAFxkdbKlRsWVL7UhCZalDJMEGK5HM/ASEr6SWL/kZaVs6P7/xkzNcPd+qFtq4+ltdeT
Q1EScvghBnYeGA0zgCgQI7A8HXrKy0IEcGSXpiyORPcYCwaqmkZr/TWaaB7YSrCS4+7G+sucq1Mp
6J9ZElVwgyakaOTMbY6h77bLwtStXVgZRXv0xF5YPjU4qUEZjbS/fat7FksHhpX9IB+sRr0k8K9s
eCc1yh2POJOSVeMvxNSFokVhe9NH65wORyayJey7ndcOm4voJGRdnOIY3WaduzHU7V7sSrjs1Wqe
PQjm7gZc9mxYLhC/tdi5WYM5wz29W3Lwr7Xt35uBecv35N0o3atJQRCRW371tHMCJ23NPzN8cEjD
PV2aSYdYnzTYTWbJm3V5LnRUK0GZ5OjBSLFLeSh9ww+pOaJcEaezqtcHUaizqLS32G5uvTdieyHO
g+wYVEOtHXh1cJ43SCyty6/KMv1nmUquS26yNxJtu/f+Dsl4TfR2ugz6DAHKR1X78ZGqQkCkyX5s
I8d2ry50/UgpDLb6zE7IWNLPyjFJGKz02Oj0zKp4/R1AD7P86quQ/2Hs6IrXkk06r7pyiEwnYzZI
jUhQLMITZy7UJ6KL+MQVNzl79icinvbMqmekSLj5RVL4apHzb/Rg7Fkc/mAl+icbaJpl7R+c7req
h/fOXeR+6doXWD0Eg5U6xJCKquYGbeqJs4mrjsNdfJiOQ9Nesp6hWSXjjnDYK3Xho7d8M51S/L2C
1lnY0pBuYA/ClhS0Zoxh37imI5mAwnF+u9XFZVICnfd1l7UaZhsX7BTzrf5KZ2sKBi5Zo9ZEH/I0
3OYsSxFoux/GST2ctgW0aAFKyOIPwiawRP6PdEpRZJlgEmdD9w3dNY5NGYx/45RzkpS2unl0ewaF
IFWo13oalbB2TJcvrzc+h5QhlUhw4Hv+yJv4bI5EHxMOeZdQzAnDyAPMNaCPSXHqG2YBf6rSBy1r
rtraaJGnMI55+RSamA/IwXg7pewPNwY1xD9u6W+k/8aDS20c9oUdXoJfVuff2Uia0fayLDAcDNQT
3qBKdldaTOtoKuxzX7kRduQ9BCOdXVJgaa0eJSU7D7poT6XBOV+tw3qdku48sBy8ScUql8l0p2fw
W/Ue2ArlEw8NCZi6Tm4D8wF3m4+O7o2QCm9A4cTEQQBmrB/X/NQs5iFP0alr7vW7RKNFtAutMWGc
1JK/DqacqWTPR4QjlHyJY4dRnLgIa8K1KA624gmp4k/iSWiAfFgOU28eijYlgVXKBbGClx5tc0E6
GscSkTuCLkaUEEe8BsehmboX1S4nz9WgscjukC6wcMj3+MaEpW12b1rqf/jc16AgV5i/e/u1Ziu/
0mC/czUyW1k7kV/Am7PZHEUH/SZfkXzSRX1wwY7cPnsbfbLa6CkHSWAmHhrzZLK7Jf/EH88zjrmB
Uhd26ZjIcAcMfktAjC6BQOdTMK4zwTZHjIfMvKdUBxzt3HgrPBMlyAUHNVfuLdNUDQvOtSLfL0Lp
4qbsR4uPNR+AbABvaHQ4oNv81BkInKPO2hytEuMoPyFsWeToJAaIdWx3tsw3atb4FTvL0ev7j7wh
yI44zLQWUyk6+GTPbKJzuXmI25JJQ6DW+BLXwAz+Bw9T+ZpXFmqU0TMom0e/K7rDSOgdKvOnRY/J
rXN+yolxmVw2dTQMw+bzzEoT16y4V43VHPlh7IvMjoqazwJmzTlqjQQOGL9/bmIvuoGnqFyrwxLP
X3mxCG4ffyj/cSNnnf5ivLgtqRqZWLonYZtvdsKWgGjQf4MZoxcQCqtbFIPeBzpWeZCDRsU2NC/2
1UJLIWaKiH3FW2cvf0WCsKHM/qUrDDbEZkpFFQ0v5NmKQ6ynyy4dUTWqyU6COMs/KDJnHUTdcAA+
4mVEycSgyg8hFQ+x28C7ZcN6WXtxbcxrhetin66TzW5sW+hWKwZnRr0ufRqm+rH0adIzm83qj4pY
41YoEkFRKY6suKapbG7bvbLs357bOZ5RYPap8DhtwKeHfopkEzfToxsP/i7uS9blzhEzCdni1aBB
28g9bgI4ExXo4VDgsOzUepTZVz13MWcix5jHf6zjqsCWlNyhaLHEtVmA6kL85jIRR4Y1ShM5c1zP
x+hG4RPXpsBImuOE4+jArxdY+szyDXvTZhQqAjNf8yOBWIEg3b7kM/uAtOSum0nMKcJzDrY9P7hE
5/EwEWIq4zlqkuLOebke8m4mWTEgc+ipuRmQzu6ESbctuRXEssrD1ADs3egjUwBmJDY4NO/kcAHZ
TLA8SNfhsakSxfp+WPe6mVOEmhO08npcb4Q6yta36feybFyZNMhuBNrY9ihUHj8bGb/NuSfwK6dY
x6zqONGPundbqwxHozvLWnscZpc7E5X1R1jdgYFsFCpQ9oE6Zhv01nQxnRn0jAYK2aYSXHv6MWXN
XxF8oy4mZb0Q6pA4ldsi/ghFI5l2kInrHjD5srtz/FuXWMdMc++935jI8bx7nRE3bWyx9fVS+eK7
5guSN4GeHHyAldUcPPgiMZvWefyUMgCSSW+651hx5KraHIM0KZrr7C13bQt/DfNoMlcPiNaaflgG
uLEazhkCWSfNxarWlhRsul0cGgn/NZc/tZFBKvrZfUDPpRd2+noYfJstkOU/q1yDIFMRcLJylv4N
klz8uOhZ/cpF2qMNe9fIGZ4aniB7ieszqiCKHQz20F3KcNCqv64+OaA/FyBG7dmxfJfLgyoi6vwg
c6/Dgz46f1hqvRDwzne136Rku/iZmMXf3Kv7U0sAJpPJf+NC+JkXZlQYHF1l6p3GRVLk02HTrkHs
7eL82iXrP1mhzjoo/0Gjndjhs8us4m+9ARY15CBcdPfFoulgp8bxlsb4iFPYjRG1ibrA41p3Jve1
0sWrQpFm2rzGLVczoVLeAzorDdeBCpC/xmZ/YuP6aABsxlhKqxPdZyW7kPyxmgRs53SBdLHEXMtY
3fSOETO35d84RJMr3qS0AUxfdLRD2cT1IS5Rx5YRFHf/GgR698rOqdbC48qo6Qed21bQuagLTxY9
mNnantBAQ7WlynVsBsEkQELr0y/Q0HTv4XWZMuthdrOblZOABDga2FxNGEtzj0iD6eMTtfYqcbj1
zrm/a53lVnYghjkp/4On/m67qwd/l4yf0a7XiqLQMHVsnAbC/tSwjOxFKv95AosQcLdm3zRn1IEO
KqkBE8JKTomrWvZ2PEAWMmXiIqzaCtVMX25TFj9ZkONaSb6bhT91F055rR0H8LNnnX0JZFDf9hYj
jQ0cvyJHC+es6IpRffWFHerEm0iI75Us74lJvqSYsP+K7Nfsu2gBSo+qfe4qSt9yGtHx5sg/pc0C
orceOCWnPXbi17WffszMiFwPG7NtAStYnfhB1aN17Eqem9TrP1sdfJqiFmMjEkgOa4wyFGgGHgFl
FotbD52jwSTDsaEt8W5xyVzPE5hfKoAQkTrAl8OjMSKHthXEPkf231YDA8lW9578R7CWBvZirnFA
GTBNaU8+Dtxd28JEzovqbAOpKDnRGdlrbMq8b63kH+c9bvd2qJ4AnoaDVb4SntmVpjafxVjD3ks3
fJU0aCDC6Ll9SWMDgnT0eiSSFJyi70DwJatZJTjIVS5elEf0oRqe7QlJw5dIKcZUmCTsJZftnB2Q
AZ1vZAnbasfSMz4UVvBBNlAMyeGBo/JTPhxlW7LzI8lJQ/JDUeIbaFzwt4+DS1DdL/L4A5EKrCr4
vgVKRYGZS47EUnCwBXmLIoFs8GZTBmIlIxjegRCqRl05fjek5BY+CH/IhTW5bzTtBz/ug5OuP1PD
JRTPqhlKXMH0f1HBaFFd64t/eLN4HdnVsPfs947gS5hWznctY6zTjh7FLWGTjoPMHPVbKeM73Wnf
jlBE1bqABeJb6zyASMY3rvj4EJ5+HCXs0d7I/GhQZ7smj8pCapcu8CQoNn4QC+4JnQbwsdLw1BT5
xcjB+1HHmq0K14uXPud8s+igy6HazFDcM6FSWhkvIcvdDB3HJvXycKyTVxoOFyyiH0jodTydh3r9
H2PntSM7kibpVynU9bKHpLtTLKb7IrSO1OqGSEmtNZ9+P2b1zkzPAIsFGoWqPiniRJBO99/MPmN6
4PB4zMW0DAvCepAEHtOxb7a9S1MAVfAkHZgar5QXvw3kgpYyYm7VEXa07RmZGoRknUFELCWeiYts
CPu0+lKhU1/JKMUM0tgckB5ts/JraIqaDTnShnUecp7HvRe+NUODvNntNY6abS1fne6HUtUS8c9N
1yzWdjgWSzlHvQIRWxAAjWtsaB9wuReBS8wPvPtbT3JymqEXzQRxW6md3/ZHHmiy68tVbY5wD4OC
5OWIi7DJaR/h0IelMpyOE8fLZqqXc+fqoHUHU1Tf5AoeFN6Fdow/C9ucv5nVKXC8GNSFe45bc2Qg
LJb0Q7/VgoAuB5EfOvJwDjniplTkNHID05Fdz4yUEqpqARZiSu/t1Gr2CsbYwn/xFF/huBnubCd/
8EIieGmVbBA3rwpVQYDNsAqIOLYZPYGP4Cx4rcG4raQnVwE+DeaAsF5oWEXO2dn8yYKgnMIAwHSh
ld+MBjtUFwIbX2Nc3rRsrJEqjGsaFwS5+viQQJ6kZPTY6yRq66rETFRespSNHhikTdE1QP3x3ZSh
qzMcGU+U0H5ozNZSIrI4gY+x+VDIFEAdRqOuIPiAMrnwfe81peyVRlD75BfBlSZHjvjoo9WA2Zvy
mojnf0CsdIWPckkPRrdK6SXBSR3dWjMBQmGOjYG8JJJFpU1iFunBuMJreAZ1jtDkNx8ZT4FmKlZd
oJ/rvvqeOMBHVk961igpOS6tb3eMvtyIRBRxefhJLmNk5X3kor6Mrr7BennowLq6afcyRUMIhZjn
nLExLSclUUBQuRltsRD1iMORbvjBHG4qvTjnRcZbX1XMe9M7vAHAYUq2qoG3jbkO10PU3xDnuSkD
VsiqMjQKGBQJenoTiJDaOmZm5lmoOVyXDLzVVnkNy2YjOQAgAVpbTc4htC58YTd0zRKmljzWHrzW
eYwoLV8X+uityVNQ1uQculDfy+nJGNt94joBBxX2JLrJBHZajAZzlSCBIWThUASxf8MW5laFAxNd
m0PJ2O9rAHtDWQHVt4+mYV5DAgDhOKP3RfVA7yt95dkH0+NbszmmbvLoldXBS1x0eEY9kNzwEj/3
NCyGmtg11HA2JdJFY26miuYHXgYGzXOVWj+WzbYaDX4dhv37VHRnt8Xu0sh1IqaHDP6FHDGP6QaE
B6XWmRkzBwo+XW149oDM63NhHt0PasLzbWZ3A2vbGN8S/NgzvezTfFXks0bTOQ91EJ61tuGI4eGK
QdXSxk1UT4c2UY+8448RM99BK2bsaAZPOY2eLEwdUFpYP+ziddAkURMvhVY1SXi5zfDcMPWAEMr5
NZowVZKHLJ16WGlEFnt3b9X1CufuKvXBv2XcpvqAe3sipqKAriKxzy9Orwittu65pP/Unxj5S58R
p0PmLXKcF3qe3zzXZ9ca9t9Zkn0YlPytIj+86uXrAPuA8pBlWju7uE7FUplYojv1YncWAVMocpKW
HCOTR9AvK9SGZ7erVpUZInzsemvajF7/6KX5TRgNu46gjdWoHP9X8ULKEfereAEvdc51/5ME57zu
qi0yJDta1AFsSdUKIVTkw1sxcT/q9VlH+eE64yv6AE3F9t/n4xSSnYIBRjRywgkwslgZ2ptbAoHt
TSgPbZ6Tlysrnm3WOkyqtY6bijVxXztgLjAABYF2l0Zzv60pD1E6sUGJjWdN619/3/AOoRo/FhbX
GPqGjNAJaFV0/QoHj8kYiqwgov5jRZFWRiDO1ndh+zNBY/Gj/F6WCcy9RdST2hwCWLvSZuzWswS0
ZKhZiVdaP52qoGE2Q5ZYBNE+6lD95k+6T8O3eAgeOw5Yi6IhgNRegubThJpE/KZfNVH+RKn3TnfI
IEgsIhSyMlHp6RPNyuJgptldm0drMFg7v+uXYhA8u8t7yTGeE7ljblJd//AwVeHCFdamGpqNQsU8
l2KgQBhvY1CqngF0epvnsLhJk2JikNoaCAlSOhmeApdWWY43XpsSd038c9D0m9EFAlO42qMWIZja
UiJV4XONbuNuHPdTVVwl4El2ce3GkjgnficcfZO+6tJbB4G4UGDP0K41z2g9H63LDdDnLzVqU9q2
NhQgN4JbTwHlkIwPSFqRUz/5iqpMbIRPziwEVQIOJsV7GAZv7NDaEkgcFp0Y14HXkjX4pctJLKHD
vvSt2ygYY0oAl0K5337NDZOXVUjXuPzUKhgHzAgeY44uS3pN0xhYo2jPgelQqVHh/hYiulj1pqrI
ygy2d1+Ak2GGzAEq8L6oVsMEfuRUTM+KuazKYYf8dC5TKHdhcNsn9Ntq2fCcPdQWFawcFeoWokVR
60eWbJjKeQr7jzIJZJn4XUuy28yyyp0d3dl5dtvrFCtMWxXJsxycj94BZzdIAv7yTad8bk01ABen
wC/IBZsN2UNiDO3KqIC1xFQC6EG5KhrjsVQpMmwBeYKunIPSUD6DDIwvvmH8O8ZDURr90bIQ9SEp
jiuRsmnj9saYkIfiQLtvy5S1e+3aYk8DLTdlQb0MSo+7N+ETTDTFUmjbYx/o2FiluvwxG94eiJ3G
CUPoInPHYzXijoGSZC0iJXbwik6m6N+xX7HfDKrvYnxwh4hpPsMszBXNjxX7YLLzDgn6vmGqswz0
oD5iE9FL80tpwx6PNprgUJdY2IrvEoPk7Ia99ASlcLpCr+d1YJA3EErSud+PmbzzO2oOztjz6Wud
jAezHvxNRyrTrK4syzjrA3aL1UeAmr6qeZytG6bfS5J5b/VE5Io0pyt9d9c5bE7JsHrd0C2T1jtZ
AkZC67BccC6HHhFskwT2MkVXEcshvqzE+wkklwSWw8U4MNP0e/QxL2ZEbVWHuKoUECbgMaOp3Y9N
delUqW15mN9GY7gObHXVyqpbG5r2NnXJEZrvi2KjTbqytDmu22c4snPpFhS9Yiud/twLRRoprY9e
355cB8dkXdVkIIiSLhLk9KnXN3QVsKdIzI8x8HlwYHzCukGhLDuLZZa1w97OxDkv6ftBWd3xCcQ6
R0VpRIcGWR3XDJ47A/yi04Tmagp3ttVtWTGTRWnTySyAM4W692MXKY24iGlbg274VTUaO6XTni5r
jcC2ZIQlS9u66NPRbbG8B2O4EgJiBFcVvwNPEzsknSgnvjH2v69ZZHwXwkyOqejpmQmipWCav8gt
otdoZYdR16g7rgvKV/SCyDW2HmlXmJ8jyfQPJBK2bAQHYzoNPDMoXGpJ3C4rLUzP2CAxFKF4AUNg
pMFzhsKWZe001plt+qF0aFFwrYYrXPXvgW4+NA25KFElsyl+ZlNeBVn0g22y4ddVjyTj9BOZveZG
74eBsYxdryDg/9QjZeI+Z0ORyz1C17WzzXsufAOYsEFCOk3v4YJ85Ia+hQzBYCm1h3XLg3RRR064
IxqKPtBcoPGwGdVh3JHiujraVdc9+KCjcWon/0PUyaUu+gjbGEWdCNvLMUbaAF36KXFMSG3X1hQc
kXFhtBzdNC2X11QF9TJU7jHUOfQX/VznZckfoQ+PVog+z/EEy3S11wjoLqwk17eFExypoN4Ti1jW
plZfBo9GZ6bAbETTmiEVHrQEs07G7jSvS6a1mSeZChBMpkr6Gcpot62pnELPQlr0NQwGVeGsRFZd
SQs81I7GnqRHTo1kUK/z4IY4JdqAjs9fEx2fegG0l0saP9iCDi8cSFK9tLq62NO1I2FHj0cZrdrg
zrRncBTTb/Yu3VoiEM694nAL4Furtrx6STrxQBv2hEVynIKatpyOscaowIv7ZdQAP2gSNaLxap+Y
yimus94CEDZrOVsELYlDPUU2CFWT7B2of7RPIImOsCCXWlLctZC94IDQxBbVGV/PM5yIGRudzrKf
IwH2Ixtquem84Mrs5F6VtliOW710HkNMcssOTCXloyW2ZmIL7A1w+PSlvdLdBP4NwHuvFFgc8EBU
bg2+nEBCMfTEuawk2AABpEVjhrRqGksjsGI3pcdaN8gAJ/klqXvct7b9xkTdJAsas++RTcbwGYlI
5Q5YIog6vTqJug12Eb61RYCNNhiJxNGBFRNVL+8sE0Ad/ZZGRNCqyOxTURikd1xmBi5KRh+nt6ZD
qi1X3XuOa3bOIh3Hfnp0GvO2nUoYGd6mqZ16S2fgz9j5137sWLDbF2T0W6NvQLepZumNIts6JoW+
0I0h4HPvun506PA/9YRpvaC6y3v3GSctTMYukMtiiWZnMxiGSgO7AlNO3n2RJWAwhnpvuXTkYZKS
XAfakk1dzI9z3Q06LV1gxI1HC24nmQXpwPW0EfXdO1liyQ9YaTGKK0TWSfsxnfJd2GyoQ6/CfCl2
hlk/djyjVh0l7F3gMURj+N/XPYHeyiCZ5n+TGMdpFL43Al4Lz0Z4P37zwDb/C0Vrq8roMNT9TUlb
F5Sy+BOFjndDfttJek0bu0QJmt7xFvobjVM6YLMoDFcuRNFb5aHcVf4ucYYvZfj9VurBsxHy7gba
k16U8LmVu5w6+GMVxLOFKLVuY7kZB0USv4vZwVmq8LPWm9tME5QxE31vLEY9OK5svKI2wZLcJQ5v
mW+d5h2rmqvLR/PEgideWqJ6fgJfU8S4Zkp0w0XIuAhn7XCPLwii7tblpI38V098NDzwamT2YnR5
6mDMR285/HDme9LmCHWpvU7xcMeSQyWah1QzCvKaAzMck1+eYIuxfI+diVN+W5b2zqMTsqn5WU2q
3zSG5K4wgy1205eMAUJqYMnKtBZWBmtcqeCTqvZRNhP8EGROz381vPqhkxzZbFYGgtFYu8Pkuy4T
kPW8UVUMGIwT/2MFCcZzwrfHHLr5wrVx2mFNeK1Cq4XPEK6bdB76DECgfCvdF/KmLLi5qsHZZoBS
GRA1zEYjlgMygcgxD3pYHpXb2KvWZdtQpv7GEqm/tB3vXRZcMnRG/VB6v+BjSQ/si4ULt9XsOdER
eOE4w7OdS+LGSpyKWb3EPwtmqs04SWjxsEzFtPcdHKxd2rubBNTXOJ+CSuZwtireLLun8s72WCE8
b9tNxI4xPLLn5eEC/Zm5xjRhsQ+CSxbZ6YoZC2xFgxbDQcYvFDLxyYzIwUU7XBsdHV45PB+pzH40
POSmkefIgvzrjyGpdlEhIXHyActgW9njveUP26DFXDBODsrUbcAhdEPPGwYKGb2bOoLRVISv08zU
Y/LHRQqDIA3jk7JbJuvcKhlOxtTp9ghV91VPkZ7s8pvILnF/5hdXYKJF/CIxrX95rGG9AepmsmLM
uw5lXTQRn+K64LoNdy3QnkP6SYTkVbTEYCN7lgjQBEEwTt6GJdAKL5SD7CuTIS7DeIapefcyc90R
+hcsCQ82OGo2DwzofLYQsYfM0RXW7JpwN/jqrhz8tmVq3SQJQAOPq6yfPFDpkrBeh7fv98DrUGOO
2MvISWNKaLYf6RDsy6KB0lm4u8rqhzX8xBmkyCAHBYWPusuWVGV9tokJNYsJAegw8zXuhMTx8RbG
xrRxalJUZfOah9WnOz+BAjEJwLHTsUzeEjQqOrp4NtpMhtc4oa4EbQfRrnDuAvkoaZcx5ZcvDLwZ
TnLx/COVM5RUTROKvFlvI9j5Bj8FWUTtDaacG4Dq3yLcVwn+DDNmFK6bCi5J0x+M5m7k4mTmxouN
Fjb3NMd1O2XSNHEyCeob7OpHa4LB3ZoGiQf2liERCibc5kfOwYubpm2Y36T+qc4oS05qRcIjTYHl
adiH7XS4LQRskURKAC4N2y2f5G/Jpgj2L9DWWZDFPhmwliwBtkSExPjQ8N+KiM9Os3tsXuFpcANr
0w+fuiDwrkXz+FOwMXQtDV1dsRaNMnksRP9aTQMOaWdcOkGPjWqghj3Ba4IHkK0jwUDYdyEtGYPC
slQ3pywO/fVoZs9ExlcW1ppl+4zn/TmDAAL/bwhWrV8dRwuxBvIX+MOyBceN6My1jtZe2mQFoGWS
kkkwL4D22E42XJtuPjlxLNQ9SNiOy8y9jaD/xrbc5dW4xr+aLMfBTFesVvzqCmNuToyokcWuYmjD
1pSLCmZZX4XrtC/uFBQcI/ZvgiB/j8qYfVtVfELImqSr1kqPnohQTyfCZqvE5ARChTIcFeoaxghL
S6sasdQ1pu0yp+Kz8F8q+javA/5y09Lu6qr7Iic+bdD6mlUjL5R1p6t+9N+ZiTwp92vqYK32HuY4
X5cdlSdkDwZPu7F1xDmDjZQQzaOuV3e9CjjvzVky0+te50VDplACx8C+T6LoavnppxboXxPgxYWI
EbSQkxobTd1rzZZZ3LPRMShLwAR7Yf9oEsRfDeW4K5PyKwFlts5EfmdXyVvrhIqhaQyzkK6tVayy
l3oQFsCy+kMx1MVB5/N8ZKelmB442bNhB/XKscgwdVi9x/GRArGBLVS8D4Z3g3U4zLpbcn8vWAMP
3jyTr8z83Uu5JSppPXVq4PGkORRkciKJlH3w62dzdoSP+WCDo2TONMtsSJ/NEjhJdIqxdOtT9py5
0BvZknykZnmIMkRd00O0cviMdN0xl9yKdM9ymdLUm+rRJaa1hcknw5aO3JLKQdlzyu6nMMMqDtJF
ivBOuIzhaiN5H4LxMtRptKBzjrPrZM/BrXjtNaRURYyNqbRYE3O/3sjI+qKoKNsGROLGtNmNDpTX
sSYpwpyf7MdDKKAvdvmnTOGC5QaJjBIfmN3qKyogIF1k3b2CNYIO6dx5ffNSM7kHg2NjDFyqIrQ5
dHAlYvgPl2Wjp2ts6t7QuAtGpj8FJZ5x1hXUkXBns7FuFh2KNpxywbsVfmbsCrHK5/z0qtrVNvBU
xEQ9yt7Nurq1Ovo9Qu2rTqDqMCFZGxZSXF50RAhzKEI2ccu67z8VFL3f/+gDhU+0Ago3ZIq5Kb0A
vixuJO4VYMz4QMPilAuO/PHI08ybumfKGNdWZ5BxLUtcvry0GND6lv04Yn2yLTK8/ZpwPrB0raKa
EZOwOY4wcBrgBRBRQink2IEGJaYPOiuX+LSgcrjVUwUm2azr76lB3Z9fqCxIovlx8abYIqwmyTqr
Zd7azcW5qlHvcelrjs5ImxSzYcN5jJntJfj2IcThTp9fsC6dXQ6On/iDwXfHxU2MRJ+Yh8Brnsb5
N/tGma5Npdkru1tBIVh05nSfE+mBXocuykVxSEFrjUTE12Vo3AWcIQgk75WAb0Zi1iX/I7ZC0eLj
F98WJ8eF1fMaIpsEliqOyUi20O5XxsBTmV04rhI3WeqFfOqxxzMi7K9OhW5SXZrBfyPjCSFOis+O
fpQpA9/kpQpXy9A+A4JZwxTjgcsQT/NqsTWpmfSqmaqINK37nCu1ssA7KomveqZ3ZLJFMrUHE5lp
PnIG4jHPrp6RLnbXeqnPEQfPya4U0DDrpc8hiWmX7ObinZAk6AZr/8KeONqyL9J4+KhTKZamLgsE
fJzcnp8jVEZMaRESxUbzzR9XjDvmTRAE2kBu0CzJZcPPcRESFdBbxgkGJF/yCLUMn5gLhaey2/aZ
8TCJDn9TM9yr3Fq1XiK2buWmPH3htg2A9fyMpKhVQE5R8UHPhmSp2NBKVvRVyDBz605XS1P0hnNk
B0kOaJT4wGKg0QdECp+yG7IZljJ7ZhoxXkAFDYtqeqvyvtgQnayY2c4T5PmTSpNnt8fc7zWzQklW
h6zdIJeEpH5g73IyjsS6GtB28vxVOPne0ykR5nmy8htenU/hBDMzfAM+ZBW4q4zjQRvhhOT0iZVz
6xoHGu7gcVBABBs+EstJr1Y6RLtFE5JwNVkGoNK8Cul1y465s2p57w27ec6dRAfizdalMhkEmNMH
JbTXMZrKld4KCNHInVo5skgPP3iVPoKsZOw9BNRBMKBqSl6pS/kYRUdUIS0lQblh8PdlKe/iiH5a
ZpmUcZHkwqWhSH0HdFdV2fQOjkZtjJ5yFNl/F3pf7HxcRLk+wZ2R5Z4hU8a1Tkg0w1SEp6j6qNGx
FsbkZhvW9E7DVyf85oxnCCIRShuaczjSP5r0zZF/OTOlwoUG+Zpnz6Uo1lVM+j+QrQRmwUMbECk2
n9Rnw3YsHQZiMidh4JWphrw2m40Sg0+b6X2IYXfhzoIE9UQPIvtp2kyhVtNOFFDlhxcQMviwJmY5
bezKRXUFTwUlyVq2w0SmgjtpSc1Vvw4FRxWXpxhPKHtbeo89k1HRgggJH0Xr1Aix8t7E7CW6YN1m
GHqYyj4nZXbPuQQ3LO8C3VLDaM+si81vbi2i6mQsYBwQa8An2xqnMMAfrQbW8kKxH7aYurPX2gyT
z5Xp2jepYaxp5WXcRux+qZmMcHXjcUr1TWSlxS4VAppVpxZNQec6Ou248JsjVbt4/cLnNuRkMXnf
mVmzf2iWgrzfieHLszWj/A1yOYupyT+ZkH7k3ewgNcFdUxGYkgXYYOBuEzzg4Zx36wYEe47jJJzq
xZigcKFPOD33p89xAKs9LdxgCsj9oA8ac9RqijVGVVF4TSKYyiYJ5aXN6YHjWp/BYK+Nu7I3v1LJ
HeikIx04U1jeCCuxd/pEIMwqSJAbtWqOjivKGyJyd1pEctbK0auyyEOhpcChLSGepyOLzsiKY42I
ykS7Hxml96su7pxt67uA6bzwnfqrp6pz2gd/Qq5oHPNqenn30LRxzO2FgxcH456TYPeMsndsG61h
0mWF9xEWXTMZO97LHu7b5KAkVAAjS9Pckk4e3qiwLdZJzYiEEt5Xb65O6+1W7hXQAC5aaLDEHI+x
FdVXNdYMG7s5YDEBUjjoVvRmTG30VUX6xaU76jkbpy93QFFaK8VpzMbf8Ohb3Tz0au5cZwCXmIQw
UYuuqNZCa9Qq8wC5UtslDsQSirsJOcG2UXoNJ/jw4o7NFtiGO/5i73OHrWvq3h5dCkkqosQW6TQ6
5bh/T8E4vubdRPNB2Tj7MYtc66CJozOXJf7+w5D+S/1bykYcF6ur1fjn0IRW1o9syIPJRzNxpQJS
Z2tMMvV2QmZ7MXqnJgkD9MBLGevgSGdgY9DL6RVom1GYrwOVplun6787pgk7bRL+2dDAilSSGHFS
giOe/6/Y1LQtiMv7kjLiYzWk8TFTDKixiCbcibeeU+08YyLH0cqtNKiNUnl+8EoqqkYL7pYmYTWa
OhWGdqnJWxZAdWvaprv0w9DcUMMaA4hPq7W0xu6SZG53iYBvAnLz2Nv3c5FgIOYdx+9Hww6j2HIp
2ZsW9/5eGlTelrXlC2aPsIG9JPeOBdwWQnic9X8rlDMfAl7G921oaywu3gjKeSJvsoztZv6SBGe2
hY5ONDRc0Y8UfmQWUrmEk/rXmz6Zcjz+emSEbccXlyIQNQbjrmi03W8TaJXRuh2bHTlrO+KY6Qbn
Xlmg3+d/k3ICnhY3Gam6Efy0ARWJHo2nOAiaVSl0/2j01vxASgDv2iZ1AHZIrppm1J2RzIiFubBY
zD2efDTiFPABbBVMHmb2yuYJHb/wYIr2g6VNtzpcyF0oNZxCDDd9w+GAWmHIHaEhou9E2cOoXP8h
vSvnB1ptUpdFVKp9nhShNZtaeqt9NvyhFJwhNwbF5RhAWAt/69J8M4iPdY05ci7Y9OGZrdIqknsd
kCocDYziDRuvg2hSjCpa7Zc3Mh6fGpl5h+avazedsynzRR2T6NsVrrz3rXg4y5AGOmu+crGtRKdR
RdolGaonrNHjTZTW4dl2YtQJMYYfPQrLIizw7WACzHddWFfHDIodSQN+7tiBjE2JlfRsUwFFC7Aa
jP7YeETB5q97HzoKSHsDHxKT4YhlTUc29bvzXy8RqpO3/q2NNEy/WESYBTZ+jhEIpP9Xmpjj8wg7
Qi8G8rcufpiavMj590KsVIU5SBrpjru5w+U5RHt0KIZJ1gTWRbZEI/PsS4saVnk9kA//+W+ZH2Na
md81bgiayvwZfGLmza6vyy87ENY6pZ5pafC3dIkQnHjWZrSRVuVyIgC5CyrfOSjjExFjOI+iSI8p
eCyRq/oamOb972cE5GZOXTN5oLUiP026rh5iCwNbUBivnZ03q0TnGBliAZTNkSsiJ5xpe/voMeoq
uaZBgs9LRhSeYyJcmHqmHoaGmj8JaRbTuscoqgE3FaTm0iIVfaVsgaEI5FVHlIcK2uk1bdl9OG55
S0jljo26dZNbdvNYcgQN0mI1GRV6s0Khg6NanZSjJyfKocAXjRusyYA/h7G8t2gzLbXiI3Td8aXU
LR2ppaftwm7XYe0z6E+G+KhEyQBG1tGt7ZYXs3PdtaF7+S3zT7IB1NKu/Hp+N9yJXKTug/PmtLvE
HNWfyZFqZB7oKSajHNxVvXNbdXR1FXV/BxnQ2nNkx5wV98VzOvx4wbSWsEoGshf3vueqe0s6HFhU
9Ab8Sl9GGkdgvykvjkH8XkqYT7I5QXrVrhlr5lw6haYfmUBvpJGdvMLDUAtR4wIrVL/xCU6z8Z/E
AmxW522oHrow7uBEYpR2AaD9s89EsB8qwkqFRVax8+lusshzcx6Fg6fb/vhGooStbVBtcwcWXFfZ
a3Os0s8+gWoL8so4CyOjUWYon4n6AYCMYAz6Cnt+xEj2HsQHFQBaGn2hHWzHIThUTWE9lrhrlw20
rZs+bm9nd+o67voCyhNxfTvPadRM4df83ha9GYcnb5z0U6/pA3INNYHA+rloOunehSuN7BFIdie+
MKuiXrJS4UkFCb2NDsTBaqSRMBGS00dvH3PJHpr8fXpoGLYcxIiZJnjQGZOBRLaq5VT25d5WdrXN
Coi3KpM5CyXuMpDSW7RCtZtix1krn2ImAmTn1uBwEwUGyzzhwciJIEV3EBVTc6AIloFAD+gvyLrr
gLMRhCpWmTDKGM5Ll15WFnXMi9pFEOxRIl7CzT7HFHLvEmpAMBblQDT0U8d6sW2aXofnOV2Fnvfc
hvg2Q8TSNR5mbqYeEkA/TCBUXHtZVhTx1jQSrweT/JZF2izSqhs7BinvYMEFQQypoWl3Ab52sIp3
FXgJeCv9qgeiccLD5e5inqN0zFFagled9suQvAdP1BCaaH9yoJQCDE/iVYqEJZOKMhwzZSYCcZUR
TkCTbWHvTBpI86FiU5s6HIU677F10rXjefPTyfvQqnSaUVoMy9p6PZXqrhKuvzUtVy3cwtzaWW3v
mkR/zUz5xD4iZetaOMvJwSDompB6BbcGyRQAsl28S7kYs8g3zuFAo8uIWx8xzcHQqR9Z23LOZdiL
Mi18T3lCqRpflGOwre/qdGtxUa6jtjG2eZLjjwlf0cHCBYs6GSUCl5Cn79tUewvn9W+sxU3HIs5g
tbyOsXUORgR9PdCnlej0J8G0aok7ffZ+2TGkxRPO4+GJl4MqiFsnp/lihN1Ju5K8sbMR2oJ14FSD
AiP5oQPEjzkcw6QIwyCpHrkhc7DyAxnvE5bcjOSNnWo/uQa30FAlEJA+adY5GIChwQkqwoTeks4/
DF34WrBRxxwN0YAww+NQ5HDnJwoD4+lnMFKbukp+LU+nDTwLb4Vp96ybRMlmxAf1YcE+1HsyhdMm
t3uO7chOS10OSHilPU9kltKLqqNL7/NgEmx09PKuFOLMhjfnrqm+Ksb1dqKYquFEKiyNKDVfplTg
0Gyd2vvJcLC3li8y966N0X95PSHSurbeXA5usaOOfKLN1pPxzhgE9m97fAKERWVo3F+1rCv3YUN5
ZTerlU1qMK/FEVwxCG4UbRtRR/oAbHnAab9+NJrcWcNtzql/ZdtlGcXJcZxg2ymdOlXkEbgxeGEF
AkUtYqacRbriQE+1xPxDm3J4GoTGITkxJG9BlVM7Rwk5nZuVFLspK0jM5NFWJM1XAyJr6ft3qTU0
pyGUxQoZ5yTzjAaIHsFIs45dDK27m65pisW/MsZDgey6deP6aTTNw+8LiSc4M9QzLG7ZuOhnLzPS
lVSUPNIGyjKxCBPC/Yxk6QGvu1s75l3WnAoSJZ6AtOxuCeMnK+LZB2qKngxgEAvRgTsnRUqJ4qjf
R2J8rbmIV82cW7EjjIwOAzEshvFr2bI3mmtUVCxx+we3Y673r1aE4SX7jBRTwC6GuGVPBJUtfR9r
3RMNYk/WyPMyPDsAsAGBF3C5RnraWInnp+8LSgBz4dmzPYWAvvXs2JTRZ21DGRuNjeyJa0jNfWrp
KNsVLGqY55FCSgwbQRvcRlP7ISuGWrT5JStSwq+ZsgmJpcaNNeqPloYNlYMUE588ecPsaK2pB1RV
u8/YHSzKnIFQbjK78kC4OUphgHYYqsNzBNoWMbyNZnV4p3nVZ02SxB/VO43zEFPq3/fPUQbO7LDc
uILkWc3fNS5KBlI2+C90l9+bLK/KWzQUOB5TSrMEr8cN9H2W4WtW6XhgFuvd+cyOGiv8LiRnCLfz
HwpYOVSXcwaRuY7Zj6LXP//4t3/8+799Dv/b/85vcrIxeVb/49/578+8GCsAe81/+89/POQp//v9
nv/4mn/9jn+cw8+K9qef5v/5Vdvv/PKeftf//YvmV/MfP5nf/s9Xt3pv3v/lP9ZZQ63SbftdjXff
dZs0v6+Cv8f8lf+/f/jH9+9PwXrw/fc/P/M2a+af5od59uc//2j/9fc/TSV/36i/3qf55//zD+e/
wN//5J/hR/j+P77j+71u5m/+G4I9XCEcbrahs9P584/+e/4Tw/ibLXWpXAQ7QziWbf75RwboPPj7
n5ph/c21BH+mGxTAmsrmu+q8/f0z0+HP+DmOa/H0NVzX/PP//t3/5TP8z8/0j6xNb/Iwa+q//6n+
/KP465Oe/2oOUXO8DUI4Ou1PLkc1flHx+X4HxZIvNv4XfRHCU1b7ZisSutPDwIGhS77+y/vxz9/5
X3+H+z9/B38T2+JdYAZMjP9ff4enoHFDt3pnLlL8H+rOa0luK+2yT4SOg2NgbtPbyvIs8gZRdPDe
4+n/leqZnpZ6RjF/xNzMTYZISZVkInHwmb3XXqUeqSZhvA3Zi1PeFwDWZMTct3Ca3d+/rRR/fV+l
lHF97WjBB297zp/fl9ZdyNbYv+tw2nTqixN/8GRCpfaRMHDuPJYW1VtiJ3tWNKuaBdhcgoC2vlXq
rMqrgTt+5x7sOmxtf/8Hc//zz6WFpw2fPQtP6fH1+vfPHPxUHCaW/B2CNvSYdaMa5aCIq2gXCheV
pSpOf/+G/3GRldKkymmpbdsWXIQ/v+EUZRopMmBMtrMsRqbfnkhArgpUxf/dNzLoHwzfS8PUXtp/
+Ta5MXvgrqEyAjH74JTLakG/JkP99vdvo/7jG6WM4h1glniuULb4y5XFtTKMKkEhZdu/2ZyuGwct
8PQlJgs6hP25YNu+Q0aiu2GgWj7rBr2YgzMfwAvQxuF9IHuDCd3dEUGCZLa2k56O7XOhlqtY01lw
/m0sAUV/bNTVVvO+QyjemK8uliLHjPsUQ2SPkIbZW8wZbl1GwudjrF+T2//z1P3TofvvN89/Xjuj
PVsozXng+ML85SOlwvIbwtXIzcZ4MGclebPW3Xv1334bV9gGUbitXePxXfnzV4S1OvyGhHsCSiYy
ZLGRwZXZ1frvL9x//mV4F5iattJSGcf85YvowNzNA9sH/VHjzgenVH8Fh7v9+zdRtv3XG4yHKJhg
z7Ftj/P1r5+ZrhZCxKKYdGH6T7RV6ICC5iEgGS7G0oe8YaPZVcqHwG9H59r6qGnPbIPJqc1SpgoA
3aIA2oK+57nkLuupc24VMrxwXDOi5tPHTSC6F7tetLa3tjs0UNmK2qa58g5O1jBJ3QB3DGpClZwK
Cwncg95bPnlel/0uWEonPQTJ7MBDymuvuHpt5gbkf7Jphd9cD+C5tIcVKra9wF+XHmtmUr+YN+6D
YAYUV0RSfNFBY1cn4t2xzZZVG/6cOga+KyJL7OQp89TwwsAcfZ6oc1m+jENg49bPU0Ooj+ZdaTIj
2Z/8iAJpa8vMOtdppcqj6zvwgGerdtNj6tCsMcaa4T6TDc3Whe16ECG3SCy0tXHI0AinBgLhQxM0
ALWZOvTLgb9Mg75htFp17ghRZKPLIGkBd6EGB3YVTQBojTEFi9BmSct4J1GAU8qMH7JlmFOrd8Rw
d/qX8WP3XbKoDDAUpabdodWcs+JQwx/0OtgaMN9cEgnaqJ00lSeNTYUxo5syRqMwXuZkKt8m7PWw
GUyg1SsTxqlckwecFAfWJjNYaCe1p7euDNESBKbwvwdWyGAX9bNFzg0HqvebRapFHZbSm69rv2bM
y0q0ci8WYa1Iq/geWpjuCGf47sZxA5eC60joQIvpvn7te7TRP5K0rn8tDVJaC4gVkcHT0rI7CrIg
0KAJvTIj9yfdtoaS9AbUmb+j1cCq26QxTOL1ALhNO1vaSHRGje4Y19Z21UXvwMg7eFZk3mAswzUB
NdCvWMRRunJpWAxH+AMMsARZrFKyWQjdw7cWvdoT7slN68vKeq5truApqckpZ4zE8mbfSOxWv4pC
Wf27RoyAnw0bSs7qOmgZUN65KIYFJMDWTr5qxLjmOBAnhQ23IrjFnEfW8uWPugriKYObmINEnVuR
t/vUncf5xQ7bMSGNZTHxCz7LeTryffGa/BArtghiNZBg1uwqPdbOhz92gXdgjeyUn+j6A3ou+PHB
z6kAvIvSp2nmAPmTM8rkg7ysVp2AbOe0tUXCQObNE2Moj4IqAztgFvFVx4hFUrDqHek7a9uH44TJ
g2Tm+FaODkQHERvPvli1qv0v2LBkUQEzUhOqpLACnkQYUUDQ78BMLizH5LM0s/V1kEY5ByCz5Wkh
EpNbRQDvpcd0sG9xf7WwYLq4LgDZDDbzZm6Tu2I7FN0rJkpu+rn07KeOeQS4bCh3ZChVufDLJzUl
7rQdxhx0hagaYCsiiEGteIb3gndVKlQwZRDe+T+2lSM/N6IS8amPNdti4FeNB0p0FBQ4UT6yXWCt
SExcaCyAQ34RFMM2TN0UYDqj4d+s9Ozw1BmTV7eFqZK3qdCWpavFcb3h1ZN3oUS+ZK13iND2uHtR
kfi5zeCGP9FxO/F2Hi2dX4smonEctGzGx7aLhL3pCk89SMOqZj0tKvY3raXLa13Fnn/SeWkIwAVi
laPGAb7XlHlFUx0MY7t10L6SmSC8b3NeePVZzGQoeILMoZXtlkm0z4eEXJhZYOXZsgLwF8q7MNkP
7mjsbdg08fd8GFLxBHEnnL8sxIz327bJ2vocDYsoboHEc70ZybFm3mOaCbdFrCqxVOuEys1VexzL
ioqi9SeXSN0mrz9rApm6jSS/brgEZTQBdGvx/G1nW4ztbtINhuE6rIy9QcEW9NCNVPdjnJGQbYLZ
1vEmQkRpkwljEofdX0iuahIMWbRZaLqxhadLTVB7E/mflpSDe4SyGY7fGArDZ5z6NG53NpWldw7Q
r8vfXmb64MEMcafOfMkXXBDKLO+xJerlxC6zyt7cxRq5tmzi2Ulr9bNOgjm75HE+y/cgNn27E+AH
9LXiFvVfXeHP2aGskd29KbcN/ZnCx/E8qgLHVNbWRnrQ3v54Yv+/7iz/f+oZNTUJzfX/oWd8S5vP
uPj1p57x/n/8s2fU4h/0SY4UysFT69mSMuqfPaOU/7BpI/m4PebKrtKUaf+jZzTyH8qlx6S8Z4un
6bb+1TJq/Q/lGcn6EhgGWSO80//8k/1fdIz32vp/dYyuMPwUniLS9x16RmXfu5t/6xjroeGAbYnA
C4MSZpz8UZfNIyOgbaPkj3/7UP43jaONLvnPtZwrjWBw6hpj2/S7jhB/KUx5ANcZ+FakxEXcPmWx
tZUdCZ9uFPtPXhQCyvCZrHmCgN5Nmy0ujF3rnTVKcCZNrt9xe9/RHrp5atRPTPEIw1zo5l4E8ym4
v2QqcDaO6o9jddd6L11zBfBzkzFACUZx+a6oBnnomZm9E/cRDF2CwNNn+lpKfZn/9eKjK5cIzg+c
HvK9KigiabKOQGYwZpe2d4KPCBkyTTj8TPDZJdbXJnKSR7vpfqOWBAo9NunecezwMIeIJdQo3tgX
loeRjc4aU0517VPc9EzUo1PSEzGgHXjE9WC/Ro1yWI9VAMBxnRDft2DOgG18mGZDN1/W9nPaBuLZ
7Ugq8XBkMKUGipO0TwTYXCkVlguWCWxoaTIeal2mT0LrRyDT8sy8X8ARRV5XgPB4bB0JdQzI3IYk
9em0eNl8Yp07n6JhosZFZWdVT8o6suJsb1oU2VGO2KzjZRr3pqn6U0oHE6QXdxHM43EDUpboCz47
BOAGkQa+4GOaYKfKdHnMmxlb3ShfiykVbAy12Vgvvi2tt7Zs7Jcew2BXnu38jVUhPOAJL6BDeXxk
qOge7kijcXZ2w30NViyOgbWydHtLiFe7Ceqj2Na9H17Qrwpwc+TRG+SgwCtChCl5fBjKaHmsZAPH
WEuyTCe7fU3KC4um4cUKWOb3UDOSu0rPqUX/3rbF18RXwzntyXK0hUXN4DuHcRjH53ZMq+cxofC1
NBFMRXXqa2itmhvtKFzxQaesL22McHXujftQV+ZU8/whsoRUQ6J4BwyskfNokwAki/OIN/nGoeze
umR2b1V6pxOYkSSvJhMYdZU4+8RGH1L2zW2meQDfX/q2piQogE/867dILWPNPkAeGdMM07ks5rcq
obU0bhV/8A7oIlR5CLL0x1TGFyXn9gEL6B1Od8xNSqJHApIXaMsLjLsfrFfxtdM8bR279G+ms5ND
xsoBVywUll4p96E3d5zk4n1DDnI1VTV/EJbzK6kJSIEmZ1Bwg0Ow6ry8INY3YB/xMDelNpchS6/J
EvgHj4r53N31Oqzvxk7FF90r7CBT8gZT5IW8sPE9Zq4B0LPbaIjfG+hXEUPtGTkQ9wcWmdLYx1Fi
/laePz/F7Tw/5SxM2UigQZ86eQVLDLQMgWDPeuyERfcOD77Tvb1hOg1D8OiM9XQKCozhGEHRiUxM
pRWazyl7KaKRBV/mkBnCqDtAm2iw0qJ3I/UtYrw2zSk7GJ3+vq/KdEb3k/dp9xj6It1FuXjOW9pu
RlXRhDe87Yy3ImHejstu3SbEyOe9PONh/E4vEm9LZN902kB3GAcgPWGrks5vpRNPX6nJuOsHPMpT
bRZEGu1r7iowOnTkwFOs6QWG5SF22uQj9Taa7fIGZml3im3V/tvLH7+XNAbsdNSF+9TSTKBFN2+F
yMvnyZ+erD/Ev3GfXQoXpheo/V/8fZ8yggnOw2DQ+NbjzqlTspmAwe7YeSe7iti/pyoLz02Bj2JK
7Zd70sxrF+V7Tp4WqDuwWEoV9dhocZFIrVvMA5gbId+wy+ouZBa2l1EGLeT90j1XYs/uzT0X91XI
Hy8qWQDrtgj/A2B/cnAk4WJ8Fr3+gv4+OUy++QhLLzmn/C9bMXjuZ+HN07bOCHDC05owIKvqYzXW
z1hukwe3twE7dcD1oyabnw0dwKpCKhkFg38O3bF+sXVya/sAEw3RC9us6S+kFvsAz6ZP3OxmXwyo
BssaNR6pKcheRt2QN9u99x7pkwk2AHYw9XDu3NhsavQHa5L7qNchy7+VQ3dUEalGaUjpBVNj56Vu
eSBJ/AsjkP4wapUTpFU0LOrRAbIUupTDtFwtkZI26ERHvyuWa0iU1xz144nUd0m4KQ1luuBvKe9n
esRg+nGZR7bRyuxyRHkYpX5kwgzvxGXmZzT18MXcZXzPu6k8yFmgcM0IhvSBSRwjYX1mUmaviBG7
g+am2atQ9G/SlK/ZMMc/vJwBQj6W5UtpmnG7FP6pD4IJGiMY3kAn+WszAxXWsdY/cDyTYoBINYZ1
VCcQtlIx/WjG6RvPNfOaLc6y16iPDjlR2C+CtRrLYW/ls4h59xIdMgbJcJgTMbtlZ249JATCHebC
1aeqbe0zUzSU47n8mrtx+mUowcNO3HMPA2zGL/VERIK5G38w1Z0DLyqOFskxuy6by0/0rymEiG9D
p2bMCzXwaP4VfUv/lk/wpOMxrrd//FKUjrcfEyjkyexte2DVT3+8YPNNtyMzcqxvGXBuiY4k7fv6
ivSuJo8oXViN2vTfKrT3DMnYuV2lmdayQutGTwHUofGrq8Pxltt9+o2BDe7tJHTWjj3/YCzpXuGU
GTnrq+/nBowl/xQPU0Z6yFFwwDB6QfY99/qhVncseCmrI/1uuSZr2z7ldCObxXf6TW23MM5oXjCK
mBcF66ydbLWNcVq+LGNvX5OkeGxL92Gq/fjZyUR6NH7zxc2j9Cck41Ngp877HTEJR/sDnZzcApYs
r0BHwInHqTiEE3GEPCfXs2kV+sou295VibsMl8HOw9N+qlygXiEnZzzlw6ksY9Sktsr2zBwa1nVt
dStNflrYZyCaMeCz+bQlHvQIxVBspbg08/ZoYslM3STt0amd6KAniJb8JHB9Q2u/kCcAlLm1xVk1
dXeRSLO2jcWaNPAyuakt0h9xdZhf5VFVy1o0YX7rIzE9/vHiJuk75iruU5ucDKII/evQS+/aTU17
TadzHPB4ZDbXnBxnqL9kdzSpztXXLB+/lW7xEQNqvTt60h1fyPJsQTF99O8vcV8gONQEL0qUALs+
6WvuvDp7Ul3ZA6h0fvzxK5DAT/CWggviZLTK2na/yXh6bCOMH8Vo3vtCNZtyhniWgCU8mdouN6D6
Thl5US+aVLyVHgr5PRPFlvBz+3evxwvGt2wfdb0hu8P1VnmY168g8sJt6UfFLfJSf8/MzTv5ngXx
jTnmphzD7AnNK8tgpL/f22p8SJLEo2xDgbtY2nlAK/SpmmHZiwF4S72U+hq0gpV+NpSAx22UQ7A1
2lFF72Bh55NjNJHWczo+2156dGwwFaVx1U0TEEDlBmx/SR1xUcIrdxa6ngcnyj8w+l/hpw/PBbnU
z8ncFttysrpNU6m1zXf01WmVe1qqgNPEicqXFhBzwYwtqwG1T4jnVopP+Hb/YG8gxkDKqyqlOOwn
xnt6uizN/I27uNovLpJ+fVe6hfDTCUgft+P9OTUm4uqSnHqcMDhe/3iZ1YSwQznLNqpRkozdCUHR
eEPFujw18BO6ma1IoU36rme+pJhXT2Fp9zt/ISkut0OOtNk014rnFcEmxXAVfhSd/UyWzJrDb4zx
fQLwmuSGHp6kJ8Drc+nrGyuTLUD86sTFjNH07kv7XtB7jbOdQ9UgS+2+DxhOb1NYgLwz/guQ3aKg
LG9aDc63Sc+9qebf/Cc7P2J0Yg98daHxu88ZjLAd3N35HBnM8BHwjQ1DpYbbox1OcMHmExqx8pj1
Pq68kGyQ1hhI0Fmdf6lkqyCswO4kITK+qqj7rYG432iIVoHN4wkBTnGrnLq4FfeX3Ew3pjIIGf71
W5GfNZy5QBRMw8qQQT55M01+LCwaJdk4lKe8VFKEW0sRnMwQdjzngiOnzLLwA+WsWGfJzzDq8+eI
NX+KcOdD3euhLuLq9OHeiiTWIQDUtGhwPBgH79qCDEBybxweMtQH8MzMc46BeZaoBgoG/y/s6vtV
hVLh10fcLt9hIGVPWCuiU66SeoM8tPmoypJgE5gVlzyz2r1T5agdWTdAfGlTdvg8cuMK89MQ4H7Q
U92+N5Ze94Rmfy3nu0RXdfJQNIcCiwDBCGq68azxASv5yWEsAV9M2IL24/0GiKZ2eG6qVwpaNliN
z4HYuuIhhc+4Vroa931bITOUr07ce3vwpM61GiOWoKLBq8p8GprLgAS1LigFxJS+zijbV+2MAzWW
Fcmt6HCBNQT+uUr774M7vw731hkXUroCyuvYUvzKs2hv62z8rpk/r8xQLduUb8euMFG88YLOeo4K
0gCrWi7Qg8heJMikvyGZ0eLQeyIGEiHjmytLnHszGwOoJMvBTpr+IZmJUMUxMm4bUJF74je3lG1P
3FP6dnewa0KzLypIloOK9UeF8Bl7LXcyA9f43Ca2tSdL7+T3RXLGf3tu3PkFOAQooQXKoENEMmiT
+/NCaFyjbYmyMtB7K4VSn3gagGUY7WG/43oaZjaHXfGAED99KhvSppSL5zzOjfvYx+bUd553ThwZ
UZsGX00S5J+Lk7M11D95WPEzvZ5URz0dZV/sZLjY1FUFiugyBrwOVhjsTK0gfMVkGytKnSru9yFr
+Ycm9EkHC536jd3Qge42eRr7Rm2qKpu3fYSHzO+i+a0mQBrXcoFSEcfSVncxyFZdj4dyImNv+Rwd
1g+FMO+tS1A3prQNPTqB4Vl/Tha8exiOWISUJT6nMiOHPLQ+BtMdswz3hTt7ksaPXKfOsudV+XtS
zRcPe+QaPxWJNNgYkp5VZVGGP62+f6KF0SmRni0eOMtc8rb1TvrapWis4paA7dHHPoouE0vtWOP7
T4AfN0juKsz2eiKtu5L6i63NSTEC2mvwyWx6JbzjOwySUcob5hP3nGnA/gIQWvYuO4f6HfsCmlVE
qiH/4HQugBdFnlrVNnvR2VgDxou9YMbJ2XUABRv3pWMDSUGFU+I3sx2OjfHChlHDpAFLDCP4a/+g
gvG1rLNr7sKu9nwScOdfEvTezs8QZUcg9hjnY5Tow3HTgG/Cr/AZayg2tQAKPXUaOFQmTkpFwZao
Ari/VXbEJweVB6/nrJAj5hjGoHC75TDAR8TflnOpkGGGmwQU3Up1CQ/6dKNiaznMuKlQCI/+gvzU
nhHuOTmmg0x8gJp7iRdEzxDm1zUphnDFKrlp24cOhe1Z9vLmTOW0WZb+onClbZqIebstIRHoAsNv
NiIAzaju1jlPmlXFzAOTNtfCT6H+Vc2uSyWWcqtyytMfLxqm+6mEDH00hOUtLBhletcZVDJHOVVd
ptZ/m1mNrrPB/Rwr5xnFy1er52JWA7kM2ocCFk64YBv8lBj/OxM8xpN8RyV9tFMrPeasKdJA9Cfs
N9NKy3rYVVa9I3ihBB4I97pErNz9bLr4U8waXKfdvCUx7snJffXT/mW0gZlov36ZLAR6w4a259Mx
MxNFN15T33PgL+Y4TVYMHC9p0bypYxKK5KA6EmXG6TDTH60agzGJteOHyzgFEMjvjtUttTUeuOkl
G2GmLOMRMs3zWNfflti7FUnyRBzBi09xd2k6TXJDwvFgnVGzbkKvu5Q16dVVYL0YciWn1v001fhT
LvJdQ9zF9/dr6siV5RsDeGt8kMRFrxGqHvog3I40KGvPgBhHy8KeGwQk2Ce9bZry1Sk5sSJWRGsZ
iOQsynbaiUq9RQNp2ASgs+4VXECYGniHSchiwiFp6XqCF6fkHCp5y3Air9hqrgTC7JWVQ9/3HNgW
Y1e+pPN39x7i2GQ97rqYR/0wR/V+0ny08DhexjuuOqmQS0wBetq2WUi1IxlB198TD0FB27jITaMr
rIeT6/mvzChA3FsYkCJBwMNIKsSKZ5He3N2Ds/r07YwghSwCStwPp74If2O60+sihzhIqb8kJK+3
NautKGVC02Rfs0hzskTRF+T6T24CPaAXWB6wUdub0H8aWKwAi+p3beuCC7D0fp7T3yDDM/RPxOqi
Nv9YFudlicHkWWWyKWb9beyJicVF2VcW50Fik/AYg2MrcEwgeLrIyZVorTG3AjIAy2rw2+JtGWa3
XWWK0BGlGwSAJBouHOpbneoXMkZicoQglcu49rZ3Kd668Tsg5Zn+yu7sQxc5ebMJXlDHjXdJYRGq
4qAabar2kFWyv3IilItPFl3jgGWAmlTfE00Jqih76Exuo5jQN/1zYLdXsjGhs1ol3ljnzYwLqCDH
/EpV9atRj1nKDThN/kGFZzPLn5Xrou3sIDy4szn0c35ReWcDZqr7J9HO+E5nR2w1OUErmyjHFMnL
OhkWWOqaYVwc94hH7b1gGojx0+r2uWrHnTURn5SLmgMhx5aXh08Z6kuQFITqwtHeMEUub7UXbOYp
AG8kannOB5DCssYfdsep3wehuK7laWE9sSoLQsfSBDkv6AMhT6U/XMvWXV7iokefgftgsurqm6+h
2wNrubNxIh7pfFDoU1rkm+x+jR69I/4KFbnF3rIIzmKL3q+1Q+GKzPxbr65MpGjisKMzvhFE6+pu
7+WEAfiDcVcWCLHNyKBtU06wavJAhJtYZLRNneZ6EGs7zXBE0/x9COGkBI33ZEUGsnCPh2uJ2BXO
diYOFop6Ew4/BOwUiES1eWziLwjbnCM30SH2RxAhygcgF0ebrC2BlOKeY9/RBKdSj18DJWjR+Vuv
Q1OBXsuJmehoC1QPWHmK2uHWiKHbDCaztxkTs73lLzs7NMUW3EK+7cL0QczervKQvWChurF4z5Ps
FLcjVcOw6wdU4LZqfndyeE076yF0ebJQ5f+KsvGXl3bdmocLDIQwfumj/FQ10GcQsZEl3DIEoBje
2RlhGDbYIoKRNU5JwpjA480rYLSY6QijHp9xqf7yO/3b8fQTnprfEi0c6fFAdmvVXRq3si/GKpgX
LTNppZO1bNlsOxt/lmcHzgcFGZYPKz7Whvim0XKDh5zB19ojcYmnif6csggIA8UqZFGCkJcCih4Z
KAhqnTMWNZDFMX/NCAcJaZx4RpAnb5SH7FYU2BSCNN/3aLyZs4OMZ/GxtkMEZuES4GyZIW3F/l4D
0EHJrPLtIrHs93mCcUEmFU6RYqsT/RkAs9tEZfQZ3CnKWdwedNv76IJyclkZDkcJOXJdfTdmJIgG
wmF8Qomk1yNBrYQ0GGi/jLJ72j1W06nkNCchAyEQ6b6B7b7yVXTuCSNlmENOWyyOnNQAKUFUwZc6
ONhRh78n7bipIao+qrGiBdGJ2P3zN0NAaw8SNThkmxXqhk1Eru5uxCW8aZd8Oi+9avcysPxbrS1Y
FqQS08qzzwlIGQjd9tLdxSxIOE4g1Qm0ZaG+Rfvwhc21/Vir4avAviRqo79UOebLWTK2DO2++WLR
yNyWJSAkve25+Uf7pJduvvqk1059WF6pYcOzjODgJ21zI3+nWufgSdjUBLhfup0wqKi8IPqeZMET
MQkk+4j4vZuL8xyOJ28SzdcxVz/u+pqjf7/ojL9AvxJFWaQvEVjr49xODDxAaT85AC1jgfY/qd2L
piramvG3Lb6kMt42DGY3TkiHjXsG0IjzScrRfumYinddkIHvE/2mQZnX1/IhZpa06uPhOTYVIYB2
W26m1oTsW5hwMoUSe3F/r3b2/Y0VXVIVdCeUwd1JZ1soWwhzXMEIjMjWbUYGB0+A/BhStZzzJj9H
9Z1jVQbutiQ6anXP0aRvlateovHxYnlTeQjgVca/ajDvFFSAF+wsPShmvKigYiJxXPzDjQKVMC5j
+9oCjyIY5dHNu/EaJ35+NsV0MLMe91Yhsn1H67V2erCWlMTXLojctXGj4rIkDFUs3VCS6ek9iWja
sqAqzxrYMv0tRhDKS3PvjGhYcUWcvAR0UB5dF7ueWLP59bYv789EVWwdojH47/pNYQb31jLlvmnQ
wkE6cUmIFz1O9ltfoYCQC/43K3CIS4gUax3bfWlZf3y6NmPqZO7VScw00RI2YJD7nxKT5x7/6x1r
V9v7Rrk/dbt0u0FzKU1hxM2W7h5XU/vi+nP7omZWhXM82ejg+GVJVOsqScavLlVT1bnmXtpTv03e
Ez3czp2tz5hl5lMr9EfKMIhEJXLxiKTGTJZWjnzwHFZDgb1XgyKQrHdOiETIQV9c8hmKnRH9TIDD
HSbeZmrTejxFLSmyo8k7mNz2nfRSvJRyXq6je0+duV+xpHmA27jp4FcdncZvADJUhD2WSl5+LJHb
P9QQSzugUVuE391Wh1P0Xgx6LwfPumAnuqK8zk8O13Hl+p59NQxqYS9omNEIuDpVFU9I9NbKYUFT
NglyLHBEdH2QunQxw2iv3ZdITdVGKmipnhYcfh2byQX0UEoTkRcYXOM4foBYRn89gLFm+kve5jB7
Z5SlEx9oxZSO5fre+ONHj/z8mfhgaoaRhSFW5701OeZcyRjOJbZGrIp3hHv9hIMuOyc9QiFQ9Nbe
E1iIGsDA7Bfg0fA4jx6naYoe0Zd9+EOJr7CCo8M6bGuTZfLVxbkb0xhzDDfuybagvHMj7IT7GGFS
5Oe+dz2GMMuC455n3waXQ8fAHH8Ah2wdQU2jb+LxkXQPncVCWnAfOD+SMnS2/djMrxEQ2lXvgD+B
eLzcRvSTchTvWIIVzSS5aF01tAf0UCy4TjAkIFdhjRnbG5ECDEWXgLZcVdZONMV5GWsfUopFsxfx
sKoq8+KHQERzB+70UgYHASdrPXjfJEtx37VPcIQ4w4gggZuIATUkMGVAu7mLp+C11nN17m05HrmT
OVXxWtU6lqcBp1QTm2HbEN+BmzE9dqYD+eNZ1S4o31IFxbqN2dVM7HufhW+OBa6zyMnLayxAysRT
Aa2/G26h30vynsy8q500eWhJSNrpwuqoSIujv5QPC1nwqe1+H0JLsWODkTJbAC1YW3tj/zusixwp
xxAcSmgPqw7B4IOCpsIRpeN9RsW2mRs2xBlzhnGZuzPfVuh7DctFOvj1hAbrsuBTXEVt+62cebIx
eXNJZSrnh3LGOUfpY5hbrixBerdzX8ER2fVUW034MCQd86DFge138KF6k5H3fYaXh1vxG2DXO1fT
e9CuX956LbbKAVPGAGvVzYhDYfoRGbSCc+Xdqsrz9rgraOLTTxxn+Qpzu73tW/lQMAPCJ0Qz1Nyv
sfRAWySJf84LMiJsspepiYtuS+YM686HsAETu2DjWbM8UKe4ywYIQ167S2PnC08+gj5bHkooxQBD
0Rli//ppkgg64uCbjROnZ3d23tyq2iisS7eCQ9zxsEFGs+7WtZwO9YhOwb1PEgc/mm6A2Ho2Uet4
CYddJw0dm0bqBU5tyW4lg+/N6LBYAARzagUZ1HnkHwceN79DX+7ykd3ioDFyink3yGbjAyh61Mm8
I9laLPxMOEc5UhLUEiKn0SU8lTrMAhBYU2I1xnZXfTCmOxs54Yo6sgLNFz6OOd+dYKoyEJJ2+6QW
9jpuwOzknlGGxcsjaZbY3qRq4EwIxsgWUpGfJYOmJeOomlncXRA1lBvPzN416RW27THItwN85W0S
sc5f8IPmjCMBqXo/yLX8QFB9p+sIb5NKB4K5jbwZNhzEptp82mSW2SNpxXFKyrILtINs7SLa5LZL
MTYUJ+BQXHT6w0zGP71Ro9wJIoiB3htTpeWYsjIG8aoftetQ98ni3p869u6PlzKX9moumuE8x7gU
ZgTRq6gnGYwN31Vh3t+5pPCiE7QY/ETFwfW77SSgPXnp9DXr57P0KtC9zEe3lm/DJijHnaEdCMap
v459sZUjD+Gk56vnERhGtbrUO0NsNVDEbmc5U0xqQeNQdiI2CqNyWNct+LlJJPuY6KonM5JcwM4j
OGBCRWEMAxdZsX4k0fZbHarupCrkD04xndof0STdc0hxt41y1CsqiGFs+cWlmBF2w6WCIZxjXf8v
js5rOW4jCqJfhCqkQXhdhM3LTIp8QVGUhJwxwABf77N+cdmyZUm7CHNvd5/+/y9NCkayXeVX71KT
0DLgwuoZ5Km4rx3YZRx7fiIhVlKTzByAbCb3kVfI/8fd8pj7lcQDnVBAbks0n0HBqaMxetmjpGjU
pTBmw+MQAboolhXsNlLwJu7sRyyz/2a3e7XrWvwqGp7pAjgalAjwuYnOTpDeZ2VWMtLvnnfWVTA5
OzLXEOTNnctnYLXLjJaiPrupi6yxbWJs0o9F6mn4hNIod/RQbBu7kYWeywwYzkUI5cQ/e7Y5/3K3
PPe0HJ5FYkG/mrJXfyp7vn+7Pw9clS/GVy609dC2+tuayPXdaow9b6Xl2dymL31wqwvFaxQeuk5c
UjBBlbsp4sxKyTdu3dc9obo5jvUI3M16RLQZAmGAMlnNYuVkUUOgXjfnVo7swjBJ7zU5A3LYyKb3
NQtp/WtggRQ29VQEc0FxPVXbsMbKFvsESMGyQtq179+iRiY7a2v9qdKpk7fS7S3lG7iXYlKT2A5a
BKGxAbbqA5brNdjf5KEuLVpCAPgbgKM31xjbjBcxI6PO3OnhotzljDCqzv//nUQ/jelj/G27nXOS
8pC3G6HuZCbpPvNgTSqoQuOk4k1yUq45GJmr9ltYQ7xmU3bfsoVTTaiT2Sd/99aki+Y7ZcybYLLU
jRDP/lRfynrITpq3/bVcx4wXIhhlTcpD71GNbS1/kwO1SXpBUnz0Is9hS5qYwvqxcXBLbXy2+KQx
EvoPGfcUsFB6BaQZ5gU1S3XKPFkYbFgl3gFGtwIDQZnHvb4UDxovAMy32m3SycTP5xkb969V5Ecq
ZzkUFJ21R1h2Xu8UVIw8/tlh5IibFPdC4YJMb2hZie2hwW5BtNWdWbyxh+fBX14MKLNpRRmBFNgh
FiDrbettux5yyWuaKH0ne/+gu1wl+qRXxIa9i2tKdbb1luNDofPaouIeCl6IainjSipqi0eNoI5s
jw5odVG3ICEB8B6NOftcIdMfhrLTr35qvOOCr+POLV4oHiGn696vSZxSgd7W5c02P2rDNF/oLyyp
Sw+6PPtuLXi1XHnjQS3u36ruLI5tNFNpXly6i3Zo2uV9daaKlh5+6aVu++NQV1QBuOOxgCK1LU9i
1ge+x5ztYd4cSau71ch7zO5cwn1JDa+Ho9vAXbdbnPbHwePDNc1ZjA9ThEIH8DorS4dVYF/nH5/B
GjHqhGWpiSwYaoQE+ePKdZWhzyIMi1iDbmO5pOtLv9vjw+UBUHQnB81PdITs21PjpeUB4E3YmdRu
dROGfuMkSqn21bgrp765sZjd8Tx8KHK57lS3FgcAM2G+Uo4hlyTQbaCIXkEi0oTXFmCZbVn/zvZu
axt5y/vyMV2rNHb1nO/V56szu2ovaMbD4QirgwVGjDb9zevqVDeI4JkPGdyR/HySG3tVZ/9Ex7tJ
cODPRn2gc9z9Sz6qfNDfqDvFS9/zkm2AgAcT+vpOGNghixaw8j6dYblScubFyhmXC+CraMsBVoOX
SfLcu9hDf21smgGW9ORZ3MiURKS0P5xHewzVhj9x05V24QnNNNKU0+dqG/orH9G+IX5w58Jul1nV
FzDVzd4x6m/CIN6Z9fcSIfSeTZ1n9ECeA1Ft+Udp6nyc8m24FbRrbTM4HDo0WhZvNkuBRBp4Bzjh
V+jq1OjZJRtISztUAGFxvPkx4CPSK/BA8EwHWglloxA0QcsM5EWaPYOwF3G/OY/NZBeXHt3PhOcY
DIbd8cKgB9kyysA3vCyCjcIrqaYZwEG3r+bZusjsTSKmzimiY6HQZxzi5xQwuc9e0jL3ect7NbJn
QpwZn2kzdCJhIUR5vnf1puoz33Q7MmGCdGtTfgAd9y6jhMtRpY+6+VFmlnfMtYETP+a52l+e6wm3
YUFhZbhSHM384x7pBLb2VdsAKC3ue+hpfPCMdoiqWesiHIjzBwmU77ylIyLBdxx5fEEa99NuKPgF
8c4Nig6rxVf7urdZ0ApeZKr16APSHyHJK5jCdRHas0WBxTK+UD//7ui0EqNWz/uOAJQvQGQUAFE4
ZM7vaTL/EhxkQ4bfkQVridG5LLWgkX48rzcDFyqnwh6XirY9oNuxonP/LeMEX9+gd65x4NYkvVPf
vNl5b4vyQ1sW9+kuonW8HihD9yNhWy2uXBpu8s07Y+b6KKy3tKfOpCjh500K41ZBWWhtpzdoEfed
XMo6hwrOzkYTEwtzq03/M20uw1OlWVRkyDxaegohaCyBmEMPFmcsUA2wmnbI+AWLVHxW//+FG1Vc
s9b7aykQrZVYhtPgHsUO7Gp5m0Zj17qFuHEkMvD52O8AvCfAruJmSpI3CdwPDGPWCTfJdITXtdOR
/0+0F74lgMpu3TScSAzfusw7ePpsRk6TXasCWwwzYdcIHmrjp984UQdtYL+Z+HzA5ERO2U17v/Bp
1gW/0NxfQjkoT1jGBMr+5X3tHUdL+TezHf9Ib3gUvTmzUEPFTYuSx12BNQz4H+D9itobu1FM509i
VWuw9iuQB5sjQtWXD2osYidBYy4N4r4+hRjBYrJLzgAhUxwJ5reeP+gw4ESZZyzTsvyMv9ALco4d
Y/vk+NqxdIeRB5P5tfn2HJEQu/ZTwzjUU/hCv/J8dRG3ckklPDS6Xd1zaNN4MsQQWF7g5vQxxVV3
6suyH2i3ZslmJqfco3Ws+WVUpv3gWe1zW7S3BOU4LeQfBbwXFACW8wrq7NBysNGT35vBt4Ir9Wvl
JUvkMfkrxuHQerX1wLQR235Jw6DfN/eJA5ZM/qiTUbzqVYP+7N5tIIXGI0xy9F1Hei5BMzLijwcw
DqE+af4BwiwSScO16vJOByWpC+zTy86oTeucvWij+lB5EScNEOxjldTZgbshj3LFsaOovfVxXMHz
jfcGZ7ceIxSlZuesucac249BOdEMJF0ikUbdviiRmhxckNk7/Ym9cL4fJ6fbMUPgl9lsWIXZobFY
/291voTEIArCa+aeWBKyBtkCDnga2UyXUNLcwLreYBwR+05Ps2XdUcesC6gG2w1OVVyagpdWVXoJ
z8OFrpN7+y8ffu+nRCoSykzY3LQnFLjnjZyYKWHEpptCipsyHucYCiJZYZ9gT/mGZ4XORnz+8Ax0
clj1p8mBMpgNICuDiEswdPgACKuaoANqtpkic0hdaGvNlmA8l/qsR7xAzqT57uVNAFWyRHu2cYqf
GM/HaBGbCqSVP2Q2woyntDEasqTamx02GP0uL6Zt8WEYUx/a7h0ndf/dTZBdff5VZWd7T9VJOJnW
xpMq/fY3SZjCoFiD/FaCy6f9U6PEB6M7chjzlhCyjWBm1KiGaHz94uHngnUoDT7+1Ofhwhw4kKS/
1faKzD/y3PaKY92yQWroahxNZCzf6dFe9fu+1p8NutkJbLB1yVxKmzBmoZtNPEez7Jeb0BjhGS+z
hovUTL50xynZjs5GuPSZ9dpRdc7JaIm3+4wPeVGLsQj9aHpm7CciknR3gN22Lnx03WPOqRx/WmFc
y5z5GbeJ7qvhBFHcenG3Rj9YXIc8aWW40SOJXXtkgb5uvxyLthXJhqoYeQxSi7Mb2bvAeOU30Vpu
yFt673rbBygauN3VBgYMrrOiZCdnR5hOoLhM89PpK9pVoDmBdF66UIiWXe9SfU/ONPMpND8ap2RS
yHI/5wZwcoqA55FjscvdFBJheczJvN4BOL/UyiEnndLhzfH56KcBApkLnI4jFjXwqmPGM5r2pfDR
X6gpCc2+9MNpc1NK1wiKGqLej6MdGdzaQe3WXaRYMyqD1pjELJ5yKmmYeJqvEjGPbhGPVbdtF4cU
3OjgLuN18xEKCBOcMM1jiJyOm9aRY9aLZ8f73Y1UItk5imj1Nawrxmpn4eDIj2JCyTymdl47k6uO
xeICHSQJQNYw2fc93gPotdlB81d8gi2lYSo3/20mDO85Yalicr6N296hmazHhmgQYdcxgcfkxn81
oP7BHUCoSljCslovKmfcuwsABVXemKMfjaAVzguZAyuGZp0DeMO4RctvTUnRrw2CXFRgMN8pG9Re
ngbOKi4mTxICGij8W3M0+wKDt9LloSfZsdMQqIHQd/nBSTfaK0a8gjoHnwG3+lhxoMYsvpdz/W6k
7hvH0fTg4/IJytX+lzbsyCEZ3tMw4Wat6b7YwE8DrvjeEMLjzd9QdUDAzVl1pXlAXK2tExRpGE2Y
5MMbG2ptJ+euDxT1YQfXK16UXwp6bHRi5A2tqC184VuWDWdLt56EGJsHqS2P29Z+tbRWQ0ViHVOr
0zKld6pZa+JNd/E+skDdT2dAtC8ZyaUTYR9zn7SEFHBjEq/OqBy2NyS8VhRlZEycqNcivWRNF88O
4R32RO2J/d8T5OST4Y/YjSmNwSZgD7yj8XKC9Q/h57FPYTl5wax0lJb0Dma2aGdigVRhCmsMMTCJ
MysS51yZyy/b1kTo0xhNGlacRCt+b1NPTL/x3ja8K68dcPEUeB9ncnl2fFcnz2V/JIrKpM0Wt83d
OGMa/oMUfxvJ8LOKKBcpO0oXerCarQcafnTnpchdm73esOz7wXg1WKPGM6j1pUHy9Aa4w7BFAjxE
beDnGvRRqxnvt9iTDQXg0jUg7uelCMc7+FiCQngUWdzoLov9zApt/C1BVxDoMNoTxz4OONsW1pbt
x7mEDpAASbsNUx25JrumvhLWpf9F5Zt5zivXPRO/+llK3YwdmdNDIJsstjXt92DwPxladgQl+Lho
cuqcmwZdCxFWMzt7T5cZdq/1HfQxT2NWJHDchgPJMvlEkBobOCsAkdIsMiW8PLRZ8P52kpZPiJDQ
4DmXkUk+0DPi1nmTv1pzRh2bnb6tA6Dk3kv/1NNxLH6gUwLFAsXfwPlb5cJ0t3LqsRPvV5mJT8MA
0UaGSo8y+a60ku3eyohS2lXg+xmEMxB6QeeiZiwtUsQ07uETpEGN7eMCb4UKyT6lrJ7HpexdhTcb
ZcTJgPuy88iM4rdp8x8m9cwhONNuiVx+qxUklu+4kT6lP04OtBWAJ2/6yacX0SnEbru5yvX2TFHX
OuV8iM+67VL2FXTSnqq7RSLFFKTnfB99CzbSf0RbIu0uxzkwrelcrIIj2NCfgOdOB881v/1CRa5F
eoezUa1Zr8sKKGxmCUa92MZBSb1a+kaKpUl8Lm/vLO3mGRfhR09wf2c5uhEkmZrC71UN7Kt1/xWz
Pz7vAew2E070OPWdOiP07rABYMDprH4PZzrr+4voAUjMGd2e1fA4o3zezYCPuCcfdEXa0JTTP11V
Eewdr6Y1Y6wZSLAdLP+S+d00TT1atjNdgV9ahlVX2vkJNCK7EAKmCETuP+qID3PXfjjsLAT35Q4y
F4ebQm/sYCWSgl7u/C1hoMmNl5eBNl+sJwSvDl72dlpKGpxpVOsA8jAXE/7moHPpuOZjom/v7rrG
qlpOTc8ajw8Xd4t1GIjqB+aC12Zs/VNqQQTfgDFWinIIjAtRkfOppvyZAYqDU/hNMuGxE8WbUwx/
wKnBMTbx8S15pDBsdsneVvkevc08DGN7XG3khO6pdO99Jo6MarQoM/3CGvvQrysOrp5Crbmeehy4
2G+oEX3PeApYPjxbzxg/3JkNR4Xo4kC/32F8QLYhpkjWhj4AEwhiiiWEG8ur8d3Bd9uU+yLGFoIi
ygsESDxDy8awKI2TVv+erGHibtN+M92yKJ/o6ahxw2M8YMl1V1As6J2u/1yi3FLaOz26nvZy/0a2
bHPPGxiU6Z+shylmUGd9seLJdbqAsdo8VwXHRzHmxr4U5VkhrAV6zqGrWfiekubJ1enSIRuSHsoN
4S1RePjBV11b8YwkqaJPZ5uxtvfteUrBB3TzDwt2dg6raA/1uk+zIYnJHNwWrzORDfNzsrJVEaUJ
yR7VBbvbKfPnGY/vHKbGCm5xY35BjfpnOeNxoggADjwlG5AdOH4jnaAdXn0qWWUvrvOSvrew2nc+
Swy1fNRi8+IqtSPXzsY4mfEzGGgGvUINt+ybh5KTCiCGo3ZsRl7IVkEfUz/ObODK7B+DHxsRPDQ7
z6Ktax2Kb72pXyRVY2/oKd0uOVqaJl7JTT7SPtLGld8PvG3yW2ZN3edanCkNxKg3KHPDMVeG7ZS7
D16PtSxDNLbEkOx8X/yx3IGzmQLbzvbO5ofgB7uYuUODHHzQGPlL27qUPdqKFwLXKCPm7466x530
NaCz5guB0bgeSA9LHtV259Eknm2E7QpAPBxW1sPgYAG25FKc7XaW+2LOrngAmwMm5ri+YxRzl+BT
+tIkG6wehNk40zo2M1zA64zjoMckJnXYjvWq/jD+LQe/YAdbNstxczhygUrg6gZMSvvY8m5pphXk
g0G7jsYt73FH5jK1Hto6/2ykt4Ilzqoj14nBcNgMQVtTz1LUVwuqCaKWhGyrT8x1K7VTtu896JZ6
mQS/XVy3X+Rgj27LAQC0eIQollxNHewKDRzzzqxZ9hUOBhIlE4QJNvw7nENUvzowjrz1jS0r3FHN
P7XM9HqNGS7FNGGObr6jM6W/TFxvlIvy1IO4E7qW+T4mCWt/jZZ5pMl/s3Dy0zB5FgKALQ6chbz8
3OoafOlm+ZP3iYl9wT9m9YS5R58it7S5VIfXlYfybAuJGRhnfVn6ZihqwdnG9Y7se226yez0lKxP
Cknu0uTpJ7B1QI5Llz8SqWS+ao8FEZ3HBWQmtpmpAjyRgvBMY1+W3hEf5hfLuMCvbLYPJay2ytR3
/VjyEWm4ofpUPxIj48+tQS5iNfEy6LwBGvJ9uLGfWfLgbCunLU4d7Y1zKExKlqOamnFi6tqnI/BI
e15yptD+ShdkcTFb59V0cDE4rGi5O8azo6eE8+CDY/8JNtwnNFVsfyDPA766J48a51pVH+agvrW1
sr6y1HNZW7hIwY1hhI7U2kCTmAUIBRKdHa+LwVrLcce9zvR/z9WMcb8CGSrJkSdsIaIBzXhH38Lb
6mkSV417A7dn3GY9Pa0W9nets1/aUX/P/Mnca0vdn3TJo9e957SYjAioqk+v+ur5JH7Rec7w4w4k
uGkW6fvOftOrhzJ16jivmPo5XOY7g5TYgz1E+dJT0qASf7/UQKa9HKZWNckxIOifR41rHMXUuKFl
cHqZWnAswrg0Gw4Hreo1Nu36Emmq10JPsiq087Td3xH/eHH8k5nwjal0Ok7cmc/YGcjueBRiSelF
hWDL4Ai5g3VjMT8S7pvZCPTOMsSlWikDZyYwfAKG5vjb6uybXm7sBzomDlDMKa8pJ2gWp4oLr3jH
wXH/8NbpIHQz3ffalFA0Uy4XXKjPNcGw81QYFHLg0bQy/2m6R/k43NBEQ1DnWNvGb7ub25h1PsDa
e5zYzo1ri+SnYTbf+byC6C7EU1rsp64U15w+xkWyfMvL5XGk0vQmWQ5spbvPOWv8JGgFYL5dGiL4
1gg/YCg2VSoOVYU5z8xSyBb9H15DxFErF1kWjFmQwwkJFnh4iCDY172uCbsG8UDZ68Hy+EBN4hEw
yDgqG5YbuQY/7icalzVue1Vty3kQv1bPYdFUctsDiiogOJgeODH2dXc9jcDCh2E5f23PSTludLjM
SJlLt7CiEQ8sG0uOGtsNrI3JPIyyYzbjwYBNF3aSlqtp6/+ByfmylpaMkLHdu6/XkCIKM/BdVunm
nH6yZNFOjuZoYWvjWfVItoe2x3p58Hh2aS4lCAP7P9E2kexc+yq/at8eT+ybyUCntBcZaJB7ImX0
VNnMw/mQtEdFeCpykMSblEqilZ+wZ8HxVDUQeoWyT27rf/hEP3MwyvWS9ee1Bg7b01OCT+LBR1hh
+6+VV39KfTZpDMK19znn8NZsKi31co3vi5yBhu2D/4xLLAlTxM+765BCQayHt5wURFHyS3t0m9ll
SSKBuHfYFdkhq3y01NTx41q5wdTeWfq9Pp+UK0jh+obcgTeIJnMToSzGMcACzcgkpkjr6LmRPTWP
BoFaMBp4xYQedWI9cbLmmpA1hwulnQeL4dwfkqjEdR9aLBOwk6CDKzqm5wXdR08d+3FLzUPSf5Wq
sp9cbX2usECHeNBnUjthVoqXKsm+9Iml7+h0RztdOKF1xsnT7Z/eoH3EprpF+d5O/MYZ4LFFtLa9
N5VBimnymDTry2p79+f7caXP8CJ761zVeNMUG7SlmDGHswQ4bBYGndaXVrSJjmMNm0OSUKGpSvS2
zX2UXe+wr269U1P9+9/5SVNKc2Wj/ocrwKUIu5r432UrgyaeRF/Kb9dpz8Bx2HvgXg6GjNr2xG4J
0HHV2cy4xPSZlovkugEWaHx8ipw71NUq9T321ze7nRzgj0xIjq7+aP6CBKUZOcV5+psauJdmgzuo
LYswTVGFyxO7OIUrGQaL1w3H2tzcyKm0X5Ww7RMnXQLUPW8i3RJ50JmLQHQHRm5U2h+atDQyP5bE
c+3iKfO3HKP2PO+o0uCLMFh4OpR1sDQpZ/0wVODHLVv+gXvjRAoA3obFRcyZojTWesaYy04VxS6s
cCL3UFbeTEMcRpj+uxZRKBpntvYDUf+QbIqi7oqzvZ3hBmXZxOj3Sr5P50lXOJHRasuH42YP/v/W
X7B5sWDUImxUxHTcvo9l8YoxD3sOqK3AQ08P6oLIiar0NKgyA3xLCoeq9X44TWOo3ToGvJoyDn0g
rTB41WOh5cXZy383rPjCBldm2KeNecXBj0JbHBOz/ynwzTyw/JAsPBnaqRwMpFGqnQs2/sZFzFkr
l/hX6L1TeT8EBsItpuAcnEoyfAztFot8EcFqGAk+EzxyZp/ajOBjG1N/g905/Ub/o0vBboijbIrl
j2RxB9i/Aw6kf6NiuWF/9xPVUqc+JbWvQ0vAo5uirsIBmHnVvHcVJ2evJpXcvLF/sC9pp/Rw0SoZ
0EP2QBQ9ixFO3wis0xqi9Wkktv6Vx4u9kwygYeN+eiaSKoDy9mDYD/ilkhvWnq1VNAHQ5lf7ZFft
zWsC01cgN7iUAkvdiSn5UU4hkEtk9wV7rtVgzh+qY+e1CvSaRg0cQjsrYKCkdkatF8xFakKQ8jbR
x0trn6XWRAiiyWEEFCJXP+LQR2uxaMGGr4gfiZW8N6jIh8VtgnzG2p3r7sa9UJYx/LDL0jIHEMSn
CoxlG1z+HdE0iwUSVICyaiNH0wgLJRy4fKKWOF9O6UDiIM3rv2opCOmu/mG18+a6iQrmPWZ6mJPL
yURAWvVO0RyS/Mhpw/j42CWre9VdFzOm6R3sJHXDSRD5yjftcTay7aja7hPJaGW9+09luJFrUWEB
ITeumE6CeWz3KwhGShqCDYrGWZdPRg8AxydZEIg0HwK3SJqwzQhJ5/OI0RnH4FbW8eawA25TNtt9
fxyTjaW7kU9Blks74hhPMaCtQANJQa+qE7IS75jQ3wFZGmecrrVuZizQkLXRmHJaHnH/9yUNKENr
zQ/9Yu65tCHBaXy/FUehRzksx5WugfMKLgQS+nvpGc6ZA0WYVY1zqKfVBKw0QgCVmDCLLFWXBjAK
il3LK35+ghqhnZrR0mjZxOrgtEkbWhLz37AVPdceu50ElpyJf/e4tTwnTE34sZph4mSsRM9sQh9X
UiwHuiipnjK38TB2HiuLzFeHcWWDdh/PohnpiEotvcaWZ2GobuU/juDbmTiqfiZl8huEZxkDKUfB
qQjxBR6LqFAfBu2M3oSC7YOagIjz5UydCwrU/6EDTTCYUSNH4ZG3t5wWTLwg6jVONKLpBRlDyq3F
w5i7J3jRsjzOhKqniqkbcGu/nw1yFjrb4KirpYNH2FYPhDDJz2ZJ+tO7C4oKeptXvaq6tp5zezgU
Zp5+rE1qXsqWzNT//5gMBk3xfteiOPBvBaMmJ6qyOk48drBZa+0162axI7Eyn3PLOWU4404y8650
g+B4aJkLariLpzaxwplQ8XVrtG8tA7EMNyuexNEyki3ukvaXwjhGMf34nWuw/1gM8vKdnXV9WI30
NrFAOZkDY4u5ySk2un0/Tfqbi9IZ1Jt1SkYepBjlyPUHvmW35yqllHMycGStNPoEHQcogm+UKFZu
7ke1jQFN5i2d0tIJ5znVnxoIuA+6zEJLGdpZ9dVr2SKBTDYJKOnyrFb0OtqldiXkRRnget7manr3
qMNWSG0OEki7YDyq/aS+9v5Mt3xGVE+ug3kambFX1fgMn3ngdfe8mWjSm6kPGAW+pn4YH/RWS3AW
Om9l/5F7n2uWxrX3mrKX2NiNuBSi8ITarwyKtvOUDvVldr3rOOQH28jjrv1UbX2AHItdpz5zHqHs
kUiQ97okCZYH0MuIIEFPkmrkPOjybeYlOJlHlLN9rZagpkp6wRyxjFSS1sVbhwlgU17oZHhC6Ebg
2asb/quBxDdKqAGqP6qBxJZFlEcNpL/RCNSHMVL9O06B56XvyXQWM5ap9KhtLk7t/GRUN2NawgnB
1e2JRdYoFgoW4ziTKMAqwALq0pBha7c0rPkTmQWFzv2HzwasB8CB0fzUY+JWKmS7ZBX4nbrbkv/2
Jjui0ubQgx9NkD81kFbG+qlRfNKlHrLSeFBANgUMZfbHh0XfWBQOn5ngTlyzLgLjXzsmAjG6hGSE
wjynw1GR8C6aYbx0vn9m9CCW8a31zjPffSgmN5rtD11tJ72fgmqR5KfWRwR7IHbTm0Hj2WTTGTE8
aO9pYb7I9E2IhqI2FTn1LtF+d1D3DkQPmvzDXH+l4H3cFPJvzxihMS/0aP3MVFZ/UT0yYdtRsPuv
JqqJyxkMAp219GyWKizLDndwi1nzt+u9VD2wBoI5STjO8Lt87c01cG+VV0AHVUEUv/i6F6faZUfL
Id6GzQsY71M8VXiPQfXutLaLN9Yhlcd4IU98x8E0d4zc6lwMQwiSJkCB+AAcuJuxb2v6sJ8snATN
I2oOie0b9tq4JBvPCUjpn+TcAvtuB+Ok5/svHfEJuq0MVmnwJdCTWL2D0EYdBXIc9daF0JekqMG0
W7YgCLJTlLcPNZBUtX3JJcaFGGgCk7syAp2PcXPoU++OhStOil2Ym3BUJpjKAuyKwXK/AWTYsKBv
FL8X40/CqsXnNTw3L5XN14MtsMbtZyd7txy+cHBEpMriTCVvnTnvZ1Be07LT6DI2bScGWrYZ3zbS
c8c+tNz+5q1zNg0KTMQVRV9bBSaJOjQpDCyHjPue38u6vEgUIC+lQbm7r+yC0oPSnJgRbOpLBgut
sKB+sEMuHTvuslOXn0mZHRyL85f6hev8kHL6B57BWcc6tlg2Zud32r+Uxvcktv1UP+sseUv/1Zz+
jiL/Q/9M2BQ/giCT3p2AvQlGNGf67vSztlT4iYaD5KNyXhh+Q1AYQXVVOEpaADMQu6DDU1Od6mgL
x4ELTk9uTQ8W4ZJzLZV0eQzA/xeCbWkRaWRMTf9JjvKzapiMWBIgZx/AFR+t/H2qfnB8U4W20xGE
8+5Br68dzdDccxSSoOrnt/IORJi50cXX2LzWeFY0MUHqeqgojZuSA66Pmy5OOhbVpHn02m5vVCtS
y7XXTtwgQVleiEAEs6mC+tXu0NbXIQL7HCSVEYwOdaoPTXpo7otRVeLY/3WXwdPyoqFQ4t7UxXVM
9ijJWF5PpSpPLk742ud9N7IG4/eWEZbuiVjmMxbTb2yoeT5dFywI9RLPSNrgcANDu+D+2zcNBacS
8yy7vv4DNHhQwf0mzkuu0uD7OHjYPgseixpBY2kSWx8PxeBH/fpzlwOn+bOf5PtEAslf1tBgL+rK
kNzjQcMjjHkzJNAZI26GU7YdRPFBFrmnet5iZ65kv1/MO+iWSYoWMHv4m6NG+CxlU/8mPZw5LRBC
Kul1cdaIV3cw9egxJIJ2XQZ3ZzE5j2gWbB5YGRMGdaJqIcyJ8bm8AS85ufJhSLjpquzq9ketvEyk
ac31AS4PWQW5MzhBzkU0QEMSw4m6qKNn5kE7mUHr57GsUYRTxvExlkA0SVXygI/H2WZtAfaijJq/
nIACBzWACqcdr3ckHr7vMabj+8wZB/LW3WEDdSuBKAFwBMtiv0zPTdY+5WD/eFMHS46TwMJ+VT5I
xZMkGU8ccwOfRExqARBnk5khrK5VdnxSa/FEmnmvM9xgQcCoP0A8e+gwtmImCQV+pdRnU0cQOnE+
V0WpcMPZHrUeUtKuzZ7qgXl2pjQPm2mBNdvkfEVgAr1hCob8r6Fe7+iJAl824hoKSNwA06PfcEKn
4kpTiEwdltLK+IFMHTXNR28UcdNVO3skNTIR+O3RQMmtF4linHgC6kMTA0RTnltN9gTDgKGEwoYk
rsYkwAQS6s3dA8P+YmVn31J9izBmG3BTNLBYf+7ZBILh19Yajx5u56k0jh72kcX40EnJbOZ5Tl80
l4LPoSOJ71x976XOabjnPn++h8Od9XFoeDdY2hskCVQpXiKUERkkIAmG3n1Zp6wWUWFn1+Guat1t
VnI5QF6GD3dbgO61OS6Quj4AIbk3Iu8HgF1ladc7BJO0kidm5KAwrzWxA0ZivuIH61G0V/0u3Rdg
GmKUDEZw8TTzGFfc1Ot4QrSV/3F0XkuuWlsU/SKqyOFVCATKoXU6vFAdyTnz9R74wS7fKh/fbgn2
XmHOMXPo0Qvhe3KJSmWgbqVBk9GbJUS21tGrKLwh1jKwQvfFjjTnrGA/BjiW/T8TsJewO/f1d9B+
K+Nr3DC/exqT+ECs5kYhuxfa9i4KCK3ADB/NX+ps8b+9xvrTBsTkvKbl0GClGl8a/WskM1gvmX2I
d7KLQevQNbTM0w8EPj0k7VqM+7Fl4qzlh1a5oJlbaVROHlybKrmZBST/4BCbsQPxa1tE1TENYIWj
Cylir9LEt1j/iXXV7kgYv5ntWUeQVBgW6rUJ1udom3K9TyTeGlYs6Vzz41Ls97WndAyoUxuQ3b4q
n3J3QFXphWaGqJ6RGYxN81stThKZHQb0FT3LXKknzZoCCMg76fJeo57bCgtqnECE7ZyQ1y01gqvM
cR/lxhli2HskQ+dILewrX33GHHqlms6Ibk75msfWMbKK3DSdb60q7wUGONq0b6DXMxmuFLRVwblV
waWXf0TU2uyWDlnzJre/KmifkPnmEAmIN94ywqMmZbxdc/xUQGENOWUQvvp9cQiXZ20Nb8MkSnSx
0d6JY9hKUMAVLXQMk4EIEgBOdXOMdrO2E+WU9uetbqibkB8wYOsurcpcg6hobXoNU84p9GDrdhJ6
yIlm05FMDuG8zZ06wYzYuGXXSNxjpV8mqsPz9E3cCBpoxaf/ccX5j1b8QAzjTa5jehCrIxhxNZVY
vCHqIeXl1ALiZJ4xk6c6UfbN8jbqL5n6MwaIFAVgO3DvwL2R9xoZy60ozNtoFZvJFJwwEH7UsD7k
ZGwHwhON+svIKITFyo8gIOzSiKfPEQGPDNQAJzz/T9bEDqyyjcCCRZ/DHTmfcsHoGHSqrh5LxzoS
ThChMnM6RIb6sdCNUTHBJ+Jc18VjWco4DUciS9F+xZT41F2Y/tKouZhJeJjm9A01FdUpxE6Vml81
XtT7jGRxnql3QPshHxES0gNB9Jn1sUQPpejNbYlChp8Zsm4mCYG0tQz677p9BAtRvnX5AIWLLFRB
XYBYTxZsYYyOprrsa73Z4cjUtGOjRX45zT62n07BArEIvPtHGpXdXEqeALEwuZBQ6WZeDV11rrQj
HFMnzCkIAzP8ihPxYjApYEXlAx/dNepbZ52tqCWrJNwYdPslJYZVCdyBrHAGgtuzrtz1/Jta6lkd
Ij6r9joWlHVrAahft9MtgDvhe1mFUgkz457F3EGqgm2mRDsisBetdSqZqfBaWAgt+/byn26WZEEy
A5LcAB0GD4tC9OSgQOL8EnBBV6r8khXFA9SpI9L85SoOSx53EaqRPoAuk/eT6oulhd6TnyVJY8+Y
PZM4V0PoHQvElWK8JMPwEgAFWvtNEfpra5eizrgcygmhmT3T5BUE2vuqHF0Y5FMEjtuxuAyG4mrq
sukQVnfZW7L+qN0VnBlr5Qh6H/nmcxXaWv9UROwVDZnJvX5Z+vuqCJGGT91QDtq6Www/ZoXusydu
07hpC17tGa8aOue3Ik84y2fbZIIX64hAaJfaU4XVNiDbWyHtEVvb0hEn3Tipfh1mSLWs9i3htYKV
gb3G5fhZShIXSfkxm9eWRZSKk68F1oTVoKhyn5G7E4iaJ0MPTjiHZ+G0CMNjnIp7nAb0GaDQl8JV
weVGdeuVxuj25LKYTLHj4KPBRmLk/UaWUc+T69kC3/hpoABDyNmOYL3bOt5P5Cu2I1F6jSth/zHj
d4CVx5D5Xrv4/chaUb227b1pbiv+BcKwoF4N5bzQIKFayKCwT5TJke4kE+S4ECcQi/5aFC56CWPd
dIqADhggU7oCW2UWUaiwxWT5Z6nob3okWRlYYxGVrqiWIIkQ0CUGiRMETE5UE5RxBZV0FXT2vJLi
2OXF/G6y5Oczmdy8AxVnA8MgV5bD7Zj8KyVtFyqI8aMnETAbQYIwcqNTt5tdor8O0s4Mi5PRAWXF
tW8eU0oVq7phYR37T+7RZPUW4HjE2xmiQ6055fg8O9Q6Yf/bVBqFEmvBiIjQ6Uck8h1/fYpISZIY
RPcT6Rpu0Xzn6J2HPiJrsnLa6ob81jeVdYeKqm0EibABWrwhV8NGmDUmezpGx2Ig25eXuKuAtaGA
n7faRAaNVthh01wl0WNdCZV+j63lQHILRu3cpcQBSmezhXmj4EevLClozVwIpb4eHOPV9yqOZyQG
QCPMPZVXrAXQKbBkE1DZqu86w2FROEs4FqawpCS0rmx2WQlLJdKsA9m8h8GQKfKoU5d7KO0ViFMi
m5yYwQpjQreLrize1E3TOi1YYzkSSArilcspcuvCbQJvhAYcAq6cuzttglzrgL38WdY3sUjORJW+
yOEVSETasG05E0LhBPoH3g1kgpAusuq1n1CA3PsyPOhsoFj12EV9aE2sh7jqs9StY7wQr4HS0awb
tkpiUL4WMiog39BtkL/mXf4JIvZjUg86HV1WBJ6M88eoVW8MIXsz+qxK43Oh1RuKwrPYwxolFDHm
LOW+xDlVMUuDvdPpV0JltzxvxKljrOFFmQvu7rMh/lVC6Ak5oFAfDQyxkm5rUSZx5pr6PWwfaY4T
u2K4bLjsIJP8VxeAoXyn0Udp+WNTXoCpbAMG/g3RJuLIlKe/DBKHvlOZn6FESOYAUhmoZ9bitdiW
4TYleF1q1nWbaTOcArnkp82x6zwjPkqUkwNYwbKcULwCg2OfCWUl0r2IJQGrKVcbSExrJRDzw67u
TTCu1mcWzy+L3Lk9nrsqDfpTWgxHVaAG07XmWALxtEd1AKLUiw+l+dGGIXEhA+wDGW6UMk61Y4nS
4A4V5A1r1NozqIUNW/vOTdcxi7aPgUoQmGA9U03twc+yLoamx3AmSENfq0Zv6PiC9VlRaWQisIot
foleScRttVqyciNKj/CsmO6fB6tFpxgp6W4K1QdpmrFfY4mOEWA4c5KT6JKaqtdG8mNq2vGC7rJw
0HOFzCBhWyVqyImKhhMhz4iOY2MVpei0ef4DV2HgLM8/47pkMqQwYlHYoCVsbwPkCpewTs6mkpzD
YVJ3Us+ELh9M5pEKGp1xW8EA9XoEq/7CuknNFXNLQPhrxi94Ymz3r131BHmzzVMh3qcsYljir70g
jmoypr77EhlPjOtaDefoBAHrXzFiXuzMuj8Qz73nAhh9VW9dY6HtM7LYfCZMKXe9moACKtutrtMz
WJ3iYCu/TLE+eeBk8KwPQ+HFPDka4U9OZ72yb7gPBVAfURKfjPP/ETiBFIo0CMhafYlItMtfJJ12
nK+7XEzMDBPat8Lovqp6ZPoWVHDyjSddQu8AqXYrRqBOHA+SXbXBtDOQ0ajisJO7uL+sboYqE3Fh
QFaHi6DfOcjv6TQAey6BB/ciZ2I+qn8SovQz0HhFD2Djc/YHwCI6Y5nPLPKlZAEdO06/6L/7PfrF
yC4Cpd9NEwYtKZOUGyPuryBqbp1uVN8ZCGcIW77WS7k/ZNQ2QxKxT9IiZ+YOL39KgLreaNHY5nNy
NYF5jZJCPmLw3mgAi3Yz8e6bZmTKTUQZeQtB6Okg4zftdo6jX8kQWEwt2GnlaKkciBTWKPxKAa6H
gt8UVC5yADnfW4xfSwiJ6iXRoCYvhA67KLaw0fQJQ1q5sHViIbefkULxMqq058YA4JWEk0Uvr3mK
5nYBa/Fdpq3lSYPwi9Sb/pRtzcYIgrdqTLiT4M4AXNffRG3mgsTIxdFw07WQQ0eJGccgJhtlcbSr
he1Gm7a/UWSthc8agD7NTiXKwpYVD/ufOXZTU+A7VAYeIQGU5PIw0bKtz0U9WKq3qADqchK0do0e
PEcBFpcWZnsz0g9xKICqZiwhafE/NOHGXsXT28csl5c6/jbkN2mi5LcLLiGhOUmzPu2UhbzqGRnV
gJ4TLDVQzCb11ZIRdLBWxBNgLkXTX1RrzM+zZJyyqt3LVsrphx+3rCTmhlDIN0OMKgcUIkLdLu3d
pJIW/Pjcm1OkS4wc0mGjFxj/UCKMXfQJDpwDaxrLo9y9DRDEA2X8ypTaM2NuvloOudmFA9rTjZI2
/sJQ0WqJ2F2Uk1DXOwWYiKJl+7lf0AhDWNORwCoXJaoZmt7ytN1ivduX8bNLzL0k906K6DUcMrcx
FPgVX42uQJqUEDUljoRsC3aAIQv83/5qAGcbudqbBbZSWrfkTHQ4troSRCEXtIftyKFed1UGvkn4
YHSDS3p2K+61OpvR33Ntl0+MIy4CclC4BMywFhfE4q7F9zK2vuiPczAlukii2vI1qd+kPzBF/SjW
6QUPlpWM+Gp2KTrtpcK+8GmYF4m08cbak/DAUiLfhEX/qkfpDpIUvp6aoPrXcJk9uQWZHHwzTXtJ
g9KrY+PQSASHOHNT2xiJ3Lglua1mswUTNE3xX+nKIY7EndWm7kBIgG5d9a7byfKzXv5S+XNC7zmC
papoIgPmxwEDa6mebQzPZ+k9r6gezoJlOor0T8U0M4F7Xz+mgjlLZf5rRYqy/tTsiBbXlZ3Yf6bM
XaAxMgZn35oSy5AONmyQ68KQQYnoLEAOJo0TcfgtmP9F5Q80BHJ0bidiQBf6i5jGL27QHaftXlJf
0ggQDnKqkY8b2x0OP+s+MLYh8HA7IBLvi2kDbXOvJBvZ/DDyXZH4uuZklh0HN6X5N5lHnYcqWrHb
P4W5+BUkMbJsaFaIdGZaJdC4xWSbUjUU0BvNeLpm0nHpLyBZSDgt7Gqs7VkBUt/fZFW7jsrTtLax
+fL/1NfwYGUwi2HF3FBsrnoKs9dtK7gP+FS0VEHRgZh0nk5pToBaGNiG/jDLs5zXiCKWvdpBvUmL
UwHufpbgv/BETcqj9wpGjGlUA4dCeKcgnC5kv0bcQWuWBSM2NHZwvAZicqLRpuUBDM97yRAFDRl5
QxHBfYFhV5HgLxbqG2RgqmLwtCM/F3xgHpe5XDzsMWye8m2q0ppQ4uffifpKtAi9IJizDv6JqxPe
izGDl6nXWntIPxJ0Spnyilt+p9BitIiUN40gsvpRoKwDGWW+OHS7ku3FMuPr1BizUgbkNDfScSLw
lyLbCdVjPzPRMKX7kpquNfa/FU18gZgpwxmw72H2DsyToHDaE7vmFIHkdGjzdxgLy4giydwjucBU
tyr0kMHbzKYwidhliaAO+qfVM/x21QxHZ/UJrGYdHfV3qb+UqD3HDjgJ8S4jCq+k2pos7vLshOrJ
1PAXRLwj4VYtvSW4RjFpDwkPcrMJ2pFd0Y7MFSi+DHnOpXmLdTIicGERKbDh04rDHTW0MZ0kganL
8jizH7iX9atR3WVklkAobUF5b8B7NQr2JwRmZoCI2heS9gj4ns3vv4RNHaAqh1U1xOCfhAN0aiFI
x7xRiF3FT4EKL+s7LsoPAb1Tl3FxIt+cBpz5LDMslOyldNalzzr7yHlFxGCHzMiW5ZLoE5LxgHyQ
wCKM/OynPnuvJc21qF+mEqQIQ6FERtVVA53JqLjMbzHE68JMQkwjh/UtmZoNNGJeJw0jDLSIJllD
LKRHaop8OSVdSHOoo/ayzCrtgHXqEuPc0S8tYnhU8wfcP5d7hrkzCKMYv1wlom99DvLwI9X1FVhw
1Kb72JhemkzaJbCd6C42TRe8DUlha+l01qvoZ5CjVyNZ02aY7/AhjhYlVaSgJ5qN/m8CRxznJBaB
JQkOxgSINzBqbjFF2uhTuyU76BZgsBWX69Aqa2rfB2TzW7dSManoorMRmq4hOSzO72aPg46U2KKV
Eangtks2OvP5oZ6Os5VQ64zF/6uioRHwI3ENmhW1KT6CrHv2iBsBvbymCHMk+XOQyq8BLnLWZeci
p0PkTs3DfmXMs1+K95HyIUuvehVe9U+puzWYz4L2h+TYQIm+1Fbct3KM5dh8H4XJlZf1qEzfk4mw
Hz4ZDvD3tmfYRE1r8DSvNl/WIQNQ+YBkUbFPrwUubva3DP0bGpqBQNYcv3oYx9s+RLBjMUyvKotH
WPdDS931wD4tsfLrho2Mui5K3kUpQ2E8v45Z+tK35V0YDU/krSuUzxYahSb3dCzmYZk+pR5UjwI1
qhz9GO52AZ5ANxcqlo24KX/GY6vD6bUzRx7sPsgR3lZETprslmN/iUBZV/cGe57coODvo0tuRfyJ
zq8iUFH1QVi9c3hv5WR6QZO3t6rero8vo0rvSJMjDsJVlxb8copdiQ4fgWAQG3bJWRiy08JwcSgr
7SWY2RHNXxSGEv3xtgM5ZDJUhy/HClwl19hiw2o250YYiEoiiDroNjxDcOeilcxYoRziL5XzXEcP
L3Hbi7hbQvUXFUGBlR4FnrRcIstWAiesT0qyF9v3zDJvYryz5jsScOrZWDosjQ5PV/ISYPzlMUJL
EHHMLuX3lffNnaMnuUNblMSHXjd2Qv7XFZK3vhRD/BpVDw3HTgHUKswVjvsLQlX4FtrsADbSoCie
8vzS1C4LEGRshuQZKeTnLeZxvcbrBCey5+4kSa8TsdpsYfNiJTK4SBSXoxEkKuss3KzkFigAaG7J
Pw5vHOsCkHWsMBqzSxSQ3GK2Ie6oXEn21ckqIIJ2ox95BBptI/yTf6zaBW7gEAQh9rZMnZc+LESg
m/iI4ISNtOwjh2j+EkV+ZrIGaIuhvwx3xMIIb4Il6SX2ytU10QtP57YzGkB5Tc6SsjVuXa7a3xmb
wMgUfVnim8F06+BbF2vfjCqb9AA/KzFT9SNDUO76PvPzFDklpFdNCrcSoxKLxQ83CoOCsfKI98u6
eBvjR/f4PKQTrQKa0OmZop7foibNGjsINvlV+Ss+Z/T4lxI1JoARYR/7s9++TE8Mp0u6NSmFq239
zlTAQs482O/hW/nC67Yqjq+WX19B726wtMyYFO/IifFkq9lLiG5h5Cbne7xkcAaGHAnRMJP6ljE7
wbPENpFacmZxNklfcUBWuWQMf8KwVT5Glrf1drGtPUKB/kU9StxCMpZngs5s65eGw4LQjsSUyQfL
ESAkP/kVSR3mORq/QniFfc5qV5odtT7pjxIjjLnja+vS/VRxs24ahwx4A2c56oDlNCEHnoG2b4q/
+Q0qATplfBeUoQt2+MKxlPd8da54zH3RDocb3LiFaSJ+49mlCNpQK/Dc86MNC8E8/ID8KHjO+8Wt
WRFmezLquoyfCdUhxjs3qLZC+cBTgzwAD+cYHjPRsSSPltQZh70aHgTzkEcHbr9q9imKw465sSdU
B1RC6GCIm8/3JbQ6vkDI8Fybb6XbnTBJyMGmNX4w+Rq/5MGhmC2hjI0emxPGKOz3IOHVy1linR6e
auOrMZmcTge9h0e0reHh+KhdJe08K0+2ymH2IrYPpXK1+tlwd9GMho/qo1Q9zTz22iUt/TC9tDU/
woRmHWZOfwlabo/TUwt5E17FxM01r0MVABiDqi3gF9UfPf9UyndhOuXQ6nVkwNJ3kLnCX9W5sgiM
z2nDTXTnJEIgzZgNAx/FYGyjWEfFxrYl/ZZQKgIBMp0nyoJWfdIMdEymjROFH4qTVuPA2mlQlXds
D8z8pKLHx4MMrWmx8d+ojMGQakq7ICUQkQ7VTTMX93YtHzW2nPFTCpwk9dB0qt2uzly59aHajPUL
BwWPd4AhgueMpCAWF0zMwi8w2UGEgofHnjQVt1BezN7uEt+QdvNjzO15OYyvMiP5CGXKWROcUSWx
aUCIvbU+Us5avAZ40JQXHpGiOvDtth1/+BQMu6aEY8myi5PW06vTwusSBicNBfUub3weYlRojMNv
2WuEOiHxm2b9lRQSEF8Xou5MW9vVGqdq9KmJJ306GOWhbT1R2JtEomZ7TnXJtJMttc+8ahvXuURB
Gsv84BcSI9q480JuVg5kX93V4fdi2FLJZVHdFmNrVriztvqM6WUnEw+U+kX5lyl7Rd6D2QmgmC6X
unNUkCV/fBR8h9yTtWOm9qRtFf0Mt4Wvp/OnM9rfCkVStFMtKjNwsNGOGWIhX0b5Op1tEaxBs6X9
Yo0rFDtpcarmh0m2AUGu85sQMKSTgMLgFEpYBTgDRm+UcidKThayAbb+wlb4vtgctK8EfiSUoSBQ
EOuVbCPtani0lDPWD+Wg2rJ2Y6W9BZZr1RuRaijFGbWpLxgPw0sGH3s4Yd9i4c0TEHwPHwv5HykU
LJvErL7YVKj0ZEhpLC4Q6OKKIwAcKgIsT+Yq+wGhOmFqkgvqraEdQsygFUR4YcO+pA98VXJ74M8F
iC0p6DeNzjxli/pGfxX+Ym6UxQcVQQHvdANAll3GjVg+eGv41cmlGXbM9Qu4oRnf4L9KcZOPFeP3
pkCSs/bI9USqlM5Gb5fzD9Avkw1xsHzNgAf5dMm5afDCsrFCqfDSjbrfMcLjsCPlS6tRNz2mib5Q
pO1mKgRAX76tgpJBuBsEQqAfwscCW2BnDJ7cnGpER5iPRBTMz0LesXKL+73JGcwLksEpIHaT5Mpt
I51mRmmxeO44ZNT5obLM1JyJkbyK6cZLyl3TcnxsAR+k13H7rtAVbtLwEPJhveWTy0EsB34ebjMk
htMVzBnblFoEB3Bb2MqwtWr2zBOt2mY+QHypJe90Hb42lIOIt/tI0Czv4YwMd9oai1PnOMQYTGzG
4+rZWhwJ4C5xTqUInZUT28U7l0W3iBYCIA4Sm62MYmrYxe+TZc/WaYyp8DyknAEpneoWpUon2kqF
+3MbGh5Ingr8CAEWqSv3m/CF+Vr9LRFd9+Qdo4DjkwWhWJucpFulOSrRpeXBYbCd363PYrb7CokM
brkLmVLpeh7YesOIn3Q7D7WakHgRsnjr3IFcxhBY2SDF6vCTKEedoDN5X4kev1oZOanqlLAI2OX/
jtKWn2+GAceq5iNEJvkQmrN61bCPgUNhUUnMpMbdvm0+05jVhE8LhZgVF4/6RvQM9RJ3JrigTn0r
ym+x3g7NnaiZgX+lccaflswb6hOH14nXgq+t9Xl4iCLJPqPzgvyMTQRZf+162sI1EUcSyrfpcoUW
MasMoUgh3PRHIX3o/Jq9zWKFdVzZ+GmwZ5Gh00Pw6AfmRbX2QOWZ23ZObngc1BrBBcIrA/spR3nr
Jmzwq02HX3bDrm46cxpMDF16bN134IIsQbF2HWUkA91egywlBK+z4SHEU2e3VX4X0gpiLN2X4Q9f
HvSA77LZmt1utj5Nw29Bs6sQHhqvrQlGGh9KcYi6I2OsRGRyCUIJaZmXIihojAeTN+XJcTFeuJlz
fB+xV16Uf6X2nRtfc+ONOILbihE3/9Ee9BfyDyAuEFFNv0TRZaC9dxvYOI2nB/va3A0suKnVUWos
J+yYLD1HroU8s1Xk49g3NjLjDId3iCsWe1kLjQE7E7rwZUMvUPKuoIDR1ipRXg74sTjS0KfWwFc4
IrG+Uh/LdvpGSd1fqrNxWzGQvv6m7DtilZLRzhaEkTAa7oLBA+9AAqODoi4xAHhdQ5P6A/3fNhMv
FKj9wPwHS/iGWXFR/VKUxMY31gpuHd58Id+SdZZaflpdlhb0LQ2Da+hkToFVcUZ2iMEn1lu7J5Pj
QtQF23Our5RBOxnjLvc2FT3ixs56pMkTBlRky2+Q4PSRqeABvEfDfSedsCuEDEyGbZNttWLfIF4o
xqNKlgZCDuLUxu5URRdpugsJut+Kc50YEVyjBjWSfEzQpLwsyOAXmL2h4fKYUVeVtJBAmMvpgLWH
GFveC447XrrqzONnjHSWHugwADXoxOBe7cLmFIlkVK48CR4648mTtS+nglUANKm1fOWxioodBS0V
QHzVmf6/qdZm2KdHkiM5OPg74xZKGV5yWWGV9hzHPVkaLGR8HbMgzm3DUdb1IfNlW8HDE0JhIm+X
0+cIUxSoj5Q6JQuB+Nvqt+AFSEUKf6Yzt0N9XfLHPMKcFa9CRVwCsho4tDS3rJhFYROTydQEkx9Z
oh9W8b5fei+ETjtVhCrTnKINRGKLbqR2dNaqeife1zSPWfvl0h6TEakCoTD9GynhVGUGceEvsYkG
a7wIIzK8zFcZuzAlUSTPXifaYDppJeMTtJUVlMZgS2AkSgYe4zDkhBO5uzxzpVhvFlVAVv3SVsRj
aDiCrWIrGoR2C2i06RD64Qrjc1tf5/oyTz19xqkovwik4XhHZxfdGk72svhQmsUp5s8M+zZaz+Kj
5eSdyZ9KSHkQJBP1CwIZ6UNrO3DWlWuWfM6D5IjIC0ZfYyhWgUpI+4SvPqPOgL2G/Sg1OFZ4Werz
wumvDm+d0UEmUv2W+CitZpc1Sqcpm7GzINzQbiGxgMnCpEnB9dhoVzODGsSDYEzMnDNjM/YEGC7H
jIkPK95mYJItAEQP3V5FAbdV60vcs8v64UPuUs7y5RnL30VD6kRIuHX9qUJwaavUzoeR2Rc0Puo4
vruW2Wd4bcVXRcaK9fUssquqAStgwfjdqicm9sHwMVTaprMY7V0nYFNZ/SYqH2RjoXe/L9E/RB8u
gYj3DNUxxEndm4bXTK0Zd4YaMJA1Jlyl3YmoUPuO8LGZLAWtXDS/r0mQ0kwiFNTx3kuTvmPh1kg4
fkzVot7HSz9EvRuqNAZywuksmYUXWmxchKnN2X2NBflmE3WgyZnY9UhZJtzsorUV0oljBlsfoiuS
6tm1OHXN5q5hQMvu8a8t2A11g+wZOaeSvoC5ovZA5ZYKbKfgfCg1pICaFWVth1JDGReYjMVQvxPI
vQgJ11Ug0IzPLEcJ0LZTbRfpWboXIKKy+q+Ok86jFx5js/8XQ3UJLS1ABaLdghm/ghY8SLgIEQIL
bOd1OGs16m7dMtFXycZr+z+D5z4jSRJ+A1U5lXrqBSbfQSiOmBxpIeL2tURKUfY5K1lTgqUlXdWi
w2ioOMHEeKvTByePq6fGqUR8Ej5mvy/Vd1xvA93Q4GqK5Wdzc6569bsRwhtJsI6lBzupY2AQL3Q/
q8FqmZXIAYSC1eNf2eFGD8ruIJrhSy6lia3eKbTVGgruIpDD2xoMxmbRuvZW/qe3xtdApmlSKO4w
ZwfM2L5Ud79doGEmp42oWH0VhWGPc4Q9QabVlPdtlrxXYqiwellDBctjMCiobCqTIN/pKEuQBJqf
iTNTq8oFpVAKdVK2fupc+EoqBvclKV7oN/D3WF0JritE7WLqhP2V3T4gu5b9whrTdp+M+ajh2N1m
p2JK72IwJizAkwOYDTyfLUVDR8KAXDHwA5muuoMhuL0APEzSVJ15KwMbgqDRxq+10MTpnCl9A0QK
f3gdrRrvXZM2hxRyWkHtiteeNSR+3S0SRxH9+UycmUrK1TBMQIL4HCX5RVSjW1Yar+kERbDHRwDy
4dDn+V0R+8OqDqZIrk2JBPUkxOLeHCyRdUQteVMY/aBJh1UOIJARIYS1hsgbnDVHNoBnskkwW3O4
gBUlHdlUBj8aTxpDtpoYKi3g0y8Nnac/PwiFfpat/ldveP8N4W0K7vW81rndVU7AioeM+uGcL1qy
J6V+n5lIt6ee3y9zNMagRaL/TY126OD8CsZ4a6E4b8yJU6UYDhKJGyly4pQvr2d1WzDaXZZLxXIo
kZRd2xhfAAWxsBBYA6kLhVOZYqdhrJ8G2VdvBK8pp+4mQsDFj+hCcX0BnH+SFoH3Ri98iADsD8u9
0oauJsV+ZZHSEoGkZTAY3rUeGWv/x8jzFKjTqZ/NBz5SpetugNPJuhBAvAX0ljI9Po+R5yg0dJQe
nsl2UwR+qzBmVrIt7cdiXaDZPkyJ8XWj7pqOK3adjsXkG1TMGbt7X+3rkq2mkZ+aSNulw6GZBy/N
24ui4KTUrGcsBac6eVNWFOS69ldQG2P+yrvYi5WXRsGG3TGhyGnXBgZlyTFFNmlCi5spxnQCydeQ
2wT9WU/iI1lRJeXMbchzZo4ZCqG3KflKx48lGeCNHwvlG+4mnKhl07LyhfLkjR1BSQtzLTaE+LRQ
pBas0/NJcyoKkLhFNEolPmCXkquJcCITf0lgJxjS6lWWwJWi1p8V2rGWz0WKhW01RXiW2O5krBkB
oRGTiU4rYT6+tLrdi4kdCIUtznuJNLf4xwjfmxbbE50yh5krIDWDOshWpgVkgrxaKu2eYzZMS2ca
3xrzQzE/QJ8RNe6Y0aNK3wk9YNQz0mehyBzyY9vGCA3VbduHxybmgOkyPwOvHXYXeY21VIETBe0u
yTW3AEFW9swqRZLMGh1iLGQAkh2kwWIVTEobwa2EorkyFGsVaA8vQFfBQZm/YXJttGfbd+dSCd1Y
+ygK1Mitxej3DwwmmTvRDq6hQ9QJGk7FkYOKVw0hO2isCUBQOx+r6U00rZOUsVzObJzDx2QJ9qmy
7OVpIBalJ+2toKtjJyfv1TH4lIBLs4I4lt3C7rQgLmxGtyGCmBMm9pSAzKOAOGXpyDpllxAjG+Il
HHsW8ePIGAmsYa9obyq1GEYCElnUqXmInMDshrdjOOOgADtQGA5NJIMWECh2aLW2TL1b4g+0k4zp
qiZua/40kV9VPp+HQAWTY1xlFu1dhzV7ZAwytvQaPTL0oPc5Na+IkLwwjXZVUbCRoJMFNXVVGW7G
Jv91ZstzMV3j+qwBmNtYsbgLe+wfgXhuCNPmjL7KCzmUmnCoWX9ouflbIwkSFvNOARJg3BdlA8gX
2LUTjmiC+koPwXFWBX+CPr4SRnSQFvmhR8seC+rRQGlJ3AlUd1JaBADwhnQtYJDKJWRhc/JC8auN
TkEdumMgnIudNXALlx7E0ps85WcrV3bp0lwWnZE2OxtLsu5z3MA/hfc96McIs/80AemB5PksMK6E
SHNiZMoKSTeA1XwDmnZB0ztZmP3Lo7KkoF+Kcz82aJAf1gJVohu/sPoxxZD4bLE24ChMu8hXRpO5
8k/PVFcfXfbDZznqfKFQt1pQ/okdsuE4fJm7/zg6j+XGjSiKfhGqkMNWzDlT1GxQisix0Uhf7wMv
xvaMZYsiAfQL956bLqlKT/R4DZ1Io6DTZ05nO+rDsDXwLuaa78lASv1ThXscomHWVAYQNXVtASix
QK3FQn+vu/IlpThaXbUjD5OQ4FefoGHW9T20SwLVO45IebcthzgrkFkhymrkX/XYvlgUUZqvbOcq
QmMd9QrpE8lhZAMN2QcMnXPLWE5WrX+tmctaGaolB/exV77K9qNph8OYVLe8HV+qHh0kaUz472Ft
Jt+yPzcknAb9U6GNiyumSHj5wTFnB33kCopvMW9uH1ClZ9HcCcsrPDPWOEHL/kjs4V4B0SVPvkkW
KRAyoV24X5eooQ4St0PKbWiFxrfb+4wcS3gx0ZfaiLcqEssgiC6N7pFLS9KjZXenFPE6a2SaoQ7b
G3nCD50oBpSCx15Jb83oPXM1uFmMwTUGddB+Npnm/KkSD6mTUFXlQIQZIUHnLrEoqxCDvFsmjbsO
WgmWMBSN5igKFv0xWYjs5YvUBpIfHVpkxZkvv52ISx6O65wVj0M/wXedhkKABqz+2k9C5vEGbfna
1c7Tq6P32q2WZWD81AJlTlwUrxDJAOHky76uDxAuySe2vaPl1efB0mcRO3i1RFvljLtqWiI4nOF+
/YEIQlWdtWVpH2HjnmjCeKK7+7oo9o456SzqABNec3LNZYMlOUtt782S+GsQk2xC1heEeSW4C5pC
PKHLPjm8VqkX8xx6wIB6L4mlK2T6UPZ9Vx/dKnmIUltnRcdVipqs1r7LdBaG/TopTMQgjbiV/tX3
5Q8FEorGdmFOHzcp6pine7RtxQ1l09dgHhAlnrui2lpa8tJ5k8C0IiRcVVPHBp1q7Y/+Lhm42Ab1
B3zsWgki9P3HjtSRCrBT0rJDi6OdPqVEWChly1ajLQhvVaodC6nNkk6uuro/hqL5HWR+MlNlmdvV
/1JKpGPMR4OG2XPaG6QpzW2f9r92PiG4nI1ptuARRm31H5ojTrmWH8wB8SYcv2FAuV58EDV30kE6
LMcE75Sb7akrAt14t8eS2CuXmaXSrtxiqjr8XRHIPXwkOBDprPH2pCsuCyabncIDCCJDkGrrGuVL
zT61jJLJRsSdN9mbkn9ZDBdI/yuw+0HhgYf1I9ulUHYdVYQo38HNA418JimTGlxxAVIMgWCAW1ZL
vwhfIKwbAsSq4RScWMsZGHIawLeuFMsae43KODVDxSAiNlTus2IypWCnG4wWqw0ME5gldjoPJnxL
A6VR/BEMS6nw6fbMYCnCBr8FDwbzoEEJYYG2LCFoYndkLqEAcUmGnnwxZGRquO5ALIWE9/UYzPHW
rEuYkbqGHqFAovseJUgWeHFu8AFVkHzZYZXFJUlGwVq2P2U9zDum5SUgsgZ9VusRO1+xDWTbZHju
bBxSCPokQ5rn5OTHVI1dvQPrselEQE/mw3arsJiwbnZy9G3mYkQcU6Gg0xA8OOTBJYWzUYqLxIqV
tI++OClQeeoYoK3yz2GqV6OPtYSFMgov6RQS0mPZHppVzPEy4PxtTMTgrJWRmPkGGGIYAtgm215F
nkoo/JRbCuHKjfCa0SCq+dMUzkxhOVbpzZysCraBPUpOd2EHwSmO27VSMULrmi1l78I/SrSeCY+V
6Q7wYSELOKkqRkqOkfloZz9G8GBOhTRvQXXeD+y/mevG5cVpb2XZb8kHWTb1mmccfRVvQsuUcZIo
EixQY/GPybUtBeNhvVnYFaIyuBERew0Hlqf2O+DOHQm54pFoWhfkEoZnsy+xViU7HAxkNWUuf+vk
06g2kW7vA7PdouvWP3C2Lc3iZ/o23TQuxVZSI+DPTj1MIB0Mos8AlwDut5A5VI4sB95h/c2R+NaJ
PfrGtwxbc/01IHhSA4bH1rfMKfTalA3Ixc+4QN4T74ZaYywPoA8gPPabCe2qJ9vW/hbKuZErvtKI
H5D/vfbdzNd6+4tdpNK+8Mcm0YfEBpfEJ/JydQHo6wqciWfisijJqeOEy0R0IKzsEGKqwM5Zb7yA
VWQlj4nbPwA4IWMpDwyPmS4GjrYjLxnVDhKFq6qINVhzathPUfwIxEnZ1mEuZsl3V55Gd/y/7E7T
T+5xU2avAQmtZl6rqAW47iH5cnAlLBw5s8eTzS3pofO0kR8wgaSY7hBQ5NEwV5Hs18O7YP9ErcCy
6FFMNO/0D3Q6S6FHCSQKYS2psszG6VWRLENQgGRKcaMxC7WqNcAUxq8aomzjCP8ugZOmT4oo6c0l
UjLcnYgq122KUrZ8ehjsIuuloNrH9sz6HWINR0mNJikZ9yEOkxEnv4TgJrBci1ADjcFFgycArgtf
as2D0F1ODxRiVhcGOo9K7VYu4hLmqxLSgKGeQt9jOsrWjwdaWOMp75w1bThZRDX96N5HpNh2/rYF
zS6ZYBdY/EZoChK4j4UiVAkHyi2U5vqezsdU7Y2oGCAw7haA8Ny+n6lMmiQavLFg6xNAtaxwXyHz
HPR1ChPGRp1j8v1yArQK9h1dlWxdWGiuBHiBHTZgMgoqa1aEmHEwJfvKs0IW2rOkvtgwX6OBBhIX
Lc9HxmCA2pLlqLIURZSrIaDwOKtDxoTIbZFzLsMQmELEWBBTBNFeBTyDAUxWiyvFjtHlJoDlStYD
wcNM8P/6UNBFxKTNW0eCqUGyFoLIqI6IkwgFQad9DG564MRY0DSucowlvpkv9R0DNNZkNCPLkmXM
GIxzQO/ECJfwcc2jQm4tzAoD380wQOsDVNOFySZNjFXJj5BY7MYQL3FoXUgBPZDSVbGF8EPoZGk3
nzSlURnvoDUtLW/6s4ngCUerNFYdtimvM3eTY5f0622jYUYMiLIoMnJDOigoKtlZyGORFMPEJKaW
XRs8SUwtixHktLbO0bhKrZ2Tcz430Tagj1gTnoLXunrji6xBXTRhBWNUmdNOrsCHXiGDLMMGfREn
fdhFG1jZ06o3dp5C/qYJO4P24kxSYJ6hpv1PMGPmzi/Su8DSVWcT/nnG/A9R/zA3M/zv0Z8Ek9lV
cqmov1VC9+XcB8ZGgAGX+XcNI4ebrCHNwMo/2uoCyvB/5xHqGBvQpWrSh1OLEkOOPB+bDHxn/C9K
zi72FTOsQyfdiH8KPVY43gPloo6IfTmBESztBgxDQXLJ3WfSnC3lJ/CBmCKBsRzyyZ4y4+uAjyjs
yht2eyNuU/2SiWcUXbrwpde/RIan9YfTvErjOTKwNVi71gpRStE7KEhX/SjoyVs0VT0rlQz5dyfP
ljxo0aqnnvKirwGNNvBG08HDsVL7U+CfwY5jIH+L0EPbqA31N0Dv3Q1hlZGeVXkb9Vca/9om1PAM
dh6M0ouk8+vvYUi67JKk4kF7aITJdrBJHKSnJeQHjY1t6/7StJnZOsgKrHDNzIu5ghDGRu1vE2x5
yq1NEvGIY+MUfsVa9mNR7Wc4gBuWRi68D6e9Ry0UmaFaGoOOAAAAXpqtfHI5BvYNA8KCbOTIwxoW
goJxEswjRnnwzj25LpYC0MeDKM2lFBQ2IuKEEqybPVS/nmEhXKoeK9uETSKTDjppycfgMWLUk4s5
fk0KYYDhYBy4r3TrrY6e7fBqBUA7mCwZ3ZyDhTNvmXSn98ylkT2NzMK0B4Y5V9l5xdKuFlX3F9n/
GCi3gkXtVN85TG9chL2IZkBmI8VEXY7ocJQlulM5ywqqj9ZC+mrNJ7N1nBxH0EWdvgAQ6Y7LRGXe
TnGSEULEkeETqdodgGryYvZ5cO/LL45cxX4nwY1L/V8aAIG4atHPaNxUFPFm+2sZkOHNGx+nMd4z
cWmLv3KAKH5y3U3qzgXjF//Rt8EysTATc/SKNT9IOlxkvQ+m+NTQAzMDqJ9ZhfIqWKEJ9R6Hz2IR
xDe3+cwQxwAo6jBvNl0CEorqYus4Jh/UobTXpfa0WNw3xSWnJkkpQT35XlAPhMasUAa0K18uS2wb
KTYBRm+2deF27MSZqE90FCBx4lsCjGRUn0VBqY2CCfdP0KHm9s5F96/T2GNnO68+WcVlRNHmBvA/
mIWLjJJTZ4uLQwFsSFBMUkbuknNis6quENrYHxbi8MJryaVFJml9EUk/AxbRcO+mKfPI8O6KT14Q
xnDbf+XKyss+K1RotfHeez8RKIqClUgYfTORmjfx2WyO9dQ9Fnspz9K5BObGM45hfOavSbgMim1i
ntDm9woCHAVQOLJCky4dwzUXD5p4Z7JFmSWLParGGKln3G8wAjHjGxdCHTam9E+upBVtunWM1tTp
cE0WynEy+Y1i0zvZY/qtIpPdGFbsuFFP0onSq6+7sOapOxyAMABJJ3sivHYlN+mI5RXSkhYPez1y
t3qMNsO0t32yD3pi54Z/tq6tKpAQBGMtZUerpRnEjGokJ2p7EM/A/1TCCTQwYGBaAKpbGgjFxFy5
vmRTTLdTuMgz4zPU/COg8O8ADagfMul2mmsUaRd2PZ9mWq/6yZKFH1Y29pITtkzlJmK2qTJwciWw
N6/YRUdRm5CXopPTkcIRChSj/Ydea1ek+rgg+nc10MksGZbwf9dt8ogMnTUlRKEiZsCZr4wuvhLV
uR06ZWtM4aJBv0soq3K3XSQToL0u9kM6NWs8bqa8mN79KDjU7AjTnRz2jqzIVcKu0cUvYQZ30k0v
LfnVHTYzYaMT0/0VGZ/rjPFVqn8rCNk60njhIkzzNW201o7f4baytznALD/OVmNibXxKHBvmJIAM
9OjOFvC9ErqbuG42BlNLRw/XgU+KC9jBkJJPJ2qkYKgNIsdocFgqJqunblzHrn+zbJx4RvbQ9V55
063Wwfq8CRoWpHnXPcaKzWTA1p8UsUtr8C31XH/YEw82LBnc+VwBCI/Yd7LDncRcPBz7RTcbOolU
pEZmS2QTdZn2U5LEaelTj1K9RAclS78URtPuplzXzGeqkgbVzVDMvS2blRZVbOEUyCjGkRe5iVHK
FKwMZ60Kg30sDmZWfgq1XY9g0yfHZTYtjCa+VmfRDg/el4SoNxAl9RYIoooN+5xQ6zpkPHAIjKfa
oLDw4TXSggPVn4NM32NvvHRaB5vqr03aY2KwZuxD9a+FUkfJW4LNVJXs35hzkZrup0LppvzY4DxG
8qMqQB+9ThLxZCXC4Nj1X261S56Zq9wtxHk+6rW6Lk94mT4zbCNFRno3+VesAlkL4JSwhPbde5C6
7JYXXUUsFphF+P2x1rSjyWuH63PsnO4sbPUcsidsY+gi5U2X41clwzOGj8/y5UQDtSjr/nxSSYD0
tP3mDnV/3/McMzLoonTW7Ht2pjtcBZR9x3p0brT2m98EWljpKu9Cdc9mlV4t+kCUAgvbTneWh8XS
Xlkjc/qivYy2cYIrubeNeD+w/BNwYIUkK1TdVkz582jc+/W4KtrsCpXHJgw3I+BcVQKGNVp/i+Lw
5busTaXEZK8zM87BtWe0ck6uL3CjLMq+XhjEXnjOyoAxnSKiSWP30KDljZRg1ZOmS+QwkHGf6AmI
1F3BWhSXAQ92EBtntSEKlFx6ycFDphaw8OatVP+0ZOkx38ShPRrfuQ/4KWcyJVkYFFqzjgMKYecu
wY3UyVfUDpsRlU5sguWM7IVRNMupNwyBvrjjw2bKarHN5RtZg7ZXw/Js5Nq7m4yzMX7YrbKN2a67
kK2GADG+8TZP1IvhfMZAwsCAkxsQ4XJiHwqmEwTF2s68EyIm51Z6Js5mBuAEfmM8mlsRVBGT6QKA
ITs7dMa0j3uTMB9cwQXe/fPtYQtsFx2ktggbuR4FKkJTY3r4aY6nHv0ooUTIs0MYp8LrLpYfXeCE
HsGqrIm4VBEjtaOPhhUBdBMRBxliycjk0lUooygk+vYVpx7SEDL/4hQDDVBPg0orBs2O4DnPGDLB
Q7EhLdZrTm19nUMGDbnpS1c/x/wybPvsW+45bVDvg97SEwUBOwvkl+0El4ASF/bkFmjdv5icu6aM
NhkbBinNta6U+wGagD6hX5V8kxq0Z84wbvzI2RfVT4OUV5QWdo10KzwPLwJWctU+uL2xt17h2Q7K
o84vkGwX0hKgtxsXN8QpUeqfFarmAtxfn1rPcdDeI1X5F/TpORDjAoSc8yqG5GiJZJVKFJCkclk2
AzqM5ZkWbHOrfqeRNEOYRZsIuRdNfwsRzLnrxYJuiD/lHwCpACgjawaXEIKl/Dw6m9H99Hkg5cHK
bK4kABf6Ae/JV0HCYLUX3Vqrt1EEMI3LcW929zHnob0GYRolU1Xk80gBTeBfg+o9jr9DQGoWv5ps
msZHyMdQuAz7cFvQInjmWc82NVJX2tdsUYgrqKiRWD/zW2J/LO+a8TeU0VtUn+P4s+5vjF77l5af
xuyDFUhPcW9eG2fN7I2er2xfjrfKtI3UNoq7VZpNAaqn8maOf1CHfx3+TdarTv4hGDe4zdPQ32UN
5pACD59Io/yAaeJx9oPhCtnrT0LkQTe93IHIHfM3rb6bEvHZhw7oqdB/XPOqcdmiQJ+sZUtk6xVy
jewyxsCs7rX8oMo2oztp3bjLKK5wFzrqLxIE1qWtSBfjNLJAOZjgRexSysryyQ/fRntIdJxmaJK2
prJz8qvt4L88NCTm5eekwlqL6aamWyo8H5vTH16JxVhvYMgfCZSbGVDCE8Gdyy/U2JS9UPCalwUt
UslPurKHsSHGLyl2dfvhdNuAwk/wiGDwp7DC7napv+2HI+iMCiEXm8jk0GCFxZOq//WSt2q86ek7
qOkRKWG0d5pD0Rw1L8AaG70Z7m/kutsUNxP1rw+CxzctNqsTy3VGhiHredJ7kKVXMFH78ArpZfp4
ubwLfRMG6ElBRyZoscoM+v2e+k7FuGp+Wy777net3vDKOm8n610JeNoBTfIM8p/G/RwhE7fdu8os
r8mJHHuZyr6W7AbOSKLjX3oLWJpNf3C6deYtFXLoycyWm9C4Bu6Rgj7Fwm05wB6+neKfRtsHzsIU
XwmEYe3sV0dzXGDbLEOSTXiC34uSkXfza7l/hryX2ZVMp7B4MLDX/J9UvzVU0awXuQdcJq+Of00V
lkr6Z2YdAtrm2gfnN3wV5qFvTsyGUwtmywwGaW1hynxw04wx7o27Jg9Ch3KPqXdi3127AYn71h//
hdY+c3cIr/KGqSq5OSebsa37TvcSaJ8xluaaO65nwJ6nCHROHugr5lyMeU6m/BzYzWd9snAxFTQg
iVibvGl9MjOz36nfnp4TvHggmwwphrNXHAae9VDdoxY8/lcmviJIMdPhdlR4/PlPDxUxyUGoZaJF
mx3SfhnaP33/7um/sf5nOzfJ5dUzctdd8muwZ5dkbka0yF9tB7irnNs1Iq/yXff3CrQZex6hw8bx
rkyKaKyM4dk1QbesG//UNhtZH9Nx54hLox1d+2jXjyw9O+I9RpDlWcabg/VE8+4iOQN8V6yTn6z4
h5QHo4YzI//zA7AD7suFOhJBH9YYpcNwAvxzCO3fKt2S0a4iIVXPiXIe9DuQZ1oEttU9zrgHH72K
4QT+gcZHopfPSr+bwaHGZq2lS0xbg0AXdLA7hEfPMPjzjBsDFBvjoCTHKP/SmTaZGCpNZm4qO0qm
SnBzf4U49wH2g+KZMSjlEHC92+Ady/ifGA8G3BrtPa3+TTcYHlN18r5pwFO1PyaKHQaLwb4nDLuD
/E2mt8DYmvqhqpZje2TT1mMy128RpgHXv3rFNkvO3oCwZ17Ld6JAwIMjjNtpLDpNfedQtGsbzT+x
+PCZ10pcBv2xncAFmCgbifi7H0twKNB6Ur+w54kS2MQ4W08S7V+Bi0oZIcN5GLHVDf4rpCEI9AjN
JdFGU+4ybSqh08K5Zor9yPPwS0mq7yFNFpJiRxvEr0OlOffaV4L7763UmWG4LBcFub8jAXIs6dVz
b1Me91I826xDdx+oEEcCMOOu484JESFHOyP0yrPJ0i5jZ5ER0lk12UHTS1BUGqB2LUAEC1CbT6RS
EhYIZTyHfG+i1p3Qa0r3m1QlIiJ43Y4RWovCFAjSfWwUbFn+oHywDQvTCXVAbjwOJBttfm+sNYeR
jzQLxrgmHozYjGnlYkuZc/NlK7spNhT6/i5lgoxefaXI6mwbch53xvz/hSdxG6gA64rVZ7gcMwS4
ThOGTDhsLrQRPh5uVsjio1zWrbpNiVFhtGufVbdkHVUCnRkHequyXzWWOxzhuJoqxH4rZmDcDKjz
UwX9Otpx3gxr7stQXxLRPO+LqFk2kgeiHtFAlaP3m2mNvkygmhU6S9xY2biDFoFjEXMZZVAgVBvL
pBkO3MPXvjV2mRoS0JgK5tWKsjcpoliWZlSDdOnkZXIwsMlw6MPIV6tOfuit3Nwlp0SQZOky1G2r
aiL7BB8Si3czDJ+Fgp+lnti4Vp73VBvFzk3QShYBj5Dp84bSv3EJ50a4xHnRVSSNez8Ow3I1ByBn
gZarAODyvkebLga6pAhebcf+eubQsvUN5GWnHzgfoFeQaKK8DRomGLb2u6gyh3VTm3+16+ZEPv2Y
WTpROkplJls13IxEny/TrkT1XTNiJ7ENcG1U60smnbn6NDWwnSM6BGnpu1ArrlVXl1eNC5y1MrhY
3F2dVX5bsG2I8hE7tiRi2xYc8SZNZ1sksA0U0L0oWWdhgyuistN7jipI1K8RQ1BoWNqKbESempox
D9GXzgZRVCtijRZD7hDq1cVLlpEugpNp6jed62REM4d3cnUpbO2v1JkwSKfCj8hYgO/sCnzBA0Zl
vVVuluKdwLDkGBbJXcu9/OhmVUVCZrvyy/dmRFTpuCBHo8zMN5I8rqF1lUMEU8BX9W4bR5Q+IQ5g
yP57YeAVS50YIXnIUZvKnVYPh2TSPqitj960rFemQgfvlaS8Z4y88b6wm4FITxRUFeoLX8TwcHpM
2X3EHWsy3SkqNBNGDeSO/zH1QWjvh8yNT1KOH65I8+XoRitVMY15A6AQX7yRbrzcs1ehJJgqcwPS
XdByvg0FX2KLnppoNEAtA4MzB2p2PcvO64joyEXpq/iineDVZ/iggBk5qGpi9dKKESn9eO2Z2q3S
kmWyJZUPM/FPFF7+ri86ICwN7pEsUlhjNBoTPjBnnXMaHAAEYwFaS/cch7rK2TpkYlGDBGc4bAjz
RbHjqlZnSpRA508mb7VtXsiXwRuQpIc2s9llxNgIwvaq5fE8NVkxWXasL6MaE3qClFw3Ma2Uvolh
ViXWpaB9avy3su+aeafBw0CPO689xl2dOcqZ0duIjfXisza69C0vCJUwlRr3DCp/yPnBjMQWxEYt
WRw5ozCXiFzkpgx4VXbOWaqs44o2yWo9KC5sjZIYRb0ta7Bqlb/UGdchleZjMNOcdQIbZVna7MjC
tp8JwjiIQYwWdWvhovBOvUQiL9wBTD7SKkDa7aYdcnS08fiKQjK6FDDpSyYrtzizH1xpK0q2PybP
AFdHk/Fo2z2B7xtYEIoTwKuXFQvWx66kEtB+fAgzVoEvgwyeDdqqS+LzGcfxILiBwk2qKx1TouCv
0jFwiYGtZI8EAfSUnJl0vqpsLmmGhTjOOuhx3sXLYLopPhYs5hY83BEopmRKL2TlPOMm3PuGsmPu
pjg8pb2ifLWdeQcpdJWY6ETizztd0wHnV+SK8ubaEnyeUL3vFLbvypTxtjBYfCnMJlALBSeRcYpo
+jnS2+3A6hOwxSPmmT2zMQEFtrEoGjYC7hDs9S5kmDSgbSFEnresxt7IKi1tkjsUf9JI7PHbNdRP
Uio+M+27Y4wUDzbR9ZAdSBmuF3rd/033adcOFb+poDC7B2FHxiYyIApIQlxKsuhmrmOdnYBT3Ulb
wqNT+PA2cNsaEiSOD9YRPE7eDBNxsIgNdVWP+XOCzkNYRuutqv0iUYjmCFp97kXTegq92RgyGbdG
NqVING4WtGmvtyh3Lf0ngvuMwAdK+sTOizPzlY51em6QYvbmsRvTrZcM32EhdeJamO+1/rRNTT1y
F7LAWkJN5dGLWSgZHJKItlTvVHJcijyrfA7ph0HUWWlOmVTc8cvaq/DX0SuW1W/WMqcNwtJedmLH
BhcVt3DZyCN9tCv/MuhOtkbI7nBCkm2ZLQbhNDwMWXu3aQW/Lz/blcoWkuRSL4IpFdviFKHqhc11
aEwL8Lza3P0GNlII7Qu5rdx7rGAaAyvIxOEE/ex3bB/Fq8V6wqKdWecBAdOpoeNynJE+l/vL4JDp
KAu9eu23dO4k0RnzPANvOiJ3HeI/GjLOzp0/sv30Dd5NRTdukaOGe61bNPjadQdXktOQKVaaeNNY
SkKSFPjlqrPZ8z7qTWO8Wb3/VEZt1ho8TGVIEKC0EVkXBZ4/a+CcGvBQO9zHvmF+uOp4KRRTpzdu
9oNevCryP+K+RTMS4sZVLq4ngyWwed4ytroDe3BXOt+B5i0L8LObMlZT9KD31k+3VoOVqQszl5uH
MwHVLp+OX8MNQ++iZDZlKeatIMafCvGGtb+LcYBoOvRT3F25csty4AWmqH8qMUF22vqcDXY31ygb
Y8VGZgTVrCDrK8msVerWHcMb6LM9hv3UeUWODuoIOwxy2bs3xrh1GTP4zFnnwovvUeaSsxWVL4Fu
fC7+R4vUuIm1uVpk3wM2rqCLQaeHbGE6V/uVindXvWSlF9ScukNxYNqrmOcuQJfwU8j4aqpclp6H
vlta80aXMeapm6907qxyHl4MHJScl9/BqYLN0ICRYz0+8Zl9fFEJo1GLLQhvkhKf7MSbUvAAzfcO
4QDsQWLLwoPRpgSzerpHDouxz1vx2TbymMYPZru/YdCuI6XdkP62tlDVuOpNqzDM9E3H8tiq8B3L
Xyv+8xKDwZdkpVTg0U6mqYFHKqh00ldm2w8kFFwZfBaxgdMxLQpu1Ri/eAJ8Vs/Iz2qBbbV4eMAy
qFupsKxNVAO297DElACgmVVRGw7bgPJXSBrySufTMNz60FuoVeKgeVjEwRNBwOgGY926ociDKNNp
+E5YB7CD3LRTCnEKTWUooRQ6isE02ft2pv8s72gCxoTWvjPnxWBbuGiwxLoozOZZmpwsn8llnKkG
/7JRZpmlH0azRbOjEvJnJqiMSg7yOKbJZ91L6g25uubwC3YKi0RgRITb0HEiI/HNqibFJdBWVPvg
lQyD5HmP3agBYasSODlUchR1E0u9OzxNs7qm5Ypjf6HW3a+TwtUOjs0IiKW10WE2rVzrubWzRpLC
q6SZ//8VxfS/GYv47MfD0+kKuqam4vA28M5nSA56H9w+iHG2NuqrG73PQOecrZiKvzGnHb2co6LC
mDt0YoP8hQvWag8p4GKN9Bq3ROcQ+9ioFUW/iRwbjTHk1F9nqaC9C4QUM00tH2FJaReVOomlaXmv
BJggDXdOKQkftJWYdB4dB5SSQM9wiP3MMkxlRRPfbdpWdDhf2UC7Hf55ltMtawPgYUg3Kch2mgxY
sGpye2s7VQ8lKneX5IBvhCL7rVmGWNdbVN21zSzTQ4YRdXsI3VgMyu6ujlwKY2ODgx07pOkmEBIb
914xtEB31XFJ8znSVHTfPuP5IES1VPEoCBXkfjCHc5xfMrj6dusyQY2Xws1itOwJm+moRQQLUMOx
H02iPr0ex01ORpNwslM3Bdv4qXwXPKP4sdG8SJ0P0hzeEU1T4bAXBQBw7lT12wwmBbuw94kaPuKQ
2WAfVAinC8z8kH7Y8XbK0qD7fBtaxDh+cDMT5V3xcYhHgYkgTmNLXJnOtxVQTSHCQIrUANbsfdgn
DClmIg3ilYsBU2msXQD9kQEE6sra9by3IZkcOXq+VsUIO628k7I8U43xsxA0o2TWMNOxt24uV27f
AS1MpDaXUKJRqKM0dVHeoG/MIQEkCrY46N93rSCGk11Ew1n00iZEGvFiCJR1khN856IqMR9l4mGP
D8JlDAkYtZfjLdpi2JVC5tusrHgI86zoxR5EJXwFPcKPPYTZDh8KAbD1xuQiHmImEHUCnpV0KomJ
wgrX7Zj+9AYVcWBjPxjybZR2vzmxlTOv0kmTTk5Jmd40vTbmifFEa/XRROW9eWQnqpKJVgN7fwiR
NTkkTjGsXHYO0mrDI0CQDu+KGOsv6cMAf3/9aCoGt6k514UDbDpOJgY0pwAzZfh2X7mVv+m1sxxi
61Gi3xpj5cepkU9bsljlOkqLUeXEL4kcyCKe0GX3oRVMWwl/BxtRK91aNDYxJRJBljpQWZgkr7sK
mRcZ1XQLn5ZRt8J6zfCqRaAf7RwabKeZe1P0zWwb1+Gddh38aRCFu8Awl04Z63CDsREEBluRaIlR
EGIW6WFMMorq3JoaTprOchfw1wbeHtJhjOzpSablLmQJpSLIUroBYpd2DoH1pdqFXPpTUGKNw3BM
qTkM+ZBGuOeQVwOkCq3DstGszQYhLWiidJiEahajGZm7xDrAFe5VsY5aZG4e5Po68/W1loZwrBoS
n3www5M4Di8pxp5mI2wErgoUk4aupSsinDpWcx0VcSqR9SkGoQdUbgy3sp/YbZn5VvtWBr9do35l
ZC1pjY0lAP5JnI53zdXuwGNpGfIQS5GG5suqj1UL6syOMManOKpED1tQsUaiY/XxIlOqaiJKWUaF
3trgOqFUVjYKQdlqD0s4oZ7Lq+hLBuE73Rw/Q9TQYXCONmqxqUzUMYpGQHKYcPZ1E82lWAYaKSdD
wPfqULSxgOCiZ+SnuP0tbapjrIznSYgngp7XQDMQyyTcRMqpKsnMy3NrGwfyXnvc75Ursz1J2bPC
NdhiOw6Cmb5X3/IS2W2aRFQaHpBIK0fUUGk9PyYZU1XirP9j7MyWG0eyLfsrafHcqAu4Aw5H2616
kDhTJDWGFHqBSQoF5nnG1/eCMvtWZZZZdZulIUVNQREE3M85e6/NyvjskXXXGvbdvMS7ahE+4DDE
OsCyXslacUvI8bAJUhFc0Tbs7Lmw2NaSTJYi+HgQWRih6Q9vo0VrgNUomazh2l3+JQ9vW9yT5udr
Y/9JWhlMpKzt14N3X7XcI9rKJsTBfHYDliBHvpFKhOu5OtpBfMzG7p1bDI61BFMGvYMdbsgdgroP
3+9visANrt2mv+VchJ3x7BEE7mAcZkgKiRH7JKCbbGkcsoUP4pEqKUhRZjSXoBSbaYnVyMqnqc/v
2gaDSWRKrKvWix+alF6aJ9Mm5aaqxkeXMCP62txdJt4sZdG8YvisVmRgfqC8fKxb2L1TjsUhEkSb
zYJdTqzpbKeDuzb6Mli1n2VR3EpD7x3XQLxTEPsCre9Oo7VZ3AHNtenbqOfIxBhSl2pzqJ/tSMyH
VmATzgeQDGBdoUKYEW3o4a51051TVhgLK3bkXbZ4Ykcs2YQ6OCiuV4b03z2bBpE3BveG3E2ReERJ
8YvgC72eBnj1bkNOoI0OOyTb5MqhcWIElLi+N0JnKp86PPuP8/jh6oCZnUlrOFmCQ0Yms30bvsR2
hLGpzGYazLS6W2skv5k4MaAnCV2ZPrhlrQJ7kbnQOUzkW1Uppuu8836EU8tOLIJ5m5p6E6wlScGI
B9lKlMSoyAkY6gAKi44wqRsxdAE7/uilsq9Ea70PfVwjJ1uMgrTeK+V8t4Lgjq7WidDgYxbZrNfc
Y2gyr1owSqNkWXK66lfdi2u6z6+NkxEQwR3eYuKd1rC6lhoStTZKjzeKEJrd9mHICevDgBNdKd3v
pxKZUNMwHrEU92B2qEsP8RrAA6RJDXbSR/FzbRo+5EGSoAhuw1tANZOm8SU07OFQpwv7pr+enend
iPMXhz6Rtp291sgFZ7yvPWp0mqbWdxF174npfldReA0/cETzxAWoK6A+EZpq8h365SUWgDPgR7+Z
xObiLR5vkBut6Km+pcgcGgRPLRZHYSfEzlYeW2l2LnMX5Ctfcxs2S/UwGPPFIUSAAhoktVrWOrll
I9fDNInsTY4mp3GIQ6iJHQCFf/Db+FVQ+CNltQiYGphOeUrotSYsrM+QuGZ+kpFyFn2OInlyG/VL
+1yDVO1NjqE/L566TmM1Z/ctesAzXQsXoko9sjSWA2km8CvyZSaK94/pPqRRS2HgcMTWKtNs7ZXy
ET8sngR0YfkM8wDvViwIcooGeYg505tRgZMMsSjqeGEVkqw4RZjfWgee5qKRIc3t1zjjNEP84M2w
2U0fWVvpmcWGXNOl8azFWpi/xqz7rvzsPidZXvTiDhRxfJYDsSeGC9+1mECiJvV8L0Offk+wdN/h
z4aHeWKJAizrrarMf7bH7NmPEZJOPi3ABbSXBQmUzLB+qQh0Sl3gH7iduf0aXoOvgh1mHCP5mMf4
DeC79LvXeU5rdP7MY0iGXShkoGokYc+XnouSjJHneDlvnvbJdIGMKA9Zk7dPkvmMU0AF79sCEWtJ
8k9FH2lt18m08krmJ7nNnqd0YLrXXVEvT/B9mtRzQ6gHrq+AyQ9OC2Ku623igtSW88yEOPnhVDQF
Xe3e9kWJxsIIxCq0dn0HuTPziuBcNbq5YhcudoVEr5XEuOlzZMnoJxFek0sW7XoCxjiVvD99Wcl9
k9OinFBYw95kPqkmDejSxkKP/BUOEonEE1tVI78yExhV6ThJpK2HHsEvTUu0yzFWRRqnvLT1qteg
woteeFd+2dZMzBJW9GhTFUyXvd6DYCeYCcuMH5c2lArSSEYTpkdFRC7aeNPaYJAcw7SDHjX9LBF8
5sX0LpZsrsEA7TerB66Vn/2kTJS8qViljEkzwgN3cTk9FgL3ZTeiUPNSmHO57dIBKelA7irNb7CL
PFyjEZrrz0GbBwfgqhUwPLFcoN4x0Boj19PBhaTkiqTd+Fn74qssXac2A4TcIEB+5g1ah8UPGAUv
RdGDqeroE/CqlEbIBrYLFi/drSaigA4b1qisBuVSC9zPM/OG64xQ38DRO6+XACk1wMLOuZdNqja2
y3DUAPqesoZeWyn+OvM81NLalJoIHsUOU9X1d0T8BNG0j0aCk6Gad7SQf6SuAheG38wdS3hwFiNR
K//p+8NBOrnBppKJeD9354YSYUgoHVtjJNfPBQGVwlSBlIEZJFoRMlddx0aHgbIVy2S5J5n7zu7U
cxXQA7MMwHb+pMgAtqpD3Y/7ToEChu+ar8ZfWRC514j6fTZ0FqYtRozGk1HO7akhExur6LhtpLGj
MXdrTG1zXdNDxHZPPiCRZde2AbRbYjrnSrTWwh3uXU9C6fLRA7uTtZHR3B5khnSyYLS10YtoI+9w
i8w2fQsnrpnpaZLMQQ67CL8WAKZMG3hNmKCanqTR2ivIt1SVSYd7NFY14+Oj1dLaKVAlVNWhmUjM
TMd+KW+5OjN0H1E8sH9wMsKqB0gYHlFTWVXQhYCaJS2GKKN7Tk2JSd4mAzwIzccs5zIt2USmru6x
yCZ3deHbd6odr5yA/FGVoJSmF0pYjovil+AuEkmpZpjv5fCSlKvWZZbkK1n7yXpI8SwMgFwMKfpb
B8f5FN0OkyN2jiBl0aHJSC9JmTuLmGL2uh6qzdYx7mKr3GkoaANW9UM45d+tNuv3qSpulA94RhoO
ST2WJKpiNNcEaBA2MjHWCirjjU7eryaDWqhV+W6EHhipyn/SQGfoCPBiJzVZuC1vhWicYJYKF1J7
9LOzwbuEpvroXZPwa3Sd5YCRBonB5PoA67toWjvxvBsohAlrEsN1jgEh8kwU1PBG5WL0ScHcIvrG
8sGteoWk2SAgL7XFCxX5axnPI5hO9OlzxZQnG4iWfWtG1gnxYiOCI26LHhsFoh7nl8QBWhc6b2N8
M04skzIcLnB8GQ8El66xYbh6Jg6yPgBs1TPXnF+cqXKJhaq+E8CsrlHl3Rd2ejcYZMmYofXaqPKO
3Cq6FLxgLNn0Y5nR+nQcIA8BC/aSZcjtLy/PXL5HznQfNkjXWzu/n0b7wZnmnvYXLJpBWU+dk+7Z
wDO37nFUViiL+Wdj/0RlDmEf3QgBKbi65ruq8x7q/tkg01Kp+YZkEnFF6w6mBYCzTtPdbd2532UM
W0OHCM9aYT8pIUYKazrQaQqY0pMbTHeRapQsnk6RJBLQFVsMdaMAQjGPSIbLbT/D0xNXLdM26fes
mERuk5XbjdO2AJAWI98m95kTAhCmxiCRDvuGi3IGyWhlP0KGR376GXj1Pu/ic8WtuPmVeKzfbkev
o2c2VRsH0XctjbcUrlRdrBKG5Vt2bQ3bJBQbhbE2E+cuirJXPwuemQLC/eiZ7XponfxNQEHf65l5
GV0y5GEB/4Q6+UToFd6tZwjun1jqpFgrdJo1+9Qxv5mLp7HEC2nCnK6Lp2ZQNiplOKoe0SSS6Ghf
E1vCmLyVxWuKd6dgD+S0A3rF8RTD3M+QK1kojwL6MAmA1lzwfw2OOK6unOytjm7TrqdBh5kVA0zH
np2c1lWE5YdMPfq2H1Yrd0TWh1zgyIDmDiJ0FFrXYrkxVZreJQogfv9cTCuaLVcmKP6lFyghnzcU
dQOlaU1lHUT2NSZWuY5oFWeeB2qAgXAZ7XJibWHy0ipXHWUlbStmUMy+YaKiJLQHSJHsC+13EmKu
e0aBJgU0ZqdVVVjXNlqXLLl2KqZE5Rx+tA5t4NzbjvPcXU0prTxyGvpr9jS3Q4ztKyGxnB0grMmQ
EFnECqlROeQ3OQDIjMVzv609j0Vb7SrjpcQk2/QuFo9oUxJKlgK2SzoK9DI5L4nsHkLZ0aR40umh
wyfHve2GgqXlHAenAPlBn7+Z7qNDdzRdMlN1RjBRxDqHTtrEMWJ9BrkJ71hXz7rtJNuXwtsoWWAX
hefp9xb1tY9KxguS9ZKruoT7KVy/JuCWyUCkCw84poEJNCCjsk/7CddMfkPvGWd1daOdVwRomaMV
qbBoIwNubTFBJLLBD+8lRFPj5l1u2fgcgD4gk5yaF6tsfwif22LiuBfRypci9qDmW1RGwE1KIczr
UNJaTcuIWbeRPnW23CgjX7V5+9Ca1DByAgto+4tyfusIUJPYCCvycb1VGRfOkyAMTdRN+MMuMImq
DiQCw1zjvsmQ7YxpP9/MDkrhXqkO1ZLdHjIyRMG9wOMh7ZsS0mMZ7qXxFsRd/yh7QDPNQI0zPrPY
mN30pOY4uPs6oAyfjj07Od81ntJ0DM+mO2CjQdp/CTQ4yz4bb5iSVMfZgsbk5n5+UwzMuibdJ7dM
j72rxg3MrTZqh9gBKByzi3tZx9/tsh7ujVbLVS8ndx/0PUmeo3OOnFKjRipLAh44CzRj0kNZov3h
Qjng/plePVdoTq0cDm7QFU/L5wmrGCRiXOUvfuEw+elPs3nDtL/fu8R8ylgXL3YT3huNtO+KNsPi
xnd/fXpOlCLppNLrqO+YfrVlReEZh7vMQVDe0D54WlApTZ6RDyk79xCYXCFSzcmLsgvylir3bNfG
tGHeXTyHc34vLVffMu2qngZ4nl+fpmNDn7/E9ZM3bnUtRah/fPX149HPd0OBQXd02aA3IwJ5TOEe
fNVlPzblzpq6Gp5Vb4hNibrpoSjgizfSbXnnr8MxtH+KsaRZq1t9H3mITPKRDlvbRMHFbQGqD52s
r0xvqG/aGblPTVjcUzQkzrXGifHgtigOVGO9Do0dn2m3EVJgT+pT0KNrb03PMe90UnuXuKlvHQEi
jX/5uY6AXZu+bm9a/Fp1OlCoBfX0EpXzR+mE1S3dv/6+yqaLx4pru4yn52DbwAWB3DXJm9nQsMas
7j4l/2qlDeelrBD8ZjnWuLmsk62W6HUk6gUKIaM5Qpe5ikBQ7CZE5Q8GWYkuPLLQKot9I9qR9w7c
oyJpy22sgodlwLFz7dA7TWH3w5Vtc6ywtsJjGg9A2kIn4CutMM4dd/KE5uJpStKWeMvxMDWpQBUV
4RDKjNd0HnikWDNgg6GeCdJL7cGXqzuiWDrgCZckA1TesP8lWQHg99chc5EIzUmmt9S+J2Xyljd9
MRxV3M+bYNag8XkH3Y62+AiAtb2NSP6ABNpnGRNcSBeVIZ3ry3OEx2rkaqUf1fRr5Zcp7xNh3xRl
iQxEmRttElSY1tWP0SczQIxQ0WcYoBNrVVgA5q2jkTAAU8AvGeYNIAx4xtbwrqytnbM7vJojdzMz
4l6btmq3Q8/pHF0PfFq8DacBM1TUvtlRx+Wvk+kYKhjI8FHi6xmqm3mlyrrZSzhv7jJsD2lhzUFx
9ix06my1geEYUAJqZuUby14SuwVbVXpGu9ILEQl1feSiZEPnOpgWAplZ1Gv25fftkAenUYHF1ilb
4KyeDqwa6uAmANhCt51+oPLDL1dGkL8b4YEYm9/MVtSPeYkJqWkB/iqd0nI0xfVAr/pmmljHi6Gt
jhJupM78mW2hSakiDARiBdgK1rN9NQoKrsk6unDW8EZdPD7utUBgpxJ4SyQ3tYWrD0Ak8meaY+wC
kvZHB4YegS79aKCeRh3eTx3sp6Zzi3XI3JKRsNlex6YFuRyZbzlm1oOQCAcD3g8fpsgvqROvjAm5
tO0YwymGtsIYFrF2Mxkj7awKEQ1FzoZfGx8qeyNLpW4o7zHhGsJdV5yOfWpH+1YPzYuQsDdMTBYO
dwgYQk560gugRi3WdtgFuUs9HfQt+xMnqnY0VZCZSDPeqinWu2q0mdb2Zl2epxB8kgXkDNxHzWT3
64CbAiLUnKO8e2Veg7Cf2fQFCxRLajpBGGtTJFvLoWmZqBszynKUL/ogJ4DWhPidihRJZ9T1R2Zm
1JFlXBPs2Jsn24zuunKwd7HbJSdYn+1VWNXF5uuhbSTJ6Wq2IUJJLpKrGeDkotOkYdHSHcxdQWyh
0TxiIaxutYPtz9Ip/jHerbeubd0S1Y1/yW3rY7sczCqFBGWKXVRlzkFry98jQYl/QgrAylWn071A
c7AdGvmzNZ2PpM6qo+epFiOJZ5KykyfsSZp9yE52BYyofSTkfdiKsm0Z8kHptgsVnBRKhatGGdbF
ExLeVEoYSufF0zkbBZgLvWlGR3/mPqLRREzGuvagoAatT3LVLOeN+I6aKaIJ/iEoIwejUUclsuI8
dNSz3ijZaw+4uABuODctbMyoptjpLHRyyZjTn/IaQoiV+eQNizRQQZEuKLQPtYq6dRQWmHcM5Ii5
gRjQAM7X1d6xcAL7e0meU5/zDsz9CTpMjE9j9uluhQJ4VTfgjC1qZE1BY951/qIZIezWNDaFyugw
ObGFNo50qNBKji1OqGNSeZsu94fltnaVm65iYm0nx8Dok6PZp/zejLJHIPf5PjrE7MyZVex4O723
sGDOo6C7qpoMxH7CwqftgvB5r9snhe4evNIqb32lKQRD9vFJcKAICI8qZdBUbIOyMc8lZdlDVub8
KOFVqBanKz244tgKfzxqgyS5FqLX14ERAqkqdGs17fibgF5sCSTjAI0TwDUpX9aLGFv/ru2so2PH
/cMCPepC2aHwkv6ujY8dN9lTSa+E+WCfP+iKNJM8Gm654R5nzJMny64Ebjs6OeRypZ5Sx9k3wEkt
B/4edCphPq2Il5YsQjGlHDcZsYokw7eiMuVNthzaKH6a8CVtOzP0O/jSfO7rq/GQAeyK/TuqvHxx
uD7ScAPaDw3g/HX4+vzXR62YX6eO3fdfPv/1UJpLCJHoCNj2ap/Bb1XFJD2ytc+SSZ8bCLS4W+Nd
Iaz12A89rGHuAEVOQUPyrsCCIlBQ+Fw+Wpe3swqw9M9+eB5zAzn6nFjpWqdLgkJjhmcL7uD56yNe
AO9oNQ34H24eMVuwYy0988Bc2KGfHqHqq5lHbXrbgGIX9mfDpGXmNMvV8wV3Wg6MleeNDvBIRH3e
nVL6sVXAtqfuagiqeexd5qTzLrmDYjr2XO6Ronq0cbHtgv65VtZwMOpkONA3N0E+pc6P3tTsAjvP
h+kRuyc39V+Uxes8lGYLbiK8QzXGVng5g18ftcvDr49qQSuHaQ2oQv7OcrFDFl2wN0U5g6rmkCYJ
vuEZv16E/iJwkorf05qXrwPIUDy2jX2cTHMvA7/cYRx1gPwH7QHSYJk68qZeDnFV11tTMNpynPyX
F9vjvnHKGGSO+GXHZXv856HE5brTsUWKc617c2GcIrWDPkDwCbc1yhjGyF3jfXhmQ44FCwo20V9j
FIjvLg0yFoFlvuiRVuthdg1L/BthozskOR4eIasynqIZ22UUAjrOhvphUdh0FLKj4XfHfjKd09eB
8Uq0tucKqsocZO/wihVhCR1TbAHhMCdIl3Vphapkwkw20e1AJlHMqv2VUnPVDYYgpf1846KaOKCC
0TcMbw86o/4VdXEp6/4cYybgmuZumoz4nqZhoknjXFAZw2MzUFfYaeg/TKg4r0VLd0Cm7MdNw0mX
y0c/Jl7OKIgURMgdbxX91ftAgSLK7AYkUceSBmzDKAgJmXG1numXEOplOhBPDfky95M+1mnqoYCn
UsNhCf7MV6SuuUH5HJuy5Lphn1NDMMyQIGwY2x9aDd9+xBJuUGStrBzarwvCa0VEEKWi1NbePJte
QV6vnZiPQ4LCo6fR5E+vFWqYa3wd0VmByDhGtXnPDz7HvZ72YoKk7zPIQZGyTt0M8lNDW6qG1Lr2
YWau8+aG2Sih3SFNjxJmZRYpQIquieMitO7plKys0v0ZexU1Te/J2zEht8lPmpTQjcAhjE/SbQml
dxcXRD1kY01ZZcoTvU8ygJY3BWSfnAlogIm055T5lviwYxpKAzPcuB/9nRwrccpT/RBHD9GnP9vG
2svbcQOmKfpu8jTW+WySzk1e2rpsY487h4OOyT8Uzk/T00tq3mJ6y8PHIBEvvZMz3U7FY6GhT4VE
ox7GJTZYieLQdpiLMmFe3Iiqzc7JEWFXF27jhJIhmzHgTozUBBKWdd9UAD00GZGxZ9cn7SHIbiJt
Qs7qKIaz/tEUuOjNmrxEAJI5FjDaIaGtrLOfpeJcCUR5s+9v4uWWJGjaeSjCEbViDMJDBHtJ5K9p
KEOcYp5e9aobT2hRCvak6EnncIc7wFwPoVHuRxBARiSXwIR2ekkNc2MYlfUQ+P1ChyooVHAknxEW
3oHEzHaF1UGG6YLocehdlBhVtBt8Tbu7T9vNYLnRk7R+mKoXD3ldxE9ggI8V1OGrsiXlGkHn9BhO
NlL0YPg1S6j9qNbEgUkcEhsPfD9nnl1e53dbrwunlUxhm3leQe8iCuXjTDUNsImxUDmY4jELUYnm
Fa1qp2C+bvwaypMdiubSpgbeuXS5mbA720aRGd/roaBxGZopNhEoMSjcx0MYdeMWGVZMN8ALvgsf
9gOQ52DTDO5lZLxxD+3ih28Z/Ycwl6KWet1Z2gWzL569pqMdyj5w3Rqps+nR4ICNJybVK40C135P
uks/fhIg2v++tn4toaWBnW4Y8N6mWhWXJk8aEhJ8Y/31MJvS8pI9WyAB1wHReOz8LLqWxi3ZEjko
Byd4yUkb0rOPF7RT28bOmn2psXHjvSKggB0IBQYMQxHo+GwuBzQh08aqKfWwMALdtaFz1Ewf7+PM
cO4L904jc6P3PeLIsCsmJaISOy8joRBCJCIU1JAIyprizqzn7+lgDI/ctz7NEQxI74TBLjdl8OAa
VzNh01z5dv7plU+uxNc12K08JKPBxm/ZdI4Lh9K7mg34XRCljVu/CFBJjrgn3dB6zgqfiW7e3roV
7KgiN42dUaBMqaWJHjhDw2m1pbXt/ekunjr3RuuXMEC6LCayf9wmIeNUjUSoUBDTFyTHR07vVTy8
oUN0H+Y+23iwXjeWa/ubtAmTZ27pR7IMnfexJkzEdQBTTExL0LFUCL+QBj4Xys1wURNQHAz5dB8Y
zR7peL6KKCG3NTmDj2GNkisYhmaDo5m789xgtRpG6rPo6k2bwB9tGMxnWrzMWiOXEM4wwpFk9eau
VQ7GuojoV6ig6BCw52nIp0YzYC8G2XDtdub0AqYommR9k8dhA2IOwWUVx2hYIpi2QHEFABPhfZhN
a+91PTZrN9XV2gjAkSzA+pOX4f/JoleyxraeDQwBGxA1OmzxyI5PCGfJpR7FuHKK7wWSPbghRDhU
TQNBSMth7Rq9twsUVcc84dcaVVJznUNbsvmAZpz98rMZquwDAWhJmyii1e8Vtybvgb2nF1thre7N
ErkC+sxmFxqhOI0Z1H0VhPYFzYhYOY6NUKWNnyh9DWBxdnUyCq52UTsEHjVFeDN48UeeMdAfS3C4
dH7BCDUUpK5OH3iBi7NrN9X622//9Y///q+P8X8Hn8UtRSIuhOYf/83jD177OgrC9i8P//FYZPz3
9TP/8z1//ol/nKKPumiKX+1//K7tZ3F+yz6bv37T8mz+5zfzr//x7FZv7dufHqxzmh/TXfdZT/ef
TZe2X8+Cv2P5zv/fL/72+fVbHqfy8+/fPkgoaJffFkRF/u2PL+1//v2bsMXXC/X767T8/j++uPwB
f//2lEft58/fjnSffhbZv/3g51vT/v2b9Tfu03D+PYHbTglGpd9+Gz6Xrxj6b0qa7Kct5QqppNDW
t9/ygmyUv39T5t+0rV3XtGyLt7GjeCJN0S1fsr2/4WNxlUcrkz0Qdt1v//cV+NOZ/OeZ/S3vslus
gG3D03G//Vb+fsKXvxBxuiOU7Tra4rlpNEkmX/94u+dvWr77f5lAShTBqUTOdMUvQL09U5v2zpbJ
WjBOclr3RsCDhWT/dRjpmu3K2snOuWgH8vDCgQZx4Szo4Hfpz932X17QP57uvz494ah/e35Ka8nL
5rqWkFLyQvzr80sSWkq5j+4tLDE2o+3IrzPJMJ4uJLZ45E9YNYCHLA+/DoXA0VDlxks1oJCPotq4
rS3aLVUJIrWs4KiKOpdPwkay4LVlSbbYXK5iM5lfEY7escvfZkZPTpRnZo8UgyXUeC/ft0vP3Rk/
gqEx9wVKy0OsKBPCTDKAbrG/0RbCL1s5w5atdPRO0jb9hrwpICHa7xT54HuJYehpfYqA+00mYMkw
lwz3gU3Tr2El/y480kmXm2+KD0xt3QnY1dipkYlimUwo9pJjMQ94TRNGeA7N+UsVAU7WhKYksYre
4xKtSV658sjiWF57ASowO4geMp2uDMvuj5HKKYLhPn/PvDEi32xwVyUhDBtZIfphSaX7tdzGmW47
yMMk8Qy//201E2HXGTwckWn3Kit7vFXqBUp0cLC7etqW3eL36iHyjr238arIeF9cLU5Vd5/s0X6Z
dts9aQuq0jy0+9CVDKS0dRu4KICChOS3sJLZY2YGyeO09mhVX4cT6jdHGiyqlKv7WdUZq05wX1T5
wEkI7kOvnXZWCB9Jteox1T1zWhtNcg4U50YUZb4phlyT4oS7ywvCbUfj6LbNjBH6lmLSUhWXTC7S
lDKyHqVRpwcmsAZ7FR4mKsguJFB4F9Er8QTK0b+o2vj9UWcakDlMgKBTcIincqHdFeRyBmNnbEme
ci127Kimw2MicgJNkxV7oPkpbqAy23ZerYrhyJx6Pidz0Fy+DvlMWgww4dPYBAx4sMvJQ9kW5S7r
3PGkOnLxpnRgMzq3JHaUyVJ4psiOLPfRHofmrrAn0GYx8wCHoWgxj5qAxrS5TA27jiIynL0RlJ+t
pRl/tylQPDfJ8P7AOv9pldmeCljjPUxIXfLTVTN5Lgpwm7wnO7mUh6/1djIhfXN65oMxyJ1BHlBW
EXHLB0Pu8gHaCaOH+NqjtOeU0UE6kt/x2Gm0BrV7RS9oqNRdbsfTx8QHRjzMPwwYfnbPaojKgRrK
5lYS2U4PCAaFRxCNRUIfclnoksi9K2nDq6Rintq6dyqL01Pp5CeEEu2tIFsBunMRWkzdSB8NxL0z
zs3x69wh7P+poqfZzPwbczmZOZ+IvYQVuWvOuizdo8zViQ2DedMtBy+HnkUUhr2SVkbCMpCpbZRD
aCwQDYM5rdO3uC+5kuvq0RzjY6wDEBCGaT6NLVUpSvD4jSbwbZBm4fv/42b47/dC11uWDGk5UrrM
Kv98L/QThFaTi829tdD4TvFQ3AQhWgSDRHY0yonLvNQXwnkKelJjJWhTXT6XEXMp6w7eoXepbE9f
wI8yI89IEIxjYo4mY04/JpfEg5bxpk79Clxksvcp49ZVMYw0YLKr//yHWM6/rTrK9DwLeazNMiZc
9y93dSsVdqQQToPSMhF7jWDAvw7V0Pzx0T8/52AFue5L6diM8RlktOSLx13nnOvcru8aK7A3dT9l
wN0pckLk5Ouvni0dMXzjMWFK1ug8SPlTqaq+/3rQa5IQbPwiu6+HalLg1GoyZVgzKBdkwHuYM3AM
onrc+U1qXTTjilUtSk1CgbJuynA8u7oJbuBmwz61fVQ/jv6BNiLaxU3Q40dHzIs+LV2F3MPux6TS
6gBElhArt/ueGgO7vvHKbELUuvDcnxqZuC+dq0hTFdF0Jw0m6UPrmcRyVtEmK736xh4pfQMhD/1k
vcwzA5Yl92XXG6Aa2/ECr2tC64yt3fDst5FF5T7wc+Mu2n9Ve7LCEWdJA+TZoJt7e8je4WlORwVs
Mqsjxg/LoOnrQOeLss4X4101muZNNhAFU9Qu1GbZZY+WCM7DSNy0iMDYdknhcG6IRXRM2tdGCisk
jNsJbb6RqlVLIJqBYPX3q1nDv4KuV63M2UzMbRa2aCERjWFobcUT7atoH5jdksfCddqPc7SvaZLh
kl3uwUzitsymQPUATzRs07greDdc+1HVvFRqepUsXzvRpUtBH0bTIbPi+vR1GEhiIVkDjlpTFUiV
ppC8L3pJEH27ajrOqf0hC/KlAH7F/TUBOx3pfajnEZoyH+9Dxbso2/eVHveZgy5vZbvleJOhUesz
2zzW3uSeIkZLDBhBBNBWS3Ze2mjWU0mHhlbuFcK0BnRau/YZZl6yAn3Af76gpPPXXZJSy4aQ8sB1
wRoo+893hpl3ZQcjOLtuZsc5liUVq41YGxF8+ODQH39wvLt61GvbcIsEJ1GZH0VSFWe8QslhHpvm
Egdx9mH3SlKTDRQW6OhWfcVwgBIpP1sOaeSd9YSqS9/3lfqeLM26sjA1ZJOmIG7Z3KITSO8LE1N7
G62n1LYWJvZwlVoW3vtijo4WGffH//yHi+VG8aftq1KuJe3lFiIdrBXLLfNftq+0gmjpDjmeybhF
0dHkFscaMgPisk9vyPNHwJfDpZi7o1kAIUawwiXgW8dkUQxgkcqJVipeex2Pt1VuivsucBBT4YH2
IlFuIUK5pzDy3FOnxK///Nzdv54019aCu6Dt2rYpPEvrPz/3aLSEielhuBLVlN8WpJg0thxOiF3Q
NLlPUVGPhHakNSsZmU15gsnWyI560uqUZ74EYOYxltb+nZwH/67UrtpNHYber891BrGteHYKv29R
uU7G7x8R8UAablTv0YlMx2GUBR2cZdCMqhb/o4HgiQ4EPrVZyGd7WJgnRn/7+9YhBV9acrk2lSjf
+wKpLjvUFEcCOEfmw+4pXg6/N+015IYc/uPXo6/P/x/Czms5biXZol+EiAKqUABe2d7RG1EvCElH
hPceX38XWnPNoW5IMzGI7qHODNUNVGVl7r22j5JsB3CASsFG8OG4cXyIlNm9dZqsR7svT6oxLGYU
AeSLaymftUTaNc6dGcXqfs5JwgWTjRUq98Q5wa8JN5Z85RKGdCNtZD+aIWVX+NOzzsx1O2Ry06BH
2LXgVf78zUGB/Hzb2S4mS8XpzaVDAojg31/dHGmEVILUlLn2ANlDIxilMe1lZMIcB3K+q4jeO9fL
aE6iWcImV5HjDSP7QrfTuw1CWmWh7uOXgCnFjUKGtwkb/z6RU3CpM0k6Y9ua8LQVIuE2jQ9x67n7
ui9cRuZAuIcox6e7vDJjsMTkhrU4pnd0A62XkCPlOksCc+vE08pYWtb5stFaInoichFBMFlPKScI
pzbrh+tFGNo74d3zGC5k0UX1nYfmcvqR4fP6Qtt6JUT8noeR+W6WjbuWZWkQLajjL2P0jXmpg1Ep
Hu56xkzwn3LvtSs6Y4VvcXHO5YJOGB5Yt56716HEUZxFWXUWDmSr2M3uga5k3Pf4H5WJ69VipKft
t3Ro5rXgVr+gStX0vixOFrrAFW0j5kUQHQ4tDobCD4lw9Z19H2CG5Llv8dj5Ib13NbQYchCwXIgk
Z2H39zNyyYUmm8E+TnZ1aamDESFSaDOC8rypA0onAfPrqPdWvZNp2EDddLQZVN8Ih/Sm3EgpPsKe
rMpThVf1O/lE3Sp2DPzYQBU22M3lJkc6eY8PRNJ0GjjFlAFpBaqf14HrBvsijps7zNQJHoGRGgx5
wH3YZc7RyV1nG9R5eSsak1f5kiUJtz/zSOkTfkOHveSskN4JI6lfwbbQmouMR+nM8WpQzBkwFCnM
q9J8ptfvgrEKmJe5lflcpgD5LcMGjsF0z/Ad9PA2tAu8PO16jt31X54MoT+vatpVWpmuhz7JXcq7
T4+GIGASv4MKV8oLvoIFyFZVOMUPzXJxlTcdBkHWZmxl8YMEDfBQTxFGItO8u/6J639V9iMhloyU
UHcA5R5lnK/yMcZhS5DLvcuGcPAG58f13WT65wmqBP1xv9zNM5zZSj118yFoJ3kv6y/X1bD2KIUm
sgOP9p1d35VzfmGtA7nr1/HJXi7XV9dL6WCir4UiuF649XPEhuDksAMtYxcZaCicjjxKIwkxL5Ef
A7R7nBmq4CNByk8skMX4ZnDqD0bvbeSDFMertXJGx942aaJfMYjd5n3nbvgzzd7SudzZhavXaXdf
g1Q/lDiL0QdI7IKevM9YayEvUArlFS4d0RN0M83ITCMenoeAG0ZZMXucSTYKJwbvMJsz9BEO5WuS
Dqp7LNjuQ0xCQUQ44nPea+PED1EI+ozX+ZaAGaZgOq1RviVJ9Zxb8UfUkTCMafJHDh4up5j5tbMG
E0A8sCyPUhRyhzZtY9A23lLxle++rldOmHfgnJBmugPyUTQoSAo97e2U3VSAFPrpexmTJ8vT/QUL
oL3Oe7HqULE/WyRjMrUso02W2Opg0YzeiHLBt3cOGgDtvdtuMiC3b0myhe9Vt9B3TM7OHO8zbkWm
usDo5gl8fiicn6JfcEBqRdcnekRfCAXVw5cwUr7sQ/hCh7a0k0Nl2DSNIPB4XcSwRs/e2+AspXxP
rHnf2+3RbOPsLg59IvXGIHuk5UMuTjGWxx79/gVKL35Ww+lerLLBXgJPYdXq8IFiYzwMTYYDV4nk
hREhwJkMVXq3vHX9n621SJIsMwYQPOIKaZcJ+PVCBiW2TMQQIsnz+yahKV4vmvHr22n573wrLvBR
WHKBsq05gtZ3gSExM/bpuPYNW517xDxnUrVEBDgP1ER9S3AUoU9T1Px6lQuPLKAw6Rn68VNnudR4
o+GbsUotzNXEV+pLXPTjuhcyuQ0mae4Nb4pOfWsX20Zk6gGrA+J8i6FBjesHNl4JetX07l0DBnJu
WwI+T+dfEIBGRdK8OjHAFtmV37VD5FMVYSfsu5hQN56hdYsL5zvHb3KQiY8K8McTshHOpEKxhOjQ
NV7z0n+Ix/ofXyyplklAyEKYPDbKPVkDMUFZwKlpKr3olt4YuZCQvurU3foEcUJjX1KakuLc9rXz
XFdMiTSYi0cTZwIMiSLejzX9m+tb30uaR5PxI2k5TrXvGE+WwfyIvt98ul7iOn2lM1Neru88Ok5b
0yAUJaqqp86HryMCQoAiYVYbBuHDbRwazMWXy1SREzOXVgfgVjn7MGrmXRar6rkfq2PE+Sgno4up
nSy786+XncVq7XA4dMKyPBSVcYile5pYb15AYYhD1ZOZWbfDB8eukXlYKU6qdcWpzWZxwtMMMg5p
J1c/9kCdkjS7YjxKME5j3IZSiG2BuQCjSuRerhfw1GNc4SF2028e1VPVxdWHjLt7kVfBO4JM9nPQ
FX407g3HUuusHMzbWRPU1c3jfEuu5bCEsrVMtfsqzJ9VhcelthDx+qgNMS2T392W05Nauqp6wBlb
dqo8FeCHYCr5kLPBS3HoQAxJZNT0IvO6YYHpOLhxmnyZu9nexChkkeE5H9XsfFNVw42yoKJwCTLi
GmEsKh5JK+QJTYzwZZruK2ka94SX3phzcGirJH6HJeTF9LjwZd51g9Mdx8RNFwjSpjBm0H0eBGsL
I6sq+mbR9kfcQQjUgwrlgSgp7ZyoXMswBhvAN4fJ8LFODm5A7JqVOeumw3TJeGiTj+T3FRaJTal4
KqPuh/Difdy6zd6TqI1lURKv4wJNYoC85Ht+m1HIV7WDDl7pG8sEkuXNh2zKSW0gcgqzCM0+uC+o
L52YBKBUztT24zeI1dgN6V8d6GTSrZ99tYNoLDEg4CYFOu2mTLWNqqSP3Bc/0xiLvyoTQlWR7Hux
lW66JrwDx/hNpByPjSQ49YxKyLwwPxDIk7jLEzXW6YsMnHTne85Dzv/WCS75fd9H3P5VAS92FEex
WGXIemk2TCLJqlrix1Tl0Z8j8cKTVbTzLhI96tpNZLShUUn0ngEnA1E1HY9HGs9skY2PtYXz9QaK
j7kqC1nepqzxN4SFIXkV6kV4FMYekWfbQYAzIuI9MSEiBEUF8qlNaTOMp1H137KKIlE79htJIoRv
mOohDtufPIPf7X7fKchnBLlCo1Yj/pWB/vyNMGpCLHxrxXaBcZKWFIC/FFSmSjZjQhldGnm7lq5/
DNv5DIUtvhQ5Hdhpcl4XQISdW4pZb9qsG6gwHf47Ukw0NvxTnAoaJNIut23ekImQnsqaDkhT4iZV
2JhXyO5tuISnVvtPTjS7h35mf5x+6gYdH5HfALejXRvWH2ZAEglu2rOfYOzDEsAGoiCs+546zks6
YIguu2/l69Bm2HhV98AHz9ZmQjrBon5D/vKJfvmNV4ENNS186QiGnbXDN7quymYXjSQsMaGe13II
g3XSx1/bJthUXsFQ1fPLlRHe+ZEfn6b8ZbDQpqLUa0+dTXpwoWb+bhrVr1kv6mwvWwW+99VrPziT
orJIxWPuki2Zxvpb26HuEjK0cDUcZBnj8t5rjSCIA3tkkpvVjtGDLH7iMyk3gLSAGkXcDjMC0xvf
hfWd11CPcJpTQQjj5xiXz0WQf8tHsS675KMmSnI/+/duZ+95wvJ9GqBEobt2oIP0RQa9wkxjbW0K
A9YLmvOFRGGq5W0XPsZz5d2osuOPo1ue+v47pydirXgWMTZNO1oru3gBI00tgfABLcltm4Kf64qR
Sb9j0AZpSH4u8i+uO6FScFgxcxsaf4JOOcw6gygHIO1bX69R8+aYrjI8qe5W9u1d7ycfYH6RmNSt
szLH6KAn+vwNpQOTb5RgEz3lIrX2VEDcZd2EDdvK+eUqb6MneXGdMF0rMR9hboLuQbK1qhmJubV5
SEOxYr/d6DEXm9ZBJmABfIgt51hlwZ0VQDGtmXNvERbusqmYtpkGmj03AJgnDKqjbdLu9sVRVSVx
x7s80xZT9orl3npKPOvD7lS3T2dyRsVS6Zk5A7iYUESx1C5ljWIROFeivXGDPPbFwl7lsVWhsaRH
lg7HCpvTsS9hDU0t7muOPp2fbUNmADR9dhJqS4JjH4NRcQvvYsVoC8N3QL3riI/Y2NI/hPLNp1nM
Su9ll67HUdHOKKY3l5iUVeUNhNgRloCMo974yZdGwTxMZtZrwphUbg6Lt87eJAMmbwS8et9L62DW
9W1TEqsML2IiamquTwP5kaEwnlIkzRz7YaWN6C7Ad431qgqqfq1CwtSasvrwnQqpKEekVT65/4zV
0F/MSpPBTURAvCiJMkTkMv9IgvicF/4u0jFU1hoPb+muO6AzgXJfhwZ5DkaKYZWE5AL6c9vSGknJ
JUS7Z3L63gAY+FbYJFIm0VCtFMZAkAhynTW0AUtgg6xFokL9TNFmkSllhvrN7snZGiaYH1MS7NIR
m0AcEptYQVO3XOjymvwwJ/o5Iy64GWuAEXGGWxIV6Z0Xlh9tEWNGISUv7LbgYLGFedZr3iHxaX2w
ZnlBTYGoYZsMPmtKRrrAaCAyrFFne4N3pHYbiZ0IvkcTKWd5+hD6033iqntqiGenXQ7Ng/1iswZ2
LXAr3QQgJ7BGdkPw5ufeN3NOQV7JLwBlN6YR7HvXf0NwjP0ocl6MglwrycZjMovnkSQj0bQ1GFlX
o24P/4mqdmPDrTpYbYrDukH25PnHXNtPYbAolEeHrOjAYpllGYyyI1/poy7kk2Ua4hz68Zm+CKLi
zio475s1UFwWtKlpHzqHGMnho4nKo1bdBPFqZT+CMibBAgjzYBECoiswsAWA8NGJ3oSsdlMQM4Aq
d1kfQods4guuntNAa8VccoBWlo6DdYOgc1WlE2O+kOFGZn4NGRDf+OMmEtBW255IRVOCasmwXtwo
kBarqGJ0JaKf1Jf2hhnCnUUhDGMAWbj6wFrOR9k11f3UQymYXPNUY4jf0xv8DsTipku6ca9V2OHN
q0zWY7zdIUdBfjxV6Xa20mnPgrWr5vCtml2FNMchr76wQREmyJhw2e9NEISYtZwd2zUVFzuPNXL4
JNRCW691k747owdaBFnyKhYMzuPmPXMpOGzIF2uskHxbchXIAfjwAJixmSWUjpCNGpaB9CUGew93
dEw4GAX/u6OAlTDKoZc40RvIzG9GSva5G7grCl0ibYAvll1GlM/UIEUGRguGMfjo2+QRFuk0W/Oq
rwBmskYTR2Xi0QEIOm3HVN9SjUqCMIMzR08SORrE0BFsLxdW2DBw8NAsaV2OTn5YwnkkRvDKpNE/
RhYHICYm188l7Fhn5UjmBZOwj7kIvvLIhpvGJj4jqpGZMqG/UfEyyJHOjgGDs1V7P8IhUFus+ElO
VG2OLj36Ke1TE+Fd02599DpK1sCf5Y6O6qYrO8KB/Tw8DrJ6sxkDgM/kH0ZfmkMM91YllABof+w5
ovgRzoDfHY5hN07/FBkivkEfciIV92dNpraLSA7c0k3R+/EmqLRaqcr+4kGuWjtifEM4L2/wvkSH
EppnWmfiyaab2LskyaPhzVYGqNZIAgcMkWNSOfdyw4h7BcfGPAVDiebTMcy1E9Nt5x+RnmVtuo2g
7dxE5L2orq+3SNWcbTz59wG9zgUuBtJNl4e8WdC/RvHDdzQ2OO5RE685liaUxDR7MaTamlMtdQ+6
s4/OMPMbPRs75B7mjXKf2zIP7liC4Vzqr8tMXNIo3ExioDeF/QzfZy0OLg1GwHa8LZaLj5Wgykl3
FOFDhj7nedRtSW9D3/25Y+Yg8vnXBEN7jrAsh/Glq0zvtwmGUfde6gdOxBOtgNf3pUvir0VVgR/r
OC1zvLSvk0dIELZBeFLZtCQKxTkuLReFjmJgWUc6Ota5O1wMByKuZ95aNOm2rIHFU9q0IIVJTd/4
owesIbSbYy35i8MGkC/Xt8A+bmInCGg1e2c/TcxTZIzPZWF4t+EMiq7wzAiV54xjvcPvChbSMXk2
bkC/zihkgH5IN3iCe4q4QJQJimkRPk1u91DMEDSMVMQHo2z1fcLm43ZZueSCwsAfiaO7ReYhcM2i
bZhq9Y65jxsqLstyV3ehOoxtbC/aOmtf2sY7xMvxtuvK97Cy7XOlhi9O2RcX5rP/uTj5dIlaqfd/
/obU52/ItlEfyWVYbTJ2dz9LpLpKG6Vs2OZbyuTQt/FmTYZ7nuu+PnTRPGAKUsxnSwL1agLPhOAo
CyWrR4VJgBSZC3wKvUi+hNJ+1zb7AZGE7zpK1FvMGSsGaPRChNV4pxt1QyP6xowsgr/s8auVt95a
e02OuFA92X2CParUems0PHGJ7r53JhMBd2qzA3KgB8sK5nMgrZx0AP3ul/rO7t1wn5N0f/zzRyJ/
m38gSpN4fS3bcT2Xj+bf849R6AodecBZKW1R12OHJrF0O6FCPs+zL3d45DFOm3SiYjNZp0MqT4LV
c91Vs6Z0yOOzgPSxlYJUtMhyQdCzHSV2Kg88IN6DMSScbuwhh/Y87KqwKFcITqpzmgpM+oXajyNo
iSiB+wbLV6P/delyoIw9WznSGbv1T4FHdIkTIDwtzMTEMwiBA1+8e/7zJ4Hg7tPza2sh2dds2h6K
2b/76aPoe88edIzrH9GKIVvg43P/XGUhUfeV029BSdm3OMTf3aQlHiJraOK7ssOnP92PgKvXVzla
3jve/vrWZRh4iqQxrj2a4iw4eXkoF4fuWAcXK2B8NramAYsJSzy+84J4FN4yst9CX3nVE01AnJUg
DebSW/u+6rH00TRga8rYFnUdbquUTeG/BX2BCL9luDocy/G3TqU6mm6ZegwSA1Os3coXhTorq9st
8kYaveb0szM1cREYNqtdLUlkm/W0Akwe4vbEiSRaX926xu6qP2pr4x/Z+dP+OmWqpizYjoPHyaj3
f1Yls2cOjaREGZrE3eslN0bCwBBo3YDmxzGaD3qbhEXxlrgETodPWRaoj6URNWGb/qcs9QNm2w0C
4PR95DRPXjMYqznkODai/D507Kk0c6Oc/AV8lbn0sscMp3zlQtibsfkvOviSdXTTIt5fX0UTcdzR
qzLYQgMzpOlZseMg+QppvizL8xSQi0aPP0OzHqrXdEIqkjojsKuUwldlZGqXzGy3kSPvr0qQyWn6
585AgD1l5JL03T5o4nSfalNunFb0u9pXYEoXn5QVhWLnkRLyyzZlEvyYlMK8EwVBcG2tt6YcqrOn
J3z1RvAwth+FEYvNr6U5C03Wpevv6GQ1X7Hbl/eFO8Q3U2eL9ymk1xoMVnwSmUn2VUF0EwOaC+If
//xrhKTRrpHTcr2wBv8gqLG7MaQHgmbMemxjhHKIyqUznvvOZhn03fed/wVg+KuA+vMqgvAuK+Pg
3U6M297uz0Zb3tVVWzxHNl8BbVhAKE3zw7Dt4UsUVA8iSPVTlzdfzdDJN3aY+ev2enNd3/eNe8da
3N5Y163HtUeDLAxuQrNUj1mJdkTXqPWdqVlfzWjR/zjSmO/1BJDS0mk8w9m6Lop6L+FUPXXDxtBN
8WaPwERkHUwXu8fdkI5VvyrryIKq7or9daZhYMFtF1QsHJX6zQ72kti7n/HsHC2Y5t5UijvDcEDp
4sm76UZOg9c5XMd9fCBd2MJpboCbHAmxIqpA0V+Ae6PTRVxG0gi3UzHDNgw4i6q2TYgFg7zPiflQ
2dZdlqhkS+iluP/1zSQR2AG5HD/iQGFxK+G4AMnz6G2BUTOsqrwPLUPs5yh6xZjyaBSoCANXDK95
U6U8S4zSjiba0VPt585DlPA45ZPPyWx5q9EmPfRJV5GpwNGRA0+0hqBnHNskMc9NLOkw5CY8p2hi
ubWT8WK2kPu08WK++/3scGYH7HkTr/68sv6+7WqxSJ+ZryNztoX3aZAYBGHPf0ICwntzXGgVC5nK
vZ2podbIkb7HthQHbRYebSkmYhaq040pAZg6DRowotARFVaqeFR+faPoz/5jM0q/Mevsthiz6oI2
gOGS3Tz6ElzI6Ffl++J5iBrRPZAzs7/KjqIKRERrtBVBLvprakfhAfYJSGEnHbb9zLEpPepljh6P
UX0DuJec9EUy0iyioMk3k799KL9JAPlQTPQIYCy04zifhT5NUrW+VdMHaYDirczWaU7zcolm2oDU
zdeCcfTD/mB6KJwoBpJV4zFXNLUdPqTNeKziVj3VBDh3aRo9KN0fbSwrL9ef8xnuh4z2WivdnU56
jCbsxo7d3A9JFVyijKwUIpYNlBwIM2icNk4Ny2GdtLj8Gl+G97UQ/qWcCyC5NFevoqLI1/d2LLJX
aUIYj6W8JV2nPOnRzE5WSZwxlr7k8OebR/4/u7JDbYJdgiLFsj9PoU0BfAE4a4EwxRLfp9AqWQeZ
iSGojR5T0YPtD9AjeEQjZBOUrjHqENkO6XhfRoSeG7mG25YVJ7lAHJAqEq1tS/dQ4W6tERbe9T02
TTfW+5SFZjPEjbdlIw62Ki8hExqdvlUVtVmneFQDNwv3BKoMMmteABVJWGxYfLNwQ3AzXIqw65/S
ZEQx1jE8pGX2F7mKhcXgX0cMShTHlRhoFXcNroFP6rA+t4FyOgy67EXfVbRjcfbbiU00NfmCuUhl
r+euMt56t/xHuD7qXenSRDNp+f8SU7nA/MFn2G6gNx5RTjdMiOk1aXshjBILNpT+YdBZc+4NAJp/
/jLV72pRz0TkhbpNuTb/+iTywmOFMa/hfD6M87dJtUCUkqHa4Kdtka4AVhP2eoxwbyZQgR7yHB1K
Gw75XhGYQwJt4yPJcaI9E9V26xAYdZma6vmqlOPcaqP2G8BVBrY4Xl9ZuZp2oZeO/uEqgR6nfgKm
kj6qZqI1XTP8HxyyShsaam6QUVrW92Hjla8TPUFwlQjQDDpKYl58Wz3ojX3kZR9WM2d3+fhlwm0B
VM9qTlc6ilheWW0ybP/8mcnfFwp0gNBOLdu0WLc+r569GiI9WcSJUDgHyTEK/fkolXgjjazZCx0D
e4Yn/XB9FXjQFuPM8glomza+M9ivki3oFhwnMvF++HDN4R2PqH9LeCLm3rK1AFay5qZtaj+lWCRV
0+hnLWtYwRN6MyODnW/KemvOXfxP1djEUMmQJIdQ8yB5XX1v6qy+lEW+HZgyAln3ZfK3yvz3ux5N
nQdAxUX4oG3z810TlE5g931C1UsboIArHffMDfAamCvi/wBP5hKSfGfLCw1xdTE9L915JCTdeGPs
naeInOVFdtOHDsmSBUtAOCTdDhzW7SfFyFVKYkz+65+/Q0stZ4d/qRsd00QmLS3Fd2hbnwXfaMiG
gBUW4UHmdoiUVHK+rsr6tfaH9I3wn1M3VnujzcJdNnr0vyKFuiTX68FvgJ36Xv0wOPETRSvufBQj
qZGm9xRhQLkaG6CIF2kGs1H7WOYKoGRqo6hdNDYErY5rM1Qac17cPEwOLJhE5vA19rLKoG0B7CdG
1qP90/bRgZ0CStMiD5a0LRa+znZZ76cmO5ORQ773LO6sutIXC+3WZbT6AEdlS5RhPDcXBxcfYwfg
oOOkT74ZZc911699as5YBuMZOBvhAPE8r2j9j5e8ys5DZMrbLNfJQxf4wGgM+7ldLh58UxKXcSPV
32lQNw+NTido8WGxcws2H4bu4K2XnoodKubfrpWu0ylirRbhIyrKdEeIxbSM40gw6Z/G5WIv85NM
spXMgzPvQXIgll0uOVkN63BUGIl9CNPLrjBl0tjmhl8sRKz+DgPFrv6nD7Rxdoo8WmHNofoCRUtQ
e3JhQbM25ZAXz9mwoEE6XDPEBWzigW783FZnw+9BAlFn/7pA/MUCOpFiRzzXGjZ4fV+WQ7NzVMSc
0YeGNM1TeUd6FVE1fukdwn7eq0qld1EcvLZe3p2pYm16P5hs4y9TUgC6sBlcQvkSC3ZrXQVh/i7G
Kd1bGAK2ttfl7zRIHyN3vmMGEq0NhTomqd2fV+leMZHHVvecPM262s/dRCNzZtKDyI18Oe9p9sby
3fUt/dqlPtl85QRJZXv14LT5pEHTDPyfW6a1v1ZfYaWY2an4IU268DTMxXrsq2RTOk6/N3Vqvxl9
+ypww9yMlVNtrm4NCgB0V37CmusZQbqpZ8z1gYo1vnwI9J4sDmaUH0Xq4uyAXJZX+vaqxv6PJJsu
fn83BK56tD3d37alYrQfjV8YlafntiGQLdbmc5G6hKDFbs2pp6v2OQq3VQ2u7iuMBG4vd5aHIInI
Da+D9qDs9nvSN8VdkYX0UqscszrH9v31BulyhrhpcUMvK99GS6PMgIf5IJnPDt7wQCJBmWxaVXwf
c0QRjZziZ6NDBoJw62tfyfCpQ7B7AYX4aPNpbJrGdQASulG+tkVfc6IKqmNZMJNb3iGU45QjRptO
TApBZRGIzF4DITMM1JE1nWEWfPjI86Yv8Az+smvr33pEjhByaRApXCWe93nXjl16D5ka0pXNkBQe
SOR+Id8nehhN+901za9yEIgUGYSRONMXj3EpAMiP7X3dx8VjoSzmWSSI7aXKN7rNs7PbCL2zuRsW
TUnyiFFLr/VEDrXv4Y2GnATdvsXBM8CH2sWmz/Q2M8+MZ4pjykQwtr34aaz8bzYipZEp5WM4yubs
EMnUuDJbD0MD7cHSzePkieeGxBzN+NjyGudduwx1/K6p77K+xQuoysfRQvEeZQQy/aqPGg4lQSLs
p5aJ5WrCHQVbcykFyKX5QWMqOV8vTsoIZwRst2lMy9hfa5BpeUyiMf9CaNDAeDULT5gyzdW03LRz
Mv6tNDB/q435Ylwp2BbpNgr2lX8376IR4ZXSZbayMx9YObOcF7ASh3EafvQ1BBEMqzWtYfnDGcav
gwijbRqZqKGcXjKHQzfoh+uitAMinqhcp7iSe9vB6WHhIP/zDmj/1np1SCPWJl03jE+283kP9zUq
gBxdMc19aoaBr/jaLgtmszxe3yrXK3ZDhyeqiSLzDLj5H7tR7Vb05QTriEsL9YHgZudF2h5n2jIC
l5hURA3ZuB4gnq+mnsY6oKY6vh/6yOUgjwrIyY1LrAIHRWnycX3nGqYHtWlqMUiAVGAH8G6JTjQf
hsA8sFqRZIh3XYC4teNB3emi6Ki6SGZKhrq+1CO4mMQc+lW9fIw8o8Y6TXMTiR9vB61eIqr4i3Db
9kCG0C8D97/82/+y0f5WDTrCBkMlTPTq/PtzNZgzOchwpqerX+amoTVOdY78Zw7xlOL/WyU5tMkV
5pADeBNjk8zD9JUPZpVmD2GUEkEI2B0b6mwc5SjsdzhnJ1eA3rKdLtxcj8qhDdUmZbu8Puy4s5Q/
vzWzev/zLWH9P38V5brURByBhbI+/1WsBt2FZZAP/Mtiks5qmZWWa56l8NIVVrYnb5c0Siqkm3EY
y8fY8bHDiBLPUt48w9IwVtdhieNV+yZTxuHaCIvtk7r+6rNLAoXlqMd4QKHyn3o+QDedF1Wygn8u
/zJfsJbn7VOVR1iVWjrqUng0Pf79PIb17PmRRWcX8Ma7Gukcp33vngKNKk/YmbPykoDhdr7r+8Fa
VwnqucADiWWUxJxCYnIOw3iyush+JbqmXjtT4dzR/e/WloHyC8L/WQZezvdlxn97PpeT479/9eWA
zUnDofPtKfXpZJl7FidlkxC6oLcH5kz5QEyBjsCQgsgMIyTviW1hUuQVWIdyXVcdOXYazbzRzt57
W6dbDuQSnXJa31QEdsE9A8JwNe50NttdIcwTIMTD0iY6E9oYXBiXgcYf8S4txiSrcqu1iQJ1rczJ
wqw2lze2MYUEMSzaIlm/S/goa4vB5xoThb6dIXyukZUGBxxSTz2Y7i9hhmRe2M3BgdLwSmgFWuTp
q6rNZGfr+19PTCmI7P5fTNb1Vdovknq0Un+5w39f9LitGTqZy4NqOp97F8xWsC+JgkVvpnOwvjY9
hS/sk+8sHQytvleO8M7h4pnOa+NN2pOzbwx/KiBGjPJow/Bm3nQqhHZpa47yojoEdtPUF/fXI31e
LaGZZWD9ZZZpftb+c1xR/DrMyrRrwSf4tLNMQVuj2xXqpqQtUPqSZpMHflvY8JCJXN7h2WXTk/Wt
QZrCegjsZjl64UCbQZ3NvZEiVtJ7Kt6/nAXNz2dBtjqWdybbxMbSP/i85SXcDB4ANCTbSdTtO1av
HE35m+3UlLBiKo7B6NPI1Fl3VHm0+7WIxY1PxwTSJ7m6uvzLt2x+fur5lVxaMugV8e2BNvh0PPUr
qZ2QRiNWCApCNXXqllQy4qd8BmbOPDyLofkhTOeIA+x+dE15kSKSqzklTOXPN5yyxOdazVF4dJXH
AEuZ2lHW8vP/Y6PrfT8MprFCbmFgpRP1eNvzPQxdsW1bSqqunvtjHQS3QS+a01Qn6hSY5CR4aage
3BTTuWDsD1+aYMBI+Juo85pLlXNXEkJ+Z2W6OVjK/Gq3A0eTyQk3dmE3d9cfEnODyi1cJ3lAFmKE
65b0SfnizKiKrm9Tw3x1nSFbLJvBlvEgA5F56bT5pbslAOftP0ZGnnlb06+Qi/O96ivcqHlB2U1P
58aFOAXsiWmLSENuTZOEzcZhnV/+LIq7AdkSkVvN0JebGnjfRmXeKuic8LvXEbbe0LnbzamXbQvb
yDex3S1FXDZtykqF64qEuMdfnATsxC5EW3B3YrlkXSLZQZk32NUD4QUPFtm44ar1+Vx/PduB5T5p
BCoLkoJJSYxDgEDdEoDbL1ePtQRg0w0+TW4a7kUTXZxhxvHAUMWeZcsB+r+4Oq/lxpVl235RRcCb
V3ovUoaS+gXRaqnhvS18/R0A1zl94j5sBkH20pYhqioz5xxThTlotc8Gy9VFylx9RSTENi8xCnrS
WdGXAveoOMrG9KhGU88NF15vyrVQpvx6RHOoN6EHjGpG6TxU5kuIz7pJKgIWwHe3fvWm5kyWkB26
pyiO1F2hVADR9SZ7tU1xdoABPlX4HTYP+cLo6AFJTcIGA+uuHEJxj1Vg6NsOPU9mNz9JFRl7T1Od
K7SU8MBRm88cspRlDOCuWwCRFQtMkPV59IFNNH52qp0iO+mE4z6eBadGBKdRB/GwGL2Uuo+i5+RZ
xXgecro7oR7i8GnNPbcPvX9fzZ438yPnhPzZjYEh9BENxCaL+p0dDOm2cJtfkq7vk9FJsWoD0zjM
CDPi60qGPfreANZnjcOZcszckbxM4DLmJ+SPoUanj9mO8Ipq47iZs9elw+SlNpKtkD15dKHpk0fv
MOVTHO2takYfa0uZbikA4iQuP/uofcYjNj5bZQ62v2RCPh1jHzfd9EwY8iZLJd/NL6miYeO0+/vg
Rh9jQTZq4XYQE3IlPzdVmZ/dhn4/zTh2gBDnkFkqGcWIBwmccLUKTuBI/1eazbWcHvrUOTxYI54X
0mTq4/48OCk5zol5JwXejKWPSKtktu6SWkl/XJeXUdrDyko1UMmFe2Q6pj5zMFKfpYDamVtljA/N
UJjX8NAaFMVpL6/zlWKikyKoEnYfLIupk4hhyrvMz9g5rH3uKS9ObXF29txX8rXD1QAHfAdJ61Ob
+/DViyTt8og9z14rSipOSlzqxz4D3M24zTsLvTaWmp2rXzjCZbzqoBDmuR5fU+xuz7VOAIsxGOOT
U7fQ7RMM594ZX059ZAzoEgredMAr0iTjV5iGAJzjbTkNcjTHwk2YSsTqOcrQlVE29DejyO82o0oc
gTuaw9XUOgWOC/sd3nz/yet+2YTTHUKT3hnSW7RR8zX+43zRy/Z7bryTiaK05CuY5yonSTIxOhPP
q87oO0EradkEdtaGcgVEIOHvAZHpxKaeVTJm6dl4A5PmWZooIqvklunG2+M9mhG//LlFlQ7jyqrA
EiaI0hZ8YolRg1E9/3fVYKS3QV6TaQ5so8fchLTz+R64BH4enDkAJauKuLo1rO3mnOATYOqjvnaV
mbyU2Y80UxamyRDUDN+VF0q41nm9aeta/PEy5KKS0POCU/UF1EK58QYAGtHkQ4OOLU96YfyopBnX
S255UsJU4OzXvJfVLbeBvgmHT658/veqgON+LliKyy+EtgaRxQzEo1rdZzMdYUYkGkGxLfDB7/R8
cJdUAJ8uf/kP2tsLm7LlV1u9BDh3X2ITbD8oo+FZkUO4JiyCpEaFGKaK3BA2s6lurJt8rWUgjDOD
3HPCofXF2A4OQ7au9zaW57aP+84b0JjoxYBKf7oDc8jVaywJ7sJPXZAkDfq5A+dNSLI2Z9YSmnXv
5RnaMvRaRk/KqOkITCVZOpwxgA75VjX5RQ6y/ZVBIHi4nWfLsz35nudnrqEbrDIdtBk/085R4vpb
TIkETKOApZnaVLSxhjCGwF28eJ7m7wYRXVPub4IBeYD6eS01Mh+jikRWl538tXAFjBuqDvBAlPho
RawIBx5Omr/QHpZD5zhXKay/gBm7k+fn/QmvZLtOdI2gt+lyfqP2mleHzgYJITg7SKlX45ODNAaU
tThz4K+WQcoRh3grfjN97wRbQccwkfRixyJo32rIictC1eunx/7HJEYht+vfD1XGILy7DM6URaV7
Hlh05GJ+qrV3pIfrZIz0k5KY/j3M3W+HQMr9Q9vWMLUg7lq8+W2hfk1PlFgnoNEz81XmUNv6VvvW
VO341JjFthUSAS1Ylb40W7JA8AssRU+yU5L5I0bjlPaQUuRfYA04dCsKKvUoqoqn/G9lfAd9X35C
y1d3UcXN040uylW0cGtm3Ocuc8dXCPkGauuoiDdGmYxnBpXaWmk0f02MM3NcpULgOx28gjYaVgMB
APSOEQm0XvI+pVusYmk6x9RonWcjl2+eVq4IGs4OFnc5FcK/p9JFO14q9sejVpzLxj41zIPveRkr
dV23O3NezWqFQPqxdty1L8xqK+HxLsCYpte51VsLXT4Zxe8yStU7zqaRUG129OFYQwG8mioiEdRp
BKKbBgo+Ndd6lm7FGFdZQ5670uHwTC6TJN8KNrWBiUWdzkez6iWmibbpaJ+uE0u2ZBuaiAtIDcK7
XlTBC8160g8hnp6s+SjOQV49pvBWrMKF9FkDSy78/pBM6o+gHwi3V0pOk2AgHkqWf5qWxv70nHdC
jR0CNInjLhWW8vmS9FQ0vbHBhGBMVEG8TJ1sLWLfNtmUYRUlZnbw1fhnxqP8w/Lnmj0clTC5x52m
nlQblSYhtJv5MFdLPX62uKrd4UlKjP9kZ0NUqVtvX9SYrebLsLKHm6uO3a6g8aQmSfpRqsrfcGAs
8/h4oPBGx2om8OOrBCuh6lwYRr9gKLK9YznR3EcO6mpYmYeqQDreOeLsEWu+7vxc/oL7yYbrqhxv
e2czSyLypAZtlAbx47I3+moXagYS39EvXmTefblD5byrKBdTznGH+SGensmwe2+rQD+jPIyuruf/
lIEuP3w2UD7FrbY1i0J+2CHwFyXUsN7yr5CqfOXaOYjy8Fyq8foBUOmYP5D1U6Ke8Ni4EJgae5ep
40YBkvHmy+YtGDFZ0HLCbWv55VNU9vucbiV6wzS+Ex9NHB+Mgobp+m4kOnFb5EH46iF0ZDGwThV9
54uvugGd8uBWJkQiVLJap0akngurUYFUm8p5vgSMnCz6pPyt0Wd+ysI2A6pWcFomTnoxX85viPr2
EKwRrbKTPdmtui/TPwTt1mqqfY3D8FOBQZkZCVUe3h1KJ4CiQ3nhgKYvsBJGwKwmjS0e/XJNrIIO
SSivdgU5JotGWgoqxxq+dCPHdRn3OhZhZKFAOzIr23CKw8FXTdxLG8bJmGsHbtRH/cSpoCZFQqpL
j9zwS26oxtazNU75dd7t/T4nOcn3+3PeFs0295X+zLmq2QZisDexOvwZucvOHIvHZdxo1e/cDZ5U
7qi3LkxUvD8aRoKEygB012tQiHSVQspjijQpA1PAHW2mcDkdzuZ3zaYed7DaxKale7em1d5NJ3vI
Xqan3kVofWfYTy+qV2l3TGUrI62GlyofWtJrkV9PwpejM1U4Pe5dIer4MF/Nr9tDrJfIoPgn6Lf+
56mD09lfzf+qUX77FvhySzbOis6OXLgkSh7nB3t6lkfMDJfz01Ax//+vP3+N0q1/RN8jOp26S3Of
qYiFtxpyI2MXBARUghCHSegdvdHwjhIjQG051lNqx85VReE4W1ybEf+MaPy1E9rVzZsezHTIlpRe
izTNy+coiLCr1MGXl5uwalt9LQEObZRJy+OnxX8P8yVHx57MULCkBODql0pLbk2qiL1hiWoZNYU4
ItPw16Zadlt2Z/2NwZ5PBZvDK3XTM8eyHDS91S8j9I/AnUmTDaLWXKMRJyrP0OWvmIQA7h35ZqbF
jr4wgS5swhhj0oLhoGd9Ow0Wd7tp3k00VmQ0lrvBcJQl5a75YirpW6yU7hEXyA0LHjnVmMpJ28P0
WfR89lVVXqrIHy+wL+XFSBv8PaV7nf6XJdbVivXhkPueuLdqfSeAQDw54KbOlZ/+9sAMYAS1vg0j
+lvFcfAW+xYjxNJSD3q3cW17eLO7q2GExXuG2PcSdOErv9q14pX2T1FTLkyErdHRniyTzCqvoO9n
m2W7BEBVozXu3VezTfp1msR4i4lmedXJg98Rwkc8vD1gOKEiDsqCgsnHnRAXKSSTyQLYa8UHdOBo
20xT76QmvNKOA2c9dy5HGE1H2WP/wbrGTDwdoOJmEvVrSh8uHMz0T9NTQKCHemuE+acIqvcgiSmK
GPFTSPY+Hai0fPGRkj+zIcRbTGTkODlO+AuOzMxeml9m8gh3CcSv8MzujTSGj37oxRMmDOPtwdxS
6TPtMYLBw83D5wxd2pMrtowpAA5F7NSJV19tKAoH1PmQa3wGOrgJvGcrcPP70Icdey2pw1qYBZ/c
FmS4j3bOet64CyvH/1P1Qwz9iXhE4cb1b8Jrdk5fKneloVWgcfxY+kXx1zeF8oQ4F9fk9Ax1sb8Z
mVg/UWzzWqFQhceI2hHMsbKiV/ldC3dFHWB/Y2GCDuGWGm6OuNlFuTireh486dGAk9zuKARkvezc
lgMm89pD3PLFnNQXODJLf2eaU7hLg9i0YkVOfD3Y0tHud62pRtsYavzCnAHZ6qrtjOjUJEmyNfKC
nNMKwp4adLQakk00NIdpanaPU1jizTB2R5bn4K7ZeEJCHVX5/G7RKF99bmYnH+eTMx3Xsa0pJ39Q
Cxw0uOBil/qIVMtmG/Ol6SqE6nomcwiSCj0Zvkja02RT5uke0vKE2MqIe9oGetFtnZ4wDWzIJKIX
MtpKx2x3mapqbwPdOpWS7wuTAfDITKZPiiLPA+CSDVSMcZ/nvXXwCw5tQNo3GWB3AMZGcS7swViT
9qG8eG7gLApTfEQxSQLO9HlIps+DmD4PwaRPQ5u+GCCYuY5BJThBGLXYFtcGeYYMG4KJRD0A/uS/
sdx09+90Nx/xMq04djMZso5BYZQRWjek72G21No4RGaLLDnsOuNZ84R1KvP41XZUGG2hW23hiFJr
J1muwQo08105NL+r2q1eXbdNdqDt3S1V/i7AR/bUuinnITUrfgL+ZBEIYRF3Cy0lK9Uo6mwz5GQS
WiJKvlNz5aRQaEIj/V1DKFi5rpueRkB7lxjl9NJ04/T9vw1bcc5AQsSTJTOK+3KiYYex9ZKNuvfi
u+prynZ9bn3RnfPcANrsnJCYDe8iq9KTZaEyLb1KuTOBR93c3meQJ6EApAUSNCL1VH2RQfPc1qbz
apPRHKZ2QvqlygpQq89B2d7MCeKWpENDwJ5cl6h1Xju7Jcy3y49k+FJ6ULY467wRHqhiLTn6hpdt
hRkR+mYFzTKMleZ5thAowt3lVb/tcT+VtIroc4EIakxCQbMoKzbzpT7DgrreWH3lVjGcXS32gQPr
FlyRnFxPLC58Vkd3jfasPA9l065YW0EHJlgN+Jv0W1G1eGIyOmEmGNzNPL/o4viPjQXGjDAPRFLn
zsSpslDA+zgoRx680jTRv1On62iekSBXqE23H8PqdWgvUQGRYuGbZLawbvuDUh64COZXCdP148J6
oyEQIcYjKNN3jeAMoLO4k7r2KhLWDYuIbNT0PsZGWZvvqov0y4AwvvKdYYsifzwxE1FWrRarq8SI
SVTFH2zis+sg5k4sND2Fhd5ltthEVoWJtOOnVXvAMpEWfgMKAANCQFFL02t+4C5QkMsY+cZrZffs
XiA9eFc1stbzltBZRXarKwXKriFWocFOLgeIbOAh+ep9Wf+pJAhI4j+aHSOi4T6o3b6GL/lbCZmd
dTpSCE6G2EM4K80PeacDp4f/tp4vkVEdhhrmY0tI91rOaqZB86+EJWxahrYvqsn83xbFZ03yCCUD
bcxciaoLI4Ykg0I3VnBJiC50V7PqKrQIbWpmgqzZd/EZbmCJOSDw9qVrgprss+Tw+LZwepNqH+Ww
E50qXAbGWJ0IA4L9UBWMZWdQFxVbTGtzurNTmcanGjyX0sMxIJY+52jaY0ibAqnmp3MOVaIikfR6
llvCO/WdH6baYZyYOCy17aqQhWPsbyp9PaJTx4p+ilaJdTPp3xjstWeUfvt2gv/OD26kirXJN7/8
91pjufKcFGQBKLRQaa4zBOhwM6zMcEp8TGW1MdlXVyzoDQebqDymg1at6JR/FQS2nmbScmfUxYGp
A+DpSduTqW2PQiwot7mDSX2qlvSI8BEkauVK14PsRFonJcFU6Q96BVfUCP4yB/E4VXggz0bVezXq
CYoXS5DU8887aoRLMHTMifXhx2/UMd7BHPYWVuBVG72FWl/YLQzjqqgOeKpZ12WX3Yo+IsEj0iTY
N7/7oqpej7FmfRSeXW+aaQyWBSab4YQC7Pkg/p+HWuuuKUErp7FW/iSN4f0o0Z8+HJ5rdqhDW8Wr
gkX5GKqcYPAmLEbbQC2jDqm7IaeF/XnIwx0ylOBWh+1DMuoAenppaibt5LGOyAcxwMdCwQZt4XSn
mTo/YPa5KfWkA0rkW1zzLT/am1ZshNf5kNmaH2ZiJ9fGrJqnHtMku59/dKazvk1cHqrT6fq/pwX2
pBiDFDFi+bkeJeEihHcsYpKdDiHJTouwJU95Ofj4H1pKMug+E2SqrLcq4s8DCld6dVOJW0oFIkIv
4hPDrpegki439okxc/2EygIU+NgZfxk/wJAgF/s0tGV4iivvy8kqKtK2luvKVo1FvAO+rP2UrvNi
C2V8Q1a0zZX2Z/7z1RyPnh3EedbUcZ0+1ze3YJUNVvpA9sqiENbRduvmS8UeuKj9KHlHzq/xQbHj
Qw+UehXBAZ+nDjFU5auWaseu1igOIEYs3U4if3WaDvqGw8g9pa6qnRwIJL1fQNAMYgQ/bQKh6lRn
eFPN2A8+R3dSQpa6cfSw77w0LvWl5dc3pfCCU9r57yo/x53jOkNdUpvnK2VcDkOe3hNPaeHpYkFw
kj+B40bfXoJbT8biPdSjcU1udQMTxiwvFcA/qw5fZx9dXxpfoT1I4HgQAWJUR8exxDLgqI13yTyn
WxvS7J6zpCBT0xu7e6TQ0SRahWlGoidreBbl0bbRqUznwHk/q8y3slH7N1VR/ojUnU4NIcVsdy6c
G6Bw+Y3rdGBpL0lsKX068WWfkSuSbSvCcE5G0jAHs92JpA0kYdmNPUyd6cX5bV81nVNO62NhjA2Q
8//12c3PCLzf2E4Ldrg0RfKNQCEVhTj0Ghs2FcX0mLmSnsv0qtUHzmas23useeU5M5TyLAc2Fasi
/G2+nN+QikZKcG2VOFpK0z3kJHjP7/77J0SvWLtqEG89zOOrxPuxFxk4lSwsBQ4jXnN0Qjb5M25R
R8GgV9BYRopfbO1ibE/9hKWan6XNJ9OfBua1y6Agd5z2VCeKthGSWFlD6VMgB9BLfIbxbwkmz30d
0IYvBvHNfAXORVgQ1kuVAhXFCo7C1dLTvwc9wt7Kv/ieG45+qkxeLcyjZX+Uua4de9vSl6a02vhd
C/T2qefYsCID0NvMq4mZ12jscuhQytDuuzqsl4nPhyQIou8kycGI4WTahzGOS0PBfyHNttrO+1Db
mvGpTzSINO0ZiGCytvQ2eKFHts/woZ5mv0cgm2GL3LEHHcKq4GKnr9+bYHB2nXZoDGJ4TBb1z0EY
13zIRn6Id9aUg2/DyZLUKy+hy0LdS3rrAylHfm42uzj3tL3ddvve1OxlReVwqGMIzYHLiEKRTbLU
66b6dPwE6atirUZrEjaKsbg5LQrvibOVDCjKoh5DoT1E5151q9+I2bgXStU/R+y9V1PwO0963dvr
pBGsZ+XTSPWz0C0mGP/1fqnh163OnC8kjorO0TBiES3rY+TipGq9HjttjZun0PsnVQKZcm1QmPPe
OTfAtd6BS6fnf0Qn3GNhOcc2YsBGB9U8Ml3+SmrirOargjwCsGpGCdT1twde+ypj113WSnRQphl4
JcmdA4fI2LBlKKBipvoSOT9i2ec/dLf/tghw31gbo01pBv2R9n97Fsa69KeUWrhND/DnaNHkRQ3A
6WfaR2UTMA8O/hTyiTyc/cPmWis5rg9QxXrSX/qpkzG7GXrQBa2O6NM3s3bVwUk7VYLiQ5XGsDTz
8G0Y+nb7GHa3SRcec/3QppV1byQyJSzvLgET2hHFk7mHvcIMnO7YkZWN7nqK767WsOxO/29ezgYt
UxrY8eSimF+LzD/skwNipDS41OhSlr3soIOTAIPMq1xXfNmNH5nm69Rt3mOSR348XYbSi89mxJlP
rzeSAGIYX0z+KdkgfNDxNJ57DUH69K5jJ/5RrzmjMHtXX3LU1W7jhh8uqMl9NMCBYAShHUIPhouJ
VDe27JhAyz7dGmVa7BlOWjeCBEayKn3vbvnGDjGeuky6nhTnyhHxWne6p74TpCe3+ruYumTu9DA/
6xw9Ag+kxSeGeHekG+Ottq34Wpo6AfQkP3yKLMjWWWKePBpH50z1cJbhXvp0PcNd9pBgj03nhm8K
pncimdXDLHPQI+IT6Nhocse2pnN0i+S1C8SVaY+4a5X8HNLYe6u8iHGE3y40Cx6la3HzgBD+r9AL
Xbif/w7Uc89RZOGwhRz3VjuSkRVOg36fWcMNz4BTKeGCcW+PhcTnQDEN/+ZnnVX+ah0GV3O7brRV
/2Ipx8ESpE5iMmSysojGYFxwLDBPRTzsoaBVqzk1JOjID7bV7Naoirpvptkz/WGchGP21lrw4ZAJ
/OpL0jgqTx3/D1w5VEdk3VlWb7RBgRFqRIOK7wGaMyTga6tWIzcB66UvyhyVvj+WpzBTjk7pQR8x
4ZnvqshlXSYA+kRyzjEvGm1ndal3qCnEy0m/PL+XIlk6FWV9KbxKb6mHvJEVQUEhhajl4NT4rRun
JXVWwPxg43wl5hW38YxNDx19XCJNnmZldqPBR0/9tXC6jyhQWRGdLyGTZ6h8mDp1c09CBczVGpd5
SrabHkpKstIdFmYh5UUpG+QIUVxE8HB8Yz8nkkiMuJ1Ig4ObxYiDc06jlVC1fawgqJ6rU9sZ++3j
o/JwSmMyD+ktUO7IZKg3+qj7qyYq7KXBbIgxqcYd2jI4h+y2mYEZPqDX5+lKxzp+ffxcLf2Lm+Ur
t3rArG0GJBTMdRJN+GE7++B7yydbQ1OC1ewe0enrnTy9slcGXoul53E+YZAfngK3RXE7zU284lXk
MnuP3bpG5BCSHd4XOvl6vth7bfSa9Hyszbrf+I2qH+ehuuPThvHTcNwXRfyaJdUvia/hSU0iWiCF
kl8F40JKx7regfBKj1ZhTSnR+k1kWvBBZi6lPdXCmDBUnIhbswzLq9xwWTQNeLig/Co02qcGlSBJ
c/ELUZz53uVMtdVTD1UUzdHtTPJXEtJw5huy2RXTQL8Y8f/wfaxgVLYffdg/P94eMRElwgGYWNhi
oY92vccR9EgaamxxB2zlbQPQQIaf7a1as75BEaLU2fuul2xLHOl0FwFqYuosoUzX41rYjXvvBwAM
ZHo4jQZaSq2vOXH0k4BHn6K0MIuL9SM/AVmC+6jHrd4MtiW/idUIk3ZFEKy/U7P4ngShuNDuMUmp
Hb21MCD39B1jpj6a5gdArzoNGZaD2OlCH+OuJHV6LRxxdbJeHmjqIBbpi/JTww26mB+CvLXXD5u7
G14kbbGH6AFNFvQPzj6LYCKpyNJU97M9uXeZEHnMJgF5ePQvKidXz4bYsgPkl9rS9iYNwP3sfGD2
W5l+viX804DJqBzm6cPsBWG8Gvsut/I01ujSbgAS7MhtjDBjHTZluaqGAeBxjiJID4N173tQNRio
P1oxJRKifVDZlwbxz4dny2RdBN1/SATMXFFkBJA6C/09yOnIFsKB24CT6gUb7taoRtAbRK/iDWQU
oYDeCnMfhW5P81Kk5nsv0ug7SFCidKTR2AVzwtlu7CE33TR85uEjESQP37g+1iZR6H7JKcKsreY0
PwSK8ktjJMKR3KLGi8a42Yc60rvQA3qU92cbpS4LYEoW0CyfVCJLwpmpWPpUCpSyVfKLKYsN07eE
uy01iFhUyK+urNt8a3m1wc6Y9U+1t7JNrGJ2602V2fSB/HHaqP/2M0ympip67F3OCHAMhfPjM+Yr
IlqkOjAtdk992U4tCV9Lk12dwEYqWa4XDcie46gX+i6s3HqNyRX+DTXZnryD+iYC1CvzpVqAmpwp
JwFhoaewSW8eSQeLuuqtO9qAPc14usClXM2Wkpo6ZC0YD97oX2nL+XdTVPxMcdpu+dXUlftkqylD
9FmVmFjdc1u67v+55A8gtvPX6tM8oUnEWbdPYNLnnRUdx6r8O39Cc6RXTDV6WmNZhF2/8nugC45O
dN2trBxm+r3eePsIUH8yaXUgDlYnel4tQQTPbADE87AOM7HWafQ5sFodDayBOwTuFdvvH5oy295H
12K7gX2MivZLs7x68zit+exfSYIdl7Ce/BR1if/McHUjSlLETWhvkaH/j3Atjo1TGzLQzCqNUXOC
25DvmuSZsNShDkYhfHgjTYk4qtRo0XXJa5HRkIX+Y+4HK+s2qUdaQTeka0aO8WtQZ8kLCHKsE6gf
yIWm+TGVzxFhoMfH9pJOhKS2h1CuOxBAgike4b8Dak6/oUyEvtd7IrzUKYujUvGL+cUQ0atPXnqv
Cb6EP5GSOn3C+zndIdRNEMKjdrcrDmeZ6xJmZesDDhaOu/8eZjnDfJn1xpuYEgpUv4QQHBYT0Nbx
X1uczNuw7NjxjdbaBBrbrB0B657J46OWL+oaUP6MIHcbNCGVw4oBlQY+fpJpF1mBHyaJ8KOhw7CL
2jzcdBpmpWlJcoPUXGZhFKwDyEMQw6qCMBUA6Og+i3IFX3+kNJiGyqwVxyL28m2NtfEzLl8rL883
eT4kDFvCF9XOxY8ODLym0l6omYGwAqEVvfypSSU8PRJMICNEBAZMMtH5DsBWnbtm6tEEpJ84hcq2
UUCy9jHr7AjIy7ZaYog3mD23qDFUtBNZToEfuKBxah9jkJ0ZW8qIJ8gxyL47A9ML1JAROEmXb10r
MF5L77OoO+UHU+f3wB/9IpAOc3KtyXUnEe5tfkYaXkU3A8H13tTIC50t/q3FGlQZ8pakVvdiNywR
ZhJf+agKBJGsjP5gfRD2rO2ayd4QaOkNkYPcP3RkJSoL7nj/COKeONBSk7/GGImpMggXtllrX1or
M+kCLjVMgewHgbKHUyNWcR59BiQ6FEvPKT8cu3JONjjAypKQbK0Cvynnkc3cdDLs0d71Cv5oy+eG
NDDkbhCwF1cwCeitqRtsuNPLoFCTTTaptHyQLn4XNetZsyWwGW7mZ75uJ5ue4enSL8dfnUXabkly
8NYLYujjUcBItKtevAK9maxV1nKR2AdAONpWJjo+64xBBS5a9ZankXqLNXD7LHa612jbGhzssma3
2Icu+XjzAhQO9u+2srBnMt9/Tl3jbI/5H4VMhKcIOgqC35jbJUP0HRu2t2ta46UZI3FMgi6FhcwX
VBI3/4A09ic3GHdDgVkGsR08hwAFtwzo4VTYyg6QSEmFF161xOxIo0u+Z7tpZxm/lag2dwNlLCJA
4iQE52Lo/3H6J+6cHYS6+MMjPHYDKzQ/FKQOLmrTJP54agw05vi7VbwQzR1J1PEwYHIrA2Ohka36
WMilA7ski6qrSmutMzrtLRFxtKp1Ye8ZnqdEGKXGcgDJTjxIWzAKRwCyGnXX3FltJV/oQG/iGFWV
lufAfsykuYaEhy6BRlhrlCn6mwiJLkyDD7B4hNn1xWWu7VngKaL6F5H99JOaKFWnb81O6dO2Ni1l
XWzx0bz4SR2/Qubixpxgc4+lz2q1t7klXiYR4BYPRcXcEiewbwnfeqsqZbtvw8a5W7FcoxCXv0hB
JSGYidBetDqUIPKtc+yBV8t3qpUGYu3IISp4NfhFkNtxVXwtfk+T8F6k0fA5NlUEzzwaXwwnqdcd
IbVe1x7szjTwceq/TJQpNKGb4MKKGVxaT20oYK18myk5xmywl6i4iZkOYgQOBEB8DC2iL4XNbqW4
44V94rkcSloJuM9uqe+gDrbtbtvqZviSwNimcjhrRHctpUsIlJ+Jz1lW/+gTyKIgo73skAa3abpx
5HChoZhuUIATndc62AmimkCzcSiXg9vYVwsX2DKREBbKFBxpivr/rIvKuCXV+D3/LfL/fb1nVAc8
MmQC4JP/OCNXqLGOYdSX753an3TL+200mXFJPEe/KBoEPkWtS6oyRIyZ1dHh49Ox4tSJrpVsqo72
LnoV3Hs6s8IQje5HRNLjMkrhCRoWDoUBbsDaCLR3EaiMcMLKCk6w551BfphQjbou73dd00TbQtNg
RqA7u7R0gqIivZRD2Kx7AziBnDYLPaVVii6btLNQ0/ZDp/0OEtyYWsntiTIw+wAxMOLMfVfNxsBF
T0ZNbzbZ3XdH8CO0r3DuZPmzinx5ESfacOjyDOUY+bqnyEtvkVdXV1mDjrPbtF4JhLgrUSbOOnYH
86BTeC+H0MM4R/N8W9mGvS7cGn2DZZE57VQnmiX1adCKZMN0nthE92d2ruiTfSUd6nDBx8c7gvTz
wGFugZkl69zU5bWM9Dsa2OKmJKCbNDKJTTJOd56P7nDug/xri3Sa2BSKOI1mQX9y0LeJWqr0I2kY
iS7rngD7TnOMBKX6lGfvgnKIaHQBzdHfqFrtXewYVGvSRhyXp+Nubsn7EaLbqLvnPuUAcb/qKckr
Yy+9oV86uTVs8rFjGZ2YBTA52qXm5Lh2wuQqAjv4JLrD6GNC4UT935M4Wytq7N8j0bRPAbxM6Jkt
1R+iN3IcFyoNpFskm0/XmdpbLpJN34uc0+NUjtp1orLY+SIsDX1ZKWa/sRhjbIYgT15qTqmu7l+K
KUYWO3lxqohAX8yXKqia3ch0e2XvCQQpM+x5E5Jj8DQEkWQYtlsM0tUrc3yGn6mR/+ji+f8xdma9
jVtd1v4rjdzzbR7OBDrvhUTNo+Wp7BvCVeXiPM/89f2QyvclqWp0GggIUVZctkzxnL33Ws8aWOyX
dz/O/V6kBdznQtWVj22cJE4O2+FJdbMnM2LUgLTk3bR8NnURXZqiQDTRRvnj/NYggVshyNtx76we
WnpygHLiF6Z36vOoTlDjtuGCk4JJR1M3G25WaJ4B0TxV/HVWpmRYa3zdkHBxBx8D8l81G93NbJmg
JHG30Qg4N1IDtMVh2tK+SvVHqdZ3cdX2F9Bu+qMBBIr5s4xIuiJ+oMa8cM1SDY0N3WGZef5uSILh
yrbedOpWt7Eq1aQzsN5tTNNi0m9Avi67Zni4j85cCLaOlxEsVsc0v1A9lBv2Hsaaffewmk0WBCv8
cdrUY/M8XmeWlYhRzoUj8wd/SkMLPdK4mI/hFUrQQeBh66oLcbdHy9CSw9z08HKPOpIvLJNZ14u0
qVhaQcBmdOr0IrZSFwFGu0Oogo4mzPJOjqhoB5672f0kKx2/twuy0FVM1DgxA7DKMzEra+G7avnA
2wb1O4vuCdCPo5mZepypom4BdrEcrbNa4jlM0wG8uEi2A9S8NSlI1k2SKd9ynbtj4+2Se1XtoTyy
VEPnH8z2WueHDzL+GwT2crtKEw3hE8Onl/ujEPnSfHsXShktci9DPBmT7R2x4b+DGOafI8YZ7tDj
GiEQonoRnX5gtlbuaq94yjJ51aFVJf7RGB3udsH3fGzh8RZttzdJ9qTpaXPDaLMvSmZbq6RmsDt3
qdlBOvf3p7E04hWnlUeEHrIhVpN9L9x1KYrqZUQIes9A90lkWQYd8UGhUqwM3XM/y0K55bL55OVD
8aTZ8XcCGKMPLFHfu75YR53o3iQj2bO6aa/hAKiTUSMz+d4Pl8AkHRjl8UOr+jSxBxuTTt3LmzQz
9MfGgrU14QzcqI8vLWpAuLSQ3AVr1hocw49uCrOy/VLb2pVNykWYXJV+RMhPhX3vmsle2nCxB9rC
lN321aMaRx55u6Nhreaaq1a88I0xfqGc5p1L0/LSFKLcKmFNGkFTOhIb78fCdsu9R7bpopgkfPNz
XvtpZqT/Vbr5IhexBrErfPGwnOHIK9RXWyHAVlak8CiamLKyiBJkoAGU/wDZnqNPQyFDtobt/d5C
Kll4mtk5FvX3BhfzwcusfjEt1t+67s1tPDZ2A6HuwOPYWQMJz9G+JEpLp1ZEymNv0r2PYjKYo5om
fECUDsgVPAbyRK6hskG4OL2XhPJcLLQqhzav/JWcdcp7G5qLpomzDdUwSvsJi2MaJC30rtpu1XmZ
wE6mZp56G5JMXqpuG+288hHitPrselBnI2bUDhYkc1N6IVV9MERHzeJ3FanZPGhlxwxJy09jTMi8
m4MOWAgrHvb3hy7D4hXtunqJxkcrg/I7ajSCPop0U/uxBp2ZWe10z5SVocE2cjabXD4XjPI3HcyD
4/0N7ExE/WaI8DJDJ3x3BunEDJeGqq3y6TAzVjqSHmR1a9OJ2f0kwI8UOV3ddY6jP5wTKUI2bwPw
+XOWVDPxIDaTSc5klUqaHpAqm1TE/gzumuqWqCGVU241ixj00+H+k9mIj91JgjS7bSp/TIH7y61j
zc3rWCbjAljwtvNjc+Hhrz5qWuxtI2aZ90dzIYTbpWJHnFcPvuWLg8LmErt3A14C5xvZTEi0fH+Y
2pb5fqYNuTJBLp5H3kwoEtQWRUsr1yDXZvRd7xW8ZbKgYtK/ugj5bFbT5zbvvhA8haE+9czV3Oab
7zutq1RO0ZtfRx2rSKs3+k3N4nhpRRlrnaaeg1CWl7LBBClTMS0IZEIVLox6aY/5TU1UnPZigri7
g0Sgtq1+J+i43ideVDthUgWbWC0r+odRdYzhoVJnE8kaKMJd8s2lc4U1mL01VT7NhYOUGcnn9CAF
OPU5RPWBNSmdn/n7l6SuvL9mfjHtL8a+xNZlgoz3cEyNq+fHdDSZiq+QcVbcHkJ9o2ZSf8TbgjSL
JtQblxS2X+KKLrYVmhd6YjkzDVN6IzeWzdifqOj5kZmDjw7NlZVdLInM05A240WfNFEo9aujKqz0
GTWgDymx9U94pdxDnWbvLvXyYT6EgQIjDj0QpEdt1/o55q3C1XY4YehF1uzcSyQLz5FJ2EptcK+X
wMqd5tPIlL+4PRyxVWmwfYMnmr5poYs+C/nkIEvuLp5kIzg0m8UQEoGkdZ16zBXEHmGpdZu4ITTC
nhT/VdK+xE1i38ouKJ1Erqyt2Tav4Zj3+0hYIe0SWb6RaUUSK01zpV/NwEo6sPGeCzIi3agEQ6Sj
v6BRu2pq4ElzN9k0SaVs8IxzPRIfZiBZAv+mcgHnSyhvDOOVVkvoR7vvg9qSLYtmWV0WNDc2bZn/
sHHIvQ9Sh2UbCOvdZtoYwmPYS0MNtZrpEHNSvKG7+uHG/Cxd3N3kMo+XfofJAxtmvMywjxVB8txP
J1LL0/MLvE4P74/+fKmcN/1FrdLewW5VvGImdsIJYmLXirGKyz7eNXlc0r7rHE/Qx8Up0JFVgFId
uAU9cANCfpK23KF/OW+0fPVYJYry3EQXqbEbx1Rr9VqaA8wCf/yWDTL3i1ySr2aUVXuJ7JJ1KBDp
uAyGt73cxQvYQQE34Aaqj6At3eSnWPbHCR3qrbKGTS6xfeGrXJjFAsDJcAqKJHz1AzCxKqMgS6kL
tLHZvrC96DUn1ploIKIW5le5Rfq1ca10k3dkmmg2YdliWkDmQ+16TzlXzsGL2j+eytX6Bh3RPcT2
SJXpa94DTozoOL8+MhkP3L1htc/lSFJu8wj2dImuBqiYQqZpGnVnw9BbhDpte04sppLseyJHm55j
Q/jelTHQ/7InmgtrL/Nx2nYRTR9GnOgOu6Lslq2B64jMkPYxq9DwKHrFR6Uv17P0Yz7UUzaopeIY
DJNoWKfNx33i2PktkeV5bX0ns0Wjk/xZhOi8eKu6pwIN7qKTlWAr9ehL7OkgdSpoS92jHYNzKkrZ
MuSDuASJau4UepJwH9FydE1rvkcjsClCBF5Kpe9p6LZileDG3suFi+kmaCaNnBma6P4M4wBDl65R
3dnL+RTrHlytZFAIHLHLdRbG46GPaQqiPs4YYhjVm5Q3I3+G0GEP/JBZYXe1w5Qpd0AnhrAWoMnc
iUolxZQJlGjeXlaa4q9CHwaeVivdcX7kz6cGS4PSJg90z/WbAA6mefGmtm9VIasUMRxaNR8PRrG3
GPYsCzWjtlGnXHMc0w8RftdN6Xsd0q9MvA3tVRkN6z3URyYvxkNN9MfJZLqPgQbjz6IrI389Pyn5
pb8ZJES9UV4AfEZ0XpThuJDtOF0ratwvurrK9ok2YEmObap97RTkrXDQ7zPV0dQpgmNyihE8/OpX
CwUR2FskWeY2A++9DHIjAkLYaOOqxcpfaNwy6yQxbhnc5LVfFuq+ct3hZCglbsFQHV/I4flQNEn6
rDT+RiaNX70Kvyl0QYcsxVqM4/7VzgBOdIl96RtjComdhtmeDfujN3c1dt2FmALGezCEu3xCIYS1
zrSVScpQ5lTLjPnPEvg/eryBe1ZMEsnVLqz2g0kcHa2iYWm0dbwPKlOeWDuriEbFo6pV6cbLbWNJ
tfZVBBF+hIYGW50M6n7Mtep67wzlirFoxxFUBJkT2N/gWNXTKcRT2zHjTN3UHiBqRWmLg6v5vHuE
MG6xkMpbovzkdZUJ+OMBvWrX0NIroYUBCRGw3LSoLT+CVN/pHX6/hgnWJiMGeDN0Xr9Dm2Vc5aEK
lq0wiu9ECOtlirLMju0jKSkkgPVBtsO7Z23kdNAPor5NBvmPcpBdZ0QzcOhlxFSDMu4q8DUHOWI8
Bz4raPKOBbWvHxXPu6ip2r+xSg2lha55KpoRFpZ7vIR46S3PvhSqwi8+PapN7VvSbtJ4NI6TEfBF
yfyD3/gWmbyK/kyLystwLOEkK+nJucoy7mCXpk2brj1hBKdIKMNOgcuxwA47bETTZot5FI0+Sj12
CGkWyvRHhgS57novu/RA+AL/NhPfmZOx+3ZbR9KDAtNB6z3NBxnBLM7Lx/nExAmHh0doa6+YposJ
SUtm1oq1FynDQpsNzbS+GSmgIl391W2rUK81FNWLMlTfjDJQX8tcZFuJuTYrMacqTfhlpNvyISzc
ozLmJspapLOsjaRoFDtPGmjLaF/nRZmkTPlYyEO6GKShuQsMm3ayFGJXXhiTJ3a2wg5D4R5SbgGy
baV7AhBfosLWLn07FtvWrIGSe6a7nKf3UmTqBzNEkTK/ZYoRBQet8h1b62+zbBGXenEsh8uMy8e/
o56yvjjMZxRGRBnO1Pn7vtZUSw2iGPECA1hlDH1Rtp6N60aLKBfO2VsiKe/zVNKftKOxhPmCfEOM
krmqbZq0oRs7rcoxtkIjTh5LMn6qUYaQR2Dp2k3sczNo9nFow3A7WFa1S4VUOIXSMqqmi1QUuffa
GlCjAo1ALzBu1o1w+tXseApUb920dX6q4uAqjb25DSUZFLNb1Y42U+Z9YbAIGNmP+ymMl2ng3rnk
dNlnItGQtzYqsky/0Tf3LU0m2se50U2imLUM7aq9N7rH0eAXGQO67HR1OhXsOJOgDfG/Dzk+Gepi
fknahLCD02OIwusokZ9D/3Z6aNH/PbrTgcm6tVHj6qW1XSYXZohz2NY88oiQElWio+5Mo0utVNQa
cekdaLPhx1JHyYHOsIwt8Gb9VGYkMeTTDD4p3SR62ha5pBfiyYvtUEvNpjIzMiOj9BrUWrrIzUHb
Yhx6NqxpMC3V/pNL0m8oECKXmNHSgPHs0MS5tlBriBKoA6YJdTO6DiSjvGTqlVTW610MNgR+vPKL
3lh4nUfgO7J4UaMqxLmFgEiMmVjdk7U77TSVAFIm598CS7p5Ru1+CPeFQuaErCf8riv1B/7g8Dk2
A2/DYClw7kuaPRK321ZssyoK1W98qK4+Ls0Xvu++Hrts2RZm+RwPHZwGuTQ+NRyTJn66kfmmk7IW
4uGqh/IwH9rO/OMR2LhHWozjJqNO0E8Wsa1HO9NpnNuBvcKcggMk79qXhgtkO5e7epRr5FUQhMjb
8gPPgbhqWRPi/bLMw2Cor6Hi6UdNATmgjQrxJ2PnPszR1CGchdRkC3p/W1A50M6f0PbzAaGPu8Es
2C2S3v3jufkLgxljmkWYsWz87p07D/p1s0gPUdp757nYzUwUrELHZEu2+Tw76pVIfwhiDMcTkqaI
u5fKFxo6apu2om2oh/mR3OhPAxyWcuVnoAaijJR3fLXiVYn9z5qwtU+q1yWOEifVxx73ItakUEfR
iHK/I/pwsjq7gR4t539TbQhXq2IwQPzrq6ZlfJKmgYm2gHzPe2unGXxSq+LkPZtcsdQC2GvSSjkU
SQ/bwk8AjYzJAX8RLOn5IXcyJl/ynuRH9dTCiqEXUx1neVhhpQN1kdavAFwSGWdGBmFj/jClS5qY
u6p+1VPKaKQndf5lPlSKf6jw8h8YMAIB3dR1usYGRH+wUSX+UjGIbiyPQ2KuO1luz6bf1HsSW+mr
F+15mJ7yp6hfj7umU48qHOUSkIhUHougHY7VdGibeDroZEqAZlv1+lCy2jFgSDX9QxNStshkVlsv
IOlM9j0mJtXIoiPxoYoSI3sNZAS/lHVXJdHaAyM4Zr1TQyeIGncpl2izItoZjzBzFsF0F8EQ5h2R
SXx4Pnqc+ezP5yXRQ90T5gKJDm643JrKrUElcjKPLPS+DB0k+ubf+rC/Qjg3v7U88EOewVGus5Ql
ZIJdayVJbpLpPczCoJIwHsir7GTQJiSPIi2/yOVDQNv4Ww+oZGnRJT/L6QjUhk+72mqZskDil696
20OGM/3V6nCwFyFJtCBcEv1CHitD02kkqqCSXFZtRgLTjM0NidUB9kMQJuzitKOiLMDj+qY6oNgQ
rxkaoUVu5Jh88X+RyFsQlSqQF3gNBYcx0o0pmNcdOpsy0Bap0ydqdhKdVd1CwWCT639H23aKZhWM
/+mPPmc29zo3yFGZNdzwIL5I59RsT4wR3Jee2hfmtdsj2Q/Ws0bcGsqbF9NkmQWGRpfuUgKWc7v/
UumG6wg9++5ZUrGPZtNFEdHSG1LgVRawYVtIycmQpGPOgOKxMP2PQgjrfiZkBBkW1nSaZHwx8oP+
hLTrZT6bDy0SOX0EQjqfmYkgWjOdApUCuFpx3D/kffFD0LoOQ6J0aIO8zk1bmeDnKYjo5EsIwgp2
/O/sh5f5FKSeSB2HMPSRI0hiUbho0Zdg+YFMpvQttchl8EuUvAbxfR+YerNWoJ0p44ZdWcx1rWuH
wnzrVMwwTjglTNd6Z9CXnPhrIfMHblhM9pIURZesP4yjJe80zX7FWhpjjyMvm61nd6qt5Au6dWuP
/ypZq8xbF33fehtjCgcgUaG8jnVfXptW/ie04Yxa/zvp0rTtSbVk2hBz5Z9xfblEqq2aI9eMUpp4
+SQZa92Nyl7l3Kg4PRoyAnPKDiWEFzWRY3wkq+wdQDku0qput5Wtv2G2UneE9THotys0jQy71/PO
pE+Sxf8O9RPil9SEmY8qTFOmK21AXfw706+sVQL+KpivWWtqz7YCNlTDBvQwP1I8wn0Qi57ropRp
LnYywfLBeJCivDpXJhVvGbIPrHK1OhfTYVCR7Pa1qSxvDKaYLAovuSF42UIDPPPXIF7HIvF0mDQD
hRxT7ir53pNj8vq4lZCYqdNVgnWF9Du96n2SoiDhubEWLR0Xy3K0gVIs8Oth2dXREz9Cebzfiv0p
2ib3V0XfuZ+1UWD7xKozJfNaXj/eMEjvJc2vuYZLz2FWku7zqTPhBYCnFLUkviSBzz2dzc+3phpu
YrPEKh1j9GGsae1n177ZdltVLkjMDVqdbJwsYH5elsuOTd2qyQt/008pZbmuFWyGsthh/JUt6ziz
r66Sh84dFRt4N5VZDV5VqmSNnDjHTuLuWPXGpfdIDyJahHDCqckYM3Bf2El4Jd5Gf6zo0Dl1D3xy
/iwq5xkQFUlCRxgHv23WBPGZjM7d3qKXTaj5BAfVDTKxDZoM57tMyGi6cj2AxdnKbThN7GiBmWn8
hYb1lE4XEkyUTAS2wGO0rNPTi8imuslB5t/icPinmLifSaYGHG9mZkLms4rrz/6JcYkhNwX/1jMN
iJuL1IJF8nCTL/qRStpUXnLh9fsSxNc2igw4r55+VfKWXb5hMPgDwvtsYjEYwsraGQoBwbNLVS4V
gwnjHhHBei7q/NiLbtNZrCOebdP8bSzKtTYZvqJIonXPUGilGtG0Z8PK9k8fs+lj9NcbA7+jCgMG
IrBiaIZp/YTOlM14cPnkYBzMcqxgKhNSuKbeQq8Tfq02+cqnE4feDG2TmnTVDcnduZqNsjVlvvje
slR8/P464Zx3z7nctf62Y8BEFjKTKYgTxKLJVGNms0mFZUJ9ktDqhWt98oYnRe8/6hV9JIYv5Wbq
6eoNLGjHj0leL4nzvLNKRk3vthp7ODeky9oIyppS5PIT445ti5GGTxiRnFrRASlp9YNhetvB7+rd
vEBh58RgoYl6O1OhRNj4a3UWeed8ipRxbE5JozAJnrCGutYwG8qziqZJ9hH4cooEj5cVmLzORm1+
pS4PzoFhlGf6Nd/rqrkMWdLdIqrfFVEt+h6jw3ipG9Z2nISWND5C64kwRuN5ynjbaBUgGxshWiLC
CB71pqVp4av1lp79k9kExcXHrIh+wUAjq9n4TOkoqAs1gDUFhxi9BjytdYAd/UuO4DTMSusjFljZ
vAr5iO30InM/20yibirTd2sonl3tWZ2kB2QiLETj8ytPDYUARuhOzidnCnvDu6E6aYobm/pVZ02O
+AH11T/QvK2fEdjTJWcQv0g2iMllJ37C7KLFsprMJMevs+OnRs/eCsw6u6qHtaqSBbu0WjXgHfTW
NpmFP9K+38vY1w92ITJIyIjZm7SuLlnrpfvW6621WUXVk554J6g7u1GI/DUraV1xsxEPUsVwJ2YD
SeImoTGtaX4YfQIuK5TTjdAC/1oyL3Z8hqpUiRmqjLKgJFTqYAuLKNkymj3g0RgO81Uk5R1JAJgc
9zhsl1EikidMDwwmU2LCrUbH504wRKmIH3FBwtts3BvR6O5GpD5OVwvpRev7E2HE3DpHDGA5W5Jb
V6Jst2IxfiRywzXXRc+lHsiLEUUdOTTNUEK+KNAjQwfYCZ2+BOmy7gPbTPehKSlGZSHOZRWgUEdF
/oxQKVjYZY/hcpq/cqj2JEVxEJlBQ7Jtn2IKtmt/lUdXP5RkVixjPwcmNp2Grjb8Q5rVL4Rw/uAk
WYBcA2pnqL9g8O2y8+isy9EylMr6VChBBbNADldRX2sPTVN9rw0mqDO/xsaXDyBL2qnayKU6IvnD
t9jJTsY0Yuep/ISI5N+TMY42sxB7lNIPdAvmFdB3tMRSlW7mW+R//o0+X/37vzj/luVDiZyo/un0
309Zwn//Nf0///81f/8//n0KvpVZlf2o/9dXbT6z80fyWf38or99Z/71P34656P++NvJCvdSPTyA
/hhun1UT1/NP4X1m0yv/r1/8j8/5uzwN+efvv33L+LRM3w38RfrbH1/aff/9N4uV4j//+u3/+Nr0
8//+27r8SL99/vz6z4+q/v03+1+6ZtuabbBk2oZsT/Gr3ef0FUn/F+MnC4q1JZOsYRBI+9t/wKKp
/d9/08W/ZCbQNAqx5XGDmOjbVYbQ9/ffNPEvVbdMiE6GSpAWWoDf/t8Pdr2vZfc/GO/DH+d/TRP4
FfNNDpfJFpgFj437L0teVDC3dPNUXkAVHbat2uPar4lwLlvFJ5un9o+sZYBmG5MBj7Xqu/T9vlRY
NfBccxyHcz/k3TEbc++ftr2/IMh1jWgAlbAkk5Bx2552xX8hWQOFzRlBkPedog9ZeE1DNIoLvomQ
sIcMs0QWDEDzw45NYKqM5tEuWmmblqW0tLmrIhOAHVZPjmAvVMU/gLZnzPhf9wqmoWi8/4IWjy3b
vwSxBXj4Qh87KTLSKXOig5O9QaEHK10bT2AV4fmalkNjpr57ZRJGtqtWF7SrdfgXfUw7smApO4c0
P5yxUmun7xHDp/AgH/0g+WqXxiXW+uskytgRMWuekFZf1SgWNxv0kdclw8EPQwZyk4u5YwK9tPXY
CbFxk+mUesQ9jtF5btbLImVSAU1lbGplN98qRO+Rzh6Lr1jwnyufHWQdFCtLpv5xVYXJ2oQCsSPb
3zKOKhd5qDC/bKZQqHH8B9T8LwnEpq7pltB0PinTf+ZEfP/L3zkr9ABc8ORiJQhxoVWqvpTHtjy7
qUXR/tbVsk98FMCzKO/xPWKdeYT9TLcK2USbkcj7kceo2ueMGOCJLhvp58zFMGkS5I6hMFQdFxPE
rs9Lsaw6v7lbh4JBrjYxRGgTHChZGD6EIkvateBuVkaL1mYhchvpAH2l+WDbnr0OVCjXEh+bf7ie
finxzCkkwIYCpmuaaqrWtP/+y5ugZo3hwvgAujT/07InI/pxetJIXn0zM880/VhDNZjgtImsUBxE
UliQseNxNxuhcB8Hp5mSEoW0eHVf3P5yT/sfbhX6L2B5g0udC97QuGlxt/ppq6L1WMo6slAWvk8S
1qTBqXQUwFVANNI4iD3kgOucOFaW7M+YFngXSGA/mLl2l4ZePOyebOq4hukGLyKitaw8JYb9zv9r
0BccSuQUPhjWtDqJHgjb2BaYDjooXRm9b4hMnvPnp6ajht3ZYZyu4mnL3Ct1vjbKBtGOdIldlNJ+
oF+9EoisjiEMIY5puU9pqxZvozng3aqGcjH2boS1QamxOBV0eijiVam6mUb50LZ9eimT5DEYEQQY
fZCfMQl9t+P+ObZ6AbGI7OB/eH8R0P6t/jAV2YCxq8imYbJHgPvzU3pIYgUGWmYjQmQXjs7QG2Qz
1va575WHIkJaKQmAtcmgK0BoKsdVfBu1+tmNVPKq62OQkXYjsekAFSzeLbD3utsmp1z/hho6OLk+
ZAMcyCbs73EVTtLPuIJK0ghJcVBVfi09BP34RDTH8JUf/nT1jYr71jMINc2xObCbxN2iR5soZedn
MnR0Zl6zgZZe9UfapCHAZV51RCegHJq4efJx7JulLC3HTL9ZofXchjKCLem9kGGdkpxjOX0ZPrNv
Y8Ja7NUGPLVBpICuqIAlEtRcKx3mUemHCEz98mbK0YlwyNwRmslgi00Ok7JRq27AWpjFULkNY3FU
jAoNqauu1Mj6GodMGayY3pr3KmG1EsHCl0DbMA/JIQWL5yoqH03xOOawwg2bSVosxMIfmwZRTPiA
BOYjG25VUm8asPNL/Ov9JfF/tF2gvQiNEU4iaDxotD9scbUkKdzZcgApo03VXReMII7hQ4CDrvs1
nXW2fVmVoqA+KbJFdF106S3iU65ua5lOInTI5Ulr5Cs20UQR14pwJKZqyxKpPjO9QVkJMKBXBYMG
ztSPLpEnsNRwiaJBuYSgme4Hml50qnTzkuVKhoQoGb8odr43i8Z3ek3R9szTYsf2NO9W+WG3amw/
v5iDF9IEE/pRZJW9TQt6O7qwNh129o3e5KBFLFVaCrrcr8Iff/ixZX3HOLbEKaQnhnKuJOFf5gMA
aW2DHxp8l+stVdG6R/znGMiMVDNWfINkeZfqzl6pjGFI3kfap4YgBi2Tj9AiR6g9eN9zN34L0fm+
B8xNsG5n2gsFeo+eUe8erdalYxkYx0ZLq7M88X5SipAKpzjeOwR8prsXyDWf0Pu9aU0OWm+q8xJa
C/Gogtzp22uNCP4poB+hGIX2GhX5OvDqcV0EaoGH2KueJdN+qYbOnKyv5YrOkX8dWaRsu9YfSr0e
Ly34xHtDp0m1Za2rNlgXwAmqYu3sdrTwAsE/joOsX86BCs2QK4+4U5HrcA09a6730ZsKUrRCecgI
Oryqql4tkb/Af0kbsdLq8sd8VoUWZJz5IRJOFz/gfpR9CaQS7qH9/aBI5/scbeh17S7vRvUa7HFV
PuDsu2JESi+e0hRUgHhsiUWwX22w/T0dFTmHR4gXAzi9XV/qykDw4GYddsV0WKuQo7iwew+9WIuy
wdRkvGfzQSeZxkcsBp+szcxlXTT16c9DpbjRts0QiFCyJk9t5W4w+3Rf3Eo2tiE/yhIcpQJvjHl5
pPnq2gacfzCBMEe+Lz+EMr+g4uXNTolxxTIvfQkoZIP6E+JAuQaM/oA7u7yYSWEc9Ahmn+LDby6E
8mEgRu399mtQgARXasSZE9rYJ+ke0Uiea/peC/+QkKR+4zqzYASZNA1B9FUWsW14UPXTjLGvC+1Q
BTVqAQgEy5AsBTzRI07rJlO2wg5/zJIyVmWgeoX+ih7hMR/kHrYP8pl8lMVScQd4ALiUgJFS2G6S
sq73rYiIYLfaYStjZkilKkwY3He3Kuwtx0MesOkbZ44wR570KcrqazCJ832VTaXQmaFLihzvGbZo
Sxf+1AMdjz1OvfoWBUaxMegf9Up1iyRHrhAUxV5+I1gAgZyd1dfWk+trOWB4RAvmbkP0sXta9N46
9/A7gFfeC4qk5QgaeQbN9yG+caVzUS3v5YE85aXdtBhag+CLrofpUoJK+4duoPP8LzPxcl1O2SJ6
S1kOUgaI23QKd5Ot+0jnyx6Cz5aK/pKM40YkPW5hX3ucif3zoTFNBWBXEb+ooPedNGmyY1/G9bJs
ysrxCP3aaPaQOm1PkiLdpbZehoFvbzTL/cBSk52Yd7MhNybMHv7+FXMbnH8DO9+h1NqbQrrWvtTg
0GnMkG5S6CWIieLXVjeaWyY1zc1M2G8y58Y902L9xkNa7ADW6AcA/d4CgHrMrR+GVle2/QbrhQo0
MYV/KWloRGgQhgw5OcyPIHo0k1h81WeNd427YEpm51dzqyg+ltprqRbtB2K/emVZ3Ro147LzSoUh
qIbNJYj6dcLmxXEtoRDbSlnAp8Pe+JFIl6VAUYWAnqKCxWidYJRauIzI0XmAYfLApN1LhDHGfR8j
ceFzvGqVUUFoXpYbfGwvRKObD1I/mg9EK+nTSvd9/j0BR+2aSb5nspAszYlyaE+GsrGNEqIz/I1Q
6nRVwLN49jNCH+O0Wc2DILvbK0Iv1kFMd6dAiUh4bM1Nn+whpBHZEbU3N9iBKKC5D+jSFV2KAHac
V/suUizPhnPuZTgqVNi5vTMQUXWbfYTDCrInZABUmHy0/aexzBjD8+ckVbbeJJZdMgqzGIsx9whl
JnV+QWRwgcln0+H+K3M5f6gtbN1G00DoNFZj6OVvSRvt9XalKu3zkObWHo92ua4tnZigrGAlttT4
jKOWUaGUp2smG482BIQTn8bs5qWfdS6M10hDXI7eML6WSp47GGwqtLh+4DAQ+45RqlzPL09KJdh7
xrT7qLqvjRiDY1EoxWMQifdsCFriF4LysQE/rcLmcqhCs3VjZQ8yW1LsGuGnNcrEY+KHDcf+UtTG
IjAokVlV8iGpvo2h8l3tMFcSD9vixiRdomigUQ2oPFvm2DjZLCgKUXYsI5Yu6sTY8+mkduZbENbI
IBQia+u0vWKBtg9jLqODytJJJ36bhPN7tijdWWEmvajJlJftXCx00sT9nAQdUN7ghR9DbQmv6l3r
Q2/XKRb/ZsAWMZ8oaq11UbvGXmYEaADRthGhJ8FJttmaxuUJq070PNTtieHwQyXgD/VdRXYUSTe9
K2cO4TQvoUB3UVESTqZcWvOV8mjg0FO56g+8dy3kbVB3+jKM60OhDcE+73DZrc02lzfuMJzUkDAQ
SxcJowsA+Xwfz2txGxORgIyav5qUrPpGAkwN4VJZdLkrnQZDWtkypTvOw/ZolGa4Cup+WI35cDEs
NswaIh1a/MZWazRw6XW6rYCyEWzurvsKc6L93xydx3LkRhZFvwgR8GYLV4YsetsbBMluwiR8wiTw
9TqlxcQoRtI0WQVkPnPvuSADgjlQUMifyhlfD8lOFLEtjN3W1G4wwqhD193rhPf6vcwfEduukTM4
knqPhcf8rPKFea/6xUlmpUt9znQwlZYhWQg2dApCj4N94BYQixbq2/YHJnaF/P+gEYFtk5WUB96Z
TagZmR0/CgqTx2GXqeqtHh9Tn07kH5/d8lqz6QeCcb2wWNt7WhFuQyS08XgzlJinSice6UHj1lxa
eAvZs/u/u3tHOtd3E6LD+Q+aWY8w0vofhOg72+3KO0VhNioyck07H8Kgjct+dKJyAjavcCsFPcu3
Qr9FzvvCtgUqcAfKVS2cYZNSxxKMB3komBp4LL2Np90vECBl1fpizEDQnODT424hkrbHze7Z/jEz
uveqLlAmBxo5nQVljBg9lK9/RgufEvR6fMDykwEIp+SqhUspm3Svt3/BJhQsSLiIuvFGViOUdbz/
N+TVX2bdfzRXXYtNNNzHumpIIwgu2Wi8ehOcIXBv2WGQ1X1leE5Smu7vzCGSFOay8edSrW3GZ2uZ
E0uM6qPcQH/YHWv1rSfH3dcy/Piqjlt7Pw8u+WX0pleH3Pogxc/KWqUM6uZ+E9+sgP0DdZ16blr9
j/6KbQAvzapQ2e8t3g6JagHsBIya/faSLSY24MGPZw9rq92697Ojulsfc0JoV/u3j/kJ0mCWYDDz
ITnkDn6zNtn6GvZFTQslpggSo0gXBF9JMVlPxkaDJqAu4+u/1u8IKviVTmthEKWJqgQYf6vfVcK/
SKN/cYJlSN3BunP6eTgjDQznhcfZGhWpMMuW4B1i0thuN3kOeNrjqCcrEawOyq912/5VpTggsFIn
G0gp8SzEiHjBeCMtcu1IVwgrS8OyuvmvgAEeNtWzU2NNFiPt+1dtpFfC3El12eQHVkhmbUXFZP7J
kaPBfC7cOKs4TnMMO7OUodwMRAgbvr9l8Y76jjbIxKoT57SYSHResK1FDcCEqMcqdRs0YKh3Argw
41SSUv/cNMt8aPrqtdWy4BnwWOhWunxC97JGmzuh72i+1x3ttcx9K3ILZk1qE+isQZpce6IKjhdS
d48vv+IlEZj5oc+kJOoQHb7zCAccRyH+ZiSYXN5unj1VC+t9MJFwaq64r4Xzv0DFcPAC7YsYIazg
3h4GDqKqWsJia4J1j5ie/pJLC+FVd7qbSWlYoOFbakTWeLV1k+U2KtzefaSowjjXffm2/6jo4Myu
ft8777GSKLgtBeqApEXExz7VCFSheK/sFhEmg9hG1oAzIAonu7Mf9gHdhzUZt8Uy/HRs5WOThopn
EovxPHdRm4196KmuikoPPjBKkDWhDLK6YIr9Zu4plmt1LCb1M+i2y4EwnJCiyXjvGzuW/p1TIfrK
l/avbjhPOf6isN0psV0LfrPfNcyF+Mkj4Ig25XesrGGDIKjLaIKshAsLCmDX3aLK4oggwgQVZXNa
rvOIzC1GXHx1yB6d/yfXA5beDtgyM/0IK+ZGLALz9cp35pAIhMoAFSHzCnZlrOCsyflkKIBEef8j
DSVAYtXE6UH6qk2SToB6wkHLAFWw0CG+oTn2Tiae8Fsm/fwu3DyPyI+H67c7iCIok3PqOJR5LYhz
9PWRckpa5YEo8MxwIviXGIoKiWb5OogwldFHLaqzqJENg2+jrBKzgdDXcZa2hQ0fzysRaK6oMnx1
NEgFORSkQsC4bmN03SNOuJHvYCs/RuR7y9J/Y+vgvdXM1EWWTIYLGOueCl2pvTlpljwRb/C5gCXJ
nX9b2QyRQzJjVYREapywqJMB4D576GtjjYVxZCwGxEGY+EAl06FYzdPsvNemgEiLPCwSPnozZEvp
XOzRitIu9LeAcK4KiguDhScMAY95RQSRLyCJNu5VSt9WGEKA8fprmRCvdMntQUH7yEiHWpkLOwNX
ka93SV5BwZzIniJpi7vb1ViES3oWUve4x2wdkqmaRWz0bqK3I3lZW1Yczcw5GUwB4b4zgWTdUILY
O1cLWjSnqF9Xw0tHSdqhX1tQGFCpxmvRzfGOnENf+wuOQdMwZIqTp0SiGEAQlwRAloF7YXo/Lhyk
YBK61BEM7W29P0+oUhPPUIhfuOD7ls9uHovQ8mnRyq6Mt94rsS3uXCmme4vyd411C4H6aFAZiRmr
pENZu0Ijzn3iNI0atoxpE624wOMHhM5T6baNSnx7+YOD8cY2ayIJ5JR2iGtRVnQ8KoN9KWxAgwuD
ct99njZE8qSDzLxw0bhj6zABsxXO9UBjt2HjTVwhREZjM8moened4lvXvBn06PTSbN7zNA9vRTuT
voOUI6FJip2Nb9gBpHjMu4hw7JyrARoC90PqZ+roT6t3tFsibTenBWfj6N8mo68YJQ95WmBHMS+x
jcht8TwtGawFA0ebG2gXMdE77NRBGJV8K+x9kYwrbmCn9Bfi07bY5nTg8M/ptZRidEokKTRmEIEK
P3fTDrd+BcGsyLDWkYxN6ea1l0a/aqMByRkaQX+D52nnBR0G0yeDd2ibbyRREfB1apNf0NOuTP8j
YYN54lckQPOc6qnQ+Xe05dUKcF0WOe+VsxuYv6WIZUOrOywh9SxBNvz75JtSy4v1yg+ulnOXXeNO
KKtvJZIgCe+EI52klNLiT4dCgJRR7Umj53dU+owDgSr0q5cxNYSC0nDwrTs34eQce4sBTt+rnrmu
5E+YYOsDn7b77XPw1we9Z7qSM9NlEuM8yk3dF744lw4Crx7iTkK9uWXaoTYLL+yFfXGz+YYlAWgD
k/gcv+xl6NilQlCr4891d/uOMX5CO/sSwE5knsZdwqM0DNqBDdAYDx5TEvo9edasjuZiJPB59HP3
TIIMGiyR25Ec/fbG6Pf2xvEyRWHOATiuwTHf7fG4zhPqt2qOjcyjFTMzlVTwi2Ohj0FK1GKoj1V9
tqfhc+D7uShrPgmnOGVEyB5KrTAvSuzRsjXVeZQ9BkLy3RSRjMak4f93G156vcHeaZxpI7c3PBBO
7PUGFknay2zmAJb4Ux9oL8ujcLoitfHthosHIyI37swWI26wLeHoYppl5feg3AexKxC7cvrNXTUD
tivuHMTWs7N+E892R3MQ631C2XsX+Fx+4Km+pG7MyehbdxQaodq6NJguxWx/yKH/IpsGqWTqrghX
d4mnzPtRG/+TVTdH391O/ryeZhCbvdu9zIPzQzX2JOg9udiX2v2XyWPBZuCz5wGXGLP9fHmTTqaH
Tu7dDg3O4fn6Sw6qfWHFY4Se9EIX10ik9B00bOZ9VpvwwtGgP3aqf3NTPW2DeWtUkZu1sETRuMH+
lEWAVt5YwqVnNun+9Kv9LRccox44k9DIYAfq7dP24ynep6ZW70YDwo2S4WWStC0OFqANEi1d/Bab
ZFNV1GWh2/BrisD4W9iYvwLjhREYzx3n+NIMSb4il1k18B+Fyw9ZbUWMX4onanDjbcOuuXjk5zI0
GYT+OnX4eB0cUWlf3tsPkGb6c5YhclqQ8kG8rF8mb7rXrtQZEKLeimFwCioHtsbinLJBf65FCxVG
Y5Ss+rsR9mI0El9F6UdbMWujhb4Ks1aeTT9imN68smH82yzXy8/mXFmeiewbL46pEfgGtc3yHIuL
BANaZuByn7Wa8DunO68SRRnWpN+gdI3rwAV/nhd7qwSwIY9yVGD4CGyNpE2KiKL0CyFaJmSjw7ZU
9je1jkrH4pt1UmKtEES9H+lcJy3uZJ8KxvLxVgpCiicdwCx1KchN7tfqbqaKPVUrO7iW2yVUQcZp
X1Oa14HK7sqm+zft2QkH3kXTVVph8pqYn/Pz9GNYW6tLVhL8qkoHyVM4U6SaLr/LCrNLdA6wx37I
nLh42PRuvtQ57puBf3fazJTftsGdY8R6OfxZM3wvaLjviQ3IMSrX/1adcYIuvjLaU4pz9dHTn4aE
zDLFYLmcYIxrjisD8jgAslpNaKkJniLD16Up76ydXbK53TQy094zIkM8S1KDZVp5dtz13V6XG1DY
PWyQokyLq8V2wF27mWWfasYEMsmBpD6xKb+Vyyt3eX6UnZ9OZSi86RtK86urbPGkY8xjoCDeBgkm
C7xf61f6vV5sNbXqyCUp+UxqdGR0OapMcZMwNDPmt2Kgfc2W7Z5pdnnYiy97ZJ46j0JEWzGGKJnf
vHagJ8rwfrDX5yEz5QAP6kpOapKrDr6c1m+9MiOLEUj4vxWWjIJnfL6cWD0mdj5v0gm8+q/0WYAT
VflRkXzmit0PvfXG784mY8WQmDIgSdWHwtxYTuMzPGs9xvCZIqHVHuxrRqacKcPtLXuS5rzcjF37
1JksAAIyICKBJIy3FIxhs54LBTTXgG4zSosRQdc1qdZ3G4X6SicoZjJCtioeHB4sy7ObiI/+HLgN
Uz9jvVs8/ezOrx7Qz9QQmCfAVXF45gGTBZ9iaZniacw9JLATAHFGKv6MVICVMSHeS0ii+Nd1z5jZ
H1bel0fTdrJwy2W629r74KksFCbCW381Y3Q7vxMRWcdm017N1rur5yW/QRuxhm1Li9DW1v2oXax5
Pg+znuZIm4de6bEkBbTP/LRtsFmx80MJTOvRePlLNmcftVdcK+bsN2css5rc88u0hiOBRS8Olapu
PDaL89HZO3eRAEcuJ2gns4N9SVRU6ozPMnKpN4NAWv8x6wIzqYgrDvlyn7DD5hQv1afrUfvzEwfR
QtxAMzx1xKCGKHo+UNB2nXsxSpuQpEEwK7OYYu3t0R/6NV43VKGbsabm5L/DPPiph/FN+D2qD7xn
ktFRpHxTHtayJ9atiuF8NXGZVXQWC9WJWgmvWKoXyJ1P1KRRRjpeOOhOlk7s69KlT9pr/2QJAkJN
c6GKw0tJkKqZkEzUUo74DZI8VCqm5S2xSVpRSPxpl3Q4j5HawuXNe8REBK6v93nfMh3Dlow1s2OB
xkwGGyCju0rcWrIiU3HAlocbSHlkMyoFtIdlbygYrYKTxozZhfaaLVHuLXVa6wMUvvei8B69LDCO
HSMJxhLE/plrR5FZuSgRcdOPhvmMACInvIFNJTyQF0z1Tew4yO53wicDmyWfMRWgeLrqVNYWEnHU
I7y/NpGlEhNk29axzjF/MRjsQYogdVsyaVz9Tj3AMzvkKnvavZ4PCe9D1ROcVTOuDoxyf9fSRiII
YuZnyMKLaEeepOb9cc3pl6PBizgk62hhpIXe3PiomStHQNREUlU44dgrK+IASpNRkv6yeQbhkIwC
3M0WqV/Pn/W+3Dr1kN2v2Aix59wyCG25qrD7dVxXkLdgxe/n8htMmnHone7XXUyUy1CWUBTnjzNH
oqzZr+J1ssNpurYurn4qfKpXNqIhYjb/gOmUc7M5G9p+hDfwm1vcwnrJCC4zViT4nE4lrZgqJve4
9xL5reLlH5qFkIS9n+k62KVkD6uZfS8j+zK8uZwZLpKAmhRu1JLrHwSrybxeE7qu2Lh6Bya11U3i
8jicFSCvbgd7jz8zO1SZCDt0qJ6XU6RAmdwL82vWZl40neWLmxkREz+YRrG7yBMWkCbaph8UcAtz
icBh7DsTh7mDz6fK88zNvOCNvy3iTjh/ajbTb0UzPAyymcPV0O0D0H2ZEIpG+Lu1oF4h20mokhUh
FEdHeOZdjkmS2vjTsbT2tDxkkyD/jRkXfozxhYrf5qJ2F74NdwRohggIKLbFgunK32y1u1wP7oWj
5MHabz16SRIcA3RCxW/HZkmaASMDS4MijG+9ta9xKZAbrv+t9oEqBifwOI7vUPPoxGxClCfWR7A4
pjP+NfcQQMF1oGUJAX1iQ6t/3bKgfe6NhFRgLd0xkArGWT5LMbAI0VaxSp+R5YyBwLmQd+iM0fWf
ZfNOBdXezOsCP0AnYp4lKi9vle6rduqG/cvp8Evk2BjEHrLECfPGbj6EZA8szDs6+mEJLkBT3gw3
/yl6yR2oqSRzkR+U3HvxPBplyhYb9k7hI1jrbZ7IhkLF/kfLHUsEyDOjkE57HNyPCls5ukFUHtO8
Ozg3yAO2+dD1MkuD0WFo5j4XQLEj14OgehWfEacGYHLmJt+Qg0hfe5myrE78oFuSDWpNRIfaxn09
/uvrgVHagEkvZ6sYMJHmH/8wJjI0DHJYDxjUNFIvEUFU5Rr77HtP40tPMN/F7IMToLExrmcQOzxN
HCZfS90++IqM8nZZabZGennh8rYxwkwCrI6hkAVqjVa5B6cYLsj3tNvV/xjkkN+aYmT2kcGBFMN8
X6/oOAL3byNb7+yN8isPnotOViGyUv8M4Ey/EBQCc4HnsnT8FX1GsdzhXnssRiYcUp/1j8ps3jSH
AHD4fYdgYuPbP9jUXdHarXtItfyXFMNicN+lhiRlovKwfedsXo3qwqluZ/r0Yv7OnZxCLkOnWBb8
lczKv82GuXqEK+i68ODb5Yb75xYoHeh8wVldEpHtbGBtgS2dinonWaDSowHqLa7+5a51wLMOXZ3k
8/ow6mRKeG6zp57SjGMwZjdgtMaT3SpWmSgALOe+nTbtaxOMyPycekoAy3xUwQFHJJKSieQQMZbL
uRjzLLGUgprj3ZhecG5mI+wWE2GELd8hhKGe7CaIj9MdIri0bzoLlElpxT48ZmbSMPWWlokw1qk9
1W3gM8LX20cDiU5okGdHSMs6MXHS0hEycypqq4C7GVwmj6Pc0vIdwTr8b+kN4dxqmGr9z4EV4w1u
zJNFwmXUm4WKu6rD8aj91lX5YGzAtHmwU32Qx2pnz9athIePe50wPrMgDJL3sJvOcGJfH+3rrvgQ
IS7tXQ4CBFyz+sNx5UdLbT620EFCXQiR1kAvYzH45kVKcXdFWVz/MzvVcXXIVx5dygBLZ9zrZlzt
FTWtnGrMcmSHVo2pgCi08Mhft8p9gZ/6vRm5DN3ZuVhM8mJkTqilmBFHy3Uqqwm5M9wPleeD3Xa2
V71Lt5HVnADLX2k+KB4/kS2SQ0T63y3gmagvXDaxtHTFEFAVbCSoFawuRIkiovZ6XnT1WGjTA3tj
8wB69Kvc/fuAsRMjGoyousnumfTQzp4vksDK2CJ+UFtqJqeu/q1U9bB1mh6vdHwIi2kHdYvc3Gor
Y0KvLrtNHZoH452u6Td6BZO2sFlf/R9+5GR3KKWerCI/dAIAE76nj5kvuit0PQw+vGsvOybzoAG2
uHoKobWWMaKNMTaureokxds07XdDPcRdx0zKXMdXbT/LuXjjmJAhPJlkYoV4bjE3UCbN5H3qHFbl
7EfreLHt4Fwr1rayGrnGtstkwFkg6a2smz5h4fcCkrA928N4M29VcHKF9xcXCHo4g0K3YVYeLg08
RgQiEmXY/O6aG50q7mZo6qDh4EwiycvQ1+TWcmqJ26VS1VbwfcEBaSWaWM1+cpxbglLyEPMEw99+
PnayOeoCh5JAtnWk/yWXCX9HQXgNdBqkPfqGp5ItyRDaZfcA4+zoj8EXxdkerhAw2JI0iI0oukBb
cQ8Yu96nje2x1tNSzSZIaWw34lds81/tlhrQffSFY/C5Dlft2XVyivKb9D+6pxlRXosOhsuoZSPd
wDOUpJ6OrnFwFTLIYg+oG7nHkBCcLcZIjBu1G2mP7znJoPwgOWWq55+23WV8gg6mJAkFKVB2KvMV
tiRbti2nPiOZoEBr6ZCkffRrpIrNoP10hafCzuwPqnJuGO4Q1qFxow2o6sN17e4Nxp7Qg4Jo7pw+
rRgO3JR++caX3zL90ovEJFF1dQAEYJGPmJLbkYP0gfYjziBpIyqsq9BQdXFgOZrFLMOjSg0B6/OS
lxSMZ7NeMFYxGdn/NaVx4Tze4gFxJu/AHyG9d8jVIKdz61TM9JaTUSW5HMC6rw0VYPHsg6mADdf+
+I0DcNq240WydBo2hEjCuhu06nGZ9j4NQP+iMGQKWWu7gDjz1OjabyZh1DCRNQbv0LAurTUK6YmJ
sLEAHW8iYBzOna835GkDLx4bbo6pmJpQq7LxsLWwhRR6KDMjqIgS6rZy1iqe3Dylg3sxGv9rn+t/
rGBIX9TaGQVJHSO2P9NH2VG3Wl4Eh/LvMLovnurZIVs8gCw9D0XxFdhIEcj2YpNf+xPHUD4fK9dK
fIOxHAmy94zBl80ZDiOW8DCwMoSu+HSSf7NlgkIBxDO5BtsKf8a97mPANpkisvthGBHo4zUjmCyV
6+tqw3GKdEZqLplYuAS4Q5cswoELJbSUr26+jolXcHqDsmRbgp8Jp9jJvBantv89Wuq2uLarAQrq
xJv3Y6ePN2Kvf4k78FI4sek+3ciChLQeyTQSl7/t3B3YZ35SmCFRWld4EW1LBSmZpg2Pqqq+8+us
gOuoDjcUTTGIAzYvwZ1JOAwfGK6pWexNEqiyYvLfvwvGjKBW29QZGY/n+ZzMVkB43WSjUTC75mgv
79lYZsR9wFcS3codFLTH2upuQEw3tPQDvy/gxQzoToi98BaQw1One3PST+OGdxJETsA6qt80FVrB
RJxck0iNuadmUfgsLvSQOmZF9iGKX3NS+XHFT8gg+3uTRI0KD0eA5WU/vIjOISsDBoT1qIU9SpdQ
28TvADswLjr3AHDhvruyoycs0rXepEAWnrgyOOhAI1fSNmK3t342r0DV4vNCLyjQFQCKvSeZ4Lp7
nvfXZirmsBjWgszp4mOz4ej140RVZiRs6R8ns/g3FxpMi0ZDieIBBAmdkQdhnuA71MASsGjQzisu
h5i1bxDa1yGy3v7Y7eP41tj/EDO9jqt+667MOFSL8d7z8y9WemtQoKOt4PFNAaWqqpHaD6JE/B7I
eFkFG40qCwtCcePKApDCypIRVJJnPi/N6HwFBaUmdqRjtYHW8rXy0lwH4gBjjXSdZqBVnvoVABCZ
oYgPv87dYwqCn1A8NWKNzLG5BsO3b+ufcsy1A2Aoyos+SAhV4XVz3W9oVUa6uPv7PqATUEy5CIbZ
kIDAsV5a42tW032GFNEYvZGAB1RXjIF6pmDFWzaPqYHyCa43c4iM9cu8qTeYSDLFDyGTJyTOH8SI
BWHt4PkkqvS6Qmbsuun2mVk8PtRKezIVKQS80CBX5+z9/3241LZnANR/gCt6oVF5daLP4z+2/298
anU8ob+JXApo/h68awcQOLaGxogi9dZbwX1QGXeFJzxYGIzv2t45dRbu646lWgiOrT7sLg0tK94+
5tg9azlLLupWk2KmYx2gc7DtS3EyRfXWCp6IIuiXuPTtOdSpTA6Sn4fi8IqJdz8CAgEixenXLfpL
O3Z/Fy7wOM/9x9GkTZ+D9e161IbbxbfEdRnhcCuy27G86d208dYb/vSA25gM0CdzYr42N+2n1s1I
hpf57z7SdGG57A4DR82lGzpCKAhsWjVYJz0UH1EA7M7gGIbLNcEl/3Xz8Ztp4dM66zvvPT710dqz
UGss7ThcdKu6joYzAaPIVSx8q8RTyJLEpHONdPa3Y7ysncvN7clHNloA8Of1iaBSLJL5rQ/LJLsm
PwTU3Zm4YhbX9pWAkQdTEuLkT1k0joA9ZhTXrSh4VYCg1t6eCO29adtnvzM8ps47fc/G258NN9W+
oZGxEtvjNxgajlV48W1OxpDR1QRGyek45uImIP1B7y3zaPbDiqyMnlIGQxAGZgttzgGohrSG9fNZ
57PfG/esuwoLblsyZTeY+VrD8CpH6xsVGEdrgZ16G1v2rw1bI5ddRBZwrpVVAwx0YXSqmSpUstOi
phxuF9Ry00LAoBas1xURK5jReFRCEKPUFNVBpw8xqnI+5JT/0Zy7TwW233DP6CE613to0d7btlnF
dqDTVQTDKwN4ZqY7r/Xifg8TlHpLjcjyBuMFpwBVRlXFo6ie8BE9lTxF1O8jU8T9JTOtZOmdnAuW
6QlmssvKDjlcQKCyYWTUMIj8Y9hheqyK4IS+eusEuT87AE5XHna2bjejb551eMKhi0+BWoXL1fUJ
VJ6qGGJzA2iaAB58bsBo5r2PTa8ebzrSK5kpLfc9sv4U0TjHH2SwgerJ0bcXk+9Fhzx3LWGMqMvb
/O6qh+48lK/jENzvvkYRwz240EFtBYJ+rm1pW3NoCNZBJg1l0M7fhrW7B/KP20iBLR4WqlCudoi/
03nL9Qhf5J8hB1FWaS1jb0HSpuYhB6iM+USo3nZ2Hf1i5zEDa3b3Q9DEa1V8uxbylv7aWI3m9ADm
egjBt7Rhtptt3Ei2VlN/6wHLMz21HmfMWUs+bafWGT5g7d25dQBDfG6pm1OKPW8zLr29zKmvVbjf
KiOptlpESEUUJpXxT39V9qPxjQALEFIFXhgc5RwVPtnLAYz3vdnOe/tmW+0Kb5MPGqvBgztCbRXe
ImOr/Stx92Bfal4df3+W64AAELLHvOtj1NPEIWiExLytRzrol8k2n0mkyaNdUOh00/Q+bQFQsvG+
hIR74EpIstV4K5zlfRkG1na6FpKw3J8G8pmTZcljr/DePLP5Jaz0kxk5FEgx3dXdeu9nVcRJ0aRY
iGCz80CGmuJLGFC+O4YRZRRtkb5SyA5gp8YZoqOzXFBFBNE+MffwQT0ZdnckFMFKzMAmkx42T1TI
8mlBO8zf3xK/1qlT8Yj6lBDhZpNlz0kf9lQHlGTqnUoKwxgXWZ9zmy464u0Kf+OhVRsySeOXxRvH
VCkQatnvyhhDzbUqRFLrk1Ey7GRc1N42VnBcgzttZMflzpgk9e+ibh9dYefMmZkyLqSAjNu4RRor
w4QMJC0ca+3dxd2UQrX/DgrKa8uvLoU/nIYOPHPAMOXoKFb/O9xLxWXMCCloYH8FFPn2Zc2Q2U/j
jEiwcSMw81QaLg9QTxXrVdccS1rV2eEFWzq7ZE7qEvnj4eCckBJRru79sUVIkGsr2yc0JhEymB8L
gmo180i7RKrYbDtaVKFILBGiIT2NvYFCuZM5kX7XWxvzp4gQhTKD8Feq9xUJBMzfSO0ScK27PLC9
AcPA7C7ygyANNNMMF6Nh9jr/KIyXaav131azcMn/up4tIp0kymjMSMYJ+lJLKq+YmetTOl3L50aj
V9IUm4yZEFS/D9iD1ZAgc/sHG4t2aaS6bPTvR/T6ryxuWCx5yTQJxIn1Q7HKu2JyqAL1qG/UHeaU
+lHs5ePWVvbZ6qvnhezOQD1589bRAZU3hdiaeGuzAz2Dd+q78mNF3HJSYkyaUVw2sfOYjoWeorfw
bvSuyg6bLbWwu0p6NOtdmEV7oNw89O2UYDC83dgp15KWt3fuSC9HoiqK1wVmCecqMxnnzcEVdqhr
zuuAKBYflh7OOXVfIu3kMOq/FxSaU87rSJrAmCGsdNzqWOYGmYvYFInKGHjRy+apKRx2wRVWtsL7
U9XW0RbNxiAIudfm7xdwmUs0K/Xt9YfM9ZebvM7PK8P067P/ZJd5+cgkiPfPP7XqtnRnSDrVmGYB
A5u5egPsIhOfpADT9qN89m8thbiq9rvTsiCzYWmZFAU0T78huKBqqoOHkw2hKWA2WfIXRk2cEHry
zd1iPStin1E/w/eiOW/da7nPGqs+N/bbYrjdEAEac2HF2vi/Yfu+z4z2YDv8rhMkTZcuynWriTmf
SEpJCCn5jXWiCBgs7BYKCqVGUy2kdHkWc5qruph8HzutDS77yvcvBO+geaYaOffXtUC/zI+iQDHL
MvW6LR3CkjMgXDSMEhB4yg0vDuIKk9rVsGDzZ39a9D+RrbmfmF4CROMq+PUgEb1NrNeAzsfDusGQ
nJEPlPt20ebyodFtpjsj4ApeQ2i1TqispooWf9LTwMufm1q4J6unvumsL1GSNSANXUsNm2CNbS5P
DV7RpBoSU01dfBixGSQrmam8d/MQavQYQk+bvDprU/lQ7wQ3dF513VfyhfkuHzR2MOOu67/01flb
W3jLK0akWmbXN/xMaCsdsz26TPBp8jGk+AwClH6UEHtuUJ4c2qD9GbBYn9RoJblt/D/B/ME58TRR
4aWSq5WYLT90NFjOXkyCMLv10ZPImpWRLIGGdlhRIBvMSMKteWGPhk//ussctvF7bDrEoAHaEmug
OrGaOplKwgaN7ds3abpKvFFg9caJbcL2CYiQKPV6HBjgiXM29whNHP3ocGl3E86OjiF4Ip0rXXpn
z1h1lGdOXWY3DZUmPnIkwMUVPT/RgQVMYBETWod2NVKAA3kYyB7poGHrKaGg8N64GfppwK4kCT51
N1dEHWlhjkVJZaI3JVbiiz/Nzivqkl3QzKqjHkgcOttKt8ifFhpWecHbUvdoGk1h/iX3r4tkdm45
dHjW9oNuPXRM+5gvzWWMhmIFOFa8zqP7W4jhAQEGhH5E8toy3u0FlndOBW1FYBooUnjpIYijW2w7
KSRrDbcQOnud6aJL87NfeHh0/rG9mm+NbL7dNHO8rzXdZgBNKSam8cPofCshCPbCSNlDNzVv3Oko
G9WLQa0XIecvQu0/ws5rOW4lyrI/NIhAAokE8FreOzpRLwjxioL3Hl/fC6Xoud09ET0vCFaJksiq
QubJc/Ze2ykfBuOGrUdKEZ4O+Yo775tol2Av8U1xFibbzaC5TjMV92HfO9coNo8u7f8djodPDekY
ciLHiC4xbZClM8K01eMgvviCke0QB7e/cTNahrWlml2jk3TUAmClsYnrKrgCm1oWZJxurS7nfXXj
7N7D94yaTv+CXZjRPAoOqE2KpWxJW4tlee89x6F6iu+5bM7eMJbHwmvqgg1mfG1lqTHdpz/CqPbA
FluSSKfhKUEnNIrmmCRBTtKwxgTJN6YMh17jAnIaUvIlm+g7jckktCCszyfKeGdayAuypntw6qmQ
BfTZEtd8+LOcI/ymXg5XhTn9EjfmT8lYPEtOfJaTvRNX/6AL9PejNZwsz9VuzDC+CjVgqZkfdVa3
HC3DPeZxoZ/r0PU3HZ1tj8EKePX+BDIN0aRVIM2qaOMECG7XdEBQKMbRuO5AvxyaPK8NlJx+skMS
726YYozLZx6lOYdSPr/qhO4fqs47//t8pcl0ixE/2UVnTln1S6mw+Ewo+JfkIS8FIpyHHFASxfqw
/QsIhpG+pZ9cgwJwiTdoKhJ3XaoHVOhYVOEYrFJhtDcEhQ7WV74P5xETlzj6BTrPWFPyi7VGk3SB
3cbBpRh6O72h5h6cYQ/IYsX9nH6h+metQwAH+Uu9jumEXt6cz9+1bb0amfuzItWH+seY3k1g2TP+
LbxIQMnvGatbH6bNI+xt9WY426eUj/FmeDdhSTz/Sg6n59SPbkNfFiQMTIOtUZATZ1uoEJ+xRv/l
IdveRSvt96o1ujuxP6Yvsoc1XxB05HvEPl86QglzbOXF0538aI79Fh4TMjXhHltN+cTwNfalM01I
DoO3yVBhHr0MvC7BJ69pPJlEJRLY2wcZWvzJTs5uI8mZExC7ZxIRdzwv7MC6Gya2ffz3MnQxaTJE
PnHCDqc1ngl6lI5s9pjy5COLW3URttq5ZWoss7Tqd6HKkrcCd3vsDeZj6PXkDaDKRca9SdJGElzA
s72XI2+80luxqxpteFiQWO6Z9xGP0/CoRytZypSM7ScgUTOgEjFiXded8yis1Cuo9L3fgrvXkUl6
kOBl9qRjWQub3MjNpOxmrSzH21mzlMlGN7JuqE52T9jYzB+rnSr9wGB2yDvX2sYYPVZpEIrPELP4
Is9SViliVxajK1z0dTWzqxD2tOn880SdINCbbb6AVHOMqkAKbIzEtP5HF8llbFjZrgxEtGsb2NvP
S8OH6O9Xz4eCEcAiDIudoBm2gxTpIoVCieym3Zs7Bv6Z1C0oCUgfVq0kKDIQhHlijdAR06j+3Sir
EE00qG8lm3XQFu0xNa3y/O/F9vhQZ+X8+2Z74ZgCjch/XvxZntq7+rlCN7z/mxGNMrbmaATNQEkT
TO88U3qGcoHVbU5oltYt0pJLHLbzr1sclc/IcaHnGIksF8U40qgkOKm03mFJ93fSLK2DBiaYkI/5
S8CoyxQ/7bJ2AUb8jVr3DTYIC4bInHgzJsjvsgLSXT/nHWvK+4IiVGyFBKDo9JM4RtoPo4CcsHZJ
HXxjY9cW3MvNnQMbOpaox/uDpKo4WeNx9LJspWs0Z/XB0Je5BfDaNumdkekAFdNfPCcJZUhCDW7l
jZ4UJ4T17bdhWmc7leqe69OP3BiLJS0d/eGwviFPJ1JrmLStYV1s/EPv/HItloyhP1n0ctNIfoi4
1fGsJtgltBbdcUnn1MncX0MfhEcL2zjDhZFRoWdsuiwc9x0WAsqGgGNMWuSzi2UPnwa53SAAsRaZ
szNSKvEUWx9Y8hT93fw6PC++jgSnLYdNLXXKj9ks3BnqjKLe2MvZA+579GifwHUhCFhM8Kts4ubz
72KR4B6YhpgNPkqIsyJulqM03GEUBSt9KjrSJaCs6lPdLrooVLyFJgJ/rETlkdlVVe+MSrzHOJMY
fpnpjUGjJPHMK6iIZj7kYOIRj7NzpBHp6wzBcNTx3Sz7ueNaM55FauIe0fp6R2Hgep1APq4iA7p2
G7cPBOQBIjPLf6CY2w+DL3cauO5zHmiC+Bo7PGqoKvrWDglS2hbqoipR3f9e+ry4hoDJE7AFSADK
W08P5BZVE8lpELi39TR9qkKZu8aCWWZQ+tEps29pbSPp1dsexfBUnKY+ylnJhn1UmMk7b1Rw8A0t
2OAJSHdJKQ69aervK5k2M3m5nBYkIUanIa9K5IryMy56GoTK7Jk7qddK+d1bYVfRSk3UlY00P0RY
4RVkS5WZ1W1BCuQvwmJsxGQhBK3+bse0e/suRfOSAK8dTLWq6yLZW2SPheaUX8rReKkEOMSED5EP
7+VrSiQhFEwOfMF0x4n7+ENSY621sYaaisfOn6bkaE5OwkHUwdYLYQelOQ+d0il3U9/s5GAugUnX
+37iDITcnVU7xyPTZh0mqtGA0G1bt7yU9IT7uqJ5W1bbFiX4JUHkSV5Xxc/S6r/hLk2ktDEtVBwR
VozM01MVFOiS7NpYPBlCceL4N9p6OEppdG0na7Req3BQS8fBtpWOaXwqtdTdVqFNqZQO8MUxCHA7
MtQi2OgSO++YF/tzplvaksi8epXGmjhxF9ZAjRs9185PXLOptRyqi3s3OsaahhG1iSIajHDBPt6B
PhRE2fCxF8nUMlxrflkkKb5IEu1ail+LxnSB6AK6D145AyEk60SATS6NOOjm0bmcAQ/4UI3j38Un
Br/QzrgiGoevNF1pJXp9jRonyK9SoDrPTdiUkBh/KiQfhukma9KTxGJowXlNlHYHPpqJx7e0gnlM
vw/SWL9lWvNbJMiyCMYWpyokmg2RlvVilPE5wHmNMKv41CXWVbu0cHu4Q3wAG5DdpgiKvobCBqU/
RgNLNH9sgnxwajDsGvUsPcMX1XdVaj464xkJn+EXmsmfQU+qqEqeNmQaeR0wE+Xo0GFyizI+czHR
qnDdh1j/czQmCyxkZAcn/MKe0z1MvccHX6bT0VOjucU8mVKl2eaaBdvDQORyBA5a7RSYYzYvDrRB
9Xo8DYT04rHxkEzUxT+1wSbvcwh4rlAEFGcbKuA/hgjdVRA54EoIDmcrdLy9CKCY4jiaKIp7DBBj
jRE7CD99CBcvuU8Dm+LP3tucT5Z6Z4rj80I6wDwSZoWOHh2ipKtTuxy4WPo010xwigtrJUgoPgwJ
HfICFNgQAK4QtASfi/8YTPHSqrkPnASphe+24vi8DMbI+ZtUaZowLmVyLELm9JVmbQPZ/0DDgTms
ClhDXAs6UtCgZXYMcQgYJa5HNUynfr4MjVMfGlqdlgedgXO0PR6iuaUXm9FF0btTGtBon8nQlY2+
Xgy6qiBcpz8SUHJn3CXZIUPrQ06u0rlJg5ReXdmxyaKgIM0x2SZ1PV3GfC6je/8G7Mfd5r6Qf88+
Ne/lWwb8YjY1vgM3sM4dKRf3bNpViurvueQMQX2w2qZcZyK5eqPX7C2zpzEYVMNF7yP0xCxF26aB
vKqhe9UXc/eYdhijGC+NV20sxl3rF6cSPcADCbi2LPiurW+iQ6+yTG2zkpz2gOKj7qLmRDRTz1ks
eUlZeFYYmvp3CppyQ7xxQHdKwdKBl4/ZRdsWXm1tMIDYj46MQdrM85neCjlsqmCllBFujUStGq/b
yaoLHplH/VDjLs4jezmVYXWqKwmpdqZf/P3Jh7D/OcwrIPLd22QR62KPHHBARwTB5lnOaciDywiT
W1YVw0qfbxmBkWOXzA9NsuCIQArL5TNshS9KNOvxqiqzCOwFqmZh1S0VXw67jOBjP29oCoa6gUzD
n7aqQPSN8zk+MfaM9n6ZfRD1NG6HwDEPUaqiE/8ix9+ykBfQwh4hQA0A/il9d3DK7XALErHegsFx
RpTzz3iWCIKXq5JT13/2U2tfrZz+BZE3Kx+j3vV5z9lGIVaR3dhnr5fZIdCNt2pOfdQG/aNHULVp
WvmCiba6SjrVBqmzZ8y5NMcAn9xUkiarssxnFS9ekRQFskh9CKLjnFdJToujl9yp3LA0BKPh9Pyq
Dk6D+pq9QJPywyuuL3UTlKU3FaPqI6JiSDyBzOc/n0YeB5gJ7BoJhhzjB4s8yIoE0qSLF71JYMao
A+UPlQk+mMEYJwVzF3WueRN1uRk5nJ3pom3rMipO0Yw2xILgHe2q3Um7ouSBbbHKOrIOXdOPzxoa
QZYzItJH9arnpNBj+lFkpCac7cFws9etUzdTgIcNY9s2mAUqVZBxNobeabTa8mhMVXdzojzdO9Ty
JEj53e15KYV59vX0W0+mu0xtZt4Uly5ZC89Unm4k+NqxUNoQ+HcMVUMotpUdq6h175bqN8/NoJ+g
7//9rLa5/AHb7GpofBxEE8evpWXzZviGs0ILLLfwP+M9Qe/WagAAha4Z3m1VtbCXe+totHOM6cBd
PeF9OuaFYGTu1hR/0POQSxrZI8on7ZPuJzMLS8HRz6Zo6aWYqYj1mp1UFbnM80WZwr80vhwPVVzt
GbrCky0q6C4RTNxFSAg9crBIu3PnUUvE3sMVSPREi9Y3t6eSgSGe6agU00rzXW1NlFb8MOVrAjAO
hbdiP+zjU8OUdGvkDs2UoowpoWMpjq1g5BMJ9uqKptMYBbm3CUZNbWwW7UUwf6bxwAJuAIGxVpQd
lV/VhykcktMwX1SbfLIoDGw5YXws7LzcuMWEuRsdxutI1dBaLSPSwak3Rd+6BG+Md1UL79ganAAl
0utDjfd0Ec7/ExlL9rm0y58ZoLmjZZIIC7EeiaSRBruu6wDZIJ7aIhlCmavb+NhpNW3Ivy6RvprJ
rVfy0vmJtbYCd9xUpFDeXKEuTxBU3A3tJuz08Ri2iLbyUNrbJmYmoJIaxlqVvZdtSYSOZRUOuoou
X6aw54+IxPxV5079UuPsRDBB020KOqdZbqSXNLW6O7anYjujYZAOGWdCWe60eOoXc6KXEUbJN6Vv
/xnjTeq1JAGI57KzFuNREyNnLyMpD6J3/0SjWZ2aoLRxXDC3Yr477TMPpVlakUAmRqe8yVq3tzr+
zEOlAmAXo2/SedfmbOv0mnmWs9IiA2BX5TiL54/e0tCmTZkEq+dDDDasaFlAn5coeY6VnHmsjINh
q7A18TOd8RzTbjfcVd5b8hgLO8c/bSKFVRraac8E9ml75oVlF/RDCWyxS7HZRoNW37oGopjp4/Qo
GvfdlJQVDae91V+K/qyoX5pGpU6Ua+pkmV5IbFL6osp8F3tueJsy4b+a5F0spzrStiJBMpiLqTrq
QVNugsBiHu+oVUv44A9UpIApEGhexkH7FalaW6eWld16O9g+F1QN7GQsVE8D4l74hIkqe4pPWqDO
SN3nfur8W5Ie8WGxp6w0gTBkas369UlXKpN97w7yAilJntCCwZmwpX+WBplvhK5cGPVlTTnepIrN
a+x8epZG9ULmom1oapeE7UWIlI5Vw/+BgZChC6cXWiqmeRjrY5FGCnSk3mKyuOstMWrGHNbNqWVB
x0S7iLZ5cQsvZsG0ftSKbHQrwHXMv9gxKN9zrvVWfw9aRlYt/wZfT66/rZw5BwOtVr8TzC2Pg+Gw
qbFO00wG12hOP8cJrMYTA9Ua7q0wdf9IrFRwUAmlul+rveEn32XbrXwrQicN97ReW0ncMbAlJsnw
wujshjoADs4AldEBZpDTrnZR5SCMz1c9R5fDk+IGX/uznComhbix13XpNCeIo+8BBshLNF9UTVSD
rLJDCU/E9PutaSfWlRugBzEkaUzg40sPZa1oOZbqd23k4BbiPngZv1rsHJtn3Iumk/YoVLu2O/aY
Ag7n2AjtvTTpkcF88pmDinevSf0bkKTwY2nSbz6WlZFsDEQH8LhAZz2tyNmYBeeWdS3JftnQPRqB
tnJZi9C5/vswLWV3kKCZ/pLPYr1ztwVjXJw8ibcN1DJrm+JNGGhvLU0bSbOANJSFkpxOvXG2hsvm
W8fIkp/JbV1c+qAIIlyvYfGm+9NBCyJUYcnLrFi9YPAPb89LPFIQqLgwj3iSNbKk5CLVb1pjB18A
WxnB+vW3EeNN7LTY2ol8oM0mt0Hv0z+CcQVFANvfysvwZirNLde51nm8LwUN92lsu4P3XfZ5d6jK
pvnBhJp71flh1xhPi8RLX1ynOCk94BxeZdPGi12J8rusdpbeER9Hoo8t5nPKqH/musn75YYPJ2XI
b9fda0zkXzZpwOxKJAFOYNWH1pkTg0prPHPs8je+BA/nqdY7IArHjGNDNTS16kflt93eQ191DTkc
L5PEhZ42yOkYh94fOlVoxl0X0hqL5pwSg9CxCxy0Q2120YaD1eslWBbowJqWMBuiGtYWmjROUoPp
kQr1K7PL6WGF5gXMqrwKlP1zht7fRwkGWVMk+UaHTvBjyh60UO3PzNJppg5JvzGH2v5s6Q3BnrTe
6KdhU5UfYPC6dT7a5ksaQTXUGJ8foRiAgWXm2YbJp6mN5b7CxLPKWN8zKD8vGj6o1fOrMGJQ+Pyq
p+WHP7dfywaZcmSFxv15kWGFYtBGxTQ/1Q5OcpnnspVyGFKWzZFiMX006aTfQnbsNqoBmrKDUy1X
I8CBTkcnNl8mF8AAvehmSU1x71WqEyvE/B+OXY5EB0u+g2bghMTIXpCKx6iNkMx9GkwCJw0ngqY3
mf+S+kEK+0lMCDqlQTk0tHsOp9FRztVE2XPscav4VUE8+oRB8oHPWKMYAFERiqQ5xyPVd898fpfA
SiZfAwW7CSUFK4T9XWKxuXWU0oX/m9ZjeH9eGNvKXTD/QHZmujf9z2Bj+Qw1v7tbJp7EgI79HdUy
p8u5KiMpLmLvIOrDj9J/YrSw9Njr+FpiJlhxrv2nz1Xx2mntGrUcjPDEc6GHKbXB23izUJ7ZSdci
as5Xk+5+DzWZSc/E95VsKaYQrDoP1fAiFgNIB+JwilNO5CvHK/+r66jHSPok6haKtW0V6VsZMblH
cSCQUYeICsFV6FOzHgYN00JtO4I+o4QAM5HvDnIrxHON/CPpwA12KAfXkFet01CgP4/t8keMu21p
Bt8VauYjMeWZVVf3jHQZLETUwaR3XaAhcwDQWlci3ioUG6V+0nTnF7ZlZLs2qlN6b966G/ToWA5u
hJreRmjcs0p3RXqk5iB7N9rAiHX3wdwtE1OQ754bRx0icfGovNeJlh+6pB9/SJ04jzp1GXdQXMQa
pGbCJEf2fnR6k3QRnmMsP2DBMvj/v/USUEg/uNWrhVoSskl6NESqgUxfE6fRLxIdPcA45uLVxpy0
jppabJ4POyODoVaJFzBc8BAdpulWMDhfZdFdQ7PL3/u6qLa15iDDrproNXDGX2YtiDCLrXSB/0xe
0hF3U4amZpdPSPZWbT4QJjvqZ2bBOEPmvmiZ1/V9BslwbuQ5zfLr+2Co5DAnxBO3Z/MtfqPtupS3
M9Xak+EOI2BBeqFp0li/9Gj8oj4tHw2qZneqryx3xQ6AZ4qUuKivhC45mJXCYpsa9MZpROFYnoNb
Zc2BDBgyLsSRznM/Oe+RZp7bSaX/1FCzfMIlQQKRUANY4IGYApm/jvJaukwUbBgDd9KUkEGWbvxL
5O22KykadZPpg1PF06mTNqaj+WVN7eFIOmCyNZHQIYdtjU1hll/YQnAG5v6epcc5BIx5V/5kdy86
fZsKE+8HQ1wELAKLvF9HxpEWS7qecOPehuLbYQS2hBPSf1AEwKa27VJunYE3OMzzdtMaeXgGcBSe
HS9nUvrvY7ONXiqaFrvnU/8+//wqDxpmKhpYJTf1+g0wGwt3kz5d/r3YNaBtW3m/I81vds/nA9UN
DAnEt240sUbQe0KWLurl46hqY++1UjxgkHZv7a/KQCGIgwCnZtWMN15ppnWOnixY1aqrl4FMchs3
/NGBR1r5gYz3Yoa8V029w/S10wdKC4go1sPzvDObw/ijYxBKnSGAj+XuSx4h5THM37mJr8LXW/lm
RGzwYV/vlAD99TyvIsmX+3awNzlzW243VHO1S8vw2ZQodbgfI56YR2lqzT0movIdPnX7TzGS6WVE
dBOEypMjUgo+DgouZEfD7nnp9QHOBgJbXvA32gJ7N2/dsz1ftE4v9NVQG3/4XErSEYxcJ2l3/hMc
0tu61zGC/9/vBvc1gQuYKEO6urgN9vSbhoexfz56XkrPFzu2w4KdJhcFdii0XJUajkpUxHCauC47
nL/IByrzQNv8XseevD6fel6SPBDc/OB2/scf2F7zJlR5rQrQ204TBGdtMn2IK8mHM5XtodM7uebV
nSi0jD99NJafuJfo/k++2pdWmn6Oq2QOS8qlEnu7Km4Uq3SGbUM+arPj9D0J+Y5ihk+YphdvoZ09
psrZ5G0x/uwVmWRYtRlsw+vbw6bbjDh6X0g7ZY/2RvNvBGGUkYI+LPPQNw9NUqJ3bBJtkYyVJ3CK
sqTTq/otnYATmJE1O39EJgFH7g8cq9l4V+XQbczqQ9f1vTbnUNcif4HIUi/NgkcgRxl6A2pihD5h
GVtElbzFkb8sdfPPoD5o/XM0NWzi1hpcgNSXSJNlZCKY76KDSagZv1h1sGf3MSMt8v+SZF5T0aja
tBGq4JNjhY4l36IdLFsbVYCJEsRbpfDQMIJO1UaLvkwmwTszdADdMRlHtLIKbEiqKsJ97lJuOmjm
GG5j6CiAKYJmyY+6Wd+8vkHSVAcFqZdoqxtukLz3ZmIgkmBLMxdj6Q4LhsjmHC0bw1mY7Wl06ZC9
N3fllQzD57+YgfykRRGvXc35J5u7n7JFlM+If9mKCm4HB8M18c9gFgPOyL3/e6D/bVFnLvEHM6UB
Ulx1WXnBcQXTmPYeCa+jqUUAMR1nr6t4H0qQJQxAi0NimVsHpgqp5CWIkuFED7O7ppjX8kiWi7KY
GoypZPTFRRqsJ4ujdYsczRU1QEwMLyqigGIn++V7tG3I8WmQQszWTzl+esjfFpkuivNYIFX2JZmF
DXbkpMcWSgPyMNQyvU8Ny0XIPLeQtMJmC7wro33npae6zU6lX/fLhjp9MZkmFIyQPZL+22okj8cj
JoOaGsBu7t9azXRPOqkYhdMCVOk45YcFTm2qGTqW+rAIW2y8gY3svM33kdC3+UBah3RqbZNbOlif
cChZ8DF1WdDol01a/tR1ABJJVwJ6MQpv7cmC76C1qYlLaMfFMvDRsCpU0oMy5U9N75aeW0fLeoqA
B4t6n6Lk2OUhDs3OvAXMbt+cQOG7GFt6bUjXTRvRotV4N7TCNL9noujkabP0ih2NQ9BGj3t3X3bG
lR5MsmUYudBA8u+9PAz3XamtKs40K4ecAYxe4NemBAjI6DmfQZUuG2k2636S9i4sVkHw7eEbf3gQ
Lvu2IP2qhRUgHX7lBnvgIWvwKPiRWCSz7BuvjNXMEbFauurm+OceImPlN7RLMR2VYwvuxbcHwK2M
n8dFlQ8V6on4Ad2AyVXa/QZj9xMIxwhC0Ww2RTlchwKTHAZRkvXSpUCZtRrt4dORAWTE2HZmlfPB
seI3BHtyDfGMtaijcO2tbw5Ra8Owfis0EStXTZQ0w0ZOsdiYXd3MQ9J4pTgEL4y2kFjJ0o1udt7B
KxFNJgDj4B2BWwRByKhvoogz07dYY3Scmf4nDlVajfk3sTlyY/dGezXRkdoSWuJUNN84zq33goUy
d83tNHkfUYpZtBoZVFoYMQ9DaHxqNja6XFk3PxQppjkM2ESrf4e2zSsdaD9J763JIm13dtDdC6jC
lMUk0Fb4LA7CduOrywmpmNyT4Nj/0wyabdRE9lqw9oKK4vMmy+/a6b69mCkkmSHkUvtkYhRjuQUt
8Cuws6/BSmYQyAxGgrq+DFBznfP5VnB0U6wteLKIXrpqDwz4Y2Jb7giZWLf2a0H/4GpGEPh9A9QC
FPuNEeTyFIYewulqAKBCsBAbAEuVUUC2MeF9lei01YgjQu8S4rFzMiN6SZJBt6xV8UWCzyU0VXGD
rE7POAJwRFcDUGQV/65nsI+q0VGKVpQrUdlIsK19o2vtoe3VdczkqRDI4JkR3RwDTrl0p3DfGCqc
5d2zX5mSAygoSoPu3JJNtYgjpN96lz4IOsLz7hU/uxIdxlhiAvWmrlwFxA9OVSYP0A8RPUfHDPT4
rOa5DHZ2c9smXBfKP8al+EOob7fO+mIX9wlh6qPjHRS3Hk2daVph4O/p7FSUHXmP8LtFjQx4/Y8G
/BH0l3ssGydEk07waSs/yhBuIdq5jaPgoMiaTGTp9Bl4Vl6xWlSr3EDFJ3MUaZoFT6RNf8Ncg1UY
LrPSx0wtDHC773UBUDZJ25e41NxD413LCqc1PpFiiaoUFZLFBMONQQ4OvX1NSog0o9+jgWPd2Zg3
rWbvoMfkkx2IVtJgIE+9Z+zNWkv2mAxx8QfVSU8y90JKUbj2HMIa5KP1SYCArE4kHveaqMborA3a
nyFprgXus22hmwHtAPGnyLIPOi/oorz4T9F2b1k1/agm42IGeNmx6BQS+TMV4Uw6NeHeEMMsY0jG
Vfk5NKBpWr3/UY7KPogab1rP8xhr4domVIyT4N4J8vFwdwl0B5yrZ7vU5v6wmx0T9rXdh8R7DvUL
QB9OGUnNIWvEUAAhDvH8Nhq1/hAhCXOiTO3BT5+U3TNzSLsDOgW44F54SN0hWI0+TpNGK7NDG4bt
Js34LMW4UYeRc4ZXppe4VxuMDL8nX781XXEVfm6cnTo+lJW/U2EmPpxZHoJMJ0EuHf503ZAfKtRW
EX/20nt+RtOKZR3NnEELd5FrYbQZTE+/GOPbKEbEpcHJsnXEiTlrsDHnZRsSvQj8dE1/4MPDu44b
ejeE2ZcLxyfSWnttNelS1w26zUbebB2DyqPUen3pjT76ssZat7ibz7Lg/J6Bg1KVgVwEyUiXp9+0
CLtL16BtlWQo0MBaurMdH5HlCj7rfVLEX0x2dO8wgXnDaWq+soIQiVTJTZ3q2yLxf3p68TuzBtRM
YBFovcOFENEl02W8Y6CwiIkS1VoavJqfrA38F1smLfdOM96h1EVO/mVExc9w6P4pBgtlDZacDc3a
HjHzeO4rELF2UvzBkfcnMrM7biicCMwEds5ARdg1LuN9NywOYqiKAzUTI+Rzif9lUbgQfsyKfAGE
iNbGYVbxWgzGh4AujJU7m+MU94kHeDuLcw/L8/RAXIuDOs52cQiYNOice5QginZzFyQTMIq14fSI
wCwUZJZsl00x7NOO7qwtyIfxKAQflWR2IHR4lsMqjrCVM7q6hwIcQkv7dGlZ/rGparnvtW6raiLv
K2c6VWmMuopEzKtV0L2drgEi2d9dr90xgK/7McjfGlauagZQGuqVj3V9KZHZTwmUX9U5m/5P44tm
bUigDg0qkhylcNO5xb4wMKvIIThFNXntUelvbeyxE36ts0txtWjijnyLQm0qKwXQqOm/HL8Q1yL1
9Cv47sbR/J0LQ/IgsniDmorSZ5zegwnCaCXjn1h+tBcp6mbvI3ZZDJ76aBjbrWJPPGggKMRoVrJD
aWLtxtoBp0Akjs1dsmNQC924gEzimUN/TXG1pmljHjgu/5+gZzBE3jcIlSbbgLXs9yVe1Mgn1WfU
6YLBmAsxtWs0RKweoToxMalfXLD6ma8qL46dDQ1rMFeoewwTOe8grgOR2LsstPecpTd54jJcYZS5
82NSFPLpoWKPg7yk5zhu/vf8LPHfo1TpDzmmoSApkaRqWJDv/kdCMcIrG/weBu1qImnGaQHnBLG0
1w6JOky/0JXY7IiIBv1sXfNSo26W+ilrnRdjtL78eukYocnQDOVJHA6X//2nM/6fbC/HtHT+A0Fa
r6MYwZL99V/y3UDFcPYZG346n30jjgZo/X5CaCkJq27KS1nb4cZK9XUay/EhzAZlQ/hhieDMtqNt
6gKqHt23E9YBAZqFlSQz6Cyn2o74D/1jwseDF7n4/4SSSfHfM5F5VV1HV45h28rUdZs22n//uata
gf5JWtB7z4EJHNr4gt8b/Zk7qhM6rfTB4vQLK2m2m6iw/mpi4OXAB9MkyUG45xhcWz19uGrcaGOl
Dr3j1odq6NaokeJXacSvvjumGx/dMEOrdsMq3qJ3TPUHFkf90WLs0moYdBNmbVIsICPopQOkkTak
bnWnNot6vMS1AfvBIke7AQmKWQkYpCTOIM/BC3hOeELwnR79fBpWJS4KCiVzTSRzfmtaUb/wAkjA
XSRAaAWgrzoqmIULOpSJnoXHEO7hEv0ccbtTH7JkDzBpmihkVYTWtqvBcsGQw/tUFo7Du2tBZSux
oXPWao5dBpkoDsU84IW7mbvtGgQba4MRuwcfQyDEWZC2/BsGPidD20a5WZ8nlQdbGYz+nATdbNDT
lwer0GDwz5fnQzDq7xE6xs2/TyVBFmzonb3DamAu1sS00dgkyKOa/9bz7z//qh0ocgzIjZHeFFzV
fCkzLMCG0Z6mqsCCkXM0FWC6V86YMd5kzMQaYPxT9rVzQ/C/KOdmYuX3zgvdIcI9BLBzg9NP3DUE
BM+XpIY70Voo8zGwXZ6tr0KY4150SEl8GhnrQcsSSvCWKJLQoKuQ4819XpRQb+iR5fY/yDuP5bqB
KMl+EXqAgt8+7+idqA1CIqWCdwUUUPj6OVD3xEx0xCxmPRuGLEXx4QF1b2aeJCuV70nzNJBWuvAU
K+tL5boihwzpg6bG5vLvp16RPRjkmEjZ82Wpqudx8LsTu1r2qNb9MtCLtbjiTsdYQSGI/XA4C55N
6kJsd9qcRgMw+7MywZPoW6wbEU0PYCeS278PdVcCqQgVWFMvtW6V3XAmtgeaYzhnPfVT675lABVj
K19elroWGAoXQUm2OjmpDH/KWEzktkCguJKOHjEjNQ3dtA0ymmtKNt5onDj8Da9FvHiPor0r6A5+
GETjPSpzHxaedfDHIb5EM4aCqR8A17rBzEjtuxfaaKC8t725Pc5clTcyyj0uZ1/CD1D9cEACScbN
EmbebWAus1axlKhXefnnw+RhywZmuc6WrO8pFOuQD/s/QEcp4AyrgUxGuxXd5FxmNyZLKoz1zLYE
WZRt6JYVZc6imjqFunPmbbG+T4b13VHvYxmUJ5r8mg/d1sVGIm+5fdU+e2AF4WQsVCmsIAEUpfjm
E4DYT9zOadTqIOPTMQZY1/4ROYAvPC2IZ8GxfiwlaYGmbsJdGqwzTFZC61MhRralUtswnPuLIG67
oXlBVQq6bB8RpM7xVyDHZhcTyW/FEwJ3irktlI2jTW4bITqKMoLmPER5fxZxy9Gc7dfJMpm6zxJF
lrTBSZZ0MYrJ+ms59xv6y4ie9CpiVOEIjQM06jpeV8u9hlZ8T9FcwVfbpjc8FF+JX8yI2XccGrxb
4vnYV8v6Ex3ev4bJJKEd9QQCC1Xte49IpGH2TKAI3NzWYzyxa7XPaOE6zlWNAcNy/uCmMD/SFZce
N5UHW3BCwIERrPyZqDFu8AorFT7PKE7/ktoVJ3TL9lxBkdxN3G62ylgwPSe7fczdRZ6IzF7DMlYP
btb7HFbb4m1MeYtYw6XxqvKGuTA/aBXZ91bImiPq4/Lihrh4vWa6c0mBE0l1KXVpcsg25lJEef45
rgBnU4whNQYOWw38DsTR8XKIZPz9LwdES+myya0P6gZmGFWXyGAKgh/rj++4fa8s3OJTXM3hMbOH
vzrV1VNWzt197djhZnDd8R4Ho7c3g5vd/KkwJy30Z6PZfOiJsPAczruKYKZJAvWh6h+Zh2VXuswY
/VQ2nE8gYJb6fvDHVV2xmiNxDf0QBfElSZ27jAqVhyTxrLOpo55CkXRjJy5nB6hZ95ylUOQWpg5n
qi3yb70+VM24fkNXqdIlmGZRpsD+P/huYQvd8glq1CDldOnXDx4btO2ohb+HZsITNOycE2Jb9bpA
5z6FDBx0A3FUdBPQTKWAMQQa85zRj7GzWBf8tvQJxE59ZVfTHSs/WbbS4FZix4/TuqruPL4LH9WU
ADSlRf6CUCv+s6b2f1Dm/b8Lo/9b4/d/++n/lwXgjk/59P+9AfzuV5n9n/3f//74fxaAe/+BuB8T
o/AIxESO43OA+q8CcEfweyKwabYO8Ws5AY27/1UALujCxvC3Fn479n/Q++nbMamoiDa5MPx/KfwO
Ay/mxNaURjb1WmXuc/QUVM/yL7uxG0befz8nWxzQ06ZSh0RzWhscSfyTrRxoow6EwMYGV/lZNBb+
L+7TLQcgbHcI3NQ65Ev6O7dBVkRBQrVIfF7qwNrFDmCciWy4xJF+DMxr3w7Z1hLLXueEaHOaPg64
QfetXf0uq7g46yj5zBd7OMKvW85yfktLGGCgBJ/ink7xgeZiIolQgWqwmZ09UIoBxia1Qbj3lKhG
c37PNg+Tfm7RZZuCM63FsXPIG49O9rXgk6N/e8Bbq2FfzDYlUrMX/50Hnlu+w3aW4lsbAMYLAD78
6N3POeoqsC1exKI8OnCsnTY27PJducBbaIAkyYJFWrq0095CNoOnkvwqqpewLc7dCKVRusPWDsaZ
ssYfcYvdJsIZXgMi3ypn3CbZRPrKuzSMuRrPn84IKA9Oh6hNnAO7/6Xp7b8kIoFhmZ8rOo0NbwBQ
GJBuY8lDgE2rZvmpanIi6EmmQs7HHrizu/6gyv5sCe9U5+Ixa4ri2NQvvdvzfUZnCeuMjNI0P9GD
AtRlZnHmdL/QcYftsswXp0WiKZz+TgQjDT85O7gG4xg2iQtEMG4/6mcU91818b2kMWcIl5RJNeVp
TgGhoxl9Vk7El0WrGFRzMkrV+Lp6yzToahBev403Y8Ysgl0m+10SF4da+iEpcSZlxs5dmoCfrYk7
buBbtHuD3W6/1PGZn+DBzTogr0nEjG03ZDkajDytXV8Cd3l1dE5QGhr4MOxkPwJF03axw427tXv7
zkPySRNW6JGf4fL2Is7lsuFUWpxiuHclhbphoLyNDvDeTi1Gm8nCih7g3DAgCg+LoZFp/KssCOFV
X82sMQi/e9Te2mF8Spe42w1YLXR0pxdBVwhUy13ggy+EHkjUxiNIT1TpMjbDck4Gsuw0ToDBo1Rr
2CnnqE0Wg9e1Dp0aWCrUBcxUbPUt7FXbLzl1adaqS+L9cbUBVWcdyqyIWf5TUFTWOdERzCop/eW+
0Z80p8mLAcqh2+Szjn71VkFFQMs+PV2tS3kajGyJxxu53FcyNWsnvHlI9Vk1/oeY3/sUEWly6uuk
ZbY3RbAmLxPi6wZrbVNy9pr0BELMvItWYnIeOI7RL3U27ACbtXBkLK9LkSH2M1JRbwrKLhfyoRyL
hyh1bqRLrpWgazJz38lgECVuLELU5U/gUWzrvfYmscZp0qr9GOEK9O+yfMC5tuhz6f4RGY71gjBL
VmIBzJMZjMv4MLbzR2PFv2AdU3MWE1UPI/8AuJqvrFuGAwNsfszYi1mR84BBY98LBdBuQJPmd0eT
ngd2/bAz7LuWVIkb1EeHlajdlGIPveGnpDKwCa0fQxGciGtgPKW6jlrPr7wAFkNhw2ZyCKgGUfQ5
A5kLXAPpO+YoNsyvYumI99e/h3SllVocs+302QWAi9tJOztWLyFiBZuWaglgUZDsx3N2ywQpNUef
sFUNe0d2dPvkWKZx9+I1CuAv6QZDSPnXT9V1KZdnWwXvIwgwsimtOlkocCKqNKiw7BH3zvugF8nG
fDqapMWWR1uOS+YxFj0eT3W0uXNugmGLMUZdqeBAqc92S6rTjed3a8HV1xyZu25JToKYSdTR5hLx
TgLg9KYCWFbdhBdlMuo4QpwZtHWc6Y0F33uX2hXGoyzwGBGa9754iSGacusMuy3Z67Ryxl1jzdOe
1Dj9kIXP3i6szzkGFWMiFGK4dkx/olHjIR0J3nXzexyzTkaDmP3B29nDeYAheWFp+c94vCvdETug
5SBPeO3ZhCDjG3YPWFNroGEIEtLum8NU91SmuzN+4qj+JUI1MpOEdK/EHK3dkgq21jl3PL3PTr2c
BwtAHmAGcVW+/UOCcN50cGk3XYR9i7uBTVbqFBJVrCDuNQHPs87z92qKv1xDTtNrXBS5xjm1Aa5t
zJD4f57ZifVbLx3Jt86BAKndHK0xBeAsVxsuUPpFnDQMmKLV5yx7YhX4B+8J/B6rgx0XPaqQfsI6
mC2UUfLYZUZrzL8t4KfrpDw5d22Vvcuopbo0CZnA2NIY6bxoIJzUgP5CTnN3sh0+6W7wD20MGxp+
34eVRvx+31wSUnxar0f3MNzEi3ygOYd3ce+/zhW4kBY6yGaeSMibgHBbnD+yef6HOIA8kL4WCtyE
b8t5P3VftUOpXuzfzMCUh+EHisqYoBPOal9q6yGPxGMi5ZVv5j2NleFGZdDeHSnZTpT46sR6jM14
07jCp/5DME7bDnW4A3zwAgGEMqXpaHHotzUGYEZDqJU+EqqofswO3rgay8KBLT6mwxwfYJhcu2U3
+RpPWjHgZNFXcCbbLoEylbhxwLsM2GvYHxNiPL0/fQ8xd0yaoNZ8gIvvKDv1kJL1QizPCgybOBvL
ChqSDxoEzlF6aUKqOud27B+69K7ramCeMKqTiajhUMBLKQuckaoxHzUlJzrPMb3b1R6/5yurI1wV
uf+TA7q7Bk4ClyYX+WFKc8lsGuDCdqVgDvIzyDmf9WsgFMNfff3PD1jRjp4Az+tCJJsDCHyCTKSl
wUc3tJS2pX+rfQ5sOktZqLG9jZL4d8OcLjBUx5pg8MJuSWQ2vEM32ipYeTJN4PiVuBHkuJvz6dMJ
nI9hES9O7qXHIIMtGXsPkVVDh8DBzdp6OfAl7IpGXQIyM2+lrlhSUwa5t6qIOMbilgBXflCemZ2E
Ce7j4nXCY1Jb83Bq/PAlsKIrv/5zJAmmeo/nHzvTwzCPw67Mo5/oqb8BfZfXYqJQDmsIBrwx+HBm
Vu3KCtYt1Q3ey3rvo7CAhiT0IuwzD0zLiHVl/lj5wKOQZr4FYYSjS4blNe6eAkzQ1jC0l54Q9T5b
pvteuqeEwxq7njrfxktQwhCcEV5DkuSgS2gFlTnXiOI2BFJnQB1F52WSbsJwx7cC7QXwmfRci4xN
yroQb0MxeR/R+i6ZHRpyJtNcyRFTSupywwLiuB0zGgYiiKJZSnmdznnhhENZRQ9lfccCJN8Usb7g
Gy2vLGUkweWMdpe520N4CK0+24Pm62E4bArf++PFPDEo5nlEoM8tgZtOpFxP8rnNvTtTuR/zBMNn
BpHPWe+7CQyGzKK/VQVOvq7vD7lPs0ISqfd+rWZLxDWNPX0ICxPsYqZJqnkPltM9hpY502b4PhXA
33v9p7f6Cscubhkvz14iBoSNaVGoc4DJ3my/RhR49gLER5dFLPtZerTCunEhnRJpAI5V/M99JOlY
Rz/8pRb3ke6Y/yf4Sbni0Q6l7exFkvQg56k4KABSB/2e9f5T9JccGGiWPgBdV+Nd0k5KR5F9muFg
7MyfEPV6B1mhRe3zbkTrJMbQXThihCF1fWrj9ooR9IFc6VX45DHEysLLt3lASsoO3iVKIGbPCi0M
XG0EhyyUxTeFgtU+7z9iq3sNqCIBgkdFVOD/Tv32eR7sGxEfjCtPY6vemjs1J9s0HN/DNHmaOioR
7ATYxjEOAImTHTnHo/WHlmLIRKSqGviKKnMxPZNul/o9MM5TXIdfpvmKHMJdTSAGqNV4GNziReHo
MlNabmIT/3EbiICNcanK9dl79v6ftGFZ4tnM/uUMeIZaOWK7yDP4n6DRX/JuhH2MJ3IsD6Hj0LPV
4JT1vC9/cO6iiEqv1HPovhnOYUXTZ50SZERn7Jv0nmDn1m/NhYvyY1UCacBY1fRffVByZgcjJbWg
NkM/WFj2q7j5Jo60T/yaBFEKN0u3PEpSGgszwL+pM3KtQw8UvsLCVYLgmhwy8o9Y2ALUNOeSQeoB
V2nYgLjmcRqcn90GLYAlLdPfmBZveS6RcDPApXipfBerfz1xNwrsR8+aY94oMHbimuYi55n6uA8b
t5nrG/TYKkUWrOl3ifheLFUdkQRLqPZIChSgwkCFrj+M+ZVrwcK1eCi1yzKuebOn7FmmwaVzaeUC
XgDdtA+e4boTgeidc5MgOUIPNfuW0IrdOOclszkDOu3PrgYxlTMeujjHdiyJX9gdH2vN6NMRjAhj
1rQY1LZWQR7OyuiIdcd5uuAcIPUnluMkgVr6L2HPS6xm4rJZ2nwDWr2peDE7bTHfWq3tYMu4DkCF
SSIyuDkhwkcdwRKkandxE+53WCXGBUXYpN0DICaG/j488g+z2w/NyQume6dPzYHgEEdIa1f2b0Z9
2C2Ngj2dBH1yl7FvngbILQnh1zSix2yAEbQPM+dLmvxTDW1z6LhiUdgYDqnqdnF3lJfOx3o41hRa
hF9YDfujtXDQTGmRV7jA9zIj0ZOM1bmpfS7mwjw48eRuK+VAU+tJ5PQoMfn0vSD3cdcAeIhG6he8
lA4lt/uGXs7cqIDKid8TvUQYAXLcrdGxiK2EJLD8q3v3L2f4HZbRbKdDijaSWdSbpcWZLp3xqQvG
lOhep64ZG+w0INDTLsW0S33GfNfkz0sz0axTJ4Apc8AzFQRTQkblEQvTV28P8igm8snlEEqMXmDL
lyE+YEYFIsb/c+BpAJN40+a801GDnH3KxnMPfzzcTVHwx6/xLTe+Q9o9y0Dht8l9C5e1ld2ponai
0+UPO4Fcp8mX4KTG+e3VEvoaUPbN0NbTXrwlLsfjGH/4LnNUfQOUtYHy916Igbt2z+6mVxSY1H6A
GWD5ijgXlFlWPYxqPfnVmpLbyIBk769eSVjdHmjFJD0JgWLmpqtzHmrWxNCAa+vFHZed3UbxDkeg
y9RwqgcAlaHFCaZVpJgk8bw+YEhvK3l1/fBn4JTVUQDlSrtkS7qI/HNUvo9Fy7Qop2kfSKxjqgmn
wzBJwGW25rLwzHXO1WspG4Z9e1sEF/rFOA1w6xChLXaUrlwAIP0giJUagY20aYdt3+V78hwEkWEJ
V2Bi9g5hmE3i09YVesl+HHnYpAVmvBnHFfXcbxLO50Z3NE/Z2avVsbNl2fMYKYgVDVbUBkfglrY9
ucuDfDohC0IDaXNsBlTOhCF58HmezpPnvSRNIvZuNdS7rpXF3gNZua0NwJAiCWCPOqo49Ki8uNYm
5C7gCOuq4WQFNhdSleHbtOD41pjGnWb6rKtMbKTDsiCre4gmef2sG39GaFzqQ9bJH/InHl3zjF8r
oxB5RcJ5+itMvf0w1NDmMKnsLVozt3U4LKcccAp6pPB52ZB+ZMHsDcv2EmfEsuVPmu3czWKFBb54
Deie53JBeCC1p3IX6YCiRb7YqPigEhUURuuzVFcdzIqME4s7e/21jAnNVJZ3XSa+4Ta3VJsms30H
Zy+lWxf3FpRWpAgaxcWmYIKEIzoFnPWiVzMPvxi61SFO9GsQAuFEp5VQaV6RWEviazb8pbL+gAOZ
n9rVYFkRPHYoeEhsVR65xD/SfMyPFNzZ0FLEL9JGZQgC1beiP25P3e1Sql8xw5GgtouEwpEWV4kY
ZhjjTarO8srgj38bZPWKK1/1qC+6YdtT24TfKhxoMbFXrgt7HTf8FdoUtLkJH4pSL/vawyFm5xeJ
qwnuwu9JM7hSigTjMvjBI48hLUvmM1hSOmAKgGBT0Z0P2Jp/4VikknpVE4xLI7JqKuy4nX62gPCk
Q5LeIlZVWewRZBBqa8Fd2AonHDYjAzrVpuYUiQp2wkieJSY5Xzv8w9F6U+K0/p72z+6E28hT3Xnp
WoSgXPbbLGNb2nNfXDBDmczmQpUKIKGDeWskdB7AD29GQR0Hd5IUhzcc05E3EaUUMXmqfVpYFJJ0
UoMIpkeOsgoe2DFt6Qupf+CXdbSPxKlQ3aWzVfU8x9FZw1k7VAKUYlgZBJKs6fYYveRnI/aeT64R
zOu5kYoajdQzvCFdktAjhLwuOLh4Bq9ZLk5O1qxMkwUf8/rpgi5fNcBl2Lnxu+N3yWteFYdsgspv
O+9DgKYaogluGwbRWeo7n1vBg1rcN/bK5JE6cbIwbXIrzZdTQWT6FLjJ78JJAiRy/5AG4msIut+U
LMC6zz84oKp9mz6qepz22u+epgxtvwkytZVUBmzwDJptVa6bz/GFvFCCZFue7Yr3T+9V/QlqZpBA
0BcuhzDQWe+8le+HkjYfXWqKlXeDrf0DMvvNid1xH+Dw3SQtEquJWtx7PRjL1a/X17StTwUNqZ5F
mYCs6KxIE8D4pLNQRrejGh4Vb6pDvbBxD4iReGXoHHg/26uWvqkjwfqT0wRPUzCPvAPzlgJ4LxKK
jdifuXKqS2VzO89bRGKR8/wGbmbx6Yj+R4VN/ScNu60fuXeaI2E6wh2Umm2Ol+YPyQiM2rXPkZdN
10Cpc+inuGNbDrs9vZNsR9IjlAJCEHTv5GObH+DHXG2xNCd45rj9kXL9AgDM4JVboq2c25ViSMy6
z8GstYkUqpSUm24mCmgFC/2tdBpehFCy1wund5Crv3NKizhxuC9xqfaL29tnLnVaBvQpNY5z6Cye
oCGdpFQxEDzJsjflssnBQ1SiZRD4zKsJJ3f+AbGUWBWnWkohIR/mlEjGtfs7jDF4sGiLAAk5EU5D
Q3/r0vzyJueHV9FURQazOya6pSIIm8N+sqZb5nKR2Ak4yy6bjrFNnW4ZX0svBhg+rwEIOFyxhNhJ
8xQSDFTInay5DYh56kkhMJ6HVItJ3MrNTFNrOZIe6QLx3nCrZIHhya3L7XRsouJu6C7UIAZ7DtIL
8azi2csp1Wa2XPMTvnXicHNcokZSRVYSjM3MJg8JdhvGxx0jJ+kH1/0M4LgdSJpdtPM42E7/Vg+q
e1kMkQMXq1zP8wZSaZDtUvJbgwSlOPrpYwnMH2kitICoAOLeVyw597rn+vAULfRl6WOxAqy2KQAE
uKuzyTW+3nVcHKWJgoc0NI/+kp/iwLPOsYUfkDTYCnOqwi2h6OcqClFr0srd1QvMrkZ0D+B7n5M5
9u7KzrdvSZ+TJGvdvXI5eJPUTnrtHJiYgXexaaE6JWpZ3W6VS/AbB2CIDo2TyM5szUKAQ+Zge8G9
B3xSo2I/BY6Ktqw+vhoW9JsgjOLHIvRoZE388aAmPrVfajgGK/VE2UAp8lp+L6Q/T6O60XhmczwH
gZzj3dumgIWeWHBP92VMkd8M5k/1gJ5s3U0nf5lfdM85TCw4CWBUcQ7LO7FPUU6kw503aBZw0ou6
pxIs3BTpdPFxV4Mx8aNrY4bPVtT7mo51HKzCfbE5zTLQYmvU8f3E7XabznFwmrX/vnDmmUqhDxKv
pDDMjyZhB2YHEPg8uZBKDaonKR36/0z7vJSUGemsHLeZRdYCUEjxsrjWAwrJdCkxnwadcY51YxET
dUvvbJfzo4FrsUkH2toqjGkbRQyXBxdZDPbSN1hq/GcsijQKl27soLOvQ3IJZ6rq5VA9/fvAzYZS
GJNZh/lrrrjkyReVZ4Of9jjY1GHg0z6XvV3cAX3eaelo6rVF+QQhKuH5QoFohw277SN1HcOJEz17
cc/mtQp9/rJfNlTgOPBDuvF+8dyCK1cc15QStmAZcvSIhif+bXYOQtXnqW2+A8Xale66axEL72YJ
MCbTzADjRo9WTcSJ+tH85d+HYXlcHDul2SEjZUkr1yHBI11QNLtSsvZxaaytyUrCtsTVtqqUh8lE
Ly0k61MooOGOVbqeDUR4qbszo5t/Ce5SyiVvaxmqN5c4eBkdQT4THjV0aXIf4IAWQ4FhGQ6teRlI
2QRN9DEtZXLL0j664bGtQohWXfxliriB0jRjsO0ER3xBKxxPCUUF11zEy3FO3/pCL8eh5fg0iJHO
JVuPzMFULTVpU3NooCNnkoYROJSXdCK7bBGkiDmibDW2rF3tNQpWn/9JMwU9XHL4qGGyAH0Oix03
wPSs5izbCpiyH8nCrF1PAyiuAAF1RmdqLda6fe8SPilbvj0MB0cbqxjE3pMLUxo9oiLogcvdzkhe
5zQ6U6/wd6T59CGjkJMaHy9HiXC7netRojKq+IxJkeZfEXGgd8tzi1N+GGsqx8YGqMCfXAXDJbB9
JkA5w8hsZXv0nRkGNt+XvPKAaKQ2oehpvqRl+dUrGHDZcC9d3BhzNYq9skHgZ031EbeNuCaZY5+7
pM4wVLkvOZVcVrDE97ziqHFS7GKfXXET6XgfO96doB7jhwv3kdnM+HdYmc2Jndmyq6IEKg1iUjGB
USS8fCt9VuloogrhgFV2xmbcLfKNmDJeWBZInY+uoavZPKtQAnHuW/pg6dAN25lPzuNTFK69Ymj/
hsvT0BiaRBTmSsVRQVVHF4/ONtl2vktnZq0/MhvHyhiaiCeH/VExQnEAtWNQ5do9o0oXR0XDdYX7
l6f6LvICsW0wHjM5Wn+VS0uwLpYfmR/8afSgdoWZz4sFfCw1lADFNWhnSb3WEmIK1APgErL3Iw8E
/8lMpt92bjLu4taicduWv2OR0osEWNORLCcrTdlVV+DQxslLtxpfQUil3CUuogcfSOGhpJuzJi3M
/Z0vg019jzE5J0phW4TxRsNOOfFQWwC1N0IV+9mh8NYElbqRSP1eSjc7UarOlNU94JYGW5HnZ1bn
r1Pcs9TsOPVoK/RPDHcVEYqfRYXSHTlz95AEJFF0lHLpLjalMrrigTM0dOCwAi/AaqJeMbJb1jfj
TX9ytfVp284jMQIQGtnq1g97pKTi25S+dSRIO2SEA8Y17R5IgXiwLtcjDcKGAgZpPoOBAEof9L+q
lTNmUfhCowtwpMh8Yy9/Un5IkkIsL/Zq4MYa9MXsuWmDBCfRhCPecf1d66N3ZYjk185KfiYWACQZ
VPCXAhqQ1eIcLfumxCA2QjSIJnkiEQEcCuR8gzjv9+5OEVMnWVtm725HOagOXedHnTD9QYqPUoV3
Sq4aBQXHc/5mWVH5atz03vVdIouKRfYwiOhGn4Wht4c1tkgU0xERdHRvSg3ZRs83tTy0hNjOGIhj
0FlkW/QILDVPBXDVtH3i9pyTLnK7s84D+2FqDcOFSLcAGaZrMowfkEjzTRkVxypyeWINQXAEmbgD
xRFQRkO+B6oOSAUbM8q/szWIsegEgv3cd/Y7yJA5lY+zJmTZo/9zoyzoLT9Ind7phJ160wKqxHRM
HJ1MYZ943alE9YVqQMNgKsdz3XEhZJGF4Nik+7QeOeoWZXudQEvNNmWiuTtfe8yH177k0BxGHMNn
Q8mBM7/xgPyUVuEelK9/JpoVz9ztmDUkEnFvMxOEwJvWD7UXkdQZq/ZDLKxNSverQKW95Cl5bxe9
XBtqWPr4VWK3O6SsSZir+SDL4q3AcMNqZ2GUN/arh/Xn2NjZ98TwDSyDLsCVL+m2HYlQYj/tuluE
q77MZ8S64KRBNjLmsSKqpuVXzNHp0AfcEubCgXGk9BvGBwtMRvQk+0Ufu8aWhznGyNEi3ty6llAl
TJ5XIugcFcFobgg9etckZunZQv0uplreRjtxaDXunnRVhQeUhs+1+I1MkfMFCvttLnEyw1b8higp
sM3QDFMh+G3/fSb65629PzVrXE0MV5NR5KtzKMN6Kl1Yq1ROc5SvrmEgwMnrFbHqA22b2w28Gr3i
s1EeF3gVSiKpT4btlKvF15wCj7HaIDzOQ/kwAorZ+EjMHFnSh3+frxwzGtBgXTYcZo+LPd5Rx6Gv
AStf1mRNRBdD2IKue8AD0zENRedqbfRp1g/EYy/APFP6K/gZQhbIj4mWgHreWqyCeeAGrJVLACkx
G7SLp72WP9WbHXf2EGvGxrealy6czHqVUhHMpnLn8x+/5MgvpNno1EiilCHckYzxchh/kcTc9F06
M61D7iHgU9d6PILbqFk7W7SWY2Dkb/+vD4Q6CR8jjxzH5dOdlA35jZvXMsaYLDoVberBD4/JkHxV
Q3/kD+wG/81dxhHT9l1ZhhjuZfmcysTelgsbbyv5FVTDJ4yh5rH0WbXCX0rPeG4J5PnLveh5+mOt
xRyVMVEYvn/sRuL5yKWb7nQHpDegdGSHivVqi6T7k85r15j8drqIErBMubu8YGXgzNNzlDIsuRHV
lwEZeUIjbOb4J4IkeKvo5zw5+tqvVyBmEsIA7CQ2Y6/9iwM3mapl2EMORVDlFEaQ/dl+gYZ6Dr1Z
HDzfHIPlZ2XEVlPmyMtvrhj2NLKM62+4tdHnV55UNW1ltrT3rfHUnWdBvG6Gy2wl1FVnuMw6uNh3
xDZd9mh5T8iJr7OuWMzF3R10KfmgnGpPUC280oaMi4vi5Qba7Mnz8FKj/xJSxze1z9uV5Zll6ZbE
iIT9mT3IXId3QwprHa4XonDAKipp/E0B9AiEGE5pe+/lGhYaINzVu0flUc/Kr6TJgtsz5yokkTZ+
nLmvbOso4yvPuucWzO0myj2QAwYhPJ6Kaz2J9ikJ8D5rGjQ2VUaFl4lMA+czfaZcY1VdI7o2yF9Q
GMtOdLHJSEKnY5SXLlpBMBxR499J3BqMLdMbiekoEVSE2hMsXuHY664VsTpXL2k+sw8G0VLHw5bW
nfLg+vOPas1D0Pr7NqgpQ/ovn1BceXRW8BeoZTo6Yuu1MIXdFrGuN/iW+OWNm3EabRsWIu1C44/V
g9LMEVdCll6XALbUliUSHLUID2DXYbDgq/Y78GrpyMs4D/JPEQ7DXhudHHuLSePf31uS4fLvRxkL
y6MIXTbGnbmUNG0tI7J/XkbgHtx5Ve4mPAYo4aA7ZGaxD0Nw3ltFiYMj3XUL461N1vM4pSN74Qh0
3hJE3qkMY3FSxLq57Lz+NKx6CEmv7NU3IfqEUdS1Jel7+MBlAlg/JO1WWJ7FcJYwP7psOz0HoTik
E29kYxZa+WV6jlecdFSXvzzOUCSWgxOHVZ6aHszWMSzIXCbJkTTxITMLnFHpvFUdz6ZxWoV5VA+T
Zu2mD425JFZHqb2T/ibjwf0HjuhuYIzceACUL/5IY5ksaR+1HZYobYyOYha4g2JIEQG2oncrLF84
kwCTnRzr3y29JSIUPdmhjW3LCrrLv9c3ydbOm+XgpxjZa3f1gK2/53U5kbUAH+s/Gt6/Hy1+z1sI
Ww0ETBat1dxsh8U/p1aHS4ztUzc4D/HAPa9eeEECBpJdy6VD8L7twOBRc53hvy/6DjC6TOWBcN97
avNm1RmfzbPFyV3zNBM8EZWV/rGvD7SiDPtSqm9jYj6l0hY9BZJFHCcAUolkaUiQA47+DvzwLSW7
Rf5/mLg1zAxdYZqelNUjoVevJRjKA+jF5TLb6sOyONqWa0x21uS2NzD4xx2xHrZ7FKr4WIahIjxR
LoGDaH2dyD42l3akHwfQUblU33BnYAY2nGyGx74Nq/P/5OvMmhtlsi36i4hIZniV0Dx4Hl8Iu1zF
PJOQ8OvvQl/HrRsd3fdFYcmyJYHI4Zy913Y4GLaVKDQscllrxg/E97Ri09NRIh+d6iXxSjsyHHZ1
rSHZgTRDa0/bVw3BhpRCUBhUXXskAQK5iWu/shXk3nKTSJJHG0qaa74a1fF2+lmZEOXdDWJjZnKF
e8FZjzHUpnT5SLebCtbT0apJTcfOenez/0Rduvx1v6MFyJuXzISRyPX9ZMFKzYqS8olRN0dhGrRX
kGMKih1HMbAwRkb6YUBJaI2ZOG43w+TzAnUPW74p3MBXs86aUhuuaQ0rT7fkIYtt5F+edlHpjJa0
Z+WU+LK5sqadGC66eTvU1HvqqT6GwxsNuOyiCqEfrcQ41I1bXRnjtsj8x5PU+oIyUfqN+XZ3S7+h
glASi0VZNQ0bKj0FraClm78oo/floHUX3ck/uxqrEslB/kXPU2dna9MPMU7paRzrTZeBQxWTjRuO
CPfMTBOkz8hgZpG5m6WUc41TtNsFsEjPBa5KwRr0bsQlyvvbztoc4bSyHi3N9SEzibVZhojGDAoK
BGaZEP5ktSXTpt8qnaQmB5vFuSaeN/e17EqXHHxA0lsIpSC64eGcqS0kC1rvEXkTLvKo/JUR8GI5
sA9KzSPLj5bSoEUbMqSArPuo9Zqq5TIdiyeMJvWonX2PhCo702k9eRHxmBHQjSTb9JMWntO2m3Cp
oCbpSVRyB6n2lq2+CXh6bIiw3QooQ2s+Vl44m2TwmnvNrn/G8tELCVbD13pSY4xO2Su7i+8Ydzzl
V6IR4RlW235w1kVcBPm9Q8WMtOU11YMVuZybaaTHHEVPsb2o9ObwjvatHRiMXtIDpdviYClc/zGz
mGeFUxw7Q093iE13qokwwQHdRQ+aNIEL5sJ+b0OqF7EOqiStrSKoPAcBk3ZvsloOOJ9x4Ifpp4QA
zNVrS5qr4PO74ZupkK+u1tXAJDAAOW5BmaKJzhGgsSpvCGEgfXDdWu6dHX8lesOshXAr8A104br3
EjsUmVAyUIom5aWXxe9MtFs1qK+m9D76xPg2NHEonYWolbFNDcFM0GNZsqfXiUOdne4h8VA0qzF5
U0o2oGdONdjbplW7AxofHN5T9suaxiKwqgoNKxkkDZsRplL9B/LeE0LGH6bNuavXSYteMgGpQURj
umlR+M9afTI7bO+NTsTZkALX0uK7UFm/K4dyVznSj5JQ/hEIBfTTIRnaXkInIn2PcqDy+mszgrNp
mZjWZUWD3WWljMquTNZ6PIOEYzWWp/qznsuTBjfFHOwXiOf7sMFm46KACxsB0Uo7mOGUBEyWYeAt
wY5m+6sItWMB8ODgqcAo8Wv6kxvtVKfhYWevybLucRDnSBwdy/wmvfrNK5qvSPbPMP/XtW7tHLd7
DUO+UrwwBQ7ntxOyEUtH5A4dwBdCrTeC4sDc9hfh+KuMxb1oNdQYtWiCevxFT4+Qa3Rd675pfnus
nneGNtw7vn0gJC158gcW8OHkwWzym+fEIImVGCIJqQRJkltwvVQQu1euxAcvqW6MwGzXE8oL6HtP
Ma2aTXbxZ7LuavIRI1tYQVtbyRbgzlOU7XS6cvDMdQ0SAFp1u8u69QhfZ6fGEmx79jzaM47IDtd9
VdKAT8x0W4aReZ69+Fl34bTP8eRS1yiZkvroj8xsY1OrRwBuYFQTzV+303dVmhSI5Qfd/nijMyvg
quVSJ7+jjY9IFbMABcmfWCPQNVQPOOroys4HwzAogbTQg6gL2QJdg0traUWTFQ0UUbumTqReWwhE
YprbHYcwu1hzHW5bSEFHq5sgHcPzoxACwWIETel3KsAUA1YDks7KdEfsjOyCzHzeJXb1R1g1unAS
9laFDiQqp5LkzAppEEVYBBoUc135bhuU1CUJ0KiT8HFbYvpCjUpSqra3pfZOIMra8qxzzhRQ1/Z7
H9r9iqVE6GYMPg1jFBpMnI58gmb0N2FuL+GAPgoYU6NlzwKNHsNjSrgBFUkN/jFf8MFuW9LMsr3j
yVPTu5sBO8tqNrgpMRSvm1GYQWZ2zTpRSzBeSEJEqsNgqUp1MIoJryPbpKDNF1G50ysKIySaTxZb
4yhjCwI5pzklRntd4DCClFryGzp315vNG8IBsqvTE/hHEgYzE0USp38iLchRPyoUX1qzKJ6d5pcV
OlsaH4w4kXEamxz6NnG9yvVxPphnlxXi1kq0fNP57R61H8j6lJ5MiPq+8L/iuL7HKHFhkwFufznR
AzGnMeWolobkGlCMtk0xFM4JtryIBhwDkZ0T+uLrVYSSzHif0m7TsfPO0oNVeJcqpQfUYzRYmG3+
SFO7mF7bVFEOje9DVPNGCPMEPse6HeFJ2BFHS4wu6rqdrtz9OFCpVL79Nc3O0WrlHjJ+aBcv40Aw
gEuVZ3tVHhV4Cg3tmthTKppqnRqJTpsgrYKytEpWEaF3wo3YgQTyangZBWUbUXj2KjTkBQEW+bxG
/F1Rctjqux5cZSAQgpA8TXfe6R6z1n9vNAUchwykiOS1jW/fUcgKMg7q2qSPvAG+RfhdHr3HZZh/
OKGHoolc0S3ncFvBhj/nw9TSRJhfYGf6Jx2hVzBXUI7huRupd8KiFaJ2J1WVcs9hDN2SXGobN7WR
B+08k/ZpZWYggbqvrYyp0u1KikJU4NcOkAM6gsRCtCS4EaMx9QH2IqTCcp9rOiBgh3pDKUTLijbH
HBu7HVKWiHy/HuxX5EC1jin7rEwbr45D5J9IMWXMdVs8cZ2hPzuOuv7Rji7O99h5AC9mYXOseQ94
6Dd5mX0AguAfDRtbwQfNJqvYODVCgnGxIptUyUffG4KxZ1tfcc83/IqcHv1EQNmw5suHik4rd3NM
+RLdNxCgaQDpXqEWI9e8JHp7jX+GarT+UHIK2cU0JNx1w94YjK+Y44oQH9ERsr+tRJu+H/UfAYlp
Hy2+tRrQPB+TccJN/2hxc61joKylDjEzLieGl+QopJLw3GpikgAaIoKt8g3vBdYPanO6SpToqcFC
+LCaO9uTvKUas97YJyP5QpVcUSsYNrP/Cw/YfNCzZhf7nkkdGSt1X1YUYvoltY0CauhQGh2cc1eP
YK20Ald+MKlQD2ZiavkQ9wWA+MsCAI85VPgOirUtbaDsBdHLZr1PK3uxDrgGGQ+kMimrASGuxPzk
RBo8jTr60PUxx5tscP2j6juFpsPqPpqX0SR5Sj0CcKcmY5PZ5/HHUHUjHgE7P+Yjg/1cNPVhOOnp
zJEmHfckSrhe8Yx5w7Uq/92kKYxCa2SRJDRrW6dm+ExG0GZa8Je+b6YHPAuW72EZctLqA0nfr3ye
nHtf0/p7SaIYRfqHtqzVh/Kg9fio3Y6zjAfk2DON9vSXz8aNzKkoP0AyJfKeVSbpd97J5lOzBHNq
GiqqvMPfMp6yuftG1PgYVrr5rqbicVa8QmT2Izs/XoI2f2DZQ4kkEdhUgxBhSSiGz0bjcmVQSb5E
BcnJImKESBudoNZRue9A5YhWLz7a5VCwiTRChIGzp5cfhhXkQv+Nzsm8i61D6NoGJ3j8GurxlCZh
vWNrS64pSS/bFIIhjKM+IBupfw7r9pAaBVyikkV1jvwjSvs3mOfkZsWas1LL6/kzgV3GpKzTqKsw
mHWHPhgCu9uns8rEPghNicCaq+ludKiJlXOgrPDgNp1+aelvXW4/IQJ6LPSFUxPGm84jkqyI3eEq
tccEIfinEfZwucbmWFoSGAATxCZCik5KD66MmMhxDDfZV0fTKWg7tEDlSGeFmiYb5taieqz9VGqE
yuAcb1+rgfH3bLd8H6Ka1WE1stLUGLJjrqyZV5kHoDKlg0QJawbWHgKmQGCUn2bN6ZQzkSohOHuP
6EUcaqwXBvHs2xgT0erfDW7+1aAJD8IELoAQ8LQ7JZGLj3m3o+MvUvSfmfhVN6FOooOHDQyp7kCd
eA2vGBQaeV6e62y8jGVnZsk/SLSGg6nRhfIxYm2yjsEaDEmOivSOVXS00uIiOS9kan/snvQ5uTZx
mmxSHZ+N0WtEbZXGtAsZXlWk/TJGjoM3D9MFeX+JrwoOFl4VWnfwHI/SfwXze9Wgbu60kFzOWF4T
gxh0k784ufZnW6rqru4hsIFW19Pn3pHdNva7k+cbSOAs0NjzYOF4GzT07mMM3kedHQTpVlq3T8pD
+mWBmBocb0N5ork3FyGyZCVLhBX5DknWHToBnjwsPNb7k5SflBgppo3ATpvKIhavM09TB1HPh22h
NzalH4J1HyLpPJeG5h3ZJ/5BRRBfBdbkdRv33tYtPL6Pgi+XdpU2NTs3dLQTXuVzOiXXUeBDrCS+
H2YpZuVOzKdbAHRq5O2elhkb+a74E+bVV++z/EakGK+aiaO4KL/XyTxrQZS1ZDcvDVLcKpdOhxsB
q/u9y9kKSNpcpwJ2EgZiJLJ+OW305eDEWVY+SV1/hXXhf6KJVmsnrstLhqzs3ocVrdGrle3ofMTd
qK3tHpCk0s2XfmKCd1B6Trdzr8DB2ba+QRzWfkYIsDAalawhzXjAlqING+hDd86w6ZltXaNNz5Sn
gBcmGOGIk1uLOnrUy4M3FjaFB7q4VputcgqJ+xxzxVKJBV1qvC3AgEMzhgRHs/h9I6aTFp17Mkxp
v+gkhIRiWejXcbXJPWld4pAAD1uzj3z/xufUeGl0jTK24rI2TYorNKAVCxgRORAQIadaDhk6zbxs
8V2WOsSWJ51+tHvX2qlSYAkc82NiDjiUk+/bUJvp/Hmuz0vhsjggH7+mjpoORsIy2B77K7kdIcxG
KKB4ueQq7PRoU3J+/B5ibVlTNrD6hiTsMjpkSA3R/dGf7iOz3RX0w5mls3AtTHY40mK/70XiyYrr
gJ7Vi5NTomF1ZASGx4YiXb4DnLul/KH90Spta2bxizlVKVWhDHOrYMOCMJaJt2UeB4X9plkhM0SJ
KqdykIzqJfiT1vDfHEu92eSQaY58ZXWTnRdoK9Gpj5ajvmPLRaPB9Kpaluu9Ik69K2I2haw71zOn
Kp3cR9vgpNNdGuh5+yCGI2ePKDJZ0oPaQ9xnqNwNA2Ox/WRg/VQuPdtWFKfQrnwW9DSHsqj8ACf7
oCsWTeNyjP3cT69N2fWPIHNe4pCTbhETzpUae0Bn6gBwxHMye+1GLHY+7GfYKfo7gJVRb6FupRl+
aHXclM2iX/DCby+jRZ17hvcBAenYdsJ89oHRn4aBRZ1sJrCxTNhKQ+rVtNZ75LPDGS1hM6+Ttx12
JM4nftIRyGYgmEip3jWiaO5A6Zuboulb2EhC7kY3JYdr1knvcFbTxGUg1EhNui3p2UN8scG72iEy
YSKcTgz/FBlz/SlN5uqROs6vIYW3ypTUrZrBbD6Ic8spidRBqjMlkEDc0wEqFPjEip1NiHMwzk8R
k8Q4NKSlkix/JpePUKjppyMNejVpuKAT8B5zWD9oLesGOpLfrvccQ3t8mwf7CVwkS9KiIBUsiQiw
TI0P9NFACXBZ9QMWx6G0noGCW+vbMycGIzFsQklB4rawQo1AKa7W2uOIVeG9HV/tAZ4TSs9tquaP
tuXgQvvfoNb4spaZcCDYAD92x/VNnYBv8DFEbEsDwlybruntrQEwI0O3hohkbXtCvE8GTNRiysSm
wqnNEifU39U/03zbPhUxKeKdz1CYjjHFiP4aYyv5sJLuHrVQ+ZQNpbr0DvkmYTPwhiKGI0mf7KKR
Jv00y/Du9vxEjw1arJWzbzv3Uk7Vk4gGay1tlyV+oZ2VfdFh534IPDD7embJ4lma8UE2u4PNWnOw
kslxpBSAqvcxiuan0lLVh8gYFttI58sBd/Sj5Gxy1tCgombalnXGhKikcXDh8gXoTpGVD0zrouhB
9Mc/QjrqPkmd+oE56l3WU/iuUWLcTLqL8COLtHcyDLcT1dx11oQEP0/WXcFuDI1SLbdQVEh6N4R6
z+SEG7V1qWHNPQF9udQuIqJ060+fcChCdoY2O3mWpSafDMS1oF41uC8Wip6zNuX1ekmm/Mja6ivy
y0teKu9MPU8+6bG8v11Rg9BpbKlk5mKv8vdM+/PPw1EtdhaoU/z8WP4yVth9mMU7Ezy0m0QOJXu/
u46UpVaDDJ0PxwITqM9L6EU3hI96k9yjoyB2LV0hxJnY8cuJvTvvj8tHUiBR8VsOUI4utv0xqu4n
b8EpiEg8JJE+04pO5UML6R5R8NVHTfJeAYg/ulqM1gjj31MC6qoOxbXasbOsHuFDTvs6Z7HbmfKp
p9m84+syglKbt21JDaQcZ1IdMxb/CKn89/4tq532JRqaHQcc4YQD1JEChtzSIGMSTjzAnahar8P8
iNY6ehhj+plNNKdXIxdk5VZ0HFoaMKlJF9BvYnYckrEZq/fQog+mLPVKbPDGowuOL2jgDKdIziZn
cpBIezQebLokt5uxo2X1nx67/fbvL27P+/vY37v/9bHbL+L/faHb3f/02N9/9V9f7fZn///z/tN/
/q+P3f7V31f7++///8f+voPbX9ye/G+P4RSidNgrwt6H3OkRz00My6l2dHQKGlpCpnw7l3EwR+V4
ptY0MCvg5Re9P5zz2oowkSw/FileZFx/5BBinsJqExd7tfzJ/3nO//nx9quoxrzphoa+uf1drbs+
g/ZO0dA+CRPL8VQIVHnSZ/W7sN2opr5I3aAAs1Q/aMHl8IQjTNPDVJ5vj2GqL8+3u95cR4ce3kZH
8RE9o4Ai5hGJtFKjAE8emYqIxPpPOSLHMM0u3AKi+uXZzhRwfaj1RFbdidryChgPpf3I+J2M7ZKW
R64U+z3KhFo+AiCxrtMYvukZQckMvOcabb49uFyg2mFwpxn3E9u1aLKZNtP3bnB+dQhbqZ+06WWe
gH1JP3n0SRteqymtmJrjr9D8bmoQt/YMXNWwY4Nwx1MP2CDodC1jcnY2SqoWT4ZElF1trA75R7m8
OOfLwSu0CAvYdLEScQKQPwEmxTxASdkFeRcFc0gMIHjZZOkJCiD92YdNkoBnkus22x22SNAhZqP1
crWuyOvZgHIhPquRJ71WagMS9mVfF8htQoA91JCa3Tj3FyuhGqur5KerrM+QKn7R/JIK+wP1JOvY
9A3KJDuCSJNefIsDp8MvRE/KlsKVxb5PxTvDoTh7jcCWH2us++afaUkaYz9OCnZbs+AOj9KsSV+N
vB+kV5vUUv6eafTsWtIOXPoUGRvEhlYppch5b6Kul7WJ9obDSBj7myOxbtKdpMA+hNBmyiaYk2HE
D0ISU9I7965pndCktaC8+xRBHbrCoY6Q/VDBU7S+6aSC6Bm05qmCWgS+ngqtnTgXVoADqlV3N4wY
FwQ5c7EAiZtH7vOce2wvTLRBNEup7LIRXGoQKHya9g8uY/I2p2gfk6KtC/UIyARMA+Rw1kkx0G3d
XjVe8klyRML+NWGzu3xr+75X50SgGKrCApkwsIatXcovvlxIsx3+CELsUfTwCtskhWjksTErK+dg
zzZluUw5aJmRdYZpa27DbgEO8Q4vBqt2djscYDtBtWCCWwywSW0NRB2Hdgg0VPs4X5cQejeJKVba
0TnRh41J7znwKLaxU1ji/pr0ieoJahs6PfxSJXQSst2cRl9+SE4ghS3qBQDsKCiITyVYyemdeyRw
tjx7NErXNbEwLF1BgROfIfzID1LSc0hL4KPfPn/cWmw2bvfzftH0jhT0ILR0DqYlL/rEfMYxt9xu
0xqCESnrnzRZrgzL/d00SMkFdvpOeeMaQgxX3MypZDdhB6qh5tY3Szh7JMgZakFCDP4+q/Uf3IJO
MBhxcuALcehqaj4he+XWpDJnWr22mSXU/so/hI6NBaZDGOjnomPoK/szW5mdyZXh0OgJnNgyz22Z
cyFZpaKgKjoaaMtBR+585q2Z2you/3gOiUtYRyAYQxTYjpRSkFLlm8KaX6OqSTatqE62AKhJNdEM
2D4EJJX0XGhtzSi5dO/cN8p9TxXmc0qLnA9t6eObgwh0axB0WDNm7pk2IbMsXfSeREHqgBMSJ5AO
bYJTCB3eJ+Laam8JEqahStZdy1y96CWVemzi0AnwBpyobW4sr5Ao40ifNQtnhPSQBkPtP40zesJw
pvHiELt7G+Jvw/6kO2ag2UnGDqoFtyPBlZ10BpyIjUyQRoaNbj5Lz5YD8tWaPbY1uE2l5LsALjeI
PM1E5twcPZN/XbUwXQiCyM5pET72NR1w1ozTWq+nE+FvkF697n3Mm2vOanvjmN/2lCIrsKkljPDc
wX7QS4+t9HWaMNclcbIzIOHS657kmpoB2VsFe/WqIu7B7N8I51jhV8pWplpERZ+IlEEatIyyIFre
6kJ2S30rO1iyP92mxdtNVpqLmin8Z9J0nXkAHcDU+PcZt5/cevpV6cmXVXElG3Qfz+GEEVdzQQTd
7vZsuM+3n3Jv9M+Vqp0dqvAX3wJx3lpWuJ5j424M7Q/RjGpvq73hknKRpEuMb8Wh84BJ7GSLV4+L
3X7RxPTdjmCrJlf7Fcfepkitu7DJniINPJDBoIm3YOU1PtnmffKEDsznjTCapfQkEouJWETeHjaj
2rS29eCp+HXuYjpFpt+d5XIzCYzkmkCJqvhHGWaIvnICjH0j61TxXMZNSlQrs4xljA6KtfI5MrU3
QKY/VKRean3c0BeOjn4XOifooLMc/ixNrJ0dVm+ejRLOddztPE7fxUIBaVvT2UC4ZK6NiMpYFhdk
4K2mUlGYKJjGEjLcUnetFYZxNJYJp7YGtqaE5pCQ1W51m1qjjk7bH1CjRwQeSI+8I41mJ8Z35OQY
dcEMt9sBHXuWlM/0qDG0a3W3sfqwPveVAv4UdoEgFftMeqtzLpBkrga7SDezIVP0vCTBhv7nWOpA
J91OY4tnuqul1OqwOV7rejScGwnFzgk5cWFOM7NvMoj8ZJQWWp0enNw8Nqq/DHDoaD8NFN3o/51Z
ySMJIV2Mb+ZlKtvfzeIevf0XOVITqf3n2x0LMdh6YEW1p1t6TTumH7f14RX4T3UG1MGxXCpYi/E3
7s7JZLbnxSV/HpRtHm0HmstynMllnyjrCzxVSQ2AHvuacEIgCll9aKieznFUbwpdg+z3a8Y+fhp8
UZ9bJC30rfRASyhc1ct1NerWs95BKAFSf8pdtJtsGqaCJluLTuycLi9NGBqWr9F4bsBAT5Udoexh
hSHm5eynabMBPTSv/Ek9Ej1tEQpQwdbjzS8F3L5Kzrc7txvZZX0wkUIHxklT+6JNHoaciN9I+cQc
dMhCbqPzQDekEaDoDEI3lq9jzMiO6X3PuxxW3XJcsY8to1U0HTXO9m3ymkatOBMZWJ6tzCVhAZ/M
xm/r5wTw/Q4NZHOI3HBPcJSG557UIQpRm9yY4mOTmvJcLTdG2Zywe4t9Q38Jb1TLBLQA9oX8aYky
KhDfUf9C9jHBIvNT6yuWJCbbRU15q68DdKoju30UmNHTMDPx+hVKBTX7hOkaxVkp2DA6UgRa8uD3
5zE7yvicjRNdOVi7DKSQeJCjY236jBPCxTXx2zGsHToE9rM2ox9L5/Gebjwp8v3FUKxTILsE9QJh
ygvIVyj1ZIZLIaruLEerd3HS/8QsR8yK3p7nRet/1v/+FOEyzGGZiLB4LAxFwczmg6TLrrIhNGHW
Xgte8Pz3xoflcDZYe+5KRh4zGSBCEOC4rUIY9VYvq40W5s6hAAiu1fWlhlALzpZKMR5fTAQAZ1Lt
pVMai7awIUrJJjdnHh/bgkgTt/bOcW/dT4LLkuCooOl2WS/TI2JZOnfOXYERes/MLM5yWVSBsk6R
qK5zCCdsGpjwb9/uxPVYpmCM3iOoPQOgoROf/9QCTzGED88OLZp91pc92vnOiOAL+bI7+MkcRChr
1wgdWJDb4YE+BXnDEwEHyyXjLKPK7afbzP73sdtdw2ArkbnOP89Vyx/cnvH3D/7t7+vl61kRXEOq
g6/n7+XoVLuG5JCtJhL9vSnFmwln9MEb8uZhrp3X28NWb4ltbYGGuN2dvPwBN2KFwCqr74s++7k9
jNceMAdruR34jnbv+Ry9fumARk43XtG1YxQ2MSTahTleb7/4+9veO6mosy63p8K4YM/DIs/ex3r8
+fdZgI2zY22512SqDNKdIXT1WksBfrmrqx77lecMQZmG+rUp2vKqe//cAT9iXG8P3240LFQpqslV
7E87empkT7c+2uDSvBpy+teNpHG+d2I0Ntg853bor7cn3G6ozJjXDphk0KRgRMoeaw4JpFAOBte5
4nF4ab3hPY1G+idfAwawY5KVJ61GcwY6+8UXOEBEa10KomO5dOXr3z38rfiAno8lbQ9i02Hrtmp6
lM5lgkEjAX1o9G53wqRPj7YAUNcv/x7zTXuUREb96ydTIoScySi9vbhLPwj6z7bMHyMbiaTW1n5w
w67fbkYmsbXpAM30G98/LkoE9sli12NpoifO6mpGfBaVyRkRJYg5M+6oDt1uMwN9bU8w4bFO+k0G
0G/fLvduD3lEkUiJUlvryWqOzU9z8UMY7lAfYYexkfXbB380XlhAn2MdAW7RFDjRlp9uN61JcAwZ
4WM9H2pJSbgEQx7IRYTqFaOP2YoaJWoTpo8IQvsRGBM5xMPwOnT2b3aNQMDb8rfS2bTOYzywPrXk
MaMMvkkM4/32EOUpDwc5J6dARbHLSTs8Kkm8E/AhuCvLXZd1NULYAuQPLh5y6ZbiU6gSsY96tbOn
HpstwuBOEuwRU99DbAdEoWGtwaQCVip2uM/SvDoyOOC350S0VbEys8EO/msRZ26c94KO+UYt+mBD
NuWMcoQiWFTZF1tr6SKBW9mkSbNcVIJviEwOif6HHSAiJzdmfzBMJE55iwPPLMv6mHjut2GYalOQ
mHe8ffh/joDzUveATyNzzrc0v16GGsrR7cbVQrWD8IPDEf9ZkSIUxVf5cjsBt5spQ/WcFeI1tOOD
DQcYGXLL/jZu+OLtu9m+OCpP90has4q78iFnEYhI1HyL1PAKCrXb3o4mC/7qeDvY0DzVyq5yD7m0
HkJPt3eTb76HHiZQlWEJ4Stsm7uqCxnaJY7+5Zj8rYw1Mm/AgOhvoeP/ySuqipaPJrsFQnH0WHco
k+qMisIfPSueby9NB9o6kMDzz/tYCn+izcF86/4g9wUyrH+rlXU9BW2q54Cj9Co+iZ/eUPMippdg
JGxz62jaeSZrdZvC7yws/ZAt3hyWo8C14uSNTnwFcZ2H+uUnUMG1Zj6bOTaUMLM/IKagHcxS8iBm
RoXbWCBxt+C/Wz6onwL+oIFjHrhkgWqIiDCiYfH50hhJPEiToMuJKFF6eZ2WeABT73FOz4W7MdoE
6V1jXwCiJEil8ItqP71J/T0xUa7aqYH0P633JsTkP+w98fj0Z6IDo/dU9C9h7LtfmPF/kxGRUSJh
IY6Rk5nDmEB0zXAC0549lIYmaFLTtaw2y8aqTHzvLJrUuGaKBf60bCm4rja+C7RMD9N/3RA78Z3T
CYeUBAV17DxwYlMEfUCzv6IpfPZsGCPkG8WnWHDIrTz8GKlfrBLRh1T1PjpfOgf0jLs4DZN9XUZw
x4Z+ZIvL8EpWB1EmXchOgLYw2mkNY438Q+GElky4FCqecd86XN+EtccTYGf6kStGyRVAm/XIwnqv
G7j7qUl/VRITsDsttnkF3mOGohkWPRaQihwtxl6CfVqcWnkid9FIXtAUtvc1p2ArccysXQFox49m
JNuzfwTzDxwv0U6+7Zd4BQAsVeaAXTnrwX5Au2N9eWyBWhzY+fO3y4Sx+HTDmn8S5pe0y/WdhTD2
2rpe4NiacY0zV14ZM7ajpYP+HCQwOMQRTzVIPioatbeCT2HSfZixfaIg9/4QgHhnDUQIRwOUntRk
P1ozfRVDwnsHtI10NaMEaAtaWJ/FgECTJa0qacpa9XA0tQGVRvhj0RLfIAlyMJZ0J83svB1azPio
svexQI8ZxgIuX69Y9nf1V+SpHR3Rh15ABmLx9IaGUO0mC/RHqUj8zKMLOOuU7rG8E943Fi0zx+9f
aAvmhcpZkEAzX41k7kh8fYFOkaqhtbQbk0/2Mwi5zSWHKvdwuYHHq8mrLGNzDHqrfR/0pTkyV6T8
oeFeO5ha8plegyTVgbl0O3ZcWUqv71pb7NjX3WmeuUbwsRRHFF/PKf4zWm1QD80nwDxGRPqd4xxv
LdFbKFbr6Owt3CUHo7HhxofSmo91VPrIgtJ21RUaCviW6kaSnqg6MpbGkhQo6iKlB0C9xE1sSfOI
v4ngZbBqhcaGzbKnO+DNCVAm81x3CllT4b+6rT6eNN855LKDPjLA/CDtggxe20o3I5YWcrxokrnm
M8Kgd0raD1nj6LvInZu1acLyiywbUiKF9Ya8KOQuXBRk8wVWGA/YWarjpFmvTAGIzXMKqLMGAaRg
RUGBgMWDvDeNQts4SKpDvfBP9VAeB58O8Zh5p7aLnyTVVfbNSPyiTDtlGcMD24/pMrgScoyG08OV
KSUxMBFbmfj7zmgf+h49mtZj1hn1Q4yOAbZudCzbhcCVT3Iv/PhEZ6g7ZhlsJs265gJ0cYfo46uK
/C/TtMr7uoUMlHbIpwp58jvTIPrdiS4u8olAR46Kl9K9C2vsFV7T/27hw6xKErehwKG8H4o83upd
8jnM0kX/a5fnLIvrfV9TAVURpR5R/JmzmvjJ0aBYvbyN5DyG8a8kZf6AmlNsYCcAt6ujlwYqBKJG
A4BJhB6kyrSgIGaTTj4IWy7zmn2rCZxLoXpZqEc7QOXEqIRNDaSXbGDdQfFboqY7ZChX+BBbIrSw
MmBhZht1LWhT7lK/9I7TgH+2cHNEpOCNT5gBQrM8s9eM93alf046QySc3igQnXjpukHfe0XGTnKG
88UOdwtDyvaY3MuBZWbpeWz6lmwN2DZOkQhcEmW99gZ7b3bO4yjHbztzloRuQG0FlY2pTvfRAB87
Q82GTvZ/GDuvHemRbDu/SqOvxTn0QQpn5iK9qcws726IsrRBMsigfXp92TM6whwBgoDGjy6UzSQZ
EXvvtb5VttuiPKvOHRZh7ken5KJ52/3SuCNDiYpYIhVC4EErZiw2LSOPfqCR1ncbPr1zKatRVM8m
/r2g3WZZQjQbZrZg+AwqUBTMF8KrLfig6LEuNO4J1Lk5vkKpljJSpD9XNqiWrlgH4fAiob1bcHpQ
C1mQaG0JSMwfLg2P4oVdKnfckBEEf11Lnt3SYZSwyUfcHUFqvHmmP+0ma/7lWuDea7DrWwyzF/xM
FrwrD1yhxlsnTWZtho4AZdlsQ+Znexp/jOqtDg5Mh985Da8sm2FnWPTQLNxL21xaKx/vNbJtYLTJ
eEAyhSpAzAygYJfVHJ6E4fQLQjUZiHq5hD0k7oq0vp/84BkNdzOiCQDeXjH2yiBcIxOfs34xKnTT
2BSfMSCcdHat/G8HRRFF8/eZ6LQPJDjEkVxJmLTGQxzk1/n1p99cKV80ilG9vbu6TjYG7mLeW+i9
g8P7olMFxVCFWyDj6iRNuetNZ1N2HkK9knS9mAXJB+dArEzyaJiXxsf86uSwn6cY6MCM3puVDYAf
dQVXkDgG9PTgazXJaCeFYhacNEMvhQToNgL3mw9hee7lsKEdP7LSz+ays59jzCjs3t13gt6adsbI
LBxfoJq/0gGMq5j1k0EO49kd1Imy9NUgiWXlOw5uWss+AoVCvBZD4Q0NfcHkj+mbrjSgUA5y0gG4
k8TT0jW6J1ND3o2AoxSG+00X63YIbeQjJYSErl5GhdsdS5D7LxpNXlyEp6mdybS3/EetXhIUaSTQ
0pEjp+OtR+vEGLvYxTZUPZKQNWc0swRPgriaAQyWytI/1eOQbYKy2VuOc6IbMmLfRXk7VcbJJkix
kv63OfuYjED7oUzpd13fX8gxjof2d7a1tbZ0vplATLRXgQmJni4UCeMGKNkXwshyP6bdAbjls+ur
F1GNF7WfBu9RxkTkOEXqYnS30UtJ7Dxp9+OLWB7iIPilFRp37StbOBIggT5cJgZFpnU3DNmt4KZe
aLP7yAApLuqsX3V+fqEMEGi+NBpZU6kNKM+LakxIyfA2EHYbDKvQ5de9jb/MOIXGdHDpibpOOxJV
OZImhszAT26lcm6jAvEaVpcOcgPGd+uY8/6T75OvcVM9IIjDjdFzOzoPlrKsk2gC6JEinXY6ZgZa
g3zuJvu1d025tDG1EezdA8bst1HtX9Kh/sDI9xhxB9KOGQ9jZvyq8Hjt1B3H3NlCV133+bOYqG8x
Z9644jCW4U6Nv82QXxxK3IXQ42dL/pCPPmEiYarTLrijCcd0XUMK09LAL44RCt4gMmPQ2V35k0qe
0M6/yiY+aTV1RXebM551B/0dNqJa0Z7NFjX6QR0S41R5/dpv6/bur39MfatcK1tnQbBL7MzdNaWz
TxO6UBNe592ok/DeN517NPQtFyayVz3FIb3gM3p57wZ58pbgggznl3mco2a+aXT+k+kZkRQTjzbg
DmDhhAnqZ59Tya5mOl5z9AnWpeDjyCYqD+hRwIStUfRX7aFbO9jw4BTSL6vUMzdc9uzg/04DgNIZ
vbAZ4fJy9CIsp0DmEuYPi1GgfPNd47VEewgdx8xQRbK9NLZngyY367WD3XZpReZKD+G4Frp4Yeo4
rH2RvCQA83r3zXfSARCqsC6O0B7wxJYAkaatt1w9GgM+/E2Eq2hkHQCJzUqIfsd8PnpqCJPsfJh8
0SC+Wc+qtW2BP4G6hsQMANlmzCZoCbW/TOPxoUmYkFbajVb96OS3qo2DvcDvbA5kZmDX3sUhMZsu
WZvXsE6q+JrunmauufKI+Vxek/xW2rNvmPWCu7qed6BjmesEWABRAnGTbQlQzpZSuzRx55UFXIo2
Czkmueb1XyWSgdElR99+6kLPOoSx4wA7a05ugnNh6NN+Df35phum2zDC1cxRM1iakEdKxt6bfga6
MGM/VP5MCEBHCzfP8gcIW1kT3kf2fmpJXMWjQGhuKLyVUijTmYb3PgpMjgorAs8sYnjWhlXsjfi6
41kw5wkx2SoZ/0hznJZBIAjWLpFkWg7LWHvFVZbJp+HiLRct/duUEylEw3wH3Y8AictMPsmgTQ4u
KvsuMKgdAr/+8DFTIzzkFhI3jECZNXbVl1A2nnjRAoh2Q4nCUyARA3GsB2xlgfXjOYxZrI6YjZqG
wCKvQ7En/YcyRfa3qvtoWoiAQcBBGjgl/LPXzrPm9T+fSVDICDdC7mlaKOXF14gopMQB99a73r4k
shzz28C5QuV30s0PECJeUJ+T1Z1zTmkGl9cLTjI2FGmoAUC0gr5zXO2tq2GW7wY5H6FdpLpqRAmO
BKQjgjMoxlDWdhhk1gYd61IxILabmzFq80tP7e/WchV0HO1qDgd+RpYvDUH6XEV7Azyr5tJ3vw7Y
JBjBb6QwU85MAWNusnmNkYjGrDHjbW9mzwHAyXVc3HWF/03MVc5FpP4i9pElmoBfPD+LfiaCswHt
3RF1gNIvjTbgHn+UGz505GNuoijnULHBbM8wCsHBCjXLjS7BnunMX2pkLRvRotltNN2C1IdbPTZ7
2Xf9cmTWBYSRFzzHL3T9r373+A1bQcbYq32azPFGejFXpu6wlBaKg9N0oHlxn5QwytJZrF3Sj9u8
/3JV+mhZ44sTt0QrJMvBHX4JNTbW0bNJsdTh3C47fD+BCxM8nTZW8QkT7RDR3V3PHNMgeKDTTyfQ
GAX6bbYe8xPL3Hub1jvRflIReacIT3Y25T+zxaZaDwlCcPMwVgPTDo5bZKdsEgv3zDXL1wsQkWMo
2cio/I2HFC576jekRrPI0zlhCqP4/RiYxtwGhTzQ8InPZP/dhyKzDlbMMaxkKAXv5Qe34DmOi7NT
Jjf4ogz4dQ4oWeMFlDTuAFL9ZM6Qy/c89sXuRebABxQiOuxSwQa23gMR5sYKgA5dmIK+dUln2UoP
tUUiphgY/V5F0mWht6EbIBnIcfF6dhMuK1BtbBvlnsraMfIXChxIWIVxtG1+3FS/DIlNBViwUZnx
ldvQP6kGQUKWfBYDfyIOvkfNSj1k4nkckFabOfh9HyEoKUXbqUmaM3YruYQo7VAeOhJ73XiVDkKo
okFtUWASjXQ1z6oq2AXFSY3qyUsgQEhr3Mqm3bLg30521W3gut5wLBeL0Qs5CTEbFINHQLhLXZTx
KoidpI3y6fmKEM+x3e1SXV6iBsOqZ4fnrACVWafJmxsPW9Prf3Bn/dZp+pbWzS4hkn3RF7c99bwz
Y4DwaqIZEYh/VGEykUCGiiBPOZZn9Nl4XGfrnYya32maiJyfYRj1kwsxz97UkWCDVt+OMdBbLUG0
M5I6BN6vS6Nh4Zmc86/3gMuGa17ZcVOo12jiv/y+gjs4Oa/FgBO7n5GXEWd4TJNarWwO826Z7Bgw
4x+NZnzJUq47N2NmCl6zFSy1nY9YBabtIuVdqGd35c3IECYzPo21+h6cFGwIpJSisLfoxda5qx8K
v55WVDpx4ILQmroPtqUnT6PcHTic4a0wrsEi3cjR2nS+0fo8JWQ/E3HFd7sBBwvqpoxpNvhk3lnT
8M7JWvm4ZwKcUmR36idTym+UXFSJWj5PeB/stk0WhNw8tqHZcHyo0Fpn7OtjSUSd02U/V7pUOBOi
3AKivXGiejHRh2lMBemrYXaYwB2IQ/AtQcatBonokz15M8W63U+erTdmXW/LFJ2Ki5s+7iyAbhWO
AxADKOjzBvG6Rmwe5O28CyysaGMG1s254nP7toECdnQ6FwMJ+tlFT97uwedmRYXQsHT1wzZukr3f
ZTQW8arcuf7BcIz5K8rGV8PL3xPdGnvfH9pnaMrXfKawXVnJtRoDKWNqfb1Dg2UujHbnDORZW7Iz
N8qOwFuZTrzxakVe3msl6htiPQ4oqJEWOAGVzmggqolOAz3wNRq8/dRP1Cth8JIphMsVTtTW0ci0
7N/ES59m3z0h8WEIDQrPt1OCP6i2u2R6mprue87kU8kp4rrWftYeN4zTq6MxW2dBuhRosk3gu1dQ
WL8KKgVV2RHnIpvRwfkNNZCwV4FwGOz39adFJVldKaXx+GIxb91wMAq4w0Hr4AryFOKFOER9FHYb
W9Ncjub54FHkAMf3OItZb6ktQaSK5FfXJ0dlxsYa1KaTtLLZPxf+mG/mPLga3ztaajYKoc5eDSBn
Vr6V3LkCT8k4su/b/X5g+EOXIMQp71c8g8aD5fzIvM2XXQ2kLGFzrgikhbnlJgiBzC+kPfejCxff
nDBSQr3wg+IjLJrmWMHR4Wrl392QjKghs6dxqvKdG3p30IWCde07xDN0Fo4acN/lZq5UQYQGoPYB
KRw9CHPXC+WsE2R1eUbbr4u2s4xvVEF0UEW8yGCmZ5By3EQBFESWZdDPHXeZp65CqfJtbHyCcAgQ
q4IUz0El0hVkNmcJ7yRaEXh6ngeLrgDpjJNtfgehw4uogmelAGFQ6atdVBhfxGNBvzK4Is2gvqTy
edkIVXujeGtrKHdZ/MUAjTUhIxgmanAegRkB1fVLdOo+LadnMLIru6DyzkqL7ossn6xrL8W6kj0B
2+9Oc1W9ONLCrZC+qV6AEciMNW2Zg+mP6GGs4F0WPNlo027NRjzaTGI97xtqCr8czRoUpdtWBh1Q
EVaDoNrOPn1y9jOk9nZJ6xHEYdwQPyNEs9MuaN8csiLj1DbTuGrkdEzrdt8nNjR6wdHb4PyxiGTy
6IwQQwlWu6dVSAuKs002Co94hUYslDwUJk1NI6NfObnXI0qysJVvLuqmBssSRYTIYjgiwIL93aVv
m4QoRAZOzrNvLBGPHVVdnEdspGcf9wxcpgd7iN8bpi6bQYWg+8uLlTDVhhGEOtfnAcn7z5xx9RKo
kU0Gxq2Jf8Ig+LqFL0Zj5VK16CmGCBZtGEDygBLVJn24nToFHdME3EjshBbdFWlDlENVnXRKk6fp
t5bE1z8XaN5s0rRiygWa1PfNpLZGyKJTla+R6caHDBVXes1FoM91i7D30ztK0yZ4Mx0/QWP90Bsj
8f0Ti1azJuWOpnNvEBqQiXvkVocB+eiiqasnOgQAIMSpYyNUMAe2+G4YuBnTTdj3m8ixzLX/FMb6
Be3Cc2vAUHU4GFRkKhFMZ356gN/JCs93En96Ha0mGIQDKv9N3yCmEDjWvcx81httRd1y6FBJtKAP
rvvuotXJkyDbIDHN9JBwws7NVaN5Iwf7gmQpXckyO9rn0ASopgycnKU8pz1yZWpdNEdqPqLRWcf0
+LdZgiqUeTru7VtpZO126O13coDXOm5IrauheZqp/1V6EePp8NusUW4Jr4KvW/kPEAUjBkO7oq8e
29R/r7Ig5QiFKzWRFABoCT+lONGEOYF5SD9qRH+9k63giaBM7aeNMFiVAjocV3Jp15Q59Mdh2hPg
8kAbkpaGm/8IJiE0AQxn7SZv8Ux+UZfaFHFpdEOXY6KfmUenCNmdFvrIyPfqOxYwXHX17FQ0csuM
w+8oOI84FMluMn8PdC4lAS5OEG9cB4stXcEDOBRioWGa076tXOJ6ehS4rct5oQRm01JlLMLOkVDk
6dPZmL64e1nX48QlJ3PlDMFPjm/LM/v7uJ4qGn3W75AZZzvEkV1XpJ1WP7YSgDs940aHV28guHPD
y2B+jMlD7HHWGsL5pSc2pnHLR7AD7SqKGnmsLQ9+rgNep7NieJrYuIPiJY+7+9EoQXmX4T1j14uP
nGMJ8yBbA9r4qVoawfNYchQNCN2ZxDUJqFiHPoR4jPzmFHXrQdADECYWzkxh+0kHevIvMFOe2x7o
Dd7iM5tsj0+f2KOut9ZVM+2GGoZXTaDmLlbhbWd575ha0pOM2i8xzr9tFDy4YrwEqBOb+Tmzdc8R
q79LUx4MlC2HNqWfr1r7aBmHsfZuQPF9ui0nfI/HqAtfO7pNnKKoe6+05L6zFj2XhXnifmLSzhGa
g2CqOV/JNU/cLvD0R00ByoNAcZMEcJZn0HleWK8DrS8twUy9eIxJvFySEL1xaxoxJcKl1eDrn6LJ
cjac9r4Zg9smJmRO1xp+truFbIM80CofZCV2gNNty8EbxF5pq5ieBLDAyAfQZlUYAglSwgB2VoIu
wpi774SHLstYlHhaHbZ9u7yb8j5eteY9ORfNLF6IhP2c8/6W/fwU4/Fdk1MDsa7v93lXn8AfiaeI
yFuLHn9oT8Syly/EhHsbNaDWgjJ4Y3tHV/9048zuCuq3uEJbXfPq6CPSsLWcbdjZYNkc9dhn1Qdw
cOwMfX1SIuLEYC07bde8cXdA+RhcRpcRauvCVfPWaEH9QKidkZ+AIskRIFCzPjtmc+ehH1CkcNUj
KzwGwHjZs45Dbe5XDppWAinoPljKvWQTAZHMWNqNacEXrYt8QEFbb4PINABrhae6JKDFBDWRluSD
jAQ21AytdapfVO9vAnLy6A0TUmLQNCl1v8pCnM2R+TtUKsN9yajInh6qqH/Luty9cQsm9QVTcsfg
bSxYeKMGdZ0vYCPZyF0hi4csuulSC4cjg8edbAz1r0gsusfuyiA+ci29XKx0syqQQiFtsj6b2uBk
V9dLhxxlw0a51ppHb4jlghlV4NQvDIH7hesObFatvkQtGYaDfLecfKcCdV8D7BYht1ZXeMCnQVVa
WNmRFvGAe7DtDMF9bA2HaCbtKbgTtldDrRlmGrIfnEWMreS45AVEXMQej0+XjMfBbx8ZZeGdmB3G
xJ5/H7TWKUPjQFVvzOs4dN7KdQKtFCK/vSB+eBvCrYGd4JMiqq1D3kPQFv0TxLJsW9HAW4Qs7oH/
6E7g//vbMO9YD2WOApbcyAHlwKRvAVFYCxQyEb1XaN+0UTcuDRwarzUptEa4x/rJxhTDH4zjdpdF
DhwtApwgRFksMzm5VgZJhsxww2PfmLdIz7mhxtbeRLH0JnidJDZlk62Z6aSouq7/+BaRD7Fop405
FQF60hL2V8SjCWUrCFZIYTughTEw+RxxAC1qg2swrNiVNjEn5aXXlAyuWsL2NJfBaKd14eVHzjlM
XZwyZipuM5sKMKiPqaNutYp+CUoMVxRiajmBZ0QlnWBzuMevdSWHhcTSpMhkg/CLK/KtdKt2DL9j
sBMMdcO2PUyuGhfodWDeSSockiJx/dCWBOM8HDEVFWtGKh5ySTKp7X6VRpxY+xr1a9c+eA5NRWMG
up7kt8RaYQjpERWqKCWZjPF04apjX0KNTYL2h2sASzDDK9J5GksJ634n9DdojI0hndu+5DTJEFGc
B90fbR+catxLIr/k2zBTgJIKZhDH2QGecWlceUn6ZZRDuYyxF8N1uJ+68dUObKJHyHmOkKbghFkH
bR3AqX/grbtzW+SMmJf48iZ/c6bePMZGugvtB6QOw0JH45kR27ToN9qNIdM4oLgdzoymooenswFy
cH3PIUQt9OzfVtQF2iVZGIPWxoxSAOkKAB11mccJtTvwNDVbPfO4kkoeqmcm5eGOEF/aMZtmbm99
WHK2nHeh15M9hvhqEflX99tUMrAjF1mW7imi32xbk3PxCvsCv2qZsj+uFKxnREcVxGyAXlX/BqaZ
N5eyvuzlFtTUL6qLxzxnGh8EsPiCyYKSR1Ar9Teugiqmnd1iwXR8Z8NGTrC57axo7Tm4NsUHE/MG
XASCMUI4gYIBzPDQlZh5DDg/em1rcgVk1nxWU/lDGka9JPzuwZvMHm8yhrm57cKtravHysTBVwfe
dTDCuDUjn8kKp6OKI7UyO4JScqhGXtI/ECMqWTqo6uuoyjeZF158Yj4TQ6wbiylQlzZPdpN8eUE8
rsyekOSyhC00eK+z3QQQ1yB6JNZr6bp3cjYyCFTOLs/DGyPDyDGaXUaDstp6be1uRauiFY9inzyn
LSo7Eh9+XVaVsZavfRERGUknsLz1ktPcFi9hgnyN7Do2XxQDdf+DM/bLSOpNCrGnJqIya813C9XX
Eq0fUXhe/ZglBDCPEfXLXylpzBosg1l2boF8YVuqGeYp9hGGaJL9HBSYiH6HgdJ8SKi/O8xGaTR9
cvKgiSlYEqqgQFtWcENrxnG87+0+z2Dx+3ROsh4M/MgMOWzs6tZchzWBafFQvcZe/nH1V6wcGKQa
jsJSUEGv2bfEmtYqpUo2FhTBM6NheFAikht7oHtn+VS/YCEfo4pOHFDzfS4Gc2l1e5F8Zdw2UCDU
CgNDh1udeEieQDRFsULRji9Y19G7Q6YcMoG1wKp0Gd8GAqemqvG2AasT4oscRlIUop0lJ40oKHGW
5R26ECjAQfZmQ5dBBdQSU5mSuOn5/iGXXXTjOywVA43p2m8JYLGnDfjde9A4bg1CukVdt0rFlxBm
uDRR7hqjXe0FkjeYt02+9Vmsm2x4UISaNq11MYqJwUtwlyHbWSeeQVajiXcv8PLv63qK4V6QtMLA
W4biYucIi4Z675h1y47OcR+XUEE9AqUzJZCCIBiKbQZf/GaCoK0h3NZEoC7jANyU8KEV9Xjb3Pok
yYDler1AmavQ3Dcmerh4XOCbctaKjtW2U+rLMsMTCSG0i0Ke1ypyniad7KGveGSD6Pu27e6IYI5z
PEqlsMMtasJ35rkrFLzp3jNhSxHwrr1+uK0l9YhgNsxEg+CHUuHQMOZfq6ZLblLrr20cunLSy8Hn
icyy/q5xSObTVrqKKLlXgTGtPcHRLBH1bjDGdxf9H9Qvbn2ub+Ok/iZB8BQJztSy7p2DAJ/CpgcJ
S3N02gL0BUnEUIwqkcjcIJ6PbQFPL4mGkDse5UTdAC/ti204mTXzQuZbI5mEy4G6G2GKqilV1YYU
m3Qna+HiImPXrtzYZtjUrN2IJoDr1O4mdByJti07d0wUF2ZoIl1oR/tcdeYRmPklgg2YNsRIKQDI
tAVj/q8HMzYnZD3NPYtdT1XVxs1r5xJkQxI6nM42u4gs2VnXPJYy/AC03NzkMbDO3COoLe6KUxLu
s4YJKvz34tjM4aOlUWFNFDR5Xvz2XkSz1ka64vZPRtyd6kJYqyZKflHG5osMqUDWXlLSsuY6LJfc
+94i6BFLAOCHkxgRnj3GOwxfxrrU46tS9m9o+SyxulwmE8hjlbzRLfYJWiIR3n3nQEWXiOjKBrlR
MapjqbudMel9YwNDa4yHTOlo5Tf5uSBaDBHTmjz1LUZV2nP2xxDFj/CfX2IRv0Zl9FO6Hyaq1NwY
flIHNdMUn0zPw7BQJ0cJ8qiwrXMVp6d+iBgiIvgtOqRsVuq5Z1WHF5pGKGeIhNBlMa2zPKCx4BtY
NSIGD/Noc9TDPdLJylvAf++v4e0cFbomeXGuHLBJPSBAfcHWKLgj9Fc+MJ0aAkhqMu0eCWTDfm5M
bwxDnurImW8IKfgyt73LW6g4Bp3NKXk16+ybV4u0fY7NjY64dRtypzeu7X3bPB9MGXknBchMKQlQ
MScd4B+rXuTM6LrrbnIdDOe//rFi7wed5LCxDVVTUJe70hGbgpsRgXUaHQ3kXi0wpCVtI28pQ5Cw
t5bKQPvmZrom2YXGFnDhpWM0ML/AVZ/yAjEYMNYHmwz11roNpvzAAnjVNc37puaRlAqco2nsRyWN
jVTmd5r4H8qwu7Pb1avc8J96C2+778K9yQRpPdVdgAjgaFvGa+OjJO0GU258B+sXkTKfDLDzdRpS
ik3h2yRrbhUiQxMn1ctxHt7wzgCFy93fxqpACLoFHQT+pH6kbi1kDsHfrM6hKJ88pNcHr98rWDQn
p0WGaxiKLzbvHfpzK5gioHpx6i5H4XznxkQUXRqDe9KMDlUElNOuARH9+cd//OM//+Nr/J/xT3Vb
FfiFyvYf/8nHX1VN1FlMs/3fP/zHYyX576/v+a+v+W9fckq/mqqtfvX/86u2P9X5Q/60//2Lrn/N
f/1kfvu//rrVh/74tw94FlM93XU/zXT/09LL+uuv4HVcv/L/95N//Pz1Ux6n+ufvf36hEdHXn4bD
sPzzX5/af//9T9t3/3qj/vk+XX/+vz55fQF///M9lZ8fn8PP//UtPx+t/vufjvM3Nk8E74L+skM6
mvXnH8PP9TO29zfbEeicTZsxBlJD788/yqrRyd//NCzvb74JKzME02eHlmn5f/7BqO+vz9n231xL
CCcMSJD3XdO3//zfL/7fLuL/uah/0Ey+rdJSt9e/J+D31P+82teXFyB7cojK9G30B7Bv+Kl8/uvj
Pi1jvt76H1VYQcgCl8qqQbAKkwuSX4I8PZPSQnhbvpvKSB7HMicEQRDP1o4tcZlRl+2MaCLIkSyC
KITGEzS6u0S2QA5htupiVwQfj/BJiUPE11Lm7YvuG7ULOFgvUD27UI02YzI9tP4YL7NIYi/JihcJ
IpJhkkNbMJuA0Olsn3lDTyb4pU+i9D7oLWvVyrk4oZm9M+cwvFpTsj0zaUh0bkpCUsvziO5As1Su
6dZRj3vf01BnTzqX2EVKBW+zdY2boUyIdhRJfclneUMv9mBo3FMMJ+Z9ZxViDcjxpcRf/jDmzVfn
2E91btR7XNT2ViJK9DwcBIg3wKhE0j7XAhkEQ5rlOJZHBJJQwLvRPAGGHmUUU1wq4OTpOL5lbfok
oo9A/gYyYrGZsneGin494h1wrOVkH3STT9saIenBxe0RW2Oz65Ku282BfCKpblxVZe4ep1H8Dn5c
vdsW/pTaR+AipyiEADXTs+09VsJ+ovwtQ3NJjlk0eQ9ejSqt7q3sngE2GMQOaUCX90AFK9i09tio
o1eabOKmue2u0VrEvQV00cyfhMtxmC35E1dZzZfLbmeHhcR9zCgOAQMWZTN/QhvkbtE26G0HhG0h
hFWi965/Knsw9wAMCmqAINtHtLNBvjMfE/EUP4RWX9Bfl9SNM8W0CiUM2c55HMTYLSNdC3rXeu90
zSdqP4VmAXW/wR2+NlVUbQMgKeTi0OcjoJomfvJuutOL8EPSulRLdgs4wL7JH9O2fAXLZK7zELMk
iPkXz8RiWoKWZ8xObzl9i7E6PWCKkGtMM3RrXKJ17T739w7k0GVY3MVuc4RqT94LTw3Zr+Ka2aPX
WZe+EwqGJKqUhy7G9z4WzTk1x3I1mdduUpIhmwcmDVyR+UYAQE2NhOgWaJJt0BQkx0DsrdC3RRVJ
IRKVG9KIDu0gZPSNtImjS0m/dbhkY8ippTW8n9EmBKoDdPGcEblKR979Lue+JH75ykUtBHaIAgaj
DG5dPloYBA4uGtYAoJb0I7VWwSUSUNtkcufDJzrz/CSUIvqOQd87RDYEc3LASE0exVZPDNl81JnT
ZLVrKfLHDIL5LkzNAy9BnpviUvbRCwzIgOk1gT3k9mX41LQ+yMhjPu1GCA7s6mbykShVdbnLmPHd
+SS5cYqmA20gqTAbsArau4Ed88BDB/w5YmHA+4gwAI1d2EXH2OduxNtFeEitfwcTbLu+GS1p3mRz
4J0I8lr6XjiTK9/chyks4YzNfzuoAJAzOkvTRARBLCFs9l4xj9MfY+wsrh1sw5TdZspgpXgjp35l
tPC3oSsgeC256xOUjCjHa12Vx3JOshfXlxc50mZCwOIw0GOlMo3IWUYDOZMt15Ld2EXzpI6qaLap
gHfm6+IMLRlPmH9t6ATx3tfzGuvJFZjwCe/2M56ZHsxpe6+z6NHkBHYe6AZmvvXldgSAc8pXWNZ5
I83gZkaYRk1fq60JSoTRBFN+OtLxDtIZKWwdYODItenOw9Pz84qT/8rUZB2LvLkfy+hRz0xVCz3P
yD/ITYdysuB0n2+F2GdZd+Q7EvKwgYg/VtqQm2IScuvV+aUNk3mhkyC7tQgC3pGRcspZyJc5zYJs
IiKQbCjll7yXzc/VFZOJ2x6bR01mIxGuZs60y7+ShtTvZDbEIHKTr6wR0wMHXfRyBsS5QCKeNlS1
SVX9ZFQMA+aQbDeF9GWQnlgCsMZclSGMZWC3s6x6q6+BDZYRP5gC6rntMchM5DbMxV2C/CWrkdrN
aHMmBKL5gHvVVkw1ydrZhSKPzlUW4a0nXRqJSElUHzOOus+PMPMfCNYcdg6nQFCi0Ua4bnXBwAcR
Dp/Sqj0HWfw8+94Za0gFBpYmvNLqthqm1aDbdWRa4wYXTUbkx5ti9LKWHXBOCToVRXdTr6baPbZ1
fka7hxGvz9tdM8GINGTmr4UyNkm17zC7sS3nHxZrTiWcbcmNOw4BbkKV3aXhtJH8pHV0ldApOBKc
rPFU5cPwlkz5hywxw/iJdUpjdOlVeBlMgjlzi7hZEgkXFiP2VUfAx7J2/Zugpg0k4/EZP9+iBn1/
CHn8J1W7iB2HH+uKson9BnS+WUNS7iTTpj5Bpsr/kdS8CUUHZy3FFmrYcPF4lpZDFvz2ZXNGlalu
al3vwGuHSzyAlyQAlEoRw3w9oV50Bv8qtIr6dQhFciGL+ruHW7LAqg64oaPaSyO9ROBrHfyBHy5H
a5lO9P+Bztqo3fMC4k0+0NiqzfDcQE7dYB0qMaJhHY896S/yIPvMrBGU3oMTMsubZPXjdckSRT/A
88xaB2kQoDQcfvOsfjIHf8t7Vr+5hnkb4C3xLSSwXTN3626QN0Q2HkWnof72zmtC7zp01bXZ56wD
iXww9GY4G2BWOmJXFj6jSPSJIepvkn2QhbNRpT4R5G3XXGpCQFYdvkKO9vS1J8c1lkHkQHHye4TE
rNZTNV0G2WMgqOzbZrSazf9i70yW41bWJP1EKAuMAWwTOSczOVOiNjCKpDDPCASAp68PvFVm3Yt+
g14c2rWroyORCcTgv/vnw98FZMZGz6ncdJP8lpLpZkwJLibzmcFF/dxMiT61uNal0VwtFpyj9Lrf
DuCkEdaB30IXGaiREXpcu2TaS5J2/imhO8UauUm2/c0tfXNPP1KS8lFDkaERtuNXh5z42teIIXlX
DsXvejUtB2rmk7SrdzPI2RF6bVyLL2ea3w1FnlLW1kfUmDbtBuLeSUYsLXFQ3MQg3ysCBUfC1odk
vLnkJp6QX64yIAZGkcWEnYPFPbJ5yYFJPKAcfaVUEtkdaSM/01vpD5c05/yWxbjS15JKFjISiRHU
K6RURi2VmvZ+ZkFiDSIAfwdhkx6Xeb3+AFbjCOm3XZU42zhlbxrt6ptPp6ZUEZcYhYZG+lqSWLji
JxYmtdVB07Zhu+7GOD7CPLLsXZcQU+asgD/JJpBk+FjpyrLfpWRXKDCqopNg1V9WgAU1BziUSXZX
z0Uj6DqCpPJHVuMnWzGzyOYZY367A/f00Qws/3r16OTNnXbxIKTTo5c6gDa9L7h/1YF6t+rBQLfA
RLcs28VBCW6WW4aH+a52n3Ftr+wYqja0y5bgBx/ZgksCvvBOLc0XEfWv6HXOHI7dmFBE0O5dI3pM
3M+GIToxkMS+lh+rtbON8Wk1qGuaeX29mA8ll4MKtMeFTAszG4eK7nEtv4SWsrPiCjIp1CkOW9CK
CF1FjfVigZjcmRH+DJM80LXKSDl1gUUH8IrUNsxmMw3godtyNw5JETZGdW9kDrDFwf8sCQm4kfu3
KdHhSy8d9q1/lxuM5mXsMIavu+Us+E0js8UAPj+ExhWS3VVERCPaULIs3Quf7m80IPbn6LDyIFrP
1ZvJ8z0qJjBVxdTFcacgtZBBsFx7Ri31NzfaERe9/Y5MDwwNhjaVtgC/Ruwf8wgEB8j5qqHxs5U4
G3AA7RLzBmuVrD9cN4I43tlug+S5pVZx7xjUktcN7Va+tbEF2CWdp3SXdCqEiwlklF5z6YrXKXOj
IzI1AD2tMP+bD3Daht3Q6c8FhAS1GOm11S5uavxAA3mzY1HbD43XXgdTvEHqfbcKWDqzgYNn6PP3
PuXgb0b3nvuLuwR5/bK8j1NaySgBlIfY8g7ewtuDe4JX0refVOYU+OE1iCth3UVW8QcJ4qvvyGhj
EM/JyuZwuDx9klCcLLM2DoErfsVtQUTNN4Z9bPc7NesH4dZ7p8repiPVqxZLK//JJFakYdt+3xbx
h9sH3+lo3CpJWMc1nlvqTTYx8F/sSgyGQazemGsxAIg8/qC4MY+xt3yNsWEfB9U9uHP5bXsL39DK
2EPuuxlacdvplvWgU7y6HZkWPYGdtTjMb2BBcE9pk6+05iag6cUgZsluQkkj/SPlB5F9sk94RWh4
dt1w6inFgHR/LCCNH2RSPzVYA8OBpx7KYPmmlYE7oyv/Trl7ykZF+bLB06Dg+Bip+y8pg3FPb4tB
WFud1WjbW836YAex+UwD/K1PGMmaGfsrsnK6deLfNLiRXUiD/tSu6XgX5nzu9sPjqOKPwnztiFqO
ERoaRs4lXMrgCXxqt5lk4TCB5lnHx9Vvue89B66eD4krBSNElsGGDqW9JfC4CUmKpmYR4oSTHlNX
mmEcwxYz+8I4wcPd0vY3Ptpk0V/UyFC9xS5VK/72zDzB/LeYsXGqYaamU9TWP82P+wid8eghVk+m
N/xORuCmuNB+C9+a6NaFllSOlHcbsMamt4kMQGi5RC4daDrMI+XHINNHxsGMAJV934wYJkHhbMeS
3kt7it+Rvoot+VwBCIyeKCgOzOblh1bOXzpk/pKHOC428TE3SDTHZE16k7Q9AR3MJwV+PS6BU1At
F4iQb/DnLqvstXV977lO9XFq7fnURMjXYANJq0BJJbIyI7BOs7+L64GboUelEmr/2iSwCsRAdeTE
T8yv+09BdJhyHghGUfQwVAgh8HHBHPV460Bjp1i0NoXhjXc4xyk59MHf1DggqDXBSlUfkdjpRhos
4Ag2AFtp8Z2sYcRJcH6NxTPeyTAAoH8akHRV4EysX9bJcZD7bRAll8izPitcucfM6MnHeJSLDQuG
K+Buxyg5R75EWxURlKxKX+c6XnFABJZK0AIqSi7SxDmcZQtz6v6d0595RAZ5b3wGCYXDbFV08fLq
Y0PZNSl4f04PHAZtdSVOV1KdUtxZxPKWsX+urIleA44s+5lD4v1K8vZji/x5Lt1/3eR+uhEH4NSG
d6vkY1blIcAjbqSzunQlNs0VEHyrXM2RejTuq0yIO7NHOHDJjTRm8wltszDpIfL5IA/inUM7dgEf
FwitI5Sx984taDGrzqV9TAvhHyoPzljWybB02oeY4Nmu82PvPHjlczaWYo+8jMkSj4IIzkhg7HNe
56zl9A5y8PpF2MTjcFx1DPENcjdhNUQU/lAGAeLzqUr8YJ1UQpSyp2Wn+5x2gwnigOGShsgamdz7
XgvcsugAUczOyVvdGFGfPRti/Ax0Rb3V7HxHurtUPbZh3lDOHnug8TVwLE17c/A2opeTusHyR7wo
pBf4oSPARlrwH6c6gaXET0FMsJip7CWxZhOYpPOgvPG2dDTGQQCAfkaoFA8vLdQF2yTSBcMsrF4Q
gvOUASoe6V4EdylQ+tCqHDiL3nEBEmPxUJVTnD3DKgdaUYZOiZ8oLRm0AsMs2P64uxkpMax5cAHH
tOWya4bqT2r0AJ4l7xz5g+xOzNYnsZNiD3P+ZSCHHc4icUP0q6KRMxTMEj+9ZLTbdMApuLOPV1LX
hB913h4GF4aq8ryAnlVMmKYtbq6067PqMRFZqeDZKZcN8K1qW+fwnMviSRlknOLR3LqsUshdf2sI
9SG7lrERPac8YTKaFlz7gCxycx+/2tTbLlA4gE4t1TFtXwNHva3a6ElFctphfwYAy/0T6uB0KKY1
YKO8DMMJYCKdEB1MMv/gm4zkMmNxsPSRkIJavzbc5t0O8v+/AOS5wMN4KtWJckrqhtzkYjvLP594
lRFdghGXLEcpcnsUHVZlL6kT5Po9WfeBjmjPHKq/PTP5xp7+ZMr78uj0zd0AkWUyfweZhhg9Zd9c
xefHua71riguPhQphgEREXP9MnKuu2hbTqHGk+6IbGCNKc2Q6hMyyatBwAIDv8eahAsFa5OeuQFp
1yV6S8qXItKYc7rDHaJoAHaO+XBo9NsQp90dFGrKxulUqxI+IuYeTJX9YNuURARNemmoGP4C2DDA
7K0KSPmqmy89QUN4YAxBNeHX888XOkU3/TiV2zFfE2Vj8xaveJqBqOX55wuDETg+P//TWnssi/X3
x23j7+r8e/BmThku4Zqfltioa+8MAEKHIDCHMz2fBTNMDkF9KUO38b6QneOQA861d6L0LY/AzVO9
ALueUrqgnSGTeDGBV/Yhl3Yj3OQR8JTswU1Vcqi6xtw2vnkwR961kbvNJuq8Iyn1aU/O/Ln1YY6N
ynqNfDTwCL19z9KQ7UQQ3Goz4W6CKtNlS8dGaxH1UoaxS3WNjbMteaxd9+BQL5HOvnnSIylQapW7
nVe/LGlRr21sDgRTRpaxhiLbRpY46fK9YFXYMcimHqFkk8uC3A8rl6wpxvP9Uo7LBgwPsoJBRSSb
2yWFf6jSkc5TKaoLlWH0L9RP7o5XDBtP56iNq+Wd8u7ciixsQLkl86n6IAwgO6VLVgh7glT2aeBh
7d1ZHbqFWMU8RCeqL9agjH2pyvK0dMrZy6w5Rei+oVDijT556xq3vnuoGDds6pqdvXZ2btX6eEf6
hKxt4O6Z0nkb8t8cQQAKhpSVCiJ0njpED61rxGc1i0NPQQevcx8mYGC2LhoEn+yK6PB/FRnFkC0f
JjqhQ+tdlZtnSp4+e5Tt7WQgeMWRRSkjJpC1j3Adn29pJYUlFeP1rqO03Vfz/ZSI8Q0AAfVONC5J
6NDszl27cElhVGwe5coCsqEHAAfEEOxh+jBsTdW3gwMns4xXAEIvWUUef0D4DJv+juxyQlkMQ41b
jcF0C4SelmmqQ0iE8X1o+lRLuDZ9qRjrF9WzaZUKkwJibcqoH6yeEW/xVHWHTNoQEbHelFb75jjW
xmtqP6yz5TH32/aYB+OuotXmwtPylk54R0XiRX+ECvZ2oe7ddvbgQmB8r+hZCVNuHBvLwIK05BxC
QWyFdu3bt2GkIMrmkcJSEhl+vxvl2rRGpy0MKZ7gmSKywOsf7IkIESyslDhb/p33xntCrIQhfL4X
C5xenWlmoYN4k5n+bVGPMnpI/ONoekePbjzgtAoBs1lrfrl55W332C024EvsP+nY36sJv3/t9KSv
zfkIPa/acTT77lNcERBD3rII3crpKXDiUqGS8gN2OsCGgGIg9h/awJrS7rexWPgEMyJIw2o8EFsy
ossu9advDQj5lPhMxgnLQmd1Bf8phuIEfRBhPUBwmxIPbO+23XHU4q422UbhEEdbxxxumabE0aej
uDBriFOCmJVNFUCh0zgsv6YysaneS94Dn2BG6aHBK7fZVTWCTtK/eRYWwCaaP1CnX1KbhsSKWrgi
xTO+tHoODTraGaz1n7BpPmMuBNAf3f2yoK2pQt5zaIZ8OjTlvrGufQ1axuJgsE1X8wWf0ME1EY1T
aki2DO8P5WxaxNqJEt4WzBphg1f1SFUMNzn/5MWGvjUiesr7ajq0Co9wmd8NCw47IxEm3Y6szlEE
FciZo/dOXD1vAS5U2d4lmATVdAiQ913FdIZ0zbJBuKO/Kc75OEG+EOftzHNTGX+4tPG+NwBQrraA
67z+Iiml7FEZXfdgydN//oWf/39oU3rXCtBV67/QJXP2aDj1I7KHV6tynzZltkm61H38+RLUbxwY
jyAJkt9RP+K16ZX7VJNh39Pk0d71scfUPKrbQ15P6SN4UIecTVGdIsL0u9QsvsTU93dFIl9H1uIj
zKX3YHZgnvcpfuDg5kdZwCKC8SnFgHicqIsPoUQQi3ipFiu5z4Vzzfipv+BAe+PUqm9OhOQ9p2EO
75LeoYD7l7cmumO+U4AugPbLS24O6iWZcA1X1kEshjq4RdCHYOG/3X88gPql7KuHwiVrqDvdQddk
WjiNvB4Gcb6tzDCtY9870TL53XYxk//ZP8WZC/91Wl2/Jlu8Bnp48GvKVUml39eZOCQ06N6P4BwA
qli8d2DmrvTWJ/e6Qp8lHKlol7LhnzjRniLMU6krddc2ybFyRB/KjotRzggVndHhkWqD9io19t24
jhwqpO09Sqd3XnISNnBy2m1cS5xIiQJPtQyYHED/8gc/J3NsbWFMkp3NGdAKiDhHsS9qIY+LjPtX
rwroAZSAvr3iCbGb1DLifG8i1avS/s19TF4NJ/gbO9z5KwqmzkRJGEDM8Q0knMKam1mfg7s3u0D/
IVVKDBBemPObKdhAjx8+fr4J/yGPCgKYNX+4Ah52BMEWmkyPTSsJ/WKUNxwNdmhNacqAY8F5g7CJ
favEVJLuOynaJ7uaXy0nmm8ch7DEi/irMOAjNG6XHoSDkyufjXvh8ns7M/tbiFTvPWNcDkCDnNuA
X203GZBQ/FyPW/JfOLOBbG7S0eM7Tr1Qxu1373CMo0fta8YhhUnUV8+esQwHsBcF4n3HGIw2K6Pm
fWdSU+6qeCjOOPfvUPyg7CwdjkYA3mxtHdZT375folu72I8m3Sq7wMXf5C6WdRpMBmS0FX1w2bIp
xZmpC8VJWbFTQMOftg+jKsprj5kmkt23r/gkxMjZPR7qP0YtY0ZPetfWHMcZZA3shuyLnj3Cosvz
68oU3Hi5HM5evPzDDtQ1J4byOxwqPAGFAUFyAH0SwBYo8gbXaXmY2b0acouGlygq1/RTPaOoGwYj
ldS6E25jnWSDnBmt5aW+xauB03c8IWI8AC4RJO+wmjcGsEu2UAzSTPjBOe+rtrrTPTeXxMGc7Bhy
2rYADpzqA/q9eVyKvAh7TTyyjr75Gy6MHwiwZjw1UYUW2y7wI5KGovrUe8yEJiPigiWpIDAucmWI
EWJcjI9a9k+V2xCqazt5kK577gtAL8YQByfKFLjHEYkTo+5Jolt/5uTTzzEsitH6xCD8wE37OBZ+
cx83xj8umv6GE8PWxUi0xxjyMM/JV5BEE/G+9lb6r1h6lo1Bw8AeZIK/tQZicODCL50g0t3hFx9i
513O6m1aFuxR5S9j8Imw1tOLBZczHIiUK3L5XIIGNjfqJpmtD+huSKShHIh3LdU/cqncFbnMHur4
RCVQGKHrr1GN77gqGv5u5WNfQ1TOUuczn63yfqYgqeCgFS5RgGQAihPnZHvuNVCTyA5uuiQhBr5h
Xxp/BoXFIbbvRJJIZi1I2DG6UzimIBBgsvhOcBjNEgsn1d8FAaiwzTK4brovts7MTZQjGGcTYNA9
gUW3UTCo55uKi3zXj8a2LotPDJ/pzknTO8X0J9ImRGjUGKy28zbDlex3DechZ7kCIx6Jd+BVS3qS
mf2/qIyXnbTNQzfycNq9fGrLiWR3hykLnFbkNNTjsKPFY/NPQCiE4tW8IQLFa7HutzX+klh1ttzv
qL9lHwwGEFZwin5m+qalj7LVTzajbhybUEoiUgjAitBjt5FpJOGYsKgtI3OpqrI5gS9r3zrLmj73
gnlXSRiY+abSnOBijjAFj2KcTSerix9m+OV4Tl3wH4LvtK0RUfvgLgbdTAQz3tZpZh1rTBRksdOr
hDwkcE/Cgk+zQw8TcYjn5KGPzKvyczjF8ok/DIsvHKm5h4mtHVXTq+KH8WD/NeecV189KsTgfetR
luF8TwEXFj/z6EafDfe0zDvf+Umvd4dqsEC3uGeXG+GmM62rpWW5krFvyqFZMbOgbFTIljlyEP2T
xQ9S9WRlFoFuj8dUuda5sx67VEB3t5693tR76P+vmI04z9JjaznKIoDxC8Yh43GyDNsZkcNPerSQ
idFbkEcjS0Z2tJwYOn0LOga7yTfrvMOP3BAs31xtgokzLoO0qxhGwtcmh4/Jb04C2zvO1eY0eTHK
gPPkBu4fPwf+CYSExABT3ZbG55G4zcSdQfrYHkqP2khlQHnov/QCyFXb1FAiBr8VQbQtmMsHnwNl
L3sxsHRqK4M4VDL8ayAlG40D+yPmJfOxB1NuA7qFYRb5CHu4a7KaQolxLMmZFtexCP4GtFUfmmbi
r+eHkZrl78ZjTiAXDYRxdviWX9lnrH3qEQEVQzoeGzasTRmskm+s72q/y/e+NC1CIVDtJ4IKNoFT
RFifmxnjZBnMCZy2F4Ba/YMih5kQxEL6FNt2MPlbuQMJJDP6lFEOO8KI6Vecxi9W8WPa5MtbRZfh
bqrjP1Ul+xABww2XLilOiTnIA1eS80SV1Yb+vzDqGLpZusbs1GTsGJ13KceJoVkXMtJO3z3okcfB
xycRyUvfO2+m085ZqPhfGsgs0lRR0nJfldvWyiM+KbHiTliju3zqfxsGtJq5NUD2BFwtWn8Gkbr0
03Yo19F63E+PCz1w+K/YXSJJ/GAV5DpnazVkpbmamzAGiOOlLVPuYGDMz1xsbkmaRUXrbjz3nsZN
loM28Q5Suc7eKj0O5LVbnEpar0lgAWK0CnVX5ZSjUBDKQBGTzpoWIQE9bexy/nKn/MaDvR1mqhpU
1H5UGGjx+ruHYcWarxUxLM48MTNRlMOQ2L8mmyeeip0DXs/dmPBc1CRaI7skKVj5RFaGZwWkd0XX
VDwKIf4Wb6+EH20cr0k5UnZqb3coZb4oH8vAutijRRO8a77BCUVUdshwiQK8ZJY3a53EdHSpf+Ui
+JMGwTCA9kIlivdGZKE/8+wDR8glrwO9GButYGvREYqJgQEEiAtcC70IG7/+Z8boZTJSPurjXqfe
3zW+flAkXnh3pn/1zIxi6INr7BsfLe1H+2Agg9QEpKWAy0IdINktn7kb4bla3PoGxXa/vLYPczZx
/UShx+3R/elBYoWMdRmbkRo8OORt0OlcTPg1TjECt3piJWB/3jStfrS4i+162WV0Yyy7bq2RWYh/
bK0J6y6ywC2ewETGLsqhEvlnXWZH/Khq2zSKc4JXPgGwwOCsdLXrA5hnGViX9cb2UkpgDUtrPhms
accFNtRkXfw0NxkI5qjP9SObDTtdE78QDfUOlO6h3syaVkwiMSZdKCwR3nCVNXsA+GO9TMu+0Lya
8AlPVp5AqKGuPVqonFbPtFmSjvABqZcD6Sg6BTWzY3WwRZ1fuUfnV9RNGqxF8itAO935pPjm3rqv
2/YRYKq1rTr/EYRd3Fd/5MCJRUMxQeajRMnBmj+DtqPkloJo2/mlQZjtK8RUAmREyxh0IaB0PYPn
Kb2nODk9d51BqKMyvtzAZkCVYjwv2udCDXtcAP1eoqGdRuMJL/V97PxloozPLhG/+wrfFwesreLS
xe11vOFN2wPNwt/WWW+CVZSiqysJVGePHbDCHLWl3OCPTUEBim/6IOv6MeB1SCoOAKRXinvPpxtw
6COoIni4k3jHuYMzB1HpG064k5biThTeo5MUzPYlnY+2l9HCLLCeG3NnUMXoMqox0+kAAwwIsCbE
tlEegAudG19mxnaxuGl7jiF7aaf9pTDTbkfbxNc0UBPGypOi/Owm5bZ3MMpziPDFN9wkE7lXHeri
R7LwTsbY/A5SLH3kDRddIFza1ks1A9gro6wB9ZD81fRnholiDNGy6e/dGJiVVUKkFknoUlkOdWhv
jG235fOKziVbxyKYNkxKIQ+K76xMcUSAuNjkpuiw2aUPaFdSzgyyvJvvBb8Ku7iLp9o4Gsl3BrEm
6cl7JKRHkageCUke8sXcl/AkiRYQQfY5gZKdZE7AHfY6l/NbM11kAKCdQBIZYnSSrF/LSHOSV3Mk
bzAYW8YceOMjDO0+i0mR/yVznibi05GDPIlOHyuiODspBOjcVVavjQEZSdIQkUzfs53YQLwMVud5
4ScUJ1s1EzCfjAUMXXGW9NhtK4BLG6fHa1La9OCOg48XOSZqtuCLp6AZZQlhzxugtxhofbk9I5tA
qDPjf3Quvw9Nd1VisLd90dCRvE7kBvTBfiXvm/38kbREPbKFk5vvkOMTT3UT+FftLu+1NeVHCAWE
yqBUMr/eTjMNIE7kGFvOw9ixsh3qNuajEdOGWVVHoEH6FY8MdswCOp7LvNE2mN8MHRA112VVIqrO
ixFOGgQol6nzqJDdbYeH24x8fikaLmv8SWdgGgCHpFvX0sRudfc4G5F7xI+7swx3PIghec8ksn7s
AOZv7fEzsTEzTOk1ph141+RQqMbybLmuPPgTWeFGFTTvoPN6KRpRGx/s2MYT5e266n1mkzmlPs6A
cjlRZeZgniCC2cQR4equPAK8/LQU4VZQLF/SWrCTBm0oDLMAxa/iA9ySmzItMLDU2XFLL2nEiF0A
SQbtvTHAHwTlXlEZV7EZ7750xrTREN17HQ9XMc7zfVUs7d5mkkW2HL/QUlgnejYvdgEn3VtEci7r
/M2tchgR9vjdiYQRZVlfm77/ZLL+1Dl2KBy0t6qouBvOTHQoqIc81d+Xcm2omV7Y3JuTE7wEayA9
qmmrGjOzxC6S3GYGLHscuFiHe4D/ki6rnMFA9LdaYnwJtv7so/QRr+jVBB2wKTL08mRC/cdrPUZT
EiYZtHNbvlGLRnkw1YBxV53snnJxHClbhfYRpgh/gmtZBhGGQvFHguBwwq1qXzUllk9rWhsHW8ZS
GF9aL/+aZ4gsUtsbI5YE2ItFIajUv4oBUyIPyS/AdxR/r6TbRUb7MWXEqIrkI6ZpLPBG/C5Le+rt
kd9l2++1z1mkcDwZWlb2QkC523srZGWJP6nwhciyxIe0LihZ0wXdI5XxJKYxPfSNgHkSGb/hS735
CSduQzjdqcqhHBnz1ZQx2j03J5AODmftix3IC5oXcNKmGIE0o+RzNnwdxSR25kyxbdBhStWpyzsu
LhWX5lNvLe/AZyZqXNoI6hXwz66sj3WmX4POPvECssFRYot0sYYDew8dTeVz2M4toDjOVISBwApn
9k83D3NoG8NNPXuPyUDnNeHteEvo2dhO43xlmadyPOEBB8NW01aIaLTrW+wlgSufEYihMwBrUFMk
9ywHxxk14ViC1kvHB+nN1tGolvQsQajFs1ZPALc5KGjjaLKYMcBhuEomFsZD/mxwUfj5p4nte/Ls
JEkzFWY5bFHMlw76wtGxkrOVmsFBJP22N9u33KDUvF/PlrG102USvNEz9AAkNF8oxJ05MfFw1E9R
/8jdkFbEtvgNIyE6coW7Bsl8rNv84LbcVgureu5j8wUyG2eXFHLBlKxJVPfFMoGNjzr7x6H/99Ko
585nGe6H9lUPkJa6+TV3eeurCHdcC+SIocAx9QebIwaonjHCa6A8KibWt5Mj1AvB1zsva2gIiLyn
TOysKA7OWnFqNJTEZDNzgKpMHq0UDyDdDy+1bNt1aPJvcRDi29Zh50hrjiIAjvf5DJSaK+0FBClC
Ws68ufXV11R4t26U3sWxTplnMXTKYm6F2LoAM+KMijGh6pQ47pgRnn/0GNMdO5Lq3MuRch1GNbox
vg1ATmNX5uTajRCxsoVaSd2ZNmV5l3npW8c0O5SlTyLGrJ+GknKTEX4n3BTyMb7cONMwvsZ1+eBk
3XH2EkFZRf/XmSw+s7h8aByVnMzhndK0bg0svCUtSA0LD+A+d4eVPcXsPprvCXfCjahuUxO0B/Lh
sBMivMN2AtgQmtNtXM/Gq9IsyJ3Se4CoNBzKMXvH210qhhOztl6djl+cYmqPmHnBiZhcSt2qb4VW
5OeIPUlkQCfP+Wky81sB2/vGMx7wraHozV/KsszTWNQPFUeKgingKTNBFYWBJEre2ahfdjxcpKvf
iFROu8G0nI0SdHD3TqCvgwHdo58Gf1UvMOKyNpVs9luukthkW+wruV1bYeKq38DysU2N2T8yyfQ8
kjSnEPDTTIx673FHtRsysJpc5aBeM08/GYsLjDIBsKUl60bg3tEKHuA9cE5Ebz7bAC/wVDFKznO9
x96nsQdLxN/8XNAiLouIKk+gm3TXUbbiQ6/Jg61nYWJsqkBeq/q1spIL+J6A/q+h2ftNBMPFpeUj
Xs+lS/OLwEaMPv+CMa0/RFn2CM6935Z4ZCKyMGnhAV5l5JQPiBILtSq2x0dnq+bEISuBGZ2f+R6H
48QfoLO7rhH5zjU460DthYtPUy2MJO9YCheFS3gfNXB7zIawBOacsvEUaqmc4ubs+EHFQ0gbFIUc
N5nnZTgiEJfEzeiyQ7ewhNz5a/FJgLCWY2oZ2MM2C2tsWbTfrUwxc/jtQ2AG0TV47p3CfuKOfDZw
zbQNNIs8HSJSCkRTeDS3nu1Ex2AxB5YnGPvAProD+Caau8k8qFQ9UBAQoG1jEalWOrcykwmp4ZEI
ozoUUF/DSmLfiBKS4JHROSAfBbyAYQ9YnGsCnp4InWgSwzONK4AnMBozh+Aff+dQkRhKN2CeUS/p
SfbnoDOnqwmpu0y8P8SicPBL+TolgD6ypeAyyvNO9v1r8o36qDl2b+oW5VAbPXvhAiZ8NCDCFUfc
V5oh8yi3Tol83Ke/fJ/3rfA503tYNEFIBoVPgHnQBDzyL7K4EOE0ZJmxPScOpAVZBhSGiwfL7Bje
2gxy/N6sdxp5f/PzJS+5cyySv1RaLK8U8dARQp09j2j5hoECfXOyCnz2nGh00ICcX2+IzFbOUUWn
ssN5dFuaJF9tvI5klQBSkdy6CzqYPkVg5Iw2kRZNElpk7J87g3NtNBA1RzPf5oJTZV6QH+fd5rLQ
3MgA771G31mZAtI0Lh8plEICeowls/F9xBDLCZqxu5OK22DUZ893ER3b6HEWVsw6pPcUwaUXL4Az
G0Tneul/Bz2233XtNmJ9rC2km7xAw0lm88bz+lwWvGw9+AyR7q2a+xMFy5jgCFTsp0qdsPCzIY8T
xbQ9lkpTHOrRROyMoBOmg9GQfKIK3lu491g03yr6/RoeOQLhLi0Ws36L8BdzVeWnzaEds5Lh8dPu
38t+ACg/IPzmKzaeDI3RC5+SjZXpYhYlxFncvVHrYsBy+svsAPUJSHcoLhiOU8EEzN1HYSNa+5m6
J4lZ7DCItmENYYZJRnTt3PzgLCffptE2KF3cOhItyveq6Qwp4lh3xXRh3HtHcGvc9b5Od4lDZ2k8
v1kSOq0vdMfdqcMdG2OVQpw+cJvn1o8dHRdLCxik6O6TrDbDKnrSBl5dlRlfK5aM9IAXlnD0OC0y
VhI1TBu4r0tKrth3u25Tu8OjIaNLhNvNLxhHaFjPRhzcMJPkYfuBpTU/kSkgj0INgUHPDTyacoZM
U/FDsGToEPzhGu7gUOu4tCoZRm5zN0OvMHHZnIYB8BHltne8PKx9+WOfIHv0DpWDS30dY/u3Vn1w
wp/zkJRdc4yTfaNBPeo4/cO4Za91y1mdjjFYAkYYICCGM81hu7wpyD9hsCvU/IFMutH02nI301xA
44e8kOk5nhqG7xE2KjNTT+XyVDHUjQcWDznSNxSpGsioDG1rvGdgfrDmWhyEpzZGV/qnvPY+OO9Q
NtNzUVWt/ON2HkXIBepJ3BAjgEpvPfx8iVLrae4GI6T7Ldt4O1eSTSkGMjwYTyvsZKSpyvLo+xJu
V3TEe15sDS8GhJjU+7au1JV7JdtugFfTFhiokgiQQt3v/WmFZVJycow0WjkH4i2t7vm2kZKZhsdT
D/r6J5P8P/Ho/yv3+/n/w9vfP7nuNd1MuPnnB/X/CG9f0i79+zGk/2d4++e3/Ce8TQ5b/BeHB/RH
iK2Wi+Pnf9PbMOP/y7VM1xP/TdmZdrWNdVn4F6mXpqvhK+ABY8CQmErxRYsUheZ51q/v5zjpfomT
Bd1Vq4rJtqQ7nHuGffZ2HM+3lcVffnZv2/9FeoJeQs80PVvZyv9P77Zh/Jdt04Lo+45uma5he/+f
3m1FI/q7zm2l645uWI7huIZFYzn1sV87tytUWVoPCYVDUZXfXJSewBn9Q9cyZFDr1m/WNFPdtey5
YbpGa/lqpukx8286d77XVHX0OsAsMDOF9cFrjkCOie1ibQ093m00HJti3XXuFl7uOLQfF3M6kPtT
o00pk/DJpuCEoMqVPseoCFpf0Le4Sqd1BwOYnT9MYAF8p9pWw7hC8Q+gC59VbxqvuBRHE2kM/LJ1
205vvCc2qldesAA0X72by59r/n1vuyGd6//pbJfxcRgYE3Ev02YOXRm/d53toWdFCFa46cFsyr/z
7NpdjhF8EXT6TsZ+hDKO5wxo+sxyOtqHBR4+fe/CPgXA6kZHi8qBDnPp95/cla3/fltKV66rbMtl
Tdks0fe3RbmrCT2wNQeEIqhTU9WbrrOR1BvklKT45E50/80Kn4xpvMZ2r8CV4EW2BwVbiPHGzBgD
7fnZU6NNSH6t+4y+OCg1+MPA3PIla6hPdw+L7T4mDYDCGTyXCWsiRercaZ5Va8gS4a16ebSi70VR
PARYZs5l/5Li14Y47rVNW9TNgVK1E2xFcweHMXmPkm4cOnJ9OsXw6XdxuTNJ9MRwCUMx0z1AsgAN
9nKTu3cl+s3Qr0HBe5ihwFysf+KJklb4fY6JyG1UXmFgLkW/Bn7Z0jn2xpFSG6kIuG9YqHFwabbI
hlOq0mgojoenIqS2oIKn2E1W3Dp/cfA6FXMUwwmtpzR+hM2rG9EdXMPTuVz5k3UHbgMlENB5pNWw
+oG+Z875ZRPpX2zR+JXABy4jxOma3NzVCMbWCnGbEPBuRcWf1cAOSursoevD1aJFsqHgO3ppyu57
O3SAmH1wpcOrORffCu9Qqv6pi3kMDzBtsJcNsQz2jn6te+6K/qljCyoTV8tWHXGZ//bx4jIN7M75
mleG6dguRA/Q8OhniyuZh8aoM/jhykhBF2PvOwIFOuULsgBpTFc2ztS21cvvLe6IlTSvZqX/m5r0
ykzJHUG4NOav2458IHjOHthFYOBVFZQi4sdYzZdk3ajSH5kw6uCUWCO4wfaTf2QtRymwc/qxMn1C
MbtiMce7OXzBeSLRu2boffdIbR927P5JxIJlnBCCsBNzz9/5RA3kHQuB4nM5H2V+iXRZ5kxGMk3X
NczW7bKHNwB8p1r3TGfvvM01rrfFk457u4tp1KVLYD46TG3Q0oG4mGrDwLcRFD4O2KY9G4g7QaQc
inZl7EqTMjBhdsBHaOh0aU32svBgzJ2eayersIT5g3zs5L3RlnsBC9rKVMec9qIxOzrNi1aAddBo
9VcvYuFye+/0cAdBvNcmoKN0eAezGdkR8g+JeWF47polhHglefA3ll9cHMnlsR8npFn2DEGf7BUN
WnzHz01Gf9FC7KcO6Ls88SgMPu/S9fnNm7gbudeuePhhsWVTG81NatKtuiQPPsSoPKw5HdHA2JD8
2MBTRkKxepE9x2fpobErkKSr6vT7EIQrUBCEa4wiW6ZnyUYOKAcyBj1gC84ImX+sy88vsvMMiELZ
iw3uVU89UT6j6LTvRYqqnV6veXFSIubOIXCP8eVHTyUPhg1REysJHRymlrfLaQKJwSXjImxXTKVp
DCt6EQHXgVLGVa7C4cbGj6Tv8FAUT+McPDim9IyFsnQmswCNm5NLBQv4pNtH6vZXDJKmISGSrvvJ
dT47WiBg+X2bWQ4egevaMLiIjX93tGidjaae7ySHOeq2YocK+8BS5dYp02xcdn9p0xm44E2zG0KG
ag6aDbNk0+/sDN3NJ/vecv9wQ/gdpodTYZmOMn+9oZL0ZgX9X3IQ02wO/gPorA3SPAhDHDUv3szF
Q62gaeTwbtgMCX2JMB0u2VPp2oCbjoy9Njlwx6EcIgz23doCy1lSULZlQpgzFmq/+Ct5Nv5KLH1U
Xro1kTFmTjMN0ihWj+z/yjnKlkPUc07WPnsgnPq1Iqk+7mO2i/uVg6RC5lsg2C5heeR06RWqq+GK
BaIBGgkVSLefJ1pvwezakdl5qUTxCHKLkdZqoqabCigNdw2Wmc2Pagttc3SwGICbfA6a0aLdlpY2
THgCBbwzANzS92oGPWUcVThc/Dw8W/L6BJbVjZ66q8GgF6U6GnQAIr46J7dYLDZhzCoEWAi3MB2K
uDf+mwEBnEtoXgdUxLNrgzOQjQb9Jf3TITWzg0LcTxa5jLc8gosCEK+IK04q89ALL4O5Z5RYvXMA
YQd5ZZtTeagwQ+F6KG/lkbgBVkydMOgLSHMcuhGm1oqmy4E0i/gJcsCCowGRaJNRQd1RZl+kDTrf
3WjU+6HOjNpmYxv2mhVQkO8OvQo8AL20xyypyK28WaRosEZygOpj+VeY09wKBeCGrOw697dulKDc
0oKWPSynutO+sKttiVsnO8wPbgyI8CYr/yewXkY4LJksRniBsE0+Ucagm/Qr+tC2sX9ghV703YsO
ug+AyaU4WCDMLiGyl1NCDBp0ZvAqlquS2QZXRi+fLCZF90IM70fuURrCijRHRkSR9cu9lVsBMZ2e
WTv8RTUv/XKgkRu6wUPpb5XB8QVzixPDbV2vY9gzOzd5MEvQmGJYaALNRjg3i+QuappbXmIoRIR9
FhD5/tBHXEY9tc2ehpAr8dXi4YXXfLZ5z/auZcC3aeEQ6spwDPPkx74zJp0WIMtcd/19ZZZX4PK3
4gj17p6RyuIXMfFViR4Ma4eHXNgCHmh+KHikaWklR4+ssoCRxlktpwqc+INO+WYBNPTxnRrnEcfp
TlGJJRzyfESXxAq9u9O5AQgMp29/7xnaxeREu3F66R3tmkn3aGqp42jvYZcTOiN1ywHnhKCrS5XL
Dn6wkf2I0/4vvv35nZyxVtmpN1VJW/T3tYnMIkUe2fheBJYBpBTfFlp1IxI3YiVY5KwY26KCiyBI
3HLbwudAeBMu6e7jITLPHbDTjQG7923GycYk/zpEaEmkHgz//X3CKcwWgSUK+kR4yNERYTusxZIq
uvdD8WuWqrpaIOOH3X0lBzGuS4mO9EBsImMY0c9DD83lx7donAcgp1t0DI8Wdsv0Xf8sLkppNE6m
OO/vxXdvPLKFibkLMCU6t1PGR6dSmxx/JFi87SeX/sPomGRNDcfTLd0x3LNpM7NQzW7hdUDTm608
GisaGygX7nz1MDT1VrdIk6pq/ek+k3D4fTjIY5vsNN3yfVdo1YQI7d3iHSq8Cjc2u/sQFnVMYOzC
8ZXczjoSccQAjtaJ0fj4gc+P5fNrnj1vXhpmTH2pu59psyuJki3UR0bf3frBczlEnyw++bTfn9D1
DcM3le8oGf13T2ggxmxmpKTvicl3ZJhwaTnc4vHeNA8cZR6j+vHjGRJOfHTFs6VUeanmhprq7qsg
ucPGrQboExqMa8TpyFKHP/uqAGWMQ/iNCdXp04fD8ZNV9ceJhS7P8D3btYmrf33shhYrGhqt7r4G
lxFjfxTuv4VTLb61fSxr+FqwmB8/uvrDLuKKhqMglTQsKlu/XtUrwgLQ89LdW66xr5Plqw95c+B+
5THxgCpth4LjNVkHJH6vFDS3I9oXkxxC7HsJfYhE+obmQgqTfEtoInn2Hl5o1c2XRP/yMI5TXEKZ
duP3sDbQk+SQgjXeTLAfHc5cFKO+AnGz6QRbix5/nCSw1SsPVrSy9WEqO4r/zOVGClkEK5yPJeHI
x+PwpzPBNHWDxhbXNiXp9es40DzrpnPLEtAJKjKP/1qgFbl+Cnv8lrYcuKxFm2kvUZTERRIfGYHa
fHwjf1oF7+/jLBtW2KZfGAarIJsJAgjeTqe4/SyHIyYmR3iITf/xNU8243z9v7uodWbtWwOhABSi
unu7e3LVvoq9jUKJL8SzIHPRQiZsFfDGSmct3B41cd8xCfZTpn2yGk+j/PuNeJ6lHF+3fUcClndb
P6EBKfKyubtvmmglR02uvZX2mxbdi7PL8w+gCOMg2RndW9o+qfhac55DbbnC5HHqMEHE1p7a52DP
xN/3AOEZR/F6ZScTlpPg+Xjs7D/ZRhOay/+55bMJGwLHL2taXO478w1lh8tGxXfNAj5+OrBSJ+Fz
8dNL8YUaaOcWInYPNR/ZIQXU/OJod90tryQLkLPkEMXcjgPgW+5ZfssWC2iIJPz0yFJIZofx7yGx
8NB8CWuYD6PyClmhXbccfNqMl/nQ0hq8lC+Dqjf8NOvJfrafZXeVI5F7aXxirg0Jyj6YNPds9Rh6
6EawEnA6sLd9I9or3VuRHrwJh+5aIlfuMBn6VSwioMDG50837x/nAJ5RZSjLUsb5HXiwdpsZpLz3
mU1TCLkeVgrOHGtBfAPx4lkZ3EnIih0BI6kCWCH9dmgP2BOkv+an1kT/w6DgC2NSoEsFoqGf2RO9
CGrmu2ruTbu8Mfzsu2VJm0q3njUCGxzwTkV/x511Z+PelRMJjUaNX1MzTS+rpr8Z++neAgoM4RaQ
Ca2E6Ywm+L3lg0op4a2DiKYnTlB7SWNoenCR+rQeFmufuJYv46I2nFvwJNMTZB9hUtnxW+puF3zx
FD1E8iO5EW5I/Et+ShKSoTYQpPgbv3QWrbks3fE+15aDVn3B88Qu130jiRIvKakIcgNqTQ87mRvo
HbqblPwiqD93a6bdv6dXIVVzynDy2pHMeR+Wm59ZF7nYybcN6m1YhpBcVnSoW6RUOOoBKcOaUt3w
ZvE1+CIv50Nk+vgJQ82psRTPTGqQJTuJzk5CeOVRvojRlLsLm/WYeZvZghYsrQ9JAMGwl07YOFxt
myT66CFX05D3aFGCdsGyOmO3Jd8TLy++Q29xgRm0+/oZxuY6dIDRAzGjSwqmM4K74Vj2ajeiBq06
NL5bL9lx2sG2crkUDw4Imjgbv0Wd9kASEEf12bylrG5BucIDkmWRZMsw0ZXiv8X0+GZcTuJGXH8z
OPTU1oH7m/cQIX0tk5DUedped+TJ9Zoh549d2KDuvPbj6dkPW0AucfEd/o9NqKffEPMl7xD6W49w
k+Fid/4N7GiT0REv4+IFN4DwnoKq/YdZdWLtpgcGxwsj2khJxRmyVNKhfeWvsCI+SE6rI7UgpsjP
nZXW03+bf1U0MFd9/X0iiyUrwSSAXlIHXdlTDt+nm8orGGmKM3xeFRtfRvwELiOJBGiRejApuO2Q
IvBn1Fl6ko3lK4yA36t4uOb4oY/51uiB/AV28BArCAhoBRu+yE9TZ8DXpiD065qNA3WnMrd9d4zB
MXYk8CqrvpFuaLBp26Ft/xppK5tmtll9FHsribpBX0t8JbaIKeCusBhYhMQgjHCeM28C5qeR+iRT
QRSt7OSmpgnVsgjng+e4vvZDOpsraqZx2x5sOIpYi0OQPQEsXrse3EUJCUHfp20B18WGAGl0r4CM
PczFAtEOF16QnYfhNUGOcwiHPTsZGhaQzfNXv6G2DIwovWs8qTyBQEB7LkWoroWTrdChFKK1Uos5
IBvkOpflpsHIpV58V4Aeoc/krRs3iupU5jlrdI5W6WR9RfuW9MZftUVuCjgYzYN5u/yNwsYtKNTL
EH8rp+iP6vQTfRIXZtWgpKp2Rvk8hPlKt9GtcS1UvEz6PiHIoSt+SdtdYELWRQc/cdLXBmHOdtAv
psC5bmIfnitFzWDr0l/f0ZXSkbnIogeNPp65omkRb0o8QUmf4M5UQ3PTB1/kNzGJ+yR31yERsGSs
UlAECXRdHBzy7UTIy1Sx1XgbWwuKq8uuOLlFYh3cdroPIKmsiZdJcC0+Sf1v1NxXJLzYdRwBE3ES
rtWtx6ppnDt3vNU8yP39CG4pdoG03aDkiprZRTsevOpvVQ6rdKDJIi9vehJDfIQcsYm9RqEOpGj1
artYiGhlI9jBbaFT1ZjapVst+5g2IzuEDrK+rmoSaC17cHqtepAa4UvkhTsc5nik72ME1yJpuP5v
s3tC8gdmJAn/vXux/bKKcih+J6/akucRP4i1JrkTGw2lLh2PCZzMYfJv3HW7UyTOc3TsaDt56Sh0
SbZNHAnnzSiPUtyaZVBxJmORSakveRpNqKe4gTgFy0ntjtdKWhzuki2ozJXytCvSKOuBwTFp1GqS
4IL1qrV7coGSzxlsHHeKF3jN3BrBKIq816lfbfipSbNnnHY22ZLDKNjj4Asdg7g3eJFGpb+1yNnJ
A7raHREHPhrZQpeEl8YNSnlTzic5xm1T3w/uQbYokwBiZCfZNdfFirg4UcuBMIEUGA+uPTMnk0GW
UDKFyNzhCk6AftseeoXRx9BVdwnUyD+PFcqUttpntoXTi2XgfXUs1Qm8pgUatIyCityurE6jSW+H
eKcFLQ+OoSF/WJaEMXhzGsc7vJBbQ4WrOJyfR/ff2Dr6DhLSPc1tIzK+hFCyfPy30niE+wGS2uGa
5rhLelYhWXirR307WeapqiI2EeIPD4/OgC64o6VL+C2SvVRZSLomHAQKOuWkSnZ4uMrtVqauo3eh
XaSds+nK7CFa2i0allu5ghSs2DB1C82qZa/xlkkIu6Kq5MokSqUBG6hoN4yB7+UBJUWjXpsp7jN9
dcxr19jolBCoUciVCNG2nsWl1dOOGJUyx0DHplhN4OOrvNyLI8w0pi79z3wgJtWJGCoStIYT3tXk
AQNejGDHxmThODxlKNcl4NBA/rO43MC/ZMNK2po+QtYFd6nrOAPLXlSFSrLJbK1TVBiSgrYh9jGo
/C/0OCyHrm420LrvpBzGZ+/cEiZNfGttnAGRctL6B1SOaR5qnjTbWo9NcMPN6j39wsAOfVp75MSQ
LK9Er7UKH6U2xybq/OcEwz/AtydOPIZI0vgxWUQKh2nnn1JdBOp0YuLm81RW9sYjyFlUUGnTG2Pf
uqSUOXGSo0Etm+942L6BA2fJLjLDvJf6uYJtTTab3AHNrqulPJUimr1cTWMlhSEZAg43qfXJ5bqu
uFCEo/PYXcsbGSxUNK9G5a5cgJKypAMH2Dw7UO6qALcWFgWZ6nJtkYP3pm8y9ayARds6CuIOoA8j
b2LJ8MuGW+bLoIZ7ifhjOlen7tkbOJO6myVsrzk45RHZulJNFT9JKtE4P/hi+3g6UDLxFsrX5OEh
9JWN4zfdRTp4W7H/SFhR4uHZ4ITw3sQxEoeOC/ZesZHKZLgmrSB7VQ7T1Cerl2CT4RL0dZAFp8OA
tJALsZXpHCRRmSKOhHGRm+lRUNXnwxQW9AhsYiRCAGmtei4vAk34DHLMIzm8E53tAnCmhrzKyTiZ
zsoqqxuZr9EluZGj2Iy4CdBHypsUaozy0vJPCASTunOYqQ2sQrSmbtHmuTR7VrtzlKcuyIS2aFCX
TbSLIHmQmoNcNOaBhuRUISXFIZFqyK1LZKeHjDx0hK00SYWU9dmdUiaRZZxSUClpsAL6gYkwVAZz
2Ckw5ieLegSriboFUimbuFv2NqVn2sZhtCNWhExRKs2cvslpPbGpZLCXwN4UAB6mhjrz+MwHSJxK
GpFGzRexwRw6A+sOK4PxKokkpBhsgGpApunYuQcteMZtFTFygmtuo0f8SZI/mIiaSNSJrym6GGAe
mdIWH1aR0ZMRlnIrn2ja3yiwFW74MCW3dg/FMJYZJzjKsShk3CXNKaYXsUaaNd0Vi22hWk591IOZ
HJZxOYvkiKcxcI2s6j3nDxwYO2KZMVqPdnOhrGeuw/3LimSjS4oU+LIcSf2ervUrtgsnshjzuY53
spS5iJhfquAx56KsZgkiJ9Oid6GCWoDWdfFV/H1rqnXsfqEh58IxDpIa6uQ4y19kX1TE2yA3LyU5
3RscTDbtfFzPQyVWMl+yLyP2J5n9hPqULPQZqfTTTQquRBxV7hwmja2HRDG8fZKCwqDwBrHPHHTN
nEJfU37VaBo+Fe04SpgDk4ESFwGbJTZDbIIeJrsKz5StpsWoH7nLCXnCMwjC5JSic6w32ZzJONIc
xn2ReJw5a/w5vYvt5ju7hQqf2FzZukRzlyaFiK7Hg48SiuBs5ZlzUN+HCJkBLuE7HCKWo98jwcfQ
SBZJlhIxltkih5YTBJLPCqjwidHgg7l1LmpF4b21TFdi5njaEjUrZpM7kRCIl4gDcnolycIfM8TS
kt0n4Z/sHHl0njOD2Yo6k8PhCGzzLomoylPHlnHqpwfVdKtwos8sxsxEC7JFhcRUACTlS9IdJhp/
KDByW9TEZWtglnEUxB+RefKWx4pCB9n/bH5ms3MEYHTa2dsOfnnDCvKXY8FWYZ8thBlNYu0WF/aK
ZG8MzVaZECVgvCShJeeIYwkGwFDRvjcwBbPzKCemuLxQhG/EOxMAhaSEfTYGLMRXRZ/AONSsveUo
L2cXSATJiIupMuqKYvV+dNDCwGrKEAh2Y3F+1JIG9GCY+dM2ZV/ZPeKaBNacCZhrmWCsKouLdbtQ
RmevyWGeSpAkFU4BVgipbsIu5m34lfzf4eKthoRSCeE3U+82xcZ2683QIpFw2vyCVpHyJy/GUviK
6uTE4yX5o4Vrm64lfTX3e0m211S7x2a4DO3g0JJMGxr3woMBiTSAmnd2Ot5PNl6zbCCXDw866hJi
GIqqvjCL4i85RWdHuxV3BJCabBuXw1SmkqlIq+Cmqc1dBGj2Ko1pLee9MmKpuVwh1vfktNqVgVUf
VU4PsrPG1QVZCHYYJpaKxZjXz11Ai6Sg0rQKeW2ZO5aiBPZ+0cm88oliq1Fh2nXQpMrNpf11PLhb
d0RQwcMYE01I1VY8ErMvXw3V0wAzvmThvO+qF8xuTOFMHGuxNYl2xJ1kD0gGWJFQn1rk2dkARkx6
wLzqO/q82bxs0g4sgbylI6palCY+57AUT6Ak9A61FneDZU7RuoWJQTBltSXLudCbG9kY3DqyjnDy
1s9RmHpXKFj9jV4qhNQp/cs5Ubg7OHclzeQaLf5wRMrVJISOlvuwtB65WJlVmwE0H98aMU0rfCSp
BLkx9wDcYOVgrMWd+4He8aO9BZN5oClIZ9+kvsMykMhv8KPvMmyoV1zk7fClqI/9hIO+2CQOuGKc
7cETtXP6/YRwRPst5eBdMPhcWDaMS7WUvcpn9HW0G7pWohBIkEvszukC7gFKDQkKYxAtAb4WsQQ/
FTTC5W71XcYutpxvVme95tPwVZLfTlF/7ygV8zIZFeKRQAFxIipiUL2Ry5AxkU/kdCdkPx0TOVgr
fiVnX5dqN0Xv3NFDk15xY4I8AMpw09oSR6JLxxmE0BKALvRVvYH/ST4D/0++YDZ15LRcVx27UUZX
z5C75kOC59RKqakDUEUv98I14s9SvNZZWQJQuOtZDiUig0SL/PtrYr6k+bxvHTgjY1waAEuXWQ3n
Qlk/l3Nzyl5zfzMnF+KA1LCjXRbnD7ZC9AzD3SYL3BxQtA/dpqCiw68EtuKyEgWG06sv6M5LJrKY
6Sm1j4Ol1lDT3SZA7xWayIwIBx9BR4PXn/PYplC2EusRJAa4YnRd3nU47AGEtBLTSIpNj5oNsFyz
Jx6a6BWlBY0waPL0R34cORQYPs1OCfD2en9QBuATzg7BO8of2BfimS4BOVUeTCApC1C67q0vb2sF
iQGQVGXwmXD9AeEIlXepRSF8VcAzLP/SKrpV7x4sFIXlRAoQ5BZ8T+pqV8NQfDN17RCCrMEb43yW
IyLPgpsSfST8XI6tCLcikQQQnFQOUrMwtUNNQP6eTQOwlOwBpAoGHuaCflE19DuHU/mHgW5gYEhg
HoDrWdo9eL+AB/eytMbkQSIm9AcvYRDGn9l3CTLc+Yv80TIQ3MACK2SmreB2toM7l3aWIUUwBsd6
FCKR0ytMFr0WXcPvfPtxHeW8BuVSS4ej3VTU8kE526ca7bvST+2GzmhaY/A4hS9O3R3E85VRi4no
/RZgMd5xJ61vWDOyAnwBqApS+OQkfnwvvy128HAURS2lm7YDcv5ssdsB/VsDbK6PLEaHM7GDWVV8
GrG3EgFZOOt29VklybTPagYMAYU23fAEDu+Znn52XQhCmjFChPsxqchCa/2170X72mtuDBirxoT2
lLz+Fvn9URCKeotDOc2vC100SHLNlyXdb1dWnHwrMuNVoGJWFTx4rGy8GXcWk55yOJo0lrHVSF0+
4NXIly40TihRE6HgC4MYAgdaMrccxXEDPXAJm7oPn5gc9T/hZj/T8mSi3Yvej9A8Trp/uczPAoNc
TQA9cVRtBXVboNK3sZvmGDr+JT0iBAsA2dCAIeY6zSWJkZHuP4kKuhaQofHWokQuJ4tAXere+MK5
0Jvu3ZQs9xIVh+0pUy8pv0QHdEKmPoG/SGKEiOyqwGfEN0XV8rbQwe+mL3a09smTxWS+CC5+otN5
ooFTmP1wiYzQvZx9hAhsytiz9u3oPAZudZDQWFI33LDExRxixjx9kVJ8RO2lJp1Wg99CJxqXRwBo
BGEcz5UOcXjUX7Nn5WViXSIZTZoTxDeU84E/CRir7a1HsfuoC21hd4BLeoD5u4DYmOtyPpRqi1sl
WF7xFCCvwzNCzzptKBBNX7OguzbyiQZv1mhZXLvBY925yJ8m+QMYPc6MZKnhKoLqqYFNjOQ5v2II
wf+Z+1QB9860G34F23R1ihUX1lXhUfsGK2ZGGAp+xigJpBVXPgE47dbVbafbdyP2Q1CT4m2DI91m
df0kBt2Mk12EnstVABkFxQqiy2eJL1ggpR7eMeh6WaLqVIm7v3SpBe+PK8UrxwluIFE9YYiikWxx
VwrsuSJjKouLuoHuQ9QhC7ao4Dg1jloS7c0ak3RC4AqKmk+XkN313DuHgllPizldB/adLDfiduRP
yieY8CyZziHCvGH2igw1Ix33mO+7XBc8M82TL7MFKXSRnbqjTh5LXqODNKpwn06nD/zY6hj2GRyX
/W/bnhhBaoY+6KKz/Q85nZkZYWY/WqSrewXgotrDonRQwXAkZwV128bhPzK2vdU9JfW1nv7rZkhZ
LXtpaSh1EissHkmoSMRH9zI9+tcEBvivjlN+k3Tw7C1wz4eAs/DrG9Le+H4o3yGC1dwyyD7ZJSnM
/RxKFxAGQOus7Y993T75SyXFnFP1jgNecJt23x4KCpYClZAYlyYK9FNOm8akG61P/5Y8IQ8S0KIJ
y70RfTfAgAqKV+ZU9ddi6CV2h4IWtHQEyn8tUPOIQ1WeShK1OnUXi2AYdcIrMcCEF4lN7gXhFwEJ
GG2/EriGHaIZCjANdCMYT/xxgbIuerZe7C/S25avA1j8uUNOPUlqsgQEJX8qGrYvZU9sS/aH2pS4
plX1o3eDvAFZ+ZGMwqm1hV4DOYaxCcYcyaqiImutk2h8i6paavMygkSNvjPvBDJE8+OTBO4kHMmr
ohRDPgDlsO+tbd+FWvawoPDusWn4UAF6y1YWx7IuIOGQZkBuhjYZPjd2oe8GE//9k1V3hn36sehQ
ixE4nQ7g6gxt1SxxqrLath5lnsBq5tw04xvBwGCTUmxhGZ3JhaEgS6aOHOL0zR0/cS/tX8U7iahl
4bsmcE6+cx3zDEFAE1rXDflkPaJVTJmMZDGBln8Q2ybVR+kCYLFUNAozOVrq3RlV6QJz619Jn1C3
tRc8nvSUfWX1SG4B92YyiBVg7BQzkE/tTU27SE1OjMoGoQTQyxXxRq6WL4y1DL2YaLG/jLW7BBG0
aqQkgmfCHHEoB9KTEmDw148n4Bxq+fPhlSKQVB5ddWe7vhw5sVKQtY8UdV+bPNvpdLvHkoUtxq8U
xy8gdJJkOkth0iFrSMxH0WuRQ9YIKcvyLjnzBIHFORdA06S8t4/v8Q+eiUyQBzmcY5k2HQO/uv8N
fDQ5REocVPMLe9kOUSyoS5Qox+uEdITUlKrcpvo3Wf+ezpfsTsmdUxPGNEtpREbXGuhtHmmkyF8w
0xilyG5v4Vg7JacdPaPPBkD6cjzVo4ajxWle2oec1afBWxT/SJGxUTD8WK3cwG6AuBQ4+MePa/7u
ACpIAAyLJgRF2cQ4w/TUJaI+8NGVj5Yf7SSJi87IqzlVV9LDJtn/Jg/piSAhktfjpWt0tzxlSimG
X5VLNyLoZe0k3xLCmtSP6q72ce7NZ3H3OYlTZZ98BW3W+7tINTe2PVz/H9DFv/uTeK+40oCcfY4U
42xrd2ky0gpldY/+QrYNPmuXMU6I7scE/iMOS2nlkfYkR/VHB2l4EvUfj6QhC+MdNojFzaLm+gDr
bNuGvPHXhZNYbtvUzlA9ToAdKIbtEYNew362FV+aPY2rJ7aUSSdFIDj41ubAb6drMo3Xp/aDqPlk
w1m/DwsQTlElRiVFMclni3n0BztLhmWSlFmWO3dZH9DIUDbI/JCmp+EFbPhDYDUKOTyiT1Yb0JZv
edsI6CVBvYHBXmV++uBCqgF5PTz4zbwHbPQjBhP3Y0rDvdQBRFjLy+unsBz+KetwBODhPMoh8/Ew
OzKM74YZDLTggXXm2qUlFyjfr8Ns+wvaWMps7kEmbzRzMNBzSzGI9B+OaEESLoZgWeJ6ywqE/2w3
IEVGelBW8Fy/8ktxyjh3cRXCtZx8dpvWW2qqfTG86MEhdTiyoXi6dKUJk7aRbhn+bQHqXSZ1FVzF
dvzgaA31ahdlOo32D7o5/+maMriSppIUojsxWVyxSdCloUr5IHng2vWzLamLcNWGGvyaOTUl7kLs
cWtBoh9LkKATwsvxh8Mcs6uopK+GiR4H/zNUtzo7CVkMAD8BVZPmYPeb543IcQJRr5Ubzj2+Un9p
6yQX0aDBHwJ4CjVOBPCC4wu1B0EogIo31GNBakc11pvuQmOMpC8tPWvY0iFRNUOyOQPmsUEv1M7b
f0CYprjJxFN4HpJc7O3stYv1L1pSv2nUNe02Ty7dtkvWPfqYRoNb7mUP4hsM+F0XYdDtXa9YVbmZ
yYDkDs4DX/RgWUW5dgMb5qnOJJm/yeD4gz+jItXEWc7LTFW/LGb2ycFtCjr4l3WHnwr6nn4P3Qft
5suQvgva23wMTV8bZim6sJi6xrnMqls92KMWD63ZMz7SZVydysxMrEWPj7QpTsVDNSG/jGYurMgu
HH8k0pvKry7QCqTNTjuQrPh4h5xZdE8/3aivW5ZuK6buzKLDsUGGrNfpGXd7MnH+Vlqoi+oaRqSN
spEFcJLXvg4+gXQbZx79j8sqxzQA6ttyuv86PhZlGz8ZYUHCsZrjaMdjt/PfDRJIcEfCZUQ+m2YZ
MvEBihekmGQnVvnfo6ldaY3//2z3+3k3WGKPfyAMPTN8ZUzbneXRXM1uj30iTX/PrJCas9oAqn0a
4Z1DOUAaOEFoRx0wnPYBh6tPuqikWPfxjJwnfH67m7OxiZphbvXZn+/hx7sAgcQiQJ661raT1t5w
U4F77HA6xT8gU2YFe+jYCNWfWM0f38nvG18Wh/rfcTm1ur9bxXnQGPDcK2ZJt+Ho3HOtBWd4BiBm
4QRCBYJh5JfUk7i+retipVzS1NZkXdWQKkX1A29T0DkO0FjyLcW51tRhvovg5nmC/nPVRrdwJq2F
10A+U35VlO42ImbDo2HemyJd+egWJVOwbnivOcklIWiipWO5xHGdgI6RBGhcMucDOVgov4eXsro2
/OiThWL9cVu/G5Cz4yRBLFTXQ+fH1ES6t+V52wUkl//C3rWKF0C4V6xlF9+BjHRPE7bmzNfw0qf5
C9FzaxzZ0ZkNARk0QzSwufltQzrTYug8TEJgoKubHZEQ4PwZtml9Lc6RSWj72dyeoOu/WSiHTlKd
/LXuO2erbCnTvO0TihMNLF5xS9Gnfqjy4l/NGSH7p5ulIi36ZLXDqjPhN8RWLUy7z1KTr0ylpFJP
SHgadn05y/gtxcjyllww02YLu0HxhHLWBrVPKAa07vDx8jwngPixUfCkTA+iBUd3z2bDmQJbA/Y3
32M6UtSgdLzqhKcQDEwzwMmL5CADy2oRFIGtRxcmelpGs+nS65wEExMyBtXVJ3clV/1tYN/dlXhZ
7zYNEdgC+Zkx0wMFpZMsabWXYTM7yvcQV9cwMtbOCyEKqbhPrLn6o119d/GzrpUpptVxSSHRHMr+
1tNpTECUY4Wq07oKxq+6RtEfRuY+QrUxgvwgDtV9XFv/TExp3h5ne/orGl7qwFm1iS+OTxdXzYlo
GM5ogeVPkPMtoGEzMIP5q4IaLyIPHGX69UTxwaS3yyUllxmgl1voMiskoN09XZtzCnIxna+m3LyC
jvw2I5E2zhppxxe40KmPkleY0WwjW0u+jD+6Fdh05oizY4X46UXsBJ9tZgme30+Uqfu4Hy5MLfSq
kcw+s/rO1BSlCp30YOZkuCK0UKe9KokI/NaFdNDKNmkVPtR+tkfWaevN5D7o0ZemingO75Oof6pQ
LY/h+WWgTEQafREcC8ZbO+GocJx7P3pgO/AZjYGMbd4+RHYMb2H92Yr71Sp58KD4hu4QgkIUwyl+
coLfrbhcJbCG2xlUSba1k0r4HM1fBbFhOs0NpXeMh1s3Am77UVmhlQZK9eGT8TwlI/4znr/fxtnC
j9zAI65NFhSI/G1sh+gF+yspoEjuWJKUZH/Mrn1KzOGrtJMKdwmGohOMRLvXY3uXGqW5qvm5/W/S
zqs3bizbwr+IAHN4tSQrOchly3b7hbB7RgzFYg5V/PX3W5QbU6ILpYsZoAG3Uh3yhH12WHutmIIC
qd7zR9N7seDPD2iZFsaCfI7vRfr50TwZqUXiya7mzcSNQd1YLZngFv63QXRCjwZJKQZOWzisNinN
pwQNKlBa8Ws30aklt5zIwzM3XULJVWJoO5LwLeJk3tjTT6FhlC//L97jaISVcXXips2zzDgsweAk
MCQO8/khXsbAv9fjaIjVhokdCNJzK503Qi0/J6pRJzbfUcN85WXUVLLemsfTtXLH29QvLb9gJBy8
Fuy66jHUsIDVCcf76oud3GhHL7aywuHQHTpgFQeoc5Mr4W6wgFv/x/nZW/X5/jl9q+08mtC4HBpG
cQB3KYAqqYqqOZM3YzqZSOJu6MdemcuTq+ZCmEUrJlXJYOU4gHwrchtKRGpASFm3zXuVjmaEbpM6
+6bdfv41T5oVSgL/jBeutvpQ1HBIW+FhM3ZXwa67sPZ/e2ULKDxA1JULzn1UC71y1erxUfpaMBxw
RwPFwCSDCsq379QUNpD6V7bt/POdXoYgICemBit/3W6NOItp9ahPbWyakug/AGX1swwv0p+ewlC+
c368k1v5aLjVqpcT2MWwZThEX5CgYUOjTsx4ODOvjnVyHx+NtbJlBPrplJsltsxs7lXNUsIiZ7nP
v9Jrw6wuYoQEjNKB93Ojy4LeBWH2XnV4Xxtk1XfWt7ExNw2DJA3S1+2/2wn28+76v3gT6tOk7Qn+
TH+1Vwt7PNBaxYTFJvpX46NwWH3witl86eP9PvdHg9gvb5jDCJmQD4HlpiuGX1QgO/hp8bJ2oGr+
t7dZmzH/sBtqlymbQNipCiKcIpHW+VFObugw8D2fGBuS4NUmK7f7HDPGhUnrERuaUyQqp2VD08By
fqyTm+BorNUmmNIUHtSEsSiDCILpLcnq82OcXp5/3idcM0QgTTHvdhljdFCK4X0JIq+J84GdnB/p
pCWG4IGJ82EkXFotj1yNNjHb2du2y61GkskajRuhSau9obj0/FgnV+lorNUNuktoaGjSbhkLNN9S
hFUdqHLe+nS1vnqFvvZuq703j+RzDYtZrBznnYy7QKp0dqpMyLuef7mTS3b0cto2RxM5hXBmO2mD
nZO8E64UZNEXgKT3yfzfuKBHI+lJjkZK9rvtvK1YMh0p+EzxDt51NM6cf59T25xcNwkXFK6hc10t
Fqo9CXjekVHIqtg93Xa0uURO84q1O+WEHg+zWqN67PZt1PXzprC9d+Ici+rtKwGtnIm143Y8xGpl
HAg2BrNmiC2UxercI06k5giLUFeBG9EN+L9N3WqBEC/aJ9tpmDcAa1zED+RL0OO+OT/KazOn3X+0
DfwJ6vh+YIFGGnGt6VH9DudHOLWljyduZekQ3Qx8iHbnjec+OVv34376V72986fylQU6dU6PxvnD
O+uD1jQ67IJNDTPcHW5FikZfg0rDZfoa/c7J0SzcrND2PPg1V0EJqlBxlFreYUPzBDwCB4tOOOpn
uNevVuhOnqGjoeyXSxQlTWG0vn3YKHql1DVTbgFRfn6VbH3Ken8jJxz5AQc1oLzychQYjuztjiBo
A/f1pX+orps0oZndurQr+qjJwtFZii8vA4jVU+tHSLpEvRIVTWeT433ZRVs0A82PeBv73r6DBkzI
9POPeWq7Oi6ZeqAIIY7N6lAgKZvVBeLymyCJNngcoZF/OD/CUnL9YyKOhljt1x4o4cFq9uyj+KHl
1bj6EY64xjz+xqfL7WQKRGBxfuhTC338cqt4Buqy/czFxln06uwNPe1D4z39V1fMf0ax1l5Blpd7
zw8ZpXKLD43R3HOX0dfz6r15fqnIdrzcUAck1w5WbGK/6C1h56i153+ZL2vtdXgmFZJDgGVp059T
M72HVaSAAPL8IKfcjePpWl0tleHsWtJ280ZKPP38fempRBo+/ct3n4AynR/tlLEE0ADCDHhpALT1
5aQlvnWoqeYtzo3mDIHeGDWCVzbayUjxeJiVSXHj6dDttTb4uG73z2WW7d5N2SX9cfPn6ur8e53c
2kfvtbIueW4MoRvyXukELej/6748ud+OhlgtFJ9vx9uYIZrkvToNvUP3CvnlyRF8Gwps0M82UcLL
xYHtoMnyg4szAzIPiU4k3l6zPifn6WgI/fzoOu5mP26Hgb4l9ajhsod7WyyP5xfj5JY+GmRlRI0w
mDKUO+YFT8a5V/pzP7zD0AsRlEC6cX680y8FLIkcd2hGzmpT13GQNod9YiqBx+KTDno1P3D6lf4z
xGpDNyGaEa7HEGxoPnw0QC1f4J8RI/5XjpkLjsO2AyKdaO1o7ILcL6ogX16HrDGv82qMc2qnHQ+x
eh3UJdyuNzNzAytlh8DRHu/5/JqsKIGeY/fjIVabOQ79Hq4Mhogq+bMAKIl0lS2iytLCXgLcWMf0
1ZVaIbf+GTjwIHWEn+8PbE/ldGE2Oy2CdkX/MFtP6plN0FKYchAjTwKLLk3utBexXRJaxyB7UfIM
AaPb2E7+opWPKRc1iNCevxswt+EWeYy/ydVYYtiLb1rYVtUBe37WTgUBrvmfZ1/5BvsElZqub8zN
HI23oHsFDeAALQmp6vBOqKgAUOz5QU9uBtAbEVzbQRQsAK4jmxBLxtBr9yYCUPn7vnPeE1WfH+HU
reMejbB6rQE91DYvGCFHtK8EBGOGt37T3rzqE5yyBMcDrTycLVpX29CazI1Rzx9pI61db/Oqg/PK
fK2hqsUQAX/KeRsCJ4WcvfnaRbCqvv/ew5DxmSreuHRovDTTTjv19FzMLAlYeAFADygNYwtECGxM
8Sf+dyD/vNDdHh6qqb4RC5OdHhA2cfnt8AeXO5u1rGhLMp4Ky7+mVQbeWvUMq5kfBLQPSkjNpcyP
cNesRVEXPwS+3wLyPb8BViih3y/kwjIY0lHDf6srYaABzOn8njmj5zNqzDthuhkZHkATlNII0p0n
VnVk4RugXAG8k+9ofv2Y6uz2llwMbUdz7lCaR2TWp20XWc/zz7lC6/zznCGG1/Won/krw1harW2j
em1uTJeke/+JEICpMnjgob7focqH8i1IBvGuyDK0iFMMCEhNUNSLbuH805zYaDb4IFCbjsmjrDvu
QB+YldscDhs1VpP1Vkfj+RFOnJcXI6z2WV8nTWaM82GjogqbilrCf3MmbSeic5DOLg9w3co1m8bM
it1pOuDV0E9H7oTdWdAwdP5Nlkt+FVa9GGaVaJjr2AndlGFU7Wq/b4EFy9s4lI/zTKEIcw50U9QN
WH19NeTWReH/EFGEGnjUmC9CiWx36wR0yizNzmzALXmYSvBjAMyUbuCgR8Fw3D8pB21kw+35tzi1
HgA4A/rOaD/znNV6BMO2n7yRl9CJJHMrPhXdTedHOZFbAMGtEJQWE4dK+kvrghTQbuCaPGx0rxDw
6yzqrAk0D7fB+cFs89Q2pmAE/NjhOrbX1JJe59dOXheHTesY7/3WE0Q6m0IEU7zryW1/CK7IohBd
gQr9TThy2PYwmtlPKb1lbzx/DwQNw6GKv3rgc4N2R2PrXdtl/k4BE59YdJDycG8XII7m5n1P0xn1
iG36KRi8Dyy9WwyNWoN6CqIu3RxF9CmFyYb0CnZy16pJHElzlM71OKK/6el+rCFb3O2i7A2mXuWa
/KsrvUU1wPbph/0Ax+PWqN4MKBKo855PotV/H9CGFtAncUDGGSsHg4W+9A1LRdnBgpMP3Fjb3wJb
v1KntJp489K666P3RQGyc+dtvIGWZz5ObV/807uHz/MAm2rufZhd/+YQmwrc+ThxDekqEMuBDpj2
qyyTqCK3pnVrNl+CDEG0XUnvOjgV14aUoLlzeySqEBJr6NHaR8MVDT8PMyKPQLAnZMchtKFXFJ0d
9X/U6f5J/UJLeZceaTFLdFDviwQk35c3OWTVQfdvrwR21EX9FeDDmyay3nlZ/SuKxqWXytlRFTCB
Oj7zm2Dcc6O6p2dfjWVxld2pETAAxQMMfHTatz3HrUytNyaS5ADEwVMsrCWH9l6yGQGZoQguO8zV
wnQwPT63h4jfDs6r1DO+qqkPk8kFeO9YfDS9iN5+ejekAVPeIvSQ/EDsjxxTc53toWSB51BbRnwd
kDZ4xhe6VN5CG5LxC9vua2fAO7/9Wef7R+geb+gDvwK+fHWAEkRWeZF4oLluX6Yf1HbH2ojAi4ou
vg7sAb07eBcZcEFa4M8fr1NnWVBlcuBYcnJrL8/y6PrbyMrI4kIw85FDHPXRRUfXF9Mq2pfzg9nL
Pb22ssfDraxsjpje5NYMN0IFxKFVVWTJWNBtVZkP6qnXljF2nBK6ubPu0WO3kv0BGkA36TzSqOdY
Vya/J+Ozh5FmR480K8UDH2hhDSLn7jd9Z7sn37IFFdn+JaaywB8ER3fK4C3fVdTCP3suXkR0/+Ks
Wbvypy0N5nihL5xc+uxb+zPq2wkC1sHlnP8STZMopERK07Q+hG9l6Fyq5Is/92aswJ7bYLqqd+Ou
fXBQa65iP3xziMPPRGBj0t3YpO4utl3xfTbK72Z6E3fmwwwk0GcTLNRC1h4ef3oDdHSZGvgHcFtS
3hTWv48JmuVzCH3HYYbIKLgShKAJwWj7CymhisGJ/djMn13Q39TVxBJFKEJf3eVkw+hmfd7toMLr
g0WURTGNunC2cfZBLQlGDFdJU1+LUUMkkTGqMdg9daLCVjjuvatRyCSa58nv2nBKuLCCEJY/+1pM
P/ztF+K3UdMNO2khb8L0NFhn7C5ukNjssORwnYmY6kH8ayZxChkL8uB0qy8em8pWuYs6cZO/1YLa
aDUpsYmagRKbCT26+pWFfwymrfSTGFNo9VXbfi8ykGL7oPSKaEDrKbjA2bYuDIQzsO9ujQYhF/U+
GzZuaQ8Xeme1DGdgh8UDJJOEG4MfGWflg0i11JBb4M/Kvlig3/SxQkMdTPOOzqIxGm7lRcdcJuIW
qcodJJF8IyiGL7wQG+qXkYXwr0L8vEN+ocfmlfU9X2aIa9Fc9kPk8lgtwU9GSyRlTCXrDu+Vpo5v
sQgwvjynQGW51Pjo5QBooQFL40/yUs4f06Vf7MUpha2fapjvmIS/tGqtvO2si2ln9Q/WZpqM+yLu
qGUDLDRHkbdxmDg23Jlpw9WKsyS0XzHIvdaJlGtEB4OMmi4rakKwt6D6cKHQo3XeiVdJ7BJdBMMC
d4/uQhEcLQPgc3FCw7AX3SDWgTlgDqnYE3vnghvSGCmCoJRrMYTDHVJx3Vn9tr2RA5pLhJzVnDmi
Wgw1CBGcq62b+5dpVMMb2sDs57ei4OGQkVsegweeXXtLvEk4TcQUzDobnUWaZqSh6TvRAsF6x2MJ
IMs/RVF/XZSwCJIStIo8/wqSMJsrD8I2Dc7viCUqgK9rzPM79QbX9fw5n/Yf2wm6kiQcX3H+Vp1S
BB8smx+GMLDTSkGtRN7hUSA+zq3XeTkC2yETYNcxrG90jM7dezN9Zh5YiiMUJVif8TEFx8lDSlqB
IzTMxWerfiUhuWLF//OJVhupiLc12s2DhZQlJC4Y4aaDjKza65rmKWCvVHN/ygWqEHPwHqFAOb+X
lyBnvZeBGklpkJDsD6CJu6sTmElKa2PAzJMWPAaWKgo3ugNg3A0jwlrvrbuLr8b88BPqcl3jTfjw
/ITaQjVepUifxFfETAVpm12M/RzBDsNtVdbL3mUvnX/wVUer5i7AgRd5hENOkkvz5Wr6pRF05Ri2
G7mJiypdiIwVNum+9IabzHuggZvti6zcchyiB9FoVVv2ukRbdPAohY2pT+OFdMS4Qrg61ArxvPzJ
Hn8XKw3VBzNigSmF+o6ajtGg5+x3V2yNHk5KzK7MkDPQgUO/VQQ6jLCW7XMo2xttbkSKX0n/ntg1
enP6ROGldDDPKydh8OZ224xpt4HR8E5Yavy0ynj6HXjx+NS6FGz03Eeiens15Pwz+bjM/X+eYBVH
TXEW1UHOEyiiUCs3zFzixtOUhviiopxg8sQNJToqF7aW86u/Quw/rz4xFulbGktIS6/mwAaAkyRx
3m3UJ4H3oDhTfQSyvGJ+dGEPK2CrnO8UDcgoiYmvaH4uzbAQ287pJyzbK0+l8/ryMCEqcfRUq3nZ
bxFISTzmxad4wbSrdCZSqPxWfglHSrADcdJihdXabxMK+0XygWuaH55/mD/hjiwSZO2RayP56fxR
i+rSfvDcJGk3M00Y4g5brgcyUtAiiFTjSiLZ4nrNnUeRSMwQRYsCJnHERVam8E6BoN/91FZ6fQU1
FeupOn66VSaoaoppRwm+3XDv4PRcmxX+PJgjDz5ylA8CCNDPz8fJY3M84spgILLcdBZK5MDDnmHj
wd7bCPjJiRktiCWdJ1F8YKnEDaJu9ACOlvMP8UcCWmuC1it9sYBpfH9l8Pt6WwddxpqEENPKqWNs
tQnTqiPhgT54eD0JdfLF/YA0J5y+yJAgJvvi3utoF3XqumlVEXcDBWdI3MOYBrWSmCLHAL5PFEEI
BeUxk8TXcTn/3rpa16sNvxUoXzP0lBl5+QjWUJWGbw3tpoIE7bdZtZB9PD/KqeMXWFxkJBiDAI27
l6NkaeWPhl+3my1OEK2wu+Jj5hJIvlZGWDyF9escD7TKg3d155RV2rabHjdNsbpEJ7C/XH8zEQqZ
cXn3vGdMomNMoVv8pan1YF85/8bOK6+8Tv7YZZfvJ6PiFsTw5WH6gw0FCcatD6M0hYfbxrRFB7Pf
0i0KiRX08FzKIvSLpja52CMOgDOPSrGcdfl4Whvu9Jb8gvhr/UN54c0ka3zjEsaUxosvo+Jr6Wc/
FefJb+XDSx+6OKhcdhcR1HzX599QhvzMVK+LjyXxiIPWPVONXBtMfFmEAjknFXuqBprzg2kbnhts
bZTqMCuakXUtjOCmh+O4hK34/BCn7N7R1lknFKq2SYak431gF4TWkdg9KYn+ehGtvbMI888P9ycc
BotzNN5aRHiH2OLgW7wSV+KckIHpPztQImob7BN4F9OPCsdYdnH2nR/79N6kvuIGAcnWddNnE0VJ
ULcdBhfqUfi8IdEBaXgZEy6eH8g+ZV6EefL8AEUr2pheHvwqrg/x1mEkZTE5faIYEIszm1NEXgp+
eEN5Jwpo8NOInLDzHFfB+clJq9yotIFIYImFDMQi7IOtjSaqmPNPe3pJqJ16ZIktxN9WT1u3djMX
Y99udmV7HeIf4T3JIYV9UkI0CU0QmBOxQ4ku8ZXBT07V0eArG9kdzODQtlhizv2uZOBuoeMSqaqQ
dpIfm1J4/NzqaodrySzJvyOPQRbl/KOcugtD8ATciBBogGd4uWhdXcVDjvozJ/tdmHcQX9XXKgXU
jXVHMzcBJsWAT+fHXFHBLH6jNBTp2PNtQZ1Xg47Rfmdk27HZDHjtyjqFkI6STZPjTjqogiFMMY2c
RaVhxKlQIpQiSlCxcg5oXUIhCCwBf202fwyt/doC/WmDqOFZVIoB3cJDE6yqB0Vkjg69ROMGJx92
T/fOcb8HB0kn78sH8WTPu7/88IfyOSyJjDQb+pVQGcDSH5aQJhRINWlqtOBmXN8redZHrW25w1Ih
zcr8r1DyBCAk5dlOHWU5BmUOEJSRLl5Ictau9+r9Jw9ibi8thCrfdP4H5TswbGL6yRz0QnB8D+TB
n8sCUoNnKjlwUHuQw9HNI5c4mtv3rM3cQZsI09kzrYtgkzgwJTeq0Xy3WbcENbOZcuX8qBZFLjAI
jcQSXh3ibzpBPgyQOes6D9NCvydiHLzNzCgh4KVWRjzvk0wNR4ROyZ9G8aJ1L14vEfIR9aGKjReB
997Xs5QnRmgTcCbCMhSLqlz63djfVFBA6HMUQ8rg4FnJqxa1r/CXQ41ju/8pBXO7GP4lVnvXcD9L
psTkBcVzEdLm6PImId3mXDid374n0iSpM/SPYxZthFUyjfzOHSBYB7VAZ5bOqiIbFZtJyEzGQ5wZ
P+hhVzas/wmP0mVZ416mn0SjbpjP6hm8yq61Lqd6/BiGeX9JU84Ojvp/hT7ttWTiSH9SJrJJaHld
cT8Yn2QeY8f6zEpr6fhH+RDWBoNAfJMiJdIPJrH0PrhyGugkIVffcV5IE2E54HaKae3qceuVF9VW
IJUFT9hcsYjdu0NtXfr9EkCPzgOE4RhpElrKcusg0lgpuQg4Abblu4J9ocohy4KzTAJKEQyu1cEh
GY+SRP4e/JNCcFaMDadCaJ0U2YJyFXOZIi8lpKzA/TAm3geZVlaLp8j2m2C8yPbfeigBTCN7m4x5
cu0Q9VCxqeE+ta03Wt8R+qcaSj0/3r23dnQxIsRBepwJE5SUfIDI7EfI/mszBvdnIg2QgcdAEuxT
0951ZCXVO9vU9feIPSA1hv0OtgyQOsD29eVigwFXwcNiS6IkGPw3rgGEFTzb09YlRsSxY1oRBEFN
gZ7r/iHst9/4Tmoguj3u7qPd8gudWcWvXFrUkv+0CFSWzIj4gbQD2c+X5jry2urgc5/jXMMLbaOZ
wgawyeeznnURX6jlqoz2/27z3V9sEAm0eQUv5tbf0LBMpuCDvR1vRWLvONOXufehyowfagDHXmBf
H5r882+0Lq0IX1jRlqR1ugv2b2DdTC5rq7ncpbesvtiVVKSgqfSThUykzA63eoLD3cJuSxVELcG6
8kUk76TZJ309V81XSSWLy18c5/J/JMQioYGlXI17rq8bNGDkJ/jiRCUl20PUSJIZOmQEq5XiUI8i
aw2bPhxUzuMEcISHrdJbkZ3jUHg7u7ySedETjDvArQiEJUkGZWV/2aXfnaR+U6X1pp8G8bk4CftC
XKAmNDZoqcOHbHZf59GO3g7TdGmgtIMd0IB7ylztXslJMUDS4iRxMXlWEOuLXlMXmtNnP+qk/Ya9
USzdmuX3FO5jFTD18mJ6s+kgpgoJ5NYw8zfIfbRXZey+maJoYSZtOHdKbSUZ0os1t18M+/a2XNTI
JFw1FZ2UrvmVqYBIfQRwRpKDfPvC3km2ICxhl6TxhQLMjU68imWSHBbXJmS+aFZA5z8NkI0fMgxb
CukYPe9NhGw7efDkQ80CVDAfm4jV53X5V8Ni+bv2hrTjvZXkP73ERmvIdW/SYHiPVfnN7CcFHSHW
jZjSYA3NampCGWDC6mo22JwtLEIk8z9I9LPdBb70O8TW6Uzhp2nn3OGjXEcFf5ZUjSir/xaTOnpN
3/qq3F8qdlMPKHyHYx1c6TIzq7C+yi3cRlGEWm1toZMDFRD05zuzgBuUpsqkmas3+6mHA+E5L85P
Y8PILq2hfstOVnpMidMDoRs7h5Z6fSXiIn6oGFy2gWPEX4uvbV/bG6zj7CULK9F+9zgW2Xcn2/7N
nlBXPKa/CbO7EiV22Ue7uXZS6JyoxkSjvVGaoSm6G6gK3kr8GbOhuU3bRWU7p5R6mVXomp13uPCs
/rQbhOJOSK42cungsl/aDZz1Ohy9qN4MZU2hBjzs8GmxXGKFqLkVe9NfVjGUdAcqaiLHxBWTqgJv
Lru9ZJn9x2aLEg/bWlND+llizlyTvLWK8yoTMm1cjz7U8vLblM/ih3kZ3kxRuslYbuEPJAsBf6/K
SBrCo+JObCIJTuE0su1lUXIFQ+JFGaeGHNMZb9r4izltod7jSgj7q7jMxa4ns9HkHnJlUGmO5Osh
nOfpSMbycPw13xNvAU5a0DUPYlLYd8HbdCrudLdYZIxVnBEdMIdZPLuyTWULTWQECWoDtC4KEnS6
Uahyevtizv27ArLFZMjeTLs7DBhs3elVv3M2upkkPok7SLw+OOj8JV95BfWOSmFIoIUGkRSpw85m
d0uTMeIlxhtdzDIbOOA8rNT6+KPIVZTkkQag8rBt7kl7E1GhL052Sb8Z5xja6Qlv+IqrNrUeANR+
HarxVtI91E5VDfR2qOrhDnFguCTkh5lbTgrCSigZilFWsgj05lxBhySXwc1hSfV2N1Z/MXnDpbvd
fSwouVIOvjDrZ2enM7qvuwnACbXNCBmAd7ttBFAY6lA8RPtgXEIItyi+zPnHwH/cJV8tuNEENFGO
K4pblauk9OrkxrgIY9FRT222i36IE5Ef/j5xC+ZsfFDxfcHKSc4sRdXm0I5f+GXZtNyGzXafJDPS
LhAOm/bu2zBul/MMpf5GhqXpm6+yFaqBtBR15G4AEVRZtgP5dnhsuL7AqrBmijXKzL+JS+ty9KQo
tcj+qjhV4owxDz0uJdyUPI+ohCHmVYU+T8gj72lqSBuKkNu3Kn0SCVwlQ3ujWF6wyX4sfw2u+4GT
Vha3HomG3LBhS34Q1oLTlLQJ3QMot8Anh3i9DFu9jd/aZgGrS/Op7YvriR+J479oqobq7vfQdgWZ
5o+WUiIE/s9pI/xpHHTpUJShBVwGjj9oxNmKQZqhP4JdQzQU3Sp25qKkUrWcf/sN8uaqexFG9COL
rfPZ+W91ybIiA2w8uyX4BH8gVLHYoeVsLZcC0wb9sqrjB+7m/OB9cEdUtahLEktb4cIcOz+SY5HL
hE1gqqlmKaer4iq+PVJMUutQ/fK80TtRH8GNP7J58qWOKo07q/HN0grgZER7RIXopSA8+G/xTvQo
iHMsBVUejEPAXJ4f/89mMAoix+OvfDVMvp0cKsYnziowk8wlwHpt3Qy6RCwfV6UCSBf3WpwHzJAs
sTrCZhRbmSmbGjCz+4/rzkqdf8QTSekXj7jmtSvd3WGwDlwLbr/7zgwoMuB2w6T8TkOqNXNfO2+h
glKNS1If5x/BFnbnZbbv5SMoEj9aJdjwUmiXdTMJHkv5kyBCxc4czlXbXa4TCaZgGrXVKduAXFGx
k9kUXRV1dzZb2TlvdWVjIzkWspHnn3Ilm62MBU+JQ0PVwAGlukTqR09p1dMU9tpLYO0YRNBYHkCT
pJXLsIdhk13PNS1u1OMP41VlBze1+xq933Na6o/pQrcbeLEbcZ2vUiduFLRJ2cX1Jt4DdzaeKDrJ
DHCgMS9GTBjL9mGymAaeU6WvuJw+CuIgRZgYp7L9i4QahpWq7Q2KD9f8aRTVgtkdSL3AFSW/ua5v
fZrc5Xzr3lcBVlEgH6xEJXsX8Ecyb28FJxL4Rn62dEN0xHoYWfh87ZXauwHkB+H5jXwnDD2FYLkA
BJUKB3XX5x24wBbP6OAKzE0CYUhuMbJ8gj5oDur3UdldCBHHOw3lx9lJLskcQuqnmq+/331d9kH/
KMPJWzAbbGGnd99O0DUomyEVNj7a4vbznUr/K8h4C2s9/8uvS+W8T26lmrZH9saFol9sRUgn3GRM
QEEAnf2UeKGshgwsgbU2I4iMPpqB1dVXBlKhtZxqIkjZyPPbbyVL8nv7hXQUApCmYBWumn+8uCpt
uzHYfqG0VoMrY2d9Ia2QQbmPd8XEcghw15Z8mvWkhkS9DRMmBCKGjmidtQMSqnOEtB8zpInXW7Bh
+b0eJc3W6q/kcJjdzzzIP8h34CfKPBoGhcp8vhPockzDV/KBi9DEy00N6YFHjkusB7BtyEYcna6s
g1SycOZqY06PuXW9j6tFUEVRE7aaB8QmqJayP6R3EssKCbSf3zyscf7xwt4YOcCyePK/SJPMsW7T
xnzjVn/PxEYHrse5rb/iEOZkpps97MyLiow9eZLTJZJ6xqDRVnDNPApgWUWHzyCECAhwrDKK9+7C
mq86+tY+3IUJUDoCasuInXvmSHzakVPWb5R3AsAf5zcjHv4ru+BPKwR3K1TNAeE/2iHhmo8kD/ym
oq+x2uiwAh5WTRnPVg+AXVRupR6ujJBzSv9Mmk6XOShWHDXO0oRWl64e3s8tGm0X/hC+QGLvd9Jf
QgQ0QK6NuuMWeVF9ljoypDjUDXhEwIS5xaTt1ezAFJMqU+7LIUEi15As5hvwo2H/oOjPfsfVpbKq
ggLAfSlRzrJNM5jjxyTWjs29/Wf5Gr59w1dhUN3LIvGz1EZulp1tSLsW914S05yzg40f1nj6Ux5Y
IJIlp8l1pQMu6yPfDjyCjKE5tBd9MFwAqzLwg4N9fQNl84VnGYq35p4NZhFkIirPNBjbg7JkTiPu
XXthQeJL4aObw8+dkfxwRMckmQGQNczZiDTriPjIorLrOoe7peYWu9F7r1RAYjeIDBTR/Q6AYZx+
JGN8qHhERrKDGkq++U5carOdf2qSFI9VrVkLlLJuvJtJAS8w7Z2Xfmh8+JiecaDqKCJHJgFSSX8I
yyu8mLy4TrkI3pnCEudEEyGAmFR6TLa9vubE8yv8UGoDgvji5uGx43phxpWMYPMz+TpQI41yC0cy
BoVl019ytIBAXm/N+I6FjUgVoALySXXKGn+au0Yim9JfzAt2IY4cAiSdXX/DvRV2UNTWPN0hJoMI
lgn4ID9gv0aW82HG94c+46eAl3xroAteydQIWYcel/XZNgNIJ3eHSJYv/zkcAhIYoJni/AeIbJe/
DL0HXToS3pAd95zDpfrpf4Nzq8y6S233Ayi32xlW+T1C5lK7pu1Yd6LWf1HjYyq0QkP+rXSzv9ll
EeIfS1RY2EjLg9VgDvUBmRN/y/Naalq4Hj2KBw57gMcTP+WPtDV6UB2dgslnGzNX86Vk6SXAOlvJ
XTR6V/5o3slbkWEDW00Wuwb9xL6ut9QCKQJyfRVPNXwBh6l93DZtdqUrzoqzv8uota78EHwTCQWj
buy3flP+24QiYGh+Dvmz3v3s3xtNL9d/ZxDoCWAF6LN55N7nzX67mrxxJ+rssnmz9Q/kqJ93Dinl
fothi75ah/IrB9kFIUzun9U7b82oPa49P1kzukDoBKbnFB6Cl1Z/zyLv/Z5LDRGyizpI30ESYBYt
WcPmm7i/FH84BBP19FB500XZj5ejb9+PGO0qWqCaXv2s1uvHqG4bj/X4FPVfYxwwA8gZAHjZCN5Y
9HDa/CINx7HJyXVh2GVKlm4sDgOLm2HDlk00Vj66OzJqdNgGik6zdrjdh4c7+RMslrYbi1XRnkHH
lhcQxlTCY5oliXGJqj/PpBjNmGR2GgMwkZwmbl2/QJsu/dS56Qcv9a6b9qvnzHeMP0xECKkoi3kq
jS+/S4G2EqfPh1UCknyQYJytgN38v1xjEbEXcK0TXEo4VJ4Wv88TQjCui4m7P9g/1MpEgWsWZEDM
7CrAYsQUGo9p/28OoNowiAR1HEngQKGzcWLk9AYK4phYr/zRZ8V3sjQZHRep+V2+g4zv7+5qEVhk
xfi439YXHifU7/33c/weCCBVBTUe6e5NKSpgRuS44ckr9SbAjVL2XKY5vBmq2bBvlU/U9kV/xiL9
kKXuKyCVPyprEG6x8TxaqUPLj8yVG42zYMVT6u42RUUuvJy9L0WSvnOpcHg1DNb7X2Ptv1KI/zMe
ZEwf2SvubcjrIbF/ud8PsI8MOy6kTRPZX/bRAfbV/bttdxN4BIYp1I9/T/03B9dnC5KjcVFwIT+Y
2FdTsrs8iLA3NN8erA9xaLwN8idPMrB9//OVU/lHopAJoeIJiXcEE29groNmd9ccSt8uNrA4Xy1l
MW6IvMACOU8qLnD9sbOkY3N+4BML8mLcVbBc7O3gECVWAZ8blTJ2ItVQVfuQhbtASOjDIXtlwD/T
A8ubAkE22QcRog0vl6Ob3GCuat70gCKwCarbDFQ+fKwq9V6BXniwjfaGGx8F5XdwubxSy9HHv/B5
V8OvduAuCOLE3JrFJsbdVAu0zgiHIg2TV/Y6zW7nx1os8ZF/HRA7VGkyFxvr8KCUI4VeaQNiASkb
OXRJODWqg2rDtvsrcBC8NNqhrezDoj9Enou7fAgrWp3wV5x0w3XgD91yt6sWzZdOQ7tjVNm/+H+p
vGLMp65/EKpbP8UiqHgNY1FwwUVeIQ8yFcCT9YF8PRrqiHlQ2MFXHv4EfzS7XU255AEgrso7OCn8
ClWKCzPILFKkoXuZ75uLqENJyqbW+7voiuGDdYc/MGeE/57bZ/jQwg2KN0adfIj3aH765OOiJ9Vz
dAsPi+42HxA045dnhMr+oiMNgbRAivoKuIPD+EWNlfxO1Ox1jy6hB75UkXmIQWBGl+IO/9LKpd/C
hLF/p6K6LxHVlHul8MVHF00VJH6Je00Afw2nMiyd+0RaNifLTKoHD8+bF5Z0eYHEuwrGpVWp5aCJ
MQfRE8lDtZmUzU8rDi/I2Dz7SwqCJye7MLceNbtH0rvX9qQAZnudDglCsca7AxF5VDWXNX+3r+un
wJ2/+0GHoO0D03kfGemFP2Q3bT5eWPvkugXUa6NmMOSFOimebzKkOuWSdDVByIGmOgS3+nBJkea0
H2EhFDjXU/5tcULiDGmIT16xdDMojwnEUpCeHVkxlZtysrFtpNgaGo38Zxu6GMDdqF2mSrcyCehr
XGW8LzNFBpfX+mS5xfsa+WX1X3CRWM3whUhuditSCtOHnjoHYfNXJcPV6ZBu0x9qjui3E6Zzeip6
p5WLyYnTTcgmUFuN9sIu/8Q/at/hH3m0zLlj5PmbjnrgfZaF28ty3FFMByqxd5oLsE1SQlVuYIiC
a1WPZrTkBNhTc5p8kCl4guoG2yJXA0ZsPljIdmJPDI0oaxUjGTdd+pM8W7enNILaMsE64d6FvA3X
MO4tGlsS8vzVO5dsJXnisA8vJDS4eLyEEaq/SKl3TwwxlZWSKTaQi3G8KF02iCfVXtAI9yN1VK75
JnvcsoLguK7kdT87QZUR36oUqIYHNR2mE7gtt7zGOyB6rpih3nw09vgcUodfSjfMjixXtuvezMVH
e4guW8mAIZxbBqgfgtUH80WDyt6h1MJM59vsh+lU74NkkUdWuQVnVx5BN7pvzb2hphRpeiqg0wLt
Fgwk6oD2BCLBeSLz5G6tS7kdfdl/0erFaXvTjp8DSPjP30p/8my8tNLe6s4ODnUU7gyn2NRUeXT/
kcBCzYzJC6wHTJMCLNkeO0YiBxcqvT1MP5YSVin4u/JvMg10oqqUpcrUIlfalvcT2JntPlLjJ0dK
p+D8oy+525cXjAUST0S7HoRk4QKfPTL6+Q4aBIqo242q6yFdbTw6B0rBPkc2py14TOcnLoDWKP7a
jvmv2jvUVzqdS9Hf3f6SqCYvsYQw3eKXKQlT0BQuqxa41NRlvOqGamCsdUaNI11MoRBkrJ3nLuJH
0tGTwSTpz93xixCDBA5+dV/18WX7kcIykjMeq4u9lFL0XGqCVVJawAIkAg1HqfOtVSYX2Empcy5V
Q3O8LQ8/RJi6g8l23gcfkLol3CfGoQ+rdd2LaUjvsBddN37RLg9xvXmubke1gT1dD92jGQ+PachF
1HQPbaUn2ZfDRUBzme4tFZ1Vx5Gje6ibh2AEk8QJt2n443ReG175CtTW+QPiwVKhJEWWOUTVKli2
5NG6bWev2abpvpD1WyJbjIByDxOgFjVYiPOY46/meVpTLtzgh8qmNe535Db37JBbnWuZGIIIHT5z
90Nn2bWW1kWnnr9oRrxn6K59sJTO5dJXLEtYtMBiqF6d342eMpSr3ehbKNLYiLIAS1kfpBgUW+Vl
abHBi3h0gwl53/ZXCW0WG6PKHDSE0n8ZyN9aRv/g7rcPgJpuZG+QrK5RHlHJuoLioK6i+5SmNE1E
4VIEJEJTWivwKoJdIhoKrBy0mdyH9LZ4M7aaMBqqU1f80KFEa1rGLcOWLgfXPJi7CyMrHnJv/Aw5
1XuhqZSl2TnbX4JWV9uPW2+7CHQKdyhY1Pmp+QOBSQAizhDb9ADGgoZ86YeShqfVzt0VG+m2+u3P
Odw+VGGotAzxYmdT07WN13pkTriEFrlk2NFcAnD14b0cFSW2Xbadk2Kzp3ZKoswjs6vENfXjbv9D
NXFwY+p73O5wCSkbkBDfQkkSqAgLaq6gnT11yGMYIGc9T15btqt/sWfVD4Xz11mtkgYdBVD+8XJb
BE8tiWn+Cb3Fv5MkNF8pWsSx+/1NXSagzCMEuPg72yq+D/9H2nksx5EuWfpV2mqfd0KLsb69gFaE
KpLFwiYMVSQztMrQTz/fCaAuiQQNGLNekEAmMiP++KX78ePHN31/0czBWocTXOZ02lH485lR7MJm
eQ74A3aUBigLVtRaouJRIF4cfSrYhXKM+sEZjqplBrGCstBf2ZSpTimeC/KpYnXShMFTBivHxBAZ
lZLoZ020VbNHDwCHgmHOuq5kbRg1TJeVGkjfKBqBo47HgMV6nE3R5eyHmLv1CXCofOwy+dM0dmdR
2lw6SfXFzJs/uJwMDo5zL88kZKOoeFMNmKjbkymmMCRXRfTrGANFQBnvCj3TXkvcWtiAoLvnBFGg
BYrV/qXkYLeoPydDSa43iwFFiSy/kzbtqt8Jl1lnKC7c2zP4V1uWh6Gu1U0JPN/dc6WmfCybwXLL
e05EeoW26lwgB1SwZEo/9K2phc6Ubm1quXfbCzgMwtlFmqgYCMsCx683MYza+oSq2/A5/bt0YxwR
OY4AM/2yPMKE7DMqj8t7qD8kc3FKYXDnUEke8mb8Aijr7QczvddeGvk6Lu4w+7BL4GUvw42dyUaz
1qnQX3QlsIHJpmEXPAkYKGqHh2jECmuE3+ncY6Ec2FoCF4Fysrg6SWE72SB2FuUuF+ZFusFAE0hE
FfBcnqaKWvOVjVl+oefEnlyHlyMSOoqsh6eXDJz5SfaGYMn17e10w+72XKu62ewIuOOOYCyLamZh
e8qBoOPE5Qny7uM/Tso/JzgN1IGuH5jmP16Bxd3xVbk7mmTrFXV4cn7z8Lr9iiv3AwxBVnD4XV+N
sBLLQPVLXbQO+KGvb5b0IK3a+EiVtBWG26KF0DQLlaW2tLYPLtmsYW/YoN6jWJjSGOKHMKyQwuAx
00T1BaelWY3meveRua4seaW3JxV+YYGrx/mFeUHKo9KFGaKMCs2i6jYBciibAPIhuHzfUFi+PnL9
Bw0Zyv/eoWnX2MKeq+bWIXiWKJR+nvzhmBHs0ik4cMI71azGX/EjD14uoTOJGUCxG+ryCJ4aqiJZ
91E2BSaGzGT6m4c1sLj8s2Bk3yigGrupR4Xj6YaD1xoH8xiojgLF2iZLzm7kqg/DEfGSMBahmHLg
gvNIUrmNYMy9PaVfi1Rhtdm2u1b/I2PX2bNogerLbVGG5f1cE4ZwHzW6KvxeTJ/SwMc8J+O5+sSw
MJlNj6pg+WfxmeS/xrJE8KEUAAdO3RIeIMKCGzA033jmd2zvX9hBAVmcPruKqj2+ouAPG8vptlGJ
Ylv9APpURM0HJRy93R/m67QVdQhQNOegxR62Xw5xGAriBgFFUIM0vwbIv0wL7Pw5idbzJ2seydC8
yxErHeLPxfwgnFPiBktODQVl2eLbqA47JhnDX0Kdk73NUqXC4mk9Bpc18yc2vxTW92ZcbjiktPaZ
44rmQDpY94WaEEdcBzr+xYxjOtKtItNyBDJ3RdnkVJpok87erJYsDwfHumi5sRhuWMyK0qsSK2b0
1lMF9/nS+ghdPvQqSKa7B8p8HmiPKuLu72jJVTdh+iqNsee4TAXjevM5cT/5hPuWAam0z/Z0nNHn
Cdv0pr12Mw/Kjn0q158kGdekAal5wezv4vyWAPFRYaFhlkGZBSYOBUnowAoxI0I/fKR/5KzDniQo
Ejt4v112tomotDRUrCVS/EegN5awh6Mv94+wK6SE9sMQnNqDYhVSChhvzK13tlrGYCTmiCYLziZ6
w1dLtRKv354gvwhTMD9AiFXOANB4Pfx+ssedxp3mzB44AtjaTa86ozawNfpnY2RfjdDLKyr21Rxe
iQJwDFY9d6tbxNBRDpcqo+fskGLfjdDzLcI+nUsg3crQF+jN3/UcFf55OqCiE7TumVlGsLSqMwUb
TPPjXEPsR274SLNGUKFALYzQY3pSnE0yRM5TZhHslAMguOQ80fHSOm0u9yXAWiKz7a7h1CU/THS/
6bMdjO8sov1NhZJzLFGou1TGJJ0qXKHvn/rI7cbFq61q1Eab+f1xvJCV7+0sb61dtaTmVWt1wIND
llI9ffvX1KV/Qgx/mHz7d6PiydM4u5PqRj+RjJJ131QuXOYfuQYizCmDE23FdxJs9rIaaTUbjA2n
h7RclzjAHgS7Sdql23hDe6/g0DOcIVuyKy2sq/rk7Ym0T7Z6vp0Pa0foOsf9S5M73LAvj7uFtOOQ
tfLYlquWl/xxsBWWigUdAfNTAIFAFYCRtxuwt6G+uv/e4xbjtGQElEj2BunlfBe4A9709k32VZH3
77Kvi+CFm8LNgomEd2wdiZ7gXCBytsbo5aV38qWISgnQe/vWvx7O//Tvq+FM6yUItzxfRuAQQJRu
3hbnsjoEIr59r5Vq8ZM/++ox9722sSOCW5hkkIq1WZ4oTQ/jSJSlLPFO4nr15Xoe1qYs6rjZXgt3
I0TcUXVYJrGCGgA/7BkXGeJpNuWF5VgAi+C8wKQghFe5Tz690kzY5WV0PQuwyeDHGevq6SscsMW6
HWFN+EQwt0sMB8U/VEaSqLSmVZ1Yc3SWpN4xnjflnx+7HcJGzDEJ0MB2J3FBaVqK5rHghCULZn27
t345Mg5ZlshEWD6Zhi9nftBhpTUmIyO3AH9q3sTXpU0wvAPSeK+Q1r438jQ05MfAIaCaGvJAL++G
uFbj5bnb3qdRh3TdKhAVLmuikcxyPemzJZ3j21YRsHbE6Y7vC9Mlgcag4zwanbWWcwEjUeecE4F6
Rt6DfCwomWlonPpE62XuA1eJJxMQinWtUgwiJTj02/d2WXMPQ3l6MNclWm6DDZGB8/LB0mWzdZbI
48EmCCuAF6VbfoCfcCTAcVzSP5QEWPf9DZNfsOjbg/jr/UvFfUPbYCTNPS/PrJ2QXomY8hMZiOS1
cQStUKf9CZ0/uTgq4IALslYGN+tbodPvtEEz5dWy+6kNe3toaXtTkPUbugD80ic4kmBbbCl3ytwV
DCYxO3Bxr0Ri5FF6eGW3uezj97aatY7yfjsAa4gaovdoQFp7ORRjVZi5bex29zqmWcNrVK29Kqbd
5YQvyk4gj4fTEAOWaIpEHVb2pCbfploVykQV84Lsz7d7aNW1fKNl+zmj2zCqhrJtUIWBoW7HlGzc
PLDZK2uKouynInZbEUYqcRScN1wnBkzWKARSvHMMT5Iw5fU9LxGtGL4uHx3zrYC0WXd3ChnKZC0y
8maoiM1FhuKBrWvlPsBDdeFnGOP5yjuBLxpXF1F8mZbDufTiyO4/GtLydununKOuvACTnXYXIVkv
oo4rMMJ+ugXeb7Add0V3pk5j/1N0Bx45x0qYwAAiqNPvKqzcW82DePGuIZsJHFVzdv3xM1YQkza1
WTgElPk6cLLLiny7z/eh9nVhklq/wrUemqMKqv9k/th2Casxtnf3rY9bT3a9j4eJ0slKrqfbIgDr
mUQFF/4FgDsqcyKUyQ033fyIo1/pqUK+hbyLmM842GnzSVmw/FpWqD04V50L/agrP1u4znAJfufC
GP2zFR+v2xpxt20THTOWUQ5dTNWqduEp62JdqvAD8UdYsev2V9761hnUK9ILeic5DmaL1BYADSHH
XFP+AGPADfi6ktzi/gZ44oPFJIKceCq+l+ndAk3hbNcoSTqnvBwKUjpwdrTJC2d6+jpoFY9cBrvv
HAynomZLrggc9Ahv7MIxygPktFbrB8SErMJdXtxyLFXOe/YXalT7mwd+nmfL2PNCVVLawzyNmgrm
ceD198RozHo4MBvKks3O70KLLS/7Q3kCPPDStH/Kcoffpe19zIqPtmGJywM+qHOCIWmy8JCUwADK
5Mb/6G+uE0J+Wm0BAQL8Z1g/sdI6GI2526CIGH7HEVich/UELK4MCiwCsHKldPc9s9sPybJm3Cbd
CfLCyBFNiJzuPvN1MNjj7bLYx34MB2Tndd9YmY0Haju3E2GLHP4djRbzl0+nXn0MQYo3tAaRJPmT
X7vCtw+DXZEey5mCKlqSSC8amA68ZSao5yqPeTwPObfEuedCyrTsSUCihUwaNjLP2ZxDS7/HQiUj
ZOyuGH3tenSLHcdopZHFtITHolHZEB01bdHZ0U7IB/m+G9q6WAmlx9rNPkS96Ttz/POCRJf4nkTA
p92ncQEHxAsW1kS8SgmgMntGSUOwDWEwXOJ4k3EL63qjH8oXn9zmj3H8qBQeLsOb+rYxjUf+CN2z
vCPdibC7FKl29rWRE2Nii4PxxUYgX12ZqBoWnnpHwQgAWxlc9BuDiFbbyr0L6vQPafM0W1SujOZj
XXTfOOiN2r4H05GzYDnmiZu0azw7TpM/N7vN6sOKIylR1BLyWWHWX52qzNlc2w/CkRSukPGRl39j
9WnUYpLdNjx09xhDRS8IoSorSaENlpoyhJK2YzNB30Z4IlCukj71yOFtbNZnLCS/8y/F100mk0Lg
6pINkpEIibNot8k5t5PkH7nqa0xLiduYn4gQHPIWXcDmlDcgLfilRoouLYBcxkHh1LYg8FZZSVUB
66JHRulAxX37PLj3u8g8jPt6OjCHkcokW1KNkKH5iyVOcqN7q9gbfvE3bu63FRQD/6jioRHwXZkd
TZlX5DzF1wkbgHoB9IAotNFH6aFmPW/pLxIBLTznMLJatQW93MoqFFlkDVGjak3ZplNsk8wRwBXM
ND4l0Yh+s/tIHwnsxOSW4AH9VFXVWWB/Gshk3RDRExqN1FbcftLevLTRsXgXRrZblYdlDgr1YLYL
7GUJcgUWhhgM3ISr8hcVV2DbXAr/qAnBk+zdGbl3mCRKhOTvBB0UpH+egVKW0FmhoCekcyc+nsLv
apeQzVyMbmEDQneIjyRJcygoJUN6OKsOPPOWmMVpr6CMOV3XIauFowDyNSwBM8MChMTnZ+EZfaB1
Ci0Af4JrcTMPTcqxWU6sLrpkmrmVfxJUx4p4cHOFf5nXYgwMpoh8Vx0wDqTw9+ifCPe+2o0RXwll
ywG7QzXb240jOyyKyqF2hgjro8/8C4lR948WLkiJnRG1RL48LQptUXQyI6h5vMam+IqyrkUWW2JS
JZfbtob/ipvJcWZY5fmmrU/joYO9kBwzWlrfzfbDuvuOn5qtAlnBaZSnF5pr4ZVEc8fU4yufnL6H
24/BIH56kFYXVts8GLF/6G3R1g5vmXbywp7DsKAeR+Ivrvp75Kt6D8zxdtKJJlKVtmXsIlVSA3jm
N4lAMBU2U3u362CIgPYIytZQy6oCHnxyCnfR9FHRnaaiNcpIl2lF69zmBsE4ot/St1I90rLPjiP3
K/lLh2WZHynmlcOgJk2fD9Bl9N/61POt9i9FBrSt77zd1xgAn8XDRRldboxuBb0MPEcO9Rmbr2mk
1+y5FkFmF0U6KW1odmvecxFWtFL7y7r4w0PyFyT8YOgbrTiuqZbLvBHqNwXJNakx1xZAluycZ3yD
s5SrEf54uudTDC+9CHFcaTVveq1/Jy4LOj0HUrdIMHvG5YvC4LB+RshnJujQ6k1CwQ0m8Mp8uVF0
oiJ9Xl2mn4w9l+PQgtvO78x/8j3hCrdjeNnQx5mySCObrEpzi8Amnc2ttwl6NKiX1egTxijT12TC
aLePrFNdU8+/q6VjrBNd25BzWxX9udKvhpZDGtlmelWdj1ICYASXVL1LlijWkNhkOv6JIciYkN/E
96cOCxWMve5BvJxTzRsl3AntMwf3GhFZekvzlmspBYuLk11JMtfCFj8oJQI0n1gqmXs4g4hokyB9
kruNZoHwkDUxiaIA5DELn6VhW9c5UaEYDvVTvkkbXDS9ORrjfDweq/JvbqjcZkVamQbcV24BPzjS
dcAKNJMRofWIhMllMH2Ihh1c0RvRqFEo56Nk5xyGmflF2Z3rCOM0qFR9OrJFJ5Tk4cat05xJQxmZ
YxLoR8KogMusb+5JK5UVDXoD7VpVPXpoNkWPdMcnCTMRG2wntKApJEUlYGKETEEw1jFq/4LbeaTt
vieYgiSJURNTYeuma7RPkmqsA2JT4G6QHMCKZZWEef4g3rGfc1p7/GvK5AHvwoMSmDAv0nB338fD
DU0WL1mWrA6lDllhAwNoTJIH5og2UD4x2NvrDhfcqbv8QML40qPmffQWvox0guKxBWG52lP2jnhi
APqCxUhu7heOPTsgm8irAu94cndfy+YBh/643mZ3gkSVHlFAXSQlB+vD22GEkCzQ5M2n2X2sCqQO
8PK4oFqBLa29ycc4ah2CrdjVtON5n9eRyf3Fn0KU/yGrvYtsewW6XE4neZAe7YCqpR0xbLKHmtjV
XH6xDIJbHhOPGR5hPYWFfWiMxYcSmYatx0aeHI/wHFmXBLmUKb2pi4zlYkPRio7nmdCdoDJ+Mj+U
RswPB//UXGWu3nbMXiMmATCFT/YY3ArTIsngpWNGUYPFcuPauK/H8jJCi8y30+sWmegFLqjm+tNm
2+4+VxnBkbfvvp+1h7dBmQuDmNKqUY3G2Mu797FXG5m3M+47eIGoLUQRWITUs0m32t5X4e4o3Fo3
iOXqyBWxj6xSCHOSHy6X/mxDlMSp+sPmkDzLoD/2cIkx4LLCP0FqRYw50z6zp/FceSW921xmfnFk
LNhqsQgy6YVgKJEM1lx1ViBQ4dtPaL1CpPae0Hr5hGYDnz1uB+NehoyovKDolpVfq37FKrvAxilK
X8Spl+J/s8yAGxT7pdCT8iZxlUTvYauRmco2/XYDV5LbCzRkr4F7kFnfDhNaYzRwpRRvvtdIKmZp
/aFpP27Taztc5T048tgcvBpU5IllAczwv2zHHgJqDK7VZd5ELTJ0kgV/soVpj8feWctxLE9uhu6P
C0K0U25DGPXozrxTivEVFqseMS0sLsv3VR3x5ZAhzTKPnUPVpSS3vnM/CD1nLGVM8mPsvHceW+P/
qvt/utkeTLab8mGMvNm4L9L2NMzClR4hqho3NoHJNSfkGwgMVn7yu8rar0HL9XFDMGcLcorzqtZp
mzbbtjcoNjZAHSkRoiFA136O3PTAavMzLSTHO2X4NUWVHZa/t0hWWPZ1J/zTBBK3X/Z4niGFtust
OqFFp2yLjcrqMKbdB0hPMhkIkAzUCFFunQSong0G5RnD7lCzaB22a4IjBDuLF6uNa4MpguR7OzBr
3zv2YUuwr2sbZTNhl8EsUW7POwO6l0nwtKWh9+xZJoWAyGZ5+SzVODZdsA2oO4ee/GyhW2tSTAnG
ybaFAnIm0vPOxUXZfLKy3Y34cyRAOqDjagt7m37QuP9lq/Z6OEnNeHaDyLj32/azcrvlQyjPXFaq
uXUOk8iVMtBZQlIJ+GVR4RKTUI41NkHXpesUeZ5q4i1vt+yXTg7Uof/0197+06ENvR1CV2MfIoEl
Ws6t5M4V9cslh1Qo75D1JwnBtg/v3DT6IlIUroKcShqK358MISonyG54WIdr6R47eI+g+auVCtHJ
J35Gjbxwf4MqrDkjSmXeS560jEcsVbL5h/7jOx2yl1/0NIF+uo/7cgIxo3ZUeeE+cPxkfY4eqcSo
gNvYRFjcHBC4D1qO8Qd5S2EsNSchO0JilHOqkgScMh4RrLebtp8Q9Nw0YEEbTXXb9Pfio3O8zSkf
WJj3E5VJ1qJGhFZQ4NgWTN0nJgP5EFqNeNWAGm/f/pcry/1x9z1TJbe31BYsSYFryYjzveqL9gKM
tyZvvz6t6Lfv9+up+eOG+wWyiF02FtWquWEw/S7gWjjxBJtFBSi6dMZwhyLef3dsVAxnqD7t8YLb
grHM2Mh+NTnGGYlkHI6VoZGGsMXhavXGe0yg/bz3/ZEJ9nadMEr8wVoS836kkomJpSMNQsF32K6a
JQmkWUzspnzEHAboEC/6fV1ijcD+Pg4PxCWECWgBc/bl1G0nq5gjczTvIX4j90HdTZJ3oe+rsEuy
yWHK1odiB709Tq/DmZxgP93W3QsulJSu3AZWy7Ts0+M4v1vy+NLcnRru3z4FfxJCCiRWwX/54uEo
L3V/uttsPoRNgo2ZHxnwVYYoOMbJOhmyCKSXiCcloeQFIde5NDY+GuBQLvId00ylX3TkhITOkrb5
a46tB4h8n7zMfW+5/WonIPWX1ATfpf5rsDfhd7u8qig+aq7heq1/zbeqN46Eh4hfpjBijS1cDcM7
TAFtMi9HEv1EmF6+QxzVtfarVkymVRfGbvDvPQ+SIGknCkmx9bw9crKk9u4iwhC6/64ViPGxN19M
xLGsNvLvu7mhQtYK7lHjxxrbz2/f6DXnghzgn++0d8rYmR1EQbEN7oeeXFvE5Tlp1XvikGDhJMZy
PmwJtecf3r7xL/rxxX33VkTVp27QMr73SioWhNVw07J6TyPo1x3JGWpgPDnWvvhON1QLmvoxMLOB
XmVbfjeG9mw3tLfahd5+InTqfzFq7LSu41ieBzy515eWMRGl23TBvRk2fzeVcZWRIJxjpjXppyLI
4P4BGAmMU9BEyJqXuwQZ8G678xWna5IBzTST0n3SvyF/G0boGnHtPGJpw0ep82aO8R3gsQAKCbZ1
d9RkyWGehL0OO6pgKWPcLhYUNSmRDW7NHWxcb6EuvFRkObMtUhYRpoBnpZvrzorEYlKAmwQ74zsZ
JlCjg0uQ6EMRAwGHsX2VbMY9lOSWGHZ6uAQUURnax9WZX6N9oDmAEtA1rgREC4xRFo8EClggeu6N
WfwtyareT07KYX6UIoUXdh+V3udUBJS8nfiwObHhjdugwjJ7J8IRmqZX/lGQgwyk9VGy8y7HoghQ
m+kuve5WBpCEk/hIjfTuEGXk8CHGwxTeFY3QhpXDb3rXoPR6XAqYHtlddCd5xc3S32JWzm12p8Q/
ae+zmSFALpxMeWUN+59MZbog5pwqUyraAp47yIWuiyQt8Qei263jX9OAcPsXVlfc9n/z4wmilM0t
y6vaOhdecb7tV+UUXXKz+d5bVGB007sSEJBHV+WKEELbqsAJNOSQp+SH22t0a89IcRwLMKG3p+26
l+ztNYFjmMR8LOrOmvt8hAaC3Dxl5uaeoKLRfV3G38s6P3ILwTgjp4M0dCk8cDEDMQXJN2M7X46A
Q9ha0qykkwLTupaUgTDIENqysF2BxQJJhgGBuzGp7dNq2pILjVrWWjglwJhXeqOs7MUJPpsfN8xx
Fel17d15MAUDi/UkL6h6UI05iivTFj3OuPu+Fjixho/lNkKyxAG4LP+i3yQfyo+hDu4yY6FGZLg5
p7+6lOQkmtIlDDwRMHvTUccuOJW2SAegrK+N6XITU11y2CQX6v5lS8J4n+BrgyAzFdxgvNFAKz4d
IPacQIwcvfwxtrb39WJ8nzrzhhpMp35X3UmTTxE9jIvSJ6GNJnkgKXP9xTS/lE0GLxUGx9sD+Avj
U90WWigSuAjDv6rN4WzsAoIyxsVMVpmcPoVwMSoGh0QK6hJ43sGS2MqtgLO3ZO+Jjf8CKnvZgD3D
fGclgZNPJg6AtTLN5nk6LJsafu5fw7Ig8eKIJmURo1gAU995+tcHycub6wT4iUCRc4r0zmyY95ik
h6P1Jy4x2rgNoOaWdY8GuE8Gof3kBEg+dSjH07iD1FwY7zVF+/vLlURTsJg818cXAjN82ZQgqPKN
kQdPVt4cD2vWp9AjgHQMX7ROnwlkwrQVEnzf5NuvqoW9+7INe2fQkC0dvDXPvC9Ic2PLEk1cBEN5
SEBlClaJU6Q6pIpBAvHRR8/5U0o5pdMkFNYRD+tcBShYLTvI1wj98CBATyOeOyagYv1mg5BQQ1HL
54gmXqdNgUmX+IZVhJe+3Zyi+KmgpwR6EJOSls+7Lvy+OMarR94zJaYKeTBkGPFGSkRx7FNOeSTZ
FOMeCW7qwRciKtlaNKKkbir0c56j2YQqvClfdQkeOGWOyA624NFqjN6Zo6+BMwYlDFGs4X8H2YiX
EyNbItMto8S63wb9t5JwF1NBW9CGFC6ahj8gPVWFaLp5ewH6rtoXCrpT3eCDxghlpLeb9Av49WWT
9vyi2pyMNslpUgKEkWXWTR2we0ftmbI4JA6u+SPGYoKuAjuH0yUXz/I/vBpAXNOti/Kxg+5B8cBb
MeyNt9v4CwDuZRv31tMS+GWKhpB1n23i+9FpT0Y/vw4hb+n02Gabc3/L3l570GagVhDsNb+zwb3T
CN3k1aL+aez2FtSmTUa2j611L2FNL43ORz9djTiWD0IKAONihsn0UEUuKHtv339ffnmd3VRExaBU
pREm0Mu5M5ljR7y5su6leqjlSxbOpQA/qFqH45wFnI0k1ATfBanJcufsYTjEBMl27a3EC55hQdXC
Uarg2w20XwP5nvFTA/eTbXZDBeljU1j3UOrItkJMg7h2QaUfsW2UwcKypEHKyyJQaPa3C7sA6Qk5
GyAehqoOygoAJ6i8v5qa5yE3VEfIspwmwQUwAdzZDBXdqubg5foM9tuPsALX+2MMom3A+6WEorEa
9j+dIWm3JSwHDHyvYLWYSeIVKJtUFbDFR5PUAJu4OlKqQ9teXE2EveluGADOGJyxi247NKLKm7G5
IbO8QkId24h5IbKGvYwfxauAnmRU/blilRo1AVMKxsgsl3lCN2Ex8B3sVAer3QCrQPqBB0Y9GP5A
V793dq/1Ut569L2z2woLqyXJwrrXmuKA0AB66FUGMLlRKNHAJY9VYH73yTHCPxjKW3dCOqt3jxWL
gcGm0iHKNxJnYUKlfxkfynRs1qC/ORIz23AcTMGJ8li4nA4O4S9zP19JuFMR6WhDPQvuL2Jy5dWP
U3ICJRxxzfFYmlAVhzmK+B1KafPine6m9KQmADS6xREhIRY+l33mHYrZQSBbB74yLd3lQUJvE/R1
QacMiBIjxXtUE9agGawaLoKPMBTDN0VIuVhPJyzpuT4OY0Iz90mFmLmIcahgh1QumoY8qKmAJtul
D0OaHPfQ9MXtgFKSTLfLfBuSCHgwGtN3Jwli5OjNqz6rT9+ZvL/aoAJVdoBSrITsPewRgDOdiopA
Lq487KKDf/ggmrOiG2Q760Y6BFCI1oQRasvyiDMoctkvN/PuoitOyyShJmhDkYvvMH3k8zHnmIpT
ch715oHyZFXhClIpkjCAuz7huuhB2cTYWCkZZpv2IG4P5q+YAJJNmVGXdKL3oqLoVP5iM/7pWfe1
6KtkRno1a5AXg/wi4I61ElCUI2/dZC0hqQmWhXjJY/5VXPyJeP1uWIlJKkJPWerDeSHRexz1VWea
P8WzfdjUh329ucdYUXUawg5QWOA+UaFEVAIWvrsh7dT9pknDotAcEoeZCtOHkmUXXSUKs4eU8CpX
FUWys1Zll2VuRWDEjGKnk5X1XO1TAwAVorqBfiFBnjXxWURomSPQW8TMwPlSpb3cQa6to/LNpnlk
C5A4jkTVNOuNq2Heffai+iv3EBNV6c5uUp4qt0yBfmWBZIZ9qgqQy0hu19IqT/iZUB7A8kPJDNIn
+eVbYr2YiTh6vy8bi6GGZii/GrA6hOqkGJ+qpkqqRpWaA0fED3cbnr0zm391mgSUGERiIPA8cy3d
/NNWvMu6jW8szObtEhxkW/Mmmknqrx89SKKrR7hStRC4EelO+Ah1N06UzcZzSdeC/meTjefwWoKz
jN5qtFhX87Z+RBj0pDBh8OHYhdSaXbdecu+y+YYxlp2qgCJX6IBGGpey4Wn9Rxkvv9dddhQH099v
P+t6Mu7tvR6glIFNGJJCtv+sRlxV0VA04X0dw3VBkgLbeBk/0YBdVjxAqUnM6kRbmbxrN4FD+4Vk
UvHgYb3O5SOhQeUOwviDeMrc8M0V1loRI7KAE3pu26sCEuauomeb7lPVUmr3aqcI//JYNmsgGdsB
m8GJ55WrCwHHpdwrpHG+KIN96iJoSd8GB3YRDBUQWQm6sdBFO4ABmGwtEvcAgnH3xZjkZkwN0MqG
dCUQDmmUMoCx6Z7iPcELeq8m5y8i9R79SDyMdDxhGHtnmDc4WWkv9GOSzaRDFR/c+KPdpudeUh3T
TrEkqF3NGuF8WzwkpEjUU5LLu/FaUn5fb1AvmrJnraVzn1RQYsJ7CenrrGCRSnYMgAidlMZsofmx
Xa0y+oyzQkVUjUujv4zFA5YioWjJSzLhSWSwt4nmImL4EsMw5/wiIJHB9rTFSPeip1KBEFpiuzok
Nf8988iPHJnrQ23oHfESQ9I1HEc/oP4hWgJcRo5S/KEj6zzzp4/F6N439uZc7Irw+0r4W1nbiuWs
2bbsRcwPzF3WX0GEtB5vh44MdWhk1H1tElHRLQmx8I4OHKIoku2JLe+E7ESdyANRax1LgYtmf3xt
kgJL1XQBKjn5+Oyo+ENTzDGyPQk9BEIIa0K3Epgviys2YT1DkY7KT6XXgjih+JVNX3S+8YWET2hD
nszoeFu58YEKqceo0NDlrtk+Su6FHd0E9+UdEU24vDb+bd9/RGc2F99ONYiqTSBB4RzbrTJJyoXA
Zzv1Xbwxz6BErFnsEUhcMEwfkXc2UrBc2MwXE7x4+fKjHa31og0yA3B1qYYmBjVdEsq4oegPusrQ
mnR84qRQh5tNH6BChPXhEYInbexZYiqzA9voOFqcc3uyDhNYd0PxOTL9K8dZLsdNQJSs/iAlaUkd
cgwMKJYaDIQFXLgzpPGxvR/s9lKklMwZVZOLDOHb518DIiVixTH3x2ARXcTaFgMFzwIpDNA1Yb6x
jww7+ZB7PgoEj36NlAOaIvMAC5ERYyrstsUf5L5PB6Kys9ZFUNMO8sRf+4cjnUZ3/ab52E7sAthN
FCcBHkq29oWrZ8oQYGC7s+LdX31of8+bcaVPPmunjU4Ya3CV1jhwmHEk5rvvDRlkh7smvlR8k/ua
VfqnTOnWfdCZuZYsq8xVaOAdI8t+7cEHlhd6WFfaYF7FEZKx69qqNtPfByMUzOsX5lWITEPb2d9F
ho2XUk6wn7JpYyRobpajc6rV1Hn1JWurLJpJrIwk5WC1u+O6QgeW4iEiYUBYF8rII3Wte8+YNjum
yRyF6eFcQUTmKlJeD0nCCqboTNy8TWC8F8BwfvGQEA4MgmrI+0g+4aWrGc1WalhW0fyuzLjEwsdJ
ZkYlw4KGAHwKo3rjFy6jSck69hBxZoXaOstwbcQemhq1PJjaZEXqMBjj5otyxoyYEs3I9xy1eZ8h
1wK2q2VdbawL3xy2h3UCKCyiY1qTej5jveH+mEEUAzARG2BjsWbnSsKzymmg81UuhOoq53ZGRgHS
C+mBh8RiTxW+g7pmKUobbT2q/8/f0//dfqtunw7l3f/8N6//riDx0Jvd3sv/Of1WXT8W33b/rW/9
51P/8/IlX3q+6NFj9/jixXHZJd18139r5/tvuz7v1ttxe33y//eP//VtvQq5+9/+/dvfOD6drgap
uPzt+U/nX//9m7LM/s/Pl3/+m9r/799O22/fyvyx/Lr/lW+Pu+7fv21M81+OyfgTWQ1d5DMEOI/f
1j/51r9820CIFkEu3+KkBW0tq7aL//1bYP/LBQYw2McM5G4cgz/tql5/csN/+QDNAbqwxE5t3/3t
n7a96PkfI/FfZV/cVknZ7XiWl7F0sDwf0V1DF1LUwvT2ZmlFnDk03HQkg+rPfLdtLud6LVhIQKyH
MIqsZQP/dX1z/c+YE9Il119JW4Gl9Z/vrO+N+vaPT6+/1R6ZjrsOd2AYqGZmTLjoUzk3B3YXGJdP
v+6KxSAvca6wUpv5+OnlpjYu/Y3LJ9fXP/369CX21M3h6EYN5JAmJToX7g4CY/av1v9cNx6oQ6HX
RdP3A/UmwYmzfEYGqzKqC3MX+FebJOgPmcLj0frBprPnCp060zq3Yu9s/zpdObrcbPL+9JZiPs3a
BEeQ9kLL7durBPXuMUhCYh+8Wv+zumHAOlr/Wtc9daEB3q42+fMHDb2q24A/rJ9xG2IlXT9duvU8
Xy+Wd5Uawwdja3mH/ZLWD5GT3sxZEn+ctoF36UMlPup2ZvXg9dODX6XpfRcM7em0iQBEsqG43Ixp
cJG7pGkWxeX6TuYu5TuqtkzmF2aa5pDvuNCsLdMgPQnhiZc7HemE6Q4qk/nBy6zppLCj7iLTf3Dt
bEK0sdVd1F3Zo+TGm+vL9bekWOaj0CA5j1VQX6z/WblRk0K8rfKnN3/6df17WNUeKQZJRzLYZKCD
QvLYlrrm+q8fzfymsioGoQ7OR44d5Lz7zD1Mk6ti3Pqnobu5ysvtssOWRAuIGGEwGe5D2pItlZjG
l3Yes7NdbqDhjsbQJ89aTtKxf5y7zDmNU46PbRFElBArgis3GAKYim5w9ePl+l5ZYig4tfXH+urH
H398duNaMwWgky2xsva89Iv5xDX6+cIKctKc3IhF9+O12Y+Fdbi+fvrT+qloJ6n7uvvno7a+/+NL
628/fYay7Pl5lziHxsZzbtBHKj7ku+CIVe/cdGWW+tCbsu40XQJJxQbTeToYMfKLVnwzL+M3rzXb
u652ACIWBGTzyfMuf/xHWQ7/p5e+kK1k3pF2os+Ni90ga14Xx54zLC5ecfdQ9lvcynyILrrUiS4G
/WdtnPYw8rOYWoGUEvRLP7uL5zw9nrb9fEfgOzgKEiy0n3bq593w593PeYn2MHORALFQ5kR1mnIe
7n4Rn2Ey/Ghy7fyDabFuyTXYnbpZdNkOzrHnZ85w6KfU6qzn37MaWdh63OaH9jYKDywKwI+j/djk
VnXtDmVCjTz9ulS74myJ+q9P74X1qZ+05u+meYf30v5u2KV7NBtGdBjhrOOdjPGACFvGr1Njm8j7
D9PBhNHStHn3wd5O8ec4234hE/e6dMbhZDIBV08L34GEiiziedYnH9ZXTNC3e2avEsxTz/hQ7xxk
Gzii9s8Fe24qchvznEwtqhMhRUzG3EFrZyU84fX/zDfrq6Hd1OhV6t311+1gIzSctadbu86O0yoZ
D/2NU0M9SPprlPD+yhK0FafZ+DpVHtvYhurJG393s11s8rkGFKqRG7wgH2Nz0XpFVCo1Y3Mx2b7v
Hq6/7iK4eYjs86mnX3/6gF0O46GFjdWi547aWNdSOSdtrwcLjZCDyaI44ZK4l/2uGRCF9vsbwkie
S4799lMJN/QsDr9lzRTtDqYU/fm4zjbPvyZGX16ZtbFDkCtODup2W52/3d3hS7KLCysfgziwXAll
uPT4HuwYpYQInWAML4xxdA4LFCMvfvxXGxh368upqrDsfrxe3xzWN/c+/vTJ9U3qxJ+Qg1qe/fjI
+tveZWYoLE932dHYn+9St77Kpdn2sZdvuqsdYjLIkzXpsdMPxu5g7N3sajRr9lWzKIaLXVsc/j/K
rmu5cV3ZfhGrSBBgeJWobEm25XGYF9akDTAADGD++rsIeVszPnufU/dhUOwAyPaIJNC9ejWztM4i
Y0lBsKYXLEBg5eo0WErtfC/ZXnVm9jzQao4MmTk3S8OzZGuV3lmYZXyzzOxtpVYIktwSjNZhMeFt
TjRCcjkHpdMse/NgRNySBJlaO0GUYmq+kBwcCAxIl2q0EJQvgnoBojm2CxzE6UGJRF7MldG15fQc
EJ4uumQ8t567qpo0vKuLnm5t1AMYyZpfAuZKJ+n0P/JVBu17C2qZ70WAl6uDBsNkJsifH2C/BfCG
kPG4T11/39ejBC9NT+55h4bDHN1Ztz5X7r3ROZPTr10XWBhbzfXf3BXjQqC7+0Kyqjy1ATZBwsLm
apaamGUoW5ovC1qIO5Ctgkibl6c+IwjqFvwv2bbWHlUR/GCuchYD2FhqF7fmnxYweeImTRlIosH4
t3MkBwuYV0gb8Qq/X4RBH9BlXetgX6Nb8t5rsR8ZrQFOXfECTF64z+QUHiyvDA9aO0ht4NAUGfE2
1EPw7nLTYe8QHuoEqJSd3cnxjpV9ua+8IPL9YLjLCxfHRnPZjBk67ZSxPg845OAR7nKxB/ZjuFO2
zjalQ7/iTJ1uqK5eWBnGhyye4oOMuVcvbvIwVu+Wmy4VA7rcshAdTYIpskdnpp5B4XVYxqBYd1tx
6Ya4W5c27eeCr13ZETx4qqr/X6AN//NbjHmANroI8bohOFCwkf/zS5K7Y9IPsevvWg9YzjHKW1Gv
RsTNNoXuEdclbusia2PdDWWG1tzFdGpcP3yenJYd9IizpRFTv2nRbs0bEeyerQBNRbawq90QdjRK
wqmOijoAnVQl9niiqpORrLbDszEsn400ZIV+HBkIDUkpyMrozICzzWosivHkVxRE/gGP6lqG9xJH
gn+TtKL1QzUP8EbaJ7y3ezfqxil8lhwc+r74nmgFvnmE8w8Bz5wHJ0gKEJNr8T2w+5953yAJQdST
UMmd1zflUabZJpzYcG+GmGYIY8rpzY/LZn/Te4qwld83SeRZTrr67w96l+Dg9lsGnAFXBPAEcLYe
8AsAuH/eLDcuOFCI7Uy7MgPLNzLI8q7gAR6w5tISJS7xlld3rEhixDVwJBKzaHSf3YOUeBq5plLd
kRCNQwsuxExg+8eaZqZZo6MVmj5YGi/C+eSB4iN3O03ZnWOOKUZnBtkjRIPdCXw8keg7QbW7TUp5
d3Mxevc2z8jXGfOqYDi7Oqup1neW7NJ9XLqrNNb6JJXhuq5DPG473GtGNBak7bPjmP9lhKp09Qnl
ivpkRCsP6S5j/b1ri+aquhmz1o9RDNoDovgx4TYfZ0snalBCGxmrMZg1jYhMP1IbPvakxlB0HqCS
PO32RUfcqPbrYDuVffcyJsFb0ZXhuUb/SZSJ/GW0Pmnro5+UPRDfcEpkKDbl1Mq1EWuKXF+YqSwa
OxrsZU/8ezL0qECtK3vTYXOL+IrfgY6dFTlYF2E2PqVGupyhW5WHnMAxyLt2WpDMQWVzT85X0Via
cPSP9TxMjYtkO0+WXty2KDkOkeifh2Ae/B4V2hFr2wy9kgNUezn1UsVZf5AEXJ7KLurjhJ1NF/WS
JssOR82VsZihKbCbX5hLgMS9DXgKvl51o+vXW4cAeJgntnggow/QiCBP01g4Tx1LgCzJ+aORSq9K
F/idUVs7G3OrklGM7iBbI8Z4cG2cBjhSI5L2La76/EwL78Qctz/gTgkC7LvA6UmnOYNqC3Xf2das
bOjVRzpa3RvDb35tcrJkCNyGtEAGULb9whOB9YzzUr61Ey1WRgzBv49GYZRtjeiARgivR0qPRsT5
PnLsDqQsfYzfdH49mAFEy3iea1kkB0s8tc6EN0ZC+kcXAbHpOcnxwMsZapKTymEHF40gRJS0zF/0
XeBEZWJ/B8HmDKDza5xc+/fBQdWYk2fnT2pf7uyhIqfhT++hfCEVjh1mft73e2E1zR6BR/9ILNc/
ghI0pbilcto3+ALNKmPkqh2jumAAJoOk5N1ciBzfMkyhk8qvfu+q2WdMrQdR4ynFsuE4Ma+/DtyD
SFndb3zctyRxtxW+D7tkcvCbu0D3HVK8kkSUO34SkRLsEK0eFzpz7EczoPpuwn9sP+2MGPe0Orfz
n7VqQAcfx2iE2aKN26pg4SiXA/fWVU2GHUW/7UWRPSUNjX+ptvnFgGx6dqy+XvlDnRzj1FGHtA7G
NWHFdEH19uvMQuXGuT6bASkXfQZAqF0Kmscro8N/Hk4i83AzGJ2xGgMtEC66zUAzUHDnhVaRfSMh
8DqV9mYG5Rzcyh5FStv3E5Bb5Laz75X4liBWfCdGUZxsvy5OiI9H2h68Ay3c0o3K+fw466aq8A5o
l1e7kXGede3sZ6Rxnmrmi6wP/8d5GPicP99O7kxAz0AciqA8IP7+57eTxdJQAqMVr4ccO0icVsqX
gpeHTDQFEEmdf4mTaZVKr3jJgmREFWEMIOSgkNhtPL4BxGyuoRMV2K6KZEXnPzf22y8J53RXIOzF
gGN414V1QXdi/msbVTpfKS9/SZAyAaKgu9qM+mOOWaef/+uM6kOPvwnd3Vw/9J7b052RXFeP29wC
JQ7iiQ2SJkB+2/bMNZx16jHsyBCNcgD8YRaNgaFVW4cX+B0wouqxJENzyiZ7ayTjBUK0bJMqxgA8
+nuhSYBfHU265c64xCp7msO/GztE63gzdLytDs08tBmi9UgXolR8turUBY+xjsEca2QpvAmP+2Il
qC0uNEhAw6aZsxvdAuIk0dhJjM/pWGLbOYwSOAbsR3fG2W5iC13Lg3QRa5C9BkliPWCTHz+wNguj
0pnGldGlLYkf/LStFjSr2M6IxtC3XdRmsj6bWVIMGU4KdOv7Vb7uOzA5dHFYP7R1W92VA2JIoKcW
YDR5F42xmT3ywL16cJbCI/1bLPqxfjBuRhVM5IwOU/phwE6t9p0Mp+AiQ1s2rAFuCZQJsM5O8XVU
cjheTZrSd5NR1qoEC49R6n566uzpa56OXnkKW2zpWfvAAeJV+66t9f8IlDho6vNp/01tUO0jigRE
oYNgPcLpf+6/wYI0uH0o040Agi2bSgGeO+c7rxP2cB1Qq7bhtC6XKXVBvBvEjhVlFEHMIGzzdEl7
BvQyp3J7tduV/6z7mhxuS9RJsOiL0D8bFU3RQVkFgbt1yuKcaofuXUH0mc2Drmp9lrI6gwOR7gvG
m6vqQ5+oeNbnA1v8qRvdbtt2ibNLHBGfCatD9FtFmzBKK3dlxJthtEDDYnUWwGEkPIOPju142V3s
znUOZkBajRx0r1IemUuKuGe1GMb23tLBtDG6zEYUM723wGzyNgp3XGWxsrdGLGS4tFydP+O3ru4U
0TWKxj3xFpKxQvaU6DtOh+S5K9KI1Fq8kaEct+Ug7JWZPlR4OHk/7VE0F4s0zQWRvqgjZLgXLqTA
s4YVAjH2ynggadugkLRcGaNRKdBRLcuhVTuj8/MBT8F6xFNjXvI6SPHQ9NI/mg9goyU3bqhxaJo9
Yo9Wlymq484uQfQiUQNCkmpjFktE6h7Hnj0Yz5ColYc9y9x34+uEwwdCGza72ID9oXOME0e95t7F
G2h9zp1hj8RpXi/xkvv2T75mqkvq71Pg+JEqOrkOqCTPVLSP9tSmPwNKvtBwTJ45S/o1Q/hsX/tZ
ep+PFjh8Zg/8jp3T0x+2jNzMy5dghwrup3yYtuhZO22NmLgFwrVqzL+D/y7SaMn+K3bS74M3Zc+F
100r5XjIbMwDfpBpZQxuIr6ndorQfMLR4zpLmp1y8gEQXMTdlxXoXaJs6nLQdrXZY9wl2WMdJi8q
LuKDkRxr6u5bxJ44d5YgA1xlYTA92C2TF+wkd1ZD3RceWO1+UJO/NKKdjUPkOWm1k1yckKRA34/O
mtDjpLPsferqKgW5F4AgE+ku+VzUPQa5tzVik2l9KBM0W+tZHZdLrcrTwP36NGKDchE+G4GbVBRI
QIgkA0LVlhWq7ufbz9yIAcAOG38AQnMYccxdfZYFAlObFrv6xe2+zYBHWtUMDfUCyQ5NXLF7p/PI
l1nyECS/Z+is8oXHztVGauUaW4nt69XWjO7/Y55Z055X+W/z5k83n/DxeeYnw364PNte+21ij0Gr
yu+I4IJFExvLY4KcCUKo0o3GPqFg7+nRntd2fvAErQ26NAjumxEVQnHidCjv8dxnltX3xkMPxU/U
OtRPQ2XRzVixcSsckVxICzSx8SjCbu93Xf4KCAdbuWWNxh19tUlpNxysOrXWNh5kDywLbWT2KvpK
p+aZAEvLF69xUABGgobMX7yh814FrQDsEcOADicsXFuhnA5mGa8N4usyFRXObRkEc7DM8bZMUTvd
srdrtJnOpQ14cfBf1gpr+b5WYBXP8z2EtVAkHEcyzXHWy133mIfeRWS4/82djA30ebK8Gjs+xS4k
RVV37LMYuF60zwNYOhRgHk1B+xsoQDB7+100ViNqH70zcO4Ce2Go+Q5oTbYgbESmf5JdsqyF7LZl
VTSPZqDT0u3ldxoitAt82IXhSbb3RpwdeGnRS43UxMXGIciu4gIl4HFyqRP5lqIk/FungbUMZGbf
h7Ugd7XORGQMWZ9s0UHCep66RG4Lb8g2OIyFr22I1+E8k1oJi6oebIhMpcfrhtthwEJX9tFsum+b
c+xdEe21bTw8e7y9jKGqvQVDveKysVK1RUAYT3IrxUEPSYBvlg2mmU4Vj1aIIiUx9Yho4styyXS6
AC9uBsoMDCDBQgzFVRcvTiGx6oga4vhsHFrViYUWKT8aYzFWYhnLoN4b0bJUHfVkk4FXI9XkHu8v
HOi57f2wcuyqhOt8U2oAkANGRAErj0Z5yeqvaTNEysu8HwzwsYUsOvdBkLrexRR7yjJQxReSqjfj
4Ynh0ZXNEWcYVAZNgFQWbUK+Dh9XnIGqblZ9XBgvwfrfVFfbOaPaO08yEF8G6i+Iz7FxL8v+2CiE
kegsspGjunBy+9Wc3n9pWh/px4qH4DFCQ1LmnmYQxSqsgHayumo+3dQuGjl1ybFUpNpleVp6J7Si
V9MzTkASsZAGiC4HMB0zlGmBTarTHG763MUf/Gr88NXehOrGstt1MpiDDx/zk15amzKz/8JjJb43
w4DGQKvebuvIYs27Dr0srK3yW4CoZz9jCPGWP9q5QGPAv1Xmqsy+97J0zkohB2U8lRc/g8OLH4Ty
X7o+DfdhTF4DJrw9BSfYfZkXMUgu0dJG2VayGYIW+7caYbVVk3IQMs9m45gTH0m6qisXpKQUVCeB
pY9JnG0DHwBT42dVPbZ9eUNBtYZGqF17r0xMFBKZpfwPiaSyx/cvOIUsa+9tJ9UP4zx04ymYsMnM
LOJ3jx5qzs6Vi+KCTLVs0fbesElJpu7NoBlaq8QsvLPR/acu3SXVvgMSJk8/sgEc2bNUoiMGHsBy
64uB3BuJi7RDbrLCO3E2Kr/w0B0nzzdGJH5ebG2kx9ActXqLudtH6M2SbXimh6eSWH95Vln/LNCF
YCCdfgu560UI/Vt3oZbsLrM4noFcZW+Eq51xrUP1q0UHg6eg8611nmTeLkhQ2hVauVoOiqufaoNq
xTSijktQYpX1e1+TjXCSmu2NWKF4bVBiOCZFPRzNlUADkXHx4VyBOJztHRl0ewvvGuPiVMOaVqN/
qAmJT+U8AFWsVoVdemiTqt915gq1ZwFAK8nmk96IjIrnIbOHXadjhqDAPPW20lgI62R0V4Pt/rbS
2HIUSgtGUDEdf5PFEP+aCd0zkOf8QHN79OhrZHqZBscHta8I9iUafB5RcpOuuqGanj8mNapYNPhy
/oglgJpmUgDQC1ikk3yFJ9JPt7bJc1oUC5fX42uSg2PTzjpUJFI6voYldsBJrkEJ959uZHaTf7r1
g3CfUau+MHp/8NRetvyFOQ3KGdCQ7XlyJbh1ZNz/qNJ4VSCED1KgSkdxpoqfQ4wMXZoN/AUP7QQF
PC67L6cg3fg2mw7AE+aHAc1vYzaBVx6H9aC9T6v8Phk9/Zdd6qjijfcdRCAMZX55ehmINa6RiewO
1JbtHSkrcF7Vbv1kD6hdRB0XaDcLsQhJpf/yuH4BfJy89EXeRujHJ85pSq21p4ZtyrJxrSoyfg3Y
Dzu3g1fWOAVqHeNh3fNi/JqWP406FuEn9TCEKMcepuaxCkMNwH+vt05sq9c6t0+xxetHPXrygQ9g
oyRMvoY6xTGRdAD9zSIyWuWiw0HlhFqa6os3icjM7rh5+zhJpCulXkNpT8uwS4tDl7nqUScULx5n
oPshLd2Xgvabydf2BSAL+dBY/SNLMvqSIB61S8rWjVIf/VHRJ2Xf8yldSeVaaGTJUOtMHCc9J0Xu
btGe8ZeRdN21dKG6vDu62rl6GIMZkPXJzpZgSO2O7cGo/Fll9F0ubGCc1qAh8Meq2SdtMr6W4ifH
g/rZ1cN4V+VNujTqlgsJrsip2Xd5P75m449/9Zpi/32tZPzhOsJ6VkRYS7fWfEtyy3/goIPfAM+I
l1je4gNKnudRKRhosI3sSDS14RUBCeIw+Q9VrPwHlMWsQ9I7p3BWdW7rnPsG7H+zTU2I3foTCFr9
qdw42OsfGq9rDqp3iw1eoON9I1oZVbhLgTJmaJVUFeEPr0f/6yLG1x0nyFXZ1/4P6ec4Z+ktcnfy
S52Cmi+xi+JUSG7vOl+DnwD7tXtvalOQB/T5a+7Yzwj507/S8gxinHCh4tSeW5HygyJOAz5/+z+u
xg/rv/pZHX0FXEJfkqp9ab2peuxkSo4CsPvlQEbrTaXATjQyp6dqKrMHdwx+ZUipvo1kFJGV2+Mh
blP+ZXTCnfH3AuqtXB14uHNo8dbka+5z/rX0K7HlCkfOvLODS1v0J6TOQKk5Zs/jlFh7miR1pKfJ
fyvs5gf63NcP1MnQzjIE45YLtvi3vkXZjt8H+TGPB3nBXvihmv3xxpMr/KgT2nPmoMWsfqDWl76h
8qhIgtOQN/jviDmNWtf1AdCZdfMQuwk98LhCwhuSMXroYXm90mWYgLOb5Vuju2ZQ82RqNrLRzXXl
2zwzmbhAGCIWV+YN2dISvdhvA545zb+LDgKah2kezIwizdlu6tUKpJk/gr63j/iXfwGxDZnT49lh
nMVaUW/pkzrYGivqH9UqmcZwbawMqfV1XVO1MiKhabANrMBbCk/lX/CXT5F2y1zsjuaV589oCv7j
KlV9i3xJdjCuI6P9hdfZ1TNXQqIhPfqVEXCixzwrIzq09QVnCWdp4XGOtkkQK12IY8uKZyORWYUu
MOiH04b2wehCocFJSnPsZSZkZtE6W6/rseb31xlVK9a8EvkK4Cl0cQwz+5zY3iONk/BV9ugXyPHl
v0efyWADzrhk3/KWHPXYlCuli/KLDwIo7EmL6aeLM6O5a9Ch5rfp2IxN90hGvU+3QnzlgZUvV8xJ
2o1b4/ayEsHufIbDu++gVRfp6n7Hk8xaslmUY0vXSDkDoz6Lbs2GKGV82hprRy0fUBSHHIy11M1r
oUR9JoMangfkIkuq+0tcueETNqUoacQJsAI30XbyCnXiNX5okz10KupsZGzZKw97wZe08qtl4VfV
wVgnUW45MK0XBGrrRxDdXNVJ4jh7ATqxpZnEUXa2miwLsLQ5P4laDLxzg27F8yF/zFKh9r1lgSNn
DjmZYZpeWlUNj0YYpBqWEswlW3MA5eX47p8wIWvwz78MCRkeWSYuvSCVlSOhJHZhyG2UhJbYqQBw
RU898IToNueBKexDZ+E1dEps0oCeHt4Uf9ATmQdjqClFYYTLlkbvdJV90BPf95VQTwMorNu2CU61
26gnXsokmqm5NsZY2ag0zQdEC411zCTbdR7KRWkLZuSEeKgptIrL1LL0YFRWq96vjO4mxmHQFNdp
RvlPU/qC2Nu+LvHVrp9I0jtvddaU28ApUBQzi9zpDh1aQTyJQaHLdT41SwUe67eW2/aiGu3xhLIu
NDUsrBcz3QmHfFmCqhZnqFqCmp/3y7JJ80M2EfcFHLarviT501A37v2Yod/H/DL3x4RsQbeNmPLs
ZSYF2ssOxvqfk4yXVPjvmDE7jWB038oeQyDY/iaaq3q2misieLb1HGdjfFlV4Ft6c/7vcz8tZVb4
pPPxVlmVUleLEAxZB6Y6u75egr5mqhfV3CRTlmTn4W2YRLFRXk2/TZDuCFrtqmsiozQDQAlTcbwu
2DpxvwEv5WOJtsFIKXA+rhjgcwudAJ6zGMPePkkRTKcgrDZ4VA4Ie8l3ldFrWoxbjxc/bvrrVNHi
nu99PMfcRqL6rGzL/tTvHSOYqb6LHrTdCJATMh/4sPpjZWQGvrVORrdm0et6LgEidwRRQpKByL1u
8H3JQis7IQ8x2YsZsTXG7vEqGYMZ6qbaoTe7u09m35vet53sJDv6U+Qy3YJQFGvcXDz8cZdVUgWI
qH58hLnUbdxFlCKVf/O+zsaZRq8zF3XtV9l8QpdX+Ukr77H30NWlRZZt1dl58wg29+Yx0+E5jX0g
SmeV61f8SCl/MDajEg4AMWYSmliiSq1u/TMC0PLThGaebiZ4PS1XjQ/mrNsiH5/ipdjMpHisjsUu
ddCuIC3D5ljl8WsyxMn2KhWqPbokoSAVn62Jj69PkWFVPVuMzgwSoPgBjdpkvuI2kUtXDb+bjXc1
TwG0NdgkqfX1uqrRmRWMSyKC6iDyNDL631yMVVOQqyQzy0ozOkvq+u1BzD9VbMX2sIgRMTkG88DG
8a9yxNcDLbiBEkZtRxcZ6zSpYNkUQRUZi9F5viTApM2egOOy9YiSysVVaezviyfIUU84+hrHnmfP
KFhBxpmP5QUlmKgzJM0pDvLy0ihkdx1rTCNLybxcduXTNNWI1xvj4Gcr4HJReMhYcWmY6u8BTYyM
0SwW9+DR5l4PTPE8IcjEDGXOno3RTIotoKGt+rVBynlrslqh8hHsA4/y26i9bvcpo9VpdtUb31v0
/cP/tzWav31vbubqQ38LxBu9DPzr2ka6/hwENI+tPCeVTFHCCXSaicL0nn74B9UUBAnSOZ1GESpc
G799MCojmcgNjq//NNGsZVb+mCi76R/XMst8eN2WNx/LWHVd/s+1hvnn+lNlJpq1Pn6hbnK/BtW8
p5xjTB9q42mkj9/gH9b7t7/GP6z1//gDdYMtD6GHSs+u2LDGp6iZA7A+DpVce5zyldlAWh0LHzL1
y9iMhhUWXXqi9zdG7LK6OBbj+GSkCXmqS63GdFFy0V53qBXCfivZCLHE2xgtUBC4KxFMRwGf3Qxd
RJR7pzN8G41lRF75eDU0DXAq2LbiZWbc88b5eyYqXSYUrqKcySjVbAmG4phNTnfnFJ59RGcwcMU3
4YMvEgwotd5aErRQN92QY09fopsDulDBxRhqT7mosdAeonXztHkABvpQhuV4NJIAX9M9uigsSEOC
6yQCYqsDkCnfbypQP4Vr4PO9pdGZma2WQAxmZbC+6Sb6GPP42AZcnU06ik4j6gUhmVTVh2Rslu6v
NpM6mqUKlcifPK8pri5/bGxQgCRPOu/Gr0ngJlFlTcHBKZz5jJE85V34uz5LM6Amp+zoBiQ9aQm+
29Bq+hV3dHoyg52J7HrFG5R+8oaWy8+G2bmsE+y+Gf3224RZb8QSRM2HSWTRP647u4WaLHWHW8r8
IFc3nncHCylNcB+itrSYQns/aYmnrApGb4Uq4b8vjTZNpUWWxguMOSChN5dXrXHgbh0TEMyiG0HT
B5thXioxOh8s4AtfpzTqPD84mEHneXgYid2265tSSQvxlqJdx12DnoCJwoN70UrwVkV8CouVYna/
QOAe2qvNrHK9zGNg9kXTbxucFk516eGcKcmhAjGAH8l6ajet8KtF22jf26D9wc8Sx/Xt1Tw0QNxY
wj52BVgqNgMvJADA4AK6mpsqi49TfSgBPwdNmlm/CumKuoOPG7LPwH/ZJ+vY7/JFOyP/jU6O8v3K
omTUi8LOXrMUhGN17Ygt2PEQ1uFSUsTCenEGj3Z49Jq331QA2opzVQ9PrRrZzngN0seEzh5jQDK0
H6GTiyg9tOjifrMEM0Z74hrvQTCJt9eB5ipYaNIWSNT/YTDOgWMdMy/J9wQwJAdNvLAAGrvRo4Ue
RPMaRnNbTTNP7ND++rn3K3SXEPYXS9vu0Qy8sOJxUfrjd5JYMZpGwnDVmct6BJA2G7KlkcKPaUa0
ikBGni6sZauxgfYRky7jiR/7DFuwjIb8aMTbYNxICojy7HYb/EayFZ6y7dJrghopw41jUO8ShXfo
pNP6KwDqxMUY++HdiL/AuPC5/jYzbl3zFwR1VOdZvKY6jMis6XcxyP8QP82NYXVQMblocH/vkdub
LkgWE9DHtOnWdsExQoh0DuBSSxfGanR9rg8Z6lXPRgVEEF3ZjYdEV4z5Qrjtueur3c1f9iWYklK7
OFyn07DZximOSE33xhDAdxYeAj4nWfnFyYtDtHyiJcLHfIB4M8xXxprzro28CfmyyJg7nsooNcrZ
5/O8PxfMkI9aCjJMbZQllovmHXkYAFfQdJEzoPHUVeasGs9TuU0cJu+vqtYf311M8ocpNNZxB9dZ
Or7ACbOy9A/RB8G6SoW+S0e3vg7cRaf6FIeylap6gVgdq1D0VtGXSSl/nZGgX1c+ir3Qvb5fUM3H
Y5D09i4I0hp0bogGpYRTpG9zdioQfFimuk6+8xmXXpRIfU9Btk24pTc9odlTGP/ogmw8mIEm7fvV
v+puLi26rqBpGv9me6A/A0qJaRx+Pu8QyYQCUbTNu+0QzX4Oyeff9MgqyGhCzdleFeEx9YLyG9hR
bWQInOyLA8R6BBCKh+9ONWzIWKPyOdfqgGDfuGk0cc+OjEkkY6RWu447i7Z25Tdko08iJU+2AwRe
WzsjulM3bG0i815MkRZpu/jo+EP/gv6B81neRsXFsfeyDjgynOXNnAa3HdrrQrzNKUqrfwlOiIhN
6PRXxqc0l9MdS1Bb3ciue2qLTl9sRPxn4Tq41cVKuJ6zCbBXnCxHUpOtjbD4vuYTibKwfOCB2zwA
DdkgRV5szQ+aItS9d5hgS/Mj0QEwbd3RfGdEBpifmZSMeXMp3XJr1CjYfp/k4MwN/g50oLRywg7C
HV4EOlc8jkkhHivWTesKRdOR0ZkhyR2QdExutr3pSj/fu+EQHM2sNPA5svP26rZQLFxrS7hAV9l5
cTOQQDhRXeJFc9M1uf3XhD4Qe8JL1CZ2XK4qqfkd4nZCL9zR4XdGRuDdWwFQUIBZTSUosZidfCr1
tLs5uWUCErqCopvSzQn8DAVujtnfeAqJV3GBzUUYyeGrdsv20NMORFHos3swIopdcb6h7RdU8aIF
tqzUvRli5ah76coVgjn90aimmjV7PvQPJUsqdvRUwdYCOLfAzYIo0842YagLk6Im62LOWfnBF3CZ
5W+lyrMtgpTvapV+af0WT78alW2+jcgoug+g/gxEWJMd77xZ7ForOFljtjUeTXduahQZN8Qp/WU7
dPjZPw1pHGxZ1q16xTdtt/Z97f7y+ucGz37EOCd1jlWtvnqKyyWiune2NajV4PyyBzRdNYOFPez1
SoQ8iZgj6whB4ObQ50DCobDi9wduHSJejsrtdVp36Z3S8XL0u/AY9HfYqOZHwUbabpSy+mUFnO3K
GEvqVmC3TJwW3e2mndFZ3AvxikvItAhiX975bRhhH0S/tkHtLv+PsfNqbhtpvv4nQhVyuGUOoijZ
shxuUGt7FzlnfPr3h6ZterV+3vrfTE339IC7tAgMuk+f4/ce/6V6HbyjGvO9CBQTZhnOkADj6XbP
cgADEQJWsiFWO4+mdYS0ss4ErRW0yDRz7EiHEuzrL3NqAkr4aRPfVmNZFdMqlcvN/BUcUZp8DoY4
OGsBhA9q5NFPNgTb0a20l843w/MU5/PKh57sxW2c4slTnaMsBhD2vQQNlFZja78TV5ZE3ysjTy5i
uS0dJmw556kabRzupBTH7EDdhR2ESk7foGEo077Zz2pqnG+rNMbQBx6pPBgSHtljHdsPVprkIGyq
v+R8rgP2W/eLv+5pvUiN4kOaGwPfgw+GN5cxbEkNxX4J2fqylDuaNXB8nR9SH2AJv73u2AZR/TT4
WbO2+8z7Ssl/pWmd/d1raMulG66gZFVR3PwVm1OMW/NocyW2MjrzQ4lw6ipv2od8qaEDZDqSQOm/
UDwAquVP/ZNaJsMhyl3/ABepfW1MCtTpkPfPvt1Q5ASVhQoz+CrD1vuLniOU1/r9D1NW20zXb6u+
kiOj1xjVJepBSlR6UkP2aCtQ/g3a80w6kNb2KP9W+M3JMnzj458istDyHosZySlJg6fDR74AahNL
slwGyYdbehbQGdaBkP33giTQR+1VNnFICuGIXCIgM/qxAT47FIbtGNpGKQ/XPH0ty39qwtl73+fz
Ll2eM2bg+6dUpZ01XkxlRN/Cj+CZ+vcmw8i8902r/rZppGNWSetruSC8rQXT7dkghxIv6zehgMBR
gfqvraRNj5A5e4YFN06S1NiKr1tM8d2vQ39SAAkHIUkXpKC/GvOxbFT/FFb5ePWcKrGRGO2AshXD
RSnx3RaU0nhMx4fbJn+AImgwnPBhTGeEwGs72qJ7rB0bL/zcNjXqeYamjPs6Uci9LcG3fTYNjFuj
i6l3LVcGpcanuVTaNnRshNssnsarhMsQdNrrmM0HEALZQb4O+Z9U1chhE3g1MeV/0ugzZ6VB3HPz
SbDEiU++AgmG1/BH3O37FNtY9t2/q/s+2SLXyr823NIPURI9mHptP4SdZsO/OZGovdsy0wu7WEUu
9H5ijkEG6ZhMo/WY0QfBsa4/gv14rxoVtSPTtvpHexlSJVTgx6a0MMmKOGVoAN3QbO0tfNLJ8Fh3
PSxHEmM4n0uvaSCE9OmIU/XoU909NWrjAZCsVfra+P7FPVOE3jZl5d6iyOJ/6JJUoQw4K+/UID1L
VB+X+XHW1WlV1265Cfu0Wc+2bTzZYWY+9Q2yc+7Eq/fiMheX+Gsv2w9N2l3EL0OpuOHaG8d2T1VY
XydRN+9oxuu4ddcJHCsjf9qRQ5X6ly8Zs+Y5WwbxNc1Eu+kSIkOSJv3aTXxvjbZlhXgC/CUvVdTC
/KQ16qUYRv1shKO19eJieJ1S87UqDPt7mTYngAfZ5/8ZWg72qwKTwXdeQcnhtj9CA0P//apZ4PSv
S2ixXLX+71XLdvAgvIGWENTDkx6bOhTefb6tyoKz6eIrpqg9lKkyUYz56bO9oblMcKsYS4SEyRBV
40YxlfKxsn3nycjC4DwWybtxNpxdnMAolBq+esmsQrs0VTVP9Nsx9abBWxtq3m7qzv/pzDSVzNgS
PsWgH8kFjHuJFt9vu7uUmmfsafQ0U1kDiL1cN9U7+9Rr+o6qjna2SSn9wI7CGVc4s3ocg/6kurT4
JG2cvzOGyqesoaHRspiyoOkqwrcGsvHi44yTv0u1M6+HzbOzGEXpDKeYtr2VrElUGnjaRu9SZSsh
spCpyjtN9bgFLdf2itxHRXvY3T8dEqlpr43JcPt02eSbM+qYQTsd7p+uwhw3aHV8Ur3wJRz0+SJD
bYKXWVWAe6tx6RdbFhDtBQLPbYr8QARxiZjTGKi3LXGj2AdvDt/DyqReGht6Gy8PHrzOgCSht05z
OI+PMtidNz5GBXUC+HxIh/3Lb1fBVo0SB+4TcpGSzoNsvD9PdLGtJPMX+V1/9jOe3UYQpw+jEtoI
VHIf6gpER++mn/fexokg2xHffeEed/fVlBv02QPxv1xOhn6ZuZ2zg+zBfqQLcVhZJKlOtWmH78Mh
Kh7aavxyy1MsyYp5iQg4KJzE9yuiplvhvRd47TEKs2FV0Fz1ZOYGVKdhNn+pWmDAuobAZto2yqHq
0amBK5zM+AqEJixEhuNeHO9vMRBfTK8yg6M1vc4qZcDRLx7uLpnNRfxPX4XG4Y3fHaoOTV7jWUfd
WbpwqEuW3C+HYVeCBLrqQMMOU5Fme9urq3Vt2QAmrcR6soMBvtlY8Xdm5iEUTwYA0RF6vR78ynuQ
EBkAEsZ0AQ97PQ1oxjGMI0QQvMMKu020NCwacUTnRW8cu1SvjI1Gw90jYrY3n4SFICXpGYOuUVJp
fVvbx8hvXt5m3KLqy6zyVx47k/EOsEa5grJcf4X5yl8P8KA9e1pf7OLCzC9h3BXH2m+CvarW9PzA
UAzk0Po+cT9djhztw31Av7Z7AOnn6WjQX13fUM+yyPlU3UX69LVtXERJliGAGQnBoGVqT/MPZ5al
+s3kP5plSK3LnZNmr85gcKok/X9u6iqvVzWF8x9TD+ndTrEhbqLNFUKlADGTgQ5Zvi+tb5JXt0OC
wI0Mj7Yg1/vgaunVqYP+q1fympo1yfhUQTt19iGR3DhuWX9F8nhZD7za3jhza50LCg5Um4JpB0ph
eOhVq38o2s+I/fRnbyDXzZMRV283PxbvYb4ytpswTJq1hNwXYvNSzmp3SpUIqWi/js+gCmPUNn+a
4rOXBZnJkPkzYAggxKRHI6PdFGK/CRrm+tnP6vxMKiV456eo20yefxJrXt726aTQ8n5+Fs/Q9+o5
ir1PsnQLinnRi6cm3dz3REYeroc6IKm1XFWGWGuO1MyjR7HQirAffbh97xeiR8Y50L7/MXOafUsl
81ovg8ys5UBHPcu8LcAAWTmrOfkE9k0nUVfb18gMnStcEe2RZqVvb7ZPdOZvnHyC0GqJvW13DeMp
NGHv+XE1B5aYKAYDgubkmmQuxBeboqF5UlrylWn+0ZyvuBBf3k0KSi9jeM2inNZzNzCR+1O/m7Gq
PWQUky4zOc55U7hIO1k8yLYCyfEay3/M5+lH09jSJoIE2cc59NNLwiv4nvve0ucxkYvuCg6JTfFV
LBlSR/PnlUwnvwcdpocPU+4qcKmy4T7EOpzKjjIPW12DRqmam0+m0lrv08ldTbVrPNuL1Yepsx5o
tDnIYt0qFlxOvN71Y7Muywy+aI4QMfh1OJx48nnH2rKwm0wByGz3j5HZOs9jEDnXivvrLdjjJezs
Jsm3RBaTyHnmzSWFhqB63/vRa+LQW75Skw50gTZ+9MI0OU2LFaItdXWbXEM8qNnTT5FnlF28Ycuf
crC5bZOYLFT/uM2c6r2T+7z5Wvqx8nWPF90W2Lxf69DiL1PdVEDp59bhd58sS7iDsuPayz19I9Ey
+AFA+Jtd5ir5mK7g2LBcTAaHVhmQE9QvoG84RU6XXFzaTQ7OBARusQwlScApMAuWYaKCwfMLxqpN
SL/nWpz3wJ706i1a9sU9SL4uiB1AmWy+x8ksD2HmWRXc/VCPgy29WDgDZmjJaFGiscjcKSG60FAp
jg86Oq8PdzMPc2QKK8+OV8Aj+1ugt0RLjJXmWQdc+OceyzetbTqN5O9VeAGhSeeSdH1XflVc23n2
rq2uvtjW3J9s2n+vMkxNXD44enIEkcg/uPh6M4OpouO58Juz8fSXkKzQCbWkP+8Fe7tRDNQ+4CRv
0ACf6c344IQ5Um/QD/hWrXygp/bSd9b8VJY555Yp8oFrQdwKHve7PWQ2sj9p84xiYX2sxqHYd06s
vdSl/l0i6EQ8U0bLPoWZ128VrTDOdhY2ZBpsx0R93WsOaqtCFDnAgKQbPph5sW9T8dbUFPOVA3L8
FvXHeNtpSLeHHs+PfwfOsVNtKy9uqU7F8z5ura8KPAwXGdyy/zG7+/qmo1sB8rq7602s51fzHiq9
r7I9IsdOLXy55v1yuj4A+Ux+XCT3h8dmRNtjaErtqaUxeNMUfrIVkxY07SlzIG2i7f2vu0tm9TjB
j8jpOIQAAk6oYub7BryyLzNffZKQIFtuAbzdrcWUBTXjkeDCtywXN6Zsn8FkBswvV45RHD8JqSYN
4eNj5eYg75aBG1uygbRsEaRr4f6WZQk0pvKUj4V7Cp3gyxQmcBoIM5TjVgfVm8hUQQQyLbxQlRCB
ZJnf05m0QPfG0BofujL81FBVuiDF3L/4ZRhs0C3JDlU89y/RONn7IkMZQlbzzsgveur/JYsVt8cH
DaEQrYZkTFfs+Gouw8BLGbd/u9zcF2Q21lN+iNHcW4npzRCIyCwcFfth5nkqF4G9D/i+XKqbw73i
wP0FusC6dPGnMp+Cs5s6wdleBpn9yfenkDHt6CyM0fP5/24du4FeAl3fph3sYu3CLkZuWjndTZl1
Qikmy2JLjAzZEn3fcvOpdQ8tGrps9wXZG6tIGHZuR9ffaFjFis6N4hj2BWi2zHbWozpnnNmsWDl0
c5WdYdjKzjKblxUIBHamA4bb0+wG9hf4ECoH8pZNnqf6I51mS1YtqxPnoUS4xvDL/N2kTS8KBcTP
iaMZ2yFZ+lYHTJLxqy71Khrt+uBsZlGyGZvRe5fP1r5N3PlcL0Oc5VN5FNsa1J5Kuj7sokGPjo6Y
EqSFqFPsJOg2rZv81bCT6ahpFeXAtPSpww+JA9xA5VVkTvL8qWoyqKQs/zwulrjucWJanZWuFbsv
z2XmHpvS6l4BLPYHJVoajBqz/wx7L+8NsfrXAAp026q1cooa33jH9/7NS7X5r6wteFaEY/pErWml
5k34NDs+jfaqnufrIVDnTRDED7eqabtUSKXcGRcc/6EJfRBL/AGvaCt6lhbecUdbG3aQHoLEn94X
ajOf6deNV5nqfYqjMbkC6bDOEwR8qz6o21eSCxHl2yCjBouZzJ6xq+kCAQOfmmvLnQzI/pcuLBVN
siLP2kM2hT784/hklmXax8D0oHIKARU7y6PHWoYKwYmr5Y+vaTbksGz/9MOnMzwovruXgBLOomOv
w7ph1or3HPiACmMzqUkUBsPKbQaYdZam2jYKk0NgKp9pKL+asWI6CPlF9oMGKRNVBn/e8cAIN/rS
9l0WRr1SQxqYrLnVP0w+2Awx76t977YPYsqqmGpLt01X2En8Dz0UFV0TOZLwCira0tTputmwAUgU
w6NDyydiA1/HyK2vWt4lH/vDOMzFR1szla3KMZlH67fZAT8kzBOAU+lHMufdnZqipRhw0gdw5bDt
w25RelMJL4pKec1rrRsDRhoM+iYPYhjAhAEjrGuLY+cwH+Q6Vsr9LwjNpzH2Qtpx6RYPLLQ4wGsN
SGbiC4JgXN9XZSa+wlfogHBofUx09G7dRh/W0ziPO7cvc39FXrA71uEcwfuiYLvfe7PIIDSb6wcq
n/qx7ZBC8E1YmsWX0bvUrrLSQ7dniZFBs+CD7gl84x9qJwazzI8ejlsorfbGQiNQNvPzaIfdNvMz
9aBmTngBPJRsA7gqUZFIowuyL1TNoQqPTm0SkWDM636HgmL6fs4Le6VSn/jqKdHWb8PxH88xLu3o
xeAMTJNHCJ9QuTSdU5tsDzFFxEusF0g6tGG+gfQSXqcygYJ4orJjclA+TWkEgsxeCKVd/iJAefvQ
/7nT4+Bm+QE272QeVvTwDLxlmco1blvlOjrhpyiPk5NY4g/zxD7FvLlCsFTAVuRZ8TvADMm7OYZB
UxvB0MwQqybryH0xUkd5qvP+MVAt7RAu/FeJVfPyLNPfhrD4mHu8N99dMAxbkPnlztLacIbCb742
IfcWN1aGvaVGi/K2Oz03cEGc4mVVQni3IsGnhmASOnDOresck4A8taFPKsWxUKV1Y34xO1KzATob
WqU8m4HiP3sFFA+Jrn0RS/xZFZm7qXD8ddjM/i3M6sd+jah5v5e4vmr8a09vMzdz971pwfYTh5m2
Mye//IRmya6gwv41VHxKV5E5PyoeohZ0Dytreb1PeqR4+Gv83BSOszWCOTt1adad6T1Bal43aZ8c
jb+KWD02UjpNZ3PdDlr8vY2QyUr9KnjVYlPbTMB6KEpY3WHuSxNeoEg/KaPxoTGRSiW5vxArhnF8
akF6IDy0EPB4E5mwt3a/rCvmsp4k5MFkP9hke1vOfganJ/XoSEsfXd5KzrmW8GCxO1/f1zXlpc6B
+th1x+B0KzfBn/rephP52Fad7WxstSc1XNnRaqoGoHvakG26zFIuHQcysoxtAWBTNz6ZsXEclCz+
3hskuRCQS15qJZj2AYDMYxbPwaa0eLlwlHC5iY4zJ/HMUk9iyyynnvrDKbYMEMzFW/A814qG86kw
3foGnDJLxFMVLY43+Rjo02ZyryovwkfV7ltQEWMyn4ZlkJkMngGdmx2H6NYKi1WlkbTsHBSFFzqr
gd6tGyNV23Ajz51gK2RUo7AU/PLdw2SX+JdrABVwgQp2uzvDKjAQJUdznQOPDDc7tBtUXZL2mzVP
9qmCFyJf6b1jn8TWOI6cdL7AH06+evvkVz3f3dS4a9AuMIM6pbYxp3C49nUzXGUWk+Zfg35StuIL
KjWwV7k6TauWfr39PVCivbD4ljdJfnzjJ9N0qcze3Afe/ITq3JdGy1tejgPjg1PmX4oxiZDP7fxd
XXnNOYiDcZ9OqX6lOmZtlDAyXsATgILI4mE/9Jq6C7o4XLnUF77ILKeR/Da7+8q7z2gcSggKjFdd
qT17yfgIgWvz0fOp9fdOYII5x4SMBT6tJI4PdWY1HwFRJFA9Zv2jmIYPKCpxX702K68k8L7Lntqw
uYfVrr2RIEu1403gc7sTs9G69xmA+1AvlccWjumneFIzYBLNJ7FkyJvcBwlomIdA6T3kBUzvlC6D
R02RB0u/p0mBAj5prp0XlwvwRNNezKl1jq6RJmtZzUPVeswD9Vms24bH1G1QS/GyYuvmINlMVbOe
OiA5SB5u48kPr4CMACbH3r4G2X8tl0Gfo/AACVyxGm3Y8VfkQMurocbjsenVT6jblrC+46pyzzum
mvHFrlJkDswoQei5qoD3qcNjqmkPDQX89+Lq/QkWP9cNT16bRsBJHugbSfStq1bNSQbLMu0979LQ
pOSIOtflx6FW+x0ooWbdZcr4BLPA9ATH8Ye81Dz6kXDJwIOr2wZW0HDf+Okra9jPykQ/yqZ52SmL
JduHzP/Pdsol9YZcJK/JcTyt2ximNRnQd1jkuEP4qTP+waFvYAXUW1OunC5g6RYgbofsZq+DnxQU
WWclPFlgvOAl9Cfn1puFPqBX2kUKasiaSKF1ijeMuYmq/kFePuQ9YzYqlzuR3a+mlrxamSXofufT
U+XUNP3lOglvm8bhFcR44cUq80M7ORFsiH7/sZ45Ed1KicVM07CF0tBHm8NLaJbWh5w28OukK3+L
W0UCjuQ0+LgZraatlofxRl1y+DlsXweaRT9DlQi8JvxFTigLdtp9ljDxC0GhzGTRZVGs3xgJl+2y
CA3KOpjaQ2cUw4nW6OHUBsGPmdaNv5teP5Chj6N3bj07HirXQIsiu/4U1lN1TP1+eir7F2pY/dWR
E50dAQ+bq5nH7+TyNEPkvinzSD2SeKyPcRVQiiyMYdcByuHJhDYbbapH8AfBedCiEvE/f3gqOv+T
S6PlJ5CS056mFH54rRd9Ch29XSVJFtKamLSvFZAO6qbRJ7fwpvMYhi3AZXZ58BRsehcg7RSFL4af
ZJtJH/vzPBbUvJaZugx3391M69wrV3eb/a6J5O3MYb/J22uilCWP+yr7hjDnWjen8QvJrBgCTBew
jZpwsOMnn3aQWvs+gIO4CRAea0HWdZkKWk1WG1iYM9tbyaK4tCF6TFIre/QBMfVkHOO62tPkntfP
EOW3K90Iqq07UCKVwQFXuFZHh8+cqn9ikKrfAK69NGo7fCgKYDcjbNF7Rzfqk7/QbpXx99m1k9fY
8YIr7w8LTqYyPhpzN+wzI/e2rYaipweB3aafneCpLjYNtLVXu/GQ3I3tSUPVsc3X3ZSFT06X41T7
+GM1KgVpPDbIoKWmcrLt/nn5h8y3ecyzrK7zk7cGT4eocd5OxX7I2r8CQEZnrTb3jbv8WUsJS4Zf
C7P89Zf+zypXzAHrPLNDSltzqtaH3rW+3572ZVN+43OS46CBUaOx499mlZPNMJsSHhy6mh2lti7W
MsgscUOLujaM6NDPWMiDz+m8Euc9sHezQx2CshT/byGeajt7sJPf1Vi3LrL6W0iPoNOqtmG3v68E
JhWUceYW26ZztyL5rKI8WB7GAjZJsYx+covNbcGATZeTVHFoQHQdueHHD5O6b+sKnewZPHWmAWj2
6RIeV+KEeYopTE/jwxg93CxZiMzpIyQZQLeg7+KYn3R/F8nZsav6e+jUJJ1iZ3wHC/Gw9/3IOk4m
Yp0+N69NW6XhF8NpjrInjavnpKz4vQ3DNvWTv6tu6imU+/0ix/o9J5dyFpdFdvXRtd2jWFNcDe98
GxqgBtbhbTU28bNufwWHqz7rde9vNeqzGzFtTpUrxUA7I1rIL6MLB3TrOVnm45ArZ60198robzOj
jj4O8eycrGbgV1/23doLNOtEzbjZLWyzcNopnFQh8rzxemo19dfEvfpQSpy8os/RvKl3lqWZRz+L
srWq+eVRg3xwXfTjTFYwii8qenOTd2js6HUynXqbLUVN8LPtw+y7zqZ24ToBWeNDv768RMkwL29I
d/PuC5rrVCbhbU1bov5n6JvtlUdNswyXfEp4Rpv00fEUlzs4CbBkOy1iGPEcFkjsMcsLgxq+2ODL
igfereezk59k0W89UIP3xdtey+AtwlL+Guig74PkGxrcGlj/KbkGlRud61Dl/pDZ+UfAlld5C4Bm
75PDnxrybjkA1wCdcIgIWrhBYdLW0gky7oC7O0xz1cWflP5jbiH32Q/2hx6qvmvXT58lyjAb7xA7
sNCJafFSvXFp5zmK2SeAhxytfJ6cli7GybtFUW6td3YbPuUBhGUxWcej3ZrxY14FCFDOhfWBQxmY
z3LM/x6rF5551j9uPH2oarf+VEfwnqGbld52q6NqHEnfxI8cM3/srvUo5T4dFMvuLIXSI7JX5lx+
TPIsfqFZOTxaWWztaosHUjbDKkrv8teyo/nfqXrrUYNz8pJobgigjoWGX6SaB8WX2VJNWDrL+uS4
tXcYx4TuqFTXN9Vk9te065V9ETgjCYCkfLCRwNp5AESeM8831pal+x+dpP4GCqv6OwT2fmPnGVVq
W52BqmQwLbQqBWdkG5mkcz86w1nhDYpC8HwUywK7VdF0U8bV6h5zs29rSNaMZ1lqNA3qmRCCADFv
QXIVv4QfoRm8FOytFcKYxMCvKXy0Adu5UX4R4+4OgSY8hjPsEk3m6vs3CxI8Gr2+GT2o793lao5V
ZSrVqCg81knco8eqt5Gx5mlyQXzZeg2KuEFZkY6diTzka2pU1cE2emcjqx6UXtsynr29rEZtjcQ6
94mzrDaO+6R3rv7UeFCPR2GRHBKHP5qysk5Jo4eXPty1FqQ8QINCZ+u1dJPmSd4/BGV98SC4Ctad
UepXH+nQqoqeO02LSHYwJLBkxLBbPt6icqt8JjnonKO8oXl7VqDFVBojPkqw7OUlCIn71jR396sY
FLG2Q6/bG3uC1Y1bUZjve/7811QA2wu1VvBHS4ppHlJ3G0NpvvUhMnjvxGP7NAX9lvI9vH2TRQUs
HVz9KMEKr3onQ4VFr4S+8MEvaaCGL+N761ThUVotZJCT8uI3bb77u0tmv/zZ0NVnL3YPZmJqZxnm
JqSM8wczMGOdlx6Uq29xVova1Nvpbxvv64hM6VvQdtlKLq4WsLdUquqhnfGzOMFrlb2OxzhbS2lB
hlney+91iT/bEirVilsxQ2w1g+46JcFeLBK/hWuJcI5xsbrGq/fT6LQrbQCsolHLvfiJRruXTNHD
MS7JagxyHWRxnZ5tXvRoA/9BqBe86uCL/sOfVxXQ5um21dJ6lTS7O4Hefaf4aNifd8XID1cWahUt
tNErtGPBaffaRc4HQW/VScPjwTJvlqz9smRtiRTYF6ypt0jp/vwVWUeZvQVh4W2lJzeEWm5qovEq
/bdGOlQ7zwi9jSzaWZa9gxRL1m4DP661oUOXKq26tt/3F9+O3sui7EkclOZyz8zPSCx94eb6vksM
BWB/82PgaEeSvLmIO1d8WyUframr2G+bRR5GueiFAdWQrMM2POxagAQcnW4SOL8lZEQC5zf7twSN
LImdL6mbmzrOb+sypd3DX01BZnOOaKEYIxVVwVfZVBz21rHF60yk2ZDLoN/nFA7ZFJl6ERJ+nTot
0FzK305rt7CtUHFPeAzqU7kSFiFz4R0SKqG7Kb47A5GiAaZKk9BZS4gEg2bzwQz600bauo3MCJ8M
81su3INiqeW3e5e21HeC4vuNm9D6ES0t6P/a/8bDNW79f3JFygqd5kKDofbuLnJaB2iD4YBJYNYl
kYvwmH1C1i873f1DZSFRMOgdYkdqMq7uwfcLaMtVlr3kTzIQFD8vnHuduzJVspyZk/mPw2yXa6pZ
NHkvZt6OFIGWWeZN6qG2k7/pdBvp2Vl8ad6uwQqHp9wPoiFZlUjDPwadqb5L8zld8RKvn8oq0d7V
y0KoVg/1YkmEa076Js19iLCWDTJQ0liVHbXsfkzddZ324y0JYjf6hyRA7akoQ0RJqkzvt2plVBtX
VSlegNWBK9GrjxQpSPEWiC32fgUwS7hpblO+m/jGbCP0Nm9ZbMT5hulG6G1smpnWRUejWrsOSvqx
4IVsubEUxsKR+NOa3dkeNuhOZRzyPfd2X0kbc8urpXWSW8if6Dy9eGrXLYDMjdx03tyDxDdTYjr4
hfMiFqHlAVGQRc3ICfVk9RsPqOyepycDxNKDRP/pojDdwsQ/9d7tXtnIDVECk4VMFOz+CYajS1Gr
9OQ5yeMdYL+4isV1y6EvZqgMyaOaQSjpR3FLe3zSPkxt8/1W39Py+dBpunWV8p7Js2QDKyHv4mhB
0kkNCmle8EjZBE4t1z6I5+62zc5bBFlC2JEIlSFrp79m5E32grpPln97NaDHVkwB7stMhhs8Pw0q
sv9avfnNV1fQhCmmxnkQcS+YwzgILFUBMcMi3d2S/r/MW43AoR12H6gjZIwt/2qTqcTvZLBQAYJd
RNP3KTCim8+mUcf06uRRIkLDjB7pPT7SSOFzahtjfis0lHMEFuJNHvvq2UBi+ka8+ct00s7f9JBB
rRtFC68yGFMQXZOAlHDh6NbuzUKehtkuNKh7vVkYYD8hhUEV49eVFLqXVt5oQg76K71lN+2Jgvt8
kvRWJnkAyWO5LMQUYI7F8C1dxHFkILNS32ZiBmr3rVCAw7zxi5mZanUxfc5KwwBy+0/766lAijoh
owNsKFgvx5Bvjo+i5JhOnzMrHbaaDucTzdfpk+bk/+cI1/c3doFEUhm4F2U2wadkJaXFvmmHk6+r
qzJv6fWKx5QSew3HqLnwJshg1ZZxrltro9LdcHOJH7LYnn10ltcaUo83877NLq1PfmfQ4PLvbdrC
uwBvfALg04Ld69fn3OMKMyi3A9WMtazKQqO5Ty7AyeOdsrUYbKrUWXy6MbsuJkoW0el2JxLK1mDh
d+W19baQSYOZ+GTV90xof8u1N+Ro+mbVSfFD/VLbrXapM+R+kT6HXQwO3LXqGviWBR3u1WklttZr
4T4bdUBxPcnjjazLJUxVNda1i16dBMowFmk0LXQ3n8K5qHmMcDFZuF3xZpdrjQPM1qhG76i1Y/DO
dv0XtxzSz4VpeVt9HAtgWFH6eSryjUaxhTxkFCNqN1GjRShgl6lluq+KoFkX7aickXa0P84QoC+c
mjDjKtAVG6+dmT+PDsBUPYrRFkir+ejmVbQSnwx+qLZPJtS0LZQCN79m+9+8gSKhBGhTu3Et16IB
hTSSKElZRUijFucl2P9/+mRG4p9ckgBaxZZA37V+BL5Bur7ZfL+qTrLwqEF7J+m6/J6gm7K/hn6M
aZYmbS2LksIT8+faLdt3j0i1v8YKaLuE392ykTW53n3tv9cb1JxagpHvNdP9kRiV7KiYieog4StT
v3V2PsotxxEoarW7p1H/tO++aqnu79usMeHtRZbb2qDFTaa+GY1bl/oHKkmLTjStqfWDqEiLYnR0
V5U2E/IK4DCLncTI8j1QzNtgK69THxq7kZwpSW0GPUDESmbwiP/H93+NC0F0wZRh7+VyQet+nx3L
3YFoyS5dw8FhJVMZTICEhYaGdml72eXul5n45trn/J0FB3G93S8hbWRD30/5koIcn3HfK7NBPpLj
1CqNTfVs8c5BKQyeO3eaN5WR8qoANBAKE2YAV7xiJVMZqCrAsQJ5cLGs3v1/DJbLeEt5R5bvV/2f
Ph19zpUagYW7B8te2VEYWnay+m8cQlVlDeXNfA5bektjtFVRJQcC1i2QsRQhn/IoU4nRecpvrAoE
Tj0grkALbqoiMkRkj/bVigbaYrs0ZZ+cwTdOla79PhT/NmX1je++Ta4iIW98KTrSlBYy2ImWz1B9
OskRwfrvZ94vrbh1sYW7YFg5/4+y61qSFNe2X0QEIBDwSnpX1bamu1+ImTkzeCtAwNffpU11KTtP
zcS5LwptI0GZTMQ2aykUDNdgx7gE4nrb+9UTqjwUlIKqF2sXezXc65TPINyjEJMPEFDlplS0E82U
0UomUH10IR9zhIDkGCAwnfM+VUi0+aXNbPE6LWJQhIasUblGlqCHVGRAUzABL24aM+D7k9qwULZT
eXjdnqb5wFnxB1CmYWEdTsquGl49RWKgqQgsnOsasntOBWRnhZhH92ekC0dbT88BM/PfN05WgC9y
AIPiJ6LBmRXmiIPCCtTzw7LK+ifWOz5aCiMrwwz1wHsgVveXTniAo5X5sM6yxrBB0azkdUr2hWcg
btb+hjv8p3ezYk9W0q8uJHcSZBSbdap2R79Cf5n87DTPU3oeAi/exn7UbicVzRinAE2EBsU4Oss+
swqJPLIM3QhQQxUBIRFojfPJL3AUV/o6RTcJkDN3rSXdix7cyEW1+pj/hmKY+PCg/0cRJe7uhZaS
S4D1CQrY1vVabwQe8CNsdMnKJQcsduqM+B/w3O7QdSPKae2ky57R9x5sU/wGt3dKC6mHYwGC3dUH
5FHZM1ODjdziLZ5avH5iLem54ZuXOK8O6/e537rIFyHjtNFf24DjElctrk8DkgP0Rm7nzMg2Dw+H
pcbLnFWPLTjHm+nKcAHgAbQ8DJAVPgMsSjHlLhNyPrC6OC9WW5JRVeCH9ZBnYPCGmXR3ZnKfzLg5
FNn0g6yVQPVKAzRRwmaqFGgTzVDXOQkUFymEpmWeuw2wFnERsFHmODWh1SckNxoI0Qm9ZNXGd2ww
BhoWKkHREQLKDsuILzRbbDu+IL+lwEuV5W5a+1WGMl9aRQuM2BGhMNGunXlodnBU44SCm1lnpFvK
NDpPaD1/0CdqgV7VTKxEE1kB3PhfDeSi187IjSAvMDY7fTHpNtkRTcg/qOZHmCoNx+U3qg9Co4sE
B5fSmfXyjTwWqhl68/tHHW1A9HmI6d7tSQvmAugeANoDxxXg0HDsW7705iwBWmj+TV3SYEiJ9mMu
l72ZNOm3CAgOYWMhuozAQ4XiATClVnn2zYhj55wMgiMWkBlfR3A2F4qJAC8PakxwPIrUgD6Ev0xR
sB1Jq4+HvKK7IYUeOC0kGYn+19XaTLp1c+1j5JG/XkbrMuAxHAw085PKBSNrtFsvG0ygLAvXORkL
MBQfZ873RuOBgCwOBuvCVCyZZjSA7ecHGHiWPeklr3/63S35r+nbotWflrq/7qsvc+dDV+wD9wdS
VSijVbdzt/e7S9bV0xDHaFH8bHsovjKM6UvV2fEtQY5u45d28x24OUigc8u9OlPFv6DJ+kj6KjLQ
r+5P/haEPagF+iFBa4KuYRRWe3hhV8gqzfco8z+0PoBxAecgnszWAuWP0nMxeJuokfLiis+Fx/Kt
UWXmmQY/FuY5BetuGT7KZNKe2pwD5ON1jfZZ99AyuXssBX253uPBHOvr3rm3eexvErQhbGJ78sDW
Ar7xOGLVNubCBWo5dDQ0io1c+u1QrUqSyUI85TRLLHBaPa7RWzg9mK8fze9uSWvAzIJqIhPhEr1O
X1Vve3dVupUHn9W88GA8IfEWlvFgnwtu22cHr1psQ9PetHkJtsDaA/27cqChUl5k1yLNWtN4dSFx
XUfekTVtnUGwIy0jlQDgBl6F35aQ0hNuhyo78BqCCTMMVJEmVWbSjCoxaVa7rXXW4urdUOGmXhPR
Hqvt0VfvR1tpUS/3FnZoxy5G3TXqQ7VbbHNk8T1n3Mwop6lBwovi0H0vRXqJMqMB0PdopReuBlJa
6dTWIVBvgbJPChvR5H3ljD/uVuo1qNNhr47r/nc7N+hSvKA0haHEZfrWx0htCa/9gI9zfUNPMUot
OjwmQy1X+JAibpgae62786EdwNaz7kAuAZVo0JSGJUKxLL5VIjCg4AKFGP4qh7k9+L0obsjqoVFI
NQGSOFrL0m+RdCxurMPTfipPJFhKM3s+jrfkh3bvEr2IzAACcgMuTmU2UVYFtE3bD/varG9TilC1
dCd3o2+cZuvd072o8IVfsKu+2bubjyqUUmZp727ulLNo22FblYdZzvbVBsmPqCbZNns0zkZbZD/n
S9kNdRvSlAYURM+XWitJJkvYZGy6aKeHNSSuC4GJPa+OpGQsbtrwbvmd9mGTdX1sDQjJmOM3G9CN
B6Z6evIFNRo0OKpo0AUM0GpoiIyzA4DRnZIce6V7MGgduej9k8La9Qu6ChrPr1AsgYF3y+uAXuS4
R7odMkL9C5qWzCGM2rJefeZyROmGdgdQ5bTtuZVvbDqnvXtaQz9fjG/zGQ036pxHx7hh+AWiU4to
hnNPCN5z5ygrUFx0SOFcZ1T54H+BYzVNY9njaDg2gDmtumL1QQwzB83oT2+arUscwHuLUHmLInv1
ftwxLdtm3nO0XJKPn5ctOv7UlgCantCE138N+IDGsMpCSWzaAUg4Hr0F9KJNkDwtw7Bs7AIdpglI
w4GPVtbLdZxj190j0tIjUOuguSLmDKh+YJy7lkMCL7PrkaqU48u6CVn6yh3OFZsUSiQ2pmuQoSm/
O0DbAWCY2iVVLH1z0Z4yPgHgQA1jwHJUxqFyW4BkoQ9JeTe1xGBBG6FzxjIRnVdr6rp+XZ3jTQzA
gCN4hknJpicc96wLuZHxdb1api/qgCTt2Mf5hRat68n7YfuxB0Y02A32KBRENr1cGvsMClw8UX4d
kEywz50bvxra0v/p/e9LyIoKKAdPHVqzzmk7st1rp9y5cG+0Dkx9kddFjy92ob7jSaaZHrTOoycA
WdY12uSqjeag8VEDVIZa/942pPsfXO4u9942fgGUVTnkf5Pxzvn96XtbPK406WlG2k4WURjIocA/
089fzD//ou4uKTt0ylZ+44VVAcQVdD4PoNEGLReQCwEnwd8G9KFAqWXynEFoD74jtYiWkzm1Ae+/
bkcymWmmL6H3udv34Yrk86B7uJQ1NN7e7YDwoO5T38I/XpJc1hukJXdX15dbf/6HSwlk6oExYAon
TkNmOO0RJMX8wlW8YTGn8cRdCfAISHpgqYX2KJLJuX9bYY4pLL+uW73NBWH4/WpfNeTlsXHdPbar
ugvxkoAakMhKd+u/cmzh9ENTGmp1OGnVYNP/CMkLHZG0HXV2yc4uZLcunPUedZ+KZE+enVW7HETd
6oOn9qPZuhPJd/uPKIDhYMHasNZDLWGG7BQNLbdeZ/+us9oEwJvkw6bof1ryv2794Pcg/r/u8mHt
g6i3MsHht0lT09zyLN4j0I0mZ3MEOFbp4mkBcOoaMG1ViApgIGgHGXrjaUo+ObCpjosMviw5QK/C
cS6Q0laLaeAuyISFAOyT1q27Ihc9gqnK9re0lxF7NgiM6Aqi+hshqWpbpSB7UKdHGoQ6362VwDiG
dajDsf8i3aAMbYYzz9Z1/8Cx2b1kLEVDLmKautGXq9hut4wRskjAiFBG8jApwCuAYXLlMJAbGWhG
yMq06tct1zbiN4McquXAZPkn8FEQ0FWDlZtiLwT/Bth/8OAYFQK7ZGgqOaZ7ajJYtcxIinUN2aP2
ErUgORpalnxGvNU4TcY4K2hhoEclrnfIgWpxAGBSeR0QsLrGRouYZFGGKLbD/zLpyIquulcX0q1m
6QX5LpLcDsknmA3QrurNaI0WaeGyNH+IvPD3pM9NBKEGhiJvmXmoUGRBMTy5SJcNzdJcTICuP/mo
JHsifSzkeDWA1v2gJ6Pp+iBkS0E/pRd03uhaCqrV3go0nGxXR7Wp57pnM06ACPxrzkini8ig80gk
+g5QblHzBWDeOr1o3wc3vdQtq2dwEfaHZGxaoAPE7cUYfs4mHgMtCmRIX3hbRnuykp92udP1OAb7
oAtmk+Wgn1UYe9seo1U0+9h9JgOvRQkk8Wrek6gNrHVOsrDjq1aZXrZcfVA6Ii0a5rXlnykARjMa
KFAVqGgVzbThwS92/AUAn8qRfB6W6G30rjigJEgAJg2aDKidnPlGsyc+ZgnorFvDLQAYSRDD2xEA
KVB29zy0doGIQyX3xhA457xFgY5do/0qpCkN4OhAXerbQI6oRnrV6XV1B2KZrpuSDekqA1mxUJv1
Xuit/mmhfVB/UJ+b9NThEXChIVJlCdwvXkXS2czu9rWc/7Zm5naAUYMLGbTfe7q3Zf/uu14RYW88
YNV1QV03bAOR+nuCdY/Lpr82VfwnSYT+jq6UZw48PyBUAkq+xNsj3sTNZAWKz9GE8AHd7utq8o8t
VI+ahjudaUHbZumpzXpgk+R8+Vws4LXziuYACrv8Y4R+2uc0shEPR4fSd+DVso2IBW4LfDpf/Q7Q
ALKyvue5P+9HByhV5IY3g7Cup+43R/QD6qy2ljuCbvutX4cSzXU6I3BJSpmwn7nku7Qy6oXjrVma
7Yac7iz/NcV7zikSPD65IFq50sDeZrYl0j5EwTQ4XGOUXSiDJe2+AC7V29QrexAONL656YFl0odx
h1fNOztNE/RDnEHqvklsN+lD0rXxgtMpuZstHn6kXNChHtqD1QB4APusPuZQLCdXdi3q3MFMeAva
AJUoqY3/VQVfVY083aPKh68AV6RbAa9yt4iuaBvQAFcPoFfoEsnAt4v21zuErP/Ppj4SyOa2t5Lf
x6BE+ZYj5deqL+pLGwUJyAnVlIaO41N9J+fjUF+QM+s34DxGVfqbIxlIbCJANBXoV1j7RXghA/QJ
qq4RFBxlaH9rfzfc1g1OjQLF69uJob9ricAW2mTp6lgpy+zaHtqx0dh1pdU0+Og8bVGdf1gIb48c
aZ8MWJN7i81puFKRLERmooaV4WQpBIJ/xGvSeOgeA9p4hXYg2ImrZDWTvHKfkPvrUtrljSGF/AGp
8ZM25V/8uQecv8IFNo/VTWcaHHcM0F4iUGuNwsy8xK9K2bgwXx20K+lAkABP7bPKimTSkkD2WrdD
fd7r6sC1mbNbnf5xz4dLaHG9IQAYTmcAYppgSpGnil6Z1esxzWiQ9DKt5fzNLNQrdEdvwtpMs0Lt
QzOgEuHlei5+B8QWW/enZWTUWz2sIlG7ZAuoFYx6ANNo0CO4pgoJTLtBNYEqSKCZl6aIanHHCg7c
HG4PLvnMx9fyBVba0tisG/Vq+TLMTigyIKNlLHHxobbGARgaynTvS1eR3/1JparpNsiFttC3Mc8l
ByyOWkzKOQOEaOqkKO6mzUn5cHPMLe1d1wL5oHOrhO2aNAMovAMujedS8P4cBVkq/0NatAmhtpy5
6JJ0eDFtQSHe2/Ez2VCXNZwtZwxOsyGSsUQZFVBvzlHTsluKEohb3wAqp0Fj9B1Zi4ESSbAnlcCe
te0bkbWkRO+y+gwJS0Criq8tGbvgoE6zM/CRQxch5CZkni0u4GgQF0vNtPhoJp/UKiYwOrEUZbQm
MnuP3zNZNv6Wxx4IrtXXjP6GuftmKun7yHbjJtT2gDVfgVtfHoCVHl8Bjh1fafYgpgWeuVk/LLsi
jUCvoH1oFknkGLd6TYACV2eegfqBTdcVA848WKdXSxzlLs187HtpnpHpMwHS0BsHETgHkkg/vhm1
jmbviYjTAthNm9/zedDR/voO9Np/1623ZQ3gdGAmCkxRhgKmSYrmUiCXwrwoNwIiiPlEGhooVpxV
F3TKLqtaB4CxiQ9SmKex7lAvYHVnekvwihStkKDZDg16w9DvIvrl4uFdo0cmMCwqHCrvXmTu3lz0
i03nJ+zim3vS0GDnBfDKgOfmpXgRewiGJ1nZnao2R7fuPwTeaQFF6PHtopBXAR9EP3jh1l+jCeBt
9PM6rUSyvE26Vad/P2R98yW9/p2+6bUKbKLdwR5AEAUwffNiF6Dr3azT1ozbE01lX1wTwNkcJ6+b
0FOkPCevdY0NMPZRqtFGP7VRo6aAyuAbNtdy3SnhAKCdVAEWrQRHcdqeEJlUDPdLdMTbfvYJfMUG
sJGL4TipGmvSDazf5XVXPJOUCze9FUb0RBKot5tbMqJ3Ppi9G7qnvRvNHIPNZ1A3Y9fAu4Ht+FXv
FyOaJayiBoOyufE+BsxEakdREJcDqlulMfdXS4n4xv3k2F7xwQYb0ovlmmHR8eGLZU/R5zgxwakA
p6IvwHFjTF9pSSG9+GrlC8MLFYyo7wHeqpy6LVmdaDn6A/r9ayA7jqElfO8KJAXvyjO8kaYZ2hkg
kNrlvL/3IMuAKjAgy0TjTi8lg15HM9s16mOZu59I4mpT7fbga+UeSH1s//iwpZNa59wBSVdLR0av
Mm5LCiQYt0VnVgJw1EqpaJAWSO8ZigP25AsoU/QL0RRQw0hP9QLIK9Oesax/9lMPcBFB0n4Ei20S
DcmmN8Cb7Zrt73m8WKCW+FiCPcw9+Inf78sCCIfoLJifaCiApAQmtBwx78EW1sGYh/kia+sM3HX3
hdfdKTaj+hOwZvBhGEDFnvIXv0jc52GxXsjHQBngxZgTEKaPlvsy+UFz6B0bpVNqB/CforC3N6Kj
6ZrPU7zkp0olRGgAXlUOPDHrauI5eiSVpPzMgwtq+F9XkCFxl2vjeQM43970djoC05kjAOmaY4c+
xrpybz7HR6wDAMVYOGK7AgBQd39v90ce2fJKIABCIQEUbeUfZ/QuAZdRYQKQsvQBcu746IzXyACs
WrxbbTHwTNXmAeWAICxPa9R0o/8hv9DQqFlUdK0NChdQsPLSiDf9hEKo9s/Zc4HwihyQ7y82DpSB
fUHX1BBvaZopmWZkFl7ig8KRnGq8SuaFZYR3SnLSa9x2BDHeo1w58RfBqvqg93241tBlwakt2Wbu
83reO5mcd3Me4BBSTOiCxvci8kFrIlQa1omBD6xELRFy+XhPxHQZanZ+lFcTae8W3E3JREtda+52
wEBIwrv97tYLAMK/XpAVOxdUASgaj5a7QajH8+TZY4niclhe5fd8fur+3cUBS8+6/7/7BZGLmpT1
moAf2AY2OHLeuwXasLaAPMuK6DMTXrEv0pIdOeJdOz913Y2JF2EU5vlPTeq+Qgonqk1nLCoLzUzA
wurH5FgUTgkvdOxRmx7NQC6NHiCa5jlDK1t2cBXgfOr3H1u0h9xIstoxPeGJhLoxZXzzYLXz1+TI
ZYsu7uSikThpRjob1TyA8Hkzj+3wOWscvDeO/Xzxa/CpLb3jboboGAtErtCc1A8hTa0+vYE02D0C
kjlOz2Cl6dHbXdXbTrFWzakYAEobAOockh4cRY71jyIZ8D8IiMxiRIVhqnqigEMBkMMJTK2CoYte
ehdeldPNHvv4jI5nEL7J+Nlsyvi5aCf74EgTLwFvOpoZblqB9Pr6oK5sP9lZBcCRqKdy7bSse8k3
5YSO3VWmdkwwnaGCUHX1kucUi30S4IwOYOrhFLmoCUdO+majMBF4tmq6yrjszf1xp84VFXOqBnIo
cLD3Sts9aRV5kJF0QIRqQFhZW6g8+7ktGfq2T65dEb/w7HfEu9AZ5sfBM1usaGtEePMOhtkDjq00
N7ks+p1X9ANDX33gPZkNurymJriSRH7pmGZHgGgFW8DSBYd+Gpdz6xS4wLE0eiQLxNKaePLh7FRY
rr+zFM9DoSg1yCCtPtq4TgTGliSxUP/bWheacbSW4FvWSXdaR4a0qPFXymkkRelNh75xzo4zcfBP
CfYB2LJxwD/EC7gRQr8uXqLEjy+kA6MCR6EZOlgRwNp63LR2I4GqeBwBCjviFtqmJOjQOPJFwAX0
XHyI0OOIT+IM6IVb5x+QbAZH97LMv4HL7R8TRXc5IvK5k/MJbNebh5XA7My3Rc1isNwB1gIlyNXV
sPN6jzblHJUbP3Vk6IAF0aMgHz40uGlXX5kVo9JmKo5SRlEbsggg0DNNLTV1Ggb09QmghqokS4gF
r+g01UOuSrQQQUWdlvIhkc0ACxgCFAj5o3RC6ScFvhPibIMzI9vURYw/99vAAF2FPPmbTDMW1MsZ
2AA4JAr7p7kB407aMPeYWEycDRNDjpp2AFMYgzjP+PHONFuVZCdPUiZ+iq7XdfqwnJxS2kn703b4
lGN7fbk42Zs1gvRRl8szJcdoRn8WmiVveUFt+EcdudT+mLzmBR+WaPFdR335d82x8INN67Q+insD
62h4qFCJweO5oT+T47S1t6NpS5V3+g9650V/TLJ0VEL3rozkH/4ryFRSuZ76N0A0p2UbLfMExSU4
N51WbzKsPg8Lq3wvosy7SF4KsH2AdyFm8RE1yhP77U008jjtPxmW88OOOjTruGaGoKOPijCPBYgv
YBhNdEusclwl0aqcUxvQtFOOEE4k8BjU7hXwLbpVNroMTrRo9bfHzNn7sv296qJNPw+gu0aH+xgy
BYC/Ttse5AkcmEQF8AxPJBlIVl1nP7dGsG9jSspsbPKNF8hoO0VGuwdMYzEghykjY0NNndTOSbMK
f769O4ELTxt0K6i2aoAz0LM0x9HzGuAPgz51moZ2l5j+9KG0gghxfLQEVpENtDE+/0bIwVJELhrp
FJywBVAfCy0s165ufurwzYze1gH9IAQ2zBLnT7/v0MejQNEmBY82qoFmpHsQtYthY290xGCdrXDU
9A5aF4viOnbLC4iQhyvQZkAnqRhHhJzSP9Ky/zKPzvSFA91vP4yZtwFiew28G+O7xLP2AmBGFARk
NaofM0UJQrIeyGd+c3RAswtolWzatG2dfDyYeLx8pKlnLslHdByc0PmOBLGyBkqVduI/ePKXfVcf
cIhnwaee+6B+QxxN1MxGsVPWeXug2ee7NkHUGo8aQG2u79tZFG8TUaKdmF6v6c0chyQQqr++n6tX
9dUWXNCA3531CYAe/voY4AjzwOyiPT7oV1wH7fdweiBYh4clpBvSQ9UzwNF5rLI3rG7nM3BHGpwi
42UGjETVIhqttCRzpVztpNRDmQKdZvVc7eTq0XpvdqZj3rlb0tFGMzpTQEGqtiOZNrq7B7KYbuds
ZhP0xQje92JBtYHKXnJVHN134nWmdZFTDlvfMkykhvE+D+gv+ADJ03A2tOZOS/JqIi/LybAgKnHo
xPHC2DHf+sH9IDvYrd9dUXuwsQ00BiPxjRqcNj5VKDsgqfM8A4gNLVBPadob1d6w4unig8YmR8HA
FW89/hMdeWjImKXY3SZzS2JUpSMLs84JLmmOsnp1WloPTkhVoUa1nr1NjtqbkqPEFRmT9gMNhR+k
+6kCPLjWVTWqc6sJZcSm/Uxqu/ltTILhOgkAiPAl9ncp+D1QFivFDVFQcSMDzUiHTMaEOnMfnyp4
PLjZ/TRNIHYYD9IonsCgyA+xLcVzqgam4GRnUX7Cwa/DFu/rK8KgJV8g2uMDhP90kmigjdQepAdv
3bgpxeBshRHFV2DQWwsabAPkHtz5E+lQCGaIG02jmoPzPK/OYgDjkVMizkwDiV0FqBQcwv5YMwWV
h1o+lZdoeY+a8H6t6FMKSjHcyaCMts+rvPrSMtpFVjOeo8BrXLajEf1ZOPxbOeTWCxDcm0trOukm
aZj5MpqTf1i8Ntvl/vDDAY71tRqA+DdZX5lE0zgJDcDdkK+PvpIkAKT1Kc+aZe/1EmFm5U66eDIM
QMVk4hib9ReOqhdQz88gncytMoxAEHgikdgUgc5VhlVqveoIJALcVK86jRkx1+6nOvdGIBtYKH4p
4+4yKCzRUeHDcYIS1TKZyfKeLqiHtlm3yA1poe/eHjcBAZXqNeuW/yyTpQHXs2fHJ8eWYCEQRg60
YjPejW0mtqvcel4KgmvGQRms7L6BrjaZP9uuj6hrFj0naAJBK0GSs3NGU1c1c5JMwyp2CoHpTlbu
JN4ttwybH9GCutV+ILJFV04XfYoMx9xZA3JJa67+1+qA93QOpfOrzDB3ohRtSBUAj468XrZLBxiQ
wHXAPonMe4XTJvhQNjQNFEYf2mfAUEJy6rPq7Bs+W3Z3rrMvnW0AtJhNn1ngbslNuW2bynnhCEPt
Zry+7TsAY32IEfb7CIqLOCwCFEWzTmQfaSjlYoRtxJ2D1hlt0mwZaKZ21Zx4W9SXBiD2cKNnNzVa
tLgnu57nxjOpaABGVL8DRADw1mTsg99BOc+O9aH2AdlHzm5QjUeHB144ja0ZArxmvDYq2icK42qV
fPhoNV79siD6qkKC/SKBt5uYHzlJXlWcgyr6WsZ85zB3vva1OjDdTeM46lD/PERh5/vRGYyEy9Vi
LXQ45S3XQA3kTmInje+TNwBw+01/t+O6VzYAggcUxCiJpr0f9ln9PeBP7DKZIuSnb2v1JwVddzEM
/GkKtPZpH30vdxe2n4BNhpw4/XD61gqel4ccOJuIN8pbN3vzdjAnGw0jOeBuSKktYPmxNy7FMSQO
vrK32R5Ik/0HRCP6k+BWEgIj3QpQAwcll/Jclay/pkHdf8DLd/9BlHgioaa83pKOBlamy1OTeOui
xsJBM5wkwOBjVH8ftF8/myAxjmUSpgBM/aAN+jpveq+sfrmOMhgVapo6AGOg4Voiql9Ff1VgNP6c
GdZ85Ek+HRaWjF/n3vkCDJ7yz3Lw3nXIgNvs+kC1NKtNMY38P3GKdD1QK+Mv3JnTQ7LEAD5upfXs
RaB9ExMzw6QAdoSbqli2j+jU0CX9Pi3FHyRpPYk0JFGDnguaIrhebxseAShJ4XpFsye3XVIaG8Ps
EKTXOF8B6O3PvuOiMR5+Wk8z0i32/Gzb9Xxy6qre4IyR7SmQTMFldOegRMcF6dIC1FlS1Unanu2M
v5BKB6fRjVxtLJ8hFaZi1WSN68h8FnKzhqsnD4gHKg73K2Qnie3SfVet3EjP/kT2JBhOLdLsYanW
qfVdAaAwrZpSLzokBlKzijS5tBdX8exuV9CfqYzcJymHR3EF/YnA+UvO9OhzsqW/WCn7RNmITpH6
NjkOUI8ZCjBjf5YFk6fUQTvQmsDoiwIJWgOHmhn4IBwIMGsEsKqSfFdMfo0yAHzGciBCbauxmMGr
gBofWw0RA5YKjvCAPVaiLv4hkcqAXJEdRt5mV1QAms+JC+BC0QJmlcTZW6xnmlUjKGxchDa9uLGe
AzVUjQhQg9TNItikSQowYlS/NqhBQF8yqy9CoBwSrdJfzMqKvxjVlD8lVvsJX7vJqpJdfcprMNMh
wNVt0rHmOxDNy+vEwb1I7IpJXoBCq0AtpuJqJD0NOaoQwH6G8yxQ0s+slEPIUkdeprF++feEMSWW
Z9XI1jZ9sjHrWmzvcFY0ceDsgRDUL8tlSyAthK5CQw7k4QNOp9/iuq3QEIEw9VImSDH/Kt7pDMAT
x0bFtqSjIZcy3we+BCi6OjjLrFCn507uXPT4oqkEx2UyIBMXPAfmZuQJgPwDkQNGCkxUeujTbhck
HGiXb3rXALFVyxQ59AQK6wdDJxR31YByDjJ4RdIfKsOTYdDJ9tkBHPSOeyiViuy8BZB96rXPWVNY
+3SsjNWHHH1PtDt0I8949M3mp6Uq+k07dMuuUw+xronNq5V26NvRMs2GCTXJYgT95kJmbtpwf1tj
N8mfcmbVnl4X/dqxQKFQpgOaepFjw5HB3eQq7uzYDjIJ9Jo4d0NwTMx56yJaeo4TOZ3Z24xEMpBO
pj2Kl7RMZr1E76B1NOtz8BCZ5l8Pau3/cEVTJvN6K7RCL9MrgIj881YefEh87x5JZ/sDP5ndM8sD
/KBqMMehC8HEzCO8hE7mxrLMfgN2SySMwW3wOalqfPVOVhc2ibl8Jl3n2ACqMnL0Owrzs1wAvSy8
udmT0YyrIuxGH5jahll8zi3xw+qz+XcfB65QAPToGdh8Jspwrk5pmyjobP5YnME4MksmQGP4OcjI
HtB1hk42raNZwkZ+tJ3oT62PGy95dho/eEL0AORiR0W0EM7ol/pguH30oZejAZQQ00JG2GaYdl6z
wzPW2jZx7xhoCSnlkdclEDCUOy0Eleh87ar0WpEL6RTjXImPmsz8r1VWFkcKNetIdPoWk3Z9fAWP
NvCHVESa9OSWNTmwmkkuawXb7Ma+i+MdsGKnvojQK4hy4thMqg809AD2PbNCvASzXa4q0jvqhcRB
rP4Y4SEHEEXAFoBppnopLFF9KHg2nWWF3zA6fNBg6E3dGd+oKJdHt/mlmIM/srkp640zoghUW+sZ
lGSD5++8qMWxFeTNwHUi6mA9BE6UIqWJWJzWJeq3L9VXQl0Z2fbBICo8jYQTvZBeTizZO22OAoi3
U4c+XYBGJgemsSj4tmhR904+je1N6/Fk5tayX6L0+zAn5WVuQZcFVo0uC6fEnncxkcqRaSJ6h16x
yI1qwMfpCohKVL1n6gsb0PBPnio8qDwnBm5zmtzABjfEB2Vo3QgJbivr44M2+wX4bEXx3NiAnQAM
+8y3jDfTZUmagxt3AXjjBpykAsdttxwpUaAqcnt5qpfmWM1435wHNvGtiXTB0ZMoAiSxqhPzyZKA
HgWxbLXv5TKChFito8E5DZ47Pt2pMwQ3Ue4tN8yqixP+CvMzPrvJFtCcgAsw3dts1dFfsRS4/4n/
iPx62mSjiwcH2MXCOzhwmhJWeNEDeDlywTTwrpmUBB4+jgjyRXG+Z1W59eYfvtMsL3kb+Uillc3J
rQ3zk2s3gKBYgAc3J0W98USq+lmHeUBZFcDAe8e8TugJu/ZpaiHsYQN7Pyjw9x5bvw/BgDNee+7E
4QRMjH0wlOO19X3UxCrD6uMpJVkG3tdnP2AINUGl9bTiPR244gAn1wKL4H9wpkvi62A7T0l7frgV
fQmaGQNqXX27+8sSI4gHE258Sc0pZEAsvGRTXX5hwHLbBaIydzbqZ78sQZxep8rCKcduOOAb55Aj
vvaZPztmmKaefTSMOP+WtQYKikHQxJE/2oNi904PNmKJIqmgQuW4UzS/LWUP0lqRAEYQRBsHBNy7
I96RX1bR8vvqIhawpmdL+SdYZsJYUcg4KMtSse/g4qUjEI8atoAzDfiQ+0l4w2WY8vGCoo1xnWld
F5h1hHwEkBZsG+zD2rJ4s3fMmGizv4sJ6O+mAQot1rvRZzfjH8BpNv+QttVuSe8qPcKdqx6Mua/6
iBUGGGzsY9S1h84Qw42rLPzQG+lJ2ADFI9Z40mXR9JE8SGWrtD3efYyQjDTEwfjRwXPkcY8Z/MsO
B0/orMKHtRdLIOh5hQh5Eo17M+uB0NkOWbVbAnRbI1glboEa2BooVNMxBcTLwKNLwiKs5rITh7Fo
/y4ZypRoyNWsStNmj1apMUTfFvCftZlmwVIltzp4VBcKD1UMCvkZNGN1GJi+tSdl447t7W6rQu1f
qP1pP/Kh2bo6Hqbk1ruP+095kqCsAhw7a4PCAyieO+VoVcim5ADEgRjo2KqJ4bGfYXV66HcgEbxE
h7YBjRItqcocpbuJf/Jb4HUBkOuKFzTrFhuJfRsI7VEsQ/d/jH3Zctw4kO0XMYIbuLwWa99Lkm3J
Lwzb3QZJcN+Jr5+DpNrUqPvG3BcEkUhQcllFAomzHFDtuqV1ZENiWw2/X4aco0IGnYhYpX+YQ0mx
gnfBG5jvqAuCGpwxMsC3/0BnJ0LJOqVsNkYLxbUFL7vk0BU1BKz9lPIpb77hkvNft6bbfJpHXd6X
32E3XG79TBgwPB3t9DRfJlGXoZpV+thLl7ob9GpovmzUu+5D1KmsEAVylWAPfXoqC9nvcr24LqF/
3Z6GGrrzfKnuOcIFG2gVdaP5x8FgNZGGAZuCf+6dxS4LOG/qYAq19pSCuleuoqTsTobnpvmWojhM
4GHg9+WxBElxX4wjK1c0Qs2H/pxJ0UTdJKH7wZxSBljMy2DuL+Of53+4ldtB/svWIABS6okG9U6Y
F4iwaa4asDJXEy98YxVGolsxk0e7ZSRWOdQVg3WrJXMPNKMurfe5NGjob2UHFiWNLbN9qTkn1Pc3
S2j+UVqTGXvsR78vA/STQgayVYRz/tgEiloJGp1S+zUrAZqSnosyhGrGP1cV/PCq1ZwG6HG1onHq
01U8QkwgGuPbMmW5zYc09cPGtEcVdhlefgOrrcVaeGUW0OicSMPUp/vMv8kyp2NDGgCChRecBEvY
N4AgJ7fm2ZgZDp4mym7R2gnr5kyx2bxZB6Vi32bJz8Ri5S4UlXGxB5tvJzd0D07t5c8Wt35B2yj/
qdWDwvQ7wN1azDj2YQLBLBTIflgJFOCQANdnrAuFYZyKMoeivQ9Mfqb/kmxiLykQiU8Di9dNo7EX
CpVms9YjaLlST0gdpUQrvVDPleMYWF4vDrVWO3gn19pG0xp/06npWDjlB15pQYul/5Fe4kLk6UaP
Oij3VlH+0iexA/alAzyOeqczKGs+MfZKHcqPs+GXaefOmd75Yx2lG2nAXY0yUFGGQWBvjiu6Gd6n
8LJ1/RVOwMtvlpejIqTB7w4Hj2wfg6d56MsivNqFhWKCPjhfG6b/VUzj8Nu/F2Kwf3e988OB0vE8
F3Yt5S3RuPNhruGNcu26/jwXf5ThCogQVCwV6jnG4fNmCDO+WVDPtgPUAzbXGWjgJixEq2Zj+9n0
oAntCN55UrMfRp9IoOeK7xAqi37CGQdiqP4YP7AhN/F8iSwoeGCg5q9JU2svkFa0AkPq9TMkP/wT
L+2/s0G5aIxJ85pPhX32gJp/1i14Z0cofL7nqpjZequsG6pH2njVs8YlqgfQwdrQBAOrh3si6g0L
WxEUehhuWCm7s6uaQZGpCrWQpCuKhU5uBJOiXtFA4vlwZbD56LSr+ZqycO59mLKxPCz3oavl3nrE
pkOMc0P8xuU5LnE42uPpE4colaUxtl502ae9aOGePpZn6jOVbJk5XyVdA3Cy6lLsX3NoCGxSrLIY
SiwfZqs53djDpa0196S7Rzp8YK/wE11RbFHpM+yuhLWf+/opTrn/NfVTzE7f1Cr11ELIe0Ax3UbZ
COj31SAq7KBsn8OrwY/hNgKF7Lm/5FDMiFJs+YG3+r+U1Uh+rev8rzgvDbfwlI8BHdQh+G7rQGpm
kzjyxIU5n9rPUqMV2nfgI7NzankccE1HHKEQ+p7haulOd4pK/NDhl7MqgBuFcWKZYHVVO/tlN2Km
Fgq/1P8zStsUeFfDAiKyPPz945sOu9atiUPQO31zudaieDoaBRTXMZgMlr3jIk0B/MNDwgwH4woU
za0HCrtRTq/zVMrN8fceiLYtDvMzAN/jnSaqdF0YDkwPtfZYxGbGLlgzbJK6d3eFJ3e+6/l3anSr
hnBXG77p0/gesoB4u6V2v6IE2IKhsKH17c63NWhxq5mUO8IaBp7MfnEoYGM4320KRQoZbdPD4Rek
CTIv7jZEZiLKEjGafMYqrAT19RKiK0pziQhFfR2P0ZkNpSd4hPUOh/YMb+BAFyYb1JAT7L6hn0Qx
YtfIPwMznYS4NY5tJ5vagXN1NORB5VT5zRc8v0HBIr8NA2wOWg4destNfHtVqGGrhEZ5nic/KQ8V
WgxoWW2etJYflrl0lSl+jvB2S3i+EbyJ1xmT7Ex3XH6qpmXPMczvYA6K32GJTzJvVpbBgA/9MxD1
odhpGVwNDUvXTpko/Q0XbQZaSa1BaR8xGqDu0lCMRilG3U4rp8DmnR9QDBQsrZ5vQ/0aPknv/WVi
Bcp23VbN9r9uDXWlblNmhnNgAiByu3TaV9PT4yCU6fTSxn6HWj+PHxYWgFun9r0LrLJzeL1LaJGA
xLIPjfpWGKG7Kq0+v0cGy+7QY8nvTuOcLGzdzxRneNhu4IYEQy5ys/OVLDm3dBCO4fi5mYOiZc2m
1gEYI3BEB6LMVfyDPMXb3ruCMDVBTBWYYtUr3Q3wne7ssQL31k08yB/ko7J4pnzofvJfoZFGoh6D
fzX8WMAwL4Cckd46jvMJclEClci+HJvAYjhs7s1av1KMGluN4tfpXUfMYUrIoYR8hTQAhEihELJa
YvPd1D2qCIVCAddMygVoMQ5cnHqgEgQ1NGpk5Yty2xyTibbadlJu+wI7AM8pU8gJd/YV7CZUpXj4
w0ggnazFwr4ucRkC/Sis+BeFaJDy6aqV/KelJi0hSitKa+u6DmwVVOkrU0WwOur5fEUx/OfsCgEJ
YBqkZsmlrl+a38yi/wsvovwgu6yANZ+1LvREPENq6wj5AOfMcc51RqW23zeGcafQEqcrbZywjqc8
mcHZM3GgCUQjA88qgBDVbZY5Lrf6vatb/9e9mkqARQqF27Wm5acZTykZyEvOlLzWNo64+BiibNon
XnYfofdshlBpmUSe3ztIXN6F6xZbyiuljgNlyis6NudBFoGtQ21Stbh/lDAWdQw88aCJ8UkFoxrK
ahOGIYwYlYzGMo/kMSDr+yRCcLe+cgHwJDebm8nHylpHesFgJ2p0BwePlIMH4wnQmQz7Ro1Umhm1
hWPXCkeB608DmuX9MHU+HSjuGpV9KzJwaTt8eyfrxyA0bVfZWMEag9c8AQ3YPum2qIE8Z+GOYtRw
7cskuHhAX1BACG1HHwV9UhHvIfbqRgcK0edG8WoIY8Bw5b9yoS845w4gtAFXL3zYYLjZpu54s3fq
2PrmGvorXNaLe226xgtcUVGV6a1veZ1rO5DpYX0y3bsBpheMhL1R3b7Mat4QaEgvgAzwnWxhkzIH
Z+FvSqUmi0KceI9wf5vHNTl0xzpvTiazonMm4AgZgQ/4WoQ+W0dciENRxPFrJRVovHSfdHOIH20v
vlAWkEDhLjFgqUxdqyokpOq64dKLEe8kLQ0PrpHbALaUYjevs9ViG9ChS4SF7IXW2p5tedesrbbC
DDu4Spdtsa94fs394Qr1aEifOxVkLZa1ZF1XUt/SQlDA2HVr6H6+WlaQrdDi8mnFJh02kJQKqN0q
5w47/D8VXkjrhZRglpQJngnaUOmzuMwS/69civXwpgtLyJ1Deb007JPbosRrjZAYZw1QgCj0uNfe
stwrgxHNCjal3W4qYu9KA9RUrRB7lJqSOXmZ0app0N4ECcNRlrq4EzU0P+T+Fdsn2ZiBDsglGjPe
gDMAAmMpYKFmkwOiq/wR42o0YCdO4W6EVyJF5z7sILduN8UHilVZ+T46z6FsCupw1N2gLIc6varu
+U6cHOo6u0GNTupHivV5cnBNGR0/VOnmS1PJcA44zVlTolvEqLrq3rOJTdxauFp9gNqP9c3v/NtY
9Maj7w3x7CblHK5cvTkO9gglDZWVTuXHSdno3vw6Mx9hW86TuFbEKxgQZKm/g45SYKCs/gbiWrdy
GtuD2OFQPiVJ9NJIvXyDsRbbOKg376VKY1O3gn2u/uA4ZJywuh2t9ipcuR2A2vweQoF4M7jMgBV5
O3zNjek97kK8CiRefd1EzD52qukzuDvMV17EPnbVQP8p9qn7J+XTrf4/bk8pOK1t8CN3LBnsGzW6
5ti3tsXqTGBbtf80wK2/yq7qr0sYRknVcazdFwp1qIbenGr/ycJDpKLc1Tl7XfTgZ834Ja+ulVFI
DmzQzkrCV9KILylGl9SYbd+3K7qkxMFw58RWfasare92UmujBz59drWlEcR4ez9GFaKrGNrqHEWP
2xLyrPiB9xQsKf+kCt3GmYzwUFlQMWqm2PYDbGWKLXXpp1TT4G2KzspwqNCnPAC7td53Dui2dnNs
eufUJ12x8waPX5bGrbIIlfIOW0QZ23/xzCh2FCscB5tDSqwL8Y2OL+moks41kwagUr0WEdAJOPmk
gVEDksNtU/BqEep0Da/hpsRaNanqCJ6i6tTTmQBChmDKAV8GDIcSmcu9cDZVX1purg2ReWdfsRRs
r/fOUVx2MAEenrqi2OeOk91QRs1vdDWNaXr7awnydMjmEV36O9kAy7yEKA0okF8uC4GbVneihjLG
FkfOkBOCkIMaWGbFPBrX8LWY1kuMfgGRTsO2bnseLLdK1VzdMcN92LBfQ8ZwhE7JABY5J5iN7D/d
ZP4H2F0HJts4HRrF3JOKzeeZrnbtKwG6e+FXe0v03r60m5c+AjKUGh77EotswpT2hB+1FbJ0SZjM
w+hERaqjMGSAC2AX4jHAfW4PtwbsOhNdPCjmmKlynalefSNtj0LYvwqVCgrKeBGh2LPGTx5NNCWP
nrvdva33MF3tOHCHiGduCFR4IoKs6VEzA2KttydIqkfFdSGDEGlEWO9jofXI4vqrU3nOo2Sxe6/k
3U67NgGUAX/7wLN8mbtDWDm72srzgHLrMHcfdc2tdVj21oa6NADm7IjjUi89WBBbBvg6LdZF1xk3
y4E8cNs1LawY0NUKZtyiEo03dHLdGKm1ZjlMdYwGwh614k5kIbdwjOl4QLKoPtZQ2T6yhidgd71D
7MkKFk0izcxVFfPmBGzTuDfGeq+lZXOCvgkQPqbasFCfGsprvXEs5yn/NbzEMv1RZqAipLAC6ULU
9UOcmF24QpfnrfF+xeN0xEAXaBkkZkBIxShwebiknBrGfNhtuwezAcQQHllvoIZGz2UsvnHpu0df
LbmYFGAHgCcnR6u+MNfqxhVdGqo/VAYPPEs0G5CSMEJBnEnilEs1UHXStvAAE6BG/hNrbPW/QP1I
xylZHgXUAdASyPg/adRN7AiH6PGUYleIwkEJ4/uVNKL+nBV1f6arpVlikNXLt7HIQIgEJDA309/A
H2Bhwht2GlRDV5rTKSffEpjA3IoZWIPC3jAUeLCu0lPIearg3FB/nt5GGKJLGmrx2UDfoSs3xA/k
WrLLcyX3Vw0gl1DMYCGII8QK9BU1kK5svZuOCb6nZgbe/YJ48UQstzA9BIBOoS9oQOHmN7DcTtZG
JdMgKWNzjxV+9IzNXXgBFvlKXObGgL8mTk6g3RVOe+huJYCdxs7Jz6F/Wo6s3UjHghOuitmZBlx6
fqH3vm+Cwt37vXE3XRMb4QgSClBMn77TgAtnUrgtxbu28SBzJ5RkT4TiOiiz6rKIWe8+18BFr6TV
cWzmIw3qsygYHJdmijsP8piKSkVBbBvjVW4YPQ5cyuJUevxj09oxdLqW4KecTE2RvesB3w6cC9ho
8pgydzpGVSuhUYPuEoN3Bz4R6heiuLURqCL/lbfERF1Zh8L7UeZud2mLvLvo44TtFPXrBAV2p4b0
cT7i9Fk1eDPnF8jPAlOfTKCocyB06ghNNF5yMshLgZS5hJbLdqNTPJq433r+BIuHWGuee6wWYDiZ
DAeKASWuHXFKXYDgVm5SGJ1eRKvBIMmK4ZvtdwDh+4Lp8SYUWH2PcGuss7G+AoEF8F/Xp6vWctO9
boQoK05PS7mDyhRgztVHR1qXTxUQ6lYKADSO+n7yUMupIIeC0+VsKG7g2gzrpor09TC5+A/2x4Rt
8N4fgrpwwPPT7PyQZhp7YrnH12ERp6gw1M4TS7j5kP0LdSghAbB7IwC92NR9hRe8D9U/BddNMpbh
O6UuI4XQ9bBG2NlWe19CGashzZvCh/eAvdiW9EOpiQR0ced+U3ovuc/FMTGzBAACcJ7gIN4o2ZD3
15LIPQAXvPqFXlIUN/Jo2sc+PJt0PmATU4XwEULVW0x4NNFVm5o/mNXYB4AO/I3lQ6/V7DXxgKUp
3otFZgYmH76jblsChiLGh+HYw8NluQXxx/TaGr61By9wCHLdybZeo2dAI/DB2EHlPTz4WnjM6kkP
HNt/8d2sVyD2n57t6q95BYmE3tSMHcw906cwFif4CRvrHHo4a2XKcotUM0VNf4OxA5hwRm0ApoJY
olnlSWjgD/SJcci0MHudJCBGbuSIix5n6aPhrlhFJtbMEDQBayW3z0WlWx+aFl4e5xAfOrPd+rQM
Uq7BjbBbZYNbwfeBb+iZ6nvyt56GODxWT1h6ONKzdaIn5vKY/TyssmvhXO1erGGAa+xM7iVXWWTi
SlfUYKcLKono+UZXo9ZQA8XqsHyHw6jxUgzZgHUu0FktfQmF+sKRLWVdgwpnGV14K/NMHe/K8ESN
NwI4dKBLeDRDb16f47HKCJdBsJDDU8WxPu3G5LXVyxeilTZYbsPsTsB7dSrCneh640SUVGooXoWW
H3jghG4olqtcGgA31TrYTv1C8bGxBn894CaZugllLHdablJ5/brS/faJFQZIngMMCOEPq32JgLA+
x3kxrTLVBQvZP+Ya5EMblkgca0BiB9CMUTV0ZQO5DaGwJNsssVjP03MBFgaUMv8kUjAbnfRc2dMD
axx3R4NLnK5sHY9LrQaVGXW5LgBzvl9DhIOdRQLCqw6BxLz0a+jdoCF2NF3hu//b8zRj+ymOv+ah
XWElgJaGsqR784SZ75a5y5TYsTajAWYzMUb41GMHkxd7INnGC4U+NJBMulBG6WX7OQ5M1Ron9vV6
edXiDwsHxnwqYcyM16+mpZm90m0QfzrdPA1wqLZxMDC8v5g1N9kMCmS9hIZs/M7GuD6wET5PoTF0
+4UpSCRD2P2+D1CBnEZpgGbg6n3GzDykoB8W/7oNDXhulgIK0PtwYVJqO9aivkxPx5GEebwKNUZg
9CHi4bh49loCewWjaw7wQbdOkfStE11hr+XU2xKVVahx1XuKOdCTqLcMf7JzTp/H+NBQ2AiIiAlI
ub5B+cNdzVzLT+zMMi/hCy6gTxKWcXgdK3+DeiA7wjUIfybE1iTeZhbbcpU2gJBi1fTETbPcW/2E
Ez3A+OGGGjXAG8auta3BrD3QsUPoZcZ5HiU3VOrTyP/O+3BSQaPrXi1sKnc8gD+j49uTZcf8Ww/u
7bbz8iLbtACtlDihvxjKSJrcpBPPSg/wLwPUkVJCi/eBLgDtpJzUhcnaarJRfMZr8z/nVbUv1kMN
NUvii6Su3V7S1jjMjBDq4lF0mOkj1MUC/TB7RgOs+q9kNZfuBOztCrq4K6lK3E465Xcdh2uVdIsr
hajJisrb6C1zA+oCnJfd6Woo0w+5FE8KC8ZWUGpy1eEOfWTz563+I+hDTmqchpfaL/rwl4+dunOq
+q9xGij0uAznXH74M4Kv4mWaCuNlqgDP55or99R14VEFjxoZb6hrhHUIsNGIai7QIC9M08V9GFq4
h6NHGbLK4RUZ3gxWo35exz/TtAwKvKHeZF8OW56m6QH/ufIlNNIXSoAACvZgZuXf7PzKemjkLocs
dJhCDQdG006x2lpOVMY8AxJJhNrGs8fonDRFBCqMDTDh0o9CSJI33V80qGkV3u10+blf0LykSPNg
1NkKOE7oNDM53MFGLIMoSdNf0nwz8Cj7y8UDbVWEFQQnmcYBqfajZ2nYQApggbKhDVqScuPs+1oh
8GxNQQtRQOqeeF5YUkWpxnbUo4YTsWvp2wqeTd1IH6B5D65QQAc/Ro/Veevb2ET8+9yIYkvagAfv
cm40xj7fQUAbZJtea85dKJ+nP1bmYB700HzKoHI/tIMIQB80UTCrYb2icsjfHPUIGBGKh6EX6XlQ
R+yeTKtAb0R26FTXMgt3Z3A/gU46zuPjgrFrlDU36pnGG4tNb5cIMd0sbkfr0jLKt7H1Lq7Gtb9z
r95LL3e/F3U8BiiSalsf7tS4H/QuS8gb70dQ9fAIjeNx76E8uqomBv4gBV0J8pGO5cSUhciBg5Oz
jo3UW7Oua+9AkXb3ysQeIQe1LTOaTaPhtEAdnX5oOrEb9VA7l2aPapb3rTSSbzCcTF6TNu5x8FIn
W7xd4tdY4hxYAkJzZVmbfY1wqAkcevyqtOFPGeBcAaWl6dStDQ/kaRpN/HHfc+3EUs9eGzJ+YF9u
nKGCaJwBAEYVwiG4NgV4Gld7lQNtCzxS53HKDyEMnWKzBMcbHy5cUpx9kcICNR3M+ArRJM3+y7aM
W2Ob/O4UADl7eptf4JtpfSlL1Papy3L9Y5dGl2RdJS/dKLTEDitHuS7Hun0q9XEAZ0HqB93Smid/
AKk3tL/TGLQBmycx8BCicbxyrk6GOlQcFRsolPYvLLS6E+8BeqVu1Gn+Y8icgHpxzfqXuIJUgQQz
DQdd/ctoxWnQ4aGzfz91ZoaDP7Y/J7d0ZVSQ0oshJrEBZ2k6wdEJ9EgQN1FOAOZLg/GdN21yP2xX
ERxdL9SUTlVdUArogwhyjWuK6fiFL5Nqli7LDfeQW9qB4pRBg5+6oOa8wUE3hG8z7ksZyz0ot4WW
2lY2+OA+DVA3zEqIeMKcbQSOtC2TgOcsv/K4M9eakchvWRThXJKFf7sOjPywW/vpxxzVurzobpOI
vw929TKplyCpsOnqqhBlDkvyqdhQbBmAsvUBT6n8PMd1fSPSwThAV8M4SdYCdUyXc7+JzJOlO4BA
y1RJcyBFhXilTCM/T/k8e6hAyQ6r9EhzbIOnG0XxDooG0hMAOXxvgMnZCiAz9tTlOMTvwzfemNVe
07Vim5pd/F04fJsMUfEVUhfTEcK/2FepeMHkC5+06hrLaVezxLhXIcCHlYvDRV3rjLuWOsadQTfg
MOVMYPf7T4yusFPuYGB1p5m6Y2NvWOggc4hy3dYcFsdJaxyV4MoPrJtQOIPq27MF2butAbjiGcKN
/FTCGnZnCVE+Mu7qQW7k/VoHDTCgDwbLw7uoM5zwunAcq8wO65XJwytP9WA3k659ZTMmyWEs4322
gSYcODlkSEZZNN7ivwl84Chbe4ndrrvM4tcu1etTHYZ8ixMU/rXqbDhSms5fTiWxovast7H231PT
uK7h15ZiuaZSWWi81aJs1l7VNptWicClioxn6BE0RrLGgsuKajq7Dz/2JY1TqmmybAcA8o0Slyk0
OOexEW7rWRJ98TX/71Tr86dRxsZp7LAx8nzR/Bibdjv6bvkNkiDFnvujsl217TdZf6fx3gKPEveC
Dlbcty+8Dh9uJ5sfEv4BgajlLslZC+KN/OVA4/KYjlnzIDHNWJi/ptBBDa6u9Z3NBg/F8xi+Eomf
e0fqR6X+appJv4ak50E0dXSTbt+Fa3/aywYI5Lk3tYBmTnnW4k8Tjw+8nepLMcmvpi7Cp3bM83MB
P+5AMy3j2njyF1VDqGEiw5+piUrWUjCJU6tdlzhAxQcPwL8yAg7J/ZcuW+UNR1d40henqXymTln2
6WFg1pe2MOwvU6pBY74349/Dt5bFze+k039XcLL4igPbCM+3ybv0HUuPbSvlroaT3iPq8GkZIja/
Dz0AeWoSGCB7CTuKH/g8iqDqufOwwgi8vdzE8W2pwazW9hpQljyw0GU71ndqvD62Tjkctws/7PwV
xUA0ilE1rapDM3jveZB+r6GdBomEJUbJSZjB7le65yWel4MOrXEDygtVVt9pYCj0n7IuAQuDfsCB
9cAtJxBcffYbEBcYy5RQn95Wa5ySfulqZq5KAHqx84iyW1IJRSaT2h4wjeiW1QKnO7obfu1b+5dl
F/pvGeReoX2NOgPq7FCFRkWoaR6yTQEGn7KTxnjzoLjp5B9C4JyVOGiBNjUdMzSTsfb7FKaPiTBv
oWpEpE1nAwU+nxW2s6I0yByisOfgNJHyKDY3KQ6No5Q5+D5j7pycsgj/0qHfFQOYdL4tsCcWw7Xq
ehSMHTDQoMJgHIo8fkIl5T20DNY6PKldSIkE0qo0iPH+yTF6lMh1lAl3HcsgsByKv+ktzTr8rCoD
05Te4NQIeH8CHebER+r2kI2866a1oh7NqmDosQOP4+OsMoOMq4YCArSWY28HGri7Kw2RH0YcKK1c
hzVP1EiczARFBWxFp6ftHBvqfeKm5oMScKqeHUyJJ6ADimEaZBNLg9ZM3yekU/J3UsJ03rQjJQan
JOA+XJZKHnDuO7UO7qv1Bv1e+ZS1Nva7rp7+ioY4AFEA3Dy9fY2wjsCrKb2bEZyLoAdXmiiUt7Ae
V90Yx3ABXud2MH8pyekxU1/ayss2aQ4BNpjTA0NBX1yDhssE8qBjbgXlGIagcuV/6R3WmvjPNq6T
kxpX/LkbV1QQum3oSOxBVWzOzWP9i+tVd68x4HGIBwUomDhAKwv3XkblhNNXExLJf2JMlOmu9vnD
9GS7G1BU/ma3EIXs3OinBX5fYEe6fYGCtHXlZQNRSKuJfpaedqogpRtEbesftUrHdkJv4ltoaviO
yUPSp/EGDxxbBHBDgfuRM0IFCzvup6xA7TQsH7XqUAT2WTUUswWYupVeBnAU0J+s39K0p78TC+IB
InKGFyhnx1sfX64gtKdsuBpuDnXgwuq2rTZkh0abBuwN7BcZ6wCnl6aBqkQ/gL8Rv87VlJhBMYQz
0GtnJUxUQKOVEU7/7uMf8hQyAGWcxLXPjiqQyqYEHStvR/tsQh0t80PrWKqei21vuaYcyk48LAtd
+YPhq4vyjFlWx8ns80ObgifmatiGVnWx0c0RalGqW3Vg+dAVNXo6Yn1VtH1giaq4GqEFrW9Zg4Dr
eNMeFaV8bfjc+gLbyY/dNoKsyDIagf69SbrpR9fX/WpwLetuxIl9z8TIbyOUB5aQpeJVxZ5R6Br3
beo5F8Oxoi9Vtq10z/wSDyL+UmTbRnVgnyqfxv5L0+QnRxPencnW/CK1Yu6ZvWN+yVn6ofdnTBOW
eJnAgiiAnqot7Ws5le7NGVB/0QX/1vdRd/SMHoVeNTgUSQGxl9jeglX80+w8Zw2YpfYAp/uX7vLp
O7M1VYUa+IXiTiV+id7/GJc+WH/D6A94kOHwTH1oOc+1J4DN12akm18m7obUA3kTOxc19ieTxlTP
xPr1i44S2FlO3q4fXSNoPSyAOHBor/q+rtv2VXb5dCqhBoyhcXq1W2FA9oA1wNWjiwMPIfpXacbj
SeRCBjwV06upYcviGZzvrEbDBg+uG+BXASF0or7E38ephAk1nCjU+Id+a0YvKd5+cO6p36xYFJel
0YH3+NAFIeKt5REeov87jh1VjJcFvArphYUCXA82sbRQn/vnJbbElreYHCFs7OZjYEMP5K32leeE
Wf8YoN+46eKuPsKiXnuOWPFCS66oGopAd5z0CgHrGgBv7qxowIy0n3CU1Z8cfK4nPQRjP1RrOPil
b5LQurcSmMIWpcrL0LH3xgDl/pLU2NGCDjJt07rU4M9HLSUVp2Li+jyBptYWlkBa08+PVHrs9qZM
zie6XBZIH567Hy4r4SM1nbL3ZdSSz6AH4+o2nFm495bFQ38pEhx0ZZGdgJik832luv7YcLBdULOg
USf2Ohy3Rt9pMDGS/GJPOhZHQS4TeIm5cL9SRwTU9KRxKWtUfXOJ3eeAk9sVjYQtrJ7sOIk21C36
1gXGUAOjytbHYLD7ZM/NPn0uvDy62rl+BY0uffZxKvgcitZdxXhdHijGZNSeJRffcRiwZk3kPQ0+
4It5D8MCrfKtb04W1lsX/4oddUHFB2GVT8Br2MkrNItjuJh41TnW/b1jFP5N9x3dxWOlrzbAMcLg
WAWXBozWL1wz7XWcQJ3f0iz3ErutC0BC7M1XaS51CN8Idz1UDH4KNEyJ6ZC8ZtA4DpJMpucGQnun
jpv2Fsz65olBBjRIGUt+MMc6uHZh/w6zflubVfFzUlayeTXqoEBbPVSXCXBCjbB049Cz/r6oly5o
lC4p2H7Q+t8OL/JErEYdbtl949XOFWCQBDRNlNtAWe4foVQgHllW7Cgd+egMLIkK7qf7SkroAyg2
S4gHmTBS+0ZEFs33m900QZR1oboYBWzP8NvfIkWGoYzcysJglnP4M3++m202u0+jbuKAwIdDsmCB
8WoGDsWKzKq3BOGdByTrL3wsNwu0l64qSMzMudTVoq7dA3vRB/AHA30Gq8VVPMT6s4My/n0w+oPX
JafBLsqvnSubfcjTaDd4of3q+W5QjQ774fC2W2Pdwc8SErIP7tb1ChJEfOugQrduVHWKKlLUeFly
iKqoPyylq1aJCtAgxZauyk1R0jgsIUqjWw618bvOsP3DUbbidZQxrOfg5eKuQhcUBwYiGFtFPq92
DRM61j+q74u6vsHK1d7Bh7Odu55Kp4FCy/J9Cw+jFcVcmhJPhomNncM/3sITenbA4+wnJdIPpDu0
jWMeUHb9ttyU4rll50cm+fN8T4r1UwIti+GGokj2PSpRvABo6K/Oxjrifzg7jyW7jW1Nv8qJM25E
w2eio28PtvdlaYoThEhR8N7j6ftDFsUieXSl6NYghTTYrL0BJDLX+k3v+M6T03bjnnVAehz7qXgg
/+OtjCqqf9fbk9E51RcidR20u9y5s9ArPWko6MAl0/t3Iqs/BcuHsbG7DNlcffTvtJ3SLlGqJbOU
1aElRv6mevKD9LYawvybg7whPLcKQVWvBguRyte66gLKV62n2XMOVTo9tXyHR9GG/rUYWS8LbdZf
UFRK11ousqsjp/EpnMRNtU8m8JCwyewDCmDGC0uAwshZgtbuXd0QNFfze7e8CV5nfVVHmOZTFPKk
vb0iXt8GReIZ596Qr6e9trmFuysd3b+U9bIm0LR+rTTjlKqbUQh0lTbO5NoV0SSvXYdawe+mpOXm
uXZOYE7eKUE5Nd7P0+iihbA2F3zRW/FmB6Dafqm+tY11HIIXTd9Jf48I4jpz2ka/d8sivbGUxA9O
INDCdWLx9/1omIK1C0fv8kt7lZrFrUhRR1g61fi09ANjpQ4dgTiT5/SvHbU9atvMdo01WPbkFvnO
pbdSM18nVWuCnavM/ehU3mMtDHYxqb557S2RldsUTt4wR9Gbopv7OAmoi1ReW8rR3hayDrfab0ra
ZViSEap4rY6I5b6Ky/3SrcYIy2mgP3jFttew4+b9fw4XUVkURsRN0yQocQN1KE2AMVRt2aJPq46i
IO2wQfK4I5cz1GDVoap5oa0F4jKXpLKAy6iOTovzTSwjCwoJn2x36d3UuvJSVpkOqqj8YmeD8Rh0
tv6Y6KiMyliIvaoGYe0+hHCMlj5VWKCzdzjIpBuAOsaj7qHl3Yfo7Ib2XF/aEI1UEqXZkvpWLarw
fZsNfCimdwEpNgMdTB1dKz8u+7Pms85TR3g7LotBExNJD0XitWqUy5hXLbW3umuYnw2zBHam0jYm
vj/w44rDgGX1EZ80oCzggXHVIanzVqi278PCGHyDPRrVFiW+ea13JDmUV5qyT3srVFuNIZUegzJQ
7cp5TXmwqapshXuYe/n01q6XLXhyIDiangVoZc7TbcCm8v0IZMHQB/9ZIrHzOBIvnJbmzITxyRoJ
jbGlWkLr3stR9lutBBoV+dpwrBd+MZ4zFxii9tNkNnJnp5a+qcbaeRryQbtzQ7FXNVhfztPP40OB
w68arzqD2vVZpXiv49VJy/hk+XxVexsv5iTaZX2B1c0Skc+9rhxXAAa/MFbfq7bM1pHxWHptG47B
qjMBUyEeZKx63aSuut4Kd4BI9W0ZWDinNs9tEkDx9C2cp9apP9RfowLwmREtXYaq/tcl6wzkJyEx
jx5qi64MoJri6NqIwwdO3IfsqH6ut0NYHpml61VruPS/jff7iAW2pbkHa4kONEYQXQMbIaClNqZc
p9USrEk9OHIqnFC5vrhPYzj+c4Yop2pTg702Gzf6OLZb1TZK41oA07tvW15vhXzHD5Q/jKAsWOxp
7zu9Aqs6ciOqqj4h8526kw+3lN4wHV1k3YbwNGU2ANqpLb8pzNeIIbLsv7zpzWdq+usD8HEeInK/
oIvVGm/pdLJKv/S+me5BrhKZH2PE2IcGWfblSBU+sOjXtjHXx300hNe3zv927F8NkV4x7sIuyQDI
eKzduxKyS6Q3hzIyiHIhAHkZ9LzeJWUZPnY2WK3My+uPYY1tydiaX+2FDVRlOCKDQD7OjTT2dtiY
J2+QiMjo00vVS1y4UXJGOdFqnqO6eqcHSfQ5bvEYs3Kvui/8vrqksVZvVIfPyqHQs+nFwuhh11hu
Abslbt/OlLahY7FI1Kxu9OqkOYt9sx5kn/KyvWtF0AQYh7yDKYt7Tp7/3ph6+6Hx3HgT+kVzX9ut
sR9HTT+xH0BJLtROQeaRUIxzEx3hUD/HA2xIu8EAPIja4VgGWE2VC1stSnQKx6p4S8FlU22qSJvn
Nmcege9DGq5rHxCVDrZ1NNWoYUUswHPEabYEef+sv/XPjgsizE3Gqz6AlhEGs0plDiNumG6+t0lp
fYzN8nEqRv+hRCOZG1q+qOa3US3Sjx9Nu37U5tR/cKPpFsaV/qVGK+/OtXTv3lk/+X4dvEcoqbqa
Hntdtfs3iA1sSM44R32whk2qD/O5HfSvIfzPJ9ufCLk03riPNb1952oefN0k+/IXAzLXXoxSdWLo
xPkuUyph3w6EMvLeR/VgqaoOa5j0S5p5HzQ9xhTPH6etzgoetrLuPGV9Jq7oyz82s7CfZpE7T27V
31s692OplKJ0jLoOmOKGON/IpFmhJReCH6OwjTi8mLUvEcQd7c0vHaqqhqjBvdMBlVB19D2KU2AB
GK1c1JIh1YwiCXfekOfPLXn0c2ASx0sSkT1XbmY/xcZa9amWLDZR+fbi9KLaND2ctmZWh6T4GP92
+uunTa71NGN3YXXZsxF3/VMUb1k3Jpc+bHZIi03HbNnQc7MlF9WuqkASmHKzEYYw/Jt+VS1RvbEx
+w3zZLfGnse+GBq489cesYQEX+uNtB4AiVUH1abOm1SYUCwRQ1VPvSI6OaC61ceopnBchPCwbdiU
cw4YrNJ8JPxKEOqmX5ARCNOHqQW92bFN/N3Kka/rhy9C79p1PgFkCWxAS3PkG7sgNOp3s5X8poGR
+r1smjPhz/6jO1bZFsms+kK+sUVqIL73XTacs20ARq2S9gWttxQNlhdH9+LDVJI5U9WoCXcxUb33
fdPaAFPhr8XLMNQxPw6RSAEfTs5VOm2wVuOhmZqL39p806CTPYD0/1211yVuo7GZ6zvDiNns5yMw
mWbuj3hdfDtyljbkEfsjqoD/1Oss49Sn6I59TSsTkZYlntXkeGLE8Yhy3vcoGCz5EJm2t/rwuYWD
eVEtXQzQJ3fL4JK1hbXyyrS9L0Rrn9nVuJs4cbvPL0L4zedWz+SGnY7JUrQAlZtCJlfdduMBTq21
d4hcyn1qtsC055ZAZSzP+dTeTcTI71XhhJl9L5NqY4i2JF7/ZztPmcVydQgPb22EkCt0X3t73dfm
tUynF0XrS9PgQ1y4zoNJTvHO0wxUdBdanzd0JSTy3jxl/ex8SM0X1WxnjTikpjtsVXU5OxOp+8Au
rL6rYO7/cLbg7z951VBfEnN+cUqjeZeKfgdau3oZyxjLhKQ3d1rqlS9D3p4RRwiQqbbBu9cB+hNL
e9wY7VpYZK7V6VCbCdVyehXL7ofTwdGfEV4InmejYVVM4KDQBJolerJPJit4kbV3tlNHf2oys7zl
UQUjeWnvO6vYNJY/njQx2B+bz6o1E1N28ggAbFQ18gUUAK+ybjP3NUoqaIqpiCaOmvIalxOSvPzU
a9Ys8ppN8/4tlqlG1ELfO/ME48GwV1UhS3QizXsXpaAz2J4PorIXMkTcl2dp1x+a3K4fcqepH1ST
T1O1NM2i9FcwfoAxdZATxDAVZ88JYTGow3T2mbSN5uWHNjXwh/rroWp1sqSWazmJ4uw086qwIVR4
s2t+CbuNPkzRl9iq5Doi434LkEe6+BmEAL3JnJfGQFC/q80vhS+mlUfS78HN2hagUBPuIV9pz627
xuarBizsxA+g5QJ2gMCJ0rR1fssQUZyiwPmY6MRzYhJ5ADTCfecZ2TtTjx5RxCs/exLFez/0pvu8
qNxz4iJDqTq4W0KAt7+JMa1hmy38IdaoD3HLr6AGpIn5Imwhn/hD6mPEQ7mLm1772Brd6ydkfuOu
/T6brjhAIyDrVzWc2PommHn3wPAhzjtYnO2nkqSim5UpvjJL3QlIF77WJ7Koe2upv64C8TcDkD7C
zOsqCX/Ln+e7Qc/SO7hTBitI0ghvHUAl0rvY74xVnfbfOuyknO/SpeOXM1RH4As6ytpAgI7Mg/oo
GbXGpkZz4piaxrtJ09wXAwz9BtUbAlIkbT7YoGysqBMv3VDW+3goon2USfHST8QEsW57XyOQfKpb
T9+odrsaP5atHzw2VZ7eIB+4q7qc4KVp2nDQLVs7QHib1oOsjGdNeObV9pMXVfNbZ3zSgUMtXaoo
Le/Cz6/faa1lPOeI7q+K2MMVjJfksTPltMyO49XohXd2JRD3pfaqNwllAEMqeA2v1Z/H2Y42XLE4
/dBMc3sbh8g+RAtPRYfM89HgFl5ldT9czKVKGsxvPWQm8GqF3O+DsF6agVg0W0JV1UFVx0E+hK6o
d7i09ftMMWkUph/F1TVb9+HcZ8ZQ7KMC+qGL5ijoM7YafnnOdfBAOuG5xwHuFfL/oriyNTeObKXt
Q1f5zY05uNyC3kyfHRc/WNea/U9NrF2FBzR5VU/7tCyb+3QiBAoFEGJk79f3mSfLy1AmzWa2puiz
7wrWN9H8oknj29o7aGLrfvkVpgC+VBEaoEP4Xd6KIK6mS+mAvytGft9xhFDvpty9y6FrSW69Ia1J
OuftyjA77aE1R/voezBIPYAFH0wXFLqsrc8xKr8ZaBpU0+3nDnX+rYnHwqXWguzSmbO3jcNMPHtp
ka/GRTz2jxEZ5a9eHRYrU3OtqxYCwBpL7X0a+Np7uH/9qUi5iVQV5xq0DIfY2qlqYnVov0ddtSNu
kq5NPR22miejl1iTv2VV7N/HvTffizj/3TLt+CVu22oriLEdeGtQJUsk+iz+YHIj42Y/22t1tjeU
coVK2HDtRN49j+Lb+La22v1YJvpOnW7o6V3FS+cpH2oT0RSSZu7jRMDxMex7+7HHWEbrG/eialVQ
QJOZEYlWVa1jxChtyQurD4/qrHEQ6Jnbkmnhz89gve5ttBaJ86kR9uuHj7g11Fm1M8MQqTh7/hjP
w/RJj3Jn7bpFf0FBUH9M/2yflnb5vX0Z70t/+jSCdl+P7fRtfMeTnOKNdGKxXm/GvsWXzJZobluD
9j7mLbIOHTs858s1wZ3vkbT/fN/V1fS+ZMW1tBaIJN1Nvny9buPU34ycZ9hBPeZDJ/UEApoJBkA3
pvd5jAaraX0wjdq/xF0EIWmpRqUP9gvNHJy/qdYedID/5qTO8hc9Zz5aneR0bsFbpPyrk0h5uE++
IQ65nLR974ToX8WZdtdXgbUeeAF+KoW5i8a4+4ry6buyG7MPXRwhupAk6TUrovkcp3a8axIzeueN
VbSySPR/Tax01ZWatnXykBSJJhzUqymctncvgLsgpUExWU9m6l68oK6qjerWl7qmC6D8AO4i23R3
HvGtx7ke4JMC8PxsT+NWB3aCom1yq0EivtQa1lRdNoz3pZOnB8tyRjD2jXEbisFceX78INO8vsuE
FRxRtDcOBZHUO5Sxw01YuubHxMBKSp+aPwaDBK/Iii9TzIm+aXZPpLiYIQgir4wOLaKpCWS4Fum4
npmbMKFaqolAA6/qMLcY+gfHrIsHdP90p3uIkrR/sDBhvc/9gK3XUlvaYx07HatqWaS5B1uX9TNM
vfq5sdsD4jHV/WvTDL5bA9J1VJ2hxJ8PkJXYqF5b5Gwk9eAP1enCe3n+XXVg1lrzAdnZb/0jKqLt
+9DIh0OjxWLRdsHkaGhgQ7Tzbzm+tiiEGP6JjYX9aLMjVu3enOFuMAYpeEU7OQKyQLmnHZ9f4026
buvnTJ+/Vcu2f62+RqtCSaZuGexI1G3GYdhYju+fUn0yLrHZetvEHLWn1mUlYlcGPP3M3LgWgoml
x4Nm1/UnT+IcYYTFV+yni1Uj2TmHtoXEhWF80HrNelyoLhfVXnTl9Gnq3A9ebjs70QzZZko9Nj+x
+6nDuwG7Mj9hz997uwEXkzPL3xrhdx4iS5fTk9cG9srWdPNxjHXs3nMPBW+z7c8GWl+QSpbDdpFb
njLo5W2qdau+8F9UzuothfUDRlv1JLrebiCsdmtVfRv9S4ZMVbNlsGXGPw7+IcNmNhW6k3GzVmw3
RWgre1SVlww6QXGt0TYjvMdX/pvqDoqhw5N9ob7lyxi5jBmMDMNhd0zWRGWseRWGrndVRdXiDawl
Ytyyt/avsV7TrQ47QzRHBLPvf2h7PWzt4ZGofHL89cNY0NrQHPJgrT47Lafh2sdbbdHvtxDawVm1
+qpE+1Uxtzi51zKEyGB5rwL/qr2S0baI4vz2NnQIsfIp89g9qg9TJ2QW0VyROuVOtZmNTRA1Q0oe
fr8L93H5CXiofNZB7DSFVXnfSIOqx061Odq89f9wEkrMzrqQjQ03sLNYXzf+udTD7N72bGcFtaT/
7Brl1UL14r3mkniZkMk62HVnvXPK5F4NaKF1riQT972fZwjXSF/bNP0fgdGYW9NK5G6sTdJ8sY7B
szufdEBqJ1V1QluuDS/+o6ymZFVGsfVu1PPkqqo+j8yzMT4Q9oEqi7XWxojy8GUO/GaFIpR7E9aA
AmNk3Hw4Yy9DXbq71tSzvaom/UCWhJWP7mNP+vrj4oUSJEXz+lOrn9XOIUsRHfOP0Rw7i16GtNez
t5gQqTp/u2Og1TdOBrzlPEixrfDF2k0MMP1LmyoMUaV3QZxMu3D0/NVbhzqDpW1yYgf6qNr9NndW
XZ1Pu54dz811nBPEEeM0LjXVpI7mDKeirNioSpSN7S0icHpT1SGLtWNJPki1v4743skvY+7wUUTK
/XubOlKDmeuSjZcjLP/Wpo7SBjtXjT9kgzVAvnIRZ90rJKXuI228IiwHDFPkK8/1oqsCX752wFg1
j6QfHxZSpbNRPXxMsnXsGEith+bJv//1P//P//4y/q/ga3FfkFkv8n/lXXZf4DDe/Ne/Lfnvf5FP
XJqPv//Xvx1L2NIRQC9dWximYRsm/V9+e4zygNHG/ygdK5q6wux3HUqJO0fOJjfcn0U4a9fOi8JT
FlgeKk0DITYR3DWggtdZmrqPKJDmuwBTK0QbLeLE7fjV6pPoPX/zCrOCAX2JNmP930GW25iLlKRX
JoDppGVfPBQ6N1omd4OP8hbZSuMDak+/J6O4Q1c2Oki3Hx9UEQS/kdYq74madatcJ8v19z+Cp//H
j+B5Qtcd0zRMyyQ/8vOP4PAXCOb4emeBbtc2tZzz9TSE/Sl07Q4IaxSSwMKAMS7s+eQO2NeHhb4V
o95d+xIjn9od9yKFkGqG2NCPQl5rkVmvbCyP2WsFZKLfd1l4dJxZbrXeRRl59AfEeNsB/VNkxYiR
+2u3SN4lozcdZzP4Grj+wHq48C7cfi+4t6bbIBT9YyybclVMmAKLRj4axiYa+5CAQ2ldgInahyZk
sWOSCQ9q6w4x7kc718w7x9TkEY3vjzye1p2ZG6y2mvHEure4N/BxhLKbXjD/aTfNWJp3ZVhkRxDd
n6p+nK9iEPPVWQq/KltWpG2yMgsSeXnjax9Qo+DiEuU/VYTBP9rNuO87xCGsKQTKnZCkWJqH2jbw
g4WSqE6qLYA0emOORGe0/AMyHZk7aKwNcaCwCFf2pRM8tdW80rpilVqa+ZKmAjM/G0Dk31990/3l
6ksXmR0DiyDTsmwLhbWfr76QaVM0/tTupljPdsOi3j19L9y8kes59rp1agbpKjabeF1EQ711lT3d
KHJo6KvK1QSxsj8LMxRcutH7UlZ2ifVhmaxyy3/fJjhy4ZgT3mZfC27SMoJbbcfp6u+/kLvcrj8+
09LliZZo5JvC8lzLWb7wD890m1qsholg7+p5RBwqM+OrKsIoQAcALPOKG83dqbYx6YKzp7tbCEz5
U+WG9aYKO39XV2P2BHSqA88fHfTGyxZ3h+Ey5YhsSyQv1mTJPOQ2PXF17UJcW28S13op3Cz+wzFQ
1jE0FDVZLtrRNe1/n6MJEVBdyps66vCuIaQjyR8uHapA4wB7hskTCAUtp4YxppAIgzJPDE54G740
doyzaOdO9zhMyTOXJHgYvK7YofiTrKo+q57AsgJO5KbpjR4aoVVkl8Kf3GSjDlXRezYGaIih/9BG
JAE0gpUjcvH3V0OI/7gaUscU0mYCcx0CXb9cDR9cD9r0Kb6uru7dEUyPl1REtsAMVcHitd4Ws52v
S5JrD30rPZSux1O2fDl9ArQuZr3YupqN9orfNNbBlhNqYe4mD6EkmIMtz7KNGmzaXB5oPxq2Yemf
dXxZD3qG/C+csXVvOUhtxBsNpsxGjmm2j51RPMdxMO3DFkgL8T3jEDSetiqXub4ohTiERvu5DTTL
em1THU4tN73XdeRSGKYRY9gkZG/WMkAMKAC4vi0S07ymWtlvhY7RXEQ2GmISDNhZA0HLSnFFICFa
1wY6UHkG5CdLhscRC5wVChrWpsNuAjJo3z22JbKzIsRJSU+yw5y15rZe0t+t4YMQnlxeMVEzQCAP
zWDlsZUgrtzJeRMv92Q6aS9/fyH/4rGShgnW2cTMVHcdb7nQPzxWBgZFA9GYehfIag8i0TsbgWvW
q2aUHmIm1NusrvfMM89VH5eHIYkRgBrqlOQtihnYjvx5GJpxfVKNpURqA5nOaaPFWNMUNqBxdaSK
RvPEDjXEaxC6QMFeO9rQ2XvloZjsch+6pXkIal61k43bFGCu8a4GBUkKatp2JLkuqhgNkV2GAq9L
mMxgW/VjZLqfx6kFsF4skkqaq/eXUFCoqltvWzyRTp4hs/NbMfsWINIAFDczXbHyrb49emTtxOBb
p8o0Fly8DxKUCz6Y0NHwiZsPkPqdf3hfi1/f19JF3szkhS2Z56Rj/HIlbECCWjUHFYEFM8KgfcbE
yfGhKHbI1TiaDB58S/ar2HAQU/fcBt8HtOgc1H5teFA3rfF5WoKw2qKKo/N2Xhqhd6a3IqtJBw29
s2bZNq8dR+sPeiIjzAmahv2kId+luuFgxJWXEcFTflFD5u6uX3TZ0FIP7kRmlDe9OiKOWlwJ4RTX
bIZImptEn1hkbrBlG55N1PieLRGdWKexYO7c/JU+9wNd7pX8pnhwqrVKuZksNzorpqU91XvZsIkv
I+cbUdMLU9b1xvhh0VoVKzVsbItg06cWM0Iee3dvg7+fL1gxrHAomPZwn4v7LNavf//U/Mfaimvl
6FJ3uF6Euy3rlwVm6NldbHrustOCS4N5rr8zJnt47oo5OEL6GNbzUo2D4Ip4/0G9QZgqzK02IRDt
1sVKqUWOi5akaZHtBweQnUaPnIL0YHu0W8TrtCcXWaVDH9v+SRWQXLXTaGUQcFyiJ/AVvUfLQe4P
F43PoR4dGyRVj0iiAT7FGbghLQVEHxll26vfO1wWFjTtJtW0+eD2ljjJUGsQK+j6kyfSH4s8aT3S
NN8b1Ri/RdwXSs0+WtaP47KSnJdCVd/a8LYRKbpSf455607b5I+wKbtjOMaSwDvvNLLYZGs9rBib
DGaDaeNk1LVGX+y8aGMsvpAiSvJN0ZIol2wOoZ204apffErrwvZ3MiqmdeWy0jN09sJCz/0b2jkf
UwegJQsTcdRLaTy6CRbRRf7p7+8Cw/2LR5YNhu0J15bCNb1fboOuntJJtLLbZXHur0XUWYdWQDPa
VpY8478Jvi4tC2wAXHsdG3MIWARLkrivvqg1ciGjeglDP2P+O5yMIhyZ9gjxZM30CM4eEcupOiF4
Hp5CFGmWWVQVkVl0O1ElL6Fox1tb8hMmCC2A4ZqvMp0z5q7lyg16dMKwsrNbgOjmGKx6d5wvEHS/
FaqaWQNBuhm5v2ZoLpObNRdeqvehFkV7d8yRfRvS9HE0EKpHJShaTZplnFLDw5N1Nj+T1Rm3Rr2u
FiYCFO8NAXDvGLAqPVBsZzK4XAj3IJnB0ip1T+6ynyBmGpyCmVjmSGqwSPr+ZGV6f4WcvDe7cj4F
RJQ3gW9kRKe9bjv2EV4wOTSMMCwIiKPvU1t6cnltn41ub9h+sPazuN500bI4W+4PI9IuUq+zY5u0
Y7bB97bBlQ3WaY4w094tKmvd6mbNFtvKz23baAUiPSSL8sC89Kg6VgVyu5OPjif34zELPP+UB7Cx
+1APYbosnuBLEUJdORneBFKQFUnEW+9sJwGIrlq09TlZ6r2YrGPdEsNxRPMcVtonzS/KBT/WPNez
WW9QqZn3ATEI4MSA/TSu8nmoZbIaGrsp13FTo2Oot1fdcOunuUFFCz08uUYaGlsSOTzpwL/rMaie
Ahd56DZs5qOH5MwOfMIGMnaFqzhFxD7lpKrekD0QJumvk5X+RtwF7l0i2uc2fJ8vpqXcqABUv/tv
s6wXpKGwEQxdHLaCzGSJQFHEyIn8/RNl/cWy0hOO65FasWExyuWB+2E1gtRISehoaHakkAJEv8Pp
ZNs4nupF9e1ItRFVXmh1A1Y4yclFSuOpA2jJNO1t7uZgec6SeT7kIHXP0k23Pu+CkzL4AGoLEEg7
WXplEvpp28OQ2qcSwMu5xA5wbxf5Mxl092Q47CDFEK3SmsD7rJUHU3rzXY1vOvREHGJaTLz+YQVg
Of+5qJaOI/iPglX1Etb44dsH1aRB7XUA9zRT86W050ei7mzVl6Ju+Q6qGox30LEtmNnBpRmrrY5d
6H4OehCoMOf3uAENqwLjvWu47NlH0XtXVTVmlJ80hId6NEDO+WhuTLeadoWoWca2eb2tYife2no8
P0cCPHs3e4dodqJLwkZjNZcEO0rd19dy/Q8X3firry0dk+w6SyAu/s9fu5VFQAgR4iM0vH7nzvZA
8mWOLrGov9pYhTh5tc5ckexje3LXnkYmUhViOZo1m0neRIMEd2h72b6Gqf6Z3Dj6dGhtn3ApN47t
aMp3M2xvcFE8siwKTu2yjjSSFBJA4P4Gdyzem2Tr0S2gCHD9/odvaf/nhlxKIVg0CFxIbIJhP39L
kZutj+I2en+joe2t1I5uzlJUUy/2Q8Vb30+6y5SExJ56pilVNQIchQpp3cqi1tfc32iFwNRbd/nw
MKCudYsDSztkApyXY8/60ZuhRxdNK9EeoAis8OyQKz2rWtlNyL0j2LKK0ir7MEATj0jM36zOI7VT
O90qRD7g3cBG7Dbrd020Y9PxW5ub0/uwkfE27TteqhFQQKPkn0bIu7iF1cqRRNX/328Jj5c9N4SF
nL736zxQWGlga3Jo0ew2oarnAS4tS4EFAgE5Ak+7HKmEU4m42grinrunGVkdsS3hDZ31EWAUbqhI
1mWxvxmtXt7bHfROOklbNBdAx/4+sozqfsYY9T6ucbkaa66K7RTrUu8+yvijbTnTpUuaYmuhvAwN
5R++o70sDn4OaODYpLPtIkKjc+f/Ep8zqrEcpCyZT4jj7U3y0g55nWpYNx0AgLZLwRctBWImJDU7
vvNbG45Gxlp3UnMdDFl6tkbP2HL7sdTo6ua6EIPzinBcH/mQ2G9TGjtQ1VzgxShER1dUNHgAQPEp
uyeRI9A6YMCAJD264mYwVRs/yIEoL8DC2i3yzSi6dpu4EIO9qu0O5sKLDYP0UCTVLbD9baz5zv/H
8+K5/Mi2Q/RK5wf6+XkpkqTLx8mDpwGI4AIb1bzYBYrOTWX060EYd7NWDWe8oYt1Ktzg5gAtPrR+
9gFfjBCYcNaNG8fKKjQm5zvbsTFhNHi5kLXqnVMkExAn0n7ISoCXzviliEvxNLbvIMBPrMR428z4
YcE2M941CRphYBLbgzS0ox8222pK/Q1+LyCiwt64z4fxJa6cLWCZ9Itt5KTWpP21T4pbZZJ3K0Vx
0toX0odSrFL7nwJ9//nKBBPt6UR5PV0KlqE//05zmetl7RCJ6QM0naB4CvJ+EwgSM7lbTEOfABg9
hEnCEsg2i2OdFeFJs/Bmq4BKdQY2ZArGaTcSGeti3PtFH97CKA1vQDBvetD9MZixc8mbrj+EfAdo
3gXbmxRtCnfMtJuEQbr7+8dfzYU/PxqQRSxCfcyUpsN2+OfvFM1GVJtz2exQnLDXrS23wAWzU506
1qUpCnkq4B2PxNouLXo4BOKdb4WXYj1gOeFRFw5Qt0wb72cQB/d1E5lXLbowHWAnN3mXt0J2znZ2
0ZU2UazUPQzYEkwfQ0TbwZ2n3UodQm4dAbVTYCwImiwa97rHJmhhcUHcCC6Dk5E7i9NTX3bVOgq6
q0N06qBIME3aiE1nFoAtart4bBKEIuvkshC1th6RrlWRW6RYG7EO/XZYviqS0rpmnjRfZAh2I64U
ZlZ4SzQDqVyMqVahMQT3ZjfHr0XdhV8Mco3/MENZy4v318tgEtkxbSkl//vlMnRo/yPSAdg44eca
N0mGPiwGUeiPpqh+9l/Muf8YilqDA2NqN89mn6p18kL8CtJTN5LqnOVx5nV3RDzv80yo5qKK8ftR
R3AJWadKbB3Tik8weMnudvEFEer4EtfTMxm4+Aqyv4NVW4erNifcDh4DMezq4R9uur/4toYrDZ3l
l0fSRG32flh92VkoOlw+691gzca6DkCYdp4YgF7IZBecp9xHPt7L/piC8GHK905mVZf/S9p59Tau
pWv6rzT6nj3MAZhzLpgUbDnJdtl1Q9jeLuac+evnoffu3i6Vp3QGAxQES7KL5OLiWl94Q1LTcZyZ
CQKclV0Cxzlq0HBtjN0olPnVousD/ca+3LUIWgdDWThhrvcb9MUpro3TNyPJ8OrEtcOhUdM4yzBY
G0vJEzfGxYlEUUzJ7Xmh1dUhao4n0Izg4H5cX4ADWb5RAoyKySY+XkpADwezQqRrmVdvrwrjvrFD
SG6e4fo06V2I648xmsMNEu/6FtP41C3XnEG3xs7Vi+VRkvEmjpeyItWUh50eCeig62W81k51r6gp
VKfwtc7MNPXXEJCCm7IOOn0qUdXWvfLT2FcROaiK8r2/jJgqr0wVcdHGbaTr/lxamWO1Es0oHdEp
aareOsMcrmMFKRHd9BEVy78VSOy5dSlRt6yMl0oplTXAo602iAdhAXeDtiM9OTCJlla3thHgxC6I
826wbsQ4UPFfs3YKfuo7eAxYSvZiv1cAQdVDqWw1YVKcGhEMRbO8udQpqGc5QyOobt3oxXaYorf/
96nIqmcYkq5IDMppXQHJ9KGqqrzxoTdyAvhONnn/kqo1zDEZc8FMNC/DIEyupSCTHJRIzI1pmclR
x937ssG6KxSL7YfNQVfV0dbIP9r/un7ZWuTTy1JUzgiVpq708kFb0HHC6TJ0J5SCwmJ+7WjEbD82
QrC52R5Q8RzPyt5Qylsrg31Bnpw0dmkhI62kGTiFXiKThBsO3rHd1C3a9m0GcS+Q6ZSt8dU4K98D
5BL8j3rXh59KPaX5BgbnIa4mZQ+jRfCQ/EhtqxZQdJOleVOOVMpzFO+83pjNO5ht5t2SeC31NkJm
+WKAT3BAoLs6E3hovzaaaGqokgTYdF33TgMPq0pmCmvCipaDKaZN+Z0RNn/kEzogcV+xWkeAv1SA
iwcAk+JOCcSLJlP7bWtoqk19J77RmuEeKOFlnFswfuIc72tL3oqjPm7Rj6XVZtZPWIunLvvZQqfz
OZFV5VjwkA6F+pqXWnxIQ/FGA5boziakUPagbw3t5v2QGQmYxwoj5rCGdVKp+GMsIeVDk0ZrWLP3
56/qlE4AuKl3GKnUXppzaF0sxXCMYFhcWhRJjERFkzzIUwg1vMgon1AyUkA1yJRnfj+XP4brZBMx
aOIodOSJQFmofn60abn2NV14Hu1OJ6Gk5eX1aCb0fb2AsyEPiWvhfTLr53KUEiLwhBEejM6nNgxu
n3ssj9Y9sD2W5LKWKQM9hllC23kZwBMUqS/x9zCPmmqrql5LxOcGTRM85SQWdrnU5O4I3SjSFLFb
r2ay3aRf12l76BTopE0ocVchysZNcvH7C9fW3fGnC6f5bkmKptAlQ+P8NDDjaSqraWAe6YvmS8Xc
X+AAqwC3w2O0jmO/A2flpKM1OO08YiBX8XwmEFJp0sepW08oA6FLohzT+X4B9rlBSijfdqFy06Wj
aI+gw/GqyRCClkfcTaw09dE39icDc5gapNPVLEx+QnsAz9hY8+e+xnme9bSj11GDG0QC27LmNw4o
f5sWGVNF2dEYnbe2MW7RVReQLpszH7mcwYuEsTjmmi2vRg+FqeV7FfzUmFg+7pLIR9WRF0wlSdfU
KHghJPhNmdZA7am8bwCB7gFZqPuuNprt78fY/KViQnaoGx+Pq66x9JzkUCuANgFCnvmhRb6v1tah
CkTroPeEVgFoH+fjLZGJRDU1EawDYGf1IEOL47dE5F4WzGD58eMl0NoMsnwxen9+hiqpVxE9OrGW
FLeFDMUvELTeV7KhuP34DDoRoE2yJo/iUHDoJdAQrqDic5eUMBX0vlhuUgtOOnGn+KaGe8QWKdXV
g3pjZcrgwk+IUF3AF0TsRGs/jI21//ipn5br1NSTzd+fy+BXkSpbf2/W2x/yoI7XM1uIjdBzfgQQ
qPldLlh7sPXdIdLwci60ZXgswv617Np014wJqEtSCPavGFB4Jc29JyiJ8TgPAxqsaB1smzwwHpHg
hsA2yO1hiKbyEpLUo9mICq2mInEywZj2BfwNG9W38mCq2r6yTImywlAeEKdI0w13qfKTVU1UpwkL
PJ7u0ZlFRfq1UGjQI9MlQxMB7suKeRKaIsdXCYqex/48qxGcXpCcXZ19gyrXoIALJWdmX3/W6wcF
RsOLpecLjY4m2FWgnO+FOLhpFaV5UaFxOYopiwc5XxAbo6kXJBHGCGWLGkBtFI6En/Mz5cb7uQnT
0M5q7vSKqjfTBXcySfuuRzEUQlEO78MOroghWNWFpHUuparqGCHyo+ZxjRcm70A0lRtL6tC1HMvm
mmDTB1ICjVTI1djDnFV0qlU9CzdqNLwEPfQSPEokHJvvKfwoD+s70qX0ILXDt7kW4vtBSl/NCcL/
n+9GqafyGTAo65fCNFgXWDmk9sfb0aRmVOeDYxWzcmMpYRAQFb1ofTRch7nCOxgBja00VgzfRICU
RhX+T2Kmlo2kJVGCcN4HHdOiRGIPi20uvewj8Wveovtfk4Zrw3chFi465vWPXghcPRXMV4UcGfIo
+XXStoKXsp1fdgGVKTWAFm0ga3fy57TOsQvnz6Okt17VFkaKmQfZNm91ATByDHwzLcKbJo51Stxt
cKlbRbiT+7TYj4s1XbCmGxuUhPur2hh0T0Pn95ZnPXOVtq8eMg3R1byfy2dgLG+RmMxvQHF3TAes
PXtOXgDmxoXS1cT54z3Q6zsUDZtLXelf8zbKcpjY8bSPpWaiYcdP6X9+mkLI5L9f4ST9l/zelKDU
EA5SK5IsSz0piRd6tAyGKgYeXI/R1SINEkSMhuCHZNKfYkptDKxQJ0pislAKcjPQR/h93H38yqjP
0a6uzft2Fcj/+6Ve31qW0u5BCdl/f/4hoa9F/9bI/3gro4FU//k7H+///u2xSiIHykjnnnwhVpZh
o2s0u92qnzH85+Vvze6TzzIhlPdVfz98CGzk+D25tLpfskBOtg0+Tv6QzEQJVXdjynJwJxhZc6Wr
rYgvCJ9r1PscJYdMrYzhdFXNbHJhISHJXjbzH+Og7CepkIGFMqfeIiUsNx9J+MfL2OtoFX78mK+x
U9XKLX415Oh4yFT7uCW2WivLXVp0DurnoENko9H2KVrP8LqRcl5GxFOQzSd5mMnwWr9Aq9AOwvmx
lK3iclgVHYOuFDDU7C6oTHVQPfiok/CvmztEopJKkjfDrFqwoJXtjPfk9yBGgS0Va+mGDLDdtpQX
dkpTS9dDkoauILLQ1En/Ak+t3dax+CgOhk5mKFaFjcYBiD2d/TnrkAmPwhiQysrEzpt7sy/VF0gt
ohuMXbgdogR+jVJSzyM8NajGjTxeXeLRm0PfW+n+bZS94hzL0JhQcDPk9kJaXz6+NopuTTbX90MW
7Ue0rLcfX0jNAu03L4B8Mui4ZCuCA99Jqa4iM4ZQ7A6U3y2/U9h2dd2sKSPnGRovoiGNjV2twLM/
f5Tw194lveEvecI3ekpF++PrT7/z8WOWxkHkKhPl8EkNa+/jQ20CZfr7p/LX7ceUFIClVNwUQ9cJ
bH8OatkrY7kNRXyiNXHxJKQNriXku1Rbx01ULGSTph31x1OLgsBT5ED2s1rptyjvBhcfL6kwwx4V
BAKGuKJWuASExh8/onQcZXYlT5Rr8XrYf3z48dMkggVbNMPN1GxDVkZvc31B2OaSEQ6PYrJ64gSa
/Cg2Te4CzZ1uJOQFNx8D8b9+gtq2H9Dbt7KaG3z/upO3/31f5vz73+vf/Od3fv6L/968l1cv+Xv7
2186xG9N2ZY/utPf+ul/5uh/nZ370r389MYrOh6J2/69me/e2z7r/g0ZXn/zf/rlP94//pf7uXr/
r3++lX3Rrf9bGJfFP//6aoUYsxB/mjHr///Xl+tl/tc/Dy9NG71k2T/ge78gF/HLn76/tB3/iyH/
SzJECQSWQQgK/uqf/xjfP77RxX8ZlmGhiQu4QAOn989/UAHqIv5I/ZduyIZO44CQl4ovZ9KW/fqV
+i8AKebnv/vnv4fg5s/M5M979zWKWvpACP+dwdCpohUrAR8lgFM1C9j2z7McO+9er0sxPLbecKkj
tZxe4EcAWAeINzafTti76PfZo1tBY7ss35NnNXel8lnxUy+H8yA4uYOnnt2jr1Bs1RD90Rs1vRG1
b4IJsGB+LrKXHkrst25VYXjMkFUr0a+VceRwxnk/0JOc9RtNy+wQRsAANSVxG3zJkXc7YIM8e93o
p6GDlX0AYfQyDo9LudPMW4knBf39QUR0YI8yOryQHWYxhrLlG7SnxWFXkOxA/ZUoi3kNghPv8ku7
SXVnbRdhdXcAAUepWPNRmlEGnwW/9In6CGnt2cWCI3XMwF4yTwSrcZxTNOsTFcY94FBbnS+bIKEb
A5LP7J2tpRzH8V0bnqceorC519hHLIdan/6NFo1DtkFqW+eHCW3Xcgvic5v1qh2Mj9KyQYOychSy
PTGBt3vZ9leIixhgIcQn2BWbXHydBi9YzlTjPuDxv9x3gg0R/Dj1p3Xyfa7GJUaf93kihUfExTzV
of8j2uEGnN1O3YKKV3afno2/Jt5nuL6k/JQp/zXPPh3vtESgYGpc5hxvdCRfdTJ3eTWfU2dyhA3N
e4A1Z3omJ432Xw+4xlyfy40ViuVCxgGznexEDo4UknXL7jTBQLZbbIjIz211Ilt0Y/teCtxc9rvi
ScabvbLpPkE4u5IoTYJSeaNvCBcRX6mdNiNhg93LeFtZj4bqnjvtDwTgr/cFlx+NnFfUThvlVjtj
+dLJQMjhrcA3d810S+m43qTTHlNePBywfjA3iMzWbupiD4BT2+9vlbI+8r87hZOEuzel2mgtRm7C
e8CdPYhBKP8KtSfBK054MC5ggIZeSoPIXQAU1YC1DtPsi06i2IJAk9ZB1YZmpJNa1ym0Ua8IfXgR
qa8MEFaJppCV4uRLa0Hf4a5U/9ywftqvfpprP4fT/771f4/hydy2UPQDmAoMX70tH2dvuI+cGnaW
bXnkNGLmAPZ4bJwYyJk9FGdGTzo3eicTHbRUgw+SGh5rD4Va1/Dld6WzAzd7Dbb5ZbTNfctVEIO6
xNC4ts/OH/PcxZ/M+xS2IO0kJpCs2UbjLpmPS8HiasFOmtEe2yhu4ssUflQ0hjd1eCFKNh0ZRd3m
GuIVlM0vJZN++w6Po3IjDlsr9mP5YlJfKnPfOoX2Ek4en+EGUdT38EJ6u9qpkDBsypyo886PKHc4
kXuDx8qQ29adrNu4tNn3XeCKj0OBbL7dJA5Sb5MDnVo8RAjuhjiVULGwK3/5RjtOn+2QtZnGh0so
WFCbYkZ9696ka7DEzY4V3J8Ry7I75mO/HfHRuE3e4tjRjijDprZxbC9GAHI30bsCliSxxdfAyS8o
irvJUxw6QoW4gi1JDrayrzdQ/1p8gW0whxatg+v51viDiwo2sqddqPvBV94y2cZwdGa2v8nJfVjY
Yw1Yeqc9Fw8lPPfaRkLcm3wJPQlf0jcatUjTxvzIUA9M8UV6aPILWMWs9ewfu9h4zevD4iiOAHhP
u631XR/cJvmNTG437TTpKYV/KO9wXwzV18hAoeCx2FjxxZxgPEtjI3pfdGwXqbt/M+an3z/80s+V
8V+fnZOoNxeK0pxFosvJ1/dYZERPsSc48aX6BltyJ6Vu7J+fs2cWnJMYJKv6GM9jpmzTbXr8FAc3
26mEx844OSZ7Pls5CzjkOawWFLZmdtiE8tOZZeMkCz+9dF08ycIj9Bwws+LJVTexvJGdVt1rqsNM
jJG6GeyWVU2eNlp3U10IdxJrx4W6k26tW7zHart5sFy4gE/ZrvSEG+19Um1htJXELt5mghD0RG/0
i1HzorvFEy+p2CuectfdKy4KIqqduINtHCCYkUo75bW8Nf3yXnRLNzyadzIKQI6o7OLK+/3Nln+/
VmGW/fMemTWpiIIMV7xcD+gkYEuItcp2KHel/m29wG0zO7SjNsRfbqS5+uLSh0CoBQWD/XgNtnf5
3rxUV7Kd+ubd789NWhfp//supIsn7cJObtNWzjk3+bb1hOvqHjHGmnUjdRBLaGW7scdj8v3sJFjn
9+8Ou8Yxn8IGpe0CNVc5LGRqL+Vp2+YAZOeBEpNTF2xpTM7alXu36S7YUiKs7O7B5BSsXBGcbrc1
vYGSMlLP7shSj028F6rbWaYf4ai9M0M792Wb6it139t42c3yPn5BTWwqNknsWNI2dUNXKhzYTI+y
vqFXvi3oKD+x7lpoZPqNnSJxtY8kv0MWTnOQ4k591KXPxYdfx2v/3kN18SQIyBts85L1YejcGqj3
tt4IDiAKljDkX92UBe/39/sj4DwdeJD2AAQ1i2zolKQCYHpAl0QPj8mu92TH8KudvC1AInZuwwaT
ubjGO6KfubmDDB+BOTMguBDc4MwG/mX48/lETlZA+LF5WaxXjso3fdCbdK8QnsIfxxXibnVGQ+jz
Wnzu9jfYh7aWne5oWTX77Hvoy0jUetWl8SQ8V5vMUUVP3uDi5BrP6TF5QGLfOsOCldZo4nejdrJ0
Ip0Ip8Qk1Kl/4BSCErpcO0jrqjaqDWFCPA+RBXUHJ1Uf8Oa7+v09+zKJ+Huo6IX9/LDkRqU383rP
istmh2X0TrUJA5mjrNGufvZoX81JWWJ6SBqwYfN0uaLcIsRaZXJn2ktwyVjG9gVc/x8mxh/djai4
o3aVISoYbebCi5I7cPhFezCGTessNqkdmSOy9MaDbluQwx3hu0xJ9Vq3Edc0gOVrTnpfNy6A4gG1
OckTUUF3yBNAy/uoRJIH66FLD7JMPZLXTnSLagszrSldYqjhRy3Yw6uBy/DsifAV0G6ygalHe8ty
Md6anGxxTMVuvMVD8I8Od7BR022cb3rPIkxjWdNQy7vUKVC7a/6JiPt4Ke5wu7LIzDwjt98woghA
frrYCMtYX9uh7A0HNbwswtk2+uvQLQGgLHcKtlKTXVbuAKs+r/YS+h9QuZWtvrwKwQ8BxVVYLN1V
EN3je3ZmSnx1j0xRgSYpUu4wPracT+ungP9FLLXBGv6OXn1V7suN6caXdHZtuhShe3ah+moP+3RA
5WQOdkGZhiXqrkfChvHH4qZedKxQiaGL7Bql9+3S2JRu93CLzSjqb01y5oLlMxesnOyh0tB3Crbp
6wXz+NWTizIjzHlUBAvTDu6NwCUSnq+Tl2ixgWOrO8OVv8sSCrYHQLpu/XrmBny1gX0ej5N9s63Q
ZtEAjhypwim2vtiDL6iEvq2T71F+QUrb6ZId4oFr4i240Rna1JcxhcmNZwlXwFidPqSiWi0xrMno
KO77/q5ouSFFYce9izmceCT7Eo8LwA9UnhD1d6oL0OmAEh4EVw2BHbkhfBrBKTboB4WuQSZ+Dof0
ZWDx+QRPBsiSkKwtQUge2z0bTWYbkPHs6nW+lmb7EgK6LbhVjRzImR31q4liiBZATt2wVLqdJ4lZ
SSkOuLMRHiMkkjykhsmMFrxUXIr5OdQhL5T8IbhoadPaEvFu7YBpEgfkhHbILEG+x//EOrPZfVWW
+emkTjY7qcdlqhhYUlHi8Au/PDBZg0u2DYcgZhNc9cm5I67De7Jj/XTEkx1LGpJEX2KO2LnFTnhC
JGmLceWu3g23kXc2tfginfl8tFOQ+dgHGeBEBn3er2Wu+aC9WncxFQDJGY/6q7X7/70+82Q9yLQy
j+eZI0q93UMSbghdInfJKSxaozvB9dyc3Rm/yPl/usqTKV2ghi8kCFwciQnxw7tqN3jyfK8RifZN
1zxiUPRU3yReskaTv19ulHOHXpfHT+v9DBogF9fL1SjgOvkVojOLqw+eetM853tIqEf9OXqqHTqF
S7GTNCRj/RC1w6fJQavlCKhEO6yQvXAL7tts2GLtZs9O0aC/3zrJ5Bi735+x9MUC+dNgnUS2Y2T+
9RzmP0RnXRfJKu77xyyxpW23XSt/c+dpjzljNT2fOfYX4dpPx16Tnk+jJac60ox4i5Fda5kfPRf+
qkTkaN/XZ27wpMds2zgIU5696HUXPH3qJBHGFV0FmgfqyYFHuIi9Isd4uxyI1B5MIrXFaW/wyDoz
Ib4qYALY+ftIJ/UvY24QURrS6NhkTttQZkFXlzpY4eaHIXBoA2J4tzgZSutr/dJFlfvMGH/1yH8+
gZN1FgJ8npoZlzpqdgObEW1ZO3NpFASKi0vwJrFJ10llzz4K6xj+boxP1tIxAgoc9Vl0HEKv6x0k
TyV/AoABpjnQwdK8BdUPZAHsVvHXCtkobNDZXionp6JER3Z2LcWXptLW5syWM19Q/NYN7JciY6Di
VdEWZaptsknlc7fsZ2TuR+Hjp1t2siR3cws1sOSWtd7kYn7gsxs+qX6zsdzl5vd358td8NPd0U7C
NWXI8QCcooj8eobv6sidby73Eg2d3o9+lLswsRsHvscIZI6WsU0Ij3yN5k4huMKbwJnO8ZDOntHJ
gg07CfZJyhmBpQO7IjtBTANpAwfpe/FDVBzZb5xAtC0X0f02sJX9upjKW+N53p7brr5cTSXUAeB4
qLQMP7brT+sDpH6zt9aFXPyePqaxgxRtd8yuo2NBBiJ4FlIhSItV3lJvmtaJ5AfL0a/DvUkFyW++
aYfebXehs0wUZLLiblzcEfW82VXCfTrcYCJ97mH7iG5/nfN/n/DJYioJU5iaUFCOk2VjHvzYyA4S
GZlbP6iSD+RfWVU27Ha4NTWn9Xt3etS3kacNOyAXfhVuzcUGDDq86yn1eMRBKMkrZ0vyX626n0f1
ZPEzV2ldY+AkGzfIPYRbgh9UmrcSFZuVMu2kiz/utNGbt4J/Zrp//WhZioRKFaC402igyyp5nnQy
ZNNwtHvNpqZ6g7M8uIER7Mr3wJV3y960RxwPVafFNtKN1Zeg3FfnxIK+6oetNLv/nMlJjCCNUxfr
65mom243H1qK370tqdBdd/N4m/U3Rnag5Tk42qa/zDywtLi4OKOjzh7PXmQ547UC9mHwq3WsHDy8
gfyNr/Ux+p459Rlg7VeVhZ/O9iSsqCQVpbmIW6Zuwi2WAUyizqbWvin9WvZCV/f+P2/UyUQuUwoL
hsnwDG+LHxbuuKEfMvRX87P0nVx+thUqeQVtyukN/ZbUXdWjAcadi47XpfbX5+nvu3QyVZMuRWAJ
8OExK23JRyLLC8LtqNB8psUNmtmm8ABw017zlOR7X0lo5F8V9UN8DtP9gTn73Zmc7OOttlilNDIg
Yu6hJIWI202P0dMtXGla1VdB8EPh4R11pKQrzEXh4lrzpYAe9yY2qbDIuROEG0oqNJUewC3L8mUh
HzAKFea9wiWh/NUN+GuZ9jTcW+aj3GI8VH8bRook11Z87vZ+uQQAwVixpJZqqidb3IhtGYDpNenz
suglTvcqG66HGvMooOi6k9xMvsugmDabRd6qsdsk30pU4mIPd2XkTwGQelhsi7CSUv9s6fPLiOXv
kzvdE/H3ScW45+SGbsOYNu7wNkwX5GNIV2MJi9q4m6ruysi7E97NYx95ceRZlJnc+dhsGjqL56bh
meHSTvZEPMxgTpSckXgLPo276aWecKXvSGN0O7nqb7LvxeHcUeUvg9RP43CyRKE9hvVIzVFRNHNG
Cd7ITatfBOgMOTShPGCtC/o/tvnE45joF5IDsRam3ub3S8GXObH06TRO1p6iBXatCOvt8IVmt0Dx
oPeT+ME99XnAWJ3fnT/mV2nU52OeLD9DU4qYEHBMiapH6nfTRU2dkNDZqd9zp5SPYbAPZTePNtT/
gH1vwuzpzGWv4ekvD7yEIAO7ADIKH4H9p9gjyTLIClkVHTEszVtfepawr7YRWFedNUlHpaZ+Cztv
SbfVHa1J37g/cwLr7f3dCZzEz8ZkFS1spYg1H3MmDNo2uqtt8nuFRSR0szNz/OtY69P1niwJmhWO
fTW2zDa4z9soeNCDY9rcGGIMr/zKaA/9i9bCHttF6Obt0aFQU0/hfIjanbk+5P2TIe1WWeXajbah
4mKl40nqbZTtgn5Tr0t07haOejUXV4Jyphaufb1BymB3RU3jjq0Isc+ZZGRVeds3FP7lg7gPbrOb
gGJR52NHpcXQXzHtPhQ7cy8eUoR/7Ow4H6Rgl7wl/SpviZ4/G2rwR3Cf/JA0Gxotz/ROgZJ6I8v2
fLk2em3Fa66gDTIchelOTvwQ7srkATEvcpc+tdPb4Zt+0+NLdWUm9nhAntsxDtV22HZHRO6d8emt
e6XcjlKFSuzHq6tgDEN4UV1g1umbpZMcYbZBSVaUXafvhQomBGarN7mxVgZHMoES884EgKoNCs0s
/dn0agfkSGk3F+W7NNyM0Ad9dYdcEf1A5NbAG+ABgWwSSgad5FnFVkL10QQAgpCu4AzbIEa80JZH
R0+uiJ5LAMRzcpGgggDoX2CH1fdJXm1m9VslWk5avkzZE3pgY/Cj7k2s077RCMxgd4DK9aYKJP30
1iFEPOwEdHNND3RMi8of/z14oQ06TFPpNsq2qjEQQkt1MzXOKNgIukgooOWpw9nOdJS9WHGCSznx
rMoz3eJCvRaJBEGdJxdTvakCjMSQgOH0i+BCvxkC13wuLgwDYpGt/qHg6Wnei/FNn3jj/DTQqHvR
/+AEwl1SOyEy2jb4t8Bv3wTLQRiHjkJGkHmlRpTBON5lx2VgTgLtLr7hZpQJY+5hUIgAX4zgbzbb
fRY6kmq6YvDWQjHLMNJCs2IRN0bcuf1bUr1lKuzWlt2pynfKoUGjyLyGcYWaL+DAx/EJ4ZIw82P1
rmn8jo66kYybQSntsMY64ykHbYhcAXp01AuaO01/ns13njKNgTIcQClm4VerW/xDEqHhmmCXdN0s
r0V/00Z/rMGRuFS21t8IFaWnpHKz6TFI5o1m3TM2huSNmuJMZuiH023bXwfDwYqeIxVNAebMYuEe
R9ETyGCdPgbYWpFv1eRZm6x1egQSfDwVy4WUgZIsPcjYA+qS7+f39sF0G6+KnfgeGfxq29SbWdhq
g2949M9dnPYgaejVPon2clwhgZfaonWPXKJjhFugf+UKRx8PyR5MhbjV4j8mk9QEid3yzqgfWmDV
DTTCVn2RXw10bNKr0brV6p6q2DGtaMAq0VG+kGfMMRDkjd3QvA2VlzIBGq0cFfVbh2u45LW9PzDS
E3iZ3Jnzi7Z7KaarYqyAjx/i+U5oIarci4oBWIG76c244SKX1HoyGqmB9KwMsNrBs0iJ4BnNtGmr
0tHhgGFe5QAlthv1LQsJkMbenqhixKgstZFbV3Q9LcWutwA6xCtCJ0h/f1gl6U9+oVshpH2vjpx8
upZkOuz6rsR8Wd5V1nsSlK56p19VyYVyg1ZGDF1UQR4J7VS4LXaCIdMQ2ylRUdyRx3BC1JCLyzK9
rRJvQVZjhenDSUo3mfWu6gkqgimk/z+iVqXqA2iesBMZtVtEY0J+Eu0MJMe0t4L3Nr3t5YcesjF+
gjxZzH+i7Vo7NOULNMZNpd0kMasZQDxoZ2inu0vwrqIYIo1o1r7A5/GL4ZA5BuUl4W5Qv2kCMbDd
at/74ZFef2LRsduXzbEDRKpS9rHLV2O0BwSaAsxVrpr4MQreYRAN+QvexkXWet1ZOZIvswvIiqas
GNoqxvPzpjGLkLzmZFqLLwkgBLeytpJtdDYwv4QNa7mOOg++rC25qe4iWgBJRgQB4k7cUyDwyqUs
eCbIpdyHt6u+1IYTWh4orazeGNNd1vuTA9gvZ+F2EQHPFa+sr/GdcFB5UCjFST/CcRNnlyzWoLBc
4UwAIX8ZQKCpBM1cRVLwQ+vgUwRTZMMwDkgCH3PTqSCUiz7ti+Cl/cFKA+MJ83pgG5KTag7iKwmQ
HCaftC+oeTlLtLVc5Vyx68vs/9MJnUR1cz6kllJKEcXxwbXoAlSHoQfG7MQvIvAmddrhiiLY6DlS
M8kBivwQyo3MWvJunkmAvqx6QzwyMFwxQJR/REOfxkYIMRxEmnhNgCQfO5ByDS9RVEPvpan3oTfQ
mRZuQShosEeOOV3oM1XGr++OIUk6WhNUQ8STyaeVbaouprUOxthRgyHEb3xYECIaLrBQ0qvcwVE3
l94xIELa0U7wM3dQN5tpiuPFEPraH78POL8sXimSCQZakkC+n/aqc3Up9XIS1jGp8FpxNaIdmrT5
Rpr9xbKxwPIHqjKZp4c7qgFm6tW9W9CdlBw2a0Xe6raxkRC4ddYmvLzLpbuURS49C037UOE4DY0/
nelpk3vsWw1pvYAlX7tAfDwCkIgaruWgy2nq7uACN9Dp8jyyvOWNUyR+kV4zsUoKcK1dC3uc7h0s
SuI/Oq4QeZWn/0GrbU2LfjnHteWrWsyxP+mcn2ZYWhmTHGl5fIwf1T3OJJtlS0T4Pd8l28wDHHem
RKSsD8/vjneSLkhLrY3dwPFGB3nhDSAs2m3U93j4RxRtVSQCnaGHVrgR3iSkg51OcBPkzV4xPW4J
JlFKb/cqeA8Efu2gcpHwFbJvrE2biALTuQfwRK/+zyK7gr71mlgqeJKcpNQ9LXkEXpj+g18WG2h+
4RZfZ79/Dp6lwqZXR11SXEEt40PgsvWgOGPLw3Mz+uF4iOoN8JYqPEiO2nmt4uaIfjii8IQteI3m
ePRHNW5FK6dYkT2cq0rLXyWnn0/9JC9H/rToxyqMj4+HweU0yxiM0Uy20Lvx966/Usp9LB+H5SCy
c6YPBvRWR3bBcm7zeLdYBxyEHHwEBCzLf/8Enz2zk1QdcY0IVykGdQS92CyoInlte6lP3tQ7geEK
nTcD1kyddmMmF+hOl4/5zpAOmrKXio1kulroUM0sPPPiPDLlK0QblB/0TsDBGCAOThpRUTaEU5PJ
6/LS7Jqj+hBnHiKZ1JxofRO9xDuGxnDLyJPQ4WLezco2B12WOAs4YuqNkHTx3unP1KSVr4o7n8/r
5MEJ9LiUl5KtwJAdM3svLZeC3SbY9w+RG8RuYbnWfIiLh74DgPEthMKOVAEWjfPeBGHkwiOvbkTs
A4HErjkuelvAXJGnLCPfrBEFOsgIk0Q+ROUzd3s9sdMn/vOJn+S8Ym/1+M1+7GELOzqPbu7DRgr+
D2fntdw4lkXZL0IEvHmFo6cM5V8QklJJeG8IfP0sqGO6lCxOcqKfqqMyuwCSwL3nnrP32sqdGiNZ
JV7al7RliMUQCyglvRf6xJba+ktFfuhaqqDKpmtB2smIrLhj99rs82LP9McNmmfDrbQoslJO+MUr
r3lqOaZaO6VeleZj37pS7Bmd12LFxeb7ZKQOnOs7PXw5cSCYQQazlLTX3ULwlXhZ1O6QOj10t6ce
J0ropXSkSau39trEH66su3GbgZn3ri5Tl1bVnx/hbJmqNS3PW43v+OSb+qYR30YU6/mhLKBNcwDK
EKeVbNZ+T/exXvCKbWah2o1MDyD6JRSWo0rI4Xw1vw+2GNt5vXQMVPrOem0NkpuuPBJn+Kr/rKrq
zN7QsdGpoDj+rGhV8g2ClLzEw4Q2Ex6GB++NklY3bJMdYOC8ZJFWx5ijiFvbdEf41pJXJRSqzSoG
OcpJeKXnq7qELnGXIN1iykr8WwIXSnBguRkCdJHmTYiuNHDkS6Xhzxuff4cfu2VQ0Gdoa268/pxt
IqFTMgvHYsfjXCyaheDNPrRCA8HrpLmX9I5KjpGLJKK+Rpe72ErC+2eYUJnQcJ43/npLqk6kZc/r
1OiR2LycfRDfzix1gxVsunYMuSRaRYHwzwXPFqAa9m+lpV14UDp7TnyfPIAxxE/6gte4QPayFoex
3a1mq4x0pSa/qE+YPyZeNADf0vcP8+OLNzSS6Ik9CQ9F9WkuBDSaeb8P3XGwPxvVy3r76DQMO3K3
dsblcE0edHHa/PPyZ3tp0elhVZbz5ZGvIgpyJT+qOQB6MgXu5JdoyzG7mPz8cuoEnTOx5op+Pj5G
NATswucALl/bES6W5j9v6uwtYm8X1SLiB2HLid5BlUT0JnonjKGh+e3BIoqL0wroyifRj5eqvohe
6F5U7Y5wx+XVr+jiMm8omoxOTlaAof/5aowMUssRNtWhpec98TTuJH+QlgYnlbi008jXDARcVr6I
VEw0lLvfPjjuSsxv1NXJSZqVfGMhkSVJOrSpBa9sQ5eOmSoSS8vi6ACU8ewgk+uVGE7gRQ8RYTg3
6tpMl8d0kQrO9EzmEs3AwViNriTsDd2mUT53JIZ4GXzhIGRNH+y/3843h/5fu+KP25m3+x8PNGzs
YyTq/Sy4ZDOUvcgL3bQkPf0pomeZazf69ILEsG7JEqPhZhfQgqAHI7Fq7e5L8PKltiCFd4PlVEZ0
cVQ56Gv0gx5iR3n4+71echeBPP7nqzsriUzkkcKxnH9aN9mbXzRTdnApXLwSv9pF7qTO1QH8xf3s
xxXP1po06OUor7liuqLtpu915YEmYfcWHFdjkmDEWGil14+IdLcqXo/W0wubjr7S3bTBk5FgfTDW
Bp6OZH/tQHyhGWNC7MFnpEu6rp2fPtvmNEXlmM+Gh3qV+/2y84XFXDT//Tv/5iOdPR8/r3N+dqRn
GFmNmc2Cy9l5yySNvFv5UfoYC6d/jh6hQIXM054Fy00eJyLeY8fYW+giJjdbNIaXPIb0G7/IgoRb
Kwp2zQFmXMgEO9mEvubaInB5nsIG6d4yWteH2RnauF1vh0sk8ij6lvk68UOvmwAZ7M0eCc1Ag57j
GOD4CRzES09rpDe+H7uri8mFs8sfn/6snpEmK6sJQf3Pp9fR+p2e6XYej6upu62yD418tMIJ60X0
qCp2+1yjuNFd+Ohe4mcpjCzNNYQvWdud4g3mwr//NJd23j9u7mwzCKs8y/SUm5tVDiR7cPLj+95O
ziy+YhT+98tdWuZNVcfkjz4f2Mx5XtQYtgJRH5pwr6j3UrcQ8dYvkjX+hUz9RIeGEQLaXuojeEKK
KxqU955IaIxot5obudd+GunSVkyUrSjPoSj4fr7v98fKVU2GeNT69MjpbRbnMuTAM6rBxnd4sHjs
sBIT6MyI6AHQBUta1t5ojHgyO0g/jo/xR6Y5dPAbOu46a8czFstKX0ok5HlV+yoZtkb3j+T61tZ4
zFSexc3QeUq5KMVFvmES0kj+cTH3AT3CAe2s7W3hdN9pjmrd693DMDgC0rNZnympPtHFyVZbKE7h
pzsRLN9rehfVHgYUmP3PFcjp2M2RPNUb6XD6nCQba4WAeF29r7CwflL9i5bbK5hKjcQhpSPAB3vS
HPzHAn7SzNN3KCFbHINoTLbTDcyv4LH1s2fzDtbs5Ddryw294oAxk4j4tvBPo+BN1u+/PyGXRt9/
/CLnhcDUiIUY8ItET52nIQhPFtP9bPpS/Xg9LLMrW+nlF+DHE3BWBTPdbEUlZm1CUEQVTFufzStY
UvB4kf+/iIr++HRnG7cEHQ1oPJ+uds2F7iDAbZxZByt5SB15768cTr4RnucrryYSDKbSXwRzfLYz
t6PRTX0QCPdAjBOmJr2x6MrPgsdSXhfFQs0WZnZr5Rz43DglLgxbsoPuJ1cZGENqdZGDFIJXKA/R
BCvDUZWF1dyYbwRaaC+yN49cj4+tfqczuJzr9bR6msZlYS4M0UuTJQM0XVggq4SlkVC6DW6YYQfj
OLONBGqomZzlCsQVVqvSeK3VRWPZnDthPYkn/yht0RKizmbE1e5b+IKubqeA2Btsl0lud8Z84meA
ov0KEju4s/wycXICT0lG89CG5fUyjBfMOphxXNOJXKoiiOb553s9qyJ0SGEatCrhPsQqiI/CA+vB
UG5hOK2HWOAzO1xT2F/CpHDJGZaCfYOS76wmbVplRi8x2SngCbgTXNDIOW2Fjb6QdRuBzPB03CR3
xv14K0+3/ASJ7Jov4e9aorM/R3cMbvUwyzYEP9r3oAQ/rFdi49fRkulLf5h9+nTU8JmevEBdkWx0
rVOmzW/uv5/F/36Ac/IxgSi4BDSTtf+QPkhb6QDdxTWWMYtba4tf+h07cvbROepCZOyJaNlW3PzQ
Ete2kA+6QITNoVhJu970mltrFz/TwL/RfdZp87X2+EA2jrSd+EHvaMv0qscxGi+M1qGZNYBbuVb0
Xmr8/fw99LNtnQRcwdROFo8APHwnVbbAfhsbDX9FW/LOeAG97IeuQewnc/ftkaloard3PUafeWBL
tMcCaqEoeVf9LZfsoyYsN41wL84vyDPOynGhLiyCo4R73osWpdCJkehSci2GBIXDFNXyJk4mIb6f
0Ec8YSfvgsUwZEbRJPfk6SwzXuXkuEgyX4/QQuMexfaaHT8C/Vc7WzlLlLJX9+JLZdLPuz5bqtRG
HaVTIAr3JEyFqa+pUHk2o5d5UBicmJjpaTdC1nQCm1FMSd/n7xsPwPFLzydnPfIzqAR042znKYnj
EOqpFu6rDMFJUQJjIMYKsinRZXZpWc4oQKzUX6RAdYb+vVW+lE+tcxSREFD4mqlpw7ZVkWdiyD3u
EnF5UrakSpEWPCEjfwwob9S5sv+Vjvimy7s4eo+k3bctLkHSQquKxJHQOcpPzeSfLG/utdN5A56B
TOATwKl96sj+K3431UMx+qObT6RM8BNLd15W3YnGKm7wgn97/Gt5wX/nGOzSaJWOHnQlu+xjLKCc
MEwiVmPWxqUZLEkhIrcROQqA0o0Yfg7arcBcXBWWbUNT8KDHi15fT1HoZuZWn2ffpdPioIkXx9In
B8aOjuAq9cxOqVRPazO/T/VdqrwLxl1RvRnVszB+CCiTzNBgQX7uyUxRV6K0kcNfwulTGbfJ8Xc+
fJWB7LTTaFvNJhxQmAYEJYoIfBK7M1E7AGwZnk6dbCvWwzAuSiYlCUCTiA/U+7X1qvW34clHM4+z
sChuqpYEsvdIu9WzHLyiZZfxQ6rtKpoJI1L+sIFj8TTEm0TDnqG8zfuv7peLzujwJd4m+puJZ1EK
7msJeOSrab2a5mspH8TpI2FYk1OokehiI3wyWxn8xy2dmszPSlc373rlkGR3QvFeNOQ8qDwREoIg
HD0AvJNFaW6V41eMU0m4j8UXwqlJivmdlOsK6cRMADzE5VZqEGA4Qrzphl9W8MuUI7LKfp+iTz1+
IAnDHqIbsmXrgZ/vQRBfUEYb6v4ofZjWg6retBjzs48p/UgBwDFrTvZ6ussxPN1I8ecMdJosPMu3
g7bIA+y70mMcXDntGfPycr7Ow0yFRSyTACiez8ChC8a9MRTC/bCefHyfS9X6XZq+HO0NEqZjtyj8
1riTX3s28HY+6zWDc1QOYu5Y3ZMivZ+klEdq/Z2MHN1Ohj28VopNqk7CREIgCSFfCxjduxWho7NR
OQMIYiUfAA3FjJBG8n2dWmF4hWxq3aBjb24EQDLx3PcYeaLr0IG4ajyk3YMsPubKXs9WPCrwsikl
oj1FtNUt6ZNDQIgXJHFiXrDyR0nfag/GFe+8eqEFa5KrzUmIPhP5mGd7SD2VGnE8c9eLdCHnREM4
yezjsoZm42lLg7Li+ExXtjRA+rp0v476dlR+JaEnh4+W9IAZXLWQhct2/njsbiUhsgfaQcGmw9FW
LVDMayP6xdnLrSVPFUrOHLnBVcn4pU4yAkAUHSgzLJM5058bjh4WWqeV2dy+TajpNhKjN7qYDLJn
BeUtZ5TxeaIxzq1ysKrs8j6llL82jr14dPh5G2eNFimYQx1i3E/H93qF1/xV17YY7XdzT8NYKXbS
XGmhXzLy/vHBz2oyQz8VkynwwYfQySHKd45ouM1eWVqcoWelqrWXPOkrcq8Kti8IlX9e+VvI/OPg
OprNOAh5/B9dx0wXC7T9CcWCcQP8CNUqEAS3DVdDgJDXxszUg7K53ie9dhdnz+9wqqOeUIS58ZfQ
naGAZI5tkAFEl6cESIFsPEKZQOFe1SUYop1MYOsrT0Dw/vfd+5K45I/v46yP0baBdRwbvg/9rnmX
HfXReAbM/Avyv+r06//w9HBLMZgjYuHKa3ztMfjuuP/4MUhSNQfpxMXnclqbtu0t0ZdMKdunch9s
UsAcevQ/2RznMFcalgaRXJB7/3zr0lrUEl0Ow0On2eDYGI2FfpO41j35Eb7qI/+r+AdDsau4pG+v
wr+W+B+XPqvVKhJRez2ImHkxIZAWUopR4Ak0uVa8qvpLkB766F4w6R9tiJ4Oh00/mwk3UvwmNUsU
P0defpgMZbY5nRqP1l+q+rJ6b8pPp/wrRQuR1Ev+VXx6q+qVofoTksAdMH3CeUZ1K0ducxOBcVDs
YEd5ph1oefz9cdIu1YI/v9uzFU0RUrm3CII89J/a6Vkk5e+hPVSPk+XXNxYj57sYvRCaVjC1++yF
bRctzEE+gIIncHs0HqujR4aMfGM8lrXdvVBoZNg4CJiD5/iuMK4MmVVDDrY5l7BZmcTxPucvnKIn
6al8yefujYLE4gOqr3j/98/2vTT8+8ezTJ2uF9my5wcXqyMYJ1Cs42FO4YSbKUC65gwbjTgMTDds
tmH/3s3JkgblFGQzR/hPxW80pv33W7mkAzDnGEZuRoPV8a8GtEW6kjSP4WZJWNdvRflOTNZ9tRpp
xiiutMxYtswtAlqqFjeWdlKyrNrVIG8jfZlAUByjz6Z6pNt7ZJ9TvNTyhGKriZtQfQZMGJrbuF8m
8pXFRr7Q0f952+f97GMD2t0kwOpQEAxuOkFOaJ1T/uoRmup2LbhKD/7kCwqoqPAqJv2iU2o7NKhp
V7p/jH3mrKUXhBp6zMXfv9HLS9E/3+i34OzHUgS3vWhUg2+0dQONgOVVL6OlnG3ljKw6hArbYfX/
syR8n47On6rv0a0IKEvk9/xzNQqS9ESsXc1Iir7dKVXtqP6FnSEL9oq8rcRVIS7R29Fbslbmsybv
oqPbwCeMvVr1SAsDbr805Tsp2ZrSztI8KXNy/XdU/s4kUlHtYh27AXsJenJQR7HJkWoZt746+S26
pYyuh/kRdtvJcGvNT9Fewk9HJM8MHXx17mnmgu3ZalZjtWnGXcs0YUHkkJETyXOvHXcW7oTxWVEe
TA68AhEVcVeDELClAjWtl17rusvz+vi3L+ts/QxOmWKJKT4THOpR7ole0bwT92bnFnsmwwxO26h7
qY8x2K7j493YrZFfIN+I7Vb2wdD34VotQLi6Ibk7V07CF58huuGk1UkiVF7tbPELxHFM+4zzDdPF
nB0b1o+XuoSYfo40NIDRPUze3BW4pvy42I3/eeGzAk6QzNRQkMkfknhFAxDMqNffZCf4vvLKckIm
J5XTonlHY3a83oC41J/6efWzYq7J+ko4VdgN9Xn1YRiAYsuWX2dB8fSW3uXONXDQ9w79r8fgny/6
vCM2alOTEn/GFR9hH7snmdGy2wo3N8AbeUZb0weSI2U0YpxBdiF2HhdZiW4ofbNQDzvR7wkld+Ff
WUIu7X0/vofz/UGVUnNEjYGh2j9GztwPIjftbnDr/1D2vL9f7vK78ONLmG/nx4pVFUIxVCe+9lmh
rBLEKCNZ96FTIUUOIbQ68mPkWbHzGf4+OZO4DEWP0A91E7y0FA40RGb83LVH8ZJXmZDD/74D+lkz
qBLMoCNEd4ZSBwvwiE2OLX8g/rmiK0kUdjBHxDrq4KXsOryygb6NnCy8jwAshV5OCPNqmBW5i7CB
uYQ7Q3fQ4qcCcl48Q37kXn1rLw1zEVfTuRJnXf05tjeaFK3rdZi50tGrrcdIuOWJ6hchQYU3w2BH
Ksovf7QWUe/IgltZK3U70y+unsIubY4/72P+8x+/Zx53ol7IoDQbIGQl+ggkr9lXDZ/btUhNZKrC
Knat/v8OLf7Xq/Tj059tPyepkPVRGY8Hq1oN80g1b3BKSAtVB2wUP0Y4CgX9oxT3c50M24E2xOBE
pldAkAT+g2jCiVW/bbcjz+CD3Czy9EB2kSCv+sAjQspwA2PVqn7Uesf2gd66Et6c1Jts2FjxSptr
OSeq4AsP5brI7qp0d60/+r3q/usTohDHW2BpVG5nT6RVTNFxlNtvzkFjlo4sQp6rP4KcFm21al3R
6bm3nFdlOySyPalenDnIEIlSOKGi0b1w8EgGaB0WVyvcoDczvfpl4G+9tRyYwArC6+tcaE/dCs0J
Oo2XaMJkjYp7reof6Qigc2ac303F/uRVzV2mPU0l3T+vqxeDgp0GrtwsNrm2TF7ej3588rMnKkqb
RBGUBh/4WvOHr16cAT+C13EuoGP9IsIVE93ocO2MfXHIYyCxISNUVUjYOtsHk6EoqrIrmXdKLskj
t7IjfIR+71DK96Ezc1LF65vv/B/998/8z0XP9sBUKKuM2EmAhmBYyB2bwWkEwHMeeDbx5VJe3h5B
xjtoL8kprG6ucnouLv8/PvXZNqgaea7qQsE68gnq24UOBBjjWxAw7QSXIeWV9f/KB/5WtP5YL0or
V42TzrcMtTA+LqLQz4a5du04AfBaMeoCcY9SFvyYM+2Nx1Rcnbzh1/QukkOLYIA1ZqOBvXu47sO+
JPAn6OC/P8Z3/+7HvfVdpZ9OYQ27K1tk3X2UucPojdJayXjH8End9PmNPvMTR44mboizdWB6XBHZ
k7wwAjVVHI+HVHlIzBWpuRM8tTchXibCzpRdNWYX4G25BkS52I37edNnG+o4HUUpVJF0SKC4kuXp
JQkOrYK+Ad/nbcMiUPjyqtgG40HIPCrLMKc/SPbo9YrqYoFjySKdYAt9BSL0P/cCs8jN/jTEGAFj
UuUPVeAVho0SWd4RHJ/Ufgj/vncDaJH6YwaMNlsJGvUlGbPZsEWfvpKW3fErD0o/mBNCMUpOZOGY
PZX/6WGm4h6JmNdWrNETX71q16m0V3g3SxUpWam42on+X1r5WY5pUm+WyZDbKU1TQCLGTRXdGe2y
WbTLE8St/JQSPXSjSCtSnmuGel6QvYX1bZ6uwuJgMLPDaHP0WxyQNisv4kNF91PNtnIvQz7WuBHh
WnhAWz/OGMLYyNOjgWF3hJQytHXa3AFgihIuY6Ry8jg9GtnhmG7Hyc8bnt52JQcfVb/WpBtD3sXK
Que8ovkcdgzNL8IFYQ6huDCTdwtYOcPcAJn2hmAdHVPq8wn+d2gTXJk74eCE+pIgXNsE6BXvJGr4
yXgi8e/Ke3uxWLcUBSAuQUh0fc/WCS1TSQqYGpyG/nGpbTWcNhZbu0/4GNPY0VUsbyhdkX/NWfBq
uWNeKjN+XN46E7oL4ZhHksHl1YUC9RzUh0Pn7QQoXHoRw2U5Gws2ej0xNDs0vdsaN+VrGLnpa3Zv
4tPeNqIX1+sRHPypD5/a8I1QLZ2sEMXTKIpSkgbcbjc9C1gheh9NgU8QQ8KCb2Z8mjQij4v0DL82
9lGK0/2pFde1didMC+u0NKb3LopdCTSEuraEvWytsLAL4JULT+U8ZS0AI91MOJrT2xILJFEd5X0L
NVRzy+IdZBJy0r70dewYli8My0hbKpxXr3KGLzbMf36HZ+1bScwzY2rw6ZK5uLZeyg7xi8W+qr7M
Gob47n/hWpg/L3i+NB2bTFBzRqwY8LyZLPULLaDD0BISX9CzCF2r469+xLOqqW4leHcEwt3P0sP+
Nq4wPOmwBEbULbbFk3m1Ofr/uCT4UdTDvBvnx+chGiPZVIb5ydRNZ4ZIILdadS64nmW8uT65vnrB
s5IBcn2llc1JuD8RACBQ74Le8i2E7ALRLh5Ll4wS4u+79sWazCKC6/9+yLO3n4QuvDABH5J0Aj94
au6UJS3ePRMn2nDtI7MmiAbOlYteMiHy/Pz3qucH5qZqpFOq8ElntWJXfkwCgjY3/exvOEcTv/rJ
0jo9xLonPgJLnxoUnhgUb6kgIGeIX/mhA2B8QnZ8gD+h9l7O6mSs424zTmvy60IDoR6vapuDH9BT
O8sCZFGvUfO7zR9k/QC6oou/qpgkY+WlnP/yiZghYNcREex3I7J94oj0BWsKpvG6WmZsN9kIMnkr
VJDtP7sdE22Wk+GxSBdFSvr0Ok5v2KuMZyC9R4Q6rSd5+V0L6QNVTP2YKB99e3JqofdNQuWEMrWT
/EEgDDUxOt9KC2aGiPIT9sR2VcxbJ6EU7zSZxe1pb02Y5W2VZiPfErViM7xIA7PQo22kt8dmYYTr
olrnTc5yxySZ+Uy5FYYVweJCssmjdTsNbsOWFgkPLSKIymunhTGttXSPKOtKFwDQzL/rXnLOvrWo
BM/gS/mzVBDyriOImMH47KWcB1py6bcxwbAue3z1eEzIQAAikvHPO/O2+Dre8ePVgCtlxBORL+sO
6vwWodnRYhxyItzDMxU/M8hrxQZveSJ2etEzJl8Qbizptju9xzL7gH6fC7usvC3NJcFvmxRJ5FJa
yl62F1InIY8g8xTk0fodBnXF1wkKgQufYON5L/b6osRgtVJJ6Wi+AOQFLoLNfHJP4DFoV/4SpUP4
pKl+pjjqDVGK48YQUbc2qEeAfrRr87Qpq73ewtt9CnMdBsbWlO9rIv6a7iDUjxmG4Bx5Zw47ZKg8
jYQ79dEU74XoV1++t9gtE4pJxOH9dWrthQ7lbEo28S9K0KrOKzdxlKPuFISzLpgOcjfa8HCOVNtL
ZROsRs0Rb+g9UoZl6JiumdjMeVE+OwP9cfGzBS2N49KcxGhuIfQhjF7zTt8Ri4siNUMfc7rpP9PI
NoYNhIhmXQu2tbRkh+G/sQ12I4cHgAZeuJJWmsIf1dFjiZYoXkoHcR9xcPTNu2Bx3OB2UR8lFgAQ
DOYsNU++AJnEpL78zusPBjjKXrs/oszGenJaTHBTmDidbmJrrx7aNXSS0718Uxa38CmCxuuANT61
e5Way2eY86vNF8XDuM096fExhTd4bQG+JD/jOwLSiH4fsN+32u7H0SQaAiluLeRnp7koXjVzjX+y
O3lNUJL5LpDXrrkABhG5kxWJfZwWM8Eui6pdM0srJ0dz9MorU0/mXfPUZnOtH3XJ2v7HDZ6d2seO
9FyS/r77FYbqHc2SqKVVrCKo8CrGZY0NiCC/FXrbsnyMhCLjkXspIHrVg95CXs3JmTvzyYqzbueF
8hLZVSe608lN7646FL77eX8+cozDNCJQRWKeicg76x8FRy2R5SRIDkHlN0Q2FU9ltTsmq7xby/Ki
lva5gQafqF+ADRy6VUf/Gna4WTC6ZzuB4RQ8AfwGbs8M/sZcYd9YGyzWugdrZHxQnui3ib2d8007
1QG+RXZT7tRlsImmjS7uq8k3zZUk3FrBswD6JZdeLfUlKR4GkRxyNLP6a6zTZDSemNy5qcgZYOwd
vYaP0e7l/D0E+GNJjyhvvMBC3KIP/imjfd6vAA1Jw69aYFPubgtUNsZWBCeiyz44oUWu7fqaMD0a
RCfzYQwZEYHVaE3tdhS+og7N0GCnoGkqIr9rldhqJPBKVyz75iAffzfJ5xiwhtbPabshAPQYrgV1
ZQ6rUrtJm4MI5slKd8QHyMLqWDwq8V2iPCvaPBUjjiD/PWHPL+zwt5Kvs8EmyZusvRD3uWKL/ObA
voRlYT0xV3IM+IuC9haJLz18Gkk7bs1aX05IxVoY+6fsRY834nEJk1RWSUNYQuEJfqnRQp91QxtL
WfFfK9FOyf1Dd1o3+TufyXpPVE/kb+GqcE53tXkQD1b8Uryogs/Qth5d5uuz7Ah5EtKbZrCb1+ET
HadlzEygAm5MhZV2vC1HvjU7ij1ZX+oP2k7+HD/VyqU73ZIPoj/yv1GB0Zm1j+ZjdToA/LAmNFlr
/fQcWDeyOjssNdMBQq8Q0ICAmIkQDKzCFkvFMS2GxZ5kuOXgKuJirF6O2WvXb2JtPSDdT+LCVoiM
bqx1nv8axlu9WmnaZoi3hbGs0EuZhyh61PoMrRUD3v49k2d2kms99vKSZewNj59gOOPRbeVlIdFU
yvcprCQz+DyqbnjaZi/JuK9AKDNvGJxOQA3J4aC9Gao3KfRjbSfw8Oj9UjoNyxIDi47XPeCEJaIp
PJaPRTT6J3FCNGig4P4KhN8Z0r2yI8DlBCgrNeYILuk055MXy0CiR9y0Thf/InbHqVusQJzm6+Qm
5YAPJNexMoRhKZYMEQamzA50sMZfebUeR7KujHRZpvjKBOwO2PRKfv2J7gz93YLQXjwkpTtC1Cyp
aja5vugKDo1LgfYWdE2HRZu3+ciNunqBf27dJDcy/08c249ltYkqd9JcuV50AlkaG+DNQf2M5olX
01FxvDH0lTdtnbvq9Mlebch+1m3q/CPUn9tkf8xfrDDgXLdp1JkyHkasKvDBXjK0rE3wQLrjQ1k6
5sfcZDAQcG+jyfQisPvG7Wi86cFDktxEfi++aPgds52MPnrsb/Pwt9lPi8TYQQeWxgexWnMXZVp4
TfpQFSuw+igeVyowS7XJKAL3Kk92Or1E2gJakKzuivhhMO4qQLiyb4FICkIPU5SpLtAI9sNdcNpK
1pNibI/+0Pu4lIfquTLuLHFzQgzQRrcqy3K+to5PWfd46jdF81syTouUVLLqY6gNSG/kmHXv5fFd
grDVJ7FT9Y9WuwhMUsvf6iMtG5C7Y+/KE3AtV45YKJ4mTC+TucsUbDbqesg2o3U7Ws9ivhFpfirr
PPiIw8VwvKubVYvadmzJwnxXqjvLejdph0f9o1CtpqM3gs475rc1KaH5eKuqm2LYltlNq3xGyqoc
7MrcJ9FK118Dinglf8QIIXW7ul+WLD7leuoYS8c3HUf9cGKUvJnIOtFIc1nmyb4M1xHIAm0RGW/q
iFe432f0BpQjGJ0lvyqJm6dOtfM32h9KvQ8qaG2sWofo9KQQmVj4UgCgirMBoBm5JGfsXlR2lgmO
YdWY+yIhW3dt4MJO74/tPj+yQGv4L5I7i21iKQjLmAd+oC/Q2pLsozUOZzh1e3pNuo0FWvi0TBWE
f7Qtji4rghO0m4nqVSB6dEsLqUXJDFFT2BToQSfMrUTi0ZXC2UuaKYNzyB8gR2PcagovW/BVqG+S
/Cy0r9jd7VrWsGS7MvhnNiBkvjDzBMCU3lQ85v3DBHagSCS3oaTKUbhjL3JapriD9nakPTPMBmIT
0yNWKhoB8X7qRSSpui0Y20bYZNTeGr+azfiZXQ2UmAQbGLFu+Qyjqjl9dsZdQHKn0dlVwdAGg6lc
PRv9CtdHKG1q4ddo+ui8UDuT7SGskHlmxqvYNmilqdajW3lgLHdI+ZQWufDKbQzi1jyYfPruLtUc
K3wziruamB1ldkLJV6PW50ri35WGSuAuakmZwcKfB51GVmk69WF6kA4dEzLMiLAaWYpc3M7vxuTE
TLdZiq7VYxdO7HOF8891z+oxuVNbEXFkelB3Mpusl/5CPnuy8ZERQ8T+wvmGNuLVQ/uFSeqf1z2r
rCYxxM6iRlx3MXoWWqN9g/8EMMVCeKFWpf4DDJe+KqKrI7HPbtF954fA8KqdtjFXyuL4KqR2LDpG
v5VhdMNLsb502B8M9FhI11e/p38fRP+83zNtRkisrtnOvw/uic47LssbOiq8EiNdKiZjS3xHV9oa
/z5r/XnFsy65GI+DbGlHDrcjEmim4LKDDNiS0D3wfkmLI0YoEX8y3p2HK5eeT1J/exjPTlrqpEdp
rvBhZd1VETMB/zG0VWB6U0Rze4ETC68CIUIo3lGrvcQpiEb/f3BT/fkFnJ39j6SfJ6nIXbRUZFhP
SW1lG+K8h+xr8MVmGY8EEIjj9lrdfyEqlSvjfDap+S1sH2efX+nEIQz0OD0wDN4TJfrQePmKPOZl
8kg6s+kFqzktqxL96vb/Y7z0re/+19f/4/JnH7xNB4Juy4S14DN6pjpZH+/jXyULge7V8i3sNjsp
0G+Jh1p6jkpK+WBWuFNvsaHUt133eZQVT+VMcqpfNe0poivR4DAJMcmh/IqDNaRNgnuW6rQMNF8J
B7clfWIA8dhT6Y30rIF6FsGhFNYjA/Mi2AfJBLLRYHbxKFr7sTecvHaPNEAAtBKioTiK/BRo4OuO
OwBH4nE38KudDmN7bwIbHeTX8USDvLtXpr25CDusIzgd9i1HznrXIBuKB9c8tmwWhBgYG7nat+pW
mxsxzV2o604yPjbVV1NuwEg6KMHGp9hg2so+0gf1vdxRz+N4SdWvrvzVMtZPiCZ9U0tkUWHgSPJW
G4CFL/TmPjY+6ngrmgdlvFX0pSgVthw9a/0hyvdFaNmWtq3CmwGYJ9JHqtvZiDlIG471pbapcAoY
7NeUlGzotASd+hk8DiFN0VeF0JAeXWYLi9NaXrUkMR/aTfrRvU530Htlt9gSFTryINOT9MWbaVrJ
h4a2HOX/Vx245TJ/iuH90WT4P5yd127cWpaGn4gAc7gtporKkiXdEJJtMedYfPr5qJ7plss1qoMG
GgeN026TRW7uvda//rBK3mkKmvfoffyJwqb76I9ex3xR8FKDqFxbUYeVLD8l0BnMI+NFDXVw8CPg
jqzjKv9Vv0R4IvcragPeHb4B0ISsxlNN30q3orkxtFX1sewc1uTQizZI6sprNXlsjxzkjV0Hjxk8
7X6LPKe8mXyV8h0HqGw97kk2TAKQg2w7iOthdieoLS/So4nUbpe+GILLKG2a3Z6G5S3CMPUJA0MS
a9LYGSxyCpEsW7YYOTJMnhY1xb6P8JpdC9Sswcri/61+WNUNs1s59PkzEYaz+mp4k8kelXFB94n3
TCO/6Dwtd8z5qozv4nQvIalC3/NGnmVzlZU7q7wxKCzhBgbNuip3YZEQ0LoepFtRdaGKAfvZuJ6S
3voYm+9NuSuiQ2s9ijUzOoRGuOknGzraIbsvha1urBG2yTEkzd2gryrKXZklsqJaTn7ILxiKIQG/
me6aj4g8kNxpEEqK5Qo4Fjpc+kvsluZ+bNdFtj1O95GIX9FAE/tLCK464V5pntD8VekmwLu921Qk
L7QbqfXgUGitByzY9KiZGkdStnPhQnGasy3MoXCxfo9AtaaVDKL8oM73Goa5ppPKNy2VSmh8CAS7
KGTSBtZaAZVO2Bpq8Sln4NhXOR6nez3wG/4Mg00N90s5WC1KiO/PkE+S7p+bGCAholRdsYBOiEb8
s6CxprDXorrL7xEUybkjuozbGo2QYVuLPXO4HYptMa97zS0HX4QprnsYdV3jhGe3kR1PDmAQwWIK
/mmRl2V23qAtuyiYOOP48+ddnoyeZqkUpV5s8/v2SODTSvFSDTzKZx6Oarex59ytdGgVgEx6ftD+
Qaz636f8nzdwUvcpZd4cx2TI7/ujPWPv4NWIqSlgPRDjxcj4iAcbfnD0l4KTg/dfGJ7Iy2v47jWd
1H/jsa3FsexzjjpispqNGW1aJLJk3zwvdQb6HLFxOs0LjPVgwgioGHfTCW4bur8fF5bMpXs5qQlj
sVb148SSUcBtk7VSO72bcebpSL1thVhsAi2xd0U14vAFHh1j6Q52nHu4fUB8/P5uzkyyjSUtEAsv
GArYR568mSSvq0KOivxeWBd74WfMJ7eWdgSj/BKvZWx8jpvSm+uVdZO/f3/lM/ySP6988k5KAp/j
qM258i58Ij3VPESCh5xDm7zhOX4L76Jf3SbcdUh6yDHbZEB1AOCZB54kT1fifWWwNezDDYGnV/Ka
0OfkSr9DyP/9bZ5pHf68zZPXNR9jdeg0HtBC0x9+HX+TBmFbh+LNIl5jEQNjEniJ9YWX0ZkF+/W1
nBTic1Bmc5iV+X2s7WbxKbIOqtU74b9yrQhE57jHtaIJ/RlYoTI3o+hTSIhq75ZYnI/qM/WPQMi9
aZvHTURHWbZerOOBELxZ0Z04Ml1bIAkVTtuNifuhFAQMjnL8ZGDUKftswMHZz9KWoJkfyHXrnBwC
tV+ggHV2FH1xglUQ/5zRW81rIXzURHRuHLzSti+uCG4u3GPE5ATxBJTEEteausUy6uhl1vqpxrAa
jrHhSWx283XQ3fXpvYLfVc+QodfIq0S5WqJc1a1iFXT301H0EDbg45wPIbO/h8apYBO1qsrpqWOm
BPhsrjtNsrXyuuQwrBZTaybr5mbC251Gr0RDk6tYt/0ahRvxCCsQLmvxa/HolxyVmxyUD0NCnC5c
865XuZK6k4FhcYbd5vwqkzkd9ndJv1XSfRLfBTwueXgboje5vIoodgzld5O/JlVrx4QUx9EDjAwN
z0MCwyq/tcvpoRuu4hDnd+Ykee+Xg4ogmUlkJ69EPHAIKdMXb2uUEzMGK3G5RzEaBB7E25CMoOrG
sH6U5coMAUHt/lcrgS2uc4xagidhOOCfPUL5FB1mk7EXPRp7hZA3iLviW0344WIUvgvF60S8ySVf
DFzdsDNhE5ueDvppjIeCkPdinWIzV46/WyLi4ClVbh/je0oprdu97FoddIHsybRuregjGhyFQKCG
3BbTbzO8KNJ9rixlTgmdSvaTbNuJm9nYRbTz/d08vzIOMuZ1MznNRyxeHc21Na+nI8RSfjRbbbUP
9buQSthuMr+V+rWaobeH34O1BDWL8qSJh5xlmevY08gv+ojHJa6SoRuYm6Qkk773TQNht1/vZzig
YI++HBw63BtHSue2ew6TuwHlP3WF5Jfqb4rSqPBnvEiZqx7l+xRISsQHltm0IPBBpAvw9Dtsn1Py
tKiTNFDw0D82gJxbg5bCbJ18qmGnLzx1XOUVjAItkFJXyZ2ycY+xyMpliaAIl3adwDT5RRif9PEg
pjdD9oAzZ7HGvYJYCxjt2t1obSWrXOXpL0Hfdlh3SvcWH8JRhTUDKZcsuvqgYojsJtoqqXeJtK6Y
SIud31j3yXw9Kh+x0OFvD9R9h2zsuNDrkhYvK0EDj3VCZEyRzWrr/mUSQTZZbjMNwHyMdDsNXT8W
p7YaOYp5jx4kqA5SR71GvEt4yIODgYtn7qvFdSc/LFB7UDyIpv+SZ/bEzfWyjYmQrSNNGL3cylYT
NivHo26bDX/h8Z3PAWM/6jbyPnH2fQRTm7BFxpHqeC+lvkz+geFd2K+XY+P0qP+6c54ACkIIS65B
6s5+zc5gPhVeCM2GVjHek/C4gCYM+w33+6t+Mq7+uqoimxLG558hR3/WgQO2QlIcxfn9VD+PbIFt
tupBY7XYpIRVnLr81c8bJubSeB9ih94JnpxQFj6zl0atq7Ihksyb8cIOnITih4ohwh7TwW21C+Bi
ObBeaVSJgiCc/vb4zH9Tra3wqJQ3PcFv/MB0FTHI2VLHl6vpQx3vk+QHbdPyZioDw7VV9oEeCapj
bldPs1+8E1Syna6E7bgnjwnMMvOSp9mwY6xydSilGNZM9XusIKqunSLyjgLzJAdXWovQKSyqFm9I
oV+38joMZOf7h3lGz8qRq+gyg10Fjz/t5BWawmxZecfhN7HKl2NX4yxp7HjGKJ38EGKlMeiYXFFl
2PJpjsVR9vtiab9c5e9X+p+7OIFHKiMpW0mqc/AHR+t9BFxp5YId9xAS1iRUEF5Rkl6sMjOJtkOF
5+4aSX+BnwJeeiFmHcfjbkRvsBAAB1cs1hee0qX7O8FPxq6xhHwpEVoXqcoEUDeyPuyQeRlzRUZn
lNT6yn4ENCSMXGwuFEZnrDT/eEv6CQmxbzn7JJ3rF73dQ9QeZ3KaZGBJJpwwTR2TQPbGRpJG96OR
LIjfPMYlOVQlzcZlniDu7x/IGcLtnzd00osJVtzPhtzkn2KaZLCPnRdGGzkid3uQcAPzOqZIRyJP
XQCBwq3MXZLtBMMNAfvpZxs0SN4yu+Icv4TynSFv/XlvJx1YGdd1L9UspmU5x8Yqi/ZajbvLwGA3
+tkWCEB/NIWvUtAJN7OrVji+ZbaW7/FiwHYDpScTcLux7qARa40bDZca2eUGvlntp5ofrZxkKypp
EUNMLEsXhoI6OhIGqA4lRM1gB9Hu6JaqU6H2V70Ccl/mBaslHXRxZxQuN41ne2soHji2y0gqjVNR
j1IejUIWaBAwGNA5sUGJwIjKawUuY+bAcVNVvFBYaWXiQ5moqvspQzjokJokYZoDfORK0e+8dGBa
h8WG73bpu79fdGdAVF7sl5s86WIApHoddcrSWaaLU9wkXVF2LemS5Mksfvd4g+FkIzHlwfbQ6dk8
ZVfDnOnS6j/XVn69kZM+JZtTLVGVKEfMSX1dX3EC46RxMFqbwNJa8giOY9QLYLV4GPnM/AYkMMwG
L7eU55r9r3dy0ruMohLBVUy5E8SKmwprhIoDkNgqCGYRjGxcY/MX+XNKaJYXydFnJN5/vpGT02Me
9TxHWJHj9A/wqcmLuFuCJ8hEQf9VsqJtZiqMyfMXcV2/KyVNXEBMyffr4izisCQN4KMrmqJpndyF
Jcx5IItCdq+FKMxLnW2F+SpOBeJBWoHQQekfDA/PxHITIEfD3vDnsdvhk2MY7qV28vzu8+VmTo4y
oQ+PpaiFHKg/46cCrdK0s1bqG09lMXfyYgoPmqlFdFsX0HmodYmMMWjiQGOuQ89kAEXWBlPM9S7s
Vt8/qXMIhLyIJBY3cSzEP5/kFzJXJ3Zak1lA6bS6RXAYWhiIcg1mvE+WZJQyv8b8SXkYTdTvBwTJ
fqttv7+FT5DjZPP74xZOdue5tpQwVIFDZZqjYAskwzzezHeF6ZuwxG7LJ5EERh16xeM4MYh2ihow
gtS1Cuu/ajtBMxttCDOwXYzKxsgvuAcrBfcMrTUVmHJcSb6+D7zRuuuqpRgPB+IUF+fDZCsMG3QM
fXINDy1NbSJdf0DtuYSAqcvn/9dPtBTN0rEnWjTyfxaoYUBQg5r3GQcQBBWCn39n1ZrGQR8OSewP
g99CJCChLpgIe92L8+OgQTK+S6eDOt2WEeTAALfwcs+4cqXcmkiPcu84O7VIN8p8BImNRNh396PQ
7zWNXPmEMSdkKQxoi2wXOzqO4uLxwp53hvxtYKP67x+lnJQg2jBM6Bx5b0S99WAKEXvdFmXqpnNF
R0TYBzRzoez6FL598yCVkypD6spkKOdueZAxKvm4gxhLhL2EiLIWXjP8Urt8FzAaMYbfSgMl0q0d
0WN2uBw/+DS15gul+sJ1Tlz9uA+dyqmqB7nnLCVzYmRsv26sfeFn1ev3q/zs05IwfxZVMqjUv4bv
jLv0uIh4WpMXwNxYxTyqfvThYPA2zbW4lpRLHkHL6Xf6sL5e8uR0jAIZiUXKJRedDPWpBOWIXICW
5h+K01bElSeMLhzJZ9/Q14uenIR4s4x6b3JR5pqNh4cAEdO4eUZXNB2r9viSN1dj9gQ9SJPupvyg
Q+MjJtt4ssRHqSZ8+GVys/ZXUX1gQZ+y/dUjRrzZsyo/jvKjqr4J1X4Q3cV+wbbGh0ts8DNqXkOW
AGPRmWoSPImT2z/Kx1gL5jm7n39KXvcLSoC0y22z31gBroXBkSkLKofrWXYF3W+060bzh/e03uSg
tHanO62jK7a2ZJAbsHwqfBVcsXbL7DWjKU2bjbZdwjcsQJB9jauBvNbTg95drdv+KjHcoHBShVd1
4aWcsQ3581edFAVmKWRqF09ssQcFjfbPKHks0SMX6EqxwFgdf7Jhhox8PgihSmmct8cN4BeR4L8I
mdxeksaoZ8rdPx7yyfF8lIq5t8Rjdp8whaQpJ+1wgla4b+NDN+/U7kmMGtuS15IcHyQBmuEMwGOG
ftu43etxZ8IEXWUbPd5I5t6E4DYdwgGHbuO677fUxJK0SQqHqVehgdzQujLSMAx/pINvvKQfLp2h
Z3+OqZMSRJbW38lylSGMs4wxHxsh1KuHcaHULAjP7A6vTb26SMA+dz0824xF2IgN/+dp8+XMNpq2
jpNljXa0m/QsjqUSXea2dkZ9SwvojeNqjjeQjkQP9pE1b1F2CRL4ry2uqsOl+zmHGMhf7+dkdWn1
nJl5Ji6ffA7ES9cSjbiJKOR1LBHdPoDGkJI9smH2y9p3pM1Ruf5+ez3jPIoz7ZdncrKkakHP8lpZ
ltQmXvMQaqxGB99Q17MWrVDPHqc9FucEy6zjekdTBWowawezsMHypNxhbIyakgLguGesrAoHxRiZ
p4PvQLA1DskVdNgdQLmwbpOHbgLt0S58o+aZwp1fYGiWRToIMvuTo63IJSkxzM9fMFk+8tmGGTx8
LEd/6l/b16jDzszWdorDJnJNm9GZ1xUWfMO9MHlK8QKQ1eJH03sFdtLk/2irMlkb1/EV5i4KMIho
a5Ez1Q8y2xBjfNBHqOCKJw1XVvxilU7xo30ee5up8iy4kw5njb3LNj6yK/N6ge6GW5Npb+MEkTOa
+Pj022S2WwJ+YBkod4gXWk+bXOEx74FeGLWuhA8r9ITUgeYnM9LeVpDZwb3w4cOU7sLDO1vGygrn
Ds4YElEuJwWWrkKb4uOkLih2jO9sadiC/dtNfyXYcKWVf20EGk2XdpX54Y/vV9+5PlTGhBA/NE3i
H+bJ6muKWTHNUF5OWtGm72Fgs3wGiyZVJtjFx66UEh9ZuZ13diDgYBO3lx7BudP+6z2ctBmKYdTD
FCnLV1iivc49eDOeLHlH7V3zsX51YTMGtnophehcx0eooUSzpeKUIJ3OMCP8yoSiU7N7CvfGZKi0
YYRVaE/1vK2XDWAE5g7dHgr5JhveCxFBhU8Es/MPvLGXn3ha8Hy9lZOCZ+gDyWpFPcNH59C6SsNh
upX7fQs0ZqGNmPxJ2w4YCptMkzLoE4tP6cXd8Ox3/OV5nFQQNTQ+S6u4CRKFYD7NnpivR8WzjG3p
Z9M+MK/LjY6v0CqAVR5Xa6PwLqzGS3ew/O9fzodiMIJUD7TsHnd9iJ7RIVe3BSI/UVktvuhgAEhw
tHWHSti/dLafUdOxEavq4v+s64b2CVx+ufiYV1FWLsQy/YCeY8M4x9Zc4bCYpf4DHfHZRY+LKaGe
UFqBi//8qcksW02l58vRC5U4XZWv83pxfgT/dRAlMXy7/u9+4ZdrnjxeacjbVFS4JkuMcdIKiaBv
+Nh3UUC51o11yeNx2Tz+WtVfrneyuZRGJRVFDVMw21QbYYWQ77dK7PNGvsHiG4teZ35Sf6g5I8w1
XPHv19IZsRev88vFT3cVTSNhzIIgaXV2tilpIdpyX7YMdsrflq0DYshbU/iJe7NMLzq4QryhCItB
MOWVjFuysR2mjUh1zO6Tjx4KIef7Ozy79S+DCotZnwHUc/J4DLOd9SI0Yc1m+KXt4bByfgV+4XRo
G0g9bx1sqGNzI+DI4+fZg1yuL04rzsB/8td7OHlKaS7PRyM26BquZy+HJ5Z7CVRzu3Wtn+BwR7fB
UpGGj9xmJd1CZcwX74vLjKizpdjXGzk5B4dQioKk5UagEFs6JtvbyWnzLYIhO/enyPupr2Ltl65+
RgVA6bz0Ns52Gl9u4DQFsFPi1KxzfDhLZmE6JuI6tIWdUNymhI9sc/WqQt2Ek1hqm5uURrx7QtZq
qXSDa3Vf4gRCWqrV/xf4+tf3c1pbJVmtw4GylrOxl3yNmnnYFqGTZ/6krlFtWdo25UOCI9anjzmC
ZuZ7GNF7wP0Bhlvb3Lq0as9tXF+f01Ljf9kmu06cFTli1WYbuIQvGQZQKD6wu++d/KFZjchnKnf+
9f23csY91fjjOSh/XrVIVamMKq6K0KNZ2JyfmGh4razHYR1H6w7UlvSszumIqb8ydvMeeWtkuCQR
J7ZELkdkS15zk8Jjgy/gLaRtwPY5PwSOor6OVDuODMGs2MEgbH8BtxuKF7fEDaxFqGahh/AT6crl
TUA+d+QpFp4AurIwqU5bojaDozAEDAJ0eJdLfIP0EN2MsPpLeu+dFWBQazVkC+jEkYbUYjVjeGgF
UFCpRGRSaMfVLZKSdLq0eWtnX/SXOzs5LSJdNhotAoqufqaIvSFF6Ok6HPatuav6XY92cbKRDc1e
Gt2W4kzo3NuRoJEBPrCsbMVi6QTK+ipQXpL5/oibZf4j659JqR+csr4ZoH/oUFVI4Zj55MX6qcfp
PyNHprgpIV8+BcUuxv6je1Z5dUDvOrTVtLuro4MY22m2NXQXnXX2Su5duF78ySJxpWS33Wd4BDYE
nprAAKXMR5i3wqFssJV0bUnbsbw2kjUi8sK8GrZy9poa7kitier0lmhh3Tq8zNWV2WxkNCY5UKyP
LhimquXn004kbwyf9EcKYST0yRqP3lJz8MxcbJuFZarUf8T63jT2nfVgTltd2AyAfHj5Mw/zo3Qj
ueK6SnxTe0Q2BvU0ZTCGVZifNXsUcxaZdEC/UFtFJ5Rg+1wTc43CSFU3MQFF4UORMolpnlQYa8YO
OvF4j8sTeSaszukmCp616qNw63lfPCZoK+v777/C8yfWlyVxcmKZU0z1GbNYu2dymMjHZbZP127c
5RY5CbLX4bhC6BS7z4ULL5/3aSXx9Ss5OabMdAz7KmNKJfsyI0Sb7/jGelN/YtLPZ4A5duRfuOKl
1X9yHs1NnErSyE+tEbE8BwQPJd6x9IS3xUCtw6Z9xasVLhQtZ7HWL79TO0Gms35Uatwdlwptodhn
jgDe6mN2AO7ZPSaPl8KVzrEpZeibZH8rCOKNz/7wy24uZ5Mek7SX37OwemagpdM0Thb5ibXuhauQ
jOpdxKkCeWvYkqSObT0QkYD4DJIIixQ+PSnhqQMlK7HcqItXifmM+BrGuZL5lngNGPcPpqfnX86/
7/qzs/ty18dpDHVJXJge0mLjjV3MgOoAtW0M3Ca5pLHmqx454aXXc+m6J0hHCxc5q8KFO4HYWV5N
D8fH0o/9Bh4Oq19xh3+SuHa2T/3yjk4D18IuaMVcqRYSACxESC2knEJx3BAAksCMEGBXrT7LeHVt
MiP6aH5K+Ab8QK7yX30TlmKZMuDdX9ELStoUfTtAQWZQDHvyAcTuPrfLZfYH7oMF78py0D5+f9Vz
/AyW6H+uKv959FMj1+oY/d9VAwysn1C+arxoZO1eCX2E0SyNcrCZfRGzUIxDK3/Agba6QxdNzsXL
xVrx/KH9n1s6qUaGqJIzxYT1gFRXaF3iRtrXSfMtqkDNnZl1EbaM84oDkU3KsDoYbKKfsz3Oq+lz
icsWDiAwWStPwHvA/v5xnSPty6qIWxIZ5gr97MnG1XThmOYRY3RtQdmqzRIGpN/MV7gRrBdPwvmp
9o67+P3CZZd+9XSH/nLZ051LyzSxKFMum20mGkoX35GJ2T1p447FoIQMXCRW2sslIsVnGtvf16UW
EYGQWJInRxL4WZ6HwefHgR+7AVWuvJZnV57WSNyb7DohqK1xhh4IFWeYXySzw0pVJ7sGzsnJD4mF
lYbC17GGp26pr+Chou+JFL89ErkQ3+nyjdbvJ9nPm20e+dAPtZpdjqzCXQwr83gbp9d69oD65aLG
0fhruzFVKIkmyY8y3AT9lAyQ9q1lBnGd/vs0iONfJfhYOrqzdl3iksEik238fSrZ7ceNYiCxCuz+
d6f7GpNEUNXEVRMIJJDRSHBZ65Inh9tm+CBFCwowytXKkcYPAu/8Ik/WAk4Adf1G1+ynLTikql8R
Om93HY7yx5cse5HD635mFnEVVsZ6zLco53Jlm2InLlN2vGnX4ZN1P1Bef2TBapztaHiu1QdUd7dy
7yAFY4vOfhwrxjYBTkFYrRKQnbyhgcrVJ/KypZod3NFVtKPurHtztdM1RNX6r2LCvSnyM65ISMa8
ip+RMNu1usZqoL9GooP64sgfnabHRH0Z0J0W05vBZ9Zruqu1wKmxHbQPOK5OSP8tAzGgn3Kei3fk
xMrVtgEOKKD71LjfpMl1o17N4dpKdsNxKw0vfbvLrCcVG5C57Ffj8Dug3nlJx6dE1VZF9u6EtWuO
vzOTFFoH+6tc2AFq5O+LwSJEx3f9qn+v0qtWu+5Gt4LAwdpEsAvdtXSEl5mMEeDxxCfKKHqdGNK9
wrunrNdF2/oV/SZp9sIWof3V9C/rihADVeQ/aDdOvhlp0Ns0DVX08lu45VZ2bUR8ENazIrxp4XuD
sLmZ2cmbdTAQv7kZXQLl9eBKmMg9A6FwBFvvN2F1OyrSauqukmCntTep9rMJflByO0H2KBot1p0e
RPLq7gh5Bx2sHCQkU91hIZdPXocDEWToWHmcs6c+eRHLTS86eFhGF22ZLv7ak9qxQFVuRamY0kIP
BM0Y4U1hxauswMWQW8oHQh5v524dh16LpI5yX79DHSrnWzby9i16mNjVUTfsw3XhYQBBfMWhOK6M
eZN27siiE2lfAmY14fyjVtlQbAgcdb8VNZdV2Zi7SVrPfDRMQSrkfW6PcUeksPUv7/j7TVg+/2Kt
JaBCUgH1T0DFoTTHMQiGZcMwnsXMTYJNbYkrnB/wg2GRJjsy01QfL22BKERyzGHDQiE/2uX9ZSvT
T8D0j635c5n9525OGsgYH9NeNjF9hQ/DTutUAeQWZbmr97B0laVnL6qtikOBo4SHgPQBGKHBu6lh
Ele9ScEenhmt7cUT8ty2qkgKBBBTo+o9nZQXNUFc2SjwlKDGg2b7grnC/Kl5H+yYedPsQc3P3HGt
zxfez99nM0/k65VPnoiiSIxAOzPlkGR3NFGAFnj0bLLabYo1pBpIwuBb1XwrSu+oMS6eKMtSP30j
X69/8uHXEzwTRTDS+9KdPc2T3/pbMI77dCFXOAZsfCe0Eze+79ea8/3S/LvROPnpJ1+hnlRWXQT8
dKIf524bGgifbwU65wK0e8igAktsGCK0C0wOrMd6yUSHKbo5DrdIbLHfTtcipk/dsxSjfJZvm/49
RzYqHdL4Lp9/aPZMhtVCOfv+vjltzzwzFG7kL+vw8eTTAsNiIWl9lyX3x1tlBV3L8KfwTo+iZysA
czhgT/ILq5uIuB2SHxpplX6wW1RHz3xF9IFVCsfKsd0PPwtpj4GvpmNe2m5N8XYad6L0UljX4Bui
1HhN/dCTkFij/Wzp6W/ybo8QgS1JJI++sSPh1qjWtGDTcCOOB9y8C05rfdyk2Q1Tzc5YNazmhPtb
nJ/5c7juL0LfmjhZiBy4ho1XfeZWqBgc5Vm2OdIPAg44u/SxG4nYW+Er8iNfszOSpMY/iYJ7W+J2
6e+d7B1bmhnnoh/GFYReLB0teVXLviIvC1gnBZrEwR6th6twJFfexNFoeTBtM7zHzCW0XkFRMj1o
S0Sp8FH3hDXMBOZiXoRHjosUpFdAd7FIcvCO0gmcqlclS5Lo9+XfO8fUlWQ3nG87/jI4RzEZE8dt
gFdlhI2RhgfWx1BtRBRJcFlwDCPo6PY6qTYDtEQZDlqmg0VhI4RNO3bgD8bg1eVdHf7uE79P8L5y
NHwMm12T4JW04Q6YsCkY6zzwUEnNayhfJ0S5u27hidkVrK2ferRs7mjNJURjH8IWCay5q6/La0x1
bf1gksH5hDSDDUZhYd9AWoIxG9hLcqjce+GHou8rfd9jeRkcnWlYk5gS6Uiu/EjeTfIOrxxLuRfC
dXrPoOsOPY4s2cMSTbiMJjpQQPIUCSA9bqoruk6gKEe/642tTvBrauOUqKubVvzZym5DPWHtDRpU
l0k5NH/HtIUeQyo7s+sdEJSDY2blJNOav54TMKE5QXHTMr+XVt2jdaOR4bFD5Q4LAwLo7+z1iHtO
4jKo715ibYP0lIGgFK2P6/6HsK/pUG1lUxxgjyDosqlXMcna8TEvQyZCqIgZ9szj4ltkXoVPTbgt
7NyB2oCHyvFW8CigohTPthVXrM2VKv6EStVeYyG1rt1xBzGvYgyOxUNx+HReMTb3iovdJQb6w3PC
iOa4Vn+YO8z1ifY+KOSQ/E4hhE7Ef0zKDmy6ogdTO+p3dTfcWh/owI50kT4ExYf6Rl6368kTfmr3
wn5c1/eVT8Rh5ZfeuBFnb6Ao8NINroYgjRj+ImbJ1lPngT/xapldow3YC170O/tdbWWv+jgixI22
yk1wl16TYTu9YiiqpRtz4G5KL8j2EMUWys+i/hePO5GcCdUuEcEne6BFTExwJWT4WW6DJ8IYbfEm
wIn3qt0UbgqnkjunD+GDYnK9wZHrls8cldne4i+rmZrEPhhMZEdrVH6OfJf5lT/57Ua3GGGsZ8JT
pVsMsV8r4iYXohIXol8orkktZTRH9lLx1r1JqC7xN4heu1s+dUd+jt6w276a1jV79k5iCvOIj9Y9
opF0ozu1Hzg/J0j0vHfAy+3gNm64Cf3hnXsJF0FYirqUZkVbLa3WjVqviftzrclWiqc02Ge4DJsY
DQz1+2KGPeMdug+c9hFl9Sb5aDt/yn1U8WRsQdoI4XRIi00jKiQdtT7lFH5t9eozdR7MV27W8MFE
7OVLMo/zGyIuPKtw6p9RsQNIx/pihEP51D/gE9DoTviz8jNfuJCJ9vdQiVPPMCVZJvgNmf9ppT2h
DCxLqUugV2DbMWzFRwUmI1jiNVI/FcBCONAdq5Hb3PW/IKq8i4HD+ISv8EBU6oWz7JNjenr8f72b
kzO4mbOpmMM2uedkmkm4gtGJPdwDOZ/mIxwzoPipcykL1d9qjYMHVFT8T3BFRAVGvG+EH0T92bVl
XvyQETQWOpDdNr114an9DTOfPLUTCIMqCfOukqemhIjIHIJj9W2hrOrZH2VvcRImJQ6yJcc960fx
xR+XqBCfU5dvntRpwALWJ30oTzyphgAWHxOZe3y+HVIJWSLpW/Uz6xzlxXjo6Pqd2Rl+qdOGgUjO
R45Hqo1RMvwsfY/1YeKWz9gBNbVNhjvqIUSSMrU45iDO8Z3jmA1Zc9BSX3jV/88jNCXYoAsOpJ88
wqQOArlvyoROAAu0D/J/cC+7HbDtj64YmNjDKzuMnWwvPbm/de+f7+7fFzZOEGwhi8Mx1/KEEhej
QHPVH6Sd4KqOcgtKh1NKYwezc8wvVdbnKluDGNX//b3GCTKbD0pdBW2xVGnp2+IAoO3LrbSufQyv
r8q98nHcUzV0B+FFvvu+QjzbdH29tPwnPhmr0lTIMo+62JdvxY225+NJ8Wi8Dl6qtXab3PUP1u/E
7X8kt+ou/vkP7LfOlqhffrzy5x2o0Sxl1cwzx6aC4LHbZaYG8LaC4oFW2byZ79gtKU/xqCF6wapX
VCMH4cLAUF9+59/fzH9ewdJ2fQHlyU0US4XQBpbc7NUFVdkOJHDMtgqz2tHJMe+UtuJxHbyFn4Z5
bHXWTf8OVAIFdrrRNtNPktNEmEfK4raBXXHa7MoP63raFOYr1WQ6Yeu5Xn7RuGJTMh61VwobCbUQ
CveM2QU2xESOV9AWOr8Dq6DsracfrclOtePDiwuPnR4/tOy1313qKs82OF+XwUnvLaKVmZuCFbjE
ClW/Fg5biLXC8WF8PT72v+uDDP6RrEjubFu3VPYColv8f56HQ/SqbfTDSDLH9fTC48C/QK78Ym84
4kWLYfVc8/v1Nk9a0N4wo+OMWfun2lF8Ir+7uoEvzmjhVj7a4ZM4OBYKGtKRk4NyU+xN4lmX1/KJ
92euWuLTtISM15wQ5EOj44OOVq4GJup0zTFRxbbMpvmhd26tu/gkqet/EG90bq2ZKubDiFIMUjlP
HvYUHo3wqFXx569Y4uClH9S9iKIKtzi0F86jv1nf7GkLS9rCs8cQueyfKztvJZPwT1rAZAPAPHcs
z1X9FnyUBlKRgnRxrCyP4MK42K8zYY8NMRHTQuOJDqYLJJ0vxb9J6tkSpy1B5AgcLXFAGslnX9Z+
p9mY56jzvqTlxXC3cjHQKEqbIv/S9nx2s/r6U05ev17930+ZuTQCfr4fb3joroMnq1z1d8Z7BBj+
43g9fVCxa6U/9/uEwlsMVxd2zbNv8MszPYEiytEc0rjlmQ6eipEiCK2rwvJOnQQrIc3XhfUxfmJQ
P7ReMPjYb2qlp8U3Y7vLsZpdDPWGl+9v6e/h68lrPimPiqqOTKXglopnBvKDPfrEjtrZbiaCzZYO
kXuJkHcWIfv6Nk5O6SCUR0XoueLkTTAfKGLx8iEgj6YYRxCsTBo3xhWNst5B+WOTaYMUn8ATWxlg
QVwL48W4kb/p6H8+hNPzGx10a8hHbmlBS+UBQ0+HkjV0E8ocLFrN/+HsvHYcx7Jt+0UE6M2rRFI+
pFD4eCHCZNB7z6+/g3EvbmcqA6lzGmg0qqurUhRF7r32WnOOCfA2Our+JueIOnzq3Yuq3uTjKswp
G6mQahjK7xN5orOOMQWMhNv9XhI21fgcCrsw3yj+1ujvtUJYFJzM2+HXpAE9vhqA9vfQ9OJ7XBQE
SlpW5SjxPSYL0J3N7Y0xFBClCgaTcQ88APUenFycH4l+IL1uMZ+6Se5y4qd/P1Y/v3KGqPGw05SV
L5uyUZ5BnM2/72hPIIGTjuxnW2z/Yb8xAXHvBHFVIuxypMSpVggj1VWabUphR7BEbrr/vpofW5Dm
b1dzsQD0UVBbccLVJJsK58XbZBPPoOQ22F00+Fs20633NJ+ox6vdx5/KFOSutNI009S0y5pUC0V5
0KR4frR6R4Ln0jiRRHAlUZDDaEvxtvdXeF/mNI+5G00pE7THQr3SifxbGDo/Gf+5jMsn3AiywWz8
799DBA7BcdiNCRmakIRlJohf1ygcGTwvTfzlDLWgbreW8aeG+h8GeL9q6BpJwJFXAK2vrs8/bc+/
X9zFYwsKpNZbmXtUO82edplqPqME67WbjmM1AjfiCl4C+cWc85DmtSBZRt3GiOyAWEbvnm7P/0Bt
8VNt/fs1zUv5b4VdE8ZKJQpcUwBWIEKVijXZ31iS4/vbWHAZF8VQmDKaUHm+RUECqDgHUrD695Or
zE/mZX35+2VcVLlt7adZBQ6bW2NEe9/cmThhF2lxDrLnMju3/f0IjFJ99YZTMp6LDjq2KwrHAGJU
eJg13BFNGj1GOLauStsk7ibcJR715G0UUhyW0BOcgDLSvSoXmOuDv64cVTlRCcwbjEuhby13bRFr
Qgi+WPnQ3PS2E7aSbIO3WuKzJ/wOTr5tkhhAN9D1Vy1/TVTzosmXExK76/CBH+/kb9dzsdGl0De0
OgnmO4nkkAM/Zn9gFnYlLjzi1JcYzbx0Cb7t2+JuXTub/viM//bxF7ueH2VZgwo/nI3+VFIZoWEY
nJl+wL9kukY/r3665mX/2+jCW28x7+QJMlCwfW/+vz3EiVR4rZUZ4R3MDhrWnNVxFeyy3i2FX5gb
PoTENujvfiVbchu8etei80v8zbWclr8DMi+uY745v11HVg08DkRmg3au3zK6a7w3S3Gj0hf+Tuak
58hI8Yqh9sfd8Pdvf1HBht04zYKekMNJ+qbXbjC4s2Kxbo4woFQXnDyzzJBuMFivObS5pP/XL2nS
//sd/pvNcfHtL3afTvf9Wmq4jrm6IOg2WCK+6HunwecdNkdRvsvNRx+FQGmuOs3NOE84OpfIOxCL
q7qj7V2+NvEqinaY4prZ058I6+Ba2Lj0f8c6F+8sNww9iUmmsSxdPi9TmAnRMCScMLpdZWyUwQ02
YN+sO5ig9Rfppr62ayHRCotgb4JHwziVgbwuEUGJzEgSXi0OR2a4qXxnOBmnKlgHh/DLCzeK/Av1
VAZYC5aXeBi1Bcx685C/NY3DH66rbpvfhOYypSyOZlZvRdWyzsWF+qpVa9VgghMUy2h0USam0m2f
fOV8YCC8eiNAiNPEwdJEwh5bd5qxiYgQmCCM+eQs98mvuH2IJyy/aPyMtZg/RkFrS5P5akmPQn6v
SXu/oFksvkjlJgke/OQXyaazNY9RZALxpvmlB09q/FVJv4pk2cifsOhWlbc105WcBmiTneRZOfmY
Ccgdiu79t3Q8cnPyL69YShxuhV2yjyq7/UI/F6OrvGtIOQEzZh5HsGDlZt740dBCBANG4rS3pg5Y
TsVx7W3DRmHK/hxLRHktUFak1hybuwymE5/q3SqE7+IEHo/8Rr6gLYTy2SvBGxkbMXpqmWuS6puE
6iJXoEK0oCA5mzfZiwapqq33Zo3/WUDaS57el5IfAhOexoM4HTqSRMybVrrXzOPAiWg6ydWOQzoT
lxb4/bKkakOqiQKSGAbRSl0FvsNkbMxtQfIRfYdldRcXxCd7dmknN+SbtMXBohHfbmrbW6er8UEc
FuQwlmwDhGrQ9t1MXz4GA/rDxU5gKk7jvXQYhN/Qw0ksu82WluXoNodEFg19A6WFIpLJbXtqHPlO
eB1POWELa8TsDgGld/LirXeBWEOljoH+Smh4zgqlMBv3VJ1L26/WmbYo95IObiAiQCinMndAfo3P
AODo1mcR1OmVzjeAykZKE1rpo3xfi7tuS+YJpySSChLb4tl09TsousAsAPbdhyfrq7uhxNe+isfk
sXzmcJPk/DZgFJe4U5X8Ud/LJ0wLOBUW01rdaKQ/DeUNae3ZrfrOaQ8MW+LG9aYSnvB3jh/1xzCg
MX3jVMSTR8VYLesXEzd9duPDOQzR6S8iu13Nd5L2D+O6KCJVaDqr+pr+dWbZerNMEWQzEki8E0QO
kqjbB/OY3hu33WJYWM2iW3Oviq/OkW0gnXfAQ5PFC4tTToYNLx3W2uylqs+Dx5JlQxEmab6b1j67
JWE0rGEgs1+Gd/3EEsbswWretHrfW4tAurWKcm0JDCj6gmQtok3xU4JvqdZcexIcre51bh0AW97E
w3OtLbN36WaiHImJ3R5PdYlUkILHqPYT54fwKSZ2AYb5rSftSwPU+KJh7vOime5E+ubNIA8brX1I
3vLGSZlSWjd9tQHcGEavQvgEJxx9Dp9uSoselEzt0JXiqeLXTjS3hhZZPceMhR4Z+0q5rTCQqOdW
TzEyYd30ki0y8JHR2C+hYdPzGcYFkTVp9AosflFL4r3OnQyKj2Bao3o3YDAJDtubiNGXwJH2LUl4
5FEW0YFw8+fiCyy0qCwTw24e49oOznT16uwl0QwnNgn/u9X3TMjMvXisviRcecNOt40VaHPXv8fu
YZHIyx2GYUp2jw+bZMh2BQPY6hnYoySulHrPqzMCCa1x+dYfhrVsxxPPikexcZ679LyWtLD4vQYD
oB7CJ7eVwH+TZ/hCtlI+uHpz6IqV6X/4yg3OdrB3hiMO4jpgBxjo7Qmk1ULIiW+LbCMqdyHg/1v/
ILyl6ApZtQm1FdMzzT8GT2QilZGd4asVSLLqHOA5IT4BDanm8NFxJ4W6X09A0EDZwW5kAolNwEkY
w/Cf5kaLmoPvMVxQTwrUSQxsofJkKUdxWAkZ0SaHznzxQzJ4UGRXnK5Mb+aLJI5mkeinPOnsrv2t
2WMD91DfbcpoZbETxQQQZSzd3aOcnhX9VhCdRj0Y+i2PmNhviT0KCXiBkFl63cnoWIimd6Y0ZI8g
cM3tMbI1PD98TdOjeGnZPu7UDNEksAjoO7wcTBjN8EYPT7UKToNZivoUFU8wLPXaW8rK/HuTRbhq
hxV3UOk++24TBjIOk9bWa6LDDgETR2l6x8AOVZM2CTixonDEF6v9ZWYgsrDptS7/rtkyiFnJ3GH2
S/KMoqU4zShLiuyO1DRtmw/bjNkwf86IY4v5VeC23GxrF5ku96RRj/RpjXQTScui3k0t9eE6iW+T
J3Gj3AqdzRKcW1/8cLXhRO1J//S6ZUkDr1rmPWimBRQ9grLycNc2tlHtWB2L8EieF3WNpEI5PfDV
euWuIhMnmfNenrld5vjshTtT2JThB0cXz1tHw57Mw4F7wagSgq2w1i3LTtpT2R14wSMgDSDVoNMV
qxT1gJPgjy4WfWRj8PclN1Vt/nGhdZXw2HbrUiBJ15Z1x5RvWn2vGfdl/D7l24qbmtJDMm+bLFv6
2g1fnfciGeeh6eBj0Uebh7oEcceLx6mP4IMSPFm/REE6Ro9ydGqio5Y+S+J5aHbSZJufyZP3aao2
vip+QY9/ncGutinVGyO69/K3fvZ/Zt3WIJK6ZiPoa/IbtDtLr6DKyyeVxrKFHrU7Kd0NQvtFiKmg
XvXTNhD3MNnjAHZ79uxnxjKfVhPhJwnnYrOx1mRT69XJUPddsErVF7PY1QBNhW7VSTdNs1ZgaMYg
WRZDsBoUR8C/Y7lxa4MZZenMEqx+S4/UDmFbC+xGjKrgwOpZvUxZ5LTg4NeEnZkoSwLYLe1SoHsq
zaYgvV6YymMsnTr/WRZv4gI5XbMZhYcA8hMbEjBZZcl/E2ldIg0SbKO1m2FtBOspWA/9xtcPAACw
TtmqZ4foMPSlr+M2i+7VYV8SA0SnKl3krBaSdy7jW84mJYhj33qRSBprCQFYNuPKNF0CiSfhrPPo
JfGNKOymcduiFCGcSGK5w55TvKr+DdvP7M9DONAF26ZsN3PcUh/fZ5odVQ9ZsC6Jihv6hDivdQUx
BvSO4J0llP5cZOD/MtsvQoy04mG+3CYGt4zEZSUIs2Ik4x9YDtNz0UERiI4yl1kDoSk5U8YkiBJw
5HWfFnWxX2ytYWVERFF+5NmmHs+KtlRL+oqLGhFOE2H1XxYyAGdYV91t0lBC7qo2dYv+thTfC9Op
36XuFoWHkZ0nTikV9QSCtswVMkb8e52FRSYPD/le7GcOegzKI2aO+pZ/WGpsnY3yHeHw+D53HrVD
SMOJCqbqFyrKYvEhEpgfUX1hHkSuLD/F2VpNN6OvsbL9akCCCKS5BYd+QPgR7YJozk1C3LynU1X4
6zEnIPtzMEZiAxdRv+Yzpn7R6PWKZzwcG7vMsCl0nx1pGl6xCkqc7qyObW7T9+dfUVhu1ZORnuN8
G0WrxNhHLeUjcAYqLrRw8W2qrDV9XzZfwj7BV+bXu9G4rax8a+AEiZYpjaLwlPgIsRy5eyyT5y55
TyfbYj3FDekVDp10hTVCkZzKfKw6QNvv9BlNtXcb1daBigGT7xey6GjtvbBHqpSyWgbWo3nOp7NO
LKvhqN3j1IIsC+Fw34TyLHwukLQwN2okV2lsrdt0qi0bHD560jlYqAjBY3GMnJhrpTiyOF3j/gMS
DXY8TA9G8QBSUxlWVe5GYE9vovpoGY9Ft07zNfNCnowR8mx9VCLeqYL+ODutt8vLVViuRLQTxBCM
dh8ey8LxGFaJxkurbKZhFZkOI7W8dcfiLlFu8EkmfHxqmrYmMgTUBMVuiBUvSyQnylHloRHRHjbR
DTZoLtpLF5pG+Oxnk7KIkr2UwoOU42c/IT+OFuWaM/LA92XxZX5X7eT6S44O/z41Kz/MSmBzUAOI
9I/Uv4b5TdOwForfPQNgzeSebTiqLysPNPpeIdJXbw+mIjuIYQjFJAoQETYWOTpeCsdlHlIHEmZr
ILi2a3UlK8fGfAyKh4L8R3pfV7o76g/NJUKJFRVH2UwVumx3S2VVh5UphXcd7R1SgvXxyK0B3iTV
W87CTBTWZMbNTW7PMQltboizsfNgOcSvFjwY72NwJwDEJNPP81MLNjmCchGVXsVSezLFRy1wVxHV
i3rWLQKXN4Z1kxpg6EEQtxxebaRWUUE2qFt3n//+IX6a18xfydJESQc8qF50rjI1pa3Np9wpx9YB
ESmQUZk6AoxvHMRLAWrtQu5RtJKds6O8UO0pXmOX111qpPDFn7CiXrndP3V2LOhBtBVVQr6hyPzZ
T/JFQawHOQvvYImjVC8yeLk0uFK6n1gjY4f2CsGqs/6vMu34nuTrZX706RtfuTU/SM8tIECGAc0a
Apl+0bgWpFBWojwN72LD1gTQ6kBNk2SfN64XLsmPTKJj2Kxi4SAUyPOMU6a4yMZULALjVfnOT0OO
Py7momPdwdqvWp2LmXeHGQPNpk5AV0efc9lYJO9twWypAf1NH+kYuZTp5t+343uIcNk+UgwNiie2
SpzrF+PNNCw6HNP8LFxBtiNTcSo4YfpEMT4HAzFdM6uRKk6hAmPW0BX8rfYxpsgeiVNhLLKiwEWE
h5tArY6Gfs8WFj3wFqwy4s1IbW2PVLavPiPmyMF/t4NP+gwB81Yz9kF2xg/ssaIvO31tdo9YVBQy
2dDoKmtcxWhFLYY+C1W/lYifUbVVDGqwW/nVwacH7IDxpHdesR9zzrO10P73rfmpE2spJpY+WRLB
7nzPy37rgKa50HeJxY9DYIt4ABSMC9rJCh5SO6xsIhoIERptv+cSqH3Y0Ki5KMmvXIb80zr1+2Vc
PCMDV5jV8wMbobhv514nHSl8UwQwLdgqA9/GKEYkORAgOqIfCgnpoIEXPigawSmBwqIbZNpifDLx
+Pcd+jZ0Xj48OrpBE2+CbP5FMB4qUWIM5Id3At0Lsm7c1NwZgV35ux5Cf7OdYNPaon7Ks3MhbdXh
KR7vRmaXX6RgoKb0vZf62jXpPwyBrN+vSf1zncmburdg1eMNGJ0mdonRrez8kVqdrBewpfmL5r1J
n5VBDug2Dw75dBTQmjfEhMEuW5b+Qc++fBG5/FIcnExl2H1KK5d717NQUAB1Iu49orXoSnfKOuaQ
FJ30zNX7bYhr0WRZWcvCrUrniLReQzhl5m42ivUPSs2ReR9XFGS76g2jtOZg8afi0OyhOhHrpdCi
RGHOCReZ7v/6lwKPy9KrGaKhkCp+sSFEWmBNpmXldxna5ZXgI1IHaR47/ivQYvStZrL0PuG8mrag
7tJN+qkidYboxgk96Zx/X8wPq94fF3M52AymLM8rjYupvRNK+szxdeLMC4p0neTgXTPYJM/AEFlb
DJa1qyhpU/lrzPXn519sAVo4pWUQGPkdRQe97cQ49/7Rq4nf4/3yi/yg5MOdbAoOU5cJDTZ5pvJD
Z9wKSLtvYicvZ3+gh0iZswRn15peQhC6iLzOmtMevM3iA/ExiuZH5QatLyTk4M2i7xk/FHMI2Cr9
7JkWz4eCckc6buzZhr8Vuy+KzKLED265/V34gsOmh+qgQpIqXtt7PbCzrznwDV5EelA4Dqkc5TOB
RNXxV5ayDowohVNi7SqmIqjOh81s3rLJZ706oppfoT9fe+7fbDJRRBUn/qVYWPQJ8U05DNwZfrHU
aY/b0oLYchzE7cwAsMgWpJg7XA9V/GEt/POTLweCBdqXeJifHMeKOOYOT5F1jAkCmNNNjfvOjZX7
0Rnqg2URIAzz0hmTDo3h16AfBOgZZXWbJGwlPWE4q2vwB/3afbl4yaYELJfoB8UdbsyWRo93oKws
38g9lLrVKK314LYPn/HsaTTxHvtkE8AwXZtUyeG2LSfGBjfpq7fBx7KbVYH9QpkjZNlQbemMpwR7
R7DwCHtngVn4q8opHlHug/e2TtlrFe98DFqAKNEBKBrt8q2c3SY0WzycESFh4jQR0boENkPTdpOz
HfvX82B/fLMsU2cWpc2u84siL2qEVJOjqLhjSE2JOW1aZJ5feIOiF46lvuEaT8gisSY7LQxq3zYs
YkugXdGhID+l/oZkgDTccxI2sQMaNJ8X/ROp99rnv9egn5+k3670YsBXZE2YFPL3lRI61TXbWt5i
VAk+4zWGv53F4ORVGZ0otRHN9dJi2kpbY6v9Kl1ryzllHezJwblyTT8+P79d00UtVoX1EJgD19Q9
i+hbcPzBCKpsfFHzshPZ8WpaBTSWo634MX15zxw01tyg4JXehXQyruhk/6aq4zqEfvr/f8yLl42h
o5rlBZfD6Vio5iaD/kDNXsbrlJzHcdFs+lX9oL8Y55xu6CI4Njt931VklMLU3jEPAUIvk+1K7MOV
MfG3SvpyBdJEzjAi+xmY1ovnrK4nr4/nOzVWbuNa+xFLzf2tdlfQ8e14znb1W6q7OkzK/XjIIre6
Iz0dObmx6B+szmWWzQCA/lqBw+C+Hpb8vZw3xLU62sLkU6nH7D3bydZBFh87cavUN2G/jPe96qh3
4+egHmYVAOBbvF0cnZwWrwQp8+GLSm7Y0N/K8ltJ2BX66pqQqaanxWE3KILprH1g+cc8fE2hp/1d
JWoKkL7Z/WcCavt2B/5WrOZWawhplxZ3IrE8gPin6l5l7EPHMWsOXsivVWy0ctvEiPvBYO00diFz
Fb1FSOCobR4UTPUkNPskFFeUckxFXWzv2V7GcEPalnbXfcIuwsXHKIucBbCKCwpQf6+N23R6nHgw
6UxtNTqF9JBrqqexawBY7Sx6FEvvvcfWb//7dfmbxMbz+dtXti4U/KnXQ92P+cqczjm2D3YMYpbN
j4aD7e3Hz9In7Xalut6OqWe9ZER7rYdw9RIuKolBjaymjpOC01MswMGCBceMNLGHdwkG+iL0QDHg
EJLpxCwRzeZ0nq9Udsrf59k/78LF8cCoTaMI25gnmTn7KzYPzm95uOx1F9SVPq7iYh+be42ALGNm
U0q5A0CbcwuDO9LEDuldamz95s7bSQ4JraQy+0t5d01N8p21/NcLS6mAKBmjB3/xZ1WObEGYujIv
ZkOvZI/MzDPYUm7yOaJQ3hbH+lCDcVYfsvhIaT09ccB8MjN3OmuvJs0Cehc4FJfEJFGVvlvxTU6Q
NbH2h5wGeX+w9CVKg9AV3H8/YtpPKzLZkd9kC32GyVxctqbqiTGSvFLZ6CbYHxrZNka3SFxNdWLI
D8HKfBsfkmO/8s/SB/jZ2hbGr4CpOU1l2gnrVibq7uxrp+AuX5mNzSG6ERfxQdyMbrunEQ0c3PCf
YPQkK216G3rielYCnTE2P6z4pssEgzeooAoWNteOBcpP+7VmmYoiiyIhr9rFjmOVfWLB+y/unkHC
0JgZxdnOMLEhMhOy++4ccgzKQCkA0ZHrhbKXFoAP761hkT8zxGwJFUWFZW3ClFYe0VuL/F52tYfr
MeI/Pubo0hDSm3S0SLr/85dQTamvqrafKz8M+hg0cZj+qgjIfrDewWBnyoPR8ngIXw0oOqYl8wIt
rMA7EcQiF0yl3BHqUHJb9Zu0esqZS424O5V1rm9VdfXvx+a7M3D5tM8CfJMDl0RT5WJ7EgfB6oaa
Ru6sm2+XmbUiE61lCk4PHYsnC/CDfq+8Ip2A/3w7dohE1qm3kdcZzsMrC8QPh3QNbOd/Luai0oks
M55aeSruQqbZiKnSpfBB4tdOeYLX9iJ+Bl8caOZIVFI+gLnXyZHUP6IT/5vl+vfruPgFJSNWhyQa
ijutZd6wlLc4MZbxNryF7r9irdyIz3OWCA7k/0oaOt8EWjnQhjQY0hfrT12mRtJUGtvjttqomMVD
/J/ejoTgWYTRLfUP4Ys9a0evuU0O13bnH1pJf378vM78tjsnYxwFaqyw/I2z/IdXyq84OTkAw5n6
6mwZnH1fQnQrUbpVcKqUaGSQlxjZtadh3hT/fjT/cyMuHs1GHhKvUyVqTDe6nzBLdjhEmDoj19iX
2+wOEpRupxtxvKtuDOzQtB6vCWS/H/9/XcPFExl0fRDFEJzvBOvQi8sG04IrKlsDbCEOBtFVSSde
BeoeixUy8GXOUWDEZ3UP8U2bbsTUUYRDfB7znenfzrmviF94cvWz1DhZuCqTnc+MEOxRiOytuxHa
k1At5bvAJI54bxDcdj8qN1Y77P32pUR+MOJwYcUTjzTLNBRC/lGDD2cF95akLEwxIsH5DXcDQ07B
iUh8Q+maRSeLkVaPQiBQnybKKciK7Fuc1ISv0HsJYQu18kBkPXnfMZPKY5c7hvU8TW/CdC+QgnSS
rv20Py+Rpgogj9M5HbmLFww2DkFIpl7MIOHBrTbZS6H9EtNtfzP+Gt7bfhGCIViOCUZZR8f389pJ
K+UGdQ3a3ZPi5EdW1acGneB3A5ZRb/z073XxxyqAg6E5999F1PUXb6HqJWEQFVyhvGqR9HfRGXKt
Cjz3zHALQpK+nGizDp8RXpuTcq59R4dbprooWbBbB7qbvYmS3X3RcMaNzLppgkJyxbXVOoYHrvJm
gp2gdBspWpXXrn3e6i8f2t+v/eIVjoG5ymLHtQcboOOSso+65axFplGPElmvbHSO/I92pajL8Ubb
lQfzRbupZyoD2a3M4pVbEpSkVc+UZVwzq5tefJwyVNIIqgsbivaVV/0HBS/EJNBqGtuQylztojjV
k1ZrElOdi9PO7uDfEX+JBo8+Ajom3rmYvnBPXPsVF9q34vSvO2WIkiLqCJj/irfsDatuJIXFzq9I
jwR9V31qT1gn8E/2jMhcOvhXxzo/+Ij5sr996MVhVZaqYqxrviyR49kGylds2cHHty+KFDBSh5wQ
+ZC1UvezF8EQr1SKP9iJ//z8i0oxyoQgqCX5e8vPCVpf5YQggJjoXG+WNPrWg08NDolhFcM1kjf/
frOufbx+cRYyhr4Sx5yvj3RNo/VOlgvHEIUuc2sX8poIib54kTmK++pRSt+ufPqP78Z/bv7lTM0k
f340M37xwW1LXOWuuuR8rdNedsiLSnENtEsLaCfyly/y6rCnaAKpYP/Vb8AAmtWP+aJ8aX9sfN8a
9ZpKhwEJhToSlWlFa6LEctliTUNt+Da8YmsWVjT1/30LlHnfvHzoLUVCgc1A2VQul7ayI1xkGOuc
fbV3xsfccDNjNU6roVhX3ADRv9PZHGjmncZn4osHGVnLEjkm3bi+W5Whrf0iQhTcSROfPGVdYr08
Va4BmOIJvprszQy26lon3vrhqslRoF8AAJwK5bKqjqe6HpSi4Qh9IBZFz09Wvwv9Q6sVS+5hbCzq
XUi2F2c1dpTBru6BGyG+iW0wN8ZOzexwbaZ2y9GIDRhYEpCMZ2UeTDXH5JgCKayXpeGED4qaLCWE
r016SKEVFuhPsZJuVNLBFcIK0+fh3XxRmpspt737aUWuDqJCJmziPrf19wZMqCculF/q3pwFMXLo
KiOtDFt9qm6neqGvmwc1dCGlhGshfUTeJ3WQgo7SA0nnybY+1q0ji7ZB41d8Sj/8Z/A0wVa46uX7
6Tj1x+28WIRiw8tLM+E41Y5LOnjah/o1wGYDAkrh/1piejJd9HryS/7RPtfGGu2WWd02rE3sGS7U
ujk7kvoC06hMcs5NhbsrdFPUfi//flx/GMHo9E7m5Mb5+Cd/f5PfCtLcmxA0htVwlg/0i6o9MVUL
Zcfs5Z3B3YGHEneL2++uNUwYxP31nmAvpEIhf0dU/5+d4bcPDooq13t/7M4V5J3Md54Dc1NIp7KJ
OF5D3kF8GkuvakqRLMWPPdndIlq2UTroqZ2CcVT5/cURimLxlau3ZhvTNbDspn0qvA+RbncObj5L
taUvvw7Wh+FVTnVSKu9eyV5FsG2JykNV7MKR2OB3Cx9PaBHSw6dpwKISU7Lzrllr/Fs1+Tq6xclM
SJeBKROBXju6TrK1OrC2nFrtRWZcFpTKdgAbmBnIzuKzJA9uXTMQkeE51ciWNGmJQpXptEELbCSb
CdZSaO3S5lPO0SXrL/r0Fur3k/9AiGeu34swEKbdWJ0S/H5D8C50z4L+K+0TgE8e+jwV7t8aJuFa
EtoV6hUi0IZVN2RLUL8xsAqiGtzJmvmi2PJMckHUR0mYFolyGpOd4b1kop1ob0UdbLAPegoqPxeF
CpmO2uigwNamwxzcVy3R4wnDC8WJNW5ltjBnJK9vn4p2MSwNVDB086alCnkoWTExo29v69NHUy+q
rf4UlUxhbL3bppRpanTuvaOHP8DcyPWaQKPGdy1iG7wFZo/osTwYLhohhhmp9mugVILVHH4w+Qfx
A1GTDaxMXulBlujRTyJWhZt0A4Bvpb4PgBvMp7ExESyeQlS0Upy5au1ohD80joHCAEKcZZfch01D
EBvK6q/gwGsP4WR4qEu8EQ9KBvlHRPSSH7vz8CYTXrxkmT1473DcKZK0t0nZMlDXMB5sOvofyc00
LPzP+er9paUvMplx8WKq3YLB6chyh766BprZbClWq+GhIHOhW3SATyWi4ROmHg60KGyQxQPzeT9y
rV9AQY3GlRKgoWjQHE3eNbfCq4xnhCyjaisuslX+lN6Bhipuhy/RHj0AtTetGGB3WfeNU6CDBfZF
oPrSMHetbDu9t1DXLTQD86l5GxxE6jncHuFm1B2xY6XGgwENKj9lhj08AjdtkGCV70gX34bRSdDj
3OE0Tn9JfPSxOyafc7BNt9CPisFZMdk36TrBc4sLi5lkiykvIShujceTv2yjs+99TOptC0Ixb9ez
UXkXxDsgnThlBrbk8SGDuLa3Kge1YUaKH79pseOrCOVXlBClQ3OaYAbbeMsem5nM1J2Tbm9ghU6o
YW1GCqiqMSC25GFCCmseJKFg0lbM8lgyXHkaPssjWqwH1vgwYEdYskF0b+Kie+BOaWRvOSg2dJOi
fGFQpy0aTVjk0y5A5A93lxiP/MCnMTF0Ys9l7oY93MQkqiPXsiXpIBKrgcdgYqaLMQ/ObrIWa1tM
l0rjkr+E1pbtpyEEECoe2TzdCrUtNh7RW9BYTSHGIQADIihTgMfPA5ltr/4J3sJDexekoKzCmiM3
510uxL/n4UdaAJETDfeKk6di7qRw7QlLLzqLrAzGE5KBSbP5wXVrXXZb3kDf20RQr/G3pA32Ubfy
53zyKllRfJkCfXAbtglJQdi/8K1wBtAA75lbrj7lLet4ZxDu8JgQPt+JTsWEujzSB2gm3EK7uFnH
LR6MpUCQBVSIb+ylTnjjLEXeRjyGgER5v2Mb14X6wR9nAPeL91iSS5sIgpQYVu0zCZ51dsdSfUR+
VbwIwWEiZ7YRbnJz/uP5ZEIOcs4rJ/S/cHbj1M0G3hbhIGEJ853xw1Ldvt8hrJuKBun8c9H+8mMS
n4kSH+DWJimRpWK46fhrgSQ6RTEWnXqczQODBfAG8bF3CpDXttbM/4u0Y5YcZMwNAOs8ziijvuAQ
p4BUkAk48Ddd58rSRh8WoRNzjhJyG5BwhBuyfamQXgZMBxsmPbed+C5Gjz0EjQgxoHb2b7WZQTtn
JXGDrCWbHiIyBH+h5coIfcGsQgkGhzbuUJlrmw4Ub/AyCL/QmSaAaUSERfCES0dRnxIfHwhrU4AA
vXwIwBII5C+G2K9+Bf0m8u/QTFkA3JS3QHwmmHa07pNxm0URmu2bkOdtlsEK3q++c42S/DYJVXL4
aJZ3JmeG9rFoYRbGS5TLMPywngG3G+PbGo2wxh+yaottEu0Mfd+gLL1SivzdYwc3RruC/rOCqOCy
FBnKLtCjUO/Os8CmJ+1iEd2FKyw+8wII0OWJqcnVxKd5KvJnuf7nh16c5ouq0rzO1LrzHCipLxOi
Ibx15+junEgzXDkc/HAS59PmlCcRjquqXEpNQ3XIqkoK+7PGeK2j09auBjCqyOLnEKcCwc+1QuuH
Q/ifH3nRYysLtQ3lLO7PwaZ9VPazbc9YGqvmDUMjHMCrn/dTXff7V5z//9/qusQcUlNN+YozM4Eq
R92aOqM4pv3DHYslrsLOCaQjjpjltWwo6e+e5p/f9aLsNrUJMb7PdxW32UnZNWuU17a8v64/+aGP
++cnXZzyczFuukgO+vM4pz4t4m3MiqEv8LsxpA+6beF2a2q0b9wya2fgtEz8nH+/MN9K2b+eXep2
Mo5lCuxLl35WT2ZltF13zlDMUxSyvdMj5ba3IU0dhN/HLDom6rrTjmBOq8iduyBF4Ob+/yHtzHYb
x7Yt+0UE2DevIkWqs2TLvV8IO8LBvhfbr69BF+oeh0KwLk49JBKZiQxRFLn32mvNOeamKxEiO6rT
KDT9eqJeHBTr1RJBvnZraKDfXijwaoIMI7sAC8UgFyaB18ylAgcyju5YndzptvjTORjiVejSr8kt
y/wMpPz5W17oaOiKyZqA9pJz6T9SkjAr9KzCY3ZslukD/vPhBAi28kzyf6lpnpJfAiEF7rXetDq3
IM9vrgmdjVM8AvZ/zvFNNaZaJ0vzx47L6bRu0xUt5p6sz2KFl+aAHjUkqZQiik6x5AiKjaQ76hyf
JhumCA6jAaTkRZfPNBxclpM9PIU4pNgw1LWIGHFJridzvmSd/Tp9gi6oPqjbT4Byr7SE/u3JcP++
fZGzFa6JS6WI/LE/ql6xzwEUK165n/mkP/9OinRpKf3+QWcThUjLMjEi+eJY+EvyCMXbDuHKdGiY
0KViZWuU5CngRu2laN/N6cY/pYvCv2+EZ0nG0K9+Dqhr/PI2KD8j5RWfskJ0U9GTchotAWd5J5SU
cornrb4LBIbq3OhhqBZdBOE+WfvtsTjhYjRfWosWfJ17QkmdhVcbw4p3qqgNh2fL34zUdxr+1l6f
ZbLggarUHprTOmmzQ09udJp0i1Eg/qIxmIO2YGxz3g60bAXhtJAYgmH0JBIKWhQSgvKZlZ9ag/9X
urVeRDlfdIROATG0e9nzg5eqwGzLdY4cWGocajJBDBICEbN5ArzG/A+3UpDQH6Expd3gz53y5VRj
9V6KJFfOtBRRXdfl0RR/CfWEZ9Bc1MPa5JxpBQ+kP0X1KzkSQrrJwxf64kWCSoPCliIqHx+zGK8R
J9JsYxWefnrhmKksQ/4AJ1XuRrTkzey4hptrVsivHGilhocDrdjxcKIvw66bJF77KP9R7jFgU/rP
ZKkOkPx02hnCTpiDnh1UDeZ4Wz6xjnQfyhbPOqjQ0rGWZKxMs+k1eAXY+6liIyUPmY4GH3DaxHR3
RCcxP3r5qUrcDLKn4UgFVj92p2i2Qleho7dYrmY7blqxd4h3YvRmNcc5A9dYV8zHarfjP1Qn4IC4
xPj3ggBvuEB47T8PQr9MitcT1uZin6HhkqATvFL3J4zt82VrwgAgwtnxo0casi0Nq9NLYKKae6vC
92B8zkn2SijypAUmOASYqb9XGleSvDE5muRnRxS+s/1OBokr3Au0A2TZmVt54xIgz7hNxWVc7nWF
H6L5SGJSHPFqmWszOObQEIzis5PuOgLpePw5dzXaEp0UdhCJU0o4YGu7yflAyZOZfmUbNfD8eJcQ
oNZw5BWgOIdHPgvNsOhvalg2gluejmH3SJwVR9PuEZAbf/hokrjnltFDjQsvP0rqoTV2xFdEj4Xy
J1zpuhdx64NdgFBpIZYcE6nvZIpZfOibcNj4xZX96mIpYsoEB6sSIDwkyH+XBqHs13Eam/1Rwkfa
uGrtQpV6k1kwtbkE4nlmAHd1Jb9YdJlIBmZxOqoB42zYFOaEFeta2x2Tp/ohW4EAsjkgbuagVPQU
Nib7K1/0S/f6z97x7RPPllzFrKI8ztiYUcvptTsCaqAzumjsaWUZD7UCSAuXzUI7bUfcpN1DGCMz
a4GahFvYIeWmuo896R4bVIzjDDZxy7q4/N1jiAIHLrsVl92vq4+fF3D1UuVm6pooSyYFKuKcv3+e
WhiCXO24Tz5OlwqkzC4BE7KpX0fEyInXEBtVrNP0DqJag9QNM2wVblr1Xk+2JkrOmLeWkzBpNDZD
brKEEv+phIXO87pgleJsOQw3MkLq9DYRXgeUaOX4WqjvYf8aNM+jdtPFnqahAn9Jk1+S+nxVdzDv
P//+Kv/5fmcCKQyyxmgl/CrzGOxEFlSAIBvjnD2TxCZQMpiwLGe4Epd+uX75dlvPHr9pjIEpzY8f
prtfsrYt17mLI5nHniY3PhZ3BPCGAhFhz88/qH6pHDYNCXk2BTm109n7ZmhjW4cpnxzrK2vYq/m2
JzTVgfyPF23RJvsKXru2ZycKp11ZL1MiaW796SUZXoniyBoXMbmtISz/sgbAYcEZG322010oeIBK
R49kR1IMbAbgZrsQUUOtm9NqYOoDG5x0LeRAzatKMA0txNNQLHLG3dHvmBkgcnavMVz/WIc3J15/
x3DUa6OwC3oXCp9vX//sNDBm0UlPO37vbIKBvu4clTmtELk5M+ZDxHaWCWtBvcFyYNPjlYMtThRg
9RE7kWteW/wuiGj/vpqzE8OUNnF4yrmahAWhcSsCDuj9uOwwNl0JDrt+4inBVrcLb1SR4DAoqda0
ikrLlh4lbNGYrsU13Umy664Cti4g5v66OnN+lL6d2kQ97fM+4urMt4RO1/J0W5C4hC/x96yRmSVB
kx38zsVVjPj8AH/w0G4ZBf1ibvM0zymqK9Xk5UUbfcDsW1Tlf5LbpMrPT4HPBeVI5DOCG7NlAOrQ
RqKAn7RbMB34guj//MpcUM9yH7597NkaocR+YEVD3x3RwEXjEvgRpKDoSfrdLvun6uSW2a7Wl72E
NfC3mO1LpiPbkpaU4cqmY9AzBx0xJ7IsutvmrnjrPspnf2Xcle9hs4jpqFKEwTlGRMgggbCQX9qf
VKGxt7bUVwx+Ougcddfm5Vdz/IlemVW6BcwVBHkx8rorC4Q2vwH/rIgmnEdjFgv/k7ymDMpkZOnQ
HQ1av8WeLQvYy+NobCXCFIlCcijI9GEjy3TS1bfEDuXZno+lmNZsirgF4YWe2yIhA+WRSBg/2efd
rTH9Unxq8lLwSIK1A1qIJN1uU4AUjlKki0h7JDfFCtZpRt8xpAXX/SnTFg/4Cu6QB6hc8p/CsYes
D3rbIGqLjKtJemEjpEFiLp38aojlpSOSJQLlVSgQxH/Uj1FaW5M2MYvC7C+ltmhPDklrKiF5NrRF
8850elfTXEP2NHSEwD9ZIa41Ti54pnWFkzweXe4n6XBnx6e0bbU+baZ5e7IOiqvsTrKtvgsf5t28
DDdezXxKtxGqmWvEgl7xOxhco9jK9HLIJABCVJB3AeMKk4cEdMgprgkIL18hREBSN0mdR13+9yIR
AyWpJegk7GSQVrk5RblrYi8Xtn6xs5T3Qdi2/U2qpgsVJNMKGdRSjHBKL8PBYUpTEwW9LJieRPiO
gw1RWiIzmhlW4miSK/3++VXmh/v36VZZOFQ444ZuIPf7+3JBZppBYk7D0X9EhYX3hI0vWrXZZjg9
KCCG1J2OqGxkiM25dSlSxItq4Ynln560RrVDFGlyCuCvUXorT9BkUDOI6gKG0IlpxUFP9gFBIf2d
UmwmOhHRwWRSb94V5i4B6ALJCIaFhmxXyu6p643PmdNIRQX4BB6KjstglVIEmaiwxQWunShwQgGN
ONHqnGPJOcB+TgveR79WrqWMiZSy5LwroBxXyOkZF711VzAu83LfTtb/NwiJ9A/TlixS0EnLWSXP
Vg/xIAAdgucm21WwrMLgQan+cFrRTr+aQQI5U65U/Q8zNr9+DbU7i84n4SrkYp7EK3qgS/0qVbQk
g3hApF/aF2vv2ybTmkPh+4Iy8ITPuauvpHGWTv0cvBnk+Ei7WbX/IG6i5wL/vd0ewqVw69v+2zRs
J84oe5zH5uiRn6FwWCHKIU1fSo6oY31IzHUReBmI8j9w1LvVuCbtBh4XK65hPtHpTgevH3+J3acl
uVG7t7q7WviTE3xAY/1K8X9BgKSr9KokURUlktrO29hSOQ6NFc7f0rB1b6gfSsWBCANvqhHWTXGY
aFaAvXA1gmkpxkCEdE9lv7ny9F8o5v+6irMjSNb3k3w6yQPtK0bAAyE1boovYANDI4zWNKbwBhNb
z5I6KPd9u///vg1nb5/c+qoldlyAuBnTTcbrr5OgJuYTk/PDCMGWIOrQURkRL1m2+DmD7O6aVu9S
m/avu3De/JZVzcoVLkKdhdc1tcwwC+AkbRVrq2gZV/ddshHkjel7mumEm8H/U2vIjq85JS/VV4gc
CMXERiUb5vnZSspLlNeCND/65IP0yWrovFyh4uYn8UFLBeoy1zaYzJgPMTB9jV47HVUeHuCCmjXe
+7SHSmpsFQAPxGW9Wfz8vFwqlv+6wLPCR+3y0zTMFzi4J5mZrg3bPODybItCtIn3aT0s8tbFgxF0
RDtThAI5LN7V0GD0+2o5dbyc7q9c06UF/PtNOzs5taXSaEXOr0cWDdkD9NZt5Mohk+sdWAucWw/V
yZMlZ1DukCYli65bKdNLcdor8ZMZXhGVWfMbc1Ys/XWHzt6oWkpbtKzcoelA2EMQwemyERZnYMQD
W6xgYlIpC/FhQshEtsLCpLwp5sQvnYIezeocBVN3tyG/oQFQCD9YL6b0LZNVlNwCetB7sv3g+RG7
ovcPcks0gOYhFAP+BUyOzimvzYv+wvQ5teDieALpBXf1J9QXC5xW+Ds7oT6BrwUQa8WYjvzOmJ2o
/5TjB2A3JHTmHqqD+hOTctctq62419bW7fjMDxmQmJTcZuS0xbySvmxH4lGRtyZXM3+vt1Ojr1rC
28z5UNLcK+KL4D8VGOeCe7/l2fQAaN7+Nz++ohAky+tCFtHZ+uEHBYDO6OvV7VAtQMGa3LBdjTN5
MusfouLYpS+G8ibD0wy9SF/3FcvIAF+LJm13e83Te+lAwpgFvIGEGVLG1Pp3NTF0bSAIcTMvqD4S
jceu8RidWpioVJdBeHub1sf/xaBpfu/On7rvH3v21IliYSE0rOeP7ZcdY3kMeYySe3dYDsXyv/1A
xh2WgpXGUs436dxvdZ+gunkhYMkMtR2UqmXFqCVKjifv+sDw4tJITfn/PlA5O3rqbS9rncEH9nam
v4Snlx7bCe3bclvq66jwWiR82QOElIVcoP/w/HDXG8QCqUgH8KUudH+tJc8DLXZm2+MdOOL2j4UP
/OfnUbn0+n+/zLPuWFeLXV1Z/BBUKKv+ZviorfV8BXMUBEy1+dw+56j0uI1Mml8zPtXySiRXBOsC
NponkRpWUQLWpmVeeAJNMca9V30dX+/FPw8MmZ2mJVloEM+bPtFQTmYgcDsLDX7swjqMS2Fyk+p9
RPA67lRUQDqZ3zGLdnLXtocEPYGALCAlVNgnP2EVAL9gJmLHBbor34OoXSJ14UR3QrLspkSC2Mpv
UhYU1t19HXwKvHQyCTA+ago8ELCwmmKtqYA5r8LmL+7nKiwWURMVCELnfqo+82MYKOVwrFR3dvxS
5qEkIYQDuhSLVYjAAgdVYh2+NFM2E6DrD6x0adDFWfk/V3FWVahDWyRteprfyQFI4UIxbsbg3rAY
Cw5PdNMCyAuB9NKNyF+rTabv5XBTkLFpMjGQKMdHoqqD5LeIUU5UiXDlCBCjBAnScRVjwWrzD51u
WVDtMrCBcnfoRI7bxTrOmZcdE+umY3JWJit/vNU6By0jJFLolwhRjp311KSIlsrHTPpgQWxoMxnx
b8gQI0VwiPczWk0SDO/6cehX5nOuO33+MgAecOBToQgAT8+IYGeYgJ15LoINXJaEROoRHejE/98O
f4TymDC4yuB0DevEuFH1Q0RNoOnPaqrCkN73A1vbg/8BCSNGlWbD+FeI4EscSH4hQeC83fSR51Nq
BOW35U+a2WgnIpIQgsL4dK/ZTS4WNwwc5j6SKXL+OFu7dU0VFD/reWymmxgaDamt3pgumUlaDyod
iKp/CKRtbiy0QYAAc9O0L5odIhpMrc9MvZFiQHDC+ucFRZ4XjPMX9ftFna3sRt7EqaDzFM2r3Xya
pqFK7mf+0NNcRU7AIp+CDmnZX2ovwN46Z38elCv77MWH+ftlnO2zo2j1VWdyGbMARrWlRXRXb5l/
eukS1NS1nvTln8ISRdyQokqqxlkPoRyVRu2ylkN5vKELn9m5RirDooRxnC5lMok46sEDpvVkevLL
tARYoWf0XGjMBv4dLirlysJ+SQHNKeB/rsg623/IGDT0cP4d4nW0YmpBcavuhfjByldwwFDBogQC
kardDLCnrh0MLpYV3z/9bFvJ6klXBI1PN9+y8EaE+DlbiTgkIdZU7Ag54RKZYcqg5VqH9ULz76/v
fVbx+2pWNWrEL6G+6bBpWUBpioeO/DsfndadY9GL1+kpXQq8q0Da/punnxpDNefjkHw+CwxKxRCz
kU9nElIvdMM5aUu+fWNBi97JgDVm4vlSMW3d1aqZk8A6JAA1pz3SrsSrjpFL7Xnuxn+uZ75b33oT
tab0bRV2w9G4t16i7B5ulUZMLCtz4ESSuLBA//tuASHiF5T2nmSexAZ1Ixo2nbbqdjK1VdiBD1Sa
lV8nbhR9SupKLt9Hi27MnLDI3zPqZjt7iR6YuJswfmcyAAhuvDm2DDiMakDiQ12NCSXNVLiWqZ19
oHBxkuSA3z3cIDF9iDljLCeZBXd46GOXEyIKP6E7NN1eeWwfwMB8cgYwPwZMDkg36eRAk7LpICsJ
pbyLJnRe2FTyFdGyLsT7OXP012w2YGrNnH0fH0/jIj2qNGPBUPpHDQ4K71/EymOwwb8hFpUZfLuR
KC1QnfYYvolltHYW8PL3cFVGmxyJdmOjHKoyFNWIcB3j2kv7VYWeL56GKkmWNpfj/4wHqlPQJYYw
8nMJLu7Q0vR6yUOZ37WMH1MylvVbU3su5cdWJH5rYb2leEP5GpxihdItgzW6SLeD6FKXWxQes9U4
er7yiM8Lx0/XePaCFUJR17nFNQJdBEaSs4wJS06rotPBUcnXwrIjvBlJCnrYBwY9ttrdtqctcM7o
WnP5AnRRV7/fr7MdUFRj0wwreqHcotrhAIOwcgZVFu0rMrWR5qLP057NSnO7Lt3ALVHNt04rX1l1
vrpfP92Us11vUjsprQtuCoEUGvsbutcHFRfnfb0umketkngzOC0L0OpsfAkZxx4ScaE8eciBDeIQ
mJlj1i/WenIwgbUoHPzn018c8Kz1KzjhnFN//iG/mjP/XrOKW0WSDVpGZztE0xlpHPgKa9WGvqVi
rqfQEV5Kad9bdtgzyCENi7hzW80JwYNLvKjpNEMPVpcMP6qd6qbAZBxjUx4Rg62Eh2zbQ52CrZz8
YpCCR2K6qQ70OrMF5Uc4eD9f/qUxML/9fy7/bItJrS4lSYaTdKUtamuB+58pTPWkm7aGFBCHlryU
sUQz9hucSrRZ8KTVMGclz8pAPKILDDq1PS3xKCHOaZxqR5ClpyzFLSsxjH3PX4y/ql+Wd7Lph39A
mHI7Ilslxme/kPLMeItTuurX6WaeT4TXvt5coPzz67AMiAqGPwt9x9nKXaVjZrXicAySe1rfPaEA
O+ZxnByTdJ1pr8ExoVOCjyRFu2O95NquIR/LTRhtoSRkRmFsMqf0Tp/Ku+iiskqJnc6fB/W15oi5
6BF+P9Tvya6im4/M0Rv2lO3Fge6Hfo/ZQrEVxJZ34VGzzWftM9lhWaOhMpsNVG0pc0A5sn6jM1v+
/KteLBwMjWMIjF0gW+c+w0JLTr7gqwNimgUgheppDpWMDwZHsgVt/HohLdXVNS3hJTGDauikzODa
1ulLnJVvUnTKylTiVVA9bdha4j0sIAJ4fHvst6O5Dm5x7ch2Ne9Iq2u148XO+rcPP6/U5HQaRDPm
K/dkYtECgAnqzp6UMfYGcaOnbhjZerQoHEDi/h6i87UruCSR+f71rbNXyZe1ckoarqDlobAOAJKI
lqh2LXnmcD1qQj0HydYJMiicwbBrDl9PkN0KV8Lo8wnfMWUKzLGqvMUGPiokbc5UkIF38l2GyfEH
oAEhAK+419iz2J052IH+Tt1c9ub9gZEUQWbhfyFQ+etLne1TQ8hrRX9mOGJdX+rpolHvktLrEy/o
6FTspektYZXivD2AOwSrfWV5vfZMnZ/O8KOejLHh8xkCU/RL6zH1ZqV4C8a6wv2UwyIpF0l+E2Cg
vvYazavDP6uHOUdOm/P09dz4KrMwTk3JL5pCvSITxYuMbZYysDGdtt+YCo0bnUnb+kQNBVfqqjrt
4jHQQJqGWVhSYKeePVJlFEy13mnzG1WIq5YnG1r+inEgiHL3VzN3YqxxicyPtrK+hf8LpoFW/FUy
6MXeyvcLOXsMCsFoM8XgTqi6Qysj7DzjtB4VJIJrH0ANYBbZaVMX0K09fGbkZI87c3xis4iv/CYX
W23fr+SsWCmzQu0zlVsirCY+HpXlgiNinPECLPryCZqb5FTMDMmAkcNPGi4lLFzAmwYYzOVoPk6q
5+9UFCvIFlCkLRDbmTvVvBOEP2ZUMRu8SliY782/T9F/fsSzqqbLZUOvFO6df1M+sPl7/poGGLYm
xHtY6n5e+i+eob/fn3lH/H5WkaaoBPLK0p8frIB2NET/XH1skq2oPo/BptJ3cInL6cDSUR5FRsZh
vC2hjIofU7COyYt0fr6iq8/OWUesLYqgLQuuaPa14Ejtq702PZnZR9KTy1HdG6hi7iSC0SB9t9uh
OwhOTa5KTHjClUu5XOl+e5/OyoGoHwD4a/PNMdZSvQqFG0ZtxGdEy7Fb6fS5KMYRcbQem3fwavQO
5T+zmHCJDay6liCqXXow4DLPFBaZzfpLEvvtp+rSJCfWQZ9HWAz9/HSj28Kp9Ub4WmqGpat5VIuP
2KmKnfAps8hBbRj3Zf11iZg3wwHHuE3+ki5+1OkvAYBCTh3CehycnmPZk51gwJ5cOsgG4BCLcxJW
taZhklELVyvivhqoKBy/SAI7ccbxObNeeVsv3vDvX/Hs2Q8q3y863eQoJi1O/g0JpYo3xS6wRQ1e
tuqQ+0JnTYGFR6vc9dFHo4AcN/34e85M/flBvHgu/H4xZ69G26v4j2QDO3uzI7NOsTbc0QDQAnFn
2LkjJ5rYR7O7oj0o2qaNd7HJeha0W6JsYaYCM0SxogUgbG97xZEZLDXPovA637mfr/RCRLcOi0UB
04iWhu7T2XOa6jUC4ZM/HMc78804gCqxByTsts9V4/NkQfulPJPLVDfbkIS+3zlOBsNJn6JuUS/V
B3Tu/gNiWrAGMUo40RluOOuDO7oxjynhLAQY9BgdbMw82ce14dyFzOW/L/6sW6IGRjpqFRc/uOPS
ctX3sfCMF254sHJxzlIHtRgT42kHRcpotiRkq73N1wioaCQvL7aV7FS3BSLClhQQYzl0NwKpiDor
vEu+Bj2F5FDwY9TFVZPYxRPo9xt/VsI2U62koW6xuxA8wTimWU2w0RH+iGRMGTd+uIHsXeqcVIyN
QbJmB4yDCdSyB4PnMSe5G1d5t4qDjWy6AjNeBep6SrO09oTwToXyMXEkurbCXn7L/vO4fP33bwuJ
2kxVpSdcNR2nAGAahlh5I2JhWXZ42l1mAwY0eowj6974wGFirmb7SCBfBYxerMK/3b+vgub7lURh
Fpzg8FOwGLhI4J6uK9QVc9he/aJQO7BmeVS5c08lr9+m9sqCc+kHNOlmmJahitq/BMAxhGtuzWq9
htAIu1ipc8vH8YmSam/j/gkmywKR0OiRAndirO6ET5PdPJyOurx4VCw78z1j5qwhxCrCA7shsgG4
UQqVjPH080v+JTE7qwtMaIoi+muDA+qXUeDbvSqtJh/zAYHljCYjFoTe8kBQ9hHZv1aR8rju6nu1
3yS9TXF3UN2MQd2yiKAALP3gLQp2QvdgnG4m0dXzK50YY14Kf7q2s3e4galQCx1S16ih948uBq8/
kZMkTUzo0x3ioJas3qLw2bd42ZV7f04xiw65+dBGhq1Axu1uT9qhFV8UzD4CeKsWOVvNUgoaH6th
UtGscaBBHhrxT43VCkJDXGwnbRuYu1xZk0gmqO9l/yQBDF7KxUGbty/GlB/a+ND7r6W8TcSPuDhK
8W2bcKiLOOhOndv2vyn6+k2fbXMKHfldoMyKtzG9h3HXxg9dfEtCU89WnwnbTL8mrJqXh7PbBsyK
QBW6DUyTxLN6PUapkCllMNvpWoTjwh1dYIg+ZFYFS6oJ1g2ca58D+nr2QIDHZj5nZF2tOOdd9afL
OKvWQyExmiwUkO7yCrrisvWIVPV/4yPz0uOszwnfrlkiL/l3/vrqZ3V57I9FX/DMHCtE4GDX8uUs
eaH9ZmfQ+ACJh0BYvCuv0Hw/f/qiZ+WFYjZYRU5WRwXV0j4NF3HOGztHCg00yZ1EclFda66Y0Te3
xZUEdIEaq3UaBDcr6woK+1LXxcJKAS4HgqXyT1ZQVYrSaM6+X8A+JUB5yq5hxY6MjI6gTipc2l/X
SoWL951pmaSbdLp1Kn9u0bdVpChPVZhp7WxFnaXJjd3M0T2nRXCL/Bz1+FU6z9VPPKvn40YvxObU
zZ8YHelJ2rFrrtU1ncP1sGd5ev35R754W79/w7NiKA6mxCiGr2+oveAfWnZQEW5BVNgNNsjSpg64
pg++VCrC6SLxaZ5EEgB09plVa0y5VWNXJeQQooTTvJWvtbBB9NIYC0prXJUIN+1gqUlLwgJDF+nX
bDlGd6XpXNEOwEVcxYtZJBw41Ylu6M935Uv5cv7oqzDN574zAv3zErGRAzXyq3SeTPKARxszgBmx
7EkcFGmP/NIPxp/+wSQzMixRCywg6bfqsqtsDLNogxSiEJxJeVab2yHYCL0XDjfXgary/Cj8c5Hc
SFW3sBghy/j74RSYLfdV3czz47hZgZx7BjEAcKhwOJizNCLZC13kzx4B8cv8hhDBlJY35xdsLSh8
f5fx4ufbdmmibdGx+p8rOtvYqqIO46LgioCA4PkpsTxHnrqwPAYEV11l6rXvf1ZOmlqoS+qsl0Ln
+jTmz0hRUHgQSwfH6rSvCTletNoHubRUmeQkuaZDYtIJ8jMrhuHN85aUhgoUtMLOPQ5ypCid7Cmn
GRXogDCdOSTOdEdx8QfakxDj1HS61PO7/0VuxaX25vc7p54NOvzMlFNFQ+OEs50AGhpfcyODKFwy
B1J5OembnghF2/zdjQv1ocJ8/QAwo70l3jUDLgJJl5YzKoqP1ptFalTOiOUW8kIHkEVQJmoWoZi/
a6/dpN0NskXhS0kaMqk8QMQTr5yxLvXW/vo+Z3v1qA2plQz8Np0brLSt0DNdD0KwTHfQQZMNUSzr
2VTSfrSMjVJ+iBUMhIhS+lpTYt4Zz18SDbze3GaUgOyd7ZxTZ0atFpx4JK1FVy5mpID61O85s8Ng
XYzE/MqrVNjiSU8jXpbRnZlVMR4D0w2+1OtXXpELtR/Q1f9cz9mmypGUk3LKjVE9c6MDj4ndaIW5
J8BhJf5iNbElZh7u1aHF5c81MGXosqX94yBRm7w+9RqnmN6OJmC/oBGZIhNB6g2jM82Zb7iusxNB
7YBVr/wIl4QefOn/+fAvv8i3bTRr6y7Jag4u4kZs3GRYTqTecbdD7SU7eXOWgbwTZ3isEO3hDfx8
yy8u5lDLtbkThMXHPHsW/VxuT6KOdG3OE72VoUmYDjq8iX2VA53djJ58QkW9Isk4MP/MXTxjhzwg
dfXEVR9GAFUx8jIbQ1jb7VVU0HFyq9fbktbsz1d68a35fqVnpWWg5UbdF9V8n0Jx3+nHJIFiD+5O
rvcSRytC32icaM07CCXDU6fnusAsijRUlN+z6OHnq1Hn1fqfV+fbfTt7ddI4qYciYE1CBP4+Fz8S
TGBpS/5cPyyGxI5059R79NAIx81SrzsNi4eCkYx+b4DblHxXmRlMoKn05cQkdlrl+VITV+YJedMu
RjUeMfaEjFCpyUJXV4F76tZJvAmAAxAaVG9Zf/GFMuQEqfXx83e7gEHWLY224Dx4MA1yuP/eO2Wz
CfOiQXSSxzsLcl0FxVAf3o0Zl6DeSauQBKyRLOSwQJYVPNNS89cEa+MYemEXnZlf/YcA4wHpmzM0
iASb23hZVcuQB3zbVPfCA/K9Rt+g7DbEVUMgCqvd1ZngvMP/+wuZ4IwoVnRML39/C820hMCweLL7
jXavZx6xyKU7aQfYFzZhwpga2ug4OoOFkkqkLIivvdgXLwDUK551Gb34+Sg0HxgA6zHihrn7zHZV
qrY18Zo4WvLFZa6XshvHG4CDtbJRrxJqLimYLe3b55+tpmXgDxWRPfMjSvJHB963ik9EyWw0bP+1
6HIZqMo65rKU7/mqccr3Ib/X2EprT2sP07AO8segf1HwXRW5W4PWkST352ftq5z9+1eCyytzYpUl
lt5/Ti7tgBfaKPv6KFZQU9mHA+t+BJ5nEE512rXZ0mQj1Ld1yEgce8n8r6e3yUCUTfFdApb7w6kr
AB0m2ROjlv5JBxnee2BTwnybTbfdtAKvXGP/r9dasd9FZB3YkFsDC7SeEdwRyAxtCDZf7aTBTaNS
FQSe4S9DfVFK3mTageKYlksngdrHnB1bU/xhqleO7xd0XnSM+K1m+TB78dep4NsmIFddlKSc7Y7D
Cw0Z80/xTmumedKa9cBRSs+X2HFnw7NyEzrjI+AUp1gbutsj5KjvjPYYnNaRPrMWr/f4LoSM/HVt
50r42AiQOJx88agdzAlXCImCNfcO2MdtFy2rY4NBLt3xekUgrStwzjjvVyyErIjNp4x4Fv4cC+Kw
AqrLBFq+H1/CY3h6CsT7mSw5eTHCIwML7258GYiNil7qG6wVFHTPvbIkIkP4A1bRf+nCNT0W+U3f
XndCYd34Z7ngW7IBsguqNMXOayFfyk5+pYbiMYhXlrVhwQj25KhMxWFIdlbyqLc7/fSLeAIs8MRe
WfEiJzzSqGJEclhSkNatYsEZC7ubcc6gBIkHdwG2IhckBz4YXSte47Y+7f3npHQydY3lDg89yA/A
/vQpNeG5E2+kZg7B6OxBf+hww2njOp7W1hvKPCXbauo2MJaVEC1YU7zidkD4HnoqWhYv5AxVuc1O
l+eGz0iaS3Y3DgvpmQNYL8xN2Dy50SBNjmuhWbSEqUpuKi4mkcYMOVEek2SPuJg/KIOMt34e9XOA
E2+ZsbYgDpGNO4py6F/BNuZ/gPRP2kKNHOVO2Yg7y6uc01Z1knUVLlVQMqwiy5r2GXHKyBEXg+Xk
LRJtvoMEaxyoIOlvpQ2wEW4D2M142cGThAfpWTQPFA+g37HlK9IDZ5nizMsOvpZ/SYSKEm8VLAu6
qHZA/Li/6tH8H6sX5Y7zrvDeR/s+RBcDTCp8Umtj08Lu1J0qfuuQg+hIhkDo0p1AKli/j260q3rY
iO8sgPJ91RJQCEyXQxFJSV4Q7cUDTVzu/iLeS4atGXalr9CwDIb7ldo3k3b6F19fSqODDpsbkr4j
oyDy7rBQ6u1YktfrGne+AH/XJhW99O3aJLt5r5D4VLj1Z3UIt+bLPBDVFnF8VwDu6sjNhvJXMjCB
CmkGv5FihsXGGlddvC6BXTM3AbQtrHzJbZRnX9qmyuMY03ERSbsSyCNYxxW7SrLUpRczfRq0R3nS
sOq9F9ltYC27hEhYrwjsRl1wSoo+85V0lz+ZL4MX3pGGJa/zux6cEoalhfBnCtcWx6JgPYIheesC
d/Ckz57zsWXDEcrVDZKje3GnCeQ2A18o9zzOcMJRvPXxkec6gk2ANznYI7p/VspdR6Zq/JRhwmgP
MnIUUNPISHvQF78Ab6Q3lnqbnFhRbstho5oPg+oEp312up2Kmxi+WiK+6g28Aga30d4Xl5J1jCFC
ZjGc0UPP79NjKwmjXRKvenMPnTHfKyLh6jRJnDY8mDyI5G0VT6V1o4oPVXMrSbuT9EcIH2Wigoke
mG7M02MsPWkV2e7sGK6sLfAeiErkiMkLcezkOJqxnT8OjxUJMekyoatJ7zl/zwHXCXg/1vXpYPUb
GSIrOjoasboTGA9Fs2/HlZxt+ceT4GXx6v+Qdp67rXNZtn0iAszhL4OyLFly/kOcYFNMYo5P34Pu
i9u2LBz1rYvqAqq7v4Johr3XXmvOMYtq04Y8mm2XPcnJu14m0DdXZ/FD0DZp90cNH3p620JNmGtM
FUWDuyqPgyVjCkf84NY1EsOn0V/IB0O+M2uiqKubWX8/+wcQL5GwalAvISNdKqrK1vQLpavEgzig
ftF1W31v4M/+RRrfcETRlnK3FdsFGWYCkx8EEK7GcBd5HdWMo5megPW+BcT74HsEl/67aPjsMH0v
GjitTJZV8Hvm5Nn+XtpBaycrB57lIUhd7UX0BmOvPZfr2sse1HFGSo+wmnAkysRGI/j437+u/Twt
fv/16dZ92as1dQRPno7yodKmd0qHmYVwme2YRBz8Apj3EWW/1Pyv43iUcfGiZlSrWXJmRuANmOhh
iJvKGt94Nu/AIrzRlvJ6B1VEXLyG2vsJrdNGdscM7ES6JpnNKu9GiK4ZwUxZ8QpCGWUsEvSS8ofZ
n0WGb2pL75bgQWsmFvdmm8C89jJ8vd8XzbTRz8IwLhSZShJJZgDQroiXurgMBHSZf3Xoz9r7QGho
pGBFmLrhpDi9leYiDahNRkzw93q+j3tXaSBrP40v2ksFlA7ZQaPcW7HonNHtBOVfWXwbxDdBO9mt
AZFEWsYV/loGaneiel/LlivLb0ZSzOk5NqJom6jLx5UIH7XbnnFpvyMJCuOn8fRKqMQZ6fBfUd+w
Ojb+RxQ9BMXZLsIny++dSpoJCOMEGWTxcNCkxB7i3x0iB61c94xW2SraDEmIYmfGkyXv5OaBjUm7
F5slUzHReg81C/EvKlSeZl9SnJLN7tLntPD7smO1g8MTKgeM7CwdMyBEKAADIjeGtWku+bRjsk6B
v71b3SLqdoo8U5AFvWXdHNq0KWMe2+UjSjdHBIK7KdhKvZO1jMVFIdHRjRdV9tf3PQLZU9NBnDaG
m579mTNwyl+wagM3NY8Rim725WZRQGhmOer9hZg96yg2PAFEcrCo+zmW5LTf+M0Tfb2mXCeqG0Xz
AP+T9BgUc1a8MNkaDynz58hWlWWezXpppjBIbf2PjtqopXvVLquQ0madMFiv1GWOFsos5gMjrvGP
yKi8ltcNO7FwtjtoyVH4XkWvpr4Djdc9gLyTfonmYYCk6PjtPAOqLNaKU508UMuRuVatuXCfbTTP
3McTscV389/jQnd7x/9zPuAeRteJf2sh3+WrE18InDnhTbrradhMHbzX3It2gseRet/eTf8cnUry
iUky8wVo4WsY6GYq2saWEiB7BA39AcyC/x6LRj7PxuegnaMPGiUdyONBzcD4+QY19v3pzGcsOsr4
lvePHXl0TBClRedDQ/4DOJNk0dFr9kiq8SMmy+FwWt1ag66dFzTiRRWZLJErEBHBNxtNYvQ4cYgI
xuzJ7GTkBZSepQW49HgvdPt+eKrieW7NrDte33vZWDSwRE4eMPCa8AnEwDo1BMs5yUbptsFMcqNJ
cqW1ZXKV0CZEHajwD4ObcSraQEkKieaSDGNO2egszQRWz3TXZByrPCiDfT5w0MFFdRtu8LNF8/3X
L86/csbO5iulhP3QDp/q8a4q0YnWfEVbSYUB5wISwPIevUBuR03+m7LdlcSlkhzHZAVKvP1lJc9N
fABUTh8JfFh5YyeRruiwuEQE/Mht4BxJ+kX37cSts3wsK5j30b/jcg/yO+lP+HRquVBPIOUbIw6m
y0aa44+QsL1L9WqKBI/fNH/VD1CY5pD8EuP3CfWWRvdd4Ssw8dHDl4TFGFGSaLbBDTBsyKcxO5Ev
QviL36p68u+zb4M4O0kzxk52irS3nDohJ4+blVowbfEayeJWwQZHgll/+mUKgL7XhC42pgtSTyat
UwjmUeMVq8Lp1+dndScqjurvhmBei7ji56jBSnkOPIDTHapV9bWx+KhWHRKNrn4Ro8emmQuogXJ5
NTpwaXL5YRJkEUp49oTUS7NXn6PUeeR93XbaH+w8VbWc+veng8rfaZUskRr/de6Tke8l0kHYEEkp
uFcA7MM7tLNo44PAPcmrInuVzXnue/idkLIVToKNy9om8uIU3Xd/9JdOdcw8syXS79p5yISgdPVi
C6RGus/XBjQbJvp3zNVYn0BkxujoFYgHW/MoeZGXzEuq6htsmisKxu8vyEXTs7UyOT7HozSp2MYX
HqGU2Wif3ckSRx4iXc/zLtFmFoe3YZEieiE7wPt3vXOl1ck18CJODCheyE/hy9d6R4+kse1i+VD/
EanwkYJhyTSCycdghL8KcWdYyyyPXRMexCmAz9y9yL0btZJrVe5YFQzjzchWskUJTFKYF68jIEeg
OPGiRlph3fvMpIJhrZbbsTlA6LfwzOjLQvrTKG6ItlkhJanepvpjZWw73Yvub/X/r+hh+AtNhoTo
d2C8X4onsjgWLCssZPr/ZAmT13aax+n6lBxGjTiDY5rPRWNPpYscxhdm0G7tqDz4xao9A/st1n5B
UOJK2N8qvD5N8Zd1Li5MBuwKvbEfzTFWeFJw/JI7j4W/JZyL4zLup0Oie+TSppZjYYhxxXfwMfov
ZZwNlke/BXFav0kfyx3nGo6LjvJAgjjFl/YBFSClW9Oyz6pyA5z2CPAecgpfSorAm8NFbmvBPqoA
is1U09MnWvhg2ZG4zGhXpMB5Zd0zxLl2ImKCFJZ5Yq2D8SMpN0l4rxjPZrDpgk38p2FFG+4Da/UJ
wJBserwIMcKVwFsi0QewvDp90hHj3J7l/BRm8CxBDMiiopu0ci5q1Tg26s4oepmuq7WDn7M+7Vr8
98Hr7Q7rFT3C99+6GOk2kpZS5vNbNA+xLxIshSKBLoY3VAsRiuv/Yq79s6n8/ScvutplKjWinw/y
YaqIQZZ5bTAvNwEdQT5M7PGNbdAhfCNktl3vW0ecGQn2cSwpv31yY9JZ/aTORCbwtwzb8jTwuHxX
JweOAaeVb+lyaBBq42iqJqvE+Q9v62TigqjGJ6OdOfW6hPzBM2Myi2C/pThjwmou1HyBqpU4lexW
633a2n9cjCzx9koahqDPA+SXJStphspK63T6oP25zgLUFvOAqT8hiNNou25cwIWo8/+9UsrXzkn6
l5+9eB/asBBbPi75EEsESAp0KtwzQhxzI9MWzdw0dnsChHRH7B/SOdQiBh+aCmTNyzuv7h0Y4BYw
ydjpslv95Wmf+HlDtKnIUBREihcnZvOU5Wlf+tKhJtzFa8SlVi26AqoqWinld2TyWApX/SOWrgXJ
GtuqS5UoV3OxXt+uzD4H9j+vhtdBlGi0YpX9foJGmqrInZnIB79lPZjDsKeAbdBt0WA1j/q8sGCX
kANPvzDiRY4cnSVEsbHkN07aH1FT6ih8eZT9XFyQO3Uc80e521T+Mu4wBZIbBDjV5o4K7ogPmmi2
/MajVq4tM3hj/u+fcFFcjqEgjJLx+YYB24CYZRn3MWKr83PWI+225VWWLqLzlg8RXLm+kHCTC1NX
uFGfzjQgmZM59WHkBZBnZ32vp8ugfxr6jXFTl3ptxfh6pRePPtGENm6riEXqzxRxFL2W3ax6wxoq
boO1uTJeyvKe+Fp8LOzabeoE5n5K44i1fUooHrh59BYmAyC7+ZOg8UIjE8Ied2WQogWK0Lvh/NKJ
h7Jd/PtjujKZBgFqiQoeFYIOfsRINHJ0LpisSQcLZu9pOuJkFBhh/hGPcBDHXU+OBlyQFQIVOuer
rptjAW/Ilz/RcB3fTsVdOSK2nZGrCYfkkSKRzn7feCgfm+HGgnP9dbDgqCEfoGn2uVN8WXDKoi/O
p7blYgOX+jwCYhcQDOTRWDwRIkwzwcvu+mO7JNf6t6VAO0FcPpPBevhOqAGqoRh3GT5hoA+bFxkJ
3zZkVgc1/saVXj05IhEla1qyWCAvqzmhDDojiET5MArEw7t6vEKqSNoYAXcqsBYWn88n3Jlz6Cps
HvmZ1YkGN8qAGVmLCJuJ7YDMviCgamLdEsj77wevXfu0KDeJyKQBSczFxaEoGASjzwHTHeh41m6g
3NfVIgH8QQt3VJ4KYd99SEzsUiLUlL/pec2UWiPrAI8tfRtX/4CCgLiV2UDS3NV4VPyZZu1VDGoE
C6ySO936Hakra1yZ6lOqH/r6gB3W8Ix70vasfI9JenQ4JYeYl35NMj+2qP2//8LPY93F+jcZpVTA
ezIP4nI1NnjjrUAM1UP8kfIHkZ9Erhvs3TLf6cmKERUVUmTLw+Oobsq/ZwXpHyF4bggbJrbhGtXA
95TdEE0tKrl2gq2kLAkeEWxCpoyWTEays0D4EVrt9HRlU4zFTl3PiCLOl+19T1CY6WpkdzE9RFSD
gKPAaYQAajDpwrMQ2/roYnyIBScopny9c4MDm3Rcp7vVylV+bpkoHclR0QzKXED4F1uBEDe6lOUJ
evPYVgo3JfiquG+hT9DReLEUxjnwJYy3+llc8mQqjJgNn8p6JCRN5Isndfku3ddzEosjgiYcWfZ0
EK+S3RF48S5Lnq/sTtI6qPeAof79FI1pif/+FL9f+vT///LND/WpinThXB7HwLXMXUnaSkmWCDF3
ZHyT0sj72rEWCfofWqUmABXM9wOLz72GSVvCAiABxaueLeBM6q+ELkxwL0i0upQDIRKABAcykFcS
OzFZ2JTc9+Q8aKvkAO7Ill/gdk6ztUP+PHW7iELzrftqfPJzUDRzgeeZtqtG987S8tw/yuVWtpac
XK16k0vbAhiI6jEsnKmL8OiXRxlULvTGogRuYgv/72fY6T6BWEWJgdDMvPiepTgapZNRlEe92lRF
ySjOTh6akY+UvdE5/y7csH6R0g9DeoWT9TebEdp4y/F25Yj3/SKmAunLw8p9uRiLpiyP4oojrPEn
HpeSuC/E7Vi4HOLosDrVm+DRmkc+NDKqLf70JLQhKEQX59IiRm2jIym8cbi+UjZP12UwzgApPkmw
vl/XkKZqlKdheSysfe0iX8c243bEL6R4FmwqCmiLre+eW8auqODIcZtmLUL7u3SMeF5iuKnap3+/
2FdkzzgC0ffKCGdMQ740HyuMmuoUQ9KR6QbhmRYHh3ymoN9xVX3TzYCj1gRyopcli+zfP32l1/D9
py8raMvX9MIQyyP9DiFw1ei5BFBW2gIKaJI8R9vSPF+e9yTjrPX37O18JI70vXmrOFKEM/J3smxD
gm3cr2LDiyJHefMx0GAa2Rj351/Nspj17ybBvhQsW6ZUUs4g9Xd0/hPEM3l9Zowu3/37L/qsZS9X
CQxSrG5sZThuLs6jUVKf0zzjI+tnifY3n0AwgeVyYMtPc4POFrIcoz+m8jwhFjPYFdmxK/5Wyson
P9Rn0Ef2j/ZUD+vo7CTVssbGO2lYDY92tPrEXNuhVk6ciDqtbwhFfczyisy+uwoMYP6qm4uQDHph
lZPXQuc3wi3GDEbyprPprdLiindwgj5apFIho+SdvljL60iEVSRC4lRZmJ/T89widVl2JaxsCAVR
Cfq97HSE2XDoMYoWnt8iIyqzLnbUlckd7QAm/Qw8nSIgiMiLlcLx6W+X6oMaD16u3PvFVuoew/Ke
XJqqWoT1QvW3jX5QMJbePmtfIZTw9xiIW6Y6ia36YuFSrcSIIKtWx0nAdSIoScfpTvqoPCfGtooQ
wQT7onf5K6uMUVy8BNlFybQZxbtQ3AE/IXiLLmuxY1A38sng3g+dHl/IaT7k70363OZMsSjET/c8
7Jl0x2y8Dx2ToFKfsZ8Rk3UQ3A3VQ46I7lw9gep1TxLfgH9XamBFuYIwOpyAmIyzvHxK/d9RvhZp
S2Jyu21iRd1/ZcNTjck3phnGz5lwnYrkIHZKdWxW5yWNo57qhFjTkoHd0FMiAsrT1CdyEPrFSKuo
3RBS0Ewol37d5rscEsvEKh+1X51w5+d3AscJGaWVf0gIcj0dBv+uaEiGqldxuswr7wxcVq9JlzFo
2QMeZoM/+3ZLL7EDuzaKFQmzEIvafRb/SerUBW/eABjpQFczOjceYY+/osso421NQbNPcrBK4q5T
ntLqRS1fDIQkJ9S+YK4yhCHDA21JjRSuT5OyfCgARYbqb5RjE5r6qJn7XrtnxtMtz7TQsmCtdTzb
83Mp3xvkMycSJFvwff4cOQNsLQ56fwuchgzHxzVlNIFraEmCdnVOlmX/K2hfch21t7Ro7/+jbCHe
XBMh2aTiFH9QYYcskIo8jKc3t4PBvyYFYhJ1W2x0iFrMYC0RLkNr8N9r3ZV5z/efvaiISnYT3g9+
doqyKfKPhJYkozBC7mOHP9ZwjZgHO9ODtby46ci69nbi6lA4MeLBRFH9fSetRRXzcmRVx/hjnJGK
8AxNUS7t3tU29S6abOjH3hkHwnl3jUx7AHKGxXmGc8+/78IVDoLFpEeS2NQBU1Dgf78QWaozykIu
BILKZIxCuqdwHrHzPeowESexIx/xTMPXMpg4TQY1KJjEFmJV8G/UqFf8udO1qDofM/9DJ+z7tRh+
JfWCz7WQnMTQun0JKpvzERkJb9ZBOcTBPMNg8CStqgeUeYvYhEpxa1h5tZ74ehEXtVd6OnXUP1yE
Qf4GTMl0gWnIJUF1dBqydyPPPNwCGF7RMH//wy8eQldUhjqq/Cb1ppGD7WK5ZK1ddrFho/saikU5
/Dm3d03slqSMyEtuiWO+otz6S7e7kjcG7iaHOMrMSSWH6UY8ugy7lWyTtiSSTCssukY/uedcqQmL
W3vp57nnsmwAITcd0umAGJec6Vg2ByERuH6sbsmKZupcgOkcIVwl29thNnZz+77Sw+CWffnJ6aj2
pUQeozDuytSftm/BAArhdqODO2gkFsD0fKxD9DHhJjRoATwUP9rgqsCNZ+JmOiMX2aJtXRKW5TUL
Z4D5vuYAlu1oh9yoEa8YAb5f58WHXtFpybSS66xdS/XCX5ZkS42DVKR7m4C752fEFi3NAIap0+CB
/g/oMzbEWwZIc3qHfjwjBtzcM3ZETBzfb1imWbKq8IkdsdvDKcubuUUt0q/r8VmrVyDjCtsiArxY
iSR4lcSoxTvM+7k2lw1P1fY5aaEGN/ZO1zdn1I/jEumQCUsD15XkiIjqokWjrcVJ5iw9oLydo1DW
87vUS3YpZR/HSf4x8S5Fjcd2P7M8NMtPkexMYGxtZaQrSVwk1Fqf7Xax2GbFffKB/DMA65eJM0Vz
z3OYAZpfAIonuJwRghTNa4HupfyoPpOEUoEgGSDXEcx9089xdb3+cvcuNgvDMszet7h7OSE7BH/A
MZtlv/oN3DnC8PJJ4QTap+aj9XjPOAkDDjvhjvffb6zXP5W/vE9fLkT7/hi1sRLKQuVCJD7ocTsG
c9I+DWKmmEHbageceGYcTjt0WL84ldeFU/m29gRbOPqYWD6JZy0rRBaqm+6iR+Xvjau7epsAtUxU
M2pR7eJt7/IUj604reAkPslb3VH0uXj2+tIdW7sltC19R5sa2tT8KDzKkb7cQnOMxmX2ze72H5Cp
uFtfrufihNbIKkBog+vBWPnQ6HYLI3hrLKbpaM7IjbYF5BKVMQfq79+3tpKrx2WDLpFJ+Yk75VIn
L2pRXYeGXxzbcmEgAUD85J7IrPVM5cgUFb//GhkWlTkynq7Zd3Jtaxj2jXmbrRWnwK9yUx6nXXt/
CAjHqqsqDH/0i/fHLKq2GkyzmDRXvMv5yVVKV3wa7rp3ybzPKXHH8FUraU4qEtJkmuqtbA/qsSaR
qJrDK6cfbYd35caf9w/Zffao70+Zq9ZOPxAsNQWwwynEPAvLdRBcJQC8QwPPI5unPHGAWnXJg5H/
ilPCY55a4IiQuAqogm6DJq7dmy2+D1Qu3X3SevXpT3Br2Ha1xsB9rhOKptHEuGwXiImgBS2LCFXf
fxOj076ejX3naCdOtXQplXhbuLK/ZdiEdfkEVpYisDPvfXxElqLcdqZf+2YsTWW4hGgBKMdl1SMa
g1CdlfKYbPS5MSvm5WJcTVFEE/zj5js5LVQX24As6nT9LYmZ849hY+dHSSAYtHBINQKFM86KbF1W
L+Vw1GadMiveInxeNf3qzXhe9dMGzjFATme9uFSTafOcBZXz71XjWskli+R+TCwA6eeELfS7qPen
ttKYvp6Xxkzp309uQaCvsZzWLOu0VInHwNBxY3O++cMXq3pdlC1bYlCyPJwxOtOxSHYc491MCuzJ
y5jqXjorkJspy//kT8ZXa8rTwYe21fdlPBr0uCpkXkN01iB/0G1hD9byT9VGgijVsZ5uf/z6tYcv
iYy8VQ5bJmq877+aVEJWhTm/qs6DBUuzCuIhIKh4VamDFwKrr5v1OX4VB42D7yKqM1fvlyk6Dfi2
giO/W4Ro0VLj/5Z4J42EE7bgX1iaUHMYCwV7P2c2Bx3zByNNTp8+SmG6JrhR0w3SND+PmCA/FMQr
D6qDSYvs3E7c9MraT+/H8L2ra+/codEKPUvr7ORNIakqd2GKgbnX9sn2Vt19bYEmY+p/7sdFERm1
gpEPgsViyBrIHIzVjdY3TSsIRL+71hNLpOE40DCNJGRSvBO2pDjd31R0fdxVRLjifvj3i3HtKCDL
7J7TxIV4uMv+c1BpilAKxlTXGi+C5iXqk3DCp4B0hnOIYlvEXdG6d7S3cXRzgdh0T2Qs7tMKnra0
MNuhJUbhES1l9KjlbMQGSThn9wCYWjRn52zW5XiDIxS9NwZF8rW36+ulTwvdl5JclnPhVKYmFWa1
aTz2i1QgQHpOCIkReNYfwDjw+eGEudh8QL2QTYiWE2mdzE4ImpGjVQ71+sY3fq0Al2HNWKKlQ6kg
IeX7VbV1q8plzw2dFvyz6pCWfR8RqEsINxOlxxiZ1Oj4AE8jTw1n/eNtBYExfVaXa+7XS7hYZoZU
6PtG4hKm1ly9VMnRXpx3iC2IAOzpbLz5eAY/qRm9b5tPcIq8hu0Hb8o4BaF0bwLmJ5lpDXq5bpl2
HhyBSN8G8V1dMzv6xeca4viYQvamPys9HfAziZT0xFJbz4gNxw+IFrTmV2XkFG7r5Xf+GrpO8Of8
1qmounnLbI6MWbLNkhdVUeyCpkM0rPLGhaWkAD7sFgV3Cuq37t6WQV07zH17RhfrUm40/+cZFR5O
nWV2z0v+IDQ2IIeYrtzHaX96NX/hQSi2xh2aC8uOHzgskYoovpj1PCCcyS5mUN2XyCfUG03xayUD
qWOGiECLZZN36PsbVOd9kmWWznv9ge7AT4+jv6tCTlCTyTHC+uCCOO0EXEfbFEYeiktbi/ZtvIc5
cXP/nn7sx7v05WIu36WwL7vwxLtUfWAMsEtAwSBU4s2WBhJXJGfOaaaLa/IHsA74O7WfhXsYsNky
DxNiuq1bg8UrdguyNgmTAc3I4RLr8ve7o1X15MDmgk6b8M56abgxhMKlMwvv01/JXAnFinDXqUuc
TeAuJdicj2CWzHyjkztI15kaESWWk+tvKAykO6ak4yGN1ph8FZx14k7L9qGxwATdf+BZGx7UHIUF
B1D88g/0ksVqqb8MM3kJ6rX8rS8PDRlgFYSMhcFEhaZszpDMNhCXiS6M6m2lLDQYFeXz6T0QAUw5
Nf7CKfRFpnkrAJn3auU5YYpjDC9596Bo+yGxbAvRNfEBFr4139VvvWFX5srf7uHFyunnTRI1Kfew
nSFmxo0Rurm4IaOLJE0boW62mxTHz9HffCYgj9ft+knBkwbUp43vpsQ2rIA3NqIrFlPKZFHRRB1K
NYb0i7deauNTT7ZmdcRUMCvBkIiLVvNOJNvAZv3AxzJONubAY6pvaDZ9nl/AHgsGXn/0YumDXCBc
cqre6nmzkIqleYu9Jk9nycsv4esFXnwJSmBKYS9ygefQTmRXpnAjYzZ9Ps+yx3bB2BQvdjOf8hOK
3fAYeLUtSxsDpreTvp68wFUIzXWrgWieW/q1a98opbWCj14kB/lHRV+FlhkmjGLkxOX8C7SHylle
KbR3eg+9KoGbvtv3+EMhM3eymwb7xghZ7Q7Iq0hyPEfzk/X+78LiipSG5/nloi7eMSnIJZKuuKjK
0xkUO23tnOPHpKaWY0OeNc1OwB2SV+shfEI3ZcVHFPaiq69B64inxhbSo+aQoc2cM4SKCaasbF7b
8Mb8/epi+/UyL167eBjkTj7xVNsZ8+WUJIXxGQ9xd0hX9BRfcdWmdKs4ZZJcRbDKCKfMlfrVzTST
K3jO6X5Rm1Mmg1+4HIWKvVyIvdlWx4B+GUxvlehRUtxt8S1fqt6JptZ4MI+yYqfbabDpb3RmnaFq
q9FabPG375mL1wjxG9xx5zfyINTT65AvUsVuEB2/hK51U4J9RYX2/Zov2h2SWfnqOF3zlK8n1fcW
napkB4k7fqoxdnWE71Tqc5HNWrrn/iq3joL0gGbDRVrhhiyJ8izRN8h9CI94zzTDjugoobdonm/u
Y9O2cPn1Gowc8JKgZUdY+X3bIOtFbtNzOV0qLN9pBMO0FWaDSaqXK2DpJSQh1LxmuAtSVm5YXOJC
M7y0mSm3cMfSdFv+dS0XK8mYt4OIg3SqzzKTKhHjz4nEGi88LUZygae5R+l2JT44bxKRlTX9gVtQ
vGur2df7cVEC9dUoieJQT++9wn4+i7RFT0zEnD9507lx6Mrlljld9NkcVovjjdVholL9uAUKzifY
FgZovovzqFWdwuiUfN6Cxktqj6Ydin2OZdA1qnUK3fO8D4Zjh/J1UzAeh7MlJnASBOdWwS5dvRP/
cymXiKFC7oucf08FuzQba09lSXRUZY0ywINwRBBavYkrN5jSxYJsebrVNLz6FRm4iUGjcjaULr98
XxJbNU3y6vgZr0WBdcKTQEiDRvpx9hgSOJDA5UxZAU/qXK3nxnmdA7No4sehgdeBH8/x7/JmCXTU
Oq0LdZxmLoX8WEe/T8l/IOO2wLVIKGDg3nPBFy3XU+8bSjxEbIMNodpzLb8fnPTOmEm//Y2BDm6i
pKUqll0KpsjWPixCczjzBPimpswexPXIzp0br9P0xfx4nb5c1MVCpMVQLs8ZF+W/V+SoM5PmjNqc
FrX8e2JsA3lgqhA7+bTCuyBPzJ3ZOGT6QNcjb4SAAP1862R9dWf5eqMuXvFYHlPTEhMKVRy/YG+h
yWJPspnweYI279otzgs0sHbKt8YcnhOhXv0vDjtXm04IEvB70BQ2aQ5/X/nkIDGzxuc6KnSATHxl
LxdJM/bCmpwE3OohgJL/xcTs6kH46+9eNjusJKvKc8oKk+e2jxp6R/PvTvWyuUb87quPjAvk4Yq6
DSvb6JnQMS1PpPab35x+T7f65+th8tKaEjDOy1mUMtCEGtJTdZzi4qo5UN99vDrPaCkVdKQRjdrt
b5VTy3lD5sCOsiQuH8zdFOveLVTxV11PIRYSUlDatu6/X90rcle+J52pAVhLmVf44jyTW13u12Mw
XRsgRs7Xc2CpubnNJXg+D2EMq5KEGxKWtpq+MmCIJbhSWaqIezNkR9NWAKSxuqWhXQDradjUvM7a
1YaraesYtQgHayZf4hvqepgp5+wjYegv7sgc4zPkoGQd5fyPGh816SNCVgJpYxC9sFyDVyY/UYlw
yBDnZ9hWtcsHuJXqXRftCMe5+ZCu7NCfKyBVEDYZ6/JGFHJY6FWDEnJqnJjIiMBO6vOqeMza11Be
w4ROmeFNA5S0WWvkylvA6j2RjNm8fQjqG+eRa3KNb5dzUb8aGYdEXpny2JSzAJ7qbJqBd9FcOS9y
jxqmplXLANBYarc8hZ8H/IvXldwvUVVwthGp9ynX/NLYgsufZrlYgrVwwuQoh7vcJTpHmQXms979
9oOZkrsaqlUvmWn4+RXM6QuT7Fp5VitzZiFZvbRKwoYzeW8Ge1/ECH5O1yL6+T3G9n+/v9c+cwbw
wKlkUVN+4gHLAReizPn1eA68FrM16pJpySUw23IN3PzeNCf82zsMvVInoaxiHk7Y3a3z47Vl7ut1
XG7jgXLO07rXy2OWuLVlf442nOw9nE+FKCsNqr7bHe5rHd1vv3rx9RZ0E3JUvXT0rV1Bm+G8RJsK
17l/Qh6uuuaUFP9J1eTLHJ1SuLOkZdiszMQBduJay7C6cba//t7+z/P41Kl9eXnC1pBK0GolhV2w
aGHk8dqSLcE3TN8xcMgSnMb9SmePf///3oRLtXqTJ7IRyhpqdb7apz45xHgsTzsxh5Hy36ZcRSQX
x9XoMvZ2IFDbkeTl+/PbK74kXqmxeTAmVQoFJmOnizIF4P0YylFfHiveRnA19UGKNwJYBqzBbMYn
x9/Gd+bou0noJo2HMNEa1mk+el2HU+aUIqG7I8OGXrgKHq5anoWtiFBd2JdYCmFY5CcvLdCXnndp
9Jx9nNjaDVu+F47yYOeaR3DFIr0nhFmN5x1kr3JeplviyySlhAQ9Iy5VCGYQMQpjyQIW1/Db0M8h
SFjVcBosy4NoBbdJPj/m4QNln+/jMJ/IfGcomCgeRu9UvpfJknNKxfyfPbye6bMYOauoB9Ajwqid
B9V2EMi074DUlJU7CL+a8TmRFkO9MFVH6ZedPpdoCEi/C5MO7Lp+ZBqivaqAyiR6eigyCLRAT6vc
So/6VJv9WOB0aQoDENmUL/U7aVJHspSq6LoVEX7bE361KcQqC51wkTKvjrdGthKXxR9jtLv96cm4
t+YVJLu/0V0z47aw9z3hP29mYJAwTC4hmtwxaFjoj+atqJSfvWJLpC+FRJmmo8mE5KKMq9s2gh9v
FBwcU2z8MpB9YkOP5p5NOPulPOQvE4hfapGxlSZSz7lPcyzcG8TUIbGxznMDtvx4P+22iWDj+5a6
G/2fn0vf90u8XPqMatAaK+cSTaKlnXKZzzIUjDjgOVvTK1g2DykEtll564c/QxS/PceLH75Y/QTm
L6firPDDJG6c+mMVqrSHt6e4tfu8QwBGbUWPP13TA+KxTQ7qOIURY9qhTnQ2yLNZVC9gozhWOItc
uZ9bIp8iIAc0ZJ6JJuA+SZ7rs4eB1hUYMSmbUNia8kd9/ugQ3aTiPjR/J6nqNAh4qhcyJwdX+UWH
3s3VG4XaT9HZxR97URAM56Q7i5ZUHPVteGinue3Sf+APeKJrrHgDEFrv3wsqp6nLunX6SQnfAy8e
/+FyEQOKLahd2RdHOsJJhqf9DuYjBwkCkopkJQrPYaouFDgSWWubQ2rDn/I/wsPLSXbVDwMTq+bP
Jhd845SaV5sLXdrCqZI22qZoXaLvzrgrsY7ZltfNqCqXKvYJjFGNk8mu/4LGCHpCgPVxOFrSvDfc
TLYLI3UD7AEo0beIKUxG97z1S0S8A90TICb1aji5v2C/DOZCMp24dJFzSuEya5Zt9pyJ64h0Zlhy
UrYqExYoWuWNq8/Ob/X9aXBredmkG9Blon+vn/lqTm8UCzXkusBft/4UJZ09FzU0FuNGR+TnOHG6
2fwLG45h4Iu++NCTTCnzrkIVYD5amDfUmaY4+RQBO2vmZ/wd6uJ8jMnXgPjLmwc0wHSMZKFy2Bxc
GYHZMv4ACHbLA/bTNv39sj6/wS/7eT8MLJadUByl8qXXF4XPwVad9e6ICdlNgUrAihHclnZ4vyrh
FQY2m0HqRocz43VpIVcosFcnlPMTNVs//PsV/dkUv7i6ixUgkhEVKPSyjhbuLprv1ZJuvSMcFJd3
MZ+dTFsV17HpsfO3xGfZ1hxvmgRFyHDPBwJ4JnVHLSwC7JK3ZB4/JwoX13bxwVpVmwOuRm2RsV2D
izOWIrE3gidmJ1sC2uL/F2fntds6lq3rJyLAHG5FKkuWLTnfEF72MnPOfPrz0ftgty3rLDUO0Kju
quoqTjHMOcY//nAIA3rhU4GkCgwwXafKCnyVSC/w6GCnSk5HgF/Pcf7iNs9D89xCTp4xo7zW+khT
C/5rH/3Pq3fen0aVZtSDxDPG1NLdiBMlgCL2qZ5F3TaKbfV90uVj6mW4q38/v99Q5Nc9sgio0DUJ
xflZmZRnZTa6ZjTJ9I5Su23mOXyYYFOFN365FBEVvLef2qfxWAd2KRISexV9+/qsfv/2/6zgDLop
xz5JKxGNY+DiqA6jsn0fRjYWb1/30kx3Tx3GRJ78osSvLg9uDFDpN+wppHImry0fqGlsCzQiLWzN
pTCcFOEwoPDx7sT63SW5TC0+PfTyGHfU+77ZSPVa1F4kbeXpC4GRrmG70bx48O76yTKyQMxdoBlM
95L3mmfPtXWX7fGJqvoNXMtT+KfC5/EOVLKWD1SyFv+siW/UlAuAz7MjvfZ2QSYz5Rp224+EH9re
PYZYOIJg+yl3T5r7xElJzOAb34rt32l4yqPcuvcIXwufmqU3H6O7d+N1GmTpW39eUEz0wYcf1TOq
pVR87puD/gTpTXTKpeEUcxxY/chx5Ycx32niM+lDafpnyJ7DO/WmETCcZOyuIr2oUCpnjkXdO6KR
afCdRLFTmg6JNLNMP2INZI4Ly8DZlA3l1aVsDPLD5BCMoyoGkvyz/uY6U+Fy5aJYuBVqhqLAl/iJ
TcWl2le5RKcr72snT+zIdIb9lLegTc5CRJ/jh33d++oXHDS99N+uOqGJ37bUtBbEvAy5av7+FT5s
YKg7GT9/9iocyT21XPnFmvBhUK7HbTvD07Zy99bG8u4CwmqL/sQwDfptv8I/rpSe/wve3K8R7dka
z1C71Pc8IxpZ4zSqAP5ZTm11v3Ijp9jw3kJZmquzmkxoPAlsjijkNnPGzXQkG/6Ld+PKRjFtBL8+
02/37AzNq1AUVer0pJif7NCt5cFbVdwiG5j6S1xzNhi7aZjuVevKPH5F+vx7Ab/nY2c35GynqgRF
laOBBajLXtggKhLBuaa5QYR7pLkqkpX21Jp3UnMbS38yAiM63uyxXYr9soTnVtp9QCbv3LJLlKsm
vhjzajIF3PucS3J0b7RrMb4T1bUgbafsRt+9lV0nAOC5diend/pfd/Jsw2sjzdUFpL7cScwQSONw
8MG3tX1a8NFPGVBX99hfvfB06wCApxgDiutzlnSgiUWkp9DOkJEbBxVDHn0JDvxA0ZJiHuAg4bWt
wsZIHyscKvfZvx/db5Bkuj4cUIW4XvE3B1YXujqx4PgiL+7SORTyOl6gkMvHRdU7FUo1xLNhS6pD
x5GLdNudG8I8zG8bqBbpDGN8aZ629/9e1G+Q7WxRZ48hr8rCr/gjuCulSqZuDGED2uYSB1bv6PGm
CQJiA4vMtHorkPSSdETSwDPst6EIOguSL7xSsNoe5tKJNMv7O1XfE/7phujKcPMhyPHqFPPizvXt
Tp7VqCL+NbJGbBsfgfzJATcMNgHI2sfoeKFd2b5ewm1Zehs4KRPshSizX5A6KREFH8KGvidSlAx4
gEOEej0+VxBfyURSrj3wi5vX/y7T+Oprvm2wTa/6qa+yzK/IkEhcRzo7w4ImhJl2gDnXjTD7ok3A
h6HRa6oVTnhCuKpIrMbz3Ma8PaIx+S/kZxc/vm8rO6tX6350uzbkqYO4GKuaQHJhMzql4iToc7zd
CHgS6stkGbqw8469vq2TeZo/FusMJbxJV0qocWxfnf5frvK/reusVk36kEiLaXfDjxluIkQzdNzm
g+ieYAn7tkFWxkSTbsuF4e0La22Fm7J5oBQlfdqO/XVaMEqeuVcTt9QLj5JXCvauhSEKJerZOaR3
Zik0LTdsMkx1NOUxBkyjnIkXnrwMGEPC7mRoa809YWGI+6JcEyrQlI77PlYLWIDJ3yQABFt3Kb4F
Tl6thmpB10Lv/4T9JoEd+X3p3anYrUCK1KPdpEaqqGKWtX6ruo6Fn/eVtvpryWcb8I+fdHaUKdMe
qTObOiV8O9as0rdas5SpN3XUPhsEB70TW9x0X1vFrlPiSN4sde2YsElh8uaqDIaXmAqXdjfh/9eO
B/X38fBjdWfnnJt67WBV0w1fqBsPwfPjdMKSjEhSE/KWWeIEi/aarcxvFH/yEpoo2szHGDqce23G
ouaLpcxVU2nCR/MSegQ7M0wYhDTRPDx5D5aNW0CfzAt4fdhE4ptihxNjU766y12oNX4s5uxjwIW4
bQaNxUyTILRjUL8kOLuew9HBd2GOhM1h9CLoGxCjeFsPdoTUrUMyvxhMsHenXqbyopIm05SHmNCB
l3+fHb9Hu2d367xsDTO3NUUWSBBCr83LW2oNP3CqmfLkL5byB+hbtOIkA0/BWx5+NAapaXvlPf6N
op6tYnqTvu2ycAY8GYFdSSFhGH/q6g6AmlwcEgz8jRsyb8gd3Kx0MZ+FJOqoazhg/mJIOepPuOZ3
0UInXcCdGPTC3JOhmezURcg/OWUQ32FQLyNzjNaeUuPriCH1XOyuQC6Xyn8FXAu2kzl5WJ2rEga1
Tcoyqv/nQaOmZN8Du3zAlRo95VonuJcB7LUEn0t77ferfvExvt23wRitNPC4qlV/0YCYUmX1A2nI
VrywmmV5D4hp+ycStl5hCSho1wV9q5B3okNsx4toUfubWnXk+hqh/eJe+5/b8QVFf1uYGuqemqs8
0BhMWSrvDOOYNUe1hHi813CLwOzG1v4QWTqP8HeTX8roxDhUuqlwfiCgYGng54U50uM16fqlWunH
HTv7IE3fiiTJ545ps8LEJk0btm0EQLJvgn2KKmCcZe1eJSxIZFzc2m5dzBhTMJfWjv6KEJ/wZtQc
yg6fU6qagiF9c6dlouMPttStByYg/OVr28hve9jp+/h2O8++UrNQkywSuJ015op49G4Lee97W3Ue
3flOwOeBHf1Oga5OiBi7eV88lMPmKrZz4biRsBtgxG/huiky2v75mY6c66066uJJHPa1tTfUdym/
r+uNiL6UviXf1vW6dt/D7iZKCA8rKI9oO4ThsQuDmRwOM2H828JE1O69cK++yekJml0hE261MEqn
KGz+KCt3Ffz9nOZU0t/xf8MuIg6Pg3BikD5KN7K/bptTaW5G6d2js+bPa2wNJz+oFCnSEztBnczE
giCUVea+TYbBMYD9gNm3FiB+RSbgbmROH1KCCuHVqHYgwz4extocSrQwUoI85WCzUY+2bS/ku9Lc
taHT4bYCmzMilsOu9aeh2QbCsicEAalmuUfihfEwflzxgEpjGm61sOGyWQyXdmQ/Xxbdso23qQFY
8dqb2zJ9EuKnVNnI8MX8pRi9JchQdOEBwVZZLCxvjTNXljw35alUToG+Uarchr5BWmXab5QAC/Wn
fx8Ev4etlmQaBm4u5BJh/nEOn5VhoaTCoKaneiqKap4XADxe6/nH8JBwYkbrBI1Ru0sWVxO8fm8W
Py991r803SAP0aik4GOoPOTmKPhzDSACAAe2yixYi97SUu7IeQPnZ2R55fS5+NNNXJlQ0BEi+kvY
WceeVZSDlZ5UIloQ21Yr2bYWU6EqGbNyQP5h4hwHbGiTkFWt/n3jL7SUEl5Z/7n6WQ2nx4ksjoOR
njwiF7w7uXqXioOmraVgIcfLMTpARph1QONzYRkads9AiSGcn6x4383E7l9Z25XK7beUipeBXBBL
kiSFsKrzqaYe1BaJMiVyAw16eoksYLwpePkwEjQWmjhDPIMMOOWvWYu2/iRCuwpuG2zOABZTAe2A
buvVISbe0a3tsL4tpnZz/CQiHgeWaInGw3IGnBNTApXViGyM+nYQnpXWWETA1v++wervMnT6Mbzb
ish/funCVAXtnm5l6UlcSs/RatyKSJqfSsSSjLt06eQFj0HwrrtHWe4Y3EYz1bGW0zZqZhiM2kox
U1LHoguGzCpO2/v4MpaxI96Z+LjNwnrZDXs1WUV/CpG3A+Fd5/jilrw/YSYs/v1bjOl4+lnw//wt
Z8eXJrZWrWhpSqEkLbA1WZQBMES8l+Q3c10z5Sf4tnRJMpPnkRo6Sr7Bp3Yv+C+u8LenHDIFjbwI
Cu//60iih4fAnBnMf8FNXlTMHcZiie54fBhOGazdh+LQ5A75QDiGxHfSA/z1/C59ZZSQNhrRRcwX
Vlp9ED46HDWO5XP1aR3EaIWb0TJKRx73p+9tNHx35PbvyvJWPuYbjHUCxRHur/HPLow15cljDVwG
eIj+7qzf6KTYz9Q4zU4u1DjwKAp/qv4UAf2iw3KQz9r9L3LTLhzOXBbNvqzimCT9ajhCoN9ByaoM
TEigyBJvVDsJVqm60oUVkSGkEAobbTjAvFfmwP5kcPS7PHsjQejfL8dvUzWYZsBS4hRtyul8LtCu
u6aToqIsToG6SGlDDVxQcMNHsoAXNG53sCsUe3gMn0VSOVRkCTM3n83k2/HGixcCMMG7tZdBEkun
3WSpzfTILJxBmvnNQoJDQS2L0BbWh/AGgrAQmaAGTvfBmThka6Gdj+FjGS5TFavQ5b9/2YUuRZYm
mbck6ThtaOJZ6x4nuRdCzeKXfcobcoD2tNwUZspNE87lj3hKJbKZIq+6p7Gz5ZSb7wxX1nDxMX9f
w9k+bYpZYyVaUpw8YZcrf1NjhdJJBary7kxHcXdd+zQId5a4bOfoUhhRLkMMB83H/69bgQ+Bgg5d
xXjkrAaLjUzpohASh9AhS7htCUtDvErH86nOCahK6ADIlFlEHduxjK97UdyN8l5cibjRXhu6felx
fu5H04P5z2rOGreSmrPpc784lQEJYYvEwvx6kwHhN5j798xknELfugjgcco1DdB/L1k1S8NcUEVN
EBB5Ecy5MOMQeYjDcyoucY9jsyCe5jZukhm+CBqOoGzGhfwnog0uymXC2ODqJOUCOYZfgo6etwuI
iIDGn/dVi6Sh12ojPwWP8X18O3q3A0Aq1c6wFaW9Gc8MIpyzhyZcFhBjJp8BaxmQYxPDn7KFPfTN
nan8MTL81+nbyZdj5mgHT/9++vpv0O/nKs9KJdOKdeQoWn5Kn0VtJnRP4rjKxP2QzCMy2k27bmfW
s+JoT1XjZDpKpZlgTdIaLVtJmENo6xYxOsj8c0aowBbk6zXZB2i0A3mGiWznvlnZjUkcSbzAZCNY
W+MMgdBzs0v1RfCBca4Sz+b+Vt1S1d+24a0QbtV4b/IZ2kllJ8K2+mN9BH+u9blfxeev1+zbwzkD
i4smHSMj5eFw7FFev02W88wTpdAi69RhAM5LIwFcGHx1pBXJtX+liLi8A/1nBV9W598a2jRX/FAf
WUEHZw37C5xZSEGcgOpF0c4nvlt/wFKX8BY6sEA/SCgNbSI9rzZh0xP+x604V8iR9k6or2LlJwLw
IHOj6OKaviM5E6n3y5slFveivuo/9UWP889VhcLXMfp7BUSyAS4y7D7fjNVOCQeh7vITMe1WjVnN
hlCa0IfofO/KNG/wvOs/sUYKlLcMynfV3xuJLckk7y1D5P9QBqstDI8Wcl/DHkB/iFTZjkY024vy
xuiJAATVmZEZ1MH09sRbWVDtoVyHMbIaeYbrnubva2Pb7aR5TJcrHbR3j3gLMkZxqzrpx8BH+lnf
lKEzHP/9/V0giciYn4ji/9hf/tJe+T5ekX0j5ydV3Wadk6/rwKnbZUXalvqW1zdsE8z+LbtTb8rh
URGHWRU8msaBfSyVX8a56q51Yx8RmOV2HdUBqTbhPLrysl78XDTUp8BRVPC/iH6xKCRWOTb5KfuE
MEkwyyxG6ofDPvb/ob4Fy57GcwTdsgeTpn3N8ulCQzXdpf+9/jmLL2nLuHbVcvpcB5qa1djfsnfa
wwvCeeuBxJ9p5t+R5Nsin7/Su1xA4rg4ekxLZEqIX8dZraAFk/i2inL6qRtPuPUwkZ97c3Ntcblk
ZugU91AAeEmvtZG/J1rThYkj1E3AGvzcfp4gpdn4fqENvBt37l1xUxFHgTjDLrfiOlir6FOmQNB4
062qlXflXLjQROJIJMGyp0KBh3revbc58kU/6mhhlxGR8jZUqrJ8KvRbr78zw1spus+yY9Duscql
cnMKkpwwFApepPBRHd+nD6YWt41/pV25wAZiWThCkxXC4/iVe5VqzZgxPJtKY/1TLrYoweQ3vg5c
CHDH4R0cRjavjSJwiF35CC6WJjjjTIpYdDIQ+n8+jq7JjVox6/SUufMIqK+aV9EqOUr3aGQq4a8Z
LsXiQXNfUjSl7UH3N4OHP5mdK3PhD1q1B6KxZCKzmS5+CRh9CdLfJ0l1gzsLns0/5ui05hyWgtCu
+vxhkB9ybxWlq6y/9jlfPHswCJQVmtgp5+Ts9Is1MWyCtMMx2BZtIhwKi9jqvRjVsCb2yfAMYQKy
B0JyEpXK5ZhR17vbUt7iNEkM4JUd8EIFQso5WwvO/dTi559XqrRg3eRynvw1XHjs611v3wfzlCHa
Ngq2Db6Lk0L74NZLXFfLx8mMKbUNaSFbi2KATw/bZ31lTfLvMxFAEk8gldAck3znn49alDPBUgLW
lPfQQN8t9bNVd1W6GcfdRMXdQMY2qQtIXcZKHR5Mus3WerKAaER8aaqeXFu9Rra+1C58X5M2EWK/
FQyjUVpNmrKmkFzMZx3f3KwAZzwK83FYBf2WYkpOX6Yo5WBmwfoeNl37KcAKn7XXWAuXPoUfaznD
bWWjT8N2GhOoyyHbdiCP3jZSNj3KTESOcmfz6sP/0sh1vE2dZFkiX4aow0x2sqCecqS3jQtrbFaT
t+KgvSPvEKmOzRtolrZPzlp4k1tzzmcNBd7jdc/KSyfaj18wvQHf7mZb1IoYhPyCal7222HeMdIg
78PDJDHEdvXIQZY/GtlfEBuVo/Xxatkl/kaRZJljX9F1E2sHzTzrD+RMkXyzzb8cy1UJ2QtXmiw7
RaTtxjMRfRH/u3so8luiNui7B7YGpV7G6pyEYkCiEjmR9NR3G73cjsOzhR/qsMyrVyjioXfyxGNu
xyvpcdznmDUps3FBMkJR2hO1pf0jbcW5vOnpNXY9c+Yb+LKu8VxxkNI2RWtTfI1fGJrR7EWOYi6M
G+MGLZ37ARoUYw2He3wxIMc250O4VF8kf5GORwQlYz4Xq0MKyOl+qTSsmcoQmSofmALZD2VCOi/w
YS6iXRAcTR2WLmEERYj2xUULSqBj9EDIn9+wg266D2z3hHzhHa7xmS9/S9iNq7puIIE5n9znSPmI
ETIhj2NiW65aCPSIEMDXmKgOHCL5g+7+1fX55D3Xv6nNpqrva8PGOQAfvSvnyv9jMTr+YxCRfodd
1lqrJGUFyzMZiJxlFHJI/SPWneZf6E/GJtY3TbYzqtu03skLgzkNklQcpDpSEq8s5bcDMf4xov6f
pZx130IWjlEkQ3klo1b8NNXFWKxLEoWnYDDEaWh0mMJE85hIcQefqFCYx8om85fNB6iyk10bU12Y
D8mUHpNNKugEBK2zCijNpCDpxHwySatc5jX3sXZsclxZyH607r2ccGuUfOvQ0Ts78TZFuaoJB8xv
x3kvHXx5lZoMtlonfr32+V4gBWAmAsbOdGPCkM69wXQPcGwsQE1G6TGvLbbealbnB3xYi2nIMNNP
BgE52Y2fSMtam4lrfVasm9putLXLcWr/+8C6gK+zHAN+PoWJhZnk2WZSp7mXYik3FchVguam7qBl
nIQn19qp5Y3snZJJfE6eAZL94t2FrEyYXucEym7kQGUrTpfAzcAijV2429BNmUwVszo7YgMWaqeY
OT2hQkuFTh9K7TxNr/yASxX+jx9whkNQqvSZa/IDokeXIE5H0Q/GE9Jd2xAhc2qM3rybDHpH4r9o
15KuLrDhp7unQe/QYNqC9f48DBrNSqCVuPkkX2G8TXKq5Kh3xBvd1thdnOS/gJvk/N56S3g7wwxC
VkrtO5VIMdQdnKin9Gx33gKHp1e6j98+gXySKkUnIbjTEO3c+2fU5CHuW3CCApNUaTZUuw4KeBVB
OekPho7xQb6nd3RJPlXZvMN+s6X/infBW0Qqa0KTjPeT/56KQIpOIi90NjlvJbIXqyHI10Odrax+
V7jEuRIXREG4zvBN+Gxe8pWa7hCjdAtj42/LYN/jR26Rk8rwMxmeMBTC0m5Ae2s4VXkHj5qU6la5
H9bBQQrJQ7GDP/5VLs6FlkjWRILlMbdGrv+LFSGLhRKJan4SAIyknXgnHo0dzg8bdxMYC/mh2zcP
BuFvi/GPipfUjj7pne505KkmG2gAWBzuK0CU/dVG/tJx/m1l58yJuAuMUQ1ZGa8PduXeMLc4dhtb
/3Q/DeQ5GLkvMEguV9peSXAzhBhpC58az2gTMPTZpMtrxpYXVDs4udGzfiE4v4lLYdspUp23OUN+
zVyKCaXyopkHxa2C2rhyfBTUCArJiAltaPfZdmzfZNzuK6Qz9POpQmzXtUHgxbrr+5rO6q6iUIvQ
NVgT/KWOg8UisSxcpOQ4z4twTspFdlNFOw8/EUN1/HadXfOq0idY/Qxt+nFXzs4UyZBar5DBMoSV
uVRtbZWNdpBhc/kAhClrToGtn/dZt49Vgwl/pDgt52yZ3NWkRIkYjkyGpEp6g4CwK1+DmpBQr970
0VM9DzHPiCFPe7E9yDs6u0Lh/3NHy4fzlc4mS1XEKE9fTJ4Soe3vzGOQzDNA67JwyqqYuRGRm2Rz
jMRuG48KXtJVeM+wPvU/hPa+Fv4KIRovNt8wIHTNuLt63k53//zekLlNFgLiYIsUvZ8bYRLT69Hn
Tk9HICJYyW1clvK1bg+akw+PbsoIO7dekNPn99qm7bFi2sW647oPiISc5tqxdvFU0CHuijKhFDqr
+rmePBSjqhOz/NRj1VyhhA3I7CLidxkwQ93j3eDeIBbpjgp2kn+vvatfCP2vu/Ht6mcDGiWOw1AK
E44FAxKHU/QPqoFQKybqKs2ZkLwZwW4I15gU4ffXboP8CCJmkMyzDBWSRxyQMb3cpNVNEKLN3Jjd
VldgfziJsWQSbsLmHhNiSQCba9udtP9XyUlTH/avX3BWFviBoHSpFU47QJZ/5LB61/47GuKl1IPv
26qHawQ1rtYfgE0xhkM2DO10NvnEKdgEuPCMA05dgNOBXWKeXXEY+6qSztY3Ge9auC1TSf3KONJ8
d4oi0UCZMEO33iL/zui3cvvH0A5qt5ISm4RwJEj93aLSbnJOKm2ZaU8jlrAWpSkQ6cHwF6a0yIw5
DiDjsPPaVSUzqlorKVQYcqRnYuh4REtrywTK+n1YLGVlbpQLXIvKhJCGm1LfesFRLSbjyLR4io07
3q1Wg4t0wOEICuezuejhlzL2MOeygKBJ0B1BHeweMUBSbqOQ3Zu5ofaauo+gT5m1qIc7i8Kz2lcf
Q0pqBs7zbs2mIfy1vKtvKQX674dsGVhII1Jj2vTL6F1vKkN3xR46Qs6I1a4SDJPx4VPMZTPMiccR
Emhne1ZcwhoXFhNLzVwCtRueowUPZnQyw1XsvcnVzhWXVk9A0Qo3WMFYqhJxS+0TdEmLbc9A8D9j
SMn41+Jv62xcqJgdXLpcqETVMcIlpszuJd57dQ7jp3lLX6I7tZuVpD+KMyK2xpuITC53IVNokAoR
bDs06lBQsS4E1CHRKLXTyfAZHvdMzaY/yux7Tuy9pBgFqrMkXxgAi1J0Z5I+2NKor7J3saFqOeGv
T+qdtaQia52oWxSYF/QbkugTd4JmJ6ZBfcwCJxMextFWn1UqWmmWlU4ePUnaNJuSkAbh+cPcS7FH
H82JS4RAt6BgOiAFsyHv9eWC+UJ/TFGrM6SxZuYhWCfP4wavAj4fVDdYZENrRQk8bvrHoNzrJjR0
taIwpPgiEW3yzMqSo0mE/XP10g5OKM4GHF0B7ZW1Fhz40aG6SvxNEW21YSf1uO3AF0vugt6m/iLw
6wGlJV3ZMbFm2W7y7ZBX8QORmiuY8Mf8Rt65T1I0l0UoahifzvhXPnnPuD5rb6GO+ps4R/TIkbOp
brUHJb61ur2KuV/mFISUYJ/HyM1FLoFdx16V5nl9GDKIGRoxJ9dIShcKOazNIANZWA5NUPPPnT2h
CMjksJ14J7ykH2ZmV3+NeB/t86caa2r0uRBd2YkoauHAmHuiQZzkpPxFfXwj3XakVS2Nl2vn3wXJ
J/lj31Z1Vp2MUevHfsWqOhuN9UZ/HPbDsMxezRd4Up2DmBnJjQzNz5ER3d//u4m7RDf5cfWzyiR1
/UDvwyo98aEiIpBt1Z6kBHyQ82ExuVW0MyiD2jU071Lz+OO6Z12/WwxGZDZNejJO1EI18OLMp1PF
gSRY1H9gbSjjrE5XwQPH4KKdfBTxJqmX1rrZ1BEu9LEtL3k+i4JX1xYW7pHcP0IvMrvBko75wDWY
4lJZ8GPBZ2UB4ekjGkAWHD1Onl0WMb4z4yiuXVAm232fkoFCZqcAx29XHtH0bz4/sL6/IGclQWp0
UVlqXNl7DG/bA1Ch+0HSGKeN/0jS7Ar/gY3xoiuvV657oWj98YvPDvKmUKwoNbkuJLGYKSFUcGaz
LQCRa2tz9aAt/8eRS2qufKgkEVz5yWedudEohheJjD2s6e0wX2sPIZotjzO5tCXsqQnSCXfUs5ti
JeOsFMyCFfk0Dh3z2n8T14RwK/vmGTETKKH/p87ttFk0C+uuUefGg3IzferiDKXmTtoYG/mgHLEI
xseL3Y6tPe6citAlY94IFL4CVsWzQVjLL6ZmQ7qTvZV+mzOdh1E5bYbMKhjRQvLwNh00T8wUGE/u
LXPH3HzMCMpyCO3SzEP6bDTT0Oykvfh3liMu43vsZ+cCnkCz9N26jx/UoxvPsSAeP4A4t9cme5dw
NuA+TF5Aa3S4wWd1tt4FelxOdMh2QfDwozTTcCTJH0afoN2ZpS4bMhs/DRhvtgkdyNGEJa0BFg9B
urZQQV2B/S44AhGIQvwBPF0NXy1KiZ+7cToakqDqCaGYw61p2BPXrTuJ7q2pPbfmsnQ3zD0jXZwR
e9qIe3dcsTfaMlEiJy1CcDKh+rRudsInQMKUNgnsanVRDnP52aWTfBQe1I+WuFmPvWSD5wUeR+wp
0a6hA0O6YkPVZ+5z0A9IPbf1H0KH5+bz8A7BW3UQr3TqbZk5jXLyCUMJW4wGuk8wrdFamMPSAHrc
WCHeoCAyS3PbrUM6rPzG0LfpTXOvRKRYNgyqb6pmXuOZs8vfit0kCIZJrm7z8S7inGS62R6i3HEh
KyorKdhi8yN474n4lg1M4I5XPucLfdaP+322jXgBalDZ5X5TRi5AwUvMX1jnPNgJSy/4b0yfLm4g
357w2QYymqIfaNMVAUrTZSGuKnOKmapI7mZgwyc9hYg3wG2mY5lz0KwrAJ9yaQGWqKr0ldM4+9yb
XNB8pCWilYByH6CYqnc6tE2iix0Vjg1l4TAf3loo+u9MVwf+ZK44qE5sv1zE+OKayz6eNfdMIezh
WQKukN8zda4leJcxe59fa/3MaVM73+e/r/asELBiVfYjFX95cJzs0zKhixMCgLf1TAId3OXP7t/U
3YzdaRz7WZ/dUzmbA7nhttAQznlntFt52CfBEz9OjZdwzGjkO3cr1fsBJnyiYemxY5KDhfDMsPZB
uPaaaD4QGGDwAYarzr3RoIBhuGrHBTg/fxuPqmVNfQovSXiKibvEpAApQhLt0uxWKUkCWWBhAHJ5
LyvH3tvvfPXZD+4N8c1kdpFspY4mJt1U1UaPFkH53KYflRHNZGwlXIvAr42Ufrj+ToC4ZS1bGsBC
XbRf0djmVZ/US0eKJaINYMAKxeF8+7PKPPFD0UhOhndU0kNeb5yhPnbRU2itJad4bbfKEvvyMF6Z
yoeV3ZbDLAZl7J+mTf46KHVxO/62HuNstBqNeLPRvuCqPWl4UOPKdrTCMV+ws3wRMwoktXgemCtL
2nROces+Cev6RfQXaFLS7spmrF0qMciwV3QCIOXfweatao1YozbJCT5eN80lTdOGiDdxMQVbb9tF
PvyRk7e022WYkLndc1/ftP6iZLNrQIJvtX4n6HcVX7SODyORCPjKWmmDf7SjItjF6jJwRDOdyc1f
3KeCdJuwnfccdusqOCB/9+10z25KuakudbRf0E1IeLScQtr07dzUr8uAvnz3fn1t337yWQEah+Kg
DCY/2VL/+LsaoX3D6DE3HqzkEBfPcv0m1g+tvoOGXMfHUjmm0inKeXnx2mzVkGYH2Y64iatD1Xwo
wW3Y40wz3KS830K5qoQnmZI2KwbGzRD0i48Ibe5AHh64rPah4xjSHC31r5j/NXAo7POXSjz43UaS
nWA7aYvFE2JntVpVys4oHmOyiDWfc0i+EwhN0+Z6a1ufQfIajwfGlx7jTeJefOXFVLCqgbyKDct7
mi2Jg9GYdXrHsXs1xodAehyMpVUek+BBGvYBu1n1linvuommUF9X0knJCV/tj0m1aZSZqMyTge6W
GWGYrA15lSNozpeoFvXgRjriuVTAk4a3gXPvUhzJCnEUeUvIRPrw77PrwkxOgQPG5FozUHT8ql0a
v5fEIi4TOre4uBeFHex/ZYHUrfuMh13d3BbWoyct6NJDXFVy+OsrHLBwNW8XOmWa+1jXB7P/0AFA
r44HfoPwP9Z2/iEnQ5PUUVYknHLSolVtHfbAfdHNwRdcTGLjfRndi8lR9m/qeQvxm6Z3q6u4TqKn
tsvw1iDqtNRsrVn/+6YZvz/qCcQkUgxfcRMi/dnx2w8SurFEbE6WucdJoTX/JNgay4zFO1WdPZfd
k7n0ts2y/9NhETUTH3o80+zCuNGJS089ZBjPvRM2MwqF8N5bxQ5DDnAq8Q32qkI4C5AFYDpRGysN
em59wCpH8+/d4FEPl2F7064ADBJiOdCa5H/96p0aLVAeFWljVbuoe2p46RJjXuM1jA31wlKeNIzn
u2FXkgBTrJqJss/w57Hpnr1mm4kqjiFb4nL+fZcuqE+/oN4piRfK2S+VUGgQ1lD6enOqQSBThiYb
b3itzWXSPWCgxVbIwKIHTgM3UWBS3RPGWhGSFizBW/x9XHwGzSqaNDX+xoz2/17chTH9z8Wd1Wxw
5EexLJTmNAAAx/JOUj/xZi7mZrs2qq0uLmhDREJnDBgk1YxCobcHZV4uI/MlCe/+vZivadLPHfPn
Ys7eJ6a9WdMXWnMag51eLID1GNanOEGO87RihENcNttUjFh/0bQrKM3WJLPaaBIqx41k6+QgTI7j
xON0woF1k+myiq8rPC/QCH+u86x5TD3NU/KSm+ZVxyL566VzZpiysAOyPeLZyZc595vboJ1jdqd6
j516hE+ACERw+tYZyiUuTVdeMuXCHjHNE/73JTvrvZo6HjzCTXnJnOlrl2fqiJfBpu+fQDm1wvlK
5OCFP4ip3U8iyS1uvU2/wG8TsHIEibSJJsTn7v9wdl7LbWPbun4iVCGHWyIwiaQkSrLlG5Qsy8gg
cnr688Hn1F4SzW2cWtU37mp3YXJiYswR/kB5in2mRMLAgrs1nCQWHMvehKrbEvjw9qehzH7MDCR0
HCy/VmiROSmFIlntuctfhXqTNXfpiFfbGspIIx2rcmP85MqMPcuurd2ATiqEf3CxcWSXwg7FQkQC
pccOD97Ii6C7L2zq344m2C2K/1medpVBCYHZX9TWaM/AHeLZcL19mzxkS9Fzz7eoy6p2WG5wSTNp
WLjT8HOqH1FEkhCUqFyU+ArNGzmO+jc42o3Tp4egcP/9xdz+fD+t8Krh2PvJRa9VYsvU70vmWgld
NqQCw/ow4ALjMiCI6/1lOEqE1d6rADXp6GvVMOCqfmG3bnDGv+7WVXUh6kUxxIrZniVZXsk1tT9K
TS8K3JDgXqWPDLk5p0chPYf+Xq1cKp0JCFjjhKf3wYYmVRGkFUetHqAFP3KP9JMDvbc01uWkr5A7
mfoHtGv+vYE3EC9fF618PYGh2WeyJPCKa7enGQ7P2mBu+8BEAJYzMqUZd2ywgas5uH539sNHHRzM
OizuAuvhvwBozosxRRWfBQP0zVX8C8w8GcRQaLnoR7yNpaeC8hUBneI1dfztyICiNu4k6956nnX8
k/opCY4BXA5TPU3c7wvX+41J+9flXIU5CKGhYI0+zhTbUJplkHkbXBJMAMBsyzEu9v14j9KQ3Kz1
0UN4r97Ksh3uiBNw9/CSK6VFjv/t2EukkCyGa0zRrl6YWA1ic1HYIzG/F8kbITPotdeatt5DZMyV
FerooZPFa0F6Hhhomyd86gI0Z8tHDZEhp1CJcpulZtPisq6S/T4KgryVwu4siE5SPzZEC8V/GxzV
hUpUIti2Htut2W6M6ETtc1bLA3JyCebqzEgZiczIAGfhaM/B86/b9NNOzdnbJzBoY+jFaIxBdyb8
N8XTxLle1W/wxqdwPVUPkmpbnYfJkAVFY4UZ2mB6vFFvwLq7n2UB/nBzLs1+iA9dQAyDl7oEOLsd
vz6t8Sr98DO9vagj2za8W9UGnBaO0haz+ZmL0K3GX2rk6FymDMmdcZvQk09+LuzSzRzWlA0JNr/x
t7uckbVD2mtRx8XZuyWj6xQ6zuD8mYDPGuZ4ICJ2h9q0cvTR0cVPwxV1F5sqAz0ayha8WLAVvhTf
FtY1f+t/vb1P67qKpgMasEklJ91ZOiHPcxldSXoBG+TXd+a4QjJCrEktbH9cd0guAETGOo2gSgVs
ngewe170nfafL1GrOVk6t6WW4KY39PkID59WePUlCoIiyGOTdmfaLs53EFnty6S8ZMhOEp3e9XEb
Y0qtb9oXyPE6c84D6S32kAXsEsPW5MufghAkVrz247VxVE/VW/PQavhv0BVyAjyjOs94Ve4Rq1yI
bMq8ef/a3OuvtZqKxKzZ3Bw+KM39UGN7AcjaOd9r+RBhMw2CZ4tEyTn9ZtE6Rpyz3Ibh6ZLMquz5
S1YdxGbntzZqhMzwlHsx3iiyLbfev4+BunQMrj7i5CIl6PHE3VlZhU9S6CqpFyGVB9Bq+NHNEO+h
A+vrAovE99uf1qZw7MjWZaen84Q65EY1oP52hc2vKLQ9MkB19V09AzM5wRobQzw/ERBZodHbn/Wf
Pi7IqHtZd0FRuDDaK/K+xA0/Lpt//6wbBLGvZ+fqu49z+iZjwtmJ7yCdROX71FlQE3eXt6ReDefw
vXwGlBKBtE68YPRaCxlrz6xoniFtt2qtda/a4hOYt7CAwO1mC1/fDXbUvD5MWriHJekvLkk7+qmB
zitRQXmkDJ3vvdLutLVcn2hH6PuZvtjAb1ykAs0//O+T+T8Pvq71E6EcTSvMOkZxIO2KbUaDjEs2
mzvpzQYDITBsXbICkrEUi/+Xo/afR1/lknJWhWGf8ei4eLrkH/60NafTPPbqKWSSn0kBXVDf4PtJ
O44p/4Ry73P83QheTCiG1s5ACCELD/XL5HALa5ItDfSMirdgOMSOGe117S4JnTZ6pNN7wbq5eZAG
lF92F2nV0hUnXXVGdat0h3q4y8TnhQP3N5zkywv9oxjx6TKUe7kVdI0fBzOCnEpaa8NZqbaBvkoe
ZVdO9r3kceTjZ79dR8kdnp8h58+xnEVc7tLZMq7ipppoQp2FnC3QKkpKS0d9wToCETGAaWm60r9X
u2Itxat/78DtqxbILYBgmrB/cTIztRUMv6+6czluOw/JO3Xgi9soI64h9Vpw5ezucrnD9gxafofv
2s9iHUKEcxeWMZ+ivw74p2Vchd7GEgYjqsvurOPIjffRsO/v9e+afTkta+oqSw+7ip5xY14sQlkH
0j7YQOQo3SJyVHGjQMgKwfogpq4wpFkxQFUfzB1t8VN4YnRE7SJho0Dd0ZabSDr609lKtmLkjAmD
XiBTC5tyM1X7tClX4bAPy2YS9KY7m+Z5wk9HHLaozEkOk3B1U6TfGUfW3632EfQKydmhiV2Eq5L/
romANrOlQuDRVPUqAmSCZSRNMs1HZOWvFUf52SKeI60veBAg70UswuQZC6LWNviG6FHJrwWVyeXH
xULz5pvwnAPVbh9Rz8jItC+Fo3RbvG5Hn9b8avn13q7PP633KkdSGL911thTl1WPiYAY0lqS7hRs
JwePNru+jjYTKG9sf6Wzke+qfMNgEA6yJrtS5w285Wx7wRYVInVC1zZz8nW2uKd/z9wIPJ/WePW1
92qUpanUdecIQJTcPUP6xqnbZhm1Demoq+h279v+J7x0epo4mIsvLSeypjq2BQYkODKiD4a5LPwt
iVTT7V9p0TA4cyTF66V3XY4RtHzrGs8KgVvniJNHzce/z+f/8h3952BcfbRpGviyrw/8CM2T8eKF
oofimw4H5GU2JVUxe5erD1889BO0o/4NwAy5EwnVj6b9COJjA0xrbkwnvrFKLgdN8TLxXE+/+o32
9O+l3izEaLLiMQPr0vrLXW2alCilk08X4qS8R6CwHKM4xfSACWyIaa/xbK4lTzNWKmMFxc6cJtzo
xiMC6Xq3pkG7kOncULtHoRdc/2zzeIOF0ZlloJRTOTcY/HWLKIua40Wwy6tTYu1D+ShYm0Td9ZCh
X7ozuDRkiQp9J0b7+vUS4drxzeR4+BuIkVbyUPmkoqtBW9W1G8M76x2cUEgEae74r3q9r2iRYGBU
Uab02XclGFcIEkmqA1qz67ftZZsz3MN4xV7Y9FtZKlwTSMSahIG5fhVnQ7mIG1GSOgjM2eQWHS0b
O5DW6qGObXAoW+FktAC9/i/E55CAQvi4mOtI3xS/SauVtZBsjd/qZmnzb3YwPq/rKq62XVqUykRA
qwJHxpEk2U3VRp0OKCzSJLPLtWCPoheHnlKuAWkKOWm1p1XYh63rCDPvBsrhYq/21qwJFaT/7Na8
m59ykUJXhmmK5e48IrHZ3Gl6veoZA4jVix/CvPopl/mqk8WVXztAMn1sCWPD6yn4ZG0DjMEo7gwE
YVYtV4N6jsfdUufgBqqBM/tpgVeNHz0ahcsYKPPrnAj0uQtOfBxPxuWhk4+quA5paAzyKlMeGClD
7t765ksz3GFiFTLCT+vH1DriX5X7/Ldd6ZSVYz0Mb5lzOcmy61tPVXuKUTC2s6WG8g0Rs68rny/a
T1ur6mpdp6U4p3nRMVfvZH2Ph05ebXBQAeKLzAM4X3I7U14N3a5TXOA+irHq+ahgZEVrVOPHV/lJ
paNc4TS1gpuN7qF6io9oVfteFiMNPGseyulJL7Z1ubngtryt72alhqWE/AZucxb3phVIL5DJ+Z+G
66cfk/ZZqCeD2mHVgSnDNxAuffzN3DXAatxuU1jONDAAl3dJ5il2SPL4EDnh88Knfev++ryIq9Df
hFopBjqLaJwGxxY92hqjl01b8gAgS2N5H+cUjA8DYOJ5qHwvfASzlKmdhC9S9kGzHt4Vsh/lnSi8
FsXPZUORm8X85xVeBZ9miIJIVTityAi7XP0WjlvvISjbywpUYQp1PDsX/pqmPdOg5sg8YfzBd6VU
+ybfqdTATvHIxctSAUxffqFgQK4nr4RkX3G5rf+9nzdnpp9XexWS+tBU8qnU545X9GjxFeeO1O4M
f6WChkZ2UyMDF2fC8qjRlHtuiVo5xcmDf7kvhj3GyXmzuUCLLpUnv7gX9F9K9ZTklCnYILrRsGlA
p+KMJu2BFxryNrf2FpIa8Q8UnAe6peIWKo4q4TF6wIe1eInupReL9rvuKpFdHIHfcLvEL8RAfJ2C
zpa7XYs2YYQBUvG9ZMwbrVWw46A0w20MnCJGL30j+mvhskbyazlWzunRdbnwebuuYmUbW21mCFp3
7h9ARqZcfJ4IxSv+lje7Djwegy7UhZgE2mq5KdttFj7C+UKodJbNKGV36f3dnHJ8XtBVbIym3O+G
ltMWb4sn2gJQvYpxL5mbKEXg4qRn5wblo9JGpjXGh9itj0zdnOjQvyP1MKWOXm169FTX/KXgZSg9
3URw9azz+SxCUG6O19DDhVKoirppKFebF7RVIVwGi+vvvXHq7CyAaUbnZQbKiboXoq1Na0Pi5INU
BZ8BBQxRtMKEE7tVveQ9T9eq5S2/1D9zjL9e6qd1Xe3hYLayNYWsS1thNWgWvzocVxBm3M5OvchU
aSu4BW1+EoVT0P5/FA43a+HPG3N1TUgYsuvZvDH5OPtD9txao5vTrjARhUlxo5ll/353wv0QbxV7
ONbIOtIZWyrJbzV7Pi1DvZ4v6lWTxea8D+ojRn5uVZ3wrvQu/uNs0NE3G23YkNsVPwJncbZ5qwX6
+dlXtd4QBEnajMy0gheVDlwAkHlN7la+UJisi/HOpyOIkunDbMBbPPbiXVlspY/kddlpRr29DSrQ
YWZfjL6uAnge40NQZMJ8aV8E1xJp8BGs+nMP1l0xNxn6v0SXch+YvAskeoaHZkJ5ffqlD0++6U6N
neuHJNzipeRTM80cNPC3/ngfKB+W/BCWDMliN5vIP+XtrE77YE2xHZePl3Otn/T84BfQ2I6FHvz/
wPBudZ5AvFGOyLJCCXBVAI6JX0iJFPTnBLQdKhjMViwUYVZVDSoQZZGN8NGMp6J6VBvAxhLaIEmx
LdXFWYt2qxnyeSFXN3lVxNooDCwEtX/ZsayD3v0YpJdSOA+wPJW7EEfUZlMSo+L4tR1eLxim2TPt
T3yIx58MkM1hJ5dvwUje3H2DQ51h7JY6SfhmZB8jStIvFlixasNk8kmhUSG8tuW6gkSWHnphrzeh
HSjPIRoPPvqfln5slH2/6ZbgNjeYsApp0/wPeMO/+cFR3sZ4QfEzFcVVrEPQPLZseWu3vwewpZMN
5qbDyrW4VxnPy7tUwXxwgxoUYqi2tAk+TFReUX996vGiQkAP6BzmcelDoZIANfswwx3sWKBpC6Wu
fyqlfdX96pStUDOtaiVn5tOE2G6dY0V1RM1NrJ+Fjt5aqq/86kG47Gew+HP+ELo1go+2iLZuBf22
zLej9qNVTyrqs9KwLmLn33nHrV4JRbFo0f8z0JH+Mwj/nEwa4zQMsYoEpULfYa1Wv6b6YAaeIT2m
ogMFMdPvG4iI6jGBn6zfDfEmo/EeEBRgdLqF7qDM3aXHi/jYKs8CylAX9EOO6qKd8XwMry4HHQoB
wzh8MNW/hMkC+WK1XdeKXA4tpg8oKU8bdWaxzeBPzZ4+kNBbqF/NpWdeJWWhGdVVMD/TP3A2crAI
8kqJVhogR30lfI99OIEr7nWDsZYdPmFDoexgwU/vfNPdhWbh+vJWopU+95LQxFanXcqod9M/t8+X
A/jWO4C+aMZAIIhabRX65/F7DCVVcRvcW4tvskUzKt90eB9BoNv5gSvlR4nZzgvMLNd0Id8LT/I3
PBM1xIq7rayu0YS7dMCjtu3sk+q09b4x7sC2ZpNjYOfw2tbIS6+MV+w6Lvlq3E84VDwv6Szfusi/
vKurBKMNhlbUe/YNiUUnwmhY3MxukIhlztTCLFjDkwAz9sGgBnGrpU/9Vq8HGQCUVAAhYtZ7XSBZ
nQjBS4t5vJdyZleDJ67z7URULQ/Zcy6u1GLVMbmxdsG2cwmsTo8UE0jiX+K49H3dIKwqXxYzn7FP
H1jepMqgKqkIeKOKEPCzwTgibBjz8ZNAhw6yRIq0umjQPFZde5j6FQlFjNUJ/4broSuldkYlisoQ
EvfPinRXmkeU3ms4A8HM8Anvym/DqyA4ZoqdqltgKF5upXKbMDrA21XbM7XkcJk/xtAWsVloDrhg
9qifkt1xo0I7Xc+olnoHVaGFwavoLn9tsoDqv5XxVqC1HSiXWQS59GGk4zhhV8xEDXtvRXfi4CrV
zsw2SmOX8Yb+MDLnBr8L+ST9SQv3OgRVKLgVEF1e9GkqD5N1KphIS+M3HZxyp9xxj/uCq2K4DZzr
QaGT3kAE+pGNO2l8F5RtCAbyTvgQT8W4Qo8EG1rt8ps/9INHY6br3yPsGpEGTA+l8CihYkZjl6Mu
2gCJw/KnT8Omt/X7njoUscgIXTcbnq7+xDNp9YXM9LFsNp26WBnBg/bCuKp7DJFjMdbaS7yPq6NP
r0OBwbtCBYUwDW9keqMarIy9j3NbvYkyr8tpDK0CXBIq+cny76X6bpB2MTvqH2p4sdUWuAKtrRQO
h0m+7dDHVdFAUA16XKsScPG0hTHLRSFp+0rCGZkIsymhF+aUEU5RGatBd3QkqEe3vDORs1dEqKqr
kTR4OKXTAYV7bl4Dc1BGFgg601P1BGU1Jk+48gSXpVN9IzWDqg6dAUIDsKRrTsOUXBo1mBh/hOMR
DP3g6LbxbdSdoTmA0dMgUNs67UU+fzt+kyuIKz7pNG48GKl/pPAGN+o3IV7Etug3uhLoJKqajIK3
hFnyVVJVZ0LpJ5UyneUfbYUw3J8vLbM5l5I33HW4hs6C06BqdfNOibxexfDiHiIyfOs052MIVw2X
GCRPLncZh6+ooO13DtvjoGysxyzeBxIceCdEo6Gw42rFmyhAGUkAPWgKpVup8Wp9tlOHg2fF+zI7
5Oj6kRX4j32+VdD8KDkGK4xPikNQugqmnq8Xtwicuj7mqQ0jL2nrFZhKU90NwZIU4p/C7uoONRHY
RNFRFwG1W1dxuUmKfqjTdiQuozvL9zs7SmrS49AdtdDFMkin2/hsGPCTpW0innqFGa1f/eDDulQc
dBvF0XTjr5JoHVaFIyt4tjTbrnts7H6v/JIRXVF+tFSssWOM3cJtLM35/l+rR0EOHqEsa/yCr5G0
U6WquBQjitcgWPheLuvZHTfrHxRxPdOnad7hFz0KCCYOS0SVG6pJQNk/PfxqpnTR5YjitOPh+GG5
AVq004+i+DEysdlGG6VUHNwE2vsEXHm+0YOdrtlMtkFQKDDXxfypWCcASkbtOWRE3m/pi1Tr/2Ze
aMoqHXW0uHHvuv4sg8HPtSqSxnOB4ME7N0eD4fe2umcmnyHcEbvmr3fEEsODAqljG3laj4fdvxPK
P8Kgf70lQwWrKCtzr/iqhg6SbBiCJp4oJxhsVDY9wWRAYDn2BFev5WMCZB9NjpB5i6N6pugIL7OZ
UkbXCbFl/Zk/ILplo5GTnsXSyxOiRIPpnqpslhraN+9mJjAocUrsG/2QrycqDkV9KNNoOgfx1oCe
yDD4VX/ukBSbXRQR0WDKBrMIsBJLVdI12gPuwnbdKAOhPZnk4BhfMQu6+iTNSCqLpgzGcwTmwJLv
ZGkXAHRmWoZgGa19N79sR7yvgt0gvk5UW77wbplPkGuGR8Cz8CntTMfi5a74Yel4JdiImbQPcNHz
pVLhVhMdESpkqGazhr+5WpMQimUnCQM8XoRyKg9uPopPa8OT9sKReo6m8zehva+sV7N9NagoYosg
+JCYL5dKXYmX59IRPQ1II7bNEULqvqMFVI7fGm4umUtfww4wVO+jl/63efCfEYCPgdPFUO8XB1M3
al6kohRDNM3Z7OH6QwknRRGsnlAyXPAb7qFfFsYhW1vogqxSYGuja3QkrDhsWX+K71EjE18vmdfc
oIIppi6q81BFZhp8/fIDvx6kUh7Gs2QedIx9R4zSySV28xi3KGB4L7Upb80OvjzxqsUWmEWgjBph
jHNG7heWUNoRy3TqB1U7cgsabu3UdwiVdiV+dYW9hGW+GcQ//+Sr8CDUem4yMR7PpZs+qW9C7I3P
6JUhO1K5yi5gbKJtmudwic9yo5L7/LvNq5ZayesOlPl3C3voqJi+ONqdBH5bxHGHUURD4b0UXW5V
QV+eeXVfMQ/NulThtlXXqIsZK7J8G73h9TsCKTavN2ZCpwIsTWhLLbQQb43qvjz76rqqa16yzwk/
az41kOga/nbAQZNwMruposvioO1kE4tjB4nL0fg2d6MxeMSVCywZfD802kYHk1sHhfm5Z25t9WcT
9szyRzDnZNcXxqcTYV7lbN2k/r+kxMT3ASp0Tuhz/W1/PxuBxiM49sU3cyuT+PzIq5osFJvxAi57
PFvA+VHCjUBkT0+zvab6lK4SzeVaShbl4G5eNzqXMyZZAK0wu/l63Uy9cVEloR7PkBxdxUv20kZ/
Hc17sDKzpdB4xLxv5Wub2PVB7O6aj8XP/1be/nkFVz98CDRLiBpW0HmKx+WcuIIbml6I/5uTa/u5
z9hh2l2n3zN14RP800n66z1/+vVXl22moYSnVM38OWCqnvwK0VGgz4Fz+VZO7xis/U5dlCC4+Rso
lv5LJTwuvfibnYHPv/+qodPqRajrIr8fySg1Q02FrMRWQeZjr2JjoczhQ7lw2PT3DVGhyp3xO4o0
xnr5DN4aGAEk/c9huLr4mzZVMDZjOyjmE4kIkaUkRgzQMCBE26knO3LE7GWOVyaYK607AlKxUKOR
QFkdfAYUKdPIOWwlLwF0uOV5/+03BouTO9IiRxGvYnVSioWuXi6cFsFDrUC2A/oOyb1/ebHUF9Wu
gG45FXJODHW5KdZ5ddd1J3x1Ih/l4MXJxK1MyUQ2eL4yFRM67tevJySG53Ks5/jhptksw0XnpESw
76k9hvacgujAS31b3mprrbTFZpv8av4bsXQkQwxyRkRaFZP58ddVaAXOE4KuztISpAnmdyH1+su9
H281r15Ha4UeExRErjEHwVQx/oFIVgeEjC4QkndLecytBOLLaq6+Z6sIZIYI2rwnKqCefbBDJexO
stttjsvPkmHyn7To6hP+8rirVzD0tar1IY+rvteoFMj4yOKPTt9jFRl2/4hdWPxLTzYxBnCX/UzW
fS8uq+CtCN32JcaMZCOhq1QQe7LVByp2iLn/pFEw+2Vtaa/k+gpvVQYxv/12hQaBAsPpUfbXqKWA
AoLPo7pIPeAODgyD/Le7ONAyxJNwEB5QVEM5xrTjB7HcIbRR/4xMz4j2ONWmwvbfKfstnM6XXbgK
IuCGmjyq2QX0LhggYIcHaqS148wunkz0vFUIgPMAR1kX8trqqV7uXatEWCFdmd64gfCPmnjz+u9V
aTdC+5dVXceTSBmsXOFgJr8ZW0rqXak8MLq5AF+YTqiCY7XngmpVEK9JHA0tUkxjiHYyolUruBdt
7SbBepauQ7C+gCi7Gr4Zjwku9sqqW2kH6Rhr3qB3K9E61bmH+VSc7pDGHlBUI3Ubv/eOUM6cUBks
mvnQm699e1+nD/7wq+R15sPKcoQFlt6fQehf55FG1KyxYqAsf5VhYaRQS53Pm4Ac1LqiSwGh9u54
cWuN4dVTq3tSu69Lb/CfB1A7mfDSKns8PXBKbz6GAgXWAkVLsrEpdUvluUjWdGxwqIXzrNIRLpxc
pis47lDAdKzhIJkgnrbxsIj+uP0do0hExxqFOO0aYWsa9PiFykR2Ctb7tv6RfDS0+mwYt7Pki7A1
FOffx+XWqHt2qfyfJ14liHncRFFq4psJax7Zi5+zBrprbOJztJbf9VNwz7S9Np7DI4CA3ZJYr3mj
/vry9Ksoasa5GuYqT+85hGsF7AMhHCVBpHh9eP4001hP7ybHwWEOR/EY/r6kez1xBuQ8PspH/a05
CwF4Dke8PKbmQ1W4DZBCJvUxXvRepjk1JChh1SKn1G7ilD4lguX4IsOMOsaYfqV2gD/pWgdWT81R
IXTSrap0ExOCMpcpcV6tiv3oxRt4xyh/5Z5puVp1moS1lt9VeJbE+z55ytp7S7u3LneT7AnJMam/
xT/y9F1MTvT/lszGzZtfOE1NGKCoCgGq/Hr1RHXQ1aXPBYjZBelj+4gIyF10rJ78dDPpHx3SXfq+
gAhEGjOiy+mhbEWrjGm5lNu0Gi1hVklEQXIXQpFZp7/Ut8vDiLTV5ZFW4+Tv/dhVfEA0x3JAyHWv
Sa6IRHZud6J94f+V3ozRgRhevovau1pt40e0e0Qnz1YkSkiM1p2di9SMyGU/qJvACdeMmEptC7LV
mmzgyvHg5Ey6L6eBoUsBpnascfbuDiOGdsI2CLFhtlGtWO6L3cj3IYb+Z+euDnvQJEPetRy3Eels
MQGpt8pTxBeVdbhpIJioyH1ePE1dvKBvIaSx72HcrOKw8re3StCFdZ6HvLPehn9vVTR6AQmuNNm5
/A7qFcLmLXqasxDQBOJbP/jxfdG9hKTI9J2s577eNpUXhG4h/mh/iZvW9FCG0VCsR693tZQe/yHJ
XsfTT6u9JraHUl+l/kA8TSGSyesZQiVJPwcw0i7K6X63qbLv8rhDnwkfKFhja+mAKpUsPHAjhPIb
Axc5v0OqrrIcv4V2jl3pNsZPVfLe02pm6KN5hwGKmBya9GfTHXrTU1ZxvVP8TQ/ynj5Q23mTfOzz
F+3ynBp3KdLPif+6VAfJ82X41w+VsV/jS5IU648s0aehnOp3mupHcj4rq1MBhq741r5FG/ovF8Ae
7cnvd5D3gSjHJON+tUm6tRXZUvln7CqP29x8sfP8EUWTxQbJnLL9a2lX2UVYNJ1sJiwNtJOj/1bt
y7QOqAu0tf89DzzcKb8t5Q7Srcgif9qOq9xBNXphTHue2XnWO50KjKYmp+3ICFwNyPjcriDJdyKg
N55YrBeuoqWXcdWT4hYPrNjn6eqB62+W2F3DuEnsRppR2I34Ws5it/GexqFtKusme1tYwNKWX9U5
YjjltVjNC1gnQD4RQmJW/ZzQoNZ2FfzVWYZrCVtwq/7D7OB/jqB+1ZGqRYxBh5B8be4/9qbTYm4w
3KOMIBjbcNyD5p3IWGCErAsQ6Mo2Kn/4aCIl5saMnxWM1J+j9rtePqAnTEvVAm9jx8IGBaS6/WgM
V8wW0l5lDpLXB1MR6VopNMoRI7jaJcGS2642xHmXhHcj9tryPoxcYpjiDZFXMeSyM822cPajildO
SfwypNAAYQc6aEOJTvRd3CQFFIaT2t53ApxyoaCA2KQtFgrrpXLxlmiM9Wm517EsG3mlqjnNpZG/
juLDKdlHLqzXIHF72UutVyzjLei7jiysVymTYDm5MxuUXhOw6LbyS9rid69i7IAVafchLuJZbowq
sQCzMMUU1TmBvUqBRk32jcpCyDoEKGJPsP4D7ml0l9chXyE5qy0bm+DXXOInWILhVx3vlwq625v0
aRFX9aNSwStVOP6801qnNtjlv3KvQhqkg8ruhi9ZfOxKNxg2AscMjNo8cA7FbYIjDWPeGUr7s6Xy
q+08e0QUPCoSZjjW5r/4Pj9v1VXZaQRNk8QyWzV/Ku1jFSL9khwsOx1X+jtzv024g+P174fean58
eT9XcdjM0FuTpjE/y2sTZKydVruwXtOajJLjRHGZb8bcy6BaVw+iU59pmqHUbZAnCgA3Tkujgps3
FvMKTJwYWRgEh6/JX15qFzkz+xx8ceco8JbwBxgQHECRFqMxydXwkKWbh5DxqvyuAqQL8WYYsMPK
P5DAmXAxmZyBv5kcy2//zU6ZIlhGUxIx2L16PaYqjHkksbRwC4iMbJAz+1ruQvzD1S3a9Tjpjg06
5avBnE26noOeJOa+CnfFYen2vDWmtUCL/s9art4arB5huIysRX9GQaZDSLDuX436W8DNXtwhZtRu
wxcUmKTWU2fKuAibJ6DphtsPlcOZnMS6vBndQS/cPAGctNSxudGBVImhaM/OCAXe53wZfso8himp
1D5tZvXF2WGd9Dw8m5m1rUY4fsNDhoZKvDYRb5VeIdnP/PJ6PRaOJI+umcKFj18kJIExe+rcf79G
4++ajJXBAdaRurshi5ulQZ4kNVtXuyFeBFtxDeiIIe6DVG9jBc4/evueVO4I/Vm4xSM4PUUPBvLw
gk0TsOiO5Qe+MKvReklaRzEyKoonzwxDAga/tBhQi38Uo19KbTeli797gxcLStahZxzoF6GX0Uq2
+FPrXIuuooxyP6qF0DQYUim4JBz9CDd1mqBQag4BGoDd8ZJ/z4wf08x8ylZKgun0uW0pIupvaXfi
bC2UzDcuwHmDLEOUDNwbwJd9fXWKOPVp7xOGYib+WMWp3aFCxCVZWYDLfoYAo5IegDg5DMZxbePA
HAPiYx1bDy1gtFIh7aLbv0lILNTtqCCnCXlTRzBcGx6K5F1ftji5kWSwZIM3+id0yNcd3JALZhIT
gli8HV9yNNb7rdHsY9LwfuMXd32/vTBrgSXi4UwH4Sk88Xr8+3noyR3p5rRE9qJJc3mdiY8TVo/K
pgt3vfwzcBaZ6H/272uCAR0BnzEIkZw/Rb8KcVEHnKDW0TMUx21qrsffxjvIARy+zF3mloCz0a3Y
iu1JL6kThJc+SbjMoS6kR8k4RLBZciw9EZBFraxF6/jXQHW8r39EO5yIuCzIY6W3EQ0sLy6Oee0p
/jGFglwIZ+QsVQr2jJ6BHr1N5a8gfsyHt/Diojky6XZo3PfiY2R5krAJ8j9Cvr1X54eCphb1CZJu
zUp8lC/M0fCc+NEbto+Wr7gHdyWp94umPjd6N2wUO2WQ3wBeuH6rQa0nkVb3GYiFkR/lUV7q0lYp
X3sYQtRmPRRmRnfySlZfWuPRLF+V4ZCuL0s51g0e5bwQzRItEe7LX+AFP5d7y/IVFCjjnb62EP/U
GOz6HZjml9K6Sxs72L3X73lxrKaNkOxMPtNtYzfpvpEAN077y/gRLNJOb5QzLMvQMVqAsc59eXWQ
6BQaSiGZ2bmMv5XG3my8CjmTmYfW7ECDgkYXTjnDLx+Hjc0y//yGxYAqYk+H7vOcJ4vXqV3mx1od
BHO+knikLLmLSUkBZs/yrMLpEU7x0gvypQI8SOEb6g6N/kDQB1KRbAAEA2pUFceE3nnxwgcfISgX
xY/AoVSNVMrQNU65Bbydy87HBGzJefXGDfp18VcpYSj5oy7nhAwMPJxhy1Cqf42sOwVEXBmcu8It
uwdf2CCenW1LkFYP6Rt9oo0WvUjB5tLdtwgLDgG+hJ5senG/FeXnpUh88xIFYjS3VQAZydfJUB0m
ptDOlgiX35I35o5R7jBGh9lG8ezoEkC0U6n8qiC15a6M9n0GtgaoaihQgJw1Cxh/jxOQ/X9Ie68d
x7Es2vaLCNCbVxpRXgofmS9EmAx60duvP4PZuBeZikTpAAdodFdXd5Yoitx7r7XmHPMW7Uv9XiJx
7/64rqs+UzY1Qjz1ZFosE3+ZocTDUNmrONp0KYpP2ypc4159ROU5fVbtD0XeINsUmWLB6W2302tI
pApaBHQfwlk7i8dMco2YmFbPtBxLcePSM8Dfjj7OCQNA0s1gxX+cebn+ZdKHNGbJp796cWLe9LoO
iqUPMOW7nnFWA5S7oQw9i+nRdIUnLlV5I0CexcXaXmJqz4VzdOtG/kOm8veFXN1IUS7lMZbqC279
gSsQVbsXIaSPlT8jd01eBtcSvOrBQLUVGEfYarfrs+9Ngb8v4Wq3T6tCtC55tRQdga8uWkN5YRoU
vNAuuO4OYIjkkNWr3ziH/eOk//cHX72AQxfqRdDzI+jJVmh9MNb4QbxsBaEAoujioG/sBOnVnfU+
yl7hWBx+ulXsqMaG5MgISjYmkuKQVBzT7Juds+9T2L+v7uqwr1uiUk9GubSnwLJBi3HUmLGfCyfH
iB95xhdqeKgwXtrCbXRJRqyjc5T4+q2syH8+I2DGFIs8KA0g09UPVFzUwrSMCwXaHe3uQlzryirU
QJTa8wujOE9eJShYGFPTzLE2w+dtzP8/BB3qQjr7/y/h6qcyra4bJpmcAdbKwo5oEipO0zCcdDoS
laSfzYf4EfFr8QshLdmrGKHXw+7WNvwPctDfl3H1m9SF0JMry50AVulF8Ehz+7eSwMEYQ+N9t8TV
3VRULbf3+rT253e/qrSUvKsFOgdLZ5s8uh+WaVc+An539OKLU/68XTr9Qzr299e8Kp0smKZRGPCJ
NQLN8owRx2JoTIlg95xK+bI1ZuTNbRvQPw+mf37VqwZlOkwcdC58MGhqZqsXykpHJGZNum/kXVNg
GfSWKqD1+t6JXknnkJP3tvRwmUQv+LQ3cr5q6ZJ0TvOkVrZskfKGQNqAb8W0yTdJ6yDFvDsLy6vt
wsASyyVW7yITCOBmmq9u+u0CYPNk2TWTPQFX5fMS6cHgzE72LZExsugLwYrgPj3Yh/MhGE5SQKDp
GgdQXaxGzr/asJYbh97Erb34n4ctk02YanaR0UpXe8ZUWaXUjQk3x4DBvzdn2kF28TP0LC/fA42i
6G80/A026VY4sm+0af655f758Vc7hSUg4e0qPt4g4GSidSw1bsBcV3VYI1mzC2ZSD6SMz+nPoL2H
Fa31Put4spJM1swl/owYy1Wi4Ei8K5dcs75yMqqOcReYhwUZPq9JwBWttYI20xsTmmH7oD0mqRff
olT8YyrKA/7Hrbxa0fqxDHK5i3iPt8ZDvTf4vBg9GGA5uPhI3p2Z10shNt0VMZXJdmziHvpJ0cTj
wlKP1zw4CsFBL3aCsC3DIzChoHCGJ35/aIrdcJdYjwm/DlUFT6FyVirG+8H9pLzI0koOpMPFJDbI
SZlnLjxXDvNOF3m6shfyh0x4WBwwWH9Dp523YRw6PcWHyl0u5Pcqv4t+DjAGjO6UniQqy3bXiPem
9G4KYESpv7QzWYGjzrjXHl7yZqeqp8uFWaLmww/t3m/1WaSbD8bV2lyIonwZmngpfXPZn+afoYR2
ZA8XNqoPRbsPhHPV7lXpThIyqB68vxLdRfniYWXRfaL+fL35KSSPl8qbqlX3K+5/VBg8QOC5wcWf
hUNprTs/DzeCM5hfii+JayH7rMLjiOfMWHcoEniNd0LhjcadFizve/KqKIvfFEvcRoJ9kztmd982
61WrIESTBeQvFlWUPwXsJfeXdNOj3Mi9+m3mgc62xK0yxh7fDc5eH2Z4aIwdv7b4LOD/a1yl/DG7
LC9LmWMg7qSjzfTwkm8rcKTkcFqjOxgfQngY9KfB2FjxusdCWbhaemehhCBkRrBZtGL+1BYMeDK/
Z90q5fzBbTE3kG+sCs9eDjdo2U7k5FHkdVFh5hpMIlPlbdYquxZflRF7FD6a2KJ00S3PCtbzuO3F
184Obh0BvplXwZ8QY41tlXUHX+i1JCyI6iSD1Co+GMaGDLkZHCdJHl843rCbtcRBk9P0SL1F0e+k
AsFlO4itMl20CkAnaW75Z/oDaqLZLokNt0c81+XA9eVdbZH9RU0V1eTyVF+8+JBQpcAeL7aIg3pB
HuomG4UvkqP9mHzpp2qTrYtT/UQqE4BkqXoqpPc03A/qU3wa1s1O+pE89SMZQjfPD8t1/LmV/75O
DU2/gfiR3svVupNM7RSp4yQu2IMY8qHia/UBbdBKcEJxt8xGNOkgXdzIIsr3plb5m56KZq2oEy2P
Indxbf12Lf3REhUTUsNyVTYfJJC+e3AdL6aH17CBXEOjrWH6WbdHnZF36SH7MljtnpGK6av4Q32f
SE7c3fKvfrOR/e+KaGsgNiQj7po8EFqXcIrj3nxQTpe9dDIuRIxXx+H5QnLWZ6ltOHKE4xJjhp2M
qp7hyDQCG9igqC3zx3o41zXIObQsTt04XYUv78WIV7MGIclDSnQh7ZLUOA2no00cdd4sU9bsGO00
6HgtmdpfRbivIMPZ41PyU38JWA9+dqwz9KgeSPAYiM996ERbUx+sfgPzUxLsiasLMKTN9z3G4Fva
3eti6PcNoaPCv7R/tPjDko77VKXWw+V1mhxrOsZoEXgscKmfwrsJu+Ux21kl9mM3RcbMwvBaBbac
A7knkBTViRXv+lvoSuPWVV29X0NfBtXYRxayjmyT0vEC07HJWEZP1YDowOdMrhLJknFAJWAqlf0g
Ihs2/gppqszg8JwL4V/k7HagibHPcpJ0Swy5zAHJth6fKkhqq4woP7skaqplkXVMzZ0FJwJhvtV2
ZEY72U66G+/Jc2iNRUU3VC6cnJj45M4vUM7MqEIDRgrnKXgTix9ydN+m6xZ1qts9VOUCvkqd4iF9
YKm8UUb+HiT8/VL/rwn2//1kV6flRq/TqZBD66ET9rFyZ9BYMNfoTkZWw09Yl7Lkl5t0p9OWJjAB
Lx/MXE/4JQurBAPIujLR4Jc7DTaNrQaHqHIAQzD8C87E2kqDyzFJE7z0R77qWpLybOFT2JMZppW2
fmzewweSQ3eQpoVN/tIxyXSIM5w5fY6+ckP4+K36WeTAokazAg8NlLnfopY/lo80SCWz7EUAIB6x
MtjraQv59Xo6NftkDbeLxLf7/x6VgBu4XjGvPvP6cFEOsiLEBvk6vvGQNmg7CzIXmc7sUXxCRxo9
i9wx65ixoI8P5vhTv4McLuZuEzvCR/oGHwAOXkxg1bhrGD2jbq07n4ziDhMa/y963hYke58XDBBU
dFnEcSJUv6/xpA22iMwxtUtScZNNNB/Ddt/XLtV4TMa8BfLbnk1Ck77IXgPkSgaWUT5eLif833m6
zvsnqV73na8MuwaQgWw9KPN5Nn0tpNZo7MjcoNktCWiCdLXqinNbb5QM8W1xDtP1lG6lYGtkTiFv
IY0adv4FcxrN2SDfBfizheg+ahEOftWvySZBiCYX54Jzg+lcppduPkEB15ONRPCUru/m0I/OgrVo
Z8PwNe72uvIIFQVEoatBdKk3ZbOWQn+IDtBektgNosM47XIhZ1W9M+Cg9ti4MWFXjv4VqU4Z+qrh
AsIe+fbAekx0a0fN2oA0koJN1vgmZ3a83t2v+iEbaaestOYwVKvmLfvsfCY1xRbulrYj6YwcRsH2
KQ7C8qC0n73IhmjDB/HzU/SU0jhcI1JboygNO/9/43DFwHJdb0keAaiYccwV3FS4k7JNZa2N/j5B
3RGY75a8LaNDXX9IePKBq1z8Rb1RrPqnfFi1vInb5jT0Ti8fQISElq9zozfR2nqumLalsOREV6qe
OcDIDQb6hdpVoet9S56Np+m12YwHKqzeN1+ZcZCS6qn9Wrtvfij4xPf9HaJWvKf9bGMZjANfa5hh
+73InVnF8MY+oKF4k1u52nFJI+5ie/ZQZFZEqTDphycQefEGytePULWDRw5WzJeDfJVRTlh2/5ys
Cy4/WwvUBBGx1tj4Ub2T1zK42cy3mCeK80dxVX2mj+jZtDvDH58tIlQjxwSkUhKZQqKG21i2cGCK
SPzaPc0kn0iQVbFBZCaGHlogkqzGbbBODKgqNE7jx/l5fpPBa2hkmqyAgbB8yRI0BUdciXsgr28R
CKd+17zWX/HjRVxnGVN8fmCvZCvobN67LsCvYKf88jERrmry1BS28nNAINr52fB0AQqnrXJe72mt
3KkfNWT30DfII8g9nWMAoYQ0Id7mt/A8sdB9hEBCnun5COFddpyEVfmcPzbn9JxTu8t7bhX7Q66v
0035bB2kn+lm4up/mOOLWlFJVXdyxhzU1Q78yEJNIDeXJ7/CFpC+iPjkibOSF2veJLxrsnUC8mdN
p33/ZaQvxbgTgGzsJ7e9m58MqjRfXyUeHJDFChD9urUIWtcClut196rrpMqCPlf80I8MB5+zdM87
29ZQRXxjZPWoN5zGzWa/dN7R5cdvMaBkCLVzBKUWZU3Ef1KXAd5hc2os0dHhgkp+m/5MGEVqzSsO
76Tz2dXp85Sf1VZat+mdHO94y3EM6evluRA/oJ2igSqp2Z+xq6+ajQm1X/azt4zXH6lItlWnFcY/
u9VWNVaZyIveeCqJFW+/Lm949/vnKv9ZwtaImEgVSORnj9CSTgDb8E7xS7pqh7r/S/8YeruI3LQ4
BQS+mxt63zJpeCvjiyeeUQ2mZb3cFsxSP/97s5G/VRHsNRIncwZJqqQzb2Mv+mN/U8xCMbO6zx7b
VfVsLfBCO/qgm5HYphseoi91eRSTL0JNEC8zPSB44mVKD8YtleA3bNzyg0umopHTY1pwVa46Pb0m
hEEkdtmjnn7VKxZ/9We2r/fBNt2VD7gIUme8FyV7NhyKy5QlKT+lm9nLPGvTs2r4xuDPN27Otyr/
9zWh+AD0AhCT7Je/b84UGlKbGFwTxxfI7Tr5fLtKs9XDxTrheygKGGqjXTQfpb5J8DAQch4/XIQf
MMGwvyrKTwvcQo6CITwsJJhL7/YwKqqsZAu8S5uDZnmltR+yvYYmEosDuOveH2oPz6b1Ixd2t/oW
5nVb9foLXf3aZX6Jc5BM2eMgbkfrNPcvkrgSdsiHxXMzQOOLdMeSBVdRNLeMPXOI3XB4T6tfYcFr
A9Ql4nm1jLuctV93M7QJx956qYOXC1HyItQ6oZHdpr0DgJZYD6YdkDpdOKL9wNYxZQdh2F6se/md
wVke3k/y/ndX1e2hBpjEGnjaEklDZm33KeDf0XZys2W9FHwQKPJOpexP7MTLaLqVT+PbBfCzi4sY
aQedoWxprVn1c1PfgZryMFhceOnf/vtt+Wa6/d/9M+BDYKpfUkX/fiAULTO0epC4f86Y7GkAIEnq
IGzsYmWVEBimL/HZRe+nHB4WLTJn1v++gm+ai+sruDobSpoVa501Z4/T5Th49Hkyy4cEpTKNqeeV
ifMwbmMnl7cc2srcKZYZCnAcE/UYLsx86WEcixlHOpoNShIkNi/8WK14YLqjQSCV/y8csd+EgNcX
ffUeYQk1yrAWf982rmGbFn4YPYY0RLVVjFaCn1awnpgKK8perhxqP5X76SYx2UAV7Ur5UQz9Ul8p
zadIbGPWE+qAtbn5laS7yrhxi38rQf6qbViJWIdMQ0NFJdMy/ftHboSxTNMLBgxIo8HlqHJawH+l
/qrno2Wsa/Fs6q+To8HYKc9omUjhm6eVKJwlaDxMi2p3bgf4xb65VfZTRYywU6+FHEy2Gz92iBh8
4zDA2vmCXRNss4pUY8eyjuy7MTQPhCQFad4T+61Z0vJa80KN5bGcnYr94uKP+LxyTgHIpreXe5g3
T7fsM7+Nwn99f5xehqrz76L6r3hpSZg1RZHie/1w2RTHBXRKLCQZRI5EBmPo3sr00b+tSssHapAK
4YpY5reGSJyoURm1RnyfbazXWPT6x+4tf8b8RikgzUe0o4CqBdkupDUyVkP6aMdzE+xj1qRZEE6W
WtvhZTszPyGXJsJ0z7KbLNCdlB7xRpbWSrAqoFU9hT/rl3InP6gn88Q5cqRIVyNfoxk9ZoACwTDQ
HM2GezE8p8HHNO/K+FUDKGTUZ3WmFOCPwJ2VzzE2Nr1xS+k0Huub9PZvg3Lz6n5crdKRHvTKXHI/
lJN5hzsI6pWK5Y+zyZfqxSiq9MsKoG4Nj4uIwGeCKD1zdzvL+dvw5fo6ror8Yb6UohZxHTIOYB5D
BI499ul6059woV72QFPFg2mTApCubo1evi+1y01YDiTQAxcyztVSS7TkHElJlEDLWlvtNgUW1KFC
8i7WKscYuZIJRSIdz05hg3VeX74T3ATv4L+X229j4N+34I+ruFoLRi2f07CNk/u+2ohwKT2ND3fR
t6G2kI7QtSaV6F6mg1DFKKBSZvbKLeLct9Hk9UVcLZ9hlxW1oHMrQKNx7sW/pj//7jvTGWQShoXb
5mDaQhtzbg3gkBWx2n1bDQyalaap/0OFlZZWPpdNFt9z8InTh5beR7qtZkwrbzmM9dGc1600u5Es
OLOeHxKJGAZ9w7QQAFQyrYLkRZe22MXkC8NirAR1xBRo35Tlqik+NeTF8OEqHmMC0AQSf7aE6kXN
Gh5UI29J18urhEWYMDT6XXlwLLp7YSbZ4UO7iJ5JgfXaYRvLxU2UmfYlvjfH0tWDF7Pg8BC0K0gU
NdegrlQ2RpA/NSV0QNGgSHYbEorq1B8JWsB50xYnkZ5B9RhLh7mv7AIg2hQgf+OvNfWXaebOaHGe
l85h/y6PT1nkA7RqY7cQHaT/E34dZPaMrRjVkqdw0U7ly3inFedB2EoN6mCbcPhcsmOdT3PRos7F
qoQim/rC4FnZhgqB6njeaeVOUbYRFrIYZFg4P/TKjx4gXXQwxfNAnVA9ZsGx0+5n2j/ZQ1J8kja4
mQ/NozAB3N7nFdhUmwA78zF+gvrgXo6KT9+wB3p8l4iH8k1N91SkQvkcBFuV2xEyoEqKnahDIKVl
Un6m/I0uW6nyPgaQfPEj2gqXL859Ab82/1O7TY7a12hhIUFRNuZLuwB2szy+dMaafzCJVa+G9op+
izoquqN9ZYp2ua0iX2EYQkPPi2MXUzWplyPyT18gKZ6WTTS85SbySkQdT5SawQfJ35TqqNaoSxey
GzNul2PelK0wfNQTeVx2TC+JUhUDMAnmLYsUkoTAo5GIAxObpZG541d57H8S3E7sk0BnlGpP8AJz
spX8q9E+8k2YPBXyPsBjXCFefSpzn4HKZ7sTcrrOsQOuXFwtMqT4oXbMFX7EY3CiqwDN13I4TaEG
HbfTiqhg3a1Io+xx+jr8d9qar/ppzFxV3/xOqKmCg3JXa4sgK/kypoOgvNI8SEmW/aJDYRzK55RW
wWNd2/GGjDQGh4WX7uF2p9RkpxgOk8yxQMu8YG3cFYgvQ48JWY4ZpnBVwb/0n6aAA/WlK57GwsVf
mR6GYkWPpqdfrFQ+A+m+ome9rRHcZgcFWl2W3UnMa8fATWkup8NayQ5LqEqFytNAUhIpT4PWr0TG
f4CbHfSrQerlPyXk2A+yZxQk0hKw7cD8yo7DXnnOwIpaTvGDtWj0IIAy2oObJj3V1T6tvTra6MNq
YUsjoqOJiIvcOoIxNCXXfAWCqKrOVJ3y0hZiJ1J3Y7VvWsK0bZUOa+BWylvPJHDge9UPgvksXtaS
4UWqnT4oFexae4lffhE+BwbMymZa+kvtjykYWSwfdZB7NVHkwQVzk8MeQVTo1BHstutbN5teaR4P
nCbj43/vHd+P6ssOZkqMNQzSr74JRaM4spSuZuXMy+eEwZYwqqtFlV+zXVXbENm22mOhheR2Nuij
0P8/lx5v5ehxN8p1wSqq8K76A41nIPxMaZU7S30UgztCy7KDxRhg9f94yctm8Ec3oBjiOY3VPL6v
3ah6LDft4Kfhy0X3hosPdDZ2M8HFOzY+ZsKh5nmlewwc26GXnziB5AYIln9TKXIWLujzsafAu1bA
AlmPVJeUf/99vf/eni0TixMjvu984b6uYQ6rSXIPoVQlhtDDR1CWUPGPaeK3rMjo9TdDtiKXwcEr
3OK9dAL5hnftm6j19/78x1Vc3bVpnEdD1biKnlSzEJ1M/l7MXputBNPHkTuljPT8xnDoLevlaiww
I69NN8o3WIw43mva46B9RpetWHmC+NpYd+ZlI5LMfkPN8s+7ZeIG04GeI8A0rs5zeTxpoQqR7p4F
W3Fi6WRFbisey5Ul7Lh1IaNqWsYGfTNtn9T7EuhFdiuwWVsOr9fniT8v4kruZCaBClghZau2PJ1T
rVtU54K1Ln8RKQhrurtUpuZxSte8E+7lrBL7i/fIBPbJE9aNx6E7ZH1oy8VeHe5ykKWq+hDR5yR5
sq22WPgb5EG5Izwti2d83wpe0znsM5nwklXHqXlkJ0tPhXU3gT819ZwctoRaErOE/FZwI0BqZofo
5vdeTor/9b2vDI51r+palPNqla+0d2WX2HvmGZSJg/qo4nS2No205sQR0kYGhzW6srzK8/ehPVmT
iwOaR1nzFGegzh+BtbuFcejBKxdOKLh5u5nR/hU/FOsFOgHsjfh80Q5auaF069yZxAXncmRrtpAK
PFrjpv6N+G963PwTmpu1ejNScjmTfvu6OKANHNCyLl6LfWc1My6yzrMGNoeJAvqSwS0wIS2pGd4M
fa48KpzDUlu8CV78Z92CHZ/qVTRBNP8uLf5YxcL+ok9mzK1WTnw946PfSHj6FDbK8xJx0G205/Zn
cnfr/fre5mDB//Nzrx7teTKl1jD4zjzBXzrW5suuVb1kP69ml/CcFzgIId6eyv51edcR4X/qP1Q3
0lY6IxWK+jM84AWabXhQ3G811PHK/esX+eOuXD2AURAJwSXlruRfHWG+DKEPF81Rt8Rg/ooCd84O
PYb8ftUHP/L0jIt1xMYml3tydpAjXrJTr22q8VB1P1ODuU281nYZcUvKO+BxxdyOfC+AdOtRdpR3
iI33ysGkCT++0LTgPFfrNg2cC6+xsStyynF7Xqr2E+Mj1VqqKGM7vwmyr+Uuhx0mIIx0kIH3+jJF
Gehl4YYXCYmkcwUZqfLM5iE9dcR9X3SORk8KYy6OLlOxnszaNXuCUiE868Wqqv3sMA4Okxei79SH
QiAXkGn7cOBgOv6oX+XISZ+lU/oOJCIAngNx6nwreVZZmtff3oYlUQnDFNGu11IioRMTM+nKmB0i
OgMaWoeqm0tsniLmV4i94ssQrS9B7JG1hlsK1yC03tVQ+xdIm8ex2JMLlNVPvLCwfXBuCGfTU5Ub
+8P3FjzPryVyjZxaIIBcA3yHMpUXhUZ8PzhMd/t8NSIgmMTCExnDRVuhfpDPQ78r6vU8uJGxk/iV
nBiUGMPA8BzpRyl80Cg5MGk62VOx++/N/rfv4vom/nl5V69X3k9JBtxxeb1G+O6hCNSM7CVabHn+
MlrvWnDK6k3evXWi3y4i3sadqy06I/UnUb79tDdGIoYPElNmJyt3+bQLya9HzojtuKgPgf5LaJ4T
4HxBch9WAGNDWg3zR68dtcSbbrUWlO/SAktGYLYQx1RNWvocPDR/LFNWUip9F5npfQUbtALFsQnl
LXSrWdgiJWHVLIdd37GWO+O8SjQNYvcxYh4bvOvGtA6tYPUzMiTHFIejOCp2zpBVqdYdLVw15G/P
nRNJkZvoS1zQgP8OcwX88z7g8MtCZCXvgnism0cruZeyvei1j/IXGpd+Pz5aL0pLZKIT++an+Knc
zV/UeOmj9iXT/Yfh2KwaDRf+evih1ifNOMr9LumeLo3uNkSexcgJYmMz0bCkeBmACLCr4drCZEQ1
6BmTzXJX3rd3OWdhnGOxcqoaalobaYDZ3s8f/GWOuFbE8W9fGP9+oL694A7H9JmQkc7gz5YejA4e
lK3/HEB/BIfS9OsPFbgU51DLFZi1mHsOo3x3OYc1bWv9Jp/2ApEOmitahO8xxD+W+OAZFTDxF0+6
7LIf/Z6HYpsBMjA6FeNb2rVvWrwlwqXBDk18H4R92ZWtpzjyo9qRG9dSti0mbl6a+UVnhEcyNqNw
mPqUPMoB2jVfy7Pyj2rwEUmO/T3/c2H41WUVx3437zrjM1HvNAZ+zDeqtcif7/cZJx96ABpCbCjo
awOj0QVHMUrNGuVToH2VIsAbqq2m92t6AxDgo3uFdPO5+Jjbp4GdZohph04ubmT8l8EnE5tReurj
05T4Y3e+SE48v+rGXkM9SKRqsUp1p2IprWw04URyhJ2GoLy5w1w2pLb0TjIPC3wAr/AJ9jpKs3w4
aC9KskJyqJAa2B9gQLclE/pzWjrzcDS62r6YB0kjvn49KYzPT4N5FtCEvMnNSkDOQvLlAxcqswkK
Byo2Ekv6cldjaxCPDZwM8x4xelL/koTjLP006PVNmzh+FwG6aXsrMBFOzS7S90Z2ZgZHyi4uFxm6
obo8JtV8rwbKSoRvRRY5+QaCXYr8w09i+0szKyclh5XYm4szlQS2fCn5m4qETExew/ep/4hKdu8J
KZyjGyur24S3Ki3jer5tYeUCpa0ZEsqiJU7i75d/CtrMDGchva9fqy/mCzVy7JZVZhvkW3V+Egtf
ha3GLRRWLSMw3gLGAgQ7CHYW3jPutGSMjk63TUuv/DAeKnkrfIhv5LiQwj5uotdMdvDfEsWecASq
uwGsHWYZOIvVDHt4jtZx+l6MRG19qcEaXDY9IhMSCejuu2mFxmM9PWR3Wer3uiMMm0B+z01kNbj8
Uz+HuxQbeHLAJ++k/hBIXkZQeB2yY2NPNqPJUdpTGHOA4Olwwpf/3geU6wri+tZd9WQtKczkRI6z
e+VB+2hQz6nVEiXV3cW9W1/g29uIImcu0olWJV4I0sS2pUcvqXILp9hG7ke6MUnlOVfavm2ftZBZ
js1h4qV4z2/tWd9OXWxYmsU8GxSnKpGHdrXIa5kURaImzvdSv2uFldH6GT0f9ZMAMBKABs7lCLoo
7Vt0PR7NRBnRvE7YulP9ireWgXXPbQNn+qw9Jj5LH8o1XBSjYDBhCyTrt9lZJB97Ld2GlE7Vodh0
eGApgtbWKX029uCt7wjOZWy1NslofUMYMzlFtpoIBvmpkA7QnLGECtP7XGwnQXMDFPgaC3LwlVUv
Pc/OkHhCcwSBVtBoUZSN6WrtlyG9NVgiYfioNoOW9oXvRyhTvMQXjIYtQql4XwSNm9lXyzs+cQjd
ooPVtZoRr82Y9hn9OfIPcWNlXvQuP4z1ajrDto+l1Uyj7WILyQNyXMQq6DXUvkTm8ctoP60KHWhA
MMm2s7Z2FG8CJod3wlebYV50xB6JGIwYGCPkmPhpSwjB5kJVGUfenHsZz+VlK6mHMnkUxv0s7GR5
16anpNqmqV9MPhQqg3owjLZG6SEJblgQ8MgU+LzOpb7NCvRUyYcQYOvOX3GpZmShFgQUMJ2mL3kJ
3V5+akU6uR/02aT4cepZzg+ShN74lxCtqMSm9NjGK32Znm/nCuLqAtdQGe+wZkWlnYjgz+LOkXJb
kLy0XOnFfdX+7FQ7DB/0gd+CNt3CUORT4gEQaO/MZuzGP0vESMARR35cbDIOfVAQc21og0Do+h8M
EuXHCh1cvkKtnxzNh2YlrorVBbZPcU+P0w7oJTbZIdTNlVHa4XtVr5QH41ENnILL0lgnLpsoxW++
tLHZxvTe4bWRox0a09kt1FMj2hllqUA7khrCq3uavKuELQW1l3oIaXnr25ElmGgIWHwlSdMbASMX
Ow+6dWRL4KFXPKGpo6OWQIPQuqq8RtZrpncRSDD9MKtueNlkhFT1mwXsldi94Zn4fkZSIda0/aC7
tYNj0sSQn8xiHWN8ml8VYc0nGeSW0kkM+68BwJwg2MWpO7dMxiOvlQ+WSavS1ulRm16ROmJ+J6We
TiuHJHHV1XGxwDEfJI9PaqdXrTsI+v6Chg+qcrsLWBSP8YuJwSN6YlIV4gIS61XHqcLTQR2oHxnM
L0aZPU5/Dilp/stqaFhK+1b+RH4hjOdKXrficxjsssRDeNnlnx1FiJS/KQLBF8Jr3zZMFo6oDngo
NNt6lIsaGYzXl0/0Ms17ic3u8mqCxk92RffV9M8irZAhoepWD8ViTaBFsBD6qoA32zXFp5vQ0m8V
N6ucLsoEzWlAR3Txm3inG8ypMdX5fkJV327kzq3FRbGDpmUbeQ+mpwAJZeX6751Aui5pf3+sIuoi
EAoYndfa/uwixFXR8LH0lpc61gcG5UsYSVAM36TtfWufXX/aVf1hmZOBb5hPUwj5HuHBZnsyKHzM
N96SEhY7Ew+yd/GW8KwbX/T7lsf9XaRRgIp0GVzy36eFVNIzM6/m+R7uR+fPEnz1yWsIUHVIP843
w4rZ1JJ9MMy3u4bXjavla0sqLlTVMIEMXndyUkWhMGw5Ty2RG4bJKWSr5RtkdZzWmecEDTNPXfU7
7UZzF331VdV8/clXfVV1CAXUAuVMPYrzDhJzxWgANYu5Ge8V4nMqG/iPpm4udP/6/ECD5aA+TijX
zsTpZfNH0aGoc4BLXihK4CM2Z1bXR+ImT9FoM6hAMUT7gfUS0iyrfO3FW5nKQTsAp9PDzyJhQHC2
+k+RPzdDwzhNPzrAu8ljqB7Z+7iE3lq2u3CzLK7wmYG+ThDJWld/DKl8Xi9vgukMKxo6NOuTIzF3
8MH4605hmLadS1/U93N7HtODRo8Pm7PhJZCVLudAARnqLZTDWfKawYle6FyQ6XUQz6BvAKIZ9+KZ
mZ51p3wJdwnZ4Rz8WMZ/FFBUNKdmOXSmA0N6d/6qSQRD7vl0eedmKIkzG3b6JGh+zDSOaAzBDv0Z
EJ3D75lA0vAG6M4D+zNKi9i3Pi1GmI66wPIYSngxdSEjli9E2YV3OVStMz+xXZ7DL/2ePaBak4mJ
e/Bj2sqH9N1S7ExF4A9f4KF5kS57tVslFpjcTZcyarqrxj27A+uesEqLbdb/H87ObLdxLNu2XySA
ffMqiqR6WXLvF8JNmJ3Y9/z6OxiFe45DNqyDqgIKlRmJFEWRe6+91pxjLlN9G8fHpr5Jw33eOyEr
qQaebpEPTwxr47aZQyqYNUswgYJgg0KZcdjNLe2FkgijIvtJpk4hZ2xdhLtAFV348TEl6jDIHMmd
EH9NvxWbXcySmm39sl/MqK7KaF9XQACuDe7lyybo5QN8UeTHRiqG0sirg3KOTve4kI35nTizAB4p
qAgs03eNPxi2Aud9FRIePlsnAFbVvfbcTmob1Nv+Ey0YxOmeVZBg0e0IN2EnVQTrv1hgvr7kFzV1
pc1SrW250gnd369mbxT0QBKRmpAlcKSnc8Kdx+5MfZBeGzpdu0vTn3/pg6htq/gZqxvynxAZrjX8
CZ68NcoqBFS8PMI8AUerTA+rvvccNNp2vu/uBtiaxbw6FDfhjfmSTUvvhH2dYsmYOIdOI7xd3W+u
LYXTMv3lShNZTUvT5Eo7Cy4Ogwl/wAvSWto8ucGcZZmrrLjSlPsm/rh8hi6GNrN6FKXYmH6Z99FJ
78LlxIkwFskTQRqvM/eMaa66cmr5Jgr++5n0zVG8EnJoyhfPbW+avRgk8XgCeCVhvC7201jlCN27
UOCsOSOdmL1yCH1whsiT2335Ig3blGQl9eDfFssrD+f0cV8bf5eXc/FwzmZi6p3z8/RwMl+LLHHu
21W4Z+3mMPGQk8jVxE+/f+Y38+flZ148lFkhZRICs/EkHGmBQwCZ950jUAjuu1dwirJq161lvsHD
eI4ejVtDsQeR0+eNUSxk9OdkuL5PWl8PX+5sGYQPVy7vpydR0VEnEu0ECOhylNeZQ5IWWjQ9iQFw
x35RflQvHIVb3ljiSkl4/KjNhXLLk3nnW7KNAzlgngRKscGFttRX4ur3K/qxFmPgoqOVllSDxNd/
341a8oYOx+xId1Z1dILoLKy6+0kBUKLc2KTvv3/eNwzS9AN9/byLd3Gs1EJqEj5vouGQp3RGFubR
sFRvSu1VGZke9h/G/XmlWPgmK5dHF7S27UVojtHsstcHpO8yF9OcgpSwzBn1x9gxKY9fZzSWaVnV
86658rN9mxBdXvTFy1yCjRKCiItuh/3oCLafMKGDVKfshu6In8lYhK/lSt0WXO9wQPcY8HpJkYNZ
1QqWzS0VHk40YYsU9Mo6I/1UbH29nxfVrSAwoBwKLk2NHc3liT/bU8ragGN9yiqLLdrAFqCzFHC5
aHedM/x36+vXa7holqSFmXjZmWuY+Ipiv1E4su77Zdr8abHcqESFvpF4eI1TCmP2hwUGf7JqShi9
GZBflNe1pKpNFvK59dN0fKlc8wQ/UB1PZrVpzbuYrMahwhPRkcS4zYVTxcQ4CZaFm8YHIX5gTLJQ
BiZg61zhkDxuk/Om6peKfuN1BKfAspNn9Dy6mu7OThUWRu548UNS3ce4+mpjLfgryV95uZOXayWz
mE+YToyxYdwqwzGXSCVtF2KHjI0u5h1WMy/8FARKQ83WkndlyOZhuPSn3mrlBMXSBPkqN5s8X+nj
dhRPI3Qymq++RoPP6T/yzmXixF+dsVcWW1Nd6UjX6uROHD5HjrN1ptAv0U9VZcKugMSIOiak5U5U
5a72XNS0eWvR1e6IZ0a+4pTmSgK7ntrq4HT5HxIhzipRED2JsqeodfmLmq54gnTMEQk3Rpy/knD/
HUjFCTQbHjKhaER70K/LdkaKVNojGpU/E+/oX0jCJsWJltieucvKlVcszp8tWp05/QcXmRQt4zK0
MoBA8M1IekWhhsgLeTR/Eymw5PofUTr9PcSHBqnt9POTm7DlD+e6Z8+O9Sv0lPtGf5cT8vGEw9hD
EoU+SzPawwXJ2WGBKGNgwp5sFenGIEf9rMAa6Paz4TiLbSV76iq3eFYe4U80hS3qN2AlM83to48m
JvjhYZQ3dfgZ0AEQMGfdYneTO3o0tPVyNoluHN3OL3b++cAqlMCCzqP4swq2PtMfmIPI8g4JktI/
Ur1k6Bqqr0PkCESzRjqQQcAwCNqqmMaR/yhqDIeo+nGRK7gfCuE9nj33xWvKIMPfSqWrxu6YvoWV
K2qPWmWR0Uy0QLcRODCF+rr1HgLE9FisKzGGWOHKs5OWLST6ywr/RB89JMoqe7w21Pvm85pWRLI1
BJB6TB6x/vy7bUhmfI6LcyuclB3ziGRBakiYYICetlpX5/8me0zyThm49NgAljSwNVASCCslwMr2
nPLw40vfYRRyQaesg49kH9L49XCpLqXUJRwGj8EUoBNhY1215tzfE5EMLaG8aXaGtFGZZNjiAitH
fdfeqcvMlfezh6R2UVcnyskst+f8Vlae9OY+kT8S4cYr7oTEKZNlK9hMKZAzImKgk9bgOOnXDN7O
L2JvJcE2faH3R2sVg+rsYJA5sWIUQ7y4uNDeeQ4rgr05Kd3399TVdBaFayOGb/PFi1trXjDASaSs
siYHlEJyKpphwNMQSACZQupBbtA/TtzQcw+/xG704++78zdJ1H8+GxQiomENLcJFNVAMUiON+pnV
R0QtvSC2V48Rv02SnnH4QFnYJ/xKDGDU9cQSGT0gRQsVT2EjMHjVVZqIx7SYC5obkpDVzCXVpWv4
+0X+LZIu68oJKSZi5QGVfUmmyMPRy3MaLycypQO6rjMHE3L4meLMfZXfFWGVaqcSR0q3IA87fhUg
K/l2CDFCecjvzowut+GjtGs+0zthtLFfpzfdqernxqtvPkH9D56VV5jbILvMhMlUQVsXASrG9kW1
wyRrTVCOGU98baugWYx2aVRPVZWQo7cdAh1q0B2av3DYiPKdSLG/F3fN7XlZ7qsbY3N+Ed7G8gXs
ckHPwVwMV0+EwrThf787Mi4Y/DBI8S82xaBOxTLMAvHUrWlsei9MW3UR3zHZ2xsdPWK10jGuxsJK
bFyE2oWIWmx4VENEVdm+k57rfiPqy8B3C383iOshcYPgxLZFmHfkks/92GwY2OYdYKWJI+WTkAyB
4p3e7CbaMngg2ds8w4BTwzlR3pF63wIBY8mN3kVtncZwE4at5NMEv/XitxiTLCNEM7O1W/M4o5VM
NNSkMl3QHw/klR9uSv3WJ/K63QSpq+nLs+SCHIpQg74nJIoNrsjj5q304BjWOyKIY/Nd8zd9uqDH
YdD+4DC86dU7AeG3vynxIoF+mNe2d+c50mF2zPf8q4RlceUo9g0WMr1IOmI9WSDF0/wWS2yIYx00
lSiciCTr1ozF+yfhU/kcyQOuOCxve58B8EIIaAkbqwKtDKvt1FGv39MtEgIP/ZNTrNN2j76bJlHx
Xo87zJwJrehg0Q3MgRwWI5nt+9NMkXlg/TZR4tFxcIIHBHfMUYYnoV7PXtQX2SXRfBk/KWywNCWM
gRptXXIaJRsJdSeRv8UhPNDsp4wo3q6dMKRLOOB/boWOpEuRBHICLornuDWERisHgRNGeSclDzo8
cvjCMxrNrdU8ZatuJd6nLzktv2bjl3Z7H14/i/508ELV9j8XcVEmG6Lv56nARdA4dM8c9+Zefxc4
usVgzfXQJXEZm2uNB3X6apfvIsHUE4dCxpF2qR9KRO+cCGnNp+qucF7kuD6S57BnW7ckd3S0T2hP
jIpwmyJudM/NWnmQOPFBa8+dCORn5IDqym+LeyGkPdplKO6t+E/zLKK4JD7Z4ATpqNoc5Q5tleQw
vEVrBB4nVB9RvNTBUnWP59dgKd+n4VoxmO9ZvKu+sIBFgLaqf/59Yf7xLILpll6zxkSBxYfb8aXP
MoS6n8wkoND+ZF1cCRGYTLZ0ie4viHy4780Mgx0SjUjcYVo4k7hqlz2dENbDa57Zb6qo6bGDzzcl
Z+EFJPz634vxGT00HunEdB8Mjmh4vq2mRdAC2aRV3ThzoDKMsFZJ1HHj5iny0L7LzCDomIjkFdRg
9MCFN0eosL/fpp/64xhzpCksEHk5ZNh/r6yXFUEIfGbL5ZTn3OClDHZgPRrsiehpkc64QDAIAWK+
PLHAW1tgYMvID9n9DhWd7juQDVgZ/+ZTKJbRObJ/jGzy45vl75f60y/69VLVi1qkVDwTV+EwDRFg
ewWTH7+G/apBiNkyBKenBTHbgrxwhgI012ZrjUNnvUoctHpXMf4/LCRTfviEuOY/33Y2JZNHQ82A
GckHgg7yjYCRJt6W3mpSpzKo9TOnImDRwfQzFth0FnLlNCoMr2tsrB9uizlpQJCpangF9MsKxDM8
ctJanq3hqL4XPW0mpzIWZ+bY4NyStW9rDNXnkAJGbQ6IoinvZHuiNl8rw3/oMv57IRcPeaEn5VgJ
vnBCkg014VwvB9UhVVJcSnTTLVnYjZKLbdsEQb+4ehu+/yD/fvpFtRhz6lfbfDb1crrsM6h2crWS
vXs1PxBbGi2YjiuwbTgH3koGC1y1Ssq7KHNTjAWAAq48qj9ezDRtAz0uavz337eqyyOlFNVQoLUG
7IbzLLwcwAiKxVTVt9kraQVarIGBOz6ow7x/nTq/s48rVzF9yr8rPrfky1VczL4KtUrQp3MVk3w4
RfK0x80NrbF57T/OB07UNJ0Dbc7plmUaz8CKCiB4ubbx/DDz/PcyLjrBSR8lo59HHM/c0H+q4lUI
LLq2Tc4vVrBQPuC6mPGqobil+W4Jj9cu4IeO2b8XcPFgzvqkMWvtPP0a8D9Epw7Pk1iyyzaMT87b
inGgt+hupGCNwMIaFfJSYZtXnkuGbTA1OmobtnO7oUsMF9W0J/3M7z/VX1nsbz/VxdMrK3ETzdpU
YDjrHaMVTp8ytVDf5fB1yDEl+g/rVPUg0h8BrjE6pKJLLi97ynA+zOl+6O+cDACN09ruTHvQ9t2Z
DNzXhBNPLd8P4F0SsozGLQkxarOJjRu/OBlEJyQko6q3cXOI0nn8h3xCmIol1CRMYXMEuhvvEOJ3
M6zZOnyngzi47bAu+1XEMZDEr/Ne48i6myZ6wTweH+R+BTq/MtbY9QrJbonfmd0NFOM0HgZ1VYbr
ZETVvgzTu/HsFsEmlV0zvRX8PWlRAKt1nNUN/4yjUrivffod12fw0vRz/3avL7q+iRAn50KIp3sd
AbFYev7TGToEX/MuEPeE74VrZAdoNBG5WuOnGOxqY2EoD4nnGkR8efa1qvSHU/b0gOrEKasyOq9L
0fRQ+HEaFfQKoxVrRV7baTjlPC9mjHkdU3satSlVDXX5lcfu7xH6+6343w++qESTtB0yMZJplu6k
EvmRO3SvLb1LPD04BuF/bZUVZkFkzHdedoheeRYEZ1oy1TtDca8NaeRpQfrtci6Kka5OhjIKtfHk
aXSNGN9VlqJtOES3E5vo6APgoqNCCxkT31xeejIxEoVEmrDAcsJtAp1Ub+OP+MPEVtisewByKqcZ
B2Of74w3v7+z0g8jLn42Nl4J7bUsStrFSzvUE7by3DDfSR96DQov+VhkeZl2nTokyih8iUldhpQE
rwoZtk848Bu4NOZtlor2DD05wVqzR/pLvNEcUQFjJ0jHcqs6nZ9nTz0WPqSHvGYvzO399FnQlpq3
FuNbEF1Qq+Sjv82XJuU1DkoSPbQlZgksDw31yNy4nexMdzRPbamGemDFt72rfqocwAcLh6ioge9Y
Yx/Nl8FBXwJq6fpFsq6X+GGN7E47BMt+Jzyeu2UCs6j+NG7RlEmyjUQPgs6AuoDEkuIdYORScEob
hd3sNcoWlcwAHVUgugLhttXn6IaH0NUxGsyRDYDgQV247vYVuoLz43DTOQjt4kW04WJVsBfQWezk
CYFViugSwwtJaCi3FMIlngXCvAIi0NuVjniCoanab+P6wN8+Z8uAeu8miyYDZEvttUvuZQICMHsK
2SvsDBR2I0FPha1mS6GjOkGUayYkRK87wy5Z4I9TL6W1owS3F3EGd+0RNXBzm9DWfCdDpwASht9p
ZYwLM3IVeYm8DI5wSt65j+WiR1nooE0y/oIvk9ah66RF1pDBeQbsEdlGiBaj+5AA+oCjHbR8hfd0
FkJWfZfhqfVbIzikvdvRrR6Nh1y1YNF/KOM8rw7I1688ttPy9u0lI04ZmKmhwQ+92I4JUvcqAzLC
yQzm3k5/ym+EXXZEtz1kbIP05T27Tez0VJCoxH7Mqr3IV+IWj/r8jJGdQcS1Jpr643v/5ZIuNmhz
piLTUbgkkbyM2W2dPasyqUw0iEbcrNjhZ7j27BCfdh7ODU7n8zC/0cZVKX+GKUxz9ODkUOHUjdfm
SduCPPPSA2xorXbb6sxRwEkw9BxIrUTAI8/1bC8Y960SOwnPrVTC5pj3+mIilvuONjJp4bjleCd9
dW3N+HmlpxFmagqGtm8iN7mrBAh/HBvM5Xk1m4ohCcWQsajIYtr7Vnf4PyA4plXz+w/+v595UQby
8EVtFZrTUYX6AYg0NMaVvqmmja5cVk8EufS3SP8tHCp0U2+CK2PBv0GR3y4AKAvnJQEQ1l9YzJej
eNxl+TjMCvKZDu2T+q6T/cYoAzPXM8HJDSNlnj06uMCP2HU0NEluEs8j1uzBlTfCfbFjeTv57uye
LueRcf1afyiQZpvHdK2viy0JLktIOXtzpSybFWwbWtJ2tO42pTw3yJ0UHhsi10XajIsmX6BNjg8a
w7hrWKUfBIymKBG9pUwnfRKtLjoOQjdG/hDRYFHoDU6hOumCr4WkCmkyOtdFqFiMtKY0kqn/d+W1
vvrpF1u5LqWyOtNLWgzvADUN4AH3zX2ArjB46D9FK0Lr9hQu0quhY98sVUCI//naF5t2FQZNWJ0Z
EVQoYSeAdIdYQD0Y8aJhb8Ld5x29+gVGXgcQWZjShNXJ6x3ZcdFPNucukpk/bfCOSNEEdP/rty5m
B3qQkjFv+odaFexQ2/n6i4dNoNT2GDRaIMVt/9yMH91SOP2+Qv54YPnyQxrT6e7L89pnnpBGPbdS
282QuLN/o/iFcjb3FvJemcriJYu5N2d7KG79q92iv3Coy/eFaoPsIG4sxv+LuqL1msxMPe4oY8NP
hp+e6sQG877JJ5O59RJ2hIqq3/9T8O7gpPqjn86P4z79RLn+zKSWRDpvUx04xFRWidxaX0csLd2f
2theG/l/S/r6++vLkoZmQ5GIa7/49b2uqko/bOgtM7QYLIbMxrK+qW8LC1ei1QDaQs4bAD9E3Mrt
0mCVTAje338x5aeSnmbM/7+KyzHVKAe14Ve8epWdr9IPw+0dc0nmnfqpt/PgKcf/vK3xxAfrVjxp
/kosXaqm0bNSRJXvzTsyIAkeJE0sGw231QB7KOZKwnCPhURAna7vNHgr3oPvb2PNVRmz319/lX5s
5Xz9GhdtAxq34hhMP3yw8vfKMFfpyjPs2fhHOA4L7QAckm4rcR2O5uBxxfS5g+Gw/f1m/ng+oj1O
aA3VgcZQ69/HX0v9pO88xqlBudDI7LW0e+Yy3h8FSiuDzuIe4mB10nCBzYUPzxGP5YP+QKKmDRz4
msPxh4Y9q8uXi7koDfImkIWw4PnKxmVbLZXz4w7R3DxZo3n54NlWaD7OAba02BVM2JLMzU26TVcO
Sj/u218v4+KV7DqjinuZy5BeemrxKWyJS5hOyqZuseWA1j0apCle6Xn+oIj69+tfnFXlmSim4sjn
nrfDzGYM4061gqoyOirRTF9rVP/Yw/v6PS/2sO7sS8VZ5rfv00OnL2QnIQuOAr63A5HJTXGnMrQJ
EeP//sxd/dyL3auIQ6EoSz63QJdQrhjdiQs++sCUmX7Cmb4NFOHmrr0vHq988k/lsIwdTCLheGrS
Xyz2nZybwTBNhDhzmj05DScMrp2KEaCNCGlxVOkOt6lvGcZa7Fa4p6/mbP/Upvt6BRdvvR8zNVDH
fqobGINKytovb0T9XckJH9zpwnbUDqJ5bBAQqdjQul3Io6+cjGo9G1YSKC1CI2UgNb3l5XaiHsr2
EIF38PtkIVBmYGK9tujrP7U3ibokiXVCWFLy/LtCzCT2rbyo0HkREVvsMWR29xLRsMezbJuP8dFr
bQPqj5iYc/WNDO2GmisZHLne5E6zx2dXHVvvbsZBSXPhAqjb6pSIy9n8jYYgBExJXMxeZkc6QfHo
xMNt8gETOvP5eaga3Uo8Gcq92JALgur9RlFWgl7S4nYKQgswVElOLjmDugP3U3K6o5HzqO1xsvhv
qVvjo2Ge8vsj9IOZ0BSnsxSTHXrw4t9l/Uu9kEhGDbqlHk9+RJZ3dDcuEnNTB7YwlT/kXOl3onI/
8keywxjMHhD+MilRbsFJWXIWzYn6pOnYIqWYmVvqQ6Tm7bIyWeVQ9RXzaw+cMr1Ml/WFgmZhSvjF
knG5wOeGmIZF19NuItkP1PC7yozW7kn6Ra9/2z/RYQn3xhEuqb/Xn3A929Ft+RZUG/ItFP/PeD6a
WKRA+HBcdekl5J9NgzpqWW0HZkEtVnO7uzNBOeA5w+olOjMolN3cvMn/mM+xaF/dsX76QtgikYmo
hI4afzX0X36ANvY9ZRh4h0mmP5fHsnUFVJAdurp9E9304bMR0KZUX2rzpkqRRKKHJFfHknWoEWdx
XvQfcbLzlck7Vq5jvJFWgwf42h4yvRWXt/3rVV6s5U0W63lkcJWKy8OBGikmZGdxdoQIgRrIv003
TpgwR/fXIlI+a5SvlEk/tvu+XsHFeytLRZVm0cjq7rSzNRxMSUCjuj2PGx5UrCPtkhjQccHEQluq
iuPry2LVprQB5GaBcaOA9h6++47y3xTcX6/rYvUHF1GkY8h1eWecGajZHOj4q27vr9sScw7HGcAf
rMF0iv6QNKnjJbyqVZl28MtfR8dcS9UtQ1LQL6qeKjPzmdZxDf5E2FI+Mfg7SU38xX5mY5G0IAT6
C/98d22SqP60AekmzjNOjDoAqosPFvJq7KuEwOg4cdOzZehWYVih5KKPbCj+/H2WzEXyjJhUd06C
n3O2lOUlrkwtnw/PHS3aD1xExFyLcH3izpb5AYGTRJbwLL507yhYtIP6gl9z28HYB49My74FqKys
zrSwwK6/mSsMmwDSDIPuBybStRp8njsb8+LZupZc83dvuLzPxCHppCLxbRmd/rt3SJkepZ7Obqe3
tBRPkt3dBw6lZK6spHYVE0/jKuPe812gVmilHCE4/L5c/3QF2Aw1g6atBHHrsgHW1sgF5aEQeQ9n
gB0p9w3MkXOars7U98Z5O4nNVog3CRlfX9s8fyol//n4i4r27OXGIJpE8wXhNNiZNXPcTqwDi8Tt
buQE7yGyvvP62vj8p1MtrBBYRoQyy8glL8qMUc7KBpOMyBmJ3BhEugv9SbKSpbhp5wz35/WnrAIn
LN3qalzRTz2Cfz5b+vdHz6S8j4xJylfBRAAjac7F7rEc9ii7fMQQVLYSmEyreSGrkJsOZQewD6IN
GnlASVH50fPPMeYuDNITnmQX1mC/zrHeURYaU3GoySgmsOuyfBqehYRDCBy1uVKlSj+s4P98jYtX
NeyLpk27SDx5EDo/yYxp31sgMSwVi9lp8qybJ+F5XCYv7RJP+2r2gjsQiBtdVH8RixaN3qsHJPEH
lwnyDd4olOc80erlC6Vq+kyKokE80RYFAiHoi0QgMciCrWeqkzjagH+ExZNIkJIlpXDa8SEhNEgI
VtHMZV6YI05DrnHe6DyTjB2V+iWPFdusbhuIQcOHDMQhKBahhMjhrcUj3NwEzLMJ7BNJiERF4y0x
C+bZYtC20+RBeBjkG02yjOQQJX/CcpXqxBkvpAZUxoTjVMhfMdfaMjmQEbU0LJjLEXI+eS6ti1fS
ZR562UIkraOGuhkhhJrzwtYbuxQdcZUNVgFVU96b2JaivV68YK9JiQ8Mh218PnYEUi7z5K2N32Vj
S7KfAJ5M2wUkhiDsgvMG3qNVb6NiK2RPVFfFVvZXzfAhxhvTsGf+qu6XpvbY09EHF0O3XnbPHLpC
G0lTGqxC3cUvdu7n+nP4eGVV+mH/gYsE2gmYjw4p9+L1lJJCCmZhgtqVRbdeEyWP8RHYBPQYkGeA
k2+5K84g0NL8/ZOVH6p5Tj8UTti0UAdeTh91KZDVvFEmOVq7CJ6hfgDfsogRhjNas/OCBSqcrJ9r
f4JnRDbFhGjxcEnL9TwqbnU422dLH+wx3BWjk8Xbs+/gUsj/YiYKlRR17ehpsEi3IiTRZinlCDSu
1FZ/20wXu4rOFoqyatI4fqsACVkQmLV0tOyOwhl6bmn13pvp3UfEWUfl3HQ4WWg7ExZ5x0x5IHOX
qVgtWkqqOv6kZ4uI2ux2TfUSBAEjRiyuppN3EKIXwohczc6QwBP3cn4KyI1J56BPsTGTnh38yWKi
hBnx0RWYe+JcRC25ll+DcNnRdaalCR+XUXhWb/zIKTqnaDZF28/l9qDRqhNUuk4PmuDRB39r822p
PsIPYG4+tT4/+teucUnGcbtH9c4T14JbPEaSM7akXd2bymNC8T00mqNoa1a90LwTM9i8d9HLtSJF
/6FIMSFpY28RJw/55ahTFuqs685tfyI7XfVt1pnZOxNLymzExpG5jjGWeF29FGpHYop400AeA/iW
Ii6Zc1jw64Pxkev0eR3zVdUIHtaxZ3xCYqSzoEhWBZcC37LxTBhlLDrgUFAtEIdxP3x4si00k6W5
4GkkO/FJ2MLrmYWER5HKc75pYyZS53dfOxgNJ1F+41Mj2qn3xwg12OYbOYZ5sGrRgHtWwFG4wLY7
W6osJplT+ms5Pcny3L/6Nn87krAUo1s3AfMY9HIvwVxpkInVzMsk6IyyrfoPpfHayifZ3EmcmL2b
3FyH486HjFQCmjGIZwsbGQ75m6c90YVQXMzRJfAxAeKyN8VtEVpc3ejeURW6zQgfKblRWXFNEB++
yGCVKrXA5Nu+KAKULCZ0uOeM3i1ZTBLyBshHsPSprBhJKN/otFTIn04Wot3vkhVsETZRrwusasJH
SIoFB1rfQROjw5SOdwEYCgI05D+T9mFEgj88y/5T3G+QvluabAWDTa7R1K1fjoQyqFZLt1l5oBkt
lKuu3IWoV9gugtfx9LeOH9LnvBvnSvlUKjBIZLKn2BQk+Ir8O3zGvYs2cXtvw5sGMhjdNoPJwBH9
OcfJ2dp/Ic3OoDh12n6bK8uoC9Z9dJgVj4G3Mb2tMZBvyozSmh2ZwNwjBb/VlNe8Zhgj2XV2UmBN
hUssLKqE1uSmnv3pmhtk8eOtChz8OKMOWSmSDWc7sBmblxrWEIUR8EImMro+RCLX2a5+X4K/D2/+
Pi0m4boi6AtVv+iiZ5oSC75R87TY/aKu7lo4uHj5poRLXpb0Rgcbcj9Njlr1SvNCmmqWf1bO6aN1
U0coxvHj+77jZXVO/KV00oN7v3LOd0ChwsU0wwHKsM/fAH+yTCG5BDxG9OqtB0LgQVpGbnvfsW9f
uRHfdsGLq7koFEtPatRZNEqnHicA4V5bFE32LF2iB8AothakucYRwYp2TPB//2jp75Dg251gSjmZ
YdlHLgEZmVnmgpfK0qQNzw/Y6pI9PjNyhi353Xya5KVjS7PEwDpEWYeGEPEE6DMfbRODZPLgIHAH
27PyNv2FH8EdZ1+IMUMxStAYrY8JGxMxHc55JVj1DVa/iLfsvFfreQClSaWTpUyL2fCnb2s7lp/E
hqg5/7ExthkWGzF3ZNK1zi+R/zYmW+Zrmml5ZPGGt1pqz8CmveU3SrgbwNHJ6xLMuPbg8dS09fIc
v/rKUc6nWmIX6W7cHdjVZZB4AqqxBDhbXoI5fTWabWMKoC7khdBs24VECRQkDuGndj+Icxaikv9V
FqXmBnjkdboUzZtIqJ8PDTBT7gQws7jzJEmBr+3SFsTvJ+GvoybNP8zJeoGlT1o0r/6mIUHOdxrX
ZKDW2o2/0ceXbkCIZuUjqWcMNjRe9+Kgens8kyDoCLj7kGE9BTup6ZdlgmkZtHVa3uR5vo99KBT5
oajtVzXGb26+lfxhUxOYJjfzOkbvIjP9ZN4zrYd/BHLRCjDhbcu8v3XTEtF7AVfrXSQjBNbbGTcw
iW7d8KdE8qKV9Dc7tuz0FsWASgm7GmZ439JF3pmvWfk0NZTM8rXTTsJiHReL1CpaB6tcA4vzvBTC
Rex0b9AXeBpKJ0P2Oa/vaUHNpyAUif6oE4wu/hFBWEQn0SVEjgKAPYtWBODJ4ahJtplZSmFX6S4O
3PBDuKv3PeHJvk3wnIWbz+zt1hbtVnrKXXUhka8Vr4fzYnjs9DXqfkd4R+NipS/IyZM5FW+B+m8x
WwXe1hSW+JZwAg/W7Ja86b8BA+1p5k78r27ePlcHEjPws016dApmt59NDhXERcy2rchEsjls2s6i
1Hd/fx+/jz6mpeDL63ixFMyyXizlhtdxAiVQlj539+2yhNwwMudxr01avg9dRTo/ZOlSQpqmwEL8
7xF11jdaY6qFTFcgTG5LFFcySEiVkOv787CpjVXcnGKCFMz7XrghqLRiYxKZUiO/tOrChu3VFSso
ZRLgksCuvINs5JZUHjuyPITZ65lgU+8/ZqHcvdZaNH6oNmCtGqLJl+B/LzvQVRYMZpIKMveqswXh
pWSdZCYAQVxAGBMMmI3+dMUeP4fCIt74R7lep80aby2BQ0Z3X2hOgVk4ffIokIBapjsFvHSsHrHn
qvWxG15jFTvtPIvdSFuN5gtlnQ7sLcLMPKzrfD2IDrwZSGqSA4wN2CMZoCeII10XrEZiv7rTuXDq
mPIBEep6bFNIiuuUALHqj586gU+2+KL4aHBNF9ZQrhl3qARPYLIPtkH01OuZW0yWTmUb1seczpjO
zFFeJ7TRxT1v62Q3pVk1hlcewu91LzdUY19WiHLCH3F5NmqEXGtCP1LYmIObKHBLj51P5pw0LrTX
2RtU+7rmZHqjUls1jzLlfgTfFpJHsPFPf89wgdCByVybyiHHkU0fFXVXaWNFxHWECcQtLeWN3mo0
gvYkYQJv8FrD1v9kkPPBPxbv8OYRqw3kb+q5R8v6OKB4yPSFdMzy5aSH8WmIWsZhYhL5aHjQbWWc
q+tT/aBas97qh6svi6J/Lxrw2iL8QM4DOP9bC63plSwoOgUJLWEytTN4drZh/DsXwpV0CiCxLbDH
qhR+gW1KGDYnGePoym79xomyfCZtvjkW+iNNL0u1dXpefrv2k/skcdT76CTgahTQPhoL/Qj9AemI
ZBFuefP7CvPdYMqPSz4VPCydPuA3MZbaZYp4ltPpW8Q0mGZrOXnRMQCFOzbXQnsE+8iSbUVwS4MI
nPpjNjj6uMySFwnE+oKTGCqB6lBClselA3eZk3KL1XT++3V+ny9N16maskRzx9S/aSxEpaZnzfSJ
6xSsdhWKAClmyr3HJDpQV8jWcxADIYOzxvFvGAy/CO1NP6wpYav4gJlMRNg2uazuSaYaLW+eLUjW
xf64KA7XR8jat6OiyGCJTtS0dE/uh4taVu7EqgrHVDrNCiCL84YsA1d1WDyCfNVFDxlUINhfM/mg
NDsv29I6UuTb2RvD9OhONu5a4272mLmxJd3CmiKlihLLaxJnjO8M44GvSdTFyPGb54l8oGw96TY1
x6jnSmsRCqP/P8bOY8dxZNuiX0SA3kzpZNMpfU2IsvTe8+vfYvXgZiqF0gMuGhdd6JJEE3HinL3X
hjzgZsn9IvsDjNnpYe7uRal0MvEtUKkaf0TJz9x8WtRXC/Vty9lPRTxIHErz+NKr8AD8QLzSYLEu
FLWU1ppBg9+SmZeeXRFTmAu9FFL5VBk7dgfKejqE5gNS1nzlupAR3HuFavpy70Wk1hgI6knnwGip
PoYMC7eGN/tDuRkR0/yY62eCr3OwYtqGw5LlxII/KN8NwMQOlRTiN+WgqExs4veF7sCyADAet311
zAR6MuCqCLzZYPiI1vFBDRKWwrNlOueGgV30a5frblU44cR4QC3mxMZTtnoejjCx6K4E6vfGmp0q
28hRvuaTh9pG7LZoUVwFXCOqpEq7pzU3xhBxY9kdaKsszN40XIHR+FAicLU0y416SqC1taTeGtH9
VFxRsGgXzjQo8IjcAo2rcLRZ//zDPFCoAqWsAi64aN6q6hsOwBVBUjMTh0FC1E+JgAaltchkBd6l
Lr5ZynPdQbYwHyoIcemhrMHOi62Tb4zG0ccb2hzvuh38jF5E1jgO67873iTJGW4ZspOLOPhZ+CgB
r83oH5awOwBRk6+gGBIn2uNQnpL6eRxelulNv5Yc8ne4eXZs+fRjz+YJw1TLbS4n/50dTfGOXWpW
91q7zVPWCa2wOyLwMMxrkA+SYkfyTo4CL3MLeaMGtvZbGj299nooFUBIuXvqvdrdNvwIAzjqjYLM
hZNwtumvrGp/W0Zfvvca1rdCAWFErW/Nh5ukSVmTzE3GTdprfq347bKHQcLiNn+bv3PpkWDg2EIg
atzLysYEUdIa99Ej+JiXuvXE7CSAfRNAUlatZ+Y/+voot9ThlUe+jMlD2hRwT1JOOaB7bur22Yp9
AD5AFmEb1ZyjbkdalMx9xOXIUGRJPUlz17ZAMT4M2msAZTxNKjbhTUGrwTwaxSmAWDwkLylidYWs
jwRFRhFRD/x7uf/a0GcBRYsiE7AC1V39O0z5cGHypKmaUq7Xwhc53bHqH0tlE8LsllRSoYsHE3wK
5yXNy4w7AHw0VUm1wn1tWG+Z9q50lhNZ9xqPeYa5xnTH8k1wrSsNV2utvs/vnkna7/qG8WXP1zSh
UNu5D8f1qZs9TUWzsctpRDpMGvIiBXSFuKF868KXLjzU5Y/M2mf5sZZvZLjQ9Jp2nXqULS4v7EDV
gTeCujLdIPRR6OhIt1jUK9IB8Jz7mAlFTicovCoaNwc9R/lm6jdtDV78QFoavGjoS0d0cQToLUgm
EH10jEhtQt5hZ23k6iQAhKtpVKGdMetjCf3HJdcnJJ/IrSRPau85VSzeoHDEjO1p+a7Xqh8lfxC0
MVFKbnLxNoA2/FRNzKWVhRUMKe82EN7F6LZLKXuudeQv9WR4JSQEDSJ2baqsz6+GNCStPCvyenEh
9xDMEpBivoHq3UWHaSCyaw++Ev9gV99PTCWETZkfhdJpfpdwEYr9vOXKXnkoLy2pH7/S2SojRH3Y
Dpm0fqVMJr6RjQkBOaU5iPa1uMMwtg6BXvWjCN7Po8MNz4QlNW7Y0/ZG4nHD/v2VlC9zi/U9MaCE
ySwfmvnX8P7hPTFzfIVTmqon0v8q5Azdj3D8rpb34P5fjDuQSDeZizHEhoJJ2WBqR9nYteSyNS9Y
vut11G0GtinRuSTaaWPdp9foKeqFi4bGHzbIGonBCOJsiTPSJFuSIlJOleCvLXNjY8gvQrvHT+GS
07euVMsPomweoHRZzz1PqBdv2ZzxBEQ7WuhQnJ4ycx8bkOmhxPjJ8oL2q4Dou+k5bDJb1DpfYoM2
votEfzeVDyrzmlzoqzaPNxy2DsN605S1L5j5UC/TUh7o067eSXr1Tp7d1g8rr4AtEfoMC2joRzf/
vrt/ZQ9nCwwzalQhkinSjDtX01djGKa5nq2fKgLyoLgl117eFO1W4MU0bEXbDeUOSGs13HZwkdrX
tIA5/ZxHjwpuoHWIOMccqGBO/l7hDlrkUH1gEKqXTaDx6i8lSQr3UmeLKYcYt3kiMGP0kNxCXLHZ
LFrgXJanISoi0EBg6HgaYGe4mulMzYvCCd83qzf0aEFGNKT6PVv2+vwLulJAMtwqlAHpI7a0UbpH
yTzGrFXRHkoP0Ol/XyjtQnVpshas8jOKTCQNnxeLoLK0sdBS5YTfx+458P+q8z2Br7In/SgILFG/
EYFtCa9jv5uMR6BRBUcp9Tc2EG2rohBX44OGtYtQ2DXdiJS83yrUFVJ6Z8OGQjt7UUI38DbwMM4Y
u5EqQjR+6kcgogEF5N7Q9yVRxa6MRZE5a+grkrgNAS1Z1TdOy//+sZeKBhQ6hoLMTllTcM5Wxqqz
qkoRE4VZ5egtiCYU/VvDlEDV75OF6bNPYIEKX4210djTylwO3Zo3gAf1LknvmpIF4BG+oZwcOKq3
hlcPj9azeae/yZiyF4eGAnbsbnwO3ur39hEXK0EFqcUZ5DbTJHti0ByppIgAK38F05n29zUjAsJj
aFm+ij+wJ6xEcac51i1aaUYw+S4neDCp+Jf/vhJftQjrvvvhSpwtyLXUjnIhcyXmfUmkx7H1DD6y
IHjGlsGpoLU3/x4JJo/OdApDm8FkiGg4hBLGvbFNZuYMMa/UBV/FNWdf62zJCyUoF7PO18Jw9RDs
lx0HP15Sy0OeaiOu40VExpVtcDgLV8p+/UJNwhrFEVnnlKwq510wE8tG1qR8dhQSuHIctUMJ6M0i
7s2L6ndZX8eVXCBiRjgqMZ2UboJuz/3WydaGcGx8K7SF+cIPMyah9UFNfiXhEf9hkz8M8o86I0s6
fu+azhv6CeAi6kdwuoYrSJtwMB1V2OOgT0UyITdmfrOQIlF6/Z+0PdQwR7x5+DPHd1r1rE29W4s/
lHBL3tQ8EYZsHvPgUMVXqD+XuhumYpngPU0Lled5fS1MUTgYSbi+KoH0Lq1tq95b8Sfs26FnBlsG
jvHsq09m4lZYLqEGhl5tkMhMj6C0gY9UIO8DUk5oBS/D9uqsZ31Cz1f4j1/wTA85BEasN0Gw1rmi
s7gw58btqrUb3fRX4SUPpmGrp3+/Neta+K+PXPtaH0qGDBBAs4TCOuIJt5gFvb8G1M21Ev4ra2d9
Cz5c+zNB4zy1XazlbPypBETAllbfxsOAgAIN0C7LnprHyCeg9RtJwqTM+rlvJVgPcZVCQmcW28ye
qIDuvgH5WIekG9tSd5ur7hQQxNMi1aNwxbLoKd8LEIm7BU8xiUV94jaPoWcwFcAubfnACiTltTGO
SXJQFCz8CeIoMn1pngzKaJfXYOtflW38asoDOqWKrCra+ftnBTkjIWG9oXuEJBAFJfup/51uxjXb
1psxZ9xdU7XJF7pNPOC0Z5lLM3A/f8qLThhEKzXlU4M8wK1MbJXE421WRRDJYk/IVhR1kwr2Enjj
EfxJBMUhdBWbOQrniPkFa/j/w3J5aSX6+K3OHm1lbIxWCix6YNv0xWQ3NpTdfNe7ui9vwW9fgx19
1fatV/7DVTh7rqvWkJUu58pj8UQKYcPclO32+6ouDtxgq6RbhFl4vxcvo7S0rz3vl+/8h88/e97L
oilmIeK9Yhy6bWlaMzWWvtF79igKVmK66ATf//0qX9xp1FWOoksWsrdzxopZl3muxtz5wZf/kGbg
RQ4NZTzNoDzQGjlx4cDyttByX6m4Lpb1Hz95vfsfVhEzbhdZyQ35bz92LYipK6TmMRif1PI7I2Tk
0rcdRQm6XnZhqOJk0VD5xa+FrMJPoEOru6rlq8ZNKN8b4xZqYb9rxn1QP5YyLqqyu02JvqbIgHNE
+BQSu+EFxYgub8v4Lkayf20tvlhXaSuDQkYbqmnnTdtiQJeu1xpzd8DY1U9ojyMAPuxeGu5cO9jX
ewY1/CJCAWBmyTvCsSMMWQiSQFN1TIG+qd17Ou0t5S4B8v9UuxZkgPi+eSHfHtkOQaJeIPoxSQHH
xanswsO3CQH8Pkk28m10bP8wLgHggN6YGKHnmiSp15nD/orjr0GaJBx6QCNQrUuVHQlX7ujFvfLD
zzfWo+aHO7qoWjz0rbre0RXKTrTRgDIF80KLANE0vH64Kc3G7q39tKfX4iEoegdd1xbblmyFzg7h
GyThLlZ3iSOILk6UoD1I6pWBxcWTGMvq6szTwD2dn4nqLMnqOl3VEXcNzm1qm3pX4CBHLe+KyC6b
3Tqkhap3pdhU1uHn+b758YPP3m8pnQTQcZz+UzbOwFs/kzU2vhsgcHZkpylZjIBpUxNoLlc36w1e
B4UP1R/TXm3l2aYqjmWO8wVijaPAiHsXyeEwQ/NKXvZXJMcqAEThzBOMpP7L8EEIxlQJK1Gl/JyA
UNkJCDDriPvTHHcZ9XgCfInaD8w/EW6js0rck1+kbHOMvb4NXHisyMG0mIPAp1UZy54Vw82USkMD
Yu0kfpudgpNoSxikraO9x2EBaZypJVFdiS1oe5G41mA7Ifx31xwA7uEwuBozgHKrlQ7QLAb5YDGv
rdwXLxhyU81adaeIw89Oj7ncGEJYqOuA01BIPNwSsAtCdyQ/kP6rPb6TeyKtenhXCZAE270r4bJM
hTXO3YYZOl85QCjrVvX5UVNBUGCiUpiU6OY5kE7kiul6aqgnOXMl+ajPu6XbKOYOrrUQHhUyHLmn
RflglDtRPiz5G7dV0ja9ihwG/0P1NMF+3aiIKJrfi+kRL7eIbyMDepYjtM0zYtrRn+I/S/erUvzQ
v0bb/Fvl/OMHaGdrSaINppo3uspeWEGxRhRCH552WA1dqow3DTiLeuT4AbEUr5GVHMRqH9b7buJy
yqd/b5IXn0ALTbFqMebkDT4rDOYuLg15NNXTZHGU9WBmmPqh1Tl40LVTha08bGeUJgPtOTtfZZhh
T4gLPBm0rpvSTRO/b1/Haqv+aDJvVre8M9f2nr/D4q8X7H/f8WxxSYMQJmdprePNsNgk1R3UdjHf
S8Bp8AfGmC4NLx0elWQvSETe22qxUb0SqEzc7dHcylC9oHmbb4pTyk6MCDSRHc08VmipJiZeJDle
2S4ulFs8o4aGDFZmsPflaMVAPEgzgW8sbHu0sHslc4odEwwn3I8MFDsHOYThrIbVALUXmeLJlbfk
8n01mSkqEmoV7e+ff9iwynIRikDGBqrPDm1/5ahM5ERHdtbtIjyFu9E69itTtBt+DRhcuP8R5wFH
vl8LEIzSyLNnCDkqFJrfyQiQr7aryocy/+/n74JQgCv1v+/5t4f74Xv24awpkyWof2cZ5Skdn1F3
ycWf2cPeqGBsx+1BLlH/hn4aC1NBPobmkmdDPN2TajoyXXpEU8544oGdfmi4VqI7VHHZfCdKbnI7
A6DkvAjVv7gxEyeDfAbCLGhf13FWcqft/v1zLmzAn3/OmUgoMIeiLXJ+DjrN0J38Urc79jpP8LRi
3/st7SMHb1Xy+9pLcvWT5c8VSqWUUiV3ocZLMnpIYTgn+jNzYljSxs26y/aPNBKuqaKAl1xajk0E
UeQ6y18FMGIsRPkwRdoJXuxI4NFdjFYWYFD90iIy7DxJdlV2WmlXuOTrqFg52m262AuPYupk9T6X
33rtsUnvxoiR83AjCtsETwaTGGGrD7tJROYzysiVnWRxFOheDFcLV2VYG7n6bh1Fd9m2SLfFsrM4
5iJGRHYOM1oBVhq6Y/+uB9uuhKAzo8KASQWsAzgWfgmTaScQZq+N9grHbOIWd0vvZ+ChnQB1TMDQ
8y0UToiM1Sesrex1hPFxYFI3s+Yw5Qnj+4nDYfYifTMNkM7O+DNekAW+LYI38vcD7Q3t/FBEv5pv
lYOYfEg9IqHUcosUnbbOMByNbBuOe6UK7Sng8U53DA6J0Vr+oPa/T12IrigUSk/tD+JWD21k6MmO
GYG40BqyW2hH9SKQRMSBJt6ZIAuLI7lNJk4G+PYgrzGrinSWiGjhbRlfK+k4FnvhIEVgx58pTad+
W6ZvsHUJuGoNn0hF4ltE60lgTg16l4F9Roq1/pRmLFXTfvLoRx3qYvvvd+bCCX19Z/73BJ0t7y1x
R7PexBpLgKR6tXAv9A7Q6RnP4p3ir/pepuunRlvREjfdNnnpNc/s9nrNJUNURLewuL7nfC1oP3+p
s7LHIoi0WnIea653LO/N5a5Od9V964CCNjq7PUVOZKKcADzjyvM+Vpn03RjFLbN/+QnaOkqTztE0
V1hzoiXG/M3E3XwMfelaANgFbfh/tnIdwjw10XkRaUIxrpUMlRIsSCQrEnJaT+AJqnz4SFw6BryM
sAbzoOirbfnaynNpq8HWTjHGLBJ8+LlbvGvEJMrNRj0Z5U0XVc4wHRTtp2plrjH7wMTxatAO3a9g
kKrYCfKunol7mbDJQMcYyr2Y+iTDKU5QMFd/pHAksJOjU39/9ZuuT9JZIcE3NdcTLJHIXzoCI5t1
U8byWkjUGc40r8l9pkarIpnokcWPiJl31J4WuSv/kseDQayHk2SviGqZIBxI68kxLrX4nTv1ESfu
lVPUV7CKxJ00qcJ0VRUVCEOf1/AaizNHb8SERHnCBnaV6XFRV+i/INu4ROJwl2Q3Cyf/2X8/Rlix
wQY+lxHP1nuu807Y118EYgq+XDSNuyoj2aL6Z456ViHKlSEsSKhpoAV7c3byZBepv6yMnODylvO4
mmyjEtLdNxU1n0L2hWggSuf5vxGCG5lWcgWsrX5Su1OWVM40HYrpES8Dxxdwo24RHsbux5CQ64Vr
Z1uMh/hl9OB/MRSYkT4VZFMzuvMScG8SUNwYy+1bbrhdPjjJzqi3KXnkk0HK4DeTom8dNFudT0B5
bjwngldBhoh3pOwSpkhLxdhq7ZFWvFT8sQxC3KWjMN+Z/Nd94yah6gSIeMFBcpc95mFzDqJPIFs2
9JaCLqDijN1+KP8A9deG731wo8enPHnGFeD3wj6RNhGCkbLeKRTwRMEMuWsIyFHJwspXiCBsKG3N
6QWO/RKVgjMgK8N61Bffh5pAYZBM8waBYO+XTwaE7JYh9Ibsy9LOPJId5tjvxi0tTIUp05pfAg4r
EU41J2bzpcGL7S8NzZhNT+6yHQeHZiJt0qH5oKM7vtbIvXAo/PxMnC3ZWm8MgyFiXupVYmgXt0GR
izFkIIreD4nDJRSSmFyURV7AYRHamp7f9OMfJGxGAEHRJ0/i35uI/vVUSKnLNrIOMxDiWmfrddAG
FfQBDKoJZ6dFRq9PWo9FnAQK7cq6M4PQieLT4sfqe4mNcb6V4mceOMtub3VnPSsIs8PZ0IpG+CEv
o/xbu8myP2n4fVYIan+sQGQmbj+uwCo1P+XCTvg9THdzb0uNLwyujra58DsmfsQu39bhXk3c5bbc
TbfDjeBq7xMaRACyxoi0+SZuDkOw/SVre8KENZYbPPXh1kwe/n1NtK+l2Vr+Kywkq/v3iydPHfUy
l5J4nZ8kES9bbh6mcUccNKpfugvJq0IAkV4fOgNk/64o7oQmwW8C9WFpvbI95sI90yfVyeRbDB1K
e1i6g8nP6oO9sTIXi8N6viAMcal/lnBHxQd1PIzm91l66dOBspzM1tkXWpK+xp5ouCfZL91YcMdt
hQzdCeWH2ny4OmD8Ou7+/KvPWutLpE7JFPFsth4dFZHOtifwK8GMYLEx2JNtZXrGcr0xruIzvu4v
nz/6bKksyyqfiiJfFWvxssCzO+DSo9AiLSKk/+aom6VBGJ6NmzD9hXjYY3aj2iAVWS2o5lJCuhWB
9qeqeXK1bZXvV9NCLzTi+YrsLGtavCV/kTQTdzepuRisJn9IENjHaMXPbi0xrgdgQbmi/Sqkx38/
iBf0yZ8/9OxsYqbD2EcGH1rnm0ZzJsmdNfjPwqtIrtJc32NinIQbHjSfLRnW7bcEXkzQbFN6gxmU
Z/y3IxPb8qWdbrs/pFkxJ5m3wWLHok1ztWFU60BYTdQrp+gLh6rPX1z5vCHnPXHs3RKuzxIYgoKc
6V8RiZyrTDAmiCE+rdeMKOYrhcAFpxmfa2kMqZmT6V8c1wKBVYIsqKxmu3XuWUMtcyauWHlUkdwK
NuamDL4HxoHaNkRE0Ee5QuiDPDdDc1p5ZfSrI/N9JN/GSzm8jy/61DpdZLhxf5chl9HI9FmJmndj
+22VAGvIVUeSicDwY63AxQZforrropt1fo1iqsZ15cztFoKyGbktYBHTbtFQzPsgu8ErW7LLTMch
+DOWNKr2JffFeh+rfY8dnbY8goruj5pghXE5FOHuNjrIxvBYkZAMw255n+5j9ELNnpek7v2aUwxz
MOu3qYM6Ml86XuDTv5/Jyy/Ch0t8toUNmjnHdaevkI+QhCCAMpEbRT4qhJ+FJx6ggn6rxivdjq8w
RHIYsEpCIcKJgwv97HmS47nrx1TjQ+m5kN3+OOePg75jpBJtWaEDZEiLk95blChs/JSdo0lNd41H
pa2b4ec6+PPXWDeOD00XZUgjqxtk6TQhd0XKaGwXdHDLch9QFWmqp8928Qsw4viNcm2ryn8KopeK
Z+JQ0/rbDOKSwJ60z9zWOBL0bJJuLAq/JGKsG8eMDwYNF6pDN/s9SP4Y2mTaN92dJR1EpDDPwCbb
8Y/1XmdvVbgl0zv0q5vud3xXNd8gQWnhNunvaNWMIN76HqngtXuwLjZffjwkyJWuazINOKsU+koP
+hWbxzsdbNa9f+xYhP9bUpJNe+3QcXEXVv/3edJZu3eOwjIi4Uo6zdRqDTAJV5Ls/wYk1u0YvdTj
gyycWgzazWOv87KPlaMiCCtPo06O2mTPmmtBw4nfxwVyuHYnY10XHlo3aX4m8k0E7kh9wAZldo+L
7uQQw3BLmC8TadZMw3Q4Z0xiuFn5ckpN3JOlr3FG/dHNm7Jy4TqgGr7thcM1jaq2PstfrrMCtIhZ
lMaFPpttGEoiJ1ZMNiRdd6N5kwFANG6heYsCJNPuaUk84tvOb5pX5QYbU+eZs0/VgCchxVeI43sS
6OKoG4sD4/A4E83ZoUvgYPiucTLQDutG/qf0C8d4DyT+wSCQ9kpabGPADcUp/VH3v2T6NLzFCjO6
21Q41D/YMKz+6d9LyQWlFepD7MKECK06xPMDcNpFemzWE3CUbq/SuMzfqx1bK9alav7RFVuxvxnp
GiD6+qnu4sGD+bt5xriORU6wS8YUlbfGjQeHoruygV3orXAmZ2yriOwiunTeBlYrK+Y82SinjNw5
Xu6sflASUN3hFscu3HN0ub8ZjNAejN8EzV/opg4ZxfNtt4ULY/c7MtPcq4WSdOHZ+Pi1zru+SSJH
ZqO0Cgdx4W7+3m+mA8/tpoaplP4UrqZnXP2884M1LYpMnTp0tj/j23g7VVvmatqtRHtr6HwCb1vn
2vP/V4V/9vx/+o3rOvRhkVVTTcj0eMQvWtwG/LZ8o6DR/VOWf8Dnheys3RsBRUP8XePnt1tZeYiG
TY+0CtjUU/5N8KRbVKItJvJpBoG4On5+TRbiTA6oQU+/ZPkmSDQCN1J9mJpf2DYnzOM0t68UI5d2
SuRyogJ8xtQVzleff0hbdUsRY0ZYq9ptvyk5SbnqE7T/VamwEteYXlyj3fxtWp1fPVNalw2sd6hW
z7bnQMtrMx5XTTHK6/A0uGPt0Ou8lbEvRztqedLJyGMbqlvR1VsXAWfxLnT+wNSsgOJAvR3Nb/9+
z7+mT4BQQuAMztKgzQZN5vOFMMVxCkhOk1eUsaV6kj+QGIwbc2Zg7TfVfmQtyg9Jjryvt9dDoX37
PmJHIA16FVZy4qhw/dhKusGfMBCSSXZn9GJ2t9fqx4uvPX0kujXoXnD7nh1E8sBSkqZArZEo634u
BftE16kU7wXxnuwnHwE0G4LpidN+IM6+9mewM28T8asvpXIU24cG5Zvloz7n0HtlA/6KE4IkASgG
ASb6VM6nZ1+uViSaf+UgMYKfPYp+V0fbtq+AMCabRLuLS0cO/ljh+6i6M1udiPrYlwiAFzcWj4FE
T9+hXyi7HYhmV1Nd4JFUlAG7hahuOFRncFnR1YK42nK+Lg1iQe7Ta+aCC13Xz7/i7AGVjDHppHFk
0de3PZLgI6oQTIdeD7usRdmMD31FHgtQO92iqa68lBdMXZ8//uylrCx1yS2Di7hWMeb32Avu4/xH
k9zNww2ZlZwkkdmgtliwUOdAEXgzVn4o0vMfETv/wNj2oBdb0hqim0qwqdSy35m2Xk4FY7X+UF4j
MF3wrOiiTMGtrnFXJi2az2+PiGElLko4IqsATxtuzfFB7O5IQlM4wPAwopP/LmTu4NX+uJV2Sf0t
t96nd8k6AelJ5v21BVpZq9zPSwyZoxQoq3UbGcb5c6hkvSRHcbdq0rodW8IAjaHdZC75n5Xpq6I/
9k8h46YyxXxO7J03Q6ZQjpH0ngFYyKEdkzNN461AEcT1pS+Ho0q9j/s/avk6ariRGFqJ1pUt3fha
vxLMoSgSZhtJI33v7DoCtojGfOQwjbGGRD5IG9opUv4wYg5Fbr0fdqA/9govCVGlGdnfjVsLnpzs
ROsWVJpqPkpvaboTRehCj5LP/7VI+tpisr+LRLt5xcnAqZJxq/jIwpBIe9MiHi//PeUR6BHHVBAQ
AZAybyU6ZqBoQRrkzS6Gg5KqGLGt78aym3vakg5ITtmtH7OUM743vrJNpHOKHtWdFDuo6LORe3IX
yFsVKIXuxdeeuEs3GOwuohXMNQoIvLMKdBDSuZtnXTx15YNVv00qLQ/LN9P74rGO9mLlz+OuwNW6
dkGc1g0whKCKFzbAlu1qovUsPodYbrCmrq7AFag95zetSMGN1Gs94srfF9aaK7vMeh44eywhTIDf
lUQaml9gweWSr3LtFNznQimb0WDEPcE4m8qMjtYqJKDPTY4to55+fMqWY7ueWg40/xsf5SgjO/gb
zbto7mA/7yfhlp6b20fvVxtt63b39YuuhE4Rphp6R/78Q4EDEa5Po8lYU9Nq/UDODSdo+DPfFmkz
YSi/3ha5IATRpb/bL+x586uhawgLreEhW8/slXDTNdvJ3Enmc169RK2nSL/lzGNr7nCfaQSzp+9F
+lSpd+iiRdKxJn+KnipyN9y0w7iToPvfOpIEXm0boEXEfwzl5Mq9vHSJOBEADuHUzzlo/fMPlyhK
2q5vamGlzlVu/tr49fitCl2UkP2LWvtLjRqZCEQXHcZ8YoDYKXecF+Zf/U8U3sqe96k+pseAl6yx
iQffdwBhru7H6306v48fv+S6Tn74khMd3AJhHjSZ+S6V3oPmZ+SY+oiJsBEJHuK9zraL7Ap2Bh7N
xUqlEOup+Q3h0vPBUCBxnHBqDye4YGRe1NZzzTyN+S1kOiZlf7FqO4gpg+lZ425iRuCCOEuvlakX
Hw5WxnV8ZgE5OSdxrNqEUhxm8cTsiBmo8JPoT6IvktwZl21P56t2uOheOr1H7qjdzwnjyZmVaVsw
SNqPuickv0KfqVB+wJORqttIfah/cTZ4Fa8BG74CttfMxw/f9ax4qJuwmbADksXi198z9KtajDjh
YOk3ZvCStK/19KTzJM8xaAINPaLUneTOmRw1o3RztXxTj/j0LZJQ8GMRT0xfe5gxnIOdqLm6nNmY
SrBUmAZz1Fs1u0N7UCCnfDcWXgwkzxJt2CHxaNV1EBm3Y3yFoXvB/rtu80hCVGaalHlnT/7ULoop
NJN4KsBkEUHvD49mD6XpjqxgMMls+ZPd0tiIfOSNLKLl+KhJHuZeCfsgRA3PKD3MJ7rhtcKvMNy1
7BraBqMDRLcocAtzQcrHcLa/bRpwnN44PVrUX2a36cqD2Xn56nTktJ8c1PrByDerawvCVsc5U8QY
KTkl7IdtmN+wbaq5PehbS35tSwaJE/T4723jIb1zhQKL3v2o7PrkjT5kG92Fgz/qbvcbp4DyLOJ5
ma1DubhCYs+vE6lJCDdhJEBI+9kDqNtfW3TVC7v/p+t69rLqZRX2jcB1bb002ysCm7gtHVuMnn9j
zH2ZhwUPP8Y2dfOTpK5VFDdvR+g7hDPYCogtJ3pc0wvBwig2adIBQUfPZQ4ZtSLuUPGFXfDc1g5N
G733ccU6/14S/8YlnK82HJ7W8ba+oobPqv926TVzsoArFzzL/A9Z96oPQD6z7FdNjyJ9/4tOyIEF
bcg/rXNf3f4/5tprmfSv73H+Cop9ZmRDTwE9M4vKKKM53MJQBAVKMe1COFOWm+QlJ89CRg+Myn4H
+vbfF+PvOezLl6A5uPp/NTgHZxXKGGsES2QFjVh/JvIeNhCXAgkCJt1kE290dBtIxlqAbKD9lKvz
qvVan3883BiVpYYWEUftzys/qVtZGI48TOqa7z57ff9zzPcqdP/Sy+X3xdoM5lZITi2MJzvya/wz
nQ1cOds35tso7BvlZtCoNH6O7aZ6vrqiX6iEIO2pRKHB6sAVenZ1mlwuyrHsRcatRzPfZPM9xrRy
m9IB2VCzRqjas9/C4/REmc2IaGp5sA3tAWZKCsZj0UQQ0WDncDZiePHM9EkiR+xqbvqF5pL+6Wue
DRw1IBK9JRFNsh7FJKj9h1WGQMqBl8de/4tF4kpZcWlx/fSJZ/ctm7VOWizSjGSE6uQxpLWj3oo2
TRHQh7Er+OJD+YKxuXuKD7kXP0SP1ev0YDxEsPSE9R37IfxYOkeCg5Hdt8ohXfaZRs20Bq3VE9Of
/CbnggKjGtXblGRDHATEQHZOXlIi3yeVa7SOVXvWYXqStmoAIZVUEfJRh1/CdBqDbdnN1PZQj1o7
aLxluUH7T4Z6Nbna5Cbztm43TXYvabdZtG3kw5zcsRJryYEhgWk8UFeDjrBVJfTjQj0mWC0S7neh
SjbghlLZRsYxGx29vdKZMC48cCvqksUJOZP+5YgqGcoS9jEcN1rw4Xf+fuUxgezQutZPdT+9Ccfm
pvjGi2gT4omyYIfb/IkaoiscRKvtbLelSyJSs4IfWc9qmzOEju5pfRwYtjmiK4M/m25lP+agRImC
gh6m6HP7PpKDorslUhdofB3Ucqe1bOtU4yv3anfyTL97lrctuTNPmjPCRks3+C5fr6xGF8AimPj/
9/vPU7LaIm21os35/cl2BMamM7aX+2dheAziHaBm0n/sYXzMxoPGmXi6S7VD3i+2PN/U1SZBZi3Y
Uu8p8GyZ4gJd4W8BNr54RmAniZ9jNzT9VthW21K711UXPdOQdwexfh7X19dutuGxKN3hB68xuqGc
joAj9huN+mzmxV65NIS3h+TLh3sszCkzfbwI7/EDGDCnpv3DMJYEyvHJ4uBZMJ8snbHxhIbPchTE
le1OnA66BG8T1OZh4CUxN+N4kIN9NXuZtJcnH5JwNCWsMn4pHVJaKfjcV4IIJ1/PbLZj6FaWa9V+
G+yxN+FtoueH6Fj7IYm2fA+m3ynhy7sMJMaYCoRU8U1t+sv8VjNaxF25vEv5Uem3Sw/1lteNeg8I
BvYu79/3UrmwvQFH1Omzsb4rXxTo8xJkRhmE/Umz41t4YKfqLdBsybL1b9kGLxKYibvFLSqb/NHt
CmpITkvkQFpmJglUX7LFu/7nSqsj9eHXshlWQ8zNzADmxOTycC1R71Jz6NPXPVtD57wxIonS5hTc
/Cf57B5DOqZ3dJZ/ZyRY03B9xQ0zvQZbawOaI/ZDEs9EeyR07dqufEHQyGvw4dqdLa9zaqQFzO/+
NBOFbsJ8iBwordMvhmS5PT6YmwROJoVU4of/x9l59UbOXVn0FxFgDq+MlZRKsfVCSOpuZhZDMf76
WZQf3CoVVMYMDMwHw7ZYJO/luefsvfYmmzYfo+4mj+Ev4xGxNyzpMgDruOljmAoXNv4zxsLlynC/
QAE2pe+TpmTRP3V1t28+LOIr/XIntZ6gLHGZx8KRZwdTbdE45W/1kWob1EFCj5dqH7PlbHc544FV
dKX/Mpyo+CyBq8Cc/eGmPDiHCuD+8Ay6XiLfBppoaSe/FinQs3rBgnVmnvD1R5yUsJEZxQM+tQ4v
KrsrmW3IwRcAYHQlP9BlC+kZEQd0kUn46as5qXa+3LyTcoLIxCKTjeXmQckrZ59YZQNkbQC6U7EC
0iUquKpQ4xCUgDhGXIwFIiNp1It7n8n28bn6xUndVfa4sRTJQ+x14AQF5iZHds7wxTWjIK/ZokWA
MeW6hjlZ4/scwYo4RAQqxHms4ABWf0AbkG4pXzpVnut3ffmBJ4soHuYui2p+YPVi3QgJfCU71bwh
uutjr9vD1/NRA3cr8lO82ulX2TFgYBTQ19qosl0TzUnYvV18yM/dO+9ByhkBkw85Qz9vTfKyfH56
DifLK5/HKUZ7wVcGKoXwgpQ97dHH20XiVKimb9rH0JVYaLckeqRUbk+kRa3L0ZsST14tw8F2c9mK
d0bq8/WtPDkPqKmsH+Ms7z6d//UG3afoIZbm012/LOxcbcCRerjAYNDO9F6+PLKTZu6cF5VaixXk
WIjmqhc/TLCl6WW1S2gxKSy1uIKTidlJM+3stX6NXnkZK9MulG2YeVboZn84PCt7U3422qVLxAbU
feAhQH1d8o+YvH9TL2B4wfpkQYQO7TbxaibToLrB5CzC5hRq+1Fzmsid0ofE9H9+3BeWO6KLr4eM
o1pkh6bicR9dNtOCwwT0EXcOjl71lu9lO/Mv1cfnN3BL5mCD94qjzUlnMpkI8pN6/uSSHBJkdgyz
fLrGF2Llfk6COTPCNqCHCs+GfE8IT43hhjCiDttWZhTOAPExQxcxrCOWBN/ANAgv1ZpnHLO8b/9c
43LQ/6frJvVJos7LNdKuolVj3APbnmJ03+zl08gUxlPYVLjMzk481MEqrNY36Nd65KmtVwB7g90L
oWzbkNyOTlozvRw21OOljsOZWeLXCz3p5Kj0vxNL50IrhaurVMcCqjs5yuSLrR8vaeiuCOSYugt/
Ck4DCXqiTUJfonlCvtGgSs9/sgjrjD3KfjRfGId8HpG/7SbWgjZmMv297Sce2rifi5LXy9qEoxeq
vpHu2slLVQ+pDT2NGIToIihBNOd2OQgcSdvNAO+ONtTAjiho2aMWBbwOhcaA7Sz5VnKXCYGx7+hM
LVgoTd+mxjYtXcV0m9HLM7Tob+YL39D2IWW8B8T05zVzbrrHy/HfH3WyGQ3WPAChZlsYHHmT32q7
sneayj70rjl4fKN4H4ZfJq3LZwMXgGGPIFywPBYO8RH3xcOwphA2PQBr1EcApXqqa/TIKbm0NuKj
5Fm+BMc/dwj+csUnG1kxcnZSMq6YG/5wXDc30aZwpt+5rW1wr4LXW/18i87Ii/Ak02NEyMX8jqbv
1/XTt8ZRzIfwuFfFh5Qx16Hxxdx9Ob70bggn0F50k/NKvuWfmJP57WBD92rBETM70Dfg9EdcZgj1
jc2UXR9yaPXsl9b4lB7WvZ0T75KuOnbhinADgYYD49Oc6cutCDXK9LTMHTLEi5t40xkbHcsUzmHr
19w/XITDyuL376UBxknEYSfKyAtOW6lVLkGZjqro3kxWhYivmank33a+UjLR7sNNi1hOJZC4PfyO
ihbSVEf/yLSnjPxp7aUa7pUjGYwrUXfL4bm0rpT4sZiRebtHnSO94h6T17q9jrAqgDGe8r9a6Eeq
aGsJtD5ybdr2uhWAB9ZAC1YZnQYSJ+lAv5XS1sKwhfYvO6zi+rUSgt4IUsrRzA/LrdIsQX0hqhRF
/52kvUd0kU1nSVQ2Or5A4UaguNfJh+Tf7o09LkHia6v2juoQ6OZbmG8JNpZrR9YxZzhVTMSfvFWm
HVK5iuH1EQfIEmGXCg6OPd1dcNka0HAJUr+6U1nWcrbP4luVE2L2YfXvkrYoQvifNGZEbwkWgU1L
1j2WdZ24lWXK1pAZjugsT3+VyXpMV3l6n1ChgMya3OiRmZO+GovtbCFKI1a12IXydU+SALhXaOPp
5igDJ75uJaIYridrP4pB3j3NyYNJa1iNt2G74S+pBJcWXl4EVecrz4LzUfT2LF7N5XaGRWU8At3P
A6PBrkzs9MyhB59ZAauGUQDUhJBoKd7s4hiowqsh3RFS0Lmir98fBGbVTkZISvUg6rtM+K33DyZt
/onZZSjg8PVk8K5ek74cp5WkvpANWyyw1wSNqdvQdoU4rNgEqM1uPKxC7VVMbmYsytl7hLFoXBgp
eJe7W1S5Py/jMzsdL7eqsIDh+CFTOynKh7Cro240onvlRg8mr18TFAGR3jp68B8maMXb9OMoupLl
L0hnOIwcQe+nJ90B3PZsoRkT/eyj+J1usZ8Ds7LJSKDMqXQiFS6WFd9771+v9aS+nsJibuMhjO7J
+A1mmct5nB/ERz239bdS5IPndkQV0j5DAEtDQwVDoN3F8urypZwxmH+9lJMaWtMrYyhlK7pP1xjY
RuxLvyxQixCFsbIyXUfH3MN1O9Y+CF8lD0COXegwnJHxcAmairAQNPp3Ha04ZqM1CFF8jyEWy1F8
t4D/NtEAOpoBLLYR829HdF99q/CPpivMvlD4JeA0N0k2oO4T2Tfaa/WBrkvKOB1+iy8EyYfADDsh
FIG22nS1VP1EXJi3kkVw36UHeubA9OUnnEpzK2ZUB0FJY+7iVDvaC6rIwu7u8o+a+RRnJY7Nu5Zc
r9f+pvyV4eGyh6tSses8yO+jGgHh57bDKakwryKsCXShapcb/j9c6veDwnKpTNk590OsNk4qAjU3
Qh5GHt8z99FptAaHa9KDX0pauPXOqvBJ+6rlIEgrMGBmqDqHX2Qgkvv56QBnkOZHxQMrwzi8t8RF
x60tmKyRS2+FdnaN/HOdJ3VA2Y2K0hZlzBohnodTHRMVRlTyH+W9VaEh28TWZPQ96ccPV9P1DcE1
Zev2vxXBSfQI8aOXwA4HqLxlNGlnVwqZCAsPngTKyZddo/LV1A9rT0WJoQeN4h+LJ5B+tpMRrjOu
YiY1wl1Ur5J6Rdrp/3BOFJd692vBaRg4MiiKZTQl8ulLo0yKMk0HE++dGIAgKVHOy/i7hy0eKwGb
4iGnHPeS4S2PYHk8HIRbne1dcmnY5PO11qyb3CedIdLt8ugdul0oeNwg3rjy6NR4Xe6sff48B/O8
oiDJ0VHodnJLAzSubvu/BTGYuJD5snIMALI7Xxd0MxCu0NWkWe91WDGRODDU7PhYTDi6fNDQkYfz
o7K2MjU4WEWRwLlFM+LycZTv6X3yb8KGo7Ha9aw8W02eohrjRbtNhD9jdhc/K3cEITr5Bn6nWRNt
U+1i/VYxvKFcHdNrKuxi3CX6Jj3s5oTQrD9zuh2JjClXtECbi2Or5Ztw+gToxcvLZMiUv30zpjgp
qtzSBcZWNNvlv+Zr9NbsVBAfT8qWu6/aOD7T588ewgGl7Eb34buoodtymMeCfamj8Tkn+3ZBZApC
8Ics+U2SVfRzs4hYhX0P1hXhbhS0hdvXD3l1E94d19Z2AJ0x0yQU1wuP5Fbf9aqfafSs/XGvfyzK
omGFKu+9uZrWEfCr65zU9lscMTgmgEc9zgGEFYaBigdWYL5qggxtNrnmzCnfV4RRDjcjrOUNnb7b
n7/PZ3S4hiH996edvu3VnOp9XfPT2g0xCwGZR1gmsm0yBergKNeL8hZ633VC3BdfvQZul6XaYBXI
T2qdEbJ/fonFdWYEziVZHOEZDUoyQRJfK3+joJazjlwSOZ25X0yMTOl01ZS+jFGrF4L73MTD7mQo
ua1GwCAitkMy8HIDBYuTGq7U2CwqAxdUtgEqsUD/mGu8Hq/Ed9h7YbnaqtmV9PvwPpd7jRis8kJL
5PxN/ecXnHRAs7gThkPEC9wiIsbLy1Hf1gjrqwMV+yiJfX+g2kMRy1/b7bQSHnCHTs+SYIfGclcB
dT78/JSJMDqzpJBwg8lbfIHfJsFta2VF14u8wcdgSkkq8EYzAB1DJS8Z0IA9A25kZ2sS8APnENM/
dmEaKORWsfXdm6+HdM3RQLDsgdQDa22RGzRvWyK1DD+U1mQDDXPQjqtiXKnI7hFiKCv2dOQc80YI
SB05RNfDvC1AZSSim9OWHGgheMh6cW9EN4cb4OUKQn2LOMHdjE2x8XsGMpzwmEa48Wr8g9hiVe/m
yTuozoEyfnNoXGtep/JDjsgYgMWTJG2mF7UhyxB0B+xXp1VdFqqL52TwtdcoduWb4dYYidi00dkz
L80pJeHLIZaQUNbEHlGQByIuDJtzSxqtDhW4JHsaPeHweuF5LF/z0w3l38dx8rWvTfr8cTsLnKaJ
tkIi3V4r/P+U9jPjqEV4Or6KK8y2CFAu/OlLb8LJB/yoGBEDV/40MhczWDBueQLtzjN30cMiae4y
p2NLOl5oeWhL8Xzyky1dBNSo4eL+DqLS9HiIDFWeF6eKhJc/v4e5UUyPsX7kNLBWevr0GKjRY+RI
S3UDsQ5d7GQJ7MjwLdb1K1OOuFwNPcCEXUzsRsR/VBXXuHLtqTHuzfTVtK2ZHrKCdJJMx07BenEz
lS+Sel8ojyp0IbRAq4ac0eNNIa/GBKKKHx2up/gmEWfHmF+oMA4IbTrx/Uj6zPvPt/5MKws0MWQK
EYAfbgv1pKUhDekg6Ykx740FmOcPZCbxC0mgc8IsaEiSqiXGxMSY7kRja1mrigEUhF7cI0483GrH
e2zvZvuYIV8Jw1U9XfOqjxVNfnY72Q+19WjtxAmzI7CxBAT3nljRVddtp2gHiJKcKS3IgfRfeLJn
lPJff9ZSMv7T6Sw6ZZyEVpv3XeyMUaDqbiNwpnXLB8PH9yOvpORZGh4X7DPJL8HPN/VM+3LhPS8f
ZeZmnFNODphdnk70GayZqU8irtXqOmZQBijobRGsMvyxs3DTE6LDMi5xIthY5oDWU4nKXuUMoSuA
lwn6S07QMwSFr5d1cpaEDlp0ehbOrHDsuHG4bJw0ofrQz4aVBV3o4NB9qCW3Xvd3/SMNGSV1SzRz
YEFlrxUv23zOLcB/b9TJkTIV4uNUmdyoBSAlyK6cbdAjrBMgyGnOjN8fZDTQwOsjYhJ/fkifLazT
xW/wf5JhkhhCYff1FdFr+aiV5ufdGLCETFftdXxbibey6bTX84PUbTl7Se1SDLUftCwohwVe4mfu
Emp9c90zx0KrjqwCWmrH60yR0gSXVWPnvtwLOpxWp7EAG08l5WNCxLt+FGe+3IvCft0ipiMVWtpG
1Vsh/FXDPxOtMIPMEhylSgJsU9dfRX1TQvM+3vTadWKBwNhbxV7AWvPzXTz/qls0COHbwPT7LFP/
WWh50wldXEWLIBuFLnKc1p1jRBR26+Qgb4dfIBxIzSGf03Rz8NAkTkJhPfip3LntvKO0HDV3Dp84
ylx4wFBszmzvxDVAXkcLyrHpZBmmSgmhOY/R4vN2HW8zDrL1IzHHXosTCSUHnMEIIp5OtHZvi+mf
jkZqDSZNftczL++27fRLrGhvlHdSGPRrUw6Gksh6jzckpEwJ4tKRiTolE8i4lrsPEsbsUoZ5IR0q
Z0lWpEGO/co1i9GO5LUBDy96kpJ9BdpCvFbCTdbtmGUcqRxcEpGWOW9/cFG9YYWuUdbCzA9UzVdk
22JybgvpTehqogOExcQ8PHrk8mnz6zQg1lXIEi2e++a2KF9z9DwCdFsjeeEA/ybOtd2LnrL0OOu1
nFV2Nz2V+v1cvyWVBQVc2HTDrWrezcrzATJyXVxl1t2UEbN88YmcfyAaOjJEIotk+uuSG4s5zmOJ
Nzlv3Go5gwutI2bXSbSisAfjuwj9ECsFAIdngkmBDj//f5QWuPuWYzSpITrIo5O3Qm1HU5A7hGyt
12I+Y9PpcH+JK1QNJl6vijQjZ5mWO9pN8x+AnLDPx51KOxmkiQPQp23oeC55uLYidTZJgJd7Gkgh
z728ypKgQeuFtJ2TrXFAESJ0JTrJJPQ6T/gwZ0+ye/JWI5+wX3rTosPh3BcdtPw32m68GX3h5YCU
64ocKgVOoZuTttv+Mo3eaQkNJgSYpuGhlJ1OofP72JLemDY3h8giSvpumlQ6eRzVESuXaxOUMHCL
oM52jbiSeUIBFtAlkuZAHXREYIfRIvdHfauofgQVokhfU81XKWvDjsgnF2RUP+/L4qpH2NOaWzm+
a9qHSbxBmGXVLoRC+D3Av2NXzdcKR0vyIhaPMnkE3HxUxV4V+dFD8SjA62NdoAuVfknttSV66K6r
GCajq2avCHGaa6PYiFGQibcSkI8bUg5AmOyhm5SsobZAoWjdc7zNfhOpCz1LJzLUsjvOFQlxIAqT
WmUFL5ZhgTzuynCfXsXzSwJ7wtB3iUlM72End7dxdxMpjwrsZaFgNtO+ZuHDkcAv/inGHi6oEOEy
vya6cHQI4TrWNqG1AgicyOk4/98ukBPlNrTgcq7ES3Owsx8IyP6ajjUL2/s3j2jTNkU1cUwAALmg
R99EORh3McGg1JxevUdMOASpD2/otZ8BlHq4rlXfyjeH7gXnO1adSyv9jNlgSa9kgCQpHO0Q5H9d
6bCZc7PUK5Fyz5nbFdDuRd+NYki2tReymozOKftAr/+E0V2oAZCbr0FUMy9aXnXeaF9Bnn/wptKT
BQ+2qmUBCMLpyj6Ih8JL/3ZYcr2s24zyphxohqePcikiWjA5V9/pHRmtBalZr6a1XmLBL3z0zu5j
moJVSqbGI+Lm66+z1HiM5RCRsEUf2VoPaEal1XRggfpwNiXHlBFv2QpO707xmjtWrDM5KnwmFDsc
QLfYVD5TTy4WNWeU7ot1+b9XdnKIS0huy3qDK2s97YU7NmGcm21ic1viDpGPxa5m0L7we8+gCUGW
9aYlmfLuEqJTWerr0+Lq3+s4Ka7iSerjijPdvlkmhwH+OzWz5c3xgcT7eDWl2zZaq8M6HW95nBWd
S8Bo7gHZPaZ0UorFjYLKUl8dG7/KNhqRa+5SqKfIU+lYgo/6+YGe0cRz23SGupK0iPDMk9c1EzvM
IyPfhIEDL1LEoKJMZ9AtOinkO2XPB9FdbJdV6nU0TS/SHL6/UHRA8A1yFGXRfDswSOrYZGY+Ctjd
2cQjfrqTpz61h2GABjWccTPdUKAfUjvfHr3lWsxn7c/4mAnLtL07uPN9GnBELi4yzr4/SK5M5pMN
pA9W82mVnKDJNsy6W6hvmJvtXPOkzomudTQf0p/8Dt3WVln3LzgFB09ytW3yClL1kNGJ3Ag9aKXQ
x6lO2rChXaEiGnC2yriE7tTuRlAetfIlMm4JtJmqN+asnISWymZpNRDEnDUeSX7D8SFS3/Piup83
Wrxh/F0Onnlwo3nPAWl4j2t7YqUPm4N1obQ9M+/68tM/tX3/lrZVXaZ1yE/Pd+jMs9Y2ZHu6Cse7
CL6tfhPvU461WEo8wmiaP/nVpUV0Jv+ACzANPFsALr/v6+MQmqnURuG+lu6UZt03QG5fzdLjX9Mr
kBbGLu8q+has57iSjk43bbTEzyKnnjY503hpS0+pSxhtANewrmg/bswVQT8vOkOvo9trtmX4NRNb
Yx3XTvMm97ZGkmUVzCNeOfvoiHYejHiKjyiVfO0Xcp9yXM+MS0x8x3T870ITNHJQGxvevUPrKESy
0/C81H09o6L8eiOW/tE/T8LIjnNY1oK1F3sXeRWjP+IZUW9mV/F7cQXZUxmfOJZJvS+FSGqIpLaV
q/wpe2gmm6DJq3aXONlV0bnRHz1xI8nFnd4wosTQuojX0jL4zJb3O3siBr28Q/TeC9ycp4hki2Yb
h6tKfv55yznDJ/v6m07K0CxbFnwaWnv6m9VuMSMdNigL8Nn+pn+/U50hmEwvqnyatA20XUIqjsFS
/tOtbe208eUXOXbJRFpswW6MapiIVEpmY0KHUKwjULuXeshnuuBcs6VgVrBUSaZzdvIcJlU0m8m0
9s3owwd1iqcR5xCTtStID9V9eESo2htMo5AoPBTRhlTdEfW99UQ0sMEsDW3QPeqA+Q2ZKkHj4nPq
kJAjbJs/1SbzVSBchB0Xa1lZi+xxl8A0Z0avXy7/21xhrNNyHnRrP0AVEX9Jt+YVM3VXfUw22v7w
2LPv/gY+dd/utW14qz8cGxh+rlKA+YeeEzl9kNwqZGo5LVqnJhjws1zac5Y7+PW7+fUSTz5EUnto
wr7lEuf7JRdL9aK7zIu2ZGis+lVVIWDEvBJATJCf6Xg//PxOnt/xlj6gbuF5ZuL79fnKnVbKTZGF
qFgcBUxguFvCMRJuCWwHZkcRMsHIw/W5uK2xePvGhd//CWT4/vv/ewUn9YuYmOnY06NizKbA2kZI
pbiV4vZhEO21G+mFgVu+NBhXKA9yZriUlmxrCExfJb6Df9o7tfRq0dOz4HCXJfQ/qAztantALtO7
rbVJw61OXmu/rp7hqnqaE/I3xGpdp375WD9DeblJ3pK/ED2QUeckX0EMdzU60ciDM3t+Ikl+zSEQ
SvU+Xw0vmEXqF6AiXvSg+uNrhN4ZaG/qEGWnH5mQWYQ8r5ES/Tmqdgz95+BAr8vvlriRC49u2QJ/
unEnS7MTRK0epjTci4aTvOGycA+PDBvk3+zy2H6WRifBHdkl3sH5rfm/r4x5orQd+6Kk6E7CPWLH
EesMHqS3I5Y0a52js++JM3SGgXRWzxw3DSTyikGIzdGSDYz0p/Yq3JQPtIpcvN+dYgtcPBwoDQ6E
FvDfv4ZIp76oPvGx74C2Bu2qVVZy7LfI6jioZ9tiIEHAbZ9xAf18Q88cqkwZ/RvOJAYf1Pgn+3Ov
DfFcNZwIByd7UzPOLfAYy0BM1yjbUZqAsxEPNP+pz8rtMVkPAITr2zm5krUF5Kv8XZxBl9uWZzTj
X6/rpIlL7d/McleEe/Oq6pyUfvb8PoeOTnC6u3iBxmtNd4T1pRL5TEX/9e+e7A1TP1S9HHM/arxm
YsAwTn3Vr+NH3RsoyfDr29bNAqRp4Wqxk6ZP/UZaHbdwBETjcQCLs9EIQEHP6JR/KNqMCzmLn9rL
kwUgiyqpIqIGf+MbdWyo40wesR99Oi0iZCmt277Wj6Qq3oJ3Q9bQ5wwhXBmjt7e4kRgl4vfr3i8d
fc3vjRu6S/hqKZgZFcunHdGu1+t5hsizt/JfBxRvfMeYX/bY482bRvngQBRXDwrR05l/DFdR+RuC
hMgRaUeL3cGxpV5ZbyLJOp0fxzfpX1EEGYL8j9bfY3y8ThliKmsEE20S8FlqwufhF4sKXrSue3m4
mNha0DrNfmRNyfRHHLO/ayppCVAha4PzBP9r+oNyN900hZ1BorCpIaJfeelC9g4rd849WVulhgM1
SqTxnjmQNCmxQ+IxZ1sTiFpCeP2eNisLu5t6dfz188I7+4KDjsNCRpeQ4/XJi1ZOUmMI8Wjtp7vo
Ldm311hdMpcjBINY3u8+cYBY0LGLLqx4ST6zhyJ2VSBtqUCDrNOWWyeaUwsKxdp3Bo3dp7ndtN2b
JUA8KP5K1YM036K9UY7QWQI59GLFETqbaVlFoihN2v4o2cWEVt6WfumZLX2gmToAIPxFa+5j9omT
z+xiVTVX9Sf9uXxvo1V/3GZ/8vf6owVNCrxfcFsJw+sKZik9K6xvOObXCIOVOtDXnd/8td4ansnj
UaSZ8qjlXpoyidzUAwgU8+bTSyO+5IUnCLsJfoy1OGxwfIaU8os0HeafeY3qE6U8QlSxWQMAHhip
xzeDtG2Mu6pchb2Tb5vCkxWvbLZ5cjMo1yb1/wOiU41qoMbVBRnWO0h2e4MyquZKYes8T52vUxNM
dkFALxYekEohWPQH3B8v8eHx53fkcw2dLnZFpoXMC6JwYj7ZnMc2MbSu6K19PN2SANAZPp+940u1
Nnz5CQEY4qbyHnrdwvV6PCDP3cgBxRqw3m5DW1DG/AXRZly1qafyr95LkTgggKoQ5fEdA93AkB2Z
PfuUN3xIhPih8geemrgLN1Jy4lVO2gmEdCgpb+PV3Lka6MU6EKvg5196xqSI2uifX3qy3etTLunD
sUPc+2kmoL8XbrRV3jCZXoZTAMVjfwlM1VeExWLKezKA0VwtcX0MVhz8sf2ldEvpTEvgyyWdLNC2
mo7j8ThY+6P/H6QoFgDImvSH41UVDJcsZp8lxLeHDXSKG4EJ8duIujbm5SRcW3sVvJ153YkB+pv5
pYw8IOtZeMuzBikWLc2RZc4K5nZKaQdca8YaPUF8sGef+nmnraIVE5zCbl4QNM87YAvvqurmJK4L
dlp7HdbefQWl56akbRHt0W7M6UbmVT/Y1mPT+Em7ETnZELvi9wjINxPh6drWHP2e40LE8vLN2u3R
TZROptzH70Z4m+/TLWcGMP3pM7UijawNwc2I1xXJb6mGnqObSLywj50ZyZlLWxL9PjlQSJVOnk99
MOVJU+mVpTtY9EA1FnNESb90JVUunmGoC+Rtc0x7AaR73OBDWuxH1RxInZtBoOq9+XfyLhcXruvM
wJXrYtTKkFAGJXbapj6WzSyEc7L08J4wdnOUX0XIv5+Yre04km8OwPB99pppCDrjaSSXPFOeqwYd
Oh6Bm+YvjHKiYu00xx4dEUOzr7s/lNsaMjD1thg+fl55nwXe6Wv37+UuX4t/mg6FmFdaOgrm/kC2
oHnTJztF96yudJripo9veyEwm21tuRyUAEtjBZl90ctJjmEvPZKt/bse/UJ57g6+giE/vc2ZO3br
rnYZcXTCakif+CqHQwAAWtJdDlV0rcMoOMSBGrP7EKL7pwc1+/9QAXx9DCd7Z4+ZVzb62NoLW9yh
h+1whztlffxtvWcapM9d9Mgn4QAXl8Q/0TbGwBocMofElfD75ztsLH/p2x1WCETEWQzO4rTrmnch
593BMPcGVbTGuHUVaS9avYqF9XQgiuJJExHXU7Hh9LdCn2Y7n13WblgG+uz1op/Xix7F0oJY9sTb
Yjf/raQ19fdRXOOdHwtPNIKmvFaxmGbVVY62kRP0RFy83wP7aW+TiLTpvqBKek6tu1ldHfHngcYX
tn21wcZsxouRZ8oxni1zv1IkTPMv/FEFx2rqJbVX51ex7E9aYB5WGJo5lxv9g3Fkm/IlkMA6Y6ZL
6Cz9OzAChCXdYgbuOmGEp8tI1tSolUbF3OvTldbfC/qaXJQ6W8W3S58gfcjsYVtt0sLON8La9JaA
bcWnQbgY2/mQsf28aoWdHtxisEtIHZi0DLuFKmDZoRnkRI6TTVJRLpO6YNBF0q6EA9n0dNT4/vMf
ml6Wjb5HIA3A/A/lToMhxCTUDeQnVEq3vORAPyPm+fqLT1bioNehIGeyuQ8fF85aG/BdPm71tcgo
f7HJiqsQINGlI7V25junQA1it9IUUGTfZliRPByPlWTupZtaCrqCQ818Cz3hM/MFMeEBSVdRvc3D
Xz0C97KRlHUt7Efo49ADejv9y1tzJGVlWvIzjY2Rb+p0Jzxm6/Cjl4Pccsi3KxJOidmAL3xjEdJh
PTDqElZh50cA9bmXDEUt5HeuevBaTEM8kwuL8Ny5SeE9gl5Glx8NxUnjoE0zQbF601w6Ln5vrVq6
J0wtR0fgUMm4Q0Jb7Um5K38c8UUz6erYmMSZxz/cTXUA7urnXeFcFf7vBZ0CQeo5n4u+44JMkR3W
jl9Q2gmTi3tOqTaoIyo6dr+Fx3Eena5ZLcMCc8VnK/4DbzXsP7p0Q9dmujRk/T6P59sFVBxAmqLz
Rpz2xuIpndSsS5q91XiVsT4URzcvecrqXy0XaDitpfYBpYgFWjuGgLiVx41WBaoRGBPy2o3MXFu5
RyM+fJgRLMXgV5lvpmZV5e4or7RwO+qJUwrwP7xw6AOV5khEis/BNXf09q+VpRd/FyMNRSdlevOw
Oo64tCfnQDgZonNpvEI0FpV3c3eDZHQO/0rMXKvDHrn2QX6cizdFuv/5QX1flrIqL01gEXYNX/NT
zveMuyrWQ61eOgKkbsnziinu6OqcHB0YBhKGek8mPU33kyOEoEsH7e+zzs+/r6LsEZFkI4L/+oHG
zW+qw9Q1dGiS6xwvmuZbrTd5+iGg+5VdF47W/e4BkUFCNupdUbvQaUtGfP7PN+JzBvblO/Z5IUjJ
FIaImJNOvqhi0Ze1OgwNHcpGeSLla/4wy+2B9Y5N6j/e5ZoIwoBupJHfWaYfGh4umeawaQ++UQep
5TfWA3MLaa9dldhon46bctqHv1vfCsQdYimaBWBg6X2i6af2SfRAkLcxsxgDvtqf5kq4tUakRrbm
/vzTvh8/lp9G3q2GXAaqy+lBazhIBzMtxWafhd7SC9aO6I+9OL6eFIb0Wvag0QVIgs41zXUibEYi
qvxQXWeh3+S36pZxRPL08yV97zhySUzeSX5jHeIqPWmRD4mYWH0uN3AMJ89A+ZR3z1Z/beigwVZG
9zI118fwHf9Xdp0jaAnvdPVeMzaiKHgHJE79Q06DtlB/R1iVi95bwG/L0RuhiugOJnMITA6H7jpE
HlKm72KIPvemUUlnQxcjP0btPUTJnP4yW7tWP9IYTiImLjUMwAvv1Xe9pgxFhygWkV48VNZT4Z94
sGQ9PLLAivS586boTkKn7muVV5gEes3vdRjbqsjLzVfQ7F/o31Qz8U4PAKvU9GrWd9O4B2X88/3/
Pis/uaqTE2k6DQd1PKj1PpOCuXA6uJCrUrmJps1iEvcAVwXcTW3dCKsCBELiz6l34RKWD/7Jgvty
Y05W/mhKYRRlXAJNvPi2C+Ai72W4KLZOFwWcne5YbvR+4Y9+m9HzslGmAoYzNNb4KeCBIGdF7GVW
uSDuYlIlJn+he4K/4RYcgky9no6IspqbliKMGa1/HJ3It6be+fk6vjemZaSgXAoweFjrkrb0H/85
l4gTQtE0a5o9kXSJzjnIiw5B37hdtkYYRowyfkJpRfboEHxk2j4EQRGHgJNXk689QTisgzr6FasI
3H6+MH158CdPBa4IiFyVl5bMwJNKQjeOPVF5bbM//KVIH93hTSsIHbjjwyY9QBNZzTXrlSlKdlN3
r7J+XaLHhqO+j4lGPtrJyMjAB4MTAeTuvDTeHu6k55k1bDALmNqdjPSqiO5zFTDnVq5fSbXIaHUC
bCm3OpCp2K11T8SGenhXRSi21VrNbiYRJF77rIMammgSaIY9pDe1fmXptyKm0XgmooimCtazNHoe
K5/vK/SNi5amC/fGOBmTzKIkTiZ+b75VgDeYnEI5+vw+5MIV6niSaVM/nfdS/Lwk/zmh3YgYtNBe
C4e3SQ8kTOQYC5Xh4lP7Hg/EgQFWNb20z9jm026BbE1hgs0TCXZEcxyaYOxIdEEi9k82b788biE+
R4DHsSw1zQ4DpDzC6ay8S4LsM98arkTmIwOm9v9IO6/dxrUu6z4RAeZwKwZlybacbwiXq8wk5syn
78FqoL8qyX8J/ffFOTgJRxRF7r32WnOOCcX1ssJSSVFT+nM6y3VJP9WjtcTDcY8iB8ZCeMdICxcQ
h61hQwgDZxV2UPLzssiOHmUn3qS3c+jN619tviIUmDgkvtHxD3o+WtKEgFheGse89nLxWAb3oXgo
xlM9HUXhBW+Bgg5NOGC7y8ufktOc0gnGy4LKlQ3E3wTFMnLpVFHIRXeWb9f6XRV5YrdCo1DBGBRs
jRjg82OQwALHJmlrAPIRtLwYW063TbEKIPAKhjOv83084/pams6S45+CnwXKruougxtInjj+pWCW
Q/KCYVzq9EMVngbUnjUYKZIVBI0ErdeWfObCiVRIe4sR7+S4qdD8B7vyOG7DJwSLMif+fhU5tzy6
3+wa3EoamYx2Gc9cGeiaNmh1M0lEUEf+Bg5vYuFdX0wISVDYr2Y0bHlHdG2Fqwal6vvNz79u5+gS
xllQzYQTIqq53EyFWIk6wy/H+w6ufrrMpU2M8hUZRVAxocLqMGxNepeo0M5Ema0YE2XrIiKF/l7v
7smXRJPWAnkp3oz+iSTgusaeNp+IRcURUY+4ZIKWn7QGGU8gFurWsNGfxyM/We+ljFsyCF/gnaQF
Zxfo1nZ/Fz0WX3QX2/wp4EhdETA/h6dpWGLQOIb2yNwxdhXDVqNDxaxdPk35TBEc+0143qu/IQp0
9qMlbQ0E1A09FIVMTylkFqAcz/mmE5+wLdILPUzJvjA9ZOHMgtX6qCuYzbLDCMSJNDjqmicdUyUh
DFBM/J9pvCybZbYlJw2ZGSJw5sftKTxv0fqozR0cQX38McI16bqVLrHtEJdWGgpazBAZMO9lLS9U
LiY0omUf20aP75cilV50wK6sk7EkV/1KpqNEUPGYe8l535wfjPCuV/eVGnpq8RIZj8Bo+L9hJya3
6EZNez1g+v0kmDMImObo1QZajZKVhE073s+t0Wol+Xu45w4mhWZVmQea/1BDyV09jSslWv57j7z2
PF589lzZ/LF593oaiC2S4fvBPAr+RgTktlbS+9irQi8FtBR+xLkbo3aUAWTd+Oyr1ezisy+OKUIk
9L5V8tm1i5y2q9aSJwMcsBt1zbg0RIqzUT7OZ2Qd7DO32lbX+8z86bz8OtZexqOX2n90FmXS+dVI
t3Ga06Lbd5Ab2OxDNEMFmZUk1rqil5kO1GPOvYSi7wTv33fgurVwcQ0Xdz/WE6uajGa+A7n8Vg/v
MalkgPXqja9tkVahOZ/u02Gv+E4nzrZ1M/HylrEY0JPRYApK9kbSnOJfN/e+q14TV4Zaeq4szd/p
Q38/FyqbX6MmyXxlKjMo3CfATJeYjpS1gYxSXQ2WZ9Iv71Cx7UtCA/dCugnarYxLxO+ffekjqW6J
Ym9d0/w8/fGsan1shGrGNfnv41ezllaCna1Ank4uzYab0uXrHeLiFlwU9XUuSEZa/L4F0QOp4XvD
t/P4J2sXsTa5k2hrjAeMysslXJibi8JcnP5VvM6fznRJQ/4L+OiyDXbWs6aReh7PzlOBGZhOaK2h
AVWK2yLdmeE/FWkPy7pbpq1LP5k2mM5Qffr/aGv8fSWX/S8lqtU0U9ioGFQiHMDfLAGHQkQ7UdYX
W/GIYjH7in/gBF6InugvtXIB9P3nv9+Vb1eqP27IZdJGSoz2UDTckMZJP0QmE8Sn28XLZ+OKoYvL
Kac7+H/+Gaz5mfzjmYu01AyLM5/Kyc68DzWa7HZUL7K7aMXZ+904+Cv9BNjZQltD6xTB5upWqXDN
irz4AS4PWG3Uj6HAD1CMB9E2XgkCHdCc26PuzTCgY3IPqvSN8RPuCmpiXL+EqTEaaLFsp3e51/9I
pIVP8OhwQ+Nyrc+7uLKL9UvJS7ExY66McPKOE1bz00D/+RMXz1J3GHecMcLjNrF0Tp75Sn+48Ujc
eEesiw1kKFo97eePx0GDFpxNRP9q+fpuMNrjR7IJngivZ0gi1isofKkXeOLy5vzq+3XiP2+qdbEs
5e2oC0bDVajL/rwZyBJQFyroUKf50Q4L1LEge8FFkE3pYi30jfubcQJzh+l6rYCEK2oUtVe+wvws
VklqFuO9TKo3Aot6XQI6Q2NR7KjnLTeQvuJkRYqPnYjYnDzAAqS0Z8B8OP0Ryl3dOHn/P56L/1zQ
xS3JlNpUOoMLYqCXrSEFN5yisagGv1LBoykCIRqt5AFfIG4QhxiOGw/G/P+/uiGQHHR8tGivLvf2
ICfELtD5/BiB6Ii8D1bDojuW9/9NkXRionq6JRpED0LgzaV7fuz+9ekXb0Wot21fj/NbgWq1dieN
9wBwgZ7b0wpgGng0mtNELpU7M1uj6/73l7+mXs8vpTonevFnHbPp30tWVrZllwbYAnCZSstzt6yw
sdgw6/I13HuRpm3/XGcfg+8E4DKFndg/9s3xjMvbegwdPBvoAkYXwxo8XNxu93Ardcs7oxPVbSP8
rJRT1D3r8RzS+llvhdglQu3fX+H7tf4/X+GyOyEZmZSKgTDc431RvyRH/KXkq2HBrHo+mFUPaFl1
faPegDJfI1O5c6QUEe8o6nBTL49klEJMFQRzuDfP0JFluygddBg1ow/iRCJKHU67kbCujVUg7Nt8
T1gSACzHpz/kaF7GIAp1H1r41iGBtqAvrgEgLqJto94g0nxbvOoaaj4MbXOs/UXPWbL4ka1OH+4L
QAxwW5NVBRyTLFV1j/YKvg5NP+39f+LM3yYSZ2Qvu+m2nh/ly0d9LqBxg9AjIf/172dtHM0sVVtp
uI/yA2L7YSt/0Y041/dytTCJMlF+9LiGsweh+yqmz2QJUFKpf0gFN6nfSf1eBCoy7mqOajeeoKvm
qM7Rnj4167JhSLiF/r4w0UhVpOvs22hSe9cojurT2al+sBwKNuozaRmELm7NZF0tI9wiqNZeblzB
9a2ZmwsYlDBw4ej/ff7/o3IQ01JSZP93+YhDSZFotixksBRraXYe+NOpVvCQ0Y2+ufpdrz9/f/LF
6iud9ThTRD5ZOukoV7aUCoHu1L+KF5y3rR21r/KiwPm4veVD/GYrlMlInQ8OTKg5VF2UzH5gkW7Y
hHM9cO4WqUQ0xOSM+xbVq7ye2wiZ26Y2BhHaO7eOLNeLBuApBkO8wyrGuascmaJVm76R5PNJXrLI
acmTJoNUBxHmdEimZsn5vN/cOkde50VcfOzF3TaDINPzXDmf9Hv1PXgGq8l2Q1dOOnugPrufJNoA
Gkd1vO9OVeRmuId1BxadeMjg5+MKNaBwBtvkTV3dNGxd7YO/r40p2QyXnLsLf78FaipZQlMDY4Oa
qgH7bemD5xo3wmITsPP26Swsleipbh6ITVQ5TTAnSDYME6rAHafVuV32+UFicDqcSnEfKrtOg6RN
SM+21RcDjaZn4XMOsf8yKmfmmiYo3hbmne+Jr5q0HJtXqX/qy32YgW42fuhIZHvPDGHi8lel8hPJ
5CKY7iqaMQVwj2h4IV5iHF5CSKjtY33Eszz+yH8oBX66W42Pq9qRW8MCOlvvgc1crfXjMKlhOUDY
ETdQIkjlRpXZP4+jy8L/HL6OvwJXc7OPdPIy4RTCl75JXrx+W35fgi6TTKFC8bocnPh5KY29kqSn
3taqVWTaOXAFbqTbkgdu2CLCP8MhVyi1m/vodh7093fgPx9/UaZ0ueZ3giicT/Xmt1g+PUjELL1P
L8ETPcMdbwwK9elZ2ucn8cU/3BrPGLc+/6J6b8u2s0qVUDwouf7GxABewsxCp+B25rLFKIcCLV1J
4RPZWCQUKA1Vq7iv5fvJU5pNwSC/Q2RjTxx57vC764XXP1SnaBYTpU+KuChQFgJsVWfCedvbpugZ
Z1cFzGt9kAmGJ8waFsZDpJMDhxOGtiJ90G47kXMQLMY7+o/asKv7e6v1pgcGm/7x/DB9hKg+yl2c
Hkxi0c7nZwEW43An4cViIH4s8OcWP+B06vVeKRcZATX/3lWuXXoXz8zFajOeS70b63N6Sr/61B03
SbIhHDpd6M3T2XAnZlMUBM/DY3GUXgb6swKzNg6sGyJca9ysiPiqGfhbEKv5SIfYyLbWEt6PHbqI
ytam5d7yaXz/lMuoLGU41cR8XezEedDXUS7xlBev6lK0RddUgduSrsWWoN2DZALk/8av8qCtxVsF
3dVOON+tPz774vQ+WeyC45m71XA0fEpe5H3ril9WBN8U13fOdE1+kjBdIFQAW9qDkVjkO0jHM+FH
MncqC1oiLm6VBuq87P5VNV1c1sWy3Ba1kJYit0RdQlBL8VAsAP2SiG5+kdk5+/ZVWxdO4pdYQXb0
v0pjhl+VXK56NNW7Bu9rYQvSRoRuBVDTcrruZwcsT/VSj/NUVMP5Omrn3EX1npHpkeTr3rofft12
/1yLH+avQnaaRqaBxRD44iVmGlrHch+yhuEmiKMntX4Yx2NQeZhuK6RDNJTxH3wOTgmy2o7jBbe0
fYcr6yvA5PnC8Vv5XpLJEIAsWgnYf/2VoW6EWVvmCaFdLEyyK2Faw/hAR1lspQzbxyG4kwg9R17e
A65eFBglkbKoTvhLWv/7hft2e4dpyTfjeE11Ma9if5RxoxYXQ5L451OrLWRG6wySd9mbHNhCvjIa
SDaLhCkYr5ZAJYdkdhFgRDHsyW53Z5yRQenmnIADukKZ4baW43/8+wKvVYGM/wl4sJi/E5iLNezv
C+wVpe8GKT6fsl3/LCCHiX+Fgzc0jyXS6sLAUxwcx3xZWyALX1vQMgl4irE4SOGH3jD8Bnn6o67u
/PzUnN9a/5XdMHG7VYv91W7NlY7YXBfXSfVYigcoctm4joyvRLjnuXB1citrfiLRaSsmdwo/w0uV
bUrpRUKOkz6rhRO+h/t/f+PrrrlhcNiYFUAGJzLS3f/+xnGeyNNYhfEpo7bXIBHPw80kfLUSW3+e
XvVNvknokU6OILrSO3lEAKhoS1W/YOtoT+mp/kEiwo1rmleSv1/p+ZpMJnrw+TTS5v++pik0zNEv
spjNbLbwZo60DU+ZSfsnWNKXAzqb7trdDFBsX5T1eK89Gj9JJLhxFdf13t9XcbHepfV0tqwKaDt+
aMi7RMr0aM8euUPlM8dR9ReDA2iBhjt68Sp/5O2xwj1TBPNVfE0pMz6ggCxvnQqU+bv/695c/F6B
yGl76ov4VLJBOSSffxgnClHJi1bdKfP8tUg6A7D9Q4ix6L43l2jPz/l22lhPEz2r2N2Ee730MPJg
F8X5deOmXdchhi7xo0k6axji74sXSDynmQ6rJT6JMJPt9CtSl0JE7qobJKsJo8booWSh0Ur4FhND
5pg4HFGCyl9NslFJSKkWiwq2oGpXuiP/sN7KG90QdT41Xd4/GlZQw3Qd3e+lTdyKWtXQMoikJiY4
Y+UHex9bceMIw9YYT9BpXZXuznQiU4ApNl1xMmWZzQyUKog2xnVoIurbUvzI2P6mdQdUufaKdCMM
6Fp2WjFHxcrlsS2PU3BfpScD3H/zkNwFNsxRpxN+RtlaGNh/XG4Nmup/3//fsuV/fb2LVydMUysq
/Z77H63L3kkxRyKWMW01WfEA6x/A8NvEFaEpq+sKz6abf0Rb4wVymlO44+iNn3hHxsEzjSf1pEBh
dbtNmy/0V7hLrG+5LQqwE0ik8meIQohv75YESrmSwLMiQcziQK9z0sLm8vfbX8V+YRmjBDP21Bjr
VPPoOtBDGl558zLSfb6MwLGOVKpIDQCY0oR4BsGLCrchT75CjPuz20y2tRkO6H7Mg+7++xZfK1Mv
rm/ulvyxiWlxr43lIMenuch1894RoSnGa+G13/t38t3dHZk6LVxDC7EY5FmHzLPbXnrlqidzcRWX
L5olBEpscpfO6/BOIZrrCA9KG06UrNOnfG/Rd1wEHk5STADgtChUj+VBWyVPIDzL8KkPXBIHDZGG
zUqDx4ajydpPEOKCmXpduMR1mTDEb0wdv91t/vhtLw3lZ6ENKj3l3jWSMwCcweNc7vuvQNkECGsc
9sqtvJaNdZMuOx5dNlbdIcV33e+KTbU87yFH3Pg1v1tP/7yiixcmbsc5EYYritfls7/H0yGV95K5
pjDx0n2wTKGUc5Kk+5I6zbP0jCjzd2TY//EyLjYbQ+8tA5ByfPL3sGAeSQ6ObPVrfLZIBIwgEkNm
C9oNWHYHM9defxDWt+bn37R8eO8MRVXR3sICupTe6rSi9EzjTjB60bxkcsEUke+mLgoSC3nAqkX9
qK6M9b+/ORa/6xWZpif7PXNZkiUvVchKJcTAkaToNFTuIO3k6qEwPzDiRrkjzSpXF7irPy18xEM0
XB705w4Q3fP52GxxQaN7KXw7LF+i7p4FOuOhQf9CFk+x5EFHSaaThIWS+H2UmKtajYcQZ0jJQV8i
kCES+Yw0cYc/l3KTf6A8lMIC5gOIgp/8hzWi7XcWw8haVJDnm4NpEsAC22gdDMsu3+gGih3rOeZs
/CP3N2i30l38IRF6CT9lqYqOkjgossLEEUjk7JfkchbDpjDcVHw0Wre2tk22a7VNW7yYBhu2g6uI
6FefA3EPPNOh7Leqo545g7C0uGJhOSk3VrPv6om/7v7FGViRuyapay06NR4LCKrfSiPJYTrUyoYD
RiiRYESui7HxnzkcSzbZj8iXAFCiztNSJyY0Dpgeolxi4SrRDUuPEz2nUB/G8t2tLse1OnYmuv7x
qFxsDaMpNnncGtGpNglntwcyfJ4b8lyjBzqj7W4Il2ARfTJ2MlSkC+EdtnddvrWTJ4sHf/QmwxGW
VD0r0b+xsGnfFIt/XdnFpuBnw2hEshKd+oKHEOAFnNCFKrhoqAPcPc1nKtoBAi04Wi+0RKT61OYP
Yb62JBwhdvBLvuvfkn2+Jy++/KUSmvwkr7MvEOLdFxijKgI3Duco88TJ07vlGG5D8nELOz0WDE04
qyWLBg5p4CQwEhciMI3+WSywUq4stA3/+6nY/DtgmgKeMdOCLlFBVpdIU1qb0YlY3lafYT4VyVYO
2d6W9WSJh144dCaHTCbWaF+Zl/erhGETAVcfZwfHX0s0M45/FYkDzELFfMWGjyD2PR7tpN4Hybxh
PcaWHW+Rqb7d6vt8c842DFkkAtzUqQCvsGfmqHZiXFfRqUOxp4Ov9cxxdT57sbIrzl7VbEi1NXXH
svY+R2fDKeE1E+PX4dt0pEewJp1LYmL0S2V7pb2YHUi3lSrEREsC/+RqfSaM41ECUKnMI4IYhg2e
Yx5XzZtoMwUPxu9paby3lJPwMxw22Jb/vahem1b4gf74hr/vwB81SlbETRkLbXRCBVcoOFJ3vrpV
UfzpK75brnq99joyaeu2NLwGCUmMTXJqkDkJa2M+9/ma2O4s8htdfVf4bl/si3ilnZdj8KllG0F+
j8xjkB2H1tPcWUyIzw23vLrwX8gCqRD/CSv+bszXhrCYhZe3aFXfVWGomplIIdtXiG27WAomX0vU
qs8iIrUQNt5BDaMpZw8rk217WNbilk7CZ+tMbup1iRsXnoDmUFyY041bLV33n7jVf1zI5ZtfG3p+
zgrWJNxJqs1hB9y2XTuz7QRUKO/fLYnCzY+8qP0KRQ8kc/5IwgWh1Hn5Eh7AJnqcKePE3d7sLl+b
zufH6T/f8feP8cfj1BDjHRZaHp34VZm2bHqAky/Bu+kIH9NqcmCEMQnMvnzFjedoPMUm4pIyhSQX
I8YJZes3epHKjZt+2SFQJ1+c8jiNTjG9CGZDrBsqyNzWnsvfCtWri6bK+qGRXQV7mFDO5pA2RwUU
7PAAm52IGzCZNCjLTxEiMU+q8mTJngwwU18GMYKw23kE18rUi5t4UeKJVobzKeJX6+1sXd2FnyDu
7M4evlSPtW+Jz+um3Oz7J4XeDihTxJlXtpZzM4VmYuaIxT3FUyJnfJpWs4sHx+UvYx6Y3tJrXOur
5m/5xydefMsq1UQljIuQ3o2/VG0U84F37uzmJzDuip1APDK6tcyF/jzupReorhg3aI953Z6A6ESr
MM2itT4GN2eLqP2+KTSxl4lY3mbX2+V8PRKEDJp5O4dzJboXNi4eG1JnUBaEFCvlSjuC6qP1K0Vk
fmQEddNXvS8iVxNfBric+OOo6xhyWHZJ2VkCU4SbJhPA40aA/lOnD0mQWiSMSaenwlrlytJIvR4R
V6sjzN8G879zSfub1N3Z/1E+mL+YsCTQw7cTuh115Y8b/01dB2t6XCJnSM2txHcNElnzOEX2WXRH
42FIN5XusZ8M582UrDIk9RS5qEya9kkhgRF9zmu5np6HfZkcDVJoYrTdGhTE0hulT5VQB+OOvKvU
WJaZ107bavzoucjg7tw8N+Y2L4+6uTLrlRmSCLu8Tde9Jk3NzwfMS5y28zH/ssctNn7WFJkRns7m
UmFX4Rz6FcvcMrtEql/Z8U7cZJBeNOTafC8XHcb0AnW3ERfqY/0q3PezAsi1ppbT956kxDnrCGC1
/e8d9Dco/KKRghFYhnxPcAYXe9FnK8YW1sgk8hy/DoHboEXcTK+4e4p6FavP/NpW6GbCU7StjtOP
XHwFcSbfKe/GvUYkMYGRyQ7zYkhU2dvEEj3NdKqiQBZP99DrV8Iuab1/X/G3xbFMd53XjxdQFS/e
PD2tRkEmL+yk76nkDQBGRGNMbrk5H5kPUbhD1pY/4wdZXlTP5lFnvHWvbXKH1S8e7BRLA4Xoj39f
1DcjNq7HpNUGd9dEj39xG61RlspEj6KTcqJTotOkoZkkLVP5fvyKnqHjc5jLG2DjLtUhWNMOBMjR
OIxHCidoBRgKtPMG0B4ZeFFn59a6qxc1hViwDE2n+PjviI//vTGWh5THU1RIIYQ2dnkUNjutln1L
jeDoQ5xYKJ/WZ4kzcJEmTkUMLLysVfihfJWNO33k65TXFfplYYur4BRJN05o11xOLkaloYpVVwFW
cBnUJ6bRYISGGJ3Gjbmp3jI04Yi0aeZZ9ojBo/3RiisRe+Cz+tTu06eKaUOBzRjf2Ud2UEJ7kjYV
jenXcTzEiFd+Nl8yYMM1luJhXWGzr0mkdk2k6HcShtnZmHLrXfqm50rOoIx3UMPnipLx746ZqQ16
3SRjdNLf8+f0UBIq84t1NYuWI7Jn/F3BlrdJfArum638mJFAaS3CeM2x3GcEhN6USCjGQWdbfbU2
pqe/ZMmSENQBD2r6ev5V4u/J7OGGLOxa+jffd4u2iz47Q4kT/fuqpa5LdTXuKXoGAhgCJyawDE0G
ccQIdK1FxHTEeM0fumP9fj5iUM4sr0+op7cR2TrFRjG9sD008VG/Mx/FnzHhJx+tF1V7YqxHEhL0
hSqxGr8M52TRqS9pfH/j1fumQ2iQLUC4yOypNi8PaYIspYKqCuEJqK51komuamclgEI4ObyPYxbC
0lxnd5QERB00ixBjNOE9mQdWuIzuZM2WHu6mJb8A7KkkfRe7haAvAuqrp6RwAMZAwZRX5xw0wOLf
V/77zl6uvYalIchjzM0Q6KK273Bnt03VRCdGGzVXxrZLjadzJluMh2STPI13eK3gMc2LBIm+Z88w
nBav8qu5mxmqJBRJW2q438oot7qx0H43QkCDBoVJFHmkUepdPBiFNhSCZIWn30k7grGOQa5LRIE7
IQ9H7HTZLt3Ky2yXHOidTA4C86xYI2SeAOEOPNle1Lt+7FohYojsK/Rdkc4RB8UPa6Q0sivTaX+2
J/mFsCDtl1Haub+YaPuRqEQTtF/dqtmu0bk86RahGUh4aPtdvZ99mfeiL5XhSVwmhkPKpnYCfkcD
CtZGvYme9+1X+tHmy77xBP3Y9q6iHgVt02zCZwJyzsmqrNdRsy4jV4bLyHQOZDaabXc+eO1vTXC+
rf3/vNoLqY0/iImhlVxtwMPcznPksXcyMGVEib0XePzJGUBq8D4qp4ruCnG+1kJQPUTbLH88KEQj
mBEn0nmJHD7irbjVA8aaD5royYQSkBh1S9mpf9cdot7kFkMZIYvsYinB0V0XokGGKXEfaepWJOgk
yaqHy3OOd339MCDKeVeRj/ib3LRJUBBdwMCMaRb5vsKPS/aP4qWVPQvF6r04OLXpwMXVBFDMTqiu
Qm3ZQ2Hn+9znr4xHC14Hgp4oNfXtRC4PcAfgQAwEZKenXUYCPD3QAB01JS4HRtJsEHCXB/Q4uEsD
baUgaydb9cFi1fViV1jnN+qCa7zI70fuf+7I7yHQHyfKeppGs2jTOX3WX1bB1ljNR8jz1trnu+RO
ezZ+ET651G41m+ed5u+VBTwWGjGE3GREX1HKkrGKgk4ToL6vdUKyfhoryiXHPBopzrRqad0WholX
H2nOQmh2EBNDAUTDiwFDmhTCUE6V/pDOog7lS0aJhYQvlIneqr1Yuju3m1w4SfqD7J9wXag6TT5X
rD3SgWSAmI5ePAjVnOptoY5YB8Bqq7VFMVQkqjtl/NjC24SbTcJp3oO4yvlDRAkUrEPhTSic0iR9
jleSWMJ99MSu1C0M3hCOgDJiFgdNRQRnDVNLUi/9l0TcQbRxgI5D6sZUvDa0U8hjoESvw7BOomXc
HxvQgCY96YOq7Sqa0wo6k3lOYi2p40V6wiQcnl/mQ2af789wYq3XMNpP/ZMiL1HTLuQI/+lAj6x7
DaS7ytwa0Ubs70p/fYY5m97F0c/slsj7WiY0/wwG03EKY9O8EvIHQ1l2pjjpDzDJ2/MpXLJ4kyxi
S9vE5TgabQFOj4f0Xu7hFZf2sDOlZWctz2+0kO8DxYvemx+SvDLuSdYJeF0hp/aLMF2Np9Kr/WXZ
2d29/6MPl3jHbusLr/vL8+UjB6btygH66sFNo7Awep+HpLdFhD5MpwHhkMUVdra/P6uuFe0m7BlE
vkHHF52hI8KV7JpSf5HS/URPeJh2frjWyg32xyR+Bt5+xhX5mh3Af20pz5+avTqxDnhDsgTw0hVe
lO1rc9P1x3h6rORXwm9gE2nd0ZiWur88qxtfX6bFOmTbgzV7M/hZvTqu//7KFC7sTXBqLgldRmoE
huTrfOWNgTaFF6K06SQUa/1ejtZmaKecyFkEs0WRLdTcTs8O0pyCGCNYmfQQggXnLRAmjIgn8oA8
VsjKFZbqVmxf5I6UPrgQ8F/s4n08dQ+j41NhetWDCCRxeTM08GrIdfFlLg5n0TlKe8yh+kPtMt2B
EkaCsE4t5kz5keltlnmGjs8MK+CqJc7nYH3lzf2Igbza9LEXGmgNFjgklv+utDDxXC6IJucKLBp0
9+DQXLXCRxMR0znPtd+vhVsLwGU9SfA0ait0YIf2BQRsvA/ERWNALvQCtpHAqbuPWHsw4UmonkJg
dHFAbHv293HW2W1EpxxiJ53m6aitjTfr0X9C/yH6dzFbUQpe3d+n47tK50LUt1kI/sIxW6eTXSOZ
cy4muAkn0K2dyjFmEX68FclKrFYc9kPhpQFPe+cjYsPBD1FrXBTawjwCKsKq3zLgQ6pQfsLvnA7l
WnSaewKkRteqvB2LJ6guJnREY0zwxb1krX4KPSZ1lyGLGOD6JBiRigDWSPwMptw0Z8HwIJEFIp6S
fJElK8jNxEySsPNq6u50rzHO+WzX2rDAMUq3n/0V4m5ontCtjbN9ZSEBiFgAK+mW3LOVvM0T20IJ
+ybfaIdqV6X+37/iZbu/yqK4m4Sz9oD2eIzWwyvTdLYDwCN1ZNPbL1qCze0SdHC4UB4B/i4VZ9rl
H3O8A+q0N1F+EdOPUTkgaqFLAE54YMIHw7NxPovQK+CybYHkOcVB3YJvmEWerqY4yD8ydYbRjmCL
P9ufCeq1FTq51snDGa2fSHZxS5ZlfLOfAiYzdQX5jnIdLCyNvlGDatMewDDPshB+0g8ypgSGwjxl
3ROqc8V4Yio14mBFSgjzkich9yCg0B/24w2bKOkWfgyfeTkYTICXjfyzZWzHD0Xr2LTFxlOzEx6g
/j0+EfDV87s6E+qfrwmREh7uwFFKj/Qixd8NIjGvK+E5/Go1ezzyhIfccVQqwTIi4HjOFzrlIWwa
vOgAm028ky+T9liYW8KrAJhhe/Ifbh1dpWtL0/xAoOZjpA7l9MqzZ9WTaFSCrj4EX7RdAgnJcknw
8Hsdv3QqkAbpzeKh9ZEzhdAINuAC8mRTgs08VeVehV9TMAWu5Tcl/OhUe2ps7Qdb+daiv5WvYcXk
O5qN4CLlU/tGzUm0LIpnFl3O7lK6bIkKkByigRIwesg8uWVoU+6FuUABEgF/F1KtbWpkH6HBXSA6
zSZ7muy6XkX0AaK7gBwRZfikmoY11XnT1lQPsrFrWm/khFWdAt2WFWLFmLCRrxi9gPKVUEpaGx8m
Fc/CuGC5JJ0r19kPno34rglZQDaG9lI0dKEqEnBgeWuL5k02FkZ9DMMVfm9BXSBt5DTZvp6f6UPR
vLOlp+xXQ9JCsUx+EEnE0V9obx3Ur9oj/Fj8SugrTN2kTXJRIWZmlyct09YHbLfwZpPn4CHYxo88
j1q10e97okJkF9uPbmvanjtRJ3dJcKrGHfhGUNa64gZAqrCRJ6tO8zqS38Ilq9KEhtn0LOh56iGR
MLXrm+IWb/ZaMHtx7Rf7mm5lSV6RDv7AjsFuRkMvYF2evFTdGDUBNoRsb1Epw8fLmhPBHeUARzBG
lObVRC5+hM/N1/mBX9v6kkxn+hp6p17rLyRf5aXLL6YCMj1hBO9hcxvbhMTN56lcSE8JCjV5Ua+L
DT03R9jVJGmxb5Tr+tYo9RpcNH9DmQ4mB2ORM8NcpvxxUrH8atB1DC6Ai0JrmUirGO8DCKDn6SW1
URlEqjNGuw5ybGXPcA07qpY53NrnjL8/qjeWeun3aOuvI8x8PTRSZ4Q+DcpLhWWZ6TpOF0t/ID8M
AO2Z00CabYkstcq9MR1GsoJGKv5Xirl004E+gXOQgSBdavVKkXdCfjSIwbWt5IEahLO65sjkja4g
5W2wqGQ1eEmn1k6VuOtEhvfFayiz1DpnKV7QEEeaXS1UWF0Ts3qRE7g6pF5aGi6pK1ox59/hioB8
LHrhtG5IXB+S16B3uVPqnSR9BFa6SqMdbvayVFZKhrj+JNkKzDvsbMKioKyeh7RAv5embdz125Ep
DXHJsU2/X2Oo24VzaGNZvmjxQRx3QvZQIh8TR+Bf6aIpnmDHLVKZnL7yScMvHZtuF7tg6hoBZN3P
mpOVqqAIEojOwgRLGTEQLWUOz3l35olE9HZ+VP1HjeI22Pa66krPLJe3ZbzXg7n5VySaWKfPDDLl
9y7351NlNoU1CeZcD/pLZIyerKKwRhGBcMRlsek85RbyVp7fxasn54/PvGicCIEeKHLJkzMuZ2ow
5jmoQtl6lHqCDhaEAGmu+Gk9JJTJg0sWrptATzceJYoKlEs3Ks/vFj2GFTLJZ6jt2cz/fq3SeW8v
RW5Ab0ue5MQglVE6zSXfMAPSCA8/7wcuSXGaYZPekOsQZ/XNvWAGRcXNa21dvUVnpWxKLRF1GgF0
UzgyLUzN4QShSJ/isJB+n6d/ahGFUH2S4mPcHs64QDLkBeT0EbNoUylN0gexfbHvtP9F2Zktt61l
W/ZXbpx3ZKFvKm7mAwiwFSmKkqzmBaEWfd/j62tAPnXTpl1m1kNG5LEsEySBvddea84xg3fTfzfz
+9T6lmtHET5U91n3G3p8serEhptEd6CZfHHXoyYkpLPD+w1pfGXWTxOwpZSylWgG+a6KNgz+iJhc
Nvd54I7K+5jfqd1tkB1E+aAWzzoSsGJlmiuJBk6Beyu+JYnRlnAKqlXkphzEsbKUpBJ9eZDshL6K
oi1N8WkiSK1E4zES5ZMVN3L5Wkax01Boe/VLyA8yCybtkggQHTh8FHKGKh+96SYiWMFwxR7VaEj2
Wq8uhPHRIL9bUh4Epl/DVtcnO5kK2yJlYtxiM6yPNaonxQ46J5/QJFhLXXKz1qmNreo5Rv80QZH1
133pZv1au9C2/xWXwJPFJgpC0jJEXTqfOElR3Ua6kdJvSTlaXBl332MMSAJAzsftBQuJwYL56JGo
MRfmlzysv320f7yAs8fMkHI9NiUuQL7pnHBdrsh9gxNmMqmMCMi5pGb6apWdP9ao2SVUMLCXqPZ+
fpKCYerEXKDB1CSLWDhO2lsipPtQLxYBhuF6wcl4UVU7gXNOrJoL886H5L0Mj6bm2z4dRuPa+ja9
AFgsfNI3hW15JGJiKV34Xn4NeqBkR3MF7NRUgc2eowiFOk7CIda1k6IzaLiKAJE3wpITrjtBLpfW
crQSJqckrX3AQ6GRfn3ViKRz0ZpdGNU6uWvjdRhVs0gpK52yvGqL5djtM88BtofO41Y3Vx7a2RdC
0lXZ5o0E8mpUOQwseGg5HXKqyY11CeEb/fi9dVMcaANzOvM9HLFOTXUurIjh8ZbKzYAGOqQwXBrw
N1E8Uime5F2MoS2wDQDN+4EOHSNcG/5lfRjkW699N4zKbsg8/v9fJ2fLPTPdGQfKB/jzt9uyjWRT
O6qEh2LRtCirXfEFlSDJqiASv/lIIOcCmhhx4sc+LtqD5pvn7Oai1pgd6MSAMeo4m3VYfakpgjeo
p6FchxyG9Z0pHCjuaoA5ixY6AqM69GHdolRdsiaGlylzQtFBgUjismO1Fxq4vzb/8f/DdVM58sg4
Xc6fbkb15L5PXI+4Grf+y0AT8VQdG5putbThxEtuyrqAIOU2LqJJ1Pckd6l4rhm7P3XDovqo3+M7
vOIKrFQJb2J7RKhU2vmlaNXfncB+utCzVaAbhb5MZC5Ufoa7wTil/RYsSMQY/U2oPXD2mSF7GhX+
UuJSZGxf1C2u2hys+vrPt9Cv4x0+M4OeIegrfKO/GNdlY6zxtLcaFSzRbI9j7BrtNjUfTXHjqard
CkcpQM7gFNxft+2i+5o+lB/dA98vjZRHAwYl9Ge6YjxygJny0JUmN69cTd6ZhFJduOXPTQISyHEK
XDxpCqm0xi+DS253bzIKKTkps6eB2q55KzaRt6HTZ8huvlLv8je0hU6wi0xHW0DISpMr+Qqt9U7b
5BfG7+fL+d9Xo+IYovinWjh7AuRGrxorEgh72aQnmop08f3B1p+MhbGCwDDRL7+0pP8/XhMNB+CZ
Wbl1duao9EbLfd1LeOiDdNkexNLuPAe5qXCfbzK30m6z/SUylnQuIPn+TsEPQ/KclQ/n5sdKrTOi
54r0JN7IW7ooVxqQOsLfkNjDQ3kPiQnAy06KorWMSkyKi6xZ09pA4hu66T1dNZb0uSdwpwUEqh+Y
Qw1sSPsJmU51E7yod4K3Iya4kF2qeJrUBcpsdCkcBRaZZ8eTLfrLQHEn/8r88Ie1rjljufQ7B0xb
1NvqN876POp4sQk7a/COLOmypTK1B9hUzuXClZK6dAU54ftIXklYFVaBt6spMImHze8DEuEYvAaU
I6haj2Xn8td8or3c8I6YiV3KVsmAVl1XwTpTyV1FEAORf1EIa6nb1NVtlp1AwpHsUylcTnuksIlu
YLSTCZ8tMMwWs+dd+JBQc9c7n4mKUD1bykOL3ILw557T/dTfNN0mv5TTqJ/1/75/czRxmSyqElKR
s2Ja95uymbIkAc6MX8qo1xmSNlnaT812AqcWXyXlU6hsJxr1jfZh1m+F/iEzT27rb9JUOjG3taAT
t3MUQnqnnQ3kJE4qu8NzWVaLOj3ItS3juBwcNmZjcsToLWyvdfKVsrWCWQI5gwLu3iayIMEswhG+
XQyYaBH70RBaqCgQZGID5DetOxnNcno2gscJDZ1B7ljLM56l5VZlx031wO7Sns0kxnf3AXRrHV6K
oDhPr//6sGZFJNMUSkT9XNmlYOz0p1RLTqVrrhCr6yDl0XSbu9JY4vCU062CJKWbez2oSQXlCgpa
CjJQhDMDo8jBE5HqR+K70ZX6GTfdBsx0OgCF0l5BS3LTy2hKx9vY3MradQj9M36P1dfYqu2YPTs1
PiX5eez+A3Hd+VT1+1sD1vNlaAItf9aNocGUFU2kJyeJFnS0Rvxdf07L4mi9Dq/zsU5JP60bRnvL
iy6es7Pl91emQpinq3OO19mKFSZtYampkZzCT/+l2PAgXicPAXisg76Ol5dYLOe76y8vd1YVGZIQ
1EZpJhyfg+PszJ0/WxQAbinvJNEWFvSkl4or6QuT+IVyGWvry1pXbd7DfyiO/r4K5EHsWDRazw/x
red3Yj1YCWEF0mMM1nJaiz2+AP+mvs+frdfWcuEP05mO3slLnaVCSelMoC5I9UTSaB7lJ/ztLyQ5
gnlB1kUYCHj9VcaS8uBz29gckVhchKcwsHsTQsahg9xdOK1FsLcdX7NKNfriMjb8vFPw/Y2ZiqLI
38ObztaTrhGjVm7Yf9SVuU0JAJj1ZgyspZL8jQU06xTOxyK+6rDmKwsm5wMlOo+ythl3l8qBc/3b
+cWcO3ZlL++srunI5PXdSr4C1RqY60T7kLnBaG+Jbi0uOn2Vwx3u3IEeOxC2fYDQspeXgQPxmIUG
p1iCf4/yncLPaK5861X4TNQblqpOvFYDO3aAY+vtp6I6qUG6kul61cJ7acuH6KJ75szg+vWGMLXD
y6HfC2DwrKIQSt0ayr5OTvEnrfcNKKHhtcFf3Dkpx0NpWfYb0d/UyWEiPJtEp1W/9OxoLZGL1DK1
PfAuPHPrp3fR/aSAILJVZV9cAl+dd0jmq9T4H0YfHmdGg2f3gAmfzLAEM6YaIO9kBv4rwXwDaLTo
nrsdqekJR3uOXGs6DpW5wKYkfFITLNDrMUNk8ye0lhylS62br+/77Kn78cLOpSNaOQiNVgcpWbAk
5NDdtNaxdA1qeSaixGvMCHSIT/EVRIt6Sa42Q+B9X9jee4kOIhveh3QvSa/wDaxmLSikyz+MqYMA
uwDVUKuIYLZ+4nYFSX8rsheaY+zG+3DBHd6e2jdL26rS7lSZN7o/c4O9xTR73upblW6jzEPqB+ik
Pjha57FimzKtYkdLHwsUBjnPyKLiKAmBlinH9dAc/eY67fZmppEyxisMn8Iq2lbEs+oASBO+b89y
TPWaYJiJc3H2WCrdRkKCV9cPaqEvOhFjaCIvQvVeEgs77T+n5pmAYN/jesftMIJ/zolhYJnwP7Ng
PcqxLZv2ZZ/Buar762ah1QI7g8hOhnNny7+OEadtsjA9DcDql7I78jBqDjWe7C+Rv6ktCr4bUjTU
bJ7Tsi/wOagCpHQzwTyk12sDmOUCrA1RvkJ/Y+ZObi6F95IUGLRZl/RY59KC75erUCqhBtLnc9HP
h2qrqQpZT6npx/Z+qgiYCtHikKVGpNG0T/29YL0E8RXO/fleCvAXLctgPk/SPwggWFPQkU1RFQ9N
vVPbTZ/Nvig3EtxOvkkSmm+6aFMpWuExF2m1DsI+ShaZdWVqq5hNicG3Pc+B86tLa6X0pSY6fzik
H97Z2bHTEiTVC1u+CMgQa8PYZt6NGGy86pjL+97iZt0htpq0b+anRGdO3HrJoVR37J2G6EDJmSky
A4vngmQjAjz67rrfp9Nqsm4sdOTm/J3NIQXDingOy7viZJh2toLqJNnKMrJRGwVjpS39cQkfn1KZ
M1rlHfBd6sIyLW6Skki+2u0le6QRihRvQHn6yWi1JwqNwklf5rfGR2IsUvI8tY01kDqzhmm1jW4I
FHnEUkhc4dCvy8lpopWsrUJhJ3TrDp9XRD/rmWGvnuAtPJT6nGkMIw/ofjTcKP1Th6osX+LDHRpH
uhRi97ujE9ED/76hzu5/sdZ9oQHgchI5K0MfQrOZusWmWAZLNIiVeh1B0fXumHyM7pggFoee91Sp
nEeWsWkDkZPJ/GUOeSlM5/zs/8udflYoZV6uNrViRpQoc8c/WnZIEnQE3yBKSyFeiOGbWF8nBrGL
oHZd7m5PsLOH+Co6GfhVoJVOzkRmKGMVr7xVkQX44+s8OSUPdXQ9BiZFhTj1hSnLn7sWF5/Rs12y
FSWy6wI/PhFGXqSgrqxXBp9wm7IvBX7HTROtDAkeEzMcu0TjadCmsCWNvOYNjydRrgaOTuLZ3OQB
iX7zre/sEm3rzcykCpcYHlhh9ZwpFU0NLF9HDOehct1K98S/EZC3rq0LnY3zVu33b0OVRDppczfh
XJLNnKyPYk2PTlTmRIIvjGV+k+QbxXoK+m9NjjZr1zSHlgtVTqmK0MA1kG4mtnjneY5HCGG754Eo
op1qPkVIGrSjbDkSxyT5Qp/tdxXgrL8WiUYhh+qX+ZTSt4OuEIx1mgkiG3+tmARWbz2O+zH7XozJ
JVJXKmNEQgtn1I22mIa10W/aYpsyluQDlYJ5Qb10XWfqj69P8MfrOlvfTK2Ls4Lo1tN0PT0ybZ6d
38XSeBWEHW21QUdIOFtdJFiudvUCemOEY0SpjctMzzZM8i9FLH6pvc9XXMIDZ26CwdH7XA3ux41R
hTVPmPfcu+VBWfPsdy4yQuXQuMiOt+hQGG+OD5wll39+Rn677WKsURDEkBqKteLnfSzqJTNI5Dw9
Cfj03zqO92P/IovAKzR1oThds07eAiJE9RX5c4p5V7dPergq/bWH/geeMlpzO9EoitaBKdnJAP6C
26mFb740gd+Xs1PgwiXPK+H5x/XjJZ/ZZfV6PnFEZXoKv2FGYMwUH6p3fNV6BkVwLaCcQcVMXx5D
OHJyy5WKNVlvQbXynEpeC9mhHG6reDtNm1g8FvIq4lcFtis7a6+D/KtqAoLb9YSZXnh6z+llX/fe
j5d+VhH7UZ8JspWkpy9svrS3VMLacghfGsNL7Mfjod+TEo6JZoztLNnnj+Ojottwc1jpTfGqrW9i
7YOwR28TFhsA95daG0Qp/e7Txf5FyL2moFY4K2yaUh7FyOsp2tXlwG5jbWX1cSLinJ65LeZHfdpr
/ouaulS9kx4hx+sxhx+VWbckzDIgAeYwzbryLvYOCsMT7QQDVqs2aXqrodtDpkOfWMZVmJPPh/Ie
9YBrbq38qUSD1Q8M7luRBHoY7e0JP2RR7RPrNcdS0CVYGZ8l9Vs+uWhUB4LcagdRJ3GkKZPoGuj/
wkCajOzDnU4t5M56c0gm21ccPXB79cowHjWQbCd/MayKb9UJVJR43bk00m+URcgca5N8ginJip2G
RDoNnP5Rl5msi2sDl1HWvio1RmRkzbMxO6nemuotk/Z98ALgXxY4y0gkv6OvPgYnxILCzSSjWYII
3YHOFKej3+9MYxOMnN4Nx6hOarnxm22zU69JCsdLh8kg5gTkufDqkN/jyByfTMWtGcQtwpWQHzgl
wWsHA9BscbLY2kK46TLHIrewAYkdotcN3Ui9yxi/1d9k7p9jSAzH2F+IGTjXs3y/i3+4Rc5W0Gqw
uknSeAC9584RYJSnxLJhikB76QZP2hVUMyIPmffO1o6XXrhGc9nAnygWOlCze8u5tIr9rpmj6T9c
0Vnx1JuKF/U1q1i0qTb9StkNr0a08LfZrQA53SaneSaskThAok/rVNEKW8qfV6XfLuI6lGUGDr/D
ljWKPratxyVo+FERxq2qY3fL4XWhb5rKngkOnzr31naeql8ESv2me8v7/58XN+aH+gctSGOVWhDH
rCvqnkNk+tIfotaOONbFTqRuZEqvxH/qS/hpi8RbiLfKjXCjL9WHgMEHnW1vJ4bXRbcnJHSiJohW
6cOfPx3196vKvy/wbMKs1oMcSmmantD7OOFhchRHQzCRX8nKbTC9+cWp4rhsui022M4NQImRLgWY
2phbAyThInvEthmGDk2Z/GlC5MJT3uPfs0e6yxHHqhuteO68kxG6jbYIujUdjT+/h99vlT98yGet
US+1Jj8YMk6onD+t657Mm5qGLeHOSrcU+00ZbOVg62sPvXk1Ahr0ToL3WA9LqmeqRnB/bwocbIAr
+MUj/RhFRxXrGWm8enPo0lPL4erPV/zbe5KywsAyMgcHnRcWSdA0X2DTU/HGbWGA70L/TCo5p/md
dR9WDt7OnnA3nJAca6gy/vz68lw8nO/Us8YMdTjwh18ojGPQW55nRenJpBGJBjFYxNtCwPawieVd
qx5EDRjcxoeNVy001NO5fWi++Yvshj+8LXyK1acRlebYLvvx0lY8b7W/XJs2z4CppGk3nBU+Qh3U
WtBwzG1ICzA/6bLKwXoot516P8mulu6NwpWIN49Qp7jFuEB726qzyaXyF4m/MWCucHJ8irSHHBlY
vhyGVcXR8MLk9fdfIRU0Eq85V/p8O66MNCETkdrQgj51JzlMW3Hg0sQrV5qyoe+3YKLgerkzxTtF
Wl7kwJwzJ74We+uHCzhb7LXIiEwj4lyqUCAypsJYT0gg5TxOr5dyU6IMsoGU+M4lw8PFVz5b1CWz
jElS4ZX7G/Rj6WHY1B+etiDXkaaci4H5ubwt9pd8Zef6gPkN67NQgv1k1v6cdy17Rc1bIaqSE3jH
Nj+2GjyehZHf9dGDwngyJlM1pohBFhMt9blEGJa1tiiFNdHcSuI207os9wSDNaNDiyMZF4JmV+Im
KD4bfwmF2ncuedJ+tyFzyTiNLYxpjJnP7+WqU8IynpL5qKUVd9FwG4nsObIT0sXbJE50SzIZ2pJP
Y3xuso8+u4YipNeustDXjAqSBfT5C4/+b3akny7prEj3rN40+1pkmkNnVLnC7KGOz3HDUKWlUzBx
HsxorYPAl0jWW3jeW0k2h0U1gwceHSXhWrobJCu4tV5DfbPWKCgehLs/X+Xvnq6frvKsHq9UX/G4
D+Yphc/358jT/SQsSJ3ziLxrSSpOQ7fQcexvhXH7H0SU/2bm9cPr4y37ed8uozYom4bXR1EKmHLk
nO6WzyOooTlfhRTI5QzCQXo+0PFDrfxIt/ZFJX8TKe2fP4pzitv3254TIM16c8ZmntX9ZjWUrTe2
iBSyJ4XdKvKuzf6+bq/iBEvfus13YnMlvrT7wNEOJUZ61YXfNB3AXcvyoW1W+nRMo3vg3lm4xxob
V1uCaUPHv5i0/LvOAvhnVUXiQVvhl6GZGtNAhhAdnUrNrotv2bAjexXrAH6L6BEdI3ZWMcKbu0Mg
46POgoIyEBkIjmSTjGQpMJG1/xZc/K+34X/7H/nx+85R/+u/+e+3vJhNnkFz9p//2odvVV7nn81/
z7/2P3/t51/613Xxkd021cdHs38pzv/mT7/Iv//36zsvzctP/wHxNSSHsP2oxtNH3SbN14twpfPf
/E9/+F8fX//K3Vh8/POvt7zNiGs7ffhhnv3194827//8C8vxD7fS/O///cPDS8rv3fZhM31UyUv2
/stvfbzUzT//ksR/EKeg6hb2BJl5uUoHsf+Yf6L9wwLlrbFs6TwGuMj4SZZXTfDPv1TjH7hd5yhW
lmBiW+aboM7brx9p/2DkpcPW1mRUZaIu//V/3/1P39O/v7f/QnVyzMOsqXk7NM9+KgUM8oS/QtTR
pxHSxL939hSSqOeXUijL6BbihebTUTCZ8yEf5P8lbcsQ7bVpKtluTE+ihd0pdqoGjGo9GZeIeAjV
O9/PkTl5zDfDDO26NJB1Yun93pBPUZOkOAxTYrUkg9Jr7n+J5rsZDd8mAz0giJCx0z1KiLdgKkU3
63CkK438WHdTvqnwXfURPHNhGKFnFkYOn3CKMJ4CYW9NH/N6pVsrYm0xs6TtWlPbad/iy2ZwEVMs
q8ZKqrKVUKEu4BhK9ZkJhOYN8rCUBZkgFB11SiYci9Ajf1tC32KW47rUw2ZXl7MNJ9yXvhQvOyEW
HG30WlwVTen0AhNESU7vs67utmUdmYDISZcrMJALZTcQQElBtZPlGAhnhOlm8tNXWadoJghr5esD
nl/8EIMnfxSll7hBC6poVO8IkJMXCqdgvRCZ/Aw6wVJJ9NGp3Vsa9802VJ+E+ErSGxRDtSHacmNu
O10HiCWZglt0veqocICMpkc7LKc+1Wb82pYFeedd/zjoQrGqsCyZPiMIq66umzTi2hLZIvEjWZaI
WYaofAp8BYc1H3pdjv62x4I09jrIygKTcYAtKZe9wxBHlSuqfbbommkzaHG9DOi5+q1xpRkvodwp
u3EKb/1S9pwhtvZMkNDOhaFIFgWZv1KSLXUBJlRQFTru4f6+rUxUp4VX2mKPzWlSUIj1cX3iwVpQ
ANp9rk3XsYzXTs93fpqO9oia1x2DV7VKRzfGQFNqCRoSBEsp4VJWqsCRk5apJAZO4mfKMig4f6hK
cA+oIVwnac8XHkqHpmnuqjqUERarS833sTM+lhrWxFZhtB2m5tKsMI+XWX5rEolqIn5B6tcZrioD
JMH5ST+f8GkvFeuj0NElT6SdKAsWRP5QW3WDCqraQCRVp9auGLKeucF4UMRgXTJnQh2lBMsYFrKd
V2awUvpMdbv+oWgJeBQ9LXAbiWGmZo7l1qrlW0kp6N8V4qEOsJ5EqoZBq+AKerWzVfy4YQJ+UIwx
+8iZwMyt6h7Ckc01NCyDfcE/1NqjoQ63E82vXZNb93GaDDeab7ylk8BwPGgR/HJQUVLgB41MxoCC
CcefsniptOq0GwzlRhSC51K4kSdi2Zpa/CZ3qXcViv2tMHbLusj6XTABwUkq/dBnI6VLg52Uj472
x6OYZPWi6xkdZwb9Ua0Fgmp2jbnuN8PUh4sglXZhiuUSJ0mwbNo828uGupbSGEAJ3TT4+7nrBf7K
y4jTSzM0xwFBTp4mI4GuTgJ3DgkQvZ0OloQ9zaNVWOp2hk1klYfTkycqaKQLhKxgHdS45pjcFDdG
VH8MaZO5fjnAr9RIJ5MaBjeNGpigc/kqcYpJgpodudMa3jPzvzrDzYcgPcYtVEyD08q04TK8Fp7e
yitPWimKiQAlY0opKe9FwdxY9IJ8V9dgriaBIrpMWEMaX+YUL5rzUKCiiu6F2DXrdjMY3quiJ47V
qc2G49t9pOaHVBPGdSNNB82DIKs2+aYWg5TPzNWosUPNGUpxeClawZVNIk0MufdcjSXLn5pw3YzA
T1SUjxWnFbNALTGFQCpUqQWcU7wG/MomoC2U+9eB0JU89pa50rX0ehJDgB5S84yeMndYekAo18ki
AGHqaKanOXCWg7E6aXXJ6h9jkg0HFDddtBZb+VsZb9Mh6beCCQg08k26e+NAz3IYTbuVCRHWI82V
UjLtlHlt6PnapEaO1karvBsSTUlykdGOTa7h9QFVKLrHJCNMPEfaqIKqNYb8QW29Gz82SGc36r1U
wnGEmBcbvJmK+IFVaErHMEypt/Oxt+sEi6oFrDgZjGNVSQAArI8i4u8N9PRs2ZheLNHg4GJVWzMN
sNj5MIuqbnjIQFaNhDeUhQcrNzS3mWGE150uHA3KooVXQNuamnar9xw7DDlELpXEnqvS2Q6EBjwI
26OX0FzlDyxuBnes505IBejX0GG48se5NmDPFuAWKzDyjCbytokA4liMV2M29LaQoKXJxQ7ciKFW
9IlI88pCmsEkfjoWeCdFqxAVJ5AChbTSVmJNa5Vpkhv4BIHFBv2iCO3Mk16+jVT045yXbGXCycv6
50owyL1S4IWFldJg2Ma+nlnmlUbekcXPHHPGN00eKUIjcQPMDXsPd/NQoGOK6uYRRtWGZbF2RI/9
t06EUyf17/PzLrO5YBWGs6B4wSqOQ0cIRd8eJPUuNeuE03S4N4QZWTtajHs6ss99Id+EagimrJY4
L+XKt9zLeITGGv201KM+Razp1Iq5iXKQfcq+S2sESmXDXZWq6J1zaNW1xNOcjyRoxVC+IkTtqh52
j0o1rdCRtLHxIFdMzoeI3JGqgEdYKeZhJIBHG+Y3VovwdceWsIGJzNQk016mql9mmAnQ9IoftBsX
BqScxjN7J48TN/MkgnuQK63EkGibiVjiUO6/BbmJFljmBGPK1YfGAHPdp0jVQu0zqpobDVN9x39b
RZY58w9yrWE8qxr0jAcFlRjDTnQ2DZlIfls4/NXXKEJhm0/CWq4U75Cb/k5MZmWRUnLYGLIb4ldo
bdHTsKWmWRUwG+9GtUEcPAnl0hg5uxjcr+2wbYrU28tUZOQFpm7c++TzYS+Uhb7DxsSCoUsabDah
W/XhdDv6wxMz46GsY1cZ1QooY37FK4Mq6WW+PK9E9NCL0koOqIniRgN6/dKz9gDxrpe9QBaUgGi+
r9zJFO/rzmgRGofboJZbV4hyFEO9zok8ggCSJhIunL1Imicbe3lVasQGmYW8N1PzaI2BZkvWjlRX
c9XX6CUiI/dYolTF7UZj3ULstPV5g0wbyw1ZmaK035VW+CIJxC/wfskNl9daKr4mpoejYWIfToiL
ARLxomWosPsiTuf9/xAO4rCVZ02EPADGHYu1GIzlRulTnuZw0RnKUkYFvJN6QupSfyDCERFOlA3D
XhcwWQrrqUPJ4hU6CKEZMdN3rPeGyk5vpg1mgdkV5vvYBpg3ZtORZ5EltiCJhdJKvZ4aOLwzdyas
sT3Ilm4naY60Dry/bjQhxAnxruuE19ZT+00zgYAeU/rbWsZYXu3qYzEpFgseoAyh/IT6bZ6MQjCX
4wTFKBsB5XRBQow2Z8RKGetlRUNiDOI9aueAsegmzHNKcaV/D8LpmBjS+2ig0x0H86H1kmwlZu0y
LvrbOizqjQxhy/MTRFVT9hAK3a2arRTIFPNTmjAYE7sR5oku8H02bxLW+NJIt4WlPZWmmQCOR4ao
yIcoZCxemzNoWFc6N84UBHKTdAUmHnqogqtOntHgXl6swMXlee9mqn+v9Vnu9Dq/peidD0pUQVkX
0qlkq1S9ZwYWbMJyPTgcfdxRnNAeDSWZHoEM2KQhaKJX+bNuor2pjzFO+bSlbiP/y/frhVLwjQJx
LvAYrChG01We4RT3PfOlzgOwepIIdUrKsFVIKsANDTxpwen5Sg1zODcwS9b6hMrTqEZHs4CCTqys
p7LQTnWRtLu05RPS4eq4Q6X5e6Wfdo2YmDfCodHSTYHDcqeO2Ox60NiD1t8EEtqLxDB2hI+zyaLd
9JRpXMeR8iZSKHYGGh9d+LCMZKWlVcFSlL9IXVluqzq7ph817lRvvCqD7NUo9XYVidax8ut0PQ3l
i9nqyHBVrVkN7XjXaELs5O0i6CfRbdqWEIlQWGepuZ1S3z+WZSkzbctvoJw/TzHGX9oG7Et9yU4Y
HYpEuu2S3FENpFCeL3HyIvQDYQmHy0iqESbpg1209L7Z0UJDfZ+PiwjZd6XqmGPW36hGCoRnajnR
SJ6wFqVxLxQNgntFeS8zAVU0M1nVk49SMxm7KAnRBIaYbMMeS3IAniHlNreNICfhrUPYkuJ2LyWL
VbjlzSbrQCgMuBY1JjCIAWPPtfchDJ6kFO22j49VLq5zq6rtIK9mTemASiKZ7ituIzTLzKRF8Vsg
JYnjgaIKezan9ksca6aWO2FutYxu2/mwIMeyXJeJ91xplezWHQJKrXulwUJaOsIfdH/Me9pgcmIF
0V8NyrDtPG571SIZtVdWUse8mBaOVtegYbLoM4A1aEY7pUM8bDAySAazsZsu6xAmam6k0wgKfI51
IdEKwTjWq6rqty2V3HZ89CMCXoZwqBnBDg+tCBdoupETlr1KdcQBdhaPaMG52QklHz1tLvnLOs2v
U+ygG09pdpohchV86hrDvmUrE7dAXFF1FYzGt5w7OewxiwBSKWFr9aUdadwX8uQ9lapfAp+AGNax
ULRl1dI+YBVvimtlQF43eCSEyPrJFIMHOD8colRjWVQAhPOh2YrYDwkG8JNAWmnmAOUsYSxh9gZm
EfNtIDWSnYRJ95RxJxTJu+B3mPq0MlrAQNyMFTd6lQDlRXfKzn3vG1QIHTtqV9XM0WvFs/t+ZDjD
h1OYobowG1gMEY8sQa0sk6UADEas4re6gjyYR5tR+5CEaBHJzXUG+IvoRVohw0rT+sBRBIH2qY9Y
wEiiXYtwLS81xAuh+Fil7R1Cl3ghBQY1Vat/CiZLiZXopZvowaNAd7/KcnGpa0xXEv84ZuzSor7X
M7xlbYkKtJNophfMmvEmFL3IYE3aJQqtPis3nuP0VFsfmW4HFdZpvW5Z8UJOGkVDJlOWT+9RjVQq
wfjraDShmOdoJof+btOK91anvNem8pmysMsTxLxKjD/VeFRWkcL2HJCTW1MasRoMi6Lqr8xCXGZ9
Ny2tSrdFYVh6IzTVvrHu+LghaugSQjKzrJ3OSPaqHA5u7iEe9gfFcMBXXJvGQOChf+qHVWRpzV4u
1W1GttOoSk+KYN612jTaUiVx8KffY9ejt6Unibm9eRsB7Vhysah4lKJG4skunhNNPeZSFK5M3yk1
+ZgXglMEwlKuq93YgqzXBUzpofXJSTrEiw/+JPNCC7vN/2HuPJZcV7L1/EIXVwASdkpXJIvlWXaC
KJsJk/A2n14fu9WSbmsizRTRcTpOnG2KBplr/VZvvaF+4rn86zu8M3Y6wulH5LPpCulECGOfpPq3
s4PvKS2zdZm/Fi2f8EjUT8iaUUq32VntZTblsha+6XeTSZCGLt+dzj6aadhEVXAufRLOqtQlNhst
qVPXu3FqEXpmTEuWIAlNJs6WyhDas1Z5wG0wDMWdWop9kXIEp8ElsNdSxd6d1Cn31mMxs/SW6XMc
pVj6UgsVqC5eRkUI7DyNP4E0qMq8ZGAO+hCdmIikbMiMGHD4SX/XdsQ7ghNaKG5PzRAE+JJ2FZAj
/9V5Hq3mo/UipNXlTWyhWsgEYgK3D/H0JN26K3loCuJed7n3XZRRvdNioJsyuB8ru7pZSs4EGbvt
zkPOUXh3jftTLPV5ttx8l6tqG/SLd1oueUBVB9AiYwwReOe1U65TNZy7ra3NsS3YioS0tpP0rpYF
/MUrFNcp9v5psou1S8WeiZqzKTS+lXyksqAu7osg/ODa/S3amQLWzqPEw5d3dU++aqUcNOHtQNoZ
HTj6oFJksE1+Ia6sE2OXvUkrfz1IQRLq2B3ItNjM9toKEgf9S/EyeIjbrcF8+smEv0o4J/CoKxzZ
K1GH8VXljyRCxuNxsRMMcL5VbGuZXYd+g8BlQvJbQjhVYf+hvHa5ClNMB6Xg8w8FfZ6zm3wZldwP
JKmbenhq9cgiN3saPKGaV31eYABKhViPZAaMiUMcfwr56BLYpqT8m7n+U10cwzx9VN0QkcXvrYqI
9cBrzUFx59NtknICjUBKrt0+NnNynzgDUUUjsBOqoz/BbX2VfeG2NUdgv6qnSjkfSLlzEOu4TRWf
MEnzJsV32oynuBjew4Xm2tQKOXNDPM3lOcM+d0SM7IZleZNn1wGNB1uV0x1ABAtONWqFprko1lym
9I1PiAes8MOUwaOyIwC+4akEb92A6zgpqTAJAsk6T1deo3d2iBCx6qPHOGmuiCyY7i/Y0KqdBcqp
aL5ytD3e5CWXz2R31NOQtqRm1TIvY8NbeNxqP3KQgBJLWs4NHaSkitexRVBFIc+FRdACEDxSmcl+
UlEEasmEnkQpatGUEBrpoLO3MpcMRst7SCcMMzV5XZScAIGP63e2ftJPwmr6x/fK6fJmQxuQWEHR
rGVBcky4qNtLBfqpbEJQ4ozmX2CtdSUyvpRRdT3Ear6TOcu213v+alJE8WljU7qalaiaRDgS0UeR
bxFaGAvdodz3tov/8wIQupThtBNKUZ33JH3X265Oil1t+8kuxuKBfCRd+wl5NLU6O3F67TYkW6al
5a0dWVE9VENP5eW9I8aOg3Niz8zaq24itKSW9UuUNN9aBa/GmXbzMsE1KXb0pdJ0d8c3YQN476Ye
D/vo3VQ0vbbRG/APlEHzOKCFdsqQmP+mXsD+1DvdnnLljuYxdVo2x8uwQ4C6QPs3CG+nJooxHaAq
U7qYSKYGi6SZmZ6JitRKvOXNAxvuTWlEfg4JNJgqxp1pJDCoDP/mGdLUldHb4CRPSxcKWp/QPxpb
r6ok2rVtuK3r2d5YQ8TEae9M3B3RrckucO/MrE+yIpbDH7XEv+rfJoCide9U+z6jV3RxNnbDgRZE
fcJOZr0a2e0SH+U/a2q61+2bNtEHtt/PehlJYm/ajW2N7w3+MjfW2W6eIq5jp+nZDkMM4MFv1fvD
qm4xrhMONO3S9DmsDfPZcMvaTohJhYom5NmvfXpRLYNzw5juaJym2xru45Xn42cWNsj2NKGtKypc
uh4nz+hE8yWmoS5wiEgVu2sLN2s3F+O1HKPHvKITfRoYVSaPspdh5mfzjM3HWT850j06tXpz+vAk
Go80PnTU5XVTESVfTtG1tYjlzQ767VhkP00bhU92eLHjl9NEq5f1mMuYqsnRXCKN3LWf9tMXANpA
WQ7J9pukyJrT6Cnk71YLFlBm+VU4hS/p2PBHSO6+iCOtNB/Z3KZgS9OdbGoXpcnwgpTU5qadUy4O
Hnkhg3ZdZSBKtkVqE8uiuRvrl6aop6vJVS9dpvl6k2336OfyuSvbr/nPVuGurQu5t1MaJYQ+lWiN
V8apJbtyhASTA9Eh8eShjQO18+2x5vJCHTQMr20v0qPFMoilhb6HYLJel3S+lnPvoyunAai0FArg
zpsQaXKyCX/cJP6k9+Fs/G0+ophxLCB0Tw7zm/ZJK0/Tz6q09pNX/JoOjplvR3c3JtbGpM2HrpwN
0Jc+1R1VpGO9r23tXzVO0t8Utw7bJybjjoRUPVXbQibWTUHYiKh4S7I8ida5mAJKZVkpani0/ViI
l3accEU1N51JDkpXv3k8JyxmfK/QJUU0WzqU3E+d2PbxmB7C7DYJYYytZiKJve1BetJ8W6iGCO2h
8A5diXa1/Azt2burUVqK5XOukmmH7urLz/AwT6MFLx9raCMxrPOG7MK2nW1Wkm4foFPN2bA80Joa
T86mcpY/sBuqjfzqmLCKr90MXNi2m4UGGjDm1KHzI3CtPeBJczOM/VOhgPlCBgexKGzxsn3xqvY7
rwlQHKpK0JkOwNJEqSFggDkln+vbOuHMnYP8JSmWJzGW/sHPgBiDiTMoTWp6rPVD7RHIWpfnlsdx
FScVK2ZVEj4PoXrn2eWC295hBOvd55wG5ZEUgUUbZ+0jUR077uBSCbIf6uR9tEDirTEpUa9rXH7w
SSUP08yUljpkAdreT3p5gkWG+X0QaD2izGwG3Tgc7gc1UCrfZOLsanJB9GxQ29TNuvnLRf2oiJYu
NRaMnIEGM374NdU/2QX4wxrbKWSOoV0+hmMA3k/QUcZo457cqnisZ/07Bt2u7Cv4nyF5dyrPgQ2C
+hRptLKD6WIkqs9DXGC7NUO/hsU+RT3oSSzHl45S5SYsb4J3FhDX3rdJ9Ds4oAosykv5ODb+dxNU
DOvJzo7nQxwshzDI973C1lK2CP6ozhQXr8tWGIaDztOftMe+8ZVeloo3tgVe8m972xlIdKo+kyim
B62Kbp1668XWhucdZYX5chYk03Z2W5W4sjUmvcLMPnf7/WzK+y4g2KyOOX5FSYeDJZ3bKWRdhp3p
CDujOqdO99TiWPfJ5UX20XAlLJ+rI4rx15W1eQmT4zxS2u3o0QfChvWea5tslLx/H2vsxtmYHXua
2BagypuBH/TK1tkBAvGw6FDdeGRQ2dQcHxUrRjctMRHvKt70cENs9mm1m4hxkt5E6ltFFcMYJ4zx
dOJ6Ie+SDV523bb4Q7tcekD+BP5Zog7QVFbE03Wdw+oSdscgwzZMzkW76RpSdsLgScnqM3Iis2tE
c85C/JCB8W795ZJ77SGGDoHlKNchk9qm1+gAEUR6qnfDuBqsskwQg0XkMQOR8m3cJhHdhMt8txTi
wbOZjW1m8UMTD/dTML6baK16tO6+op2nqmcmIMGD0fn70UCpFL7DSoWPtJqIVK8iDyuwP0HUy1uP
mJ+lssxWCQemz0cp2tqsnq2ubkvbc05VRnKClMSpLBZG7ahj2gI/2NeVHaxtxTXfBY+VUxK05fTO
VkpI7zjrj5non22VHBmm7J1tlaQdzJG1IWpwr8fQQsaAYr6dFf1Qy3CN8GHhMOJ5WrgaaL0k4nIe
SndTYHHNJr7heQ3/maiEMMvMfR7mCuYgp8Y7mYg6clkgm3nepJGbn6RLH3Sf00prQ7o20yVQN8q3
mr2aLYbMC3syNL/JSt7GA6f+7Fq7KtJPqY0ErQ3Y8evWkVvqn5NN6ttfs19WW1HCkULbh3u+FHtR
WFx5VnKTWK48WhwkTNl7b9E4mxEXhEahzazILOqG5qVYwieV9mdjYT3xffWVvja6h2UV0QhYi0dA
2uzcRf7luZBDYU1ARazcd79rD4ZzKiGjEMq3q4/IIoIfx/rLKzvajG16Maj90C7+Cl+QwwGZj6GL
MFSJgGyEmiwbCaWjyMB3cOjmo//gzf2VGGYiYPuM/Mlp3qapbD6CjHFwKAi3jMfpZ9F/VZP/BsX8
7HCpGw93R5981swXJodqDJqABXfIdoyb7VUxdo92whvdOVl2gAN60QGlNUaTMdHp3yAYj9XgLyt3
cImzsYTh9fBqbFE9J+4IfJ2BwqbNK7AMW66QL61dvuR+eLZy0oaX3AlWCbHsYYsU2JUZcY0gTyuk
KpIacPJ7E6ok+kLqu9Lt+cy4vhJHfA1ReMzz4Df2jLfN8UQRphDtiRYB+qGaZfCsjXeB+xfet3Iu
trZfeyu2lk2cE+w8zZ69N74N2WryXVbRA2IBdvYRrotmvOSpmuBMOd+wFibMtg7KwEXKlAznfOup
GV6kIbSltDqWtuyqWqDLGz9ceaWE+2/6HNQqOTA2R3ve9I9R8IhamQM7G0OLepDwE4rxRqNVEO7P
BKV/zDQBYPPyZ8XNVwViu2op9d2M0sbeMSE5T4dfXbkfTcJsWV4w15h2L+LuGkFaDPjL14BLFqDo
xkpyfbXUHVgdxH+dAKq5A6ktVHM4BXZaW0LQxclOsiSt+FbpqyTIfiZNt5MO028ZFjY8bIkVmDBF
ZZfF6R//YO4qTt3Y5jRAXkLIEvJ1w6HtrrNe/boK/sa0NaGCiTdvSbL6cH15cFzKKNPYJXLH+UWb
XezshGZbf+AXelS24pJ28lPew8raEzg6PFm/nQx0jaGSLPlIGZZPjS6hzJNPppnVEo3Jtax87C4C
l03ypCpCect2ZjKRtzUhXzcpJn8/f8l6l/NjGd6bgHL2EXxpXF6GUNO1Ek1PpetlDx0fONvPfZ85
5nGqq9tE002KIN7aFSJ69MaKO8fFbFksnMYilF9ouImnn5DvDcxLG9NMOVlvZiS/GRJzKMNbfxyp
AZr4TTkQQEVp1L0rQadHn0Tx2MM2lEZIHtomv3atnBhj7rW56QYkngZyPmQZiw3iz8yj2G5pY1Jq
Whrv2LtJxS0eemMAOwPxMw0BiKkm67AnWR2OGoB9vqnIEoLb56BDHdmmOJHaS1/DOLAOBcurw1WE
8DWX+wAxeSrmXeMMHMqx/5qHVAl2nv1UCBsGnhnr0HQAH+QWZxTNbwr4pLXGbr6ynNYFPpH7z6LM
srtWv1pkJ4MXjwkJOkovP4kNjlR0UOkOs8vQ6O9ssW4bqyFBSQ3b0VHFFmLmfixTZy1DcnMNnOuw
AO84A8YJRYZmvBQfLdkDXVQlu7qwHxpBWlIt7K1uLcKHRrAYvqM80fZE59wgP7O0JaLQfWw0bjXf
SzuA6bHcmtpL1knR7gO7GV/9C5Wfh8Q82pLOCWfOrxdK7OXS3LOe/jWVSukopqYLnBuISuPkq4x6
jTrstVNprvU8RKjJ0AO7iLXC7KovOdP4/F7GZrE3AyK7tRrmLy1YGqcQq5gfiX1iqud+vtXO0j7k
zZBeDZ6NYj0qP4d+sVksl08T9cUpSzCU13a9SutN3VjDMXWzDhIcwHhtXdZ6Z2n24TgRPFTleH3J
mypjc+Nyp9rubFZhDWWqkoFkjV7vs9pzd2lv41CMfue2946EL7rbaRNmMa/NQpOlHUKuPe0d/Daj
9q8y7572gQOScKIywar3VZlam3E8excEOS1PFsKRddIu0FM9J0je4Fvkb5ddxUHXwpYlwAwh+HQR
X1eOSj9Y0gB4/Y9MptT/9MGwI9a6sQv0PCq762J2z370/3xinqyiR2XUFicTluxovn09prdeVqDG
BhTaxA3uDKd/6OKRz7cgBj/BOYsasVv/R+XrxvQx9BKFsYoI7PinhOwUw/QEvYvOKXhVeXRVkI+7
4nWR52zvmlBQzlueiFECPR/5ss8XAjVv360GucV/DGFmMhOAB8kAFcdcsAazz/I1p8mc8S+bwNIt
W74PQDj+BKkUWOlXZyN0j4p7NwoXWpD4LEWqj2FB2ozPhjjAqhPnG7L1KAkgPD+4dtEf8/Ldzufi
nwL4/6HH/S860/8p9P13PfC50vzv3yW+/0Ua/H8nGb76rS5i2+7f/6j/D9XCjo9Q97/9S4/7f6iF
b6ripxo//3el8D9+xz+VwsL+T7S4/7ArRbTm0XbzL6WwG/znRZsexXhgoos5g7/lX0rhCHkxGl7a
vnz4Zy/CofK/lMIeiaYojwlKvvhZnf8XpbDDz/JfXUMhvhACd1z70h6AqUn8e8CdmWbJOu4B40yT
pCBYWMx6iEJKC2EUU868KQVFmZ3Tdls/BqQBByXTslb4QQjs2YgeYEoPytmEbTMxG40oKDSInpuS
tBYsDk0wJOnyivTOCadHAoidLZwdX2VruAmUJCwx6jYNAuNNsjDlzi4qLmHt+zBdUCS0gJpxf9O+
xSECAQmpG3CI00+tQyyYMKRRuYl8tChgyAcr6Zoj/n2kwImkQok2myqMXq0no6DvfAbEtfBsgrZH
fGqzzjbCZUvkcFZrPidSh6wZY0JzQKK5CkYz3CZR/+v5pbWzkumYOOVPVTjkO8z1voyLm5zVmJ98
eq8bs2c9IRiiPwd9/BA4PWgYJ6yjzL7KyC+ywWnM8sb7Se+r1ZIt0qTPAF/BjuIdtGTLai5iubW8
aC9duKTLnoPFDqFre4HOnQXDLYc2icbefTHIOzfqxEYEEDdWNkAFjuSrl2+dqt6jrMYDyf2qQkwL
rukKPIjj21i3UGBw+a0szJHc3J2iL3jrz8AzzsgENrjI3369aCuNUsBhIxM+wfRR+6I5YhAfy5Xh
MsPVMbVg8vZ5qJtiX2Mg0mPjbkKdQHyU7Y+TJE+zVf4JQU0pbOtXE/WfS7f8LKoYtoM6hNzouza5
7Pt2hFClQ3aomtBDknesymlZ+0YSmF7BVMTpLo7zhoZc/HSyv/SQwMxthmljRzX7EIfcWJGAAuib
b2x9rUhm3dktkF/upBDpWpqrLj0Ye8BQWQY3hSDqR3cdMRf2qK9ydz4MGdEYqACJR3e8jGh2ne0r
ZvNVm3T+tsvgASfAJIAV190vAjmqmxl5Sxan5ETe40cEBKtqytGj8D5ogOJ6k7+PwphjEUY7C0QL
ZRFeaouXtSaREJIlel0W8wWD2K57hzxB5EUUh1g8SJ4LGpZmPlUilBQTajkQ0+578zoj7lcXdv/c
nqSXXte6xOwfQIoPWf86mfk7Q2R9pzX1JtqbUWgblxY3U2DKToYPj/QXM2efOZdMhUSL70fcbfpy
cflcy3CXzsFVGw9g371+A5leNzaAXVJB7/izfm118mraNt7YC3B4aaujfmjQTBw9Rcu7nbfmsV6q
vYwuae3TUh40XfK3YnQfKntC56kfnWl6ceELsjElzNJFzVT0YbXLE+rc1DwSqVKJk1OPp7ap/txp
ePL9PgdEDeRWBNASeTCdQgUQQmHQEU6WusDUP1p+VBIOTgamCQ/W5KW3RMjv2KfOKms1suwrJhtK
gw17P3hlvylLjqgoLMZjXcTDP//R9xAa4RKRReO17DJhvHdLJqxSvcDqxIldrZ1F/A2aIH2Z/haX
fSgb/WaVU52NzDTaRhcIL4ejWek25r1Nig8ipo5Tq4KV2/nhNo/3g4OyLITXBF8gHwz2t50Js2O/
3hSBuDN18IRmPl0vA1nOWYmZzeC4wNsQMAQHH91cIhl37qpYflo+hYL2fDIOzJ4qcDBRtGUsghca
9ACYPqaKIBuJCsdX7nSLFwQowH9JhvYrDNhaUhIAliE/hlEvj5hZDh7wTcLpIXrnyyW8roJn6V01
H2tV3NULXTfSr9eVH0akBCV7zdW0jiKSGpIMRDjpFOoNQcVNAZOqOl6aqfNTGI0HvnJUkZSDBZzr
HeN4uAMl+xzTZI3W0HcGSoBTde3PGKF7X5+Vm36IWpDP1f9NAmGfCvND226cCdClTAnMUsJcFzXa
Aikf0iJ64UKidyeAvS54loCTvgYReEAE3yaLB6LjkNZIFNtrOm3/3IaaWK8fT66XewR+MYNF9H9b
13Lp6WobYrIJaAUM2f5XmQ47Artg3LxR3ruGapRO5M22ztyB6M6EyO10NMfSQ7DWBtlbd9EEoqKC
tEeJUlY5Ptb0u497dbaq5zieq0Mikch4ERmQ0yX90JBMPiJcTgXK5cTC+OD2+m9O3XMi9oThyUfE
LVfoa79IF+s27eiekCMCvOri2kP6uPHqxtt3YbFf9PAAqpSdoVBOeiJlofY6mrfDxBxl1L9Wo0Kk
V0Lv47Z5qdHVrrt+wZrRIPWCvV0FVD+QYhXRsY079FdOtSSrAcjVGgSw+AV8C1Ky/Re3f7fGi0qy
yc8Nmeph3Tabquo+5mBpgNlwuaRpz7Ixn+u62bHGUW5VhABLQrwtjv8wdAj00ql+6If2mcQlcHWm
haS/a+jwttI5W0dek61GTglID/vQC/67N/EIRn676VX8SnWe1ff3Ey+YZ3M8eYv93eTsY7z4fVhe
lMhEWg1x+yUHRTr5dcjSs/bEZyA7wD9tv3aN9173tl6P8WOAZHOr47jf/mRJZB3S0f+KWu9KZFay
jhRWosxL6i2Xr9eqe7930zsdP3H067u50WvSb6DTqm6jA/SKTV3G+1qgnimLoSGcEn2sq55QOZYr
pcIH5VL+JZLXuOzC/Vwjq3HclXP5m4YYKHbJp/wq7qlaE/MM5hiG9aYkBmI9wu42radPoAtIKPR0
1tnkH5s+3aXNvRg6dQjSYJNL9JUKjU1umXtrrG8zb3yitMtvgf6nKblMNAtNq45Mti5nr6C2IFW5
u5YV6uvLXhtgBTygL6fovH3o+8sNK9Vr1aRfPSjXyiH/TBK+l/atdfC4erSK95MUE9QUZvzANQ8S
YSR6UOFsM9dHDSh0zK3uQnG2t85CmEhc4s/v8BUQ2n+2WocKiFFvFfF/F9nJ3NtfTmr9tKY55dF4
7wbVj2jTo/RKe4OqdR2n7Z1l6seKPXhT9oBQhnrWpoRJK4KeHsj6vuTjYKPeIyLcu3BdazBDpMGh
dZ2NwPG8tSQBoxEmxxfvGvoLJW1gOQfzMJK5nseGU1igz6JxZeN2GfvjsyUvwrRI/cWItHcmqIad
E8j3OiGd0s5+TchwGUUW0otpIA+COscqrS5yGBOR0uJ4m7SomvsopUwJaXmy97J0V9GfuEQ4lu3W
PUyxvwvAgK6hwhdgrOx853dzv54d75TqFmxG3nHptVxpMNuhXLwriFZygtzsJy8UdV/2kh79doAN
6S9qMWvaByWCfrdqWJCn9zKN+enq6lk4JBdwDTBbufUV7qaalATrpypnhPnhM8v9LiN8WOjmKya5
wI30WsBGrkQXZhsNL9eQhYJIlLYhqL52IgOktB/NotRuDgFp+nAX+UjojCKDLCn5ltSi61bl3fA8
pPW586v3LqffmYGHxuAnMhLvksZ9r3hI1lkx/RryRAKsLMVAalwWpz9+OKt9VcRsxxkPCAUdZI1n
y1udixarwPc8e8V165C5ZfP9BR7vToUmWeDCtHVDeZyq5drNw3ibC0LBYql23khQR2eXZFGHD4mL
+A49EPeUY4CEEqKpXf4/RXM6mgY5CRplG13cVQzUd7mTgmpZj+wHJsfpHc9wtHGJ7FYGxwEW0B2R
Lopl+LQzENn6DKPAzRAh8ghozB4TJPy+R0LmFGnEaFjxI5NSLzlkVxGvYW3babZuw4nuuBkIQMLK
YmL+dlyhrxcRCv7WCtZ/Vm9emj0taGmzi5hhGYS1a+FbOUUqbnfZvFmmy3dBmD0nXXDyJUzMbNvf
i3c/IUhczx2KUdlNrxlbGuetF2AWaA46aF8l7D1nSH5HJzLkakPoczATMvTs+JeCz2y8aTvuzz5i
fcqyDGpsjA7VIB97kkS2q9RivExT+LGLGi/p6412l+8Uj8WqCezd1Dg5Amfe7wnybtNoD0AlDg92
B5KLZvOsBLLPLp1Ok4jzOyo8tg00771fq5fewuFgfOfg1WW0C8NmZnIOjq5VOytV8tsiNZN5NTIq
Dem8C8b8b4jvIai/Fr7vlaEuo0WQ0YX0esiierFdMJTQyqxNM/hgcOiY2i5DYVeQOFC7Gg5Y5Pg/
2mfV0QjPmNXSVXgnBCrOvpxPUgpETlwOuZFiNWf1YV6gvyWguRzgPqbuIFsYADGockddYpoWaKpb
pp3RxJ+j/ZblhGL1raCYUKNUTumItXuNm9tn03P9ERhQQdeRCRYVl6+DZmZHDI2aSFz7Wb83urM5
0Jl/q9M/foXTTr927G+RT/he82ii5SWR5ATG7tty+WMMZkP+DU+wEGYTikFu8JXRYtjM7U5bdFfG
coXqPF3Hdo5KYPkdYj7OuPb1GmhgpWuiUy2J1hIq51osSNi1RHjjVmQMaJtYKr5tm7LI72KrrDdR
MCJeWAJCUQJOQeHfVRNyV1GxuPcl4WyR84hFh1gqPtDVVDOvW+2hziTx6Xl/qWy+UMzGp1E9ytcF
YarYgGgz9GFlvKi96UN6TZZyAKYMkEAo4l37ntB04mxMu+vy5VJSl4GUK3PMRgQ6GaqBtdDy0wYa
NUjG1rqqHMI6Ywt5M0NQ4lE5MXvPw0AnRExIrC3oTOmJl00VL8VB8xxkfzIffhEjPy09GduzVuwn
6twH4cPsT/tlGiCfpn1cJD+ze6Zo4jZvy89yEqc8dmPO3IKcah8DbBYdlxDjA0MasYc5J3RmZXca
9qKBR098hKmetW7pdQRZT8llDCnKaPrsF0CCw6V6QbYUreGKVeaA2nc2BTHtO8tosrEncu/H/DP3
rHbjBxcBMI+doj+0K2BotHyeI+cX1UWA/jer1qbqt3ZcfefIewbnJoK72HR4qzbR2L4FHX0vSHHO
yLL1pkAdmZiMCSW3zgiRn4MgsFaqfnc0oX6pTQhyTnZQdImfjuy1BqImOqEIt7iJNUaQjSZWssnK
6Thlw4/WKYlHjMmKb0AcXCB6jBzQbjFrTB6v6S5btz7yEtR8LDWcUU1HQU+fc9bNSmML6j1+aVIc
5+TccJDjIMjVAVviLsqTby8SMMQG8xfZtaMJ5S47I7fROy5Ha8uptAmy9q2XDJKESHCfOg+W8N6r
UDZsMVe9LRXACiUbiVa4CFJ6WWFVKLzxsTbOyYvoe2QqM+N4ODf32sKRNo01SaLq2tJuCM3TarJx
gWuxVoS2OkkhnizByuTWhdqKaxZ2IqGX7C8x6ikjJDHNJ4EwA3EHHa/+nCHedBCCsCtGoTkMPJ9W
MtxZi7phO17RI6Gs12QCVrfRwPnxjR4WaDOsFUl3ihFoQl9C0/h2f1ajUyM0vVEtdOAYN3cerDXs
qLNNB2hbyl1bCwecZUMwmS7s0fvRyx456bGgas4NkUE1yYPo5HI1Wl1EQOiym7trpepgV44X9Lxu
fjEQrEqHOeNiNChyG7FtJJj/z9ALMe2YhB/VtXjOpyPCmRBxhSZHoHsCqSEwsOB9nCBvGREVxyWQ
1DrJl28UjcfFux0QJWjTFve59t6yeKoIdmy9bcabqWf/R3W0OcTg+3LOngKT21tbQSM70sbCwy69
LLW7gVFBkWSjXbepvQpyYqNN+dJnwr7yvAXshCU+XnzqsOD2mOhjFHJechUVSNvw2DM1hT55qyVS
0BGpbHaRRY2Be0BpToFv+TePSwOZs9yIdv5TRdlux2Y+5Qtxm3Mb/5XOd1JXn7GwYcfNt1NDqus+
P09evZem7bchdupdRYR1PiCWjRd5qnvEF4o+y7Dyv1GcZmsrXZ4XG1dZPhxn177vNeHVDIiYzjQk
HhqYKVFHlXf1VZcE32nCdLqwQQ8GbgyHlbtpOdt5gnDZycdh8s5+qN+yyM5Q3l4lKZRoRuZqE74o
n26QpkFGigTkCmuqw23I7qv98KEkHCjXMP1R3z54Eu3/wobYLglJjwgvWtcxa5a0P+1ayJvZUfKM
6O0i0bRH5fLBRpt+CCq6g9v42OfOj0jns1OAmcpiekPFcudXQpAT6bwE3PTE0CcAjfn4l6fZVa6D
58lGV12i8FtANnegeG8ATyW2AjP+d5LOq7d17Iyiv4gAe3kVKVK9WpLtF8Llmr13/vosToAAySSZ
O7ZEnvOVvdfeGplqi8tUwcos1H+ycc4L5a2DMM7cBErriPHCH3kU6d/5ldL8PVLxETGQTkj9810W
0WTs1KCNRgsihtQK516izOo4f7MROVA95aWdRKHXCL1EuqjJ5psg46LGpD3XrN5VqT3ME9nuKPXZ
jsnECo96tEag2dmNNShcOYwNExxTFnNZRzOJ6FbyYqP74q0rfcorXlZsgd024mO1IktytaUiRlDp
mKnU3SqD23+M90kbH02WB0jUZajWbUZxnOQEERcipu5ir48s8SIluPSwPLaizPSMQbotFlzkBApV
23jWzn3AWCWukB9ntJsmnZg11cho0sEHHOmf9U74yEqmRFNRRF667LebGXlBJ15rfvn1hGDbFg0o
C75ormOmkOutkgEwYS6+lQp/E4iIMYxmBOpVqGBWwb8wtkGRKo0cpn5u6d5sKOmW4VuywpePWt1k
ddrwMiTC8KHrWXLWQ/1gxoZ5QHAPl6MCHp2qIET6MWIqMqpo97kTMoSHa1WlE+hEpsdYqSuH+J7M
0QSDYzsoay+Qen+TEsC6vKdBj2VPCM+ZgdeOb4akllY61MJEIHIcXmSrHXYRLxCqZ+HoV+02ztR8
a5pqzFgRuZFQvhqc4FZWVafCIjneJFNhQEzhSJYANzl8K6e0dxqt3odZehNSLxO4tSSMSqSJz39y
QoZKrfF5pGWF0DIjQC2wUtMDYOFWwjRgmm7XURlWnjSi8RtwkDmylF0jIke8yRoof4v3WncrMX6z
ckgmfQdpNBcEOp+E4NV+hpvFPzmpuCCmodozqiC2vGt+OHtt3wqttZwyaR7qEiU3eRwEWIn9TFo2
g3Y/F58HqGUyl6kWbVSJYioM2c7nGLhceRk9zMUSTDtzO4rqT4+8cotD6k9Simmjd9V+luIU2HvN
fqZjv45hfTpMbbdHVHnvw8WKYqJyLjLgz6NPTDcLrJ2UhTeJ6fjarFi2/46Vyn6ogCsBP5pDP7S2
SiDK+DFYvCcCSnFMhnoOsLeBmIN4nVJTEPqvLjRZHAQf1cQIpxQ5wZc4yEZXYfkqhofX+ayXFhrx
qKT2JKfIUtjipyoW7UDXsQvCcu9ylQoGwDpm2f0oX63cIpJAkYhIHENmhYzDk6iNdomwLWVj3Ot4
ALpWlF2Wvv+UKJ7trhNiL4ZjgMi8QbEeym7dEjBboDUHgcOZoi1FCNKgIbJoJbD34mg6DQoE1nky
t3nJ4Kcx4FiO6gWxe+wp1rRTIhA0dI1wExh8Egm3EH6oQ8WMaD8LiWRN5qTe+IItS1i/8pGrT+kc
v6tInPcSg8AQYqJ5u0FOmAIWWDHWBCdSEQjMKv1hqxYjbzSgH6kblQ0iH9cXK4W2KYXUjohcPkuT
/KcFfEuFARVfGA0Vny4RXCmS7Trv/olSPRLyGakutYGDt8BYdayzIlcO6AFayWc5JZeKw6dxTLBV
aJGloxHVE1teonSDtLctJs5dYOK0Xr7vIRuI6oRoM+kMybpIvIiFHqPqx7KmyVSKS/Vo0YOX0buC
J8gZ9fJfOys/I8+3n1SsSPyvTFYfZWPc8P/iuyGRIuNSZ/CcoJXV0U5o7xXijKlkhGbQTJrS9N5m
yrPJTVR+xAgh8QkRDs3lPQxrCScYSso0+xrDn6K+g+DX2rMpfs/mIe7PSXJW1ZQpAHMY88OS7wEo
BtG/BPKbnuyUgETbw5CdEialxr4TN4J+86tTgsN8N+j3XLqldKwFjqe7It2M8GCwGtCD6yB7/L28
BT1bJUm7meZ9Ap5jda+weGBEpMB6YGOlVlLtEnAFmxI62dwpR3ZfFZPSb6u6FfpxJvC2uOYoC9gu
MBD5MEOZpG8kpk9x0I8+imumSmvFf6A2H0Iiq1AlTP4pjzAl3rGJT/kprT57yvFs+slV0k3md2V4
y9U7/vpOffjzn68+NeM9qt+KJNxY86c+sMzTbwK51fO+65F0Y9446O3eJwmsjlovNA9jQOr6fsY5
kO2t+r1WbyLMcr0ijbm03CRbT+TCxs0Wepsev8Khci3lX5k8YpgrRnJomfeUF1HHG/MjFk9D+pcz
PEKguNaz09T8de2jEK+wmoLyL1afOdkgMq/IDDco/wyD79Zn1UoBIUwEfhFMNLB+mnT+nUc6+NCy
b9F/k+VvnxGQrz5k6ab4hSszrFzy39RHDyI4YauFOoqG1444pKJs3iQYOUKs8CO5Jo3EB8uWAD00
xwmqj4ER3cQF8ClBv2mjR0Z8rZHwllGOj/pvTsJdutUImTcxINDxd/sEQU7vqe2tag+TdfFB6CRH
U35EPG7qIQ9cU7DzXYLNJ9j1yqsdjjqndkJ4mxVuzdg1os0YbZRgm6sn/s5E2xnGeTbPPRMiBgG9
3QwgVepNhNU5IPelBAuF/skehs+OTlSSwK7EFsAZ+ouKZbbwqXG6iwz/CRa2Ay5olfE1vd9KDvR9
a4aujDhWYoA0p1wFzJwMeg+oMCkCISrgVat/oZagIuWRrj7G3oK0UawkSqnQAEEpIB9n2A61ZDWy
cWb5jWjYtytePl4CEwVRNRPqQpTjfAkRGjL8X5Zn7iy9Ax7DGKufxeScJpe0/gzE0BuNQ0XKwbiu
oOtSoU3E6XXnOF5EQtW0HaS3NLhlGi8plGfhx+ol8B84nQ8hbKXxje9Zq1hq3zdavSAM3sWadBam
EpAoVrJ8CxBS1mTi+fwPO59QqmuA5hKXCNq0b14RKd5n1V0qP834jlAsS/8k+TdhnWfEnzV0/oBh
Q6r8iWwm28yelCsI+7EquWL5TLjQI4awILFAZD+4OCVrV03fpgq1h21OMvvrFHmFrn9Ow8VkoE6+
WonYn4d1+huppcU0dFT6FfnG/bYaxJ+cHXYx0AIWgLDy0Y7gPKBcof9pcecwDZQe0LvNt0j+Gqp2
zcfIntjho0B3VqCbZZY4x08FRzEGGmIweOSHf+hJwLL9IrEkbcTfqWVk+xMxKKq7POUlX9LyXjac
OS1/XVk4kZHuyv5BBKwiY1tR+18/PRr1w6gw+ZLM+SqaY1o9y+lcSm9xfgrGl+p/1XwW2BIp1V/l
IO8L5nZouVaNE8GSCwoSrPIrjzvDOruTvoWPBqdIDgwMDMWqfBjsnIx4GYEiQxcNACxEq2ONmHPO
o6xbDfS1OvSOsecp/hraL3bwa2ZbK0oC9TYZ5apk2l2GKrueEffTj5mxKqg9UdD5/i3zrVL2DVKK
cH6ZOe88Tz3OooRNJMXWyjCXjeFX1P6l7ERSGHBy9d3Xm5YpsEa+4HL2mLjLRBLkp9HywpbwwenW
AlGhe/Fx5iv8rDmH+xQP7DYpc2PIGCERoICW6LhXYfSvQg/CermApXLqGdFngNiKkuyQguUGV3OA
uk/DM1TwNqlUSQIpySn6vxhBIOUFD36FRKekkilXNV1jOGUUfD64K6olPr6KjEhqIT3fTCEihQnQ
jj9C/6co6IV115ROEmfbCMRsi/VR72Y+u0prbAsWmig+JnnambD/EMitCvb9ajtxsylOp5duq7yS
Ak4OEc0p0waWRWtdJUqIW9UnazX0GcWbTHQzFZtq5iTFB7qSh4pQ0+yJnAjWmlCtY/7Amp5HWKBc
glFeM/ikqyzqbKvCu5kT1qYlXhQOKJ0+AsBAoQEGDVtPwRAiTZ4a3p75JjSfiYm2NOAqWmKCNKQv
94G6SyccZvnhZJwU5PvixnYGdoBZ94s/0zAOYnwetE+F97jofyc2CHRqaApjmBIqhMAWeMvHpMIr
X3wfkInCDdM89My/S1pmW3Zray5XhfWhoB0saHp6LlqRA7QkW3IEZzI033Jow2pHogKTg2gdi+QR
hSgACR/mUiOkMdixtOH/oztRadkt2PayC93BjJEugiJhCliTKakbp4ZPZLRuyz/HTN8VRBy8KcvH
2xLmZGXqpgV2m/WMZimMi57rhCgxQT4G40Wt7wnVa0wpZf3W3Yc5cE5jeyxYjcu9wT4UfVDCo5Vk
tsUjpbEOBFFQoqOfjDdf/BbVryY7hCXPDwRy9mR/GfImhaPZZ4yMQH8Zz1GGJo7CAx7RxaRzhWRW
ttlFs4/PgOMxB4emDGHILfzuKiYNyUPzVeCqYEXCUCe1Z7b4qg+EV6wOCKruQzCeknTZ9r3Lg8xd
TWaYhQkwe2rAERvhqHGnNsgicB3ZQ4WQJGUYGSxYRmsXxKVXzMMRGMels2J+k8x8xEXCHbS8c7Lb
GprXlgzAZNRvmu6MAi+w1O0KBBBisOR4K/iidRsp96boo6Ng5IeiC091Ke7EzN/4PdtV6b2Rv7Gp
clCarqyWnjVGe18S35Ko2BUDTxGoCrQE/K7DWg9GWwirXUl6klbegiFkqQRAUnL1qPTGrNiG2uz1
KvwxJrRBSqEjq1CYrKtZYm2oB8Tg017AnzxwY3et7s7o6cTWtNvsTqdOQPhwNtF4FaaBt1s9BCPw
rT65JX0JeUo4FEF0qYCkAXYc0Aht1ca/EVrtGVpzauXmtJZL6Tgwp8vUGJL85HZ97GCeQ/Zl2JGP
yIr4WxWXlJrD6ItNOOTLSC1GaAe+KkNnEBWP0h9uUHWo2vMWQpP0CMXuvZINtqXZMW+aQ1AFe6My
1oraeib+Wjbpr0oSEcZap7pR7+giCV7TvCL9jNLsW5s3ltHAYdw2YBWlUNhj3d3LIYN3CtNUzMjP
zeanrFqXNBf/RniMSxNwVAXpIrAWTaVmk+7aGs6CEP9VmnnKB7zoOnrm+oZn4B9hOPtswcTH8TEA
2ClJSEQqvfpKLabIHB8pY0BUajqSxeVsH8wPnAp0b18SI98MeaWk8D1vq6TYFNW3yB49wRefxqeR
LISi/1fHe7/Zw7HLLPAN69liYAnQLkU1cZ2sbRN6AL+iju2Il7a3WH4Dcyk1hzq5R+pPhMurKspV
3hx67b3mdckA2S3E01jbzwVWWDgc5ae6Qo8+fAbqqYmeOWCLiKUwziZnYKAm2GzhmKqMFAv8RS2f
dfMo7VaSJ8kfzGccVOzolG99/g9Ei42HFHwxhL/JWj2oVsaL2O8Ix42VK7tVWwcZlp3xwSOPspex
RPhXjtdy4JYCPrYWlUfcfPJWcxAflZWFW9KVjzGXNgAae1ZO5MzpayZTXtCceJW8mapJHViUIyhF
87nOiR0vZAT/lAomuiUFLYYSPBp5oxpvKQdwRiRdpzzkegfUTku2Uu4NnYc0jn9FykHH9aONnzhf
t6JLOwJyIXmRhteSXWJukB3M8TasntyVqxzPhH42qyPABJCWNpwTDLW7YUVchHbkdDEtjzMNLhW8
rl0m/aBG1xHD9l6VHpg4KTk8fOAVw5bAtJXhRJDxv7m8sCidWgZ4C+ushDPFj9bfS2uns7GW0XxE
00ELDTu2GdcY6751hF+ZmTfQBNhj+vSt9FdQgWTvfiYcF9F1GRlgu12J5mYcH2CrdJjh0pmQP26M
CxW/qb/V4y4LP0b5rvbPaqYPfMtIYtWf9Ef1vG7FzWThtecckY4QqvkFaWc2bPZXY3HjJ3dD7UI8
h4wkFaOKu3BQ9mZxatVbWZZQ1KAMTmfRbh38bTQi2Ber0uvF/dA/+dsSBU7POTcvpuhojatN587c
ig5iUF4E6vRsFxN9M8tu6vHg5NsoPODIAIXBaBUa6j9Bu1eDm9qPCRHWv9B/NtItJJuX/ZEF2uya
tJtJu3XUUo9A/R0mF3AAdfiqqj506aTrnjC+cRiL5hUoBc/9b+n4a9E4xdvWFfKzUR0DfhaboVt6
58+0W8sLin8R959UfOgMxknOcFgUY9Mt2Ocs9pqu/BnU96n9V+MAJYQPu+e4E+L9XLl4/jG9Pbrs
2HV70b/m9oOAZhsXArzSz1KjutrC7227n55CzWhvkZ+ucrRwZn+PVfA7m8T64vNfg/OoAxCC2+Wr
8BJ3QLgcv4WTlxJCwJlhrlNPyF34mQRcRys/SbiOXvACHTO/zBSsYKOog/kcDEdefjt8DbX+L+89
5DYBxWJnvaQO8nJ/behy5YXUgCRJoIf0dDFa9dVBs1gob9jjYCp5tj6um02mQ2CkDLO88g9ECHki
QDWZj0T9y2+8jKkEyuWVcU3w8aTiWUo3WqKTJOrppCum/MdRBo3A9G+un35zHMNX3nwtTxpUzbUZ
hQ7TBCp3FlzEry5FSVl9yvU+UrbMxlba6hdVOY3Je65e5uUbO0LnKwEE5dPVGs4NkUfkcBvCei37
X0F9pCWib8IcRoJjtS2bU0gmHQrL4VCI+8m6teXIUpJwMESNY7FZnMTCn4EWAwgn1tvfQfgXeYmX
Gh/4VTlYLm3xs/yCHxdRftb4qzQklmNzK/NLVW0Ntu2epHmmxdISM/FbU11qyqZ31Ni9xfGybYRn
6HDgOjKoFDvgNz71nLpJd20cAt2kjwIOZP2O5Aa936pFt0/lwlF0AjnUQeA2H/6K8ZbyDJpjvAB4
ndqGHUGnf5vqLXM2d6EKVGAGhBOfQjh9/befZqcne5X/ZcoHhW18nN4D5c+f3J50Kg9FaPpeMGtl
ZtXuI8slCHrlr6GmthTS0cXXdtGylKGnpkomfoq90nTzSZrvoeANKMhIx0PARsFNsVfou6haz5qT
obmO1T3zaYVeEEVpQQBR9y1ndtXtrODazftp9SVW4J6ZjdBMNPuMxduUvfeJ5685WpGbuw0LKocA
yoTOMmn+mnXp1GEJDlRAmc3aFVzLLJ9mZLvTQdBO+KsBRXXdrqKLHNRfeiUxvPmcBm13MwOvFNHB
sjzcG+le8g+F9lQSBlybMfdG66SFr1DaiWg++vXgzsU+Ljw0/xJh1zyhIQa5ellf7/LxaPHBF8Je
bIBylNi4f4L5J4f+JKivRTlOg2IHjkwv/uJ0Tq6Kv+ksZ5Gj8guMjupR3tnaIeWdsDpXQ446m+o6
b7jBJWxeNE7Lp6k8KNCDaD0AZ1vsg+NjCteR5X2BsKip2jxrW3r65Eyc57r3++C7K4Ntj/y5vFmF
rQlrY3jInObBgKTa68tLUzuGtAsC73ThtyZ/jKgsl5yLHBVmye57V5a8d4uKwYtqz1wLToFiWdj0
wQZcWjQ/K21r1aeMkbK1os5ZhVcGfPDd8HMWxB5t2Bbjlnek/G0odry4LasgbdclxzHyFNnufxBS
rbBAuLO5GlffpqOydD1TRjfkJWjGeew2vcIYfStYz8Ry05R4oh0QKT9zm4O5kleii6rDZx3kMKyj
t4qXYqK7SMYBZIGEAotPoii2Scqw9jwaTEGKaqVorza9dP1JoeAxXrpChWQ5feuq1UfbUs4ya/cQ
nPx/GtJQJZr9s9MYwtJRzcA326WVxf+dQTFOzoq55lhM3wwqqg1ZKrg5cOihoNBsUFfsjQBOozi7
SJwGCQSme1qsadhpYpBzn+B8G+WjRdqFoIpW4tvnI29I6JK/pNA/mUzhOm0nRm/mdOOAJ3FI5CVX
trX5RME4cmLkhza68Gairs+UgZ79Kd+0cO+LNihvf83rQWrrUmp0xocw74t1kW1nePDQIPnRppjT
eT9yUfgcWBO3xzHi9SVDfRF8/kfRizSAPG9GCFZ9G6av9kkds66JgHewO5vkqm0FNsOiq7Z3FtNM
ARU7A+eWMr0QEdTpOwTmVbkjpznhdMKkkJ0EXhiNF4RFvELpK4j7UL5n1DtyvhmUDT4Sil5L9ngY
k8xFb9IXe3M8DdZuthOGAB6iAB7OiE/WwDDdmxWI3V/SjyzokTnuQx+oSeCyU7Fbn7+EfRegMk9J
l88QIsNOWlUYyrlFixcSdEs/NJWXsBJVNgp/iL/RS08cf3JQ1jL7HRF4fe+ayCVwSnZ21e6V9twB
vdZRYTS0WPj1IVf8U/yfUX61Mo03IGq0gKyjbtl4bl0NNXaN7wpllZztkY/U/A7pRyYUIP13FUuu
dbgWgl+ucqyFDUDjylWjdRORHxkTHPZlDi+RclVZBmVsTlT1xitjD4FnwguI2K4k2LiP49/IaR5+
NeNdmI9G/Joc6APZfSni5s+guUI6HTI3cZjnrYHXy9lRlqZVOJz1/H3BUYD744XX/Q+xY/yhfy4v
VNfiP7A1ZLZxY4LkZZGv87KQCZD2Lys8pMJWnG6q9tknSw1ZiadJvOTyTguOunnGPKVMmzTfzzb7
Zf9Im7BqSpb5MEWSV2D3XHurLPCYeBLDDJLtHBPOGcpgpZgi2+laxvTsUQ06KWNujhFlGyuvgpaR
cDk2SOeltzIYv9MkxEFL5fsapqNZ3ke+7JEQ8vFgdhcF6KO6WdIp0J9kbsub1Q5ologiB4Iq8rtZ
NND+39RfI56wCBhItdWu4EkSETjPZvkAVd/FaBFUwCv6D6u/alveRjnfQaaz0y7dNt2/ZXQqdB/J
/NOB4ErHDxZMNhAp2h5VfpTCDbkCHiWeSgdaHr+bvFkuB0W5jepN1/aJ/q7KbzJ1Wp9/tPV7NXzG
wnbuODDb1YA7djhx4FLjKrQoshOymZ/sbrr4wS207iQ0tpOdr0Be+ZeeLl460Aw2cFRQJxrhS2Rh
6jDBZdBO1tIOTnPfHgoowSsJThJuiszh0lgOoCk6D+l/FbLcuTygAT5zOF1q9xdT723YpcrssjWq
iqcUbNt0L+rrWTiVdrnqhLfADdccLzo1aSe80/DSK+MpdxL0FMLOtE4pvr7qWiq/KjuAlD3BJDHi
Q/gsW3eI+jLJlPGw98vvUr2APZO4RtHRD2spXWs5Y71tZH7XIo8uwRi76kdfwTutt6JBg7dvNEol
XAmi8o9R4iCOlHukDiJRsIp/mfZvAYDM2aq0adZwAnGVW8E/I/zV1c2I76zfpSWD/GtUX6vk8Fi2
pMeg3dTKVcNRk6TniXqomw5Rf7LCX5QA4rfKDTFLrpWzkWGYwSUBeexsOJ35MQNgAlrCKrFJkVmc
9cYbKUlniMwBbv/vpuHq4sgsbpQPlVUyR0HgQP5gfVfEd66oXKccHTdq46X6K2Y5LAi35ZZBM9Bk
W42OnuXBo1dx4aAJFxllC+NJEA8DxAj0sjGTwZGlTqne1FHZQriqrEsy/NTZTTcpE46+5Ua6x3CZ
o/xLAT4nrmcSZmlyAcpSmEI6+JozAH/8kMnObxyoE/AXHQ4NeXbB7GDwWhco18L7GGxl4Iv6hShH
9idsdHiQRKaoeLvYSDxKA8uCq8do3vZMq9rumJUvHS4zMJCVLiIKsJmjwRRJ5I/ZQUyikDSlXaM1
2k7rzU+/k+rRtZ9AQEFQxcFeUf6G/A+tUs9ykTpWU36Xhg3morDqndz30uY4ZDvVP9XTPWm+teod
U/4gPfhCIAvOiRfWB0nZRdqiKQltmnt2B6p4idAmVM+8w7Q0PSLs5QMtIGOTQSSA75mV27k8DMbO
l78IfcfUg2r0UDsUacpPt+Y5jh+yPXJbcGYoVxkYWQV1laWxDSViNTT/5P6A15OF/9+Q7WmMO53q
dEocq0aoNfxC7Fsr3QKV+qW7sueWT2T1K+jP0UXlLj9HpiDBRvcsaytHVxXVSRHcMZoSEv6P7ZEj
8jeMlgPnJFTPPW8s9wlrseRrZBK7/Bh8HVK4Tmemdcb3XHwEwmWQrpp0qCbOLMp87LirnpmxNHsZ
Dhl/Ed2kl1BxpQEF/rduhsvvjTDrO9F5H16Am5GiFYSs3xI0PEuzpsicrCG5PK3qZas/adglnCvk
CSmnrn+aPB0F4Ah/eJpAaIL8IbC2SA80BcjguJavk36mzadIdiafxog/sWIbWEVvmXq04BgcDYaL
lMEILnREpixlYsZa1ZEKpvD3yfjLe5mP4GQWG8BOMy6T4gh/YJmSjywChbJptG3aEIDCFKI7VPKp
NZ35L4NGTGCXcuRNkORdLW5N/8wZwKkwYdCQ6FjpvkoSgZXqRx72hnnvwptZHsGJ16WXciUa6nvN
qBVS8dLKCVAscu0d5hX+0rM/7vnD+sAN9M1EL1dRggZ/HXPpqDfXuoWszDgysKlc2NlEmhjlqWMk
KW3L4IrgGZks2Knso2wuuoITaEUufHW0roIBENwTJmb7rLzWdX347w/H8DU+g+wtno5h9lMNp6VI
JkcKTTVQMZRuY/GAB5WwAg7zm8UFo4GNWap8tuQdxbrhDQSbUNvUHDIrph4GxF/e0tDnnOVjEnZq
RozHCWRH2m/a+lMGj9S9VHld9V5jPb6gRFZnThTicvAaXukiIVhuhuR9ZimXc1Ya6few0bUzW8xC
X6NLVpJt8qan7vKZs7CIzBtmFjsUoYhh1pw2eXDX+38tPyv3BvBbuoTVb6hziZZ4318W/3WA90wf
HmKy7VjLkJj02Rm22SKZeZfFb0r2HghLt+EOLZMtmzk829vlaRbkfb3rn8Inp7mWEuhyVhqKTMVD
Pc2R7LUFOsDDMtY0ZMSLrtls5/QeSh/UCtK0kaP9VBzy7oJuidXto7dpFevvTvsxFQYl7EqWBQbq
xVFYt8p1+QeL7A/i+YNvRijuhnVgXzyxAlWuo3hGY84nwshlOWVbF8UysqtPA0FP235yDY7GPrO2
JHqE7H++UqxY2wKdAaWqA+MR99RkR1wsmXhT1XNcPhgoFwbK0vGC2TASztPEPM6bwBp6yKl8pzCv
ywipSt4Z1unKsbSOhfQh5R/+sWByUF9TiI0SysgGIiT7WKl+M5MX6Fmj9eTpWPd7EScHFfKAxica
7UwLllclDY9xCT2amNfiqTAqSZvvCiunxbTWqg/w2m2dG+uTWwql4ouvXQ/2S4+XnoZN5E7Va+mc
R+Zt1AYhs0a0ZJgJ5S26Mo7VXc2ll42fDSnKjBKE9CvOv3xQTSXGnI4+2NjBxOKN2/TjleuaP2y5
OWtXX/fGg2YH/68K2Z3Op4B3Jp6X41FrN2FxLQm3SQLXIItpPqP3aSUnkTeAg6LenSK3RCKZ/JuS
DJLOYZm6aOGuW5YBZIlHH023YmkmUusIXzX/dVJ9mNkn4mTWkfuiOmfht47CaoyPOQMaI3hrULir
xo8gbgvhTHIYq2aD1edJbI6ifIucr5GVJf46u6lejb/vbMPxg3OfuMudoM/bjNnQ3AFp40BXiCN9
j/yX3j0sfVvJmzb9buFmATotv+fuUxAQ/3KRh//NskeKNfFTA5uE4XyZDiTSa2nlFZWUsF0d3Bk1
23m8pz9cm4tM9QsJ2MpcOFHsy0uRi4fbNiPaahzvzOWLbN8xg6g8H8yLVrGe57mJOPpPlZRv8aHa
GSc1uR62gbO6p9L1mXsYMN5l+W/ZKXQj5aD1EKeXLtakEhxqxDYcc9X3ELZgcB5b8HdtSagxapv0
TeB1RbRLrve6E7yWsKn0X0J2he7L5Nvx3kCV8KEExgGPJ3+8EBwHQt0yV05dvSILdTU/occwq8Uc
RcuxPG+T+imX96yBbPgLetLu6Nyy5C6KHxp+Pl+78qCNiH7kgB84v7XJJbnH89UYucKZc27GqcC9
44RLz4OEAY1bwDSff3wpsw1hTIJsnXNv/EHNzFqV8SbCxTL2VOlBLBTGATTT/QtlF2XB2QhvkYiT
cIsHYp3m19D5Tn0MIgKLWSwAHPHpuhZPBoqnEaaZqgS4eUmOU4mmh4JmEr9kj+GFwRBdrm7tU/rt
GthTPWAoBMwxHSWFs4bfC4hq8bG8iYV4Ei1GePSaDSPTZHqB9bYbuIH+dmm5lyaBa4IHkTufQQ4R
2CghMRtBYfuwqu0sgJ+y7OUXkJmK6qybh0UUPj1ia9NPd6TKALrP88ShgcR3S1+QZV4OUw0msHnI
lpIAbULZnXWuqkL+VpIfxvaGvK/yY6ZtQoyOotw7y93QQxEfw+0k3UbmDeY6h4z/yiU31Q/iZ7Pu
bLm5Id1dWxS1JY6cjBedCs3QAV5tS/3R1+yP+PiT7Kq0T0XHJOmm5cmU/5ZPAiCQMjzy4L3+gva+
SgeuaOFIS8hJJUhb9j7yKxH2DCeff2OEzes6+cWKoB5bMmg8gt9A2dR4XpP0fc7Bnrkxm6NOZgOw
WiC9B2N4r+AsTy6VBaB+Qfek4WTWJ3yPqPiAx1kUxezjpuRUY/Jt3VHYERAloGYgGcnEjJ5gFFKj
K1+vhIavoX1gFz8jvszF98C6+vWdJYOjo1zuNz3UgqN5tJo1Aaqt8ZtF7+NbVV0w4pvTZkmVoy9C
mdCYV3U/PnKbQZjIABYhDiRqkYEMFRkgtvoza+/j9OZTwsUjmgOK15ze2as2Awf78r0jLlxme4Uh
ovb8Ngysme3V0J6iuVejv8L+hlJsmxPjhRGX8rESt0tCcHkMaeTBbtoSjXRKu2MEZ1/3zH0PGjKY
nvX8JSgfRDSgyvf7HYh2pcQVsmL6p73k+ab3z2Wf4/vvjIcVMFxo1Ni73aN+F49OW/2WeIyQuHOD
1ioiAfPYWkjrOarUZZn36Mza4W72M0pNt6OA9/d+fEVxt+x8jMTV/N201j30biJIFfVtzB5V9Kew
Gkb7b/GESOxvZrYgSc1rTvNdhzKIDu2GxMyupQN4d9xJU0pRuoZVzp33VgCtMAAk6ozNxLmmtPrM
y4/lcNXbL4kLZrjKUK59OFMi5uGuWWiEAX7Vm6kxiQYaFqOb7SiWkEAnAseCLTiG/9u63BHJn4GF
FQ6WYwZ0yfrGHM+h/FsZkBlZ+xytnsXB1xxSTXF0TVnh9P9j6bx2W1euMPxEBNjLrUSK6tX9hnBl
751Pf77ZCZAAwUHi2BI5s9ZfC15UAmnJTzAq6iijbO0AWGozTu/nMLgxMiw2PAaOKey43U6BmaYt
Q6r+mujJGU/83lB8AMvgiY9p07hTGu+F42XAJJrzcvQktYT7tDukqOlS+8SZKONrn0cDwuBbRd5T
mhxd1bm1WoA3f0p3EpSk5nYIPLFcw3ySYo6P0dJee5iIWOhVQN0RXfAvSDErAbQDNpU1xCbLnXyM
ADZrMNxmEkW76Kw0da8oN521kx4iqf4ikJ9g3tEdN0l/lNl9ub/jDReK8W+XAf8yCI8pknM6XIVA
O+i6tVztavNlUBZwWxpvptcseJ0Hdvg/R3qTsreCqOEY2cV2kjfp4jMybzG+toiX5p3hk3mG/Bwx
BvYNXoHXTw5d4xcVIJw5bZiYvXpho5pxf5GovkWSpDevukyPjvppzG9iL8SZ6DQXsXfWzVf7R+7l
ygDSWtAKNeVFa9gheVgOUnlX6kPW/BrBGSyqJBWouOji6hZ3rT1yubVubd2h35T6biPi9TCxAj8A
VFl2Bib5rdbxWgnpIJpqZOl4PIWdD9FSpyH5G74D+dN2DiTJYnL7Kswznww7TMxZiwPYFfIfUL9k
8VTneUKRFnEbiEQDdU/IiYuDRX3N442uXar+FIT8RKSpQfka46EvhpIYAMZxmVuMGGjSIgFysM7O
R50oXvVgN0DqPqI4Hb0sTneQRC1/mPGzNrLamd8wVMRG/D6jR7XenOEzNn7GGtmf8dMzY5EGs54D
7i+Ye2MtsSP7M21i7iL5egbd6oFQMlwRGzQgYTfk1eml62u3AmOz4HSCoUeR/MDO1FlHOjah6RWs
eujP+uVsRne+U5uSoIbRiFA5tyUwfKYZ5r3gxJoSMrGHYVPPvyaKmAyUte6vDVt/j/ROsSFis88m
vwT5FTBzYMiLSKMgnXM9TujXioF6tKvgwpKnTvrT6s8l3CVciORDc9yD0KSMG3PmJaCsicItnUbr
gocvrHlVjWkdKoCkh1Y+l0/MQSmiEvnRDhAr1XaU3knpo4k6dgsSPMRFlZQcjO/UTPYULISFAuY+
ewkndVYzgWQ96ieP5Joo3IKrk8UVKVvmKfFtVNptiFrO9pD1g91JaGFtNJUQzkl35Af5ceAXtjtm
HxkHyYoeEFsjxotA4G37NLHS6vS87hzj0DF8x1dLVFsYJ4eBr8YrbtJguawYztZWfQBcMfldcMWs
0Z8y2Okiy4QNg2JXpbyK5z0jpyOvnygSXpUjOTe8BFXAs+Tz5YcPcS8LvQnclTrvxJffB68tKWii
MiyPRhAKQhBAdpyDKrOyR3yNFqAO0w5Xtem8y8uRVPBaeiqJm+n3QfHOoaBpvhq/LHAbLZMXvYiy
A4RZResSO21XMeIGJXbad7IRWPYQgAJmCtcLDlqtumLHo/fpIKauiCDMnt+Z1GQAoYKmJsazBVi4
EdYk/vCSoJsRkh7dJW4/o0i3emh69IQCjxPdrC9+Qey03uYQsoLUQ9AKB1SQ5aNhrCcduiObmatA
bFlm76yLI8YkgLFKMg8BGKrDzDR5jkwn1g74GxYEzgwaUlJQRt/VjeWr4aEynuQE3cNn3fgBw04H
Aoofa1UA1ttpt+4i0uHEYwOiKFm7Dxs3kFr+mMqtXk5ENukGM8VAaSSi1EzlO0IFXdtEtPrAdkPi
Iw3TCa6hdxcbdePjiG7ya6PvFzBdR+b2M79ZHVArWby4g/3o0r+QawHqwLiG2bXTwVzRqOJliqyP
Gou+hiHFmb+ELGqkUgndqtdvSmlPNuWaZ7IKL0u+jefH5DxmZInRAJXGPnBNOQKwqyLM+1vWDifC
YVZemqYh0Pq7fNfqZ6NCGgKSZk4M+cgDjSXbJeKtAhaTbTIhUt7yhMrpa0PwYx4cBjAzUuF9CkwR
pvRgZVcKygxgx9EAvwc1tfaZgSh1X/AtYywufgMiKPlPNGyIw1T8ou6n3DYQOvJaVhZYOgfIEGUU
6qocjpuzlDdbL0k1+lRB5KXy8oUJegE9VNcF6U1uu7aT65y+6MplhmUWdpLI/uvIRpCiKxfOEk3b
UPtQSD92mo822JCYnxSPFoVHTACOPD5i4SeA7rfRSIBsrQ0k8QIAa+Jm1a1Volt9hnRvNk4RzH6j
vvISb2vn3JtvDeKMOWOcC1GP84rMNr9kQuC1E3toDVAk/EkmM/xXVHxCQLT6lulBCqCUOFwyeddO
h5ZfQln3zMSftYDsrIMWsnQ165FVYmReAH7SzVs9fvMmU8KDrVqluewftfbcWzeS+n2ZaJYKY12j
M4xS2aTMo4ubkBAfjF1wdVYO73BqLeJcUKug0SUowI28YfDQaDUuQGfnj85rQ/+4RHK6w23Xbi2D
TzL9YIiMl+0SXUvjFOaQUTwdGhONs/SuVbXfIYJsm28wTSoiCn8CL9zExS74NISW8tCBLfNxJsj8
kL3Q9wFe8i6hL7ZC/sLAFSUW616iohDlv40fRSthtjVuGBiC0WMNoq0AkBJp4htnIE0mL0SxqADm
V7LpFnfaDCQi8ZJD6S9uITC3Qzqz37MiKxQYJEyHE6Oh1J/s/qXjT10o3WMcURRWaMczZslTAADb
Wlo7vMVJdaSXtQ6+1chDTy415wRHiMTNmU13EnnXVdmsvn+b9goxy896z3CADOXL7JxSnGnpI0J4
ZaPeMPu9OK3VZMN1tKIsQcJUgkPd+dOIGiLqkmE9nIuNE/yU8rNAh5RmZrJqNk6pUnrCTcBvJ0dr
hUshwaJUHq0BEPA2FjK05mZWQaIJh/wtrPd88NpN6GvFVRwFkagS2DZrpDbOZpj3KiEW0U2NXTk6
C4gNj4XQx6CM3CrainnMi8nahlPlH83uMB9q660FAhZ9sWG2d9Bo28WLU6BI4MtH0hTcI5TIwvVB
q7Z9M8sdDRFqQ8mcck8tC+Ia/Qmi+VGrDgR6rlmEoovuN2jOt2p35E9iU/F69ZRzBLbMk2r2p2Wf
AbEaPzVXmvgeGMLXmNnm6k1R+DBzgldchRG9vIhzoysfTn0UH2xFCcw7z5u4ArL+lsu3Tj1XDQHB
NqVVVbmzaJ1MF4fokIZ3jxIF7q7V35JaXlAQAlDrDE0oAoXoVP+ZvWmToAHFQbr8NqjILGPXhm+h
9tQgeE47mmbzd5ks9OH276MDV0Lx6shkltJYkeBs+6wxp5BgIYFMx/SmJWBLk/U6d7cYkxFBtxaN
cT6vXvXcD78SAiFROrzpNmX1Mnq9lwK+4SUhOwu69FJVMrUjdx1co3IuI0BG/ZqEf0XPuY+OhDM6
n14KXvaMLMypwSS6IHVXtk3h1fZz2e6V5BYNfxqu+DLsyJQguUfp3G6bsGqQhb2utdgHoV2pdIVQ
+s1ShTi/O9Yj2pUFTwd9CUvpF/1xuJW89+J+lGxS9FzoGiDx1iP8Q1n1fzVV3PKWRDObZY6uz+S5
Ln7M6CnM3macCgv40TA+JROxPvON8cH5VeQPeT436BSqZ/KBUAtubcJd//TQj996+/aDpUd7hNaN
pB7MHud2vpfpjWBKnTpCijrWMfryoSUD2QRTWP0YTHcmjpTihQtAkfbAfRwWG8g4bLkH260JGuMl
Zt1Mlz2BGqX84diXIHlk7UWDeMe2jNmF7UxGiPUIApzxqm8kO7XZ0ZjmoZJHqJrqO4s/vccG60xv
hoojAQpMPF6zbex1ss1Mig0GTB7/Nt6OmZQweEsx0ExEazo1EFOTZ3UBgxuDpwYWunrXpZPArKg+
mpFfJOUVFxtV8Jeg9ZBiCrmQpG7CiEwYUkNv4gSzgg+ZvmhQrFTYPRBpsGZYDFcmnvSGI5B6pWa6
iYF4ygEQmwHoIcUF/A4XS0n5+nmhE8P0KiamBSXD2UH6YB5C+LVa/6mXq1W8FJgfa8q1W176gROw
YOrB4g1Ayky+tglRJUXrpOJmstFd8LVIrKs4HQNfpWvaOqCcbNS9hTsKZqH/odoE0t/B+L5iygP+
b6th/Wlz5pwIqiLx+jh/gdlaOsNv89pgTdC11YxczYzgB2l0myHTxBJptn8Rf/HSwgFJDpX0OzKo
sMChjeFy7acrttDsTpFgRFF5jTaQtFsGTvIYLAhh472BvhWH4FBjLkOMbe65Z8Jk56gvi7ts1Poa
YDoSkWZz/V1X32q+jbSHzW9SAd/ibwya06CdsAZyu/GuIAVF+KNWOxbBJN927feCjXKAvCULUPt2
cCObzcdY3uldMMqt7YZeq7MFrQpEu5t0V0wIi2aAnn+n2QQqMpWtJ2HWi/dQcSn9jFHPMKQ81fYl
1q+hp05AIxu5+VQIeMnaf0Qq3UemK617mAJPdyuSiBpwan6sRw4Z+EGKeovEPMw6K0LNkN4w5OBO
BledmEl2BrKqvNzLWILTU9teU2U/jkfCgMlLeiYZ5xTEt4ljta7WFguLzYDu4CJklC8V5K49hjBI
dAW8+7i0m2l8xsa/ymDzow4vLjQEJbKoAtdWvsk2Of+/v44XbaLwXSxCbEFJsdV8yrCkTZAcW2mj
EZJrs00TV7KJAPCAjCBE5R7mkWMLtqy0vTJ6f1GBn9lP2Pa6+KWuXvPsDdyQZiyx7CoeF5+J3xdU
Rmn4U2q4JpPZhaS9AUJU6JdHhous+X428X0WFJI8jexhn8P4mWt/DpFus6deZppA+63U/7aQeInx
wV/iES7lHqHFH3Z4B3xxI+tNtbeUOJNJ6smvoBiGtG2iP7Ju1qOarupHxPdRx74ckaP8lww/MmJ6
MKBce9TmtWfw5hNxM2033XPd41ADNNpMNAd3tHXciI0jXfNpBvwQs6KjnsjnXaftA9EId6OJ74rc
XPnZ0K6AfwkzEJpccnkJT6b6huXs87NgB/d085vtFWQqmrwMuCw+h38dFO0iTXwpGMnQNGTzW95v
BuclSl6i6K8zH9J4L4LjLDMaXmZf2tTGoVKPfY79kvGLDKQG6N1k4+zhdGhwrXSvUo4x1lTutXEr
zX6VXk39osr3sSU16FpFf5pzBNwq670IOv6qa5/YLox1W8ZYF45WTXZ2zsld7ega75YWVzntz9l5
Hu6ki9j2K53LGil/EJ7QSlgsl5fKfHKmLeo2w3gyALmM6mCMnzPAfa1e6QgXfzjz2FjchJSPBN9K
PzcaoMJd4Xieoh8VKpWiuszxAnqJYniJNc5wG5Vr/2IXT1L3OXiNlwOZpsOMkhKTGJu2znMaE9ia
LsTC6adlInTcJR6m49kOV/3oO+kJjtrFi4gOaSJd2xUTY8piBtwyVoAUlynbopHiKTfiq0DjF8IB
GP606Kz2M7arxouxyesHVb04MY6AvUZEDAhndyc+FpD3kYBOLOoTn4MrwUcz4f8u3SWLf1Ringbp
zxm2CKWFJroAsLHHnyAHYTY+JuB+tID6RNoMF0VgfDjDu3IydLqEaXkhXvAkk9aKpEX6SAvxlqwX
3mqmTRdYDimDSw+roO57PF1IqBLpL2M6AJtdW85P6bVls+510plPlSyJ2QVFqcqBIWLxNnP0WUKz
omynCJsUvvRZs9+ASGLlNX6f580obcLyOSENPfkeif9xtC3uRA+THAmkv6g02g3dDkjFjDewK3Rh
rcNsSrkj3BjjDrlmbXNCiMoLMxG+oSOJ4gY35TP/iUyNsWYi2yUOzZufCZXGyy/vn+u0B7pDd2q/
BepdK9zJmwobGCMAPlIR2k7hNz+QVyj7kI3TgLWcrRi+LiWk16+1bB0xXYdCTKoEa/JXkCTu1Oyp
bjgyS3TP2SXud6VBc7rM6H9etBu/nkIL5lloDmLnJsOoK6NzFMxvBUEDEmHWBxVmggstEjhQ/aLD
VBnJp2N/jQNjM+aZ0iMTN7fJJFgtwwkp5mC8Fx1XtfxCWtQqUbZaHIm7S1H9sTkRIoBU8VD4yOf1
Xb1NfGj27mRpzbVV6HDewuwn2l6I+A3nfFWqayVf5OwDEgnxucSRbaWHEfi+kf5mmelHwhrJxaKg
M67tJ0vake2JIxqz8WHUbJTR1MuQi2bsx/Q2lesmdXUN4TNGq6n8zE4Zc3Ow7oh1yO7iCJiT1yE4
teab0+wMBzOkqyseATZg4vxtRXOtn2z9B4Aj5ejpeYpQt6AoXRvZnlVBONB8KG7nnf+6H5MSOKDj
LbNTrWpk4OxS/AbUZxCZ4JDTLWVglQtpvUbuWzsW/XKD6Dj/08ur+hdw1DoHpJJzfAPBW2kKe5Jz
S+PfNjtosReWPgxLWL7kCPyXiQO9ZjoG8UWaSr9ACKJtfQfQDUWDrRlnr25cSPKJ/MRf8NB3SN8Q
pyMycaEYEhWSWx02IbUsoXwvGPq0CaXZuCEQUgGD4xMN2e3v0vCCsIKb8AltpKtpH07PvaByTa5a
42uM+YJz0GJpIyaMOT1COLn9j4w0UMAY87fF19TT3EhIOB3gbspHDrbv4klPN8xAfqf/dsAAAvPk
+sCB3kKIEyYKi4kCPVK3dvDcDJ9O8ZOCyxvgo142L5wDaJ27XcXmGVa7efzrdfLRUQGQ8ZLeiOeK
mCgYLAbUDAvqYFw9OqH4cgcWGTb+qO5i4i3tW6p+KfbVzPEVE6dvU9osBfSwx6DXyjmUX53mr7dX
/XbejtORcJ1U9sflNLgD7MVdFl8tM91AoIFcbGUMyAUdDPjJXYB9Ufzuq9pf/AOpJqgbPbgsDIvZ
Y8aWEQIr2Bt78LLuVfhcwhyFPxVr+mnitwYZWiSEcOfRhTJqd4N1yOpDndyT8G0Y4QhMTyNijM86
CI/diDgl8sC/sbl4DP5MHwkxjJxU46Ex/9lCAg4mCDDg+0cB24xsimuAzxztyMnZjVuEelniSXx6
wTXlWZdPyfjKEmiXHoU9M7N3CeZSznBrGX2JG9RUiKpBLTSFWHKuQql/AVlfm/W282osjQd4vgFj
cso6RNRwh9ghbDjBaAyNbgjj++6QwY4a7yk3QiQfpvkqJI4Jd1zUSW6a/0HDR92e3HsSL8BVy2Kn
InDuSXBh140dLDZEYhZI0VHTNNZBtrbttJkSKrmDLaFq3bJrbd8MP2ckFbF04krJ8leVwmmFTqCS
7RK3Ys68s4rrh90hICRjudX47rcs2Nn0lseXSrr30fuQnRPejXY5gnC023Hb6r7YD8rMRek11Cd1
jaa98Avt12aVKbvPboSPbA4ZeURM8e3WHFTPbE9Wzx9XbwLpwNkNRc6zmfmOvHkj9HglAcrzTIKz
r6JwFxG6r3jj+DICd40Dco3wIrIsNPPsmMTC7VPy8gjSnIPctdT3DA7R4ASkVwv9FmT+6rWbP9T2
Td84PkIpIVohmx+gE40VEHmiHGZjPzToF82cAk40ug7uSl6b8dawZS91iPlyG4574A+LMqrwAMjF
I0dSRdISJY6cqjs2L3iwCDpsOtTEm1Q7tz2RWBxc/vLCXSSGHxN0ukSkKDcRpMAvgxcu5fKVSvQ9
uffRT1UY1D3DuCIgw1LjIP2hd9gQJscfYWIi8j8/zcM17l+z4ZvMQMwDIRAi7xm6ylYOVlL3kXTP
00J/dXMKuj1zfHMjL3vkshthUxgb6DVnofuLNNR4HIu+6ouKsYkdLMxfQ84bBjck7qRUPCcu3APS
yOFamPhWpW1M4x0IGDtR8mBoJOc0wb9ov3Ts6eOT2IDH4apZVwyBouQl8nXjt8v2GdiKwkYh9uoc
CxRkGlEjwQyBi6ylCF4ihRNi2UeccXiLuo8aG67mTxjkuXv5MyLgyXw7D96k8sexcJVE1F8pUVwm
LxQs94o30JsmuFjYD/1BvYfQeAzZd10zlEdnHvNRYZodptXUTmun+wjRx8gEyP7IxpbdaW7Y1Ea3
d7aMCVP7jHOS45kXABEZ+XVuLK2jCp6crxEbZdXXfmYf+YlohxQCKQGy7E+7O9EniIyJhlntyoYj
wyDiuWLWEKBgGB0dHgIxGpLq6DYNlwTxIzEw7lDeyREkgeSc94/po8t8/nw9uTM0qO2O97ku3yWW
y6H5qpOj4KdshAUk6K8YDPLowPMldmu1P6emBVjExxX8xl90mwgJFr1bEES3SU9oOYnWEoLw/mqP
f1gUJEQayexHqf8cWr7wUy7th0qOEEGkPfO9jd6boak1/watWGUWkQfsQsIFwLCbpAhT7qrNAUSE
cBu/CwHXpxnTfR285s4lSvd2/j4xdbdU9nXgAU72KlCHArKYT8JIMKOGrlYTiTf2cIjfMo8DF1f9
ADzGyZ/Fr9TrrEYn5R7DqsBdE+O2Ut4bbq+WalHeQeq0mbzofcBcLkZOQYEhgdSrfYItWB2AVe5J
/ayqz1J9VOzDguZSU2mjveTZR8HEvfD058adGtdVWbzDN5vmVnYYnGU343ZiEEVkUH3A8Bu7fqv0
29I5AIsVSKTAUocfrQY6MCgSghtbFJAUMWZH1TmuWAEUHTNwgzWWtbx/Md1etNXzzNRpT7kcj4b5
ntuf1fRRQJyt4CJa8OPZtQoLTQgsscZ3wumZn0zaY0meEKc8R54wC5dcQ/N8hN9ihiEmiV4fdZNM
nCl7zpxW/8W0KTwzk6q7zS2efntkkryuRB7F1YMzeq21Fl42h7nqjk0D41++/Im3BBVpav8aNq2T
RMp0PNz/2jIRgjGxj7jM1+l4iJoDc8LcIVMaAO/As0TY6yxy9bzAlZjdAMYz5Sa29FTnvCPcKgaN
DxERVHPqhSIWGTUH/o81/1ggJOJLHV74FZkYgy9uZXiaudt/tngP/QnRCbAKFfNGuk3Mg8wDMXOl
IanQcDlpDuRfc+NNjq8GInBlx7w8YhxEHUW8vHksYzifu5hzEhCdJyH01F8nsvPaYmvre539FRU/
ok4C9hIXOYvhAx7ViDwZVqbQ78srYfKdslni79jB2cdBU5/RochYjxBqF6W/2AdozXHYR5jchLhI
ouVnK5YyZi8QBMyIrMaHIiEh9gL0D8tV+FAFvewqvfvevpUEkmjIydV15LxJDcYJYhlkVI7GhBiS
9lGLTCFJ5vG/JtZTT8Jc/BMpX4FNevqGvlWC6mH7XYFoqPG5n96kEJSWGQRZ8wgv/s5RKmTJPKlY
I8URJ1nei0nHQMc/EqF18UtCRYQJ6hYZD9O86K8y7gBFO+SESCWkAVXVPeLZTE44uam6tOJd1xyc
2iRMqvfy2bd1t06uZnwATyQ7eTVurDXwEr8X7OtjKh40LTKPy2sauUYrd/VEBJfu4vBsApitPxke
DeQb1qa3nhJCdIAJTBBI8h0YP0jF6TaqeZfyv8Vg8849Ul4IpVhpHN1T6UN5iviC+J83ecG7ehzn
nbNQ9sjMKt96GDeWC1Bsb+j3iahfoLyvvtrSVTbfAoh/5wIpQGGKM+1HjrNZXkPRd/nZlOHklwPn
W2ggdpOFmTFh8/7HRViuZX069GqFIzg3MTSVH7RnnZuVpU2kGrpKdZYSYAol93KdoCKgPCzMKEN4
NJ4bR9pmI0VByzFBxB1zwRHtFq3Yk8Po3rVYo2kyUNWjXl5YtYi14yJV0fBeZNRBxY5gAvGI6XD7
UJXVwAFr9OvG8hJwmiDaSAk+QkiAve6bHoCr8T3T9l2RzpGAhSTEq2UQE/ldFkAv5+/YPGQgvghh
5Z2Yr1Bihkl/eNzl6hI6lzR4bqOvcmgpZtuc9QGvAACVcS1AWdKKMgR+l37h39N3i9lNPRioUVs6
AFp21hoFONs99r5aOxp8abhpKx8v0ewj2+6nL3GwdtQ6RPWlkHB90FlRMCKWSNdodzniuTVJFajq
n1R7qbEfv5jja22h2yZ0Q1veAygzo/jRLLhpdXHPaqesrPlDLKqVZWwa9ebIe/ANy0938B3dWt9U
jr1mLjWm3TS9i9i2LGVHRFJub9gBED3xwr2MxUuAxzI3Wd3ooS20jM5kzKjMuuo2Gr2CMG8zXNfM
bkX3oVoWwWL8iQGH72aUXVyBE1MQu/1k5shKCPbu9gWLCZUf/FDu7mceN/glEeelje+G8kY4D29d
wJKJFgUpWn8HuV6x5HFAGKR48ae0TBgd+KrFq2ATUjN9/ENE80ciUcb1lRMBPp9Ma6/N76hMa3uH
09+wHmGer+YQ2E/shPlnGH9rAtkNXyIkkH3r4MmH/s4veX/rq1VLn0BJgoX40fhcsBzo7VNKIfHC
LDh3hLXEqFfeHP1hsTiZ1pPQ+Tr5RZffR/KPLL+uSS4lZljZaMOJGjpJ8eGNYvM740ybYx1++Zkg
XbQs+U4bGL3rV/MHQ71OWn8b0xDEbj2GMg9N61JgthZYEggK3fJrRX7jPRQzGQAGug/uJ4LBqB2r
MKGqFjQM2q4l+ajUP9JFgubYti1X2nYpPnMIJ7rM+d8AYwAdImmnrOYORsaw2Asf6W6gN7Cke+dD
RWoQG99m8hHUt3lGxct41TMny/7gAKfQyYb/5jVmX6xHkoZXEJ+9S3Qo7M3CkaBH59rkq69e5/Kz
ovUtQYeodtVFGV5GwY9sxemowO9EI3JY6w8YhVZG1CDxqv1K8fUHxMUGWefNKsUEuJEGTtbDMKLn
Z9Y6v1pB5moIPfhvcaMghr0p1aGR1xVYjBVupZ+gZoKhlyxwgWMmv2x2hWSs6vC7SBxmYkRSCPr7
bes6AKMnQYM55CR01bXUf5WJRjU6xfTBj9jRgwXWsX6iD1W96sOt0y9lIa2+S8Ko+p3wMalkezuv
gHartrzwllvqzWwGIvPAUB5mtZ8kdF9u1+7z/rMmri3PS74nwsPRTVIqVwozuScLSezB6J8xfAgP
8/4Vbl14+HU8zdMKCSBUcqh/wEwQt+sI89Ue0lXn+6+m7xpFcCB9K8VWAMCA/1H6mDeaHzJhPVHj
JejrJPqNxytFs4M/Jvg7zRqDDZvQarA88KE23U6csonJqO/Hyk11rnpxZuXRkLcgYCZiAdWHzuMb
2wGXNkgXUkcE81BBZFTbZARy6AaLiANj4o4vKsFetGem6DzwRSGjST+GFfEjX0B6Qe3W8wY/D5lA
V81kcW1+C+2t7MB35X4zS7EX4/BD0EZEBMMZAwffe4/zrBHR4dVDYuuQ5YOmKjj2F6yxL3JHuv9B
+gKFJ0Qmbu9h+U07Jf9XfIRrC1camZ+gat0Zloif+VLlPwjgkBjQuiSRJXUJUTLwMDH7tg9WcEFA
B91V8KchwMkUH53su1qe/o/3Rdiuo4R+PJ+wQin9MrVdSH9UxaWgvDMqJ7vZt+YziKkD+bP4kem3
2bXQnbVmHMmW6xcwLkYrP2I7Vdpu4wyja2ZkWahX7G2A3jmAmNAGCeZoyPnMr2jtSylgbkR/Fe9t
Af1yM/djy7f3JNlHKTuTdgHrKczOeK/1Q608VMSnC1BhU3VegiBI5QmhrJz0IJ5dVrCed+AfQzhu
RH2U7VYEV0mIUSvcmV0tFqQ1SzQzELRBIqTn0jdhuQji2YBgg3NkepbNtJ+esxsB/BkZISlE5/gQ
Oj7wHDUltYSVg/NYGLBaOCwmYNQUGhdgcstXN0YIjfab+JuUGK7wIbWQc6JOJwmKz1fMlWAt1K65
Uu0yrlIWfxC4NC2VwEtZ8KXWvPC/0/JKOi6sEEkaGb9Inb8p9bPCXtdSILAISxgXd0bUFoxrgXvw
qPKD7XNHYrVWfpSYM6sjjO5U/hotRk4f1qQNlk2Qf6QyXkaWPlg6izdaW0R2JmVhJtZiwqCGicBD
1KQKYVhdyc1rsrAiX1G5eP4JMEEzo1eWcM5yTgkSuSZLXqs6sxhNOymcTuh8VuV3zBDZHjrzlPsE
eBU76vE2g0UQny+4OKAYBfBV7Ho5S8FMeE/BE4pUUNkIZ44h+bm2W7oTrnd8wvBr1Yn4LDwgZukV
IuqZSISjZCK12fQ1IQb7DL+HbNwjHECknSIoddbD5LDo3mtSMyBMgdJaa0cOFaZ8r50P/QPfqM0a
lllXYttXQX8AXTIwIdmcNdsE2Zb0247tNqrSNT1j4DooyvFoYHUo7xwsvfoUm29FZu9UvsAEopyH
E7jQ76ujLgMTGL7OE2ChflLtlxirigPxfOfsTuN8pVmcJ9vnZT0N9ygiivnLJk27aFWXSi+vVjnt
qDuQTQ6Yt7ndgjvF9kXjckvJMmjKb9m+yKMvKci83dR+axiG+55nTDuSPrepwe4YDzcFZa0e7+XG
6V+S6kElBUl43boi0XNJ4GHIutlWxWl0JPSjoJyEc9UcjcQ57xz5efmn4hI3iu5coIrmABkRh6pg
xhGWWiI5VT2EOGKXGRi4vMVEpNoNblys0zhB5FOTbDXZ4gH7SVkBJVJnmos5vbUFyXJv8NpSgiBb
/ys0qm0AIIGn4vBtrM7qZ1Rtidsgvp1rgF2kJBpv00oRQNgRI88qGA7vyAS+4uUKZThDnLccjU4M
W9fe5upip8+j/ZMM36O8bCkHYFirMmRe1t0IOQcUYpnOcu+zZecBgzn1ITqOACQr/7tgBr6/gNtR
cnkgSBhIWk2karpdoniBHeEsuvUbpr3gihI804CsmekhHtThNyfeJSq+yvhdIgSu+QQiJTnOoL64
Ak24Wauf2T6TqBYpfwYdrs4jkRc3nj4Mss+7k+T8Gf1JNfcqnoDgxdEemvTHg7oU9yRF9LOzcd1e
VNXDSKjhD1ddawx3GqXqASpEynRdAkfi4qJZ76HCG46KSJ73kpds6sRnkRQXqtjq+M3Rg3lS8FgQ
brQDniz0+oag27s3WdoIk4Qq7eH2VZAaJSW89yLdMPtWygSF/parR9lC6EOkxqGaRo5faCEESjRN
wPLukNPF6/JdhZLsI6pBVzaMSUMgw4ccH/XR14iGzOMfRcOIrtzNpocwwwU1P02wRIs/bWsfcUa1
5UE0dyO8fpw8C+BsZhiNoT0t1mt5QUark1LWbSqkwUT5dhlgR8xwaXYg789kPK9j5TzKgFCAjM5E
wsHD4iYoeVQyvHPckohpGMsZt8B6nN285YwWO5BWbHBGi2DNFqSE6bXacycM8RaQPl1e25YwyVOh
3bL80ZMlEB9x30j1xuBxh87xHJ+tXKxGhNkzSbTVI2djptwH49ynXqRo9bYV67bCQwkH5BJCgVx9
In+Tpa5Nngl3mcq/CVTEYs8QTpVOBe3LXZv+HIX3z0Drp+3aQz5vG/rYiP3pbM5ueJOg+8rb78G8
R+twOy0/UUSHCu6D1HOMzxwVbfP0L+fugD6wFxcQY6ftBxmzxwERA8UPAJG/EbuaTddlf25Zqmx9
m1Zv0XRXlpI3b1/z8CXDUQnfluhkv+nOTl6io6k2njNTifXaknErCGqYZA5aEZcot6gpzbPkIKwV
SW58yKMIfhICTjgtGqQYI0nmDD9z2suanPmmN5nO+Xao0EsgKKINbK1BnSZYdspoQdQeqQK4//HC
DPN1QMVfwohVzRbEyFA3OvxO3jd0ZpcUK4J8ttvn/xg7k+bGkWxL/5WyXDfqwQEHHGh7VYvgTIqk
REkMKTYwjZjnGb++P0RVv85UpUX2IhdpUogkCLhfv/ec78AFbVd8ZUV5a2HQgpaublr05wZXNOUQ
r3cPOliEEIXf2BzRuy46jqPe7Xx6gY48y5udbjNPWypCISuL+5D9vxIFbaL+W4wIv0ap6zKTjTUe
THBPtAOnNZcKFoGsd5KIwvy9kmAzNIRXbF8Tt4SpeC4DSUq6tn2jw02beQUC8l+YHKleZx1dQwAH
ehL60HFzH1Ms+Zb5jVM+iNVFbWIQ9jERwQVpBwQYHEMIS2i6ZxPF0HBnAgz3Cfboh2sFvr/AEbwz
rzngsejeMujDjbdGcSc4gxeUCvGPCWQgGl/qTjTc1XUiZ4c6hz61yZruRltZrYbmVs6DiLlAdJ5v
eTETouKhY4hrPLs8ZDjmxHYeHMRsYOAfHetKICTz5gPzPM5Vx9Ihbn5ZwgudOxee5FTLoc4cHxJ5
YPigk2zx4BfPPxcffUTteeNzJ7kz4YHjM98UeMFEro2IJiiAxX7nXSoc+etMP6C6bfW7rN2Nau01
sCW3pcefW8IDoMtkJntPxRurOBWcRQZTR/28pv06wcvKbjquZ4AXEHsIh26x1N8SqIIwvCB8H2fJ
hpgB9YGFls97cJOTGo57vV8D3p1xL4gzUWgEBTmR330qGO+uGolZ3aZIUcrt9Eh/hvykYUn3nfWI
g1wUnFsevTp+Vf1bGC07jFs1bYeHKjjq9qUunrMSvdRmhhz2a6q1ltlTWfeg+ECSlZvcWcOrKgtE
52vPO9IM6eMf5uy1Dpk0Y741dRa5T2u4TD24DY2h3qvJ8ENgDN3FajfPtNcgUJNhWRsVJQPN6+A4
1g8OZg1Y6iSeetwmgBkSKBJ7nxtRHmu2wRWczuCF5lDCIIAIDixDyPRZ9CTj3BlxU+wxyYTNQy1O
o7wqaBV4+1CHxt7G54HtaOXt8mI/DfssvMox2dryR248cncaAnsVSs75BDshFSrZ2xWuFCg1w7QF
ewuu5Mzsid10PnJNeGH6Bakh30bjtRL4utZtceeS2hwa94N4MdCa1DzbYbuc7HDhOs8jhWBMaNLW
8/ZNcDTls/DvwL/q3r6Qx8TeR8nRDq+uekDA1sKoeJ7EDjFyENzH9PGFuvV5Asw9t3Xh3ge0VXya
otYbs6KxOmrNjUXpDE9C93aYmcuJDK1RrDMf6ZEcaYmiutSeHKJTB9yJaxpdEuZRRdjtUnIgSpDL
SPM6aLfTtNPkk4EYJqFzpWt0aZPnIb8WnLbyA9C0uJ3riy7wV4yfF9XjgFxY79+5oFpLisQhQ46k
A6+vyIJwQkhg+UOgf5LXDcKxtvddsPXKVS4XkKr3YCET1H05Ck5bv/WA3Da7Wfjl2eewP00ITaxN
lr+MYjU6D7mkEl+yyTLhcpq9I270e0CYRv1shg9G/jiB4mLAom1CuUpgD6OXXfECFLutD6T8mT7U
lBDg13qbnO86pZM8Is93u1cv4ElYTQkBHc8OWAJ7qafr3saUwPssO7x9oBzocEX9JahuB7xTKDU7
lDQcI4EN2+PNQGh1BXKExqrWYqTHcBXdgjfw2wEv7cpVTyKh5DoGMY4tPBI5DA0H66L/Io3PiPfa
Y8DT1SutFiJy1vMzXygYfrcJCiWajSvH3KX6I0GRY3ML+Lm2jrSxJvuWDEU6sHipYN3/FG4Hn0nP
wzwBg33Jx/eEA5+dEpWhX5DPoqVpj5nXLJa19gQoCZdIll90OCfptVXvE3eBRgWfzhLG/hF9QhhS
6Yg9QcmxcZ0ldQ5o1UdekhxOGMsM5ZgJMKQHwlJ0KxDrS68/z2OL1EwXkfEx54RE4joGD2ipTR95
LhSAYyfOVUJb5CibvdZQac+9uvw9xdxCoW+rLYvDPNJqQ4Cdjy5MVC61mJ7S5ptb9wQFMaBh/Q4C
NgOX1q5z4zUHcmj4tmS7mQ/1xsMpSGEEQPvnL8bmDU8OSBQPVuN55lyBxGrmSUNSfqtpkCW1tWjY
ViLrRIdnAHok+uc0sr4lMxjD/2T7g/MzRGSTpFfQn/4UktFwspO7RH+SE5Cv4SHaa3y4fp+TYMsQ
uyKk/YbyKihvR3pZDYfc3H53Ka56//TzxqH11xyETyOfR564y4cEKfrgfWR8rB6E/TzgbrQrg/sS
zbRTIm3hRE6ftTO+DaKj0QC84j5dV8OxzEiTWnOKY7lqKa1+tvnaZUvfIwWGBwgX2M4hZrrBrN4r
dgw9yEadituqR8/PToj2Ok5+4P1KE8TYGzJ3PDl/WaV/I2FAhHi/5/XOZ5TE1TPssxBbgxMbPmlM
JxVMAxaOo6F/zI1gwHBV9GQ6J9a2GogojF/3h4GVss6fAo32O5D24S2RGA0BvwXbina1e5Ddk8M7
E0/zaFLNa6d1DtTC4lxtH1KqNezP9b43WO9mx+WJ22SKd0yXWNiAiFDRkJZLM2cEpUmeDSJFGMNX
DG3APgVEJ4clx6Vbne2FfuCC58OV/DSkQAFX/SlCC091f5T9yzQcREVc44oC0NFpxBH3wKiv6vnb
/WfZQzPd0OTxStSLDMj2MQXDcLCAat9MAzoFymdamzRKXESGW7ULeOS6+zz5sMT90K3gnrgfdF5V
/lHm5zi8DPZhbDdNc4PSvkczWKMB046DfHBpgxIQVz9IHgs8udGn0GkA5rSd6uuU3XtvVr90Qibt
N05wS8eky7YJNU1L0yQkKSh/I8aWMXXCOYo5kJRIEuFKM9jo4FihbAQ7kO4iQgeTYG2kaDL3Eekl
4q4ZaRetp2yD6aDVkOBADkQyZT5miMPr+y6+DaPnEelIHdNwmLpvlXVqNERBDxmyB4B+OQPK+znr
hTaP1lzK8TDD2il6BgKK9kz9lFo6FVPxc+hfPP3alK+1eQmNdy2ElY7QvjjEnL7WvGQQ3Wr49apu
NXVbX25LxWMbQ4s/ehnYlsekRDGJTZOedbfjgYQZxgQcZDH42rF+GijoK6As7QZ3BvZ4f9HMb8Tu
gn0FxsLRLx2YHBajke7MySsgIu9ssrr5foZvDZ6J9Zzs23jDNiPYkRYRI0iaMJh3jRuPlAf9GIZo
R4kpUVtlPETad5flH9TsLDfcCbp69cBD029GwjTqTxkV64p5iT1umXOkuA574EBbw3sY8lWrk7mz
iXsNWM9RhR8TeriuWA8jt8GiKBbUf3iJimTH6mu7rx6TyejRSdYEtdjlntj6dcNeHEIRgMOI3BYx
GNEbYfhSQrvBuN+Xx7DdSJvT4g1mVDu9DHWKS2uW6q2zYF1wOlfUyeNjk771Bhuxsjg1zWgoZv1U
WxER5HRf86Pq7m0c7HX1qpkrZ5h1mohdKpgXdndrGyhpolMpubUc/J4Yo24EcIAY4jLeR6zVoKd4
6Dy08B2SermDo8nxQZLr0CGQxAoC1mWeOqZnTYvIYLwZmJC0eIXD7rHh7U8WPs4l3KruMYoJQqUV
WIPom9Smg6BdbrphD4zLj9axurQulQ/1hcBZgguwgyEWIMbE1GIdwfemamNCfui6G818KNrX1AIY
+tjXe21MOJ0/MTCMcMewPyUnhLCNebTQ16gLMQQMSHrWTsjjacitRk1yIMhFjm9VcePQYa64WJt+
OJjTsRjOo/amzaner4mzpn9PBv2kb2X0glZH6YBNsHHDcD274yZnfcwwGZgYuN1rWd+PhzB76mla
0KPW6b5zQ9nNJ0xIG7BmtWIDRb9BxyiBJD9+50XpfADCDXWOjv2nkz9hJ23pgAWvnsuNvk8AZEiU
XuvC5i/B0aCwjE7kZyqmHVF/VsPdUD7m/TXjiakLyEbjq6agMOK/T8K3tFhBrFV8Z8Hea7aaQWtG
vTn2xaKtiI6cIwPyGeJlCw6ySyO4TO2LBbhFiAcSDxp1yKeDa+5lVi/Qyer1coF4iCgZHfH93PIF
MG85Z8A13A0ZkguCXhpEEqcCUK9Pu67ggGfLa6/fT9kbcXtzldObW43NacYKRthymF9XjEX5SIzf
M/9hjB9t9To/svRio++zj5r4x0XJeYVhEb12q7pU1kEYdwR/TfMagUdG5eswfG6RWqXs8C2n/ySg
Lxo+z1UorgMOvzDO/BbFxafHMRvKhTh1/vd0/EjsaNmHNFkGh9C9s8VDnK8GgFpJCgT8trBAFDvV
/TheSHZNCfCIX/kG4GkT5NAzpxk4WOGKQxUCMxTlpr1JAG3zr3iwkeszroXTUDiE6e56Yo0pSGP/
1UWKRzWK3J3blQMRX0plwIdRHm3Pey46oW5Uz0w5Uj5TazF3tuZIiZfau4PMm9asdrvYfSwhbUGR
Md6r7FowplDIafUHzo0FEEgm6/mOG7yQ33n3SXggBZ3ntBzOcKQbjIf+c0oEmAdFmSn2g+vjfMcl
cGfiNgd+O09Rore6/+Aytv2tcg5h+qi7G5qiVJtOeEmNWy6Vox1pkAY+YI9j5kK1PmLH1NZ5eVfS
6/X6Q6ud6eqNdJ+capV13lqrLyB+W85W+YmlmGBs+sCIhat6Hrdgdp5vHB9bIGuA+c4yyAnbJyY1
XNYW0NTyW2sUhy59mWhJYknyt1MPXuEmtK6CdkrLgKEHzoMnTrGDQU07BTFIgSfN3qd+TjOEAwxQ
X5NJA4OhFZ8IRqvWPPbdYdpM0Z6XTobHufriA8KgmFknjPRKQPs7Q95WhCV3H2K88bRroc6je1MX
N3Z3xxABKGo83obGhxU3PIF3VX2J6ouhX4vsNumXMX2qDEnjkmfEH8iI+BTe1U4fera7YKNNWyDz
VfE9jzuOXYy1fOC9mEgaZoDmo5NfRue2oOMfpXcGPUh0vPI1gP004aGmLQ9n/0c37eIJ0dKW0w++
nVy/j8rTnMlrkTQ30VejqkLNDGVZoF7u4I1uW/VooePlKrOcJuleH24NcSLgx48epTdt3KJYG3FE
mO65R7pu0kGLqBR4DX4ngCjWl3QfDbaicJ9bL0mqFl7vnIx64GS4F8CxzZ1V/jBB2LtS26mWzry6
K5l9F5jl2P04eaF1IaqXlYQpb//ZaRfAXTI4j8hMsPmuyuq+6JOl1jgMvtsdbVa7ewfeh/gq7tYt
vfEG+NcmBrikVQ0SpveheC9MuBDrxjwkOOjGESvWp0QIkPkfqPI1D+v9j654bhv6wHx0WrJnCneL
qRZKuXjjBk86fD6D7jDF5GrK1lV000Dccni0wYwqm4P1nc+pdFwwoBjgJMudLjhcxHRjvTuYmmZ8
wgZQVzeJepUWUSnoGJObqdj19qmkFa0bTzH4ENh7EDvNVWK9ZjVTLLqLiKFcGLeU8/HzkFyFgqKO
101S5Y9k3zE2EREtWWT04hL0z72xdQfOQo/xS+4g0mpYdQJgUfWb1VK0aC8TpmOJpkTNQKD+QC4x
YianQryzDnnLVsU+XyH8eavhrkaYh25YgIoC1R+aSxaZejr55V0OJEmzOBJpP9L4B0ozDioFHQsk
e3RhXJIHmM1hsEOVUEYrnfmRXiYsXfueVK9+25jrsd0X/Us5924atHjtBcih6XY0mW/Y+zwa1wn1
W2u+eLTBJvo2i6ZnAM8xKoivI54M7+Ck26rdkq7Cpsimyv4VZAg0TBQeBreh+G6NFIrxpYU4w77F
aNnXT7NJMUMqwqyWh8ygxU4k+noGdLNvzuurj2Z/1tmn1i4gmYICwtxzRr709nV2RehbWGFwbpiH
8sn84c4e9kX5Pacw0TpEPsPrLK2J6jVhinT/2Ro8dO09TXwbgXgXzEbf79qMydDeIu9T0c7K0R8d
8+5pwiSl0U1tWY684V4aV6Xuc51uBtdO0JFhASR5tEQox0hJnsgqnjEBHi+r3AZxDiLkmZJEKEDy
VGvkwu2i9Hs6fWdYfZrSrW8VHEWfG3lHTYVqumbvnaa1ZLUPoFfQ/glcgkJfpuoc2ntupllsLnxc
3DbbLqlnjkbmOPLTinxxblqzmUEaJS23z97/UYW0bhHop/SV3bVLAACZTo9o1qLxaRj2HNwcedb6
u358r8oXN/zwOIOUNtkFap8V2Dvuc35OfkjnAnjW+eYQrs67mE1AxaYJD35z0sULbbC5J0b09Dex
y+efe+bSlT4xZzEit+9aJZD9cNYMgHRoNIuYiTCxip5++9t//fO//+tt+N/+R36bJ6OfZ/U//5v/
f8uLkTcfNF/+958PgATy9Oe/+Z/f+eO/+OcxfKvyOv9sfvlbm4/89JJ+1F9/aX43//OXefV/v7vl
S/Pyh/9ZZU3YjHftRzVePuo2aX6+Cz7H/Jv/vz/828fPv/IwFh//+O0tb7Nm/mt+mGe//ftHu/d/
/CZc++eF+td1mv/+v384f4B//LZpw+zjBWx1Xb+0//HvPl7q5h+/acL8u23alnClaei2cpT47W/9
x79+ZP9d6ZZrO45lO1hCDfO3v2V51QS8svF329HBZrhSWbqrbN5Inbc/f6T/3Z3/mmsKS7mW4zq/
/d8r8Idv8v99s3/LWiLqwQLU//hN8hrFv77w+RNayrQdBAim0gXv0bItg5+/vVzCzOe3xf9qQ+F6
YVbCsHXpCEXvZhyN9L3QeuXGezdE2IiR++2d9oczGifPjkvcq0zXmWNhcvNluO5KHOstqXObIvKf
Gx6SDfwpMh6m0D7mBTD5trVXdozBykoacyEHIt7wW5vrNh05+XU5glcm7FtZjuaZ7NTl1DHuCzwf
/4LvbotUXtJxpWutuC3bF69yurOC72R5jLxNa/CXTpmlu999k/++Tr+/Lpbzn9dFCuUYFldHCsOR
f7wucWVlmlsH59ppKUh1XN5JikFDVPWrRqCRYRzLwUeYKlMs+GFx12XON9PJoGEYVrOO8g5cVuiI
dZ7hvOndUaCPkNFOOsNaFZR8VqG/F6WW3RSj95J3bC+eMiSWE3FIXMNCcdlFN6FEDRFMZrBLN9XI
0DEiZHRJGFqyKcZxGytW2sosBwgDr7aLHMpOEI3wjS+mdlZlhFMILa92iPQ19XUre5i95E64HrRN
9h/qTj1fBkFlLJT7oQ3066OK2Yauyu9FVnYLB2z9utG+/fraSv1Prq2hW0rqhiUdw3D/eG2NMnam
ztZO3oTZsa8utZPmdCtBzjW62FkkNUBbHrBGlNe6NVdaPS91tv6gak43ZRETNRyQ5DxoS5EEKL4t
Yk+zqCm+uQomYzQHBuWC3dEYmw6OX3SUulltRUEBWvmtTbQnqhlV0cLOQjoTdYRSbzTpSiY9yI1h
ML7Jyag3Ls/nrdfMsZQACRtZA4SCX/3ri2HMN9KXB1BKIqGVbpuG0uWXG81V5ohYVDslPWJL2MmM
YkpnacefsumzpQwqKJO9ABTBuGyUj0XvraNZ3BgNoO+QV439ysiaglMgQocwTF+1gCaIMujhTFBw
yqgmqsYpuC5eOKx+/ebFn6weUipTSdsQUnfNL6tHNwlNBKN7itLSO5OdBsOkWQb9WKzTBGe6jpS2
pQpom6zE32gfZMCU2+WXqMnrt1+/mZ9L1ZcraRm6yyW0Wczsr4+sXVZVLRWKxNJAUWcBi9e6HO2B
7VbLdPJashJTsRpAed7rA4Pgoa3PZVK+QLCDlUyK8CMbwm1mqU3gadG6s9XRbhTbfj31dy1NspCx
9I1raadbDBpD+eCV41PoGOFKJRBoG9PCWGd7w96E39axqddTqR9Jq/HoMbkhHWDx2gxzaZPQQy4H
amvPohq1XB41rcwAh5fjbdpzch9FOJ4oxiBsCH2E4amAyLTJgxWEhyC1t7++cia7ydd70HZNZZqu
tKx52/njAxmPudbJiuymvC/WZerT8pk4g1WOtXV6c1XCt9AtVI+t1hLrUCMzAASaahVKlKAbFnZP
sQeqII77Fju/N3KYLCw8gv2yqG9sHsDJhtumpcU6Usrcq1mEQgdl2I7UpIPFMY3ODT5vqXe7+ZCh
39smAY5WRcQui2pJO5h7+tcfWrDxfv3QStdtnS3UFI6QXz50nY3OKIVO+hRJXKLD4KoLwMkD8x0B
408FYbEe7a2nyn19zjpK0794A/PD8eV+ZdulOrAdyzQNa364frf11oMRmpVnkhqJYNVuo08z39qa
TFejmd5leodRHyybF+kPXLm9VbKisXD/1XUw/2QBYu0RuiktQY3y8+b43dvQ/UQlbq+fgjrbmA3h
ani1vRTTdBgBG9fa6mjUZXzsC/ui595T4sZy39T+uCh0nyNv5rDvVJ3FeVrPbkTFveF4MXfA96hO
MbRGGmTKajJWac8gWssTcE6Kmnqiyeq288HRZKZluz5+/WYber48tX7TLG0LJkXYeOlfXHb1Z59X
GK6yTJf6ypxrvN9f9sDUDACx+qkMh9tedADVsjx7rIjCs5zxlJhYhCgxlpqeOXcAkSegZU46dUur
RxpRJXu03cMp9Xigf660hc6yN+AmjHOHqcaYwD7qvKWevNcMjzd6Vd+JzIgWA73VuIxd/MP+uGpy
X+7tAkGpx2HUQqQHv7UAeyisrRGg/x7lJUrRaopqJiWUNhLdELJjK9FGW5ZzSHKaH+aINyPz3WHV
2u7V2ni5SR9EDfGqKQ9BLsK11/bNMg5IH9R0mFJGgRAcRSFgNR8Vaj+RqG245rrzXJx06q4P9BC+
/Uk9QLKy/dHfF557qhuZrxEeobDLNmPOY5yEyGLlgE/318/EXPL+xzNhuHIufk0ePnsuHX53MwZN
H/mhhrTK1GrMipj0G5H/yFRX7nWDVWOa6DqmTICrJsQHIMA8R9beybB8OVWG0oKmTQ4BO8KVtyNi
e9EnXbiWVZNtck6aiYYGLXS6hq5Ocvz1e/+52X19nq15AZ1LakGR9sf3HvWOJrMEULIRvFB5VERe
6quuY5rjqR6VgjU+OHSX+pCYmxqwEjbxDlGaauYUHhEsSzQmTIeN73kbb8uhTDd2FaA89gaadFF0
8kNUCBU6jqgCF+tnKTx6zba+iWrIl3Wk3K3Rc6Z3Y5LqMQnN/zLo97/+kH+yU3DoQFymlND578vD
A0zVGL2qOI09O4Ecmp3PVolUa3wpyvjy69f6sweV05EwBfW1EM5cov/uXigS8ozLKjvF6VDQaQ4/
NZc659ev8R9Fg5xPXzwwLAaG0PWvi3CaG3rvGsYprlrE3oaOJxCa9maQIZTD2X2Q8NURr0cNCGSr
ockSUzvE9USmpYESn3JaMtRPjcZfyZyRumZtdHcmP/Toi3yYyLEZyF0eHSR8wHacUSC4WppWkn9n
//C0ueU7hrdj1AIeFyWEY5/u28/6reJGo79wbkPCQr0xp6JL+YWhLh4DjkdMRSzjW1S5zmZqgQaa
pU4JaaYM3GEsdCibigCi6dHrag4VVt79xUpqqS8PK9fOYetUHByltDgq/fELmgrhV2VanlyEk7VP
mpftMc0ZBUoCv9Y2tdLpy0gtXhRmmDEupC7PsulqJtkVu6+4STwIqbpJlyk3dkHNM2o5STIbIeim
jQyizAplMGe/KRq0xZhVaw015EZ5obuczJAwAHvmNnn2wrAtxotaqK1DnnLfarQDPsBNoqN0FI2h
H6y8uMvrkNSnwgNqpJVkYvLMrUXs9ut6SuJtrUfscZ2+qlTznFfUjZC4b/o485GsUF4HSzt65hSt
DoPhvHcF4vFxKi+RbViHX9+TbEZ/cmEllb+rC4ezydd6LK+raVJGdVIRoY1hYojLhFNtSottlTqC
iAU6z0E+/GsvNi1gvl4sMB/W2V2ng0FOOE4zW0oAdEaYjkLQCzsL1a3FcdLvYdKWinayoxBnR210
rGoHGxMwaCSX8TdfoigDi1CuUHqHp8jqjoZZGqtpir/XrhS7tHfTm0g6AJ3kjyCw3SN4KZSkUyVW
8YyoqDn5L4uQVbpzamMRV/BGB+c168moUmYzLntrOMXj3sBCgKbToH1ghy4AoxZ1vpO/xKlhwyW1
PxxVaJQU6a0/YdIS/K2ydSfywsKjmGZWX4PXJolh8jgOpfe6UHTr2ngUPM58HB8KXYFIuG1Cuati
5uF6MMd0WSG+JD87GRa6hCDK38b5yBU6GTQwHkUrDy8Ex7k8y9m+7KEg2H0a3CChfXOmYgMfTn3D
+6/vxT7IbHNf68MT7ZoFh4oPGfkFNkYmSCNba2XnNAPJgrYF6XcBT/HgBw9oneOTmgBCmHqYL1iU
mKhF3aYzmbnkJVYUJVM4JWagLZRtubss15emStOzlRafhaEx5SeRr0jble/PzOW62WT9gB+POGcG
BJXJyPVnpejH0H1+fXNaX3eA+aF3JYdV3dFpPn3doadikMjiiS+No37r1Kya3hgOGz1FMGBYHtae
3gL0E1O/O1Wg7RLTevD0OtyQMsKwHlIIKTk8xYWPTrKAvh4RzOh2pXtjzmfdJtV00haaszOKGIdY
gSzNfufUq2inc6LTZoZ/in1NNC4XCsFZxbV17GQVtN2wUzLap2k3ktpXYK3ScQC7HAtX/XwjjpG6
B4SClbKdbmMgE9vQTZ7dscvoi0S422T4YZPEEbh8Z2WaFWtnHkoL5C7TyAyXaeyw0qWT820U4ebX
F1Z87YpwYV1pWBTiQriu+noeCVstsMxKIxRQtIuuBWcDHR9b7hg5Cx1ZLq00mGGEAjVHC5T9X7z6
137X/OoWDS9FM8KkHzlvxr/bbKvOMz3Nco5DBQ0hqB5tQR60XaFhC9jp2wiZVx7Zm7FF9xpggotS
vtJa6NmS7nbv0mMaDfPcTvkMsjf3Iq7+6h3+yW7j0vFUBt1Pg9vvy3lN+XEZtq577AMX5ov57gC2
he0wvPQNbyWH0+sz5CwHG1+FFSzdkW6ROc5jc5ad0Xettd8yATm5HhiLv7h60v2PJdvVdV1aNmWE
dGnlfimMbKUniacQndSMnCzL+1YiOXqwtO6s6x6C3XQWcyib/MjAG3dBWt0SUMNJQ7C3VBrK/IZ4
CBI7gjDHqzLVPprHxrnGw0voFHT5g2pWtjBLrUABJUwciqmHAtWXWDaKyr62wh3QQluI+HtpX21X
BxyAjXnr+8zoMs7jKOB8KKsYSg7RlKfXJOIBBIWl3YQZ26JuXoKmhKP8c0Q1/68MhLvVNYpo4qmW
kzUZd2PT9g9ucR509zEVWXE/iY4IWI0eqTM41rOjHAY4ZvHKaHYfJmhZ4ibEYWXIjA+XNIs2KZD2
zpG/FnFsgU23N5sIgkiMcaGJQTE3ZSDuegfhjukG6+OpnZqtwb84BJoc2cXALYzMdPXShPaiBdm6
BmvSNuiXbfekWnc9TMT7lJp3W/cFyjNpQymty23W69ElGJH9GHUk9rYMimumM3Sv2jE4dnZbXIum
BwkUHQGLiKeGsaVkdr91uxDIqIxHTLRhsBkRr228Ir34jvjo4G7psUiXtesthcMUvU98JOEp/qey
hiKcL2WlZkyKqteNxH2dkdvhG5fYIRLGaeEGB1UBnXwCIJBp/VYOKVgljUAIO7JWZTD8cET0YZIp
jVvNI3zZi8mFPDADgqlrNgfHrbCQIRRbur1aSw0x41AzNm9x2wzGrTGUqyS0CELRaFNn2GX7wVqp
KcZobRb3eshJw4oMWBtk0RkTLRgF4Lq3jHMjW1yuLclfRSg/bSWrc5uqrdbPYZo48BqVn1nLdAiA
zR2Ixotbc3eZU/q9nKJHSlWjJWGXgzCE0NxU94DY33MQktrEP+5HOnSSw8kQED3UmVwztuCLriva
/B3Jd92PovZ+ZDF6YwN6qT/1b3aPpamLwe1FzkOcVjRm2rPmKIzqnrrxEhOEiffcWfY+gzrc9xTK
os0dJqn+KejbnVeg7oma5OjO2ho3emVT/x5E9k1CqZ/BbPcrbJ69Rxt9qKf7hGa85VevQ4ghHtov
DKVM+zHoktpIhd7JTsdryI20CEcOqe4EeKtTpEE6TGlTDRWGqaH3a50YEXN1rwUYNyI7r7HHIywM
lNOg13GnnQ97Ka2q7CirdNoYiNO1AdQDKyDRe6HTr+wEIa01j0y02i8wz+AWGrFrq3qwTu4axsbs
vuQ6wd/GdsaTE5Vteiq6916zulNjcSU7Z+e06B4aqGxuYi5DCVXFySd/rdqkXmQVqZvmVN/nEWCe
wPzMAofkvSITcMcCFF5iP3YgvOMcPoCg+Fx28VkUhn4zUO4nA5jXvi4WaWHbizCK0dSNBSFADJk1
dLGxE6Qrt1VExeNvdznu+PSuDx3i5BFiXpciKFRh8MxIlkezTM8ZvYtBJmRMChP0DBMoy6XWz5AE
NbndLqOyUJgeoc16jomnb1Jw4SePBJfoQ7cwIzdJxlc2IPaphqtdo2MrZalIPVsoVpDRRypLmlVX
Bu9aCdUlMNpjG3Fy6PVXLRn1jet/d/zZWpBGBqwQBLrY/OrIm256T6N2HtEZtIl10MzmxWpme6v7
ZMSX1GaQFYIUVJrQ11OFXYaE888+kM/uhL7PDjTB0YTqt40fw6kgwLBIEGlN6HoaL6LVBmqorzFf
0LO8950x2noj+4gOAtTA5e5qpNO3hd7j5Ru+s9J/94qoJ62ZW8kfUSq69XPlqPfIoH5PayDfKUHG
cJa7Opn2Wv7QcZV1GfoEysATixH5t3q6UtqwFF3OVMHWiVIQT7YYiH0K4LYJI99mNbAXX9XAMv3B
OIsK2V7m1oTb4d+TGorbLM8hMja23IagRtDXXLS6RMRXMTiRwdsUFgZqTKhepu8/h43fr0dZfOa0
iHfp1Kxr04uXg9a9S7M6gjArF04seHYpbWGNDtXGFtpVxmm0Fzby4C5AHjoHv5Q1ny42/g97Z7Yd
N3Jt2185PwAPINAE8Jp9S2ayl14wSIlC3/f4+jOhOj6mUrzMce/zfXC5bLkcCSAQiNh7rbke1To2
oTTqy756FRZ+n8L1gD1H5T7rtGTnlnE9Luuu71ZRWNzTCnU4/cDDT5MEf2qgFnwxWJCdRNsMSlmS
OAIBcSAXd15r3dkpHGdaHfbRSGrRgDw7ozUQejAK4//9CxvwbNcAm5snnDSAJ4iRjAMesnwdKuiH
fOgJa+1qtgCmrw6zKIrRz0z/UJXbARbd6W9//99Fdf9MeRLEjRllu99/Ucu4GucjMad959vrLnDh
Iv/+EyPGKVORkZQhYFLL/MUcqHNTMPbYMPbkdHQpYM2eDCyJX7Cw7v2h/FVb56HRblwtuo/YD1FW
nizCer9NkCJAR8F0mdSD2KWpFIh+SKuLSiL3hPjWmDXWO+RWra34hyoFoQJYV/T+phhtiGWJcfP7
jjtJn+ys3oS+yT9QZOZDX3IQNRFfDDgZNNIql1pQKPdieskHX0Vtx9q5GO3A+BZoFipZ+9ixPd91
PZhaHZ3moKFm94ZiPgYOhLgszZf0pOhWUulse2TuaijVIzuC51hQ5XQsybZA9LNYuuZsNKCJWk5O
6S2nzYpo37jR3G6pq8NDIRuSldZhlD85dRPc2PBVbMtGJKT3C1NajxanTjT7TnooFPkSJ2w5fZnf
NTXCFBtJi1KmUIyjZrxFoHLbKl2JktM5kZyqzYshA6Kvmy+mVNm5qwLJje6fwuogjcI5lnSuWz+o
F5xGCI0xdDKJypAaL4faI7td0q8bHP1ObK2sqnrrHYp+Ki6CvtMADOjYEqP4KdA9gp5qW9kmslgF
ScvOBokBlgDcKtLzJtETikytwSjs6Wv65t+sulS3quL6AIsJS6hNDe7mSMrP4B3KUYdJ1ppvaPpC
LzQOVCsn/5n1oy3dnjnbuARD1I9q6hCI/kNr44curaOVgs7Jd2W1dT35rFpYYe2BSOZO/2laYFK9
QIQb8mWcTQ1+xc850fQ0iB+hAe8blySvJjwMjeQIHO28QFIM0727Ou1uGp65FtgNUjHAJQVzkpW/
g1qFxyUsxcIdSnde0lIbmL17v0vi/e+/kzW+j9GgPMwcr9ahzYcqG91nO9X2ZhVhvcowYoXGWkqQ
UmheXwNdTPYu3DSy9ZVZOhYvI8RsO4wJ8kbYgNItI9zEGzHlqcq2xpOQDk2+9vT+3hnSTTJk1Trj
+A+/Sl9mQW6S94o5Hnvg3uJ96llvbmVhvOttbIBVcyjL63iyfI1aIW7L3FC7x9y2cIiYARqbwsiP
RRPtqqxkBR+KezVNc8gTYfvSjcFdkMFd0rKaQJcRqVWq6f6xU0vSC6Lg4IEGRm8OGNw2Y3sf4eEa
7Pq5o96BVjc5JuqkKfdXRWm+lcpr00bhjep3N/xn92BjdpW9+i0Mmo50ekljXuS7aPTvuiJS5h4F
qBuD6r/lKOqik6Aqu6xotw36w4ow2Fu9TvB/JBVa87GWq7HCKT+Y/SZrRDBPqSJuZcn1Kmbk3NUy
+EFHNF91IXgWo8/jg9bTBQIA4Q8FTJ44KW94ipjvtny2yYp0ibkZreqp8YcRejwfuqCrNhQMeyDo
+k50obwRrbiNOR8c0hTgXKKyrbbZZdOO1WzAC+pNlfPfm1XlLbPGRYrJt4zwCkKHa/j4isl7Vrpq
s2BrcutqMlvyokVQZrs3FD57vmATYIy9IrsJAC7aRGGzg5s4caAEJo1c92ZkIPDG6YEwZGHJwHps
xZDNQ4saQ2TCLsmp31FKPkSqHvLpDO7TrkTeCX2hRdHphhn6EA/ImJqOYl0axkvQ9sUuVJPvheNV
O9lIQrrwgngVXnal2QeWfQptxSXOQR58bPx4OVBhDgXbMpZJvcidQ8o6Wptk3DpVbG4itBnzCfRT
FM3OJvAJxiAYn1oCsopbQJ6joF4MUwPwTpSXJwsbby7pxI6WWbwkPW4tV6n3qdGiuKe5OKfVWrMq
acM6TmHvZsEjXqyNQ8drHhZaAa0e2aaMJhqRUkTrZrK8FA4YrMG3/b0ZtyhR+Qycs8RVTw7KOFGX
9islh5k7PZ7A1Zsbv01IYrPsu5yT5UZPqudyUuxxGsYJNrLeK7CKvvkwGRRgdYVbvo7qKezSZte2
4Fq8JvoVhRQEHF4/Mh3yYa76xU/td9wViCGKi+iwjVb+CMoEEuTQ76vIwzRlDo8tj5LXF/OVrXm3
ZqZmnD+yjaFl4tmrj0ZhwnSRE7OIU5OV9nt2MsNK8Y25SLRhO0ase+Sgon6kLMiybgJJgGTnW/Ck
U+wSVP7XQcSxKRPZy2AhPJIZUeEeLP9EguFSReocsl5t5lqlfg/s79pg4I9ROUXGsl8qo7OjSq8C
CvQ7eLYZ1NtqAjMUlEH7wYjWOUdjjnhutvcJ5bD6Bkicmd5HHHGXOWUC0H1ooTvRLOuqdEnNo1Yy
eB1xW2ifTdPoHuKpOKz3Jo4Ewec6YCUhC8vh1ksNtXTnfbN1T933SXgTq9mLLlt141nyQYiiWDFL
UdVSDLgRaFzmVT7FpuOZCfMUjMIYPNsVTjudixfUftbGtCjQLggM1b/32D74Cr0mt+1hIAIQ38U1
KewYHmMTX0i6ty1iR9kf47w0prgKh+B7IycOuLbpoCaevpuWIvTBXL1dYzoxtBNqu/GQh8o+k+Gt
noBGihLf2EUAO6hgEMmQVNiiTDc6sBBSNk8ikrVUbBuZkwZLymSCia8ysWvPWkQxJhEr7IjQqEc8
ZsqIkbGhGJLG/jeK0/GhUZtnrwu7pZkDaO5aJTrYow0TEjZ4ZJTO2qw19o9R5d40lHSlpKQKFr6r
YReyZA2j8LdGd9DMIrhRMt3c9xE4e1d19tzLZZsGFErzEW9W6+ycMSwoVobvCWbQaadP6A3qmAcx
QHwvK3wYmpXu9bJ8kYMfbPVQaUlkr1Z4g88wLSBjx0O3gkcXLixIuzUxR7dR0eAXGxATjWz3FoaB
HThJXWVR+UC3wp6cIMqVOMg6WKQtumnbU5aitTnRD9AuKSNtVNsst5oGaC8gMsvuzWCdN8HaGKR1
pJ1wF0n53Ib6HukaJTCFP6oxhM3D0mIqePugGg4djdBlzyZjNfrmKZfYQuiTLvnIqutRKsU8sd/a
nDqlt21Q2d+UyIEq06Nq63vm3jXf2gbbmxcLcp2he+c+O+3covYRWt8d5tm6qcNntSn1fZoFCxZj
/2CmT2GG14EazY1XcQxGfiSXnu8pGy/yp7weAm6nm4/+XQmlsnRIpJa6qh9pxHLoo74nKcEtKCfz
MSCZLwg8fDix/mJZHXVLs0Lm6BCQavgL1+7jeeEU+Uo1RggQrrZDyAZ+JgHT6ojkuwf8Q+e3K4l2
TPCsG5GPWD5NftaOBpqxfWFf7xxU5Bv4z42KAk4OBKuKfjWW+FV6KlA+LcKFVWK1zfp83mXquvZd
m36ns83jxF2YKbgiFZ5Bk9P3tJyfXsOexuNrvY5j7MHpSPwadXV3mUcvvUZslU8s87aMvUfp0x1l
SxcdI837qcXDE5LHGUkZKtNWPBj1GG84JfWcZktIrla5CoW0wbeM5OV6UO2KBv4G3wqP+udJQ+bU
aLSVu/x2slAMghxYUW/MLhMPlKIISASDQyYnUObYxTuOCGursitQO0w1oZJ7BL9j3zAE/33geyRx
qNpBFlrzGJWPWs62Tin2VZoam0QNjJXZK+U6Mlt566k0MMYCGrYzZnhkTEgLyqgYC6MDDJyxfd05
nSDQCxPCUBkHp4XZq+rncKtQdZpX7OT2SsqTLHWihqgS8KENuv2glvfUDmsErRSkO92ql1pdtAtZ
4qAUIi5vgqZ8klbjrjxLmdAD5nmIguChG7KDOMSoJI8Fi9JmrCfsSNqelLbqtprhBzOapz1meB6k
1QwHQumAZej928jpCmYWX2urJkGzCZstktITnDQwXx0uI5GEsHfUTtvruzpHW+TmVb6ysu6uaajt
Kc1ElyF/rBqMBzI6gIIUSN7Ltn8So09ru2Uw1UBjGrOwp/qrQ4dqkzrKY2cQQKbqiXvvtd0sKcfo
Nij4PvqlxGlVR7h+auPOmghyYQeFybZJnEsjmqxlQhshrvR5NMZ3haNU93aF31N1a/U2CLIfYSPs
Q6aJR95uVCi7SJTqW1OQEhdNpjqDL4OthySUj5zcWjfATcM3n9dnH0cpKbEVqdSja634juRLEpb7
ZeGirLcrEw6g0/0cU10wTbOA+BzWuD7X4KQMKPrSjkOUk5sASvhoRbnU9zUf2llvqflmqJStWzUe
gQ8VRfMAmjcK62LRoe9GJBzcuL2/Q+pLFKGuvOsja+YQ+fa2KpB0KIYNUIqCmFfaHWyZEa4oOY6g
LQZYIFG8pOKEGNfsQhqdFrpKKNE2G/FzY+rHIsQlQs/6YYwRy/R+sOpLH0gPdOOitIkDzBVtLhoI
DEZlRAvbLpBOi+Hk0B1Y2x67pnFw0OUF6SHViLhRE0IBaoutreEp3a2WtHfG4LwEHf4qDxps2ltb
zwvoNk8ttVEx9V2SMo4w22e/iVZtlREDI4x9a7fFJtcxxKYS8nndmPQioAbo6B9mCAJg6VW0/lQP
i6zWw4ymGTioo8IOp4iWDUs+0Wx4x918spoE8jEyB30XC4IB3G48qxo2Wuz5BAc6EynAWcioTe/I
InQzMDWV+li1lnmD5BYYimx2aI7xDtEytMlsswOwXElzDATyhYbXZF4r8HZKMiYCTxRn4RRkCmTl
U9/R8VUT9PBe4Ipl4NrsfCPIwaGsvVWVuOyGOE8emlzcDSPxZa5d23d67x+iPD512AOWuqbgnYmw
l9ScpE5Jmz6jHYKYrlriLqsnz77jL7JEAuwQ4bCmw+a4JGLVMl0g3RhnfUKbQLFNBLb6iiy57KCR
pc329uBDMEe7cFY40Szg6TY9edrghUH2uPWTMnVdjTr6wZcThpA6FXgLsJCJ88vpK2TDSgoyFhdk
O3b4KYvwn67Y/7eNPHxtG7Hp7GKv+T+4RlbvP9/L1/r953/d1/xb9V/Zr//67ZxJiXt7/Wgjmf5/
/nGRIBL9l0pXVjgCE4ClOnRn/zGRaLr8lyF0jAq6YSMgt1G5/ttDov4LMbRwHNRTutCFgTzn3x6S
fyGWE+bUsZSWTQHf+r/xkAjxZ/PYRvgtNQ1pokW7xaaZd9GapfliOn2mBGeqKQfb1Akn6tNw44fK
ZlRJVII1X6nDfOjCQ4bpPE1uO+W5oLrvYz2ZTU6DKHyh6f6qZbJZJJyak2S8R2uy1EPn3PgH4b1q
Tj4v6Kuy15/XIFfGNykhrvjJvZZZy6Jhz1T8apCDuHuhol0EMIJEs/N+9gapGukPPf5ewR5x2SEU
7URWTBaJmi/0YXLsEmzL8bTSra3NZ8/zoZv17wnbGYd/+e3SD16bkTI9kNHGgY/zk1Y6mNl23lXK
vU5UAO47eqHFUTPuYqDOs5TDq+Omt46mbdOuRYRg0djg58cpLPwhNPic0AcL+/dAYbUGHSXs4Zdu
SnYC+vfI9d4ya2PCCWN1j4dzqx0d7VGW2ZzEGGOq7fNG41Mtg9uJtj1oJ+EeTJRN5ZTQ1d3b8W0H
+ZXkB3O4z41T3sLf7OwdWi4sMzCcC3fae8/M0j24lbKMMpRkFogGzcXnSWJrFgNlZPPuRKdKf68m
NTiCGFOQzkCFnlbBIlSjVZa188Hoj6aWHaezaV2GazUnewWUeE6Lz2tAxCcRHEYA1CatjueqNx5r
jwZ+xvZetk+eTaCqoFfkFvTuOuYC3ACB5LoNsyez/uFS3HII2NTL6L6iiNij31iISHnLaQXRVX/L
aNUWVC97cI7okI2bSDE5BnYRaafN3rHbX7bpkxtMLw5lLKCO4qQHgKXb915HLVC4G/qCe7PNX6SL
7wP5ctUWNJpgzcPTyrKVzu7MqMlHz6kiEz3Zd+kyb16MgQxxj1RRO15ggIKw9Zrz+2SMSSfX5z5b
kVzEK1R3G1tDWgKJioPGvAF3Wd4ImGF1XO6c5C5gA5CYlMXp9pT+vib8B7YGQIK3PK7AeKiC0Kna
ejGJ1aYLd4zZ735Yfk7/CFQ/Wp3+VC788/Li4XB0w3As09InSe4H5UfQW55ZDEZw9tJnFWCkTdNW
h6tRklvg1emy8U6TO/XrQSct7H+0sn8PeiE3MaLUr1XQwmcTQXLY7nNgGkFxRayqfbYufby0C0Vu
HvrYF0Iuza2HVWtT3DWGZKncewbI32nbDPO7o7knIcxqOezmByv97rY65maNqfgWDt6Wl/b/5doR
T6mWYUxr92RM+HDDHbMXbRlpwbmp3tr6XsuBdsvT1/dXm27gXzf4wyAX2kzTFtWQaiI4c4k2yMll
dwN1n4r8TPkuXsZlCtJv1my+HvVPbdj/PNUPg15MJUvxHCuJeKpWsnagjNhHpLGqfPh6lAvX0T/D
IG0VBp8uZOK/PY0fbmA5lk036kN4RjuwIIQNuCccXGA4a15zjwSi5pq+57OJ9HHEi+k6REM8Vi0j
2qG2bvPbQTrnOoN3A1FNCnTndODKYAJ1ku9Kpx092s4R5SpQcWolNk0ciBApaqqMOuqVu/HZk/74
2y4neTkUel2OBDmvmqW2Mld4AvR9u7HunbW1okSeH+2bK2N+9vp+HPNC7aSkkS1blzHd9wxIxEt3
F6+iNX5184gyj/bjIsEDObevvDkXGrm/n/ykEfvw5OE1CMp8jNuvrB30gnWzouE5q4lZ/PoKr13g
NCE+DBTkMpFqzwOPAE46fH93Tn739RBssv5+RT/exItdUyUzw/YlY0AanNFH/ybfKMhvTZ5aeGYm
E+c2l4uvB70ykc1JhPjhuuLQpMdU92S4dwQmdRD00JPYUXpU9I0/ngcWw68H1KaF5nIh+nCV5sVq
F0adNWQOIxprlCxoeXZg0XE2zXTA+8Hi2hT57Gv2cbjp53y4wKKUqshRMDCct0lX9aZbGauS4JOv
L+vK/Li0DXRGgWzDZRiPqDIR/gytliJZfO3m/al5/Pd8n+SYuokD4lLz2Hp2obpCpaS9zZO5eZ9u
k012pr8TzCmjrZKt/aI9teeI/Lavr0/7/AL/d+Tfb+KH+2jU2Fyo4IdnsQa7ddIeKIIhebkD+zVT
Vyq+A7gk39zl18N+cr300DSOMip1ftO6mCxe3Vm9o1jBOYGBqXcvUn83PajD4JNtmq1fD/bZNQrc
jpaFBXAS2l+MljsGIhU1D8847X5pK/JVVLKMFiRQKLPxBtiauvB+DJD/ru1LPlmy/xj4YpLqQWwP
2B5DeDoDan7EZewIiRJ4j+gvexZUY5/IApQe26QiABwRstZXm0Y5D1V1bYpd+y0X32yMZm5nBNwE
74lbANRrAUZzPsG/5qRSnHBFvl2dXJ+sQn9c//SbPkyu0LfaQY+5fuKT6PXMpNxlYNKrlXzkNixd
c5mtvBXVL+HNhuerw0+XdLEk4RMWGJYnHgM2hz+HT80wF47NtnAaPiBfMlpyBJtlBzLMqSSxlVio
176Yn6xLjGnaBqoRTUVA+ueYOaIerDkDW6Oc1DRlWCFrAD81OSK59OQ7zPUZCs+zmukQw19SkMlO
2VPdyXdeXLwZBudQFFseMsfwx9fvwYXpjlUF/5OjWbimhWZiAp3eyg+PY9DtEk2tsE5DmyAm7OZJ
YSxGh1O1T1TfqFvPA2RX4ah0nfM3jp67OOYkHVhEyEPwy4rtqEzNNm0TDOFijOAmB/0+8HJwkNih
vFi5tueZ7tYfT3D6xQJnBIuio5vqtHp9+MW5OxBV0JrWqV50S+CkOOH/+XCq+2sr/V9z9WKoi62O
FZelMCvDOnVjcktXp6MvIJkxWd2Sh2jPct289kr+tfZeDHnxPFKrCINgurq+gTbqoWzwlwCGCz/Z
yrZ+DS2QYHG4doW707voTYz1XCVpsA+NbSftp69nx9+HKAu3BwYVijs4lcWlrRHvLsskZqWTG/2y
negciCm6XaONHZK+gMz0Z8WO12lw8ZakOjq/eszAWoipA5yiY8GRahK7mmk03K78sr/e44tfdvFo
pJ16MaYb/aQq9lkm5a6wBzyt7Y2c6MX0Zgf7drBtIiC0swXJE33JLKKAe+Vn/LWCToAQA0kuxTbh
aJd7gcHFEZJIWz9pJIU1PyoZ3ZkGiR7kvuATnCvYgh2ApxL9cTCq+zohr0QJXjKQ4Fd+yV8Tx7Lw
zjrq5J3FZHD5IudZmKZ6VHcnvzVWhtdTsSKQUG3fqhZBA73HNiHG0jdJWkWC08cApBrzEDbYbnqs
B5GxuPKDppn6x3t68YMuttFurirC6vPuNO3GzOfiHOzjRQstkfyAajEslHGereK1uAOD8PXQ127F
xea6BLscum7RnWzzpenJ/c4p0vXnrwf5+5T95/X9Jp18WIe6WDX6SPz7+ojUWCpoQBf6msRu1BGz
AOg04Moro/61+l2MevEt0VQ7HH2DUdVdsBnemU5zTl1z58nfXVtp/57bf8yoqYb8caFN9aZBAc9t
7EiKKvs3O7lyC6d39IsZcnmWrxStdXLALidiSMnoolJHZB/ycuyVV+7alRlxCVrBuhkIqXPXqiXd
QTI12egVKJ5JXy2Cpb/P53Oa7+GVefjp9Ulq7Y6OWda5/FJ1tQYu1Ah5A2I4ZAZZIsDKiu6lkfLK
2//p9X0Y6WI1tC1P1moaTy+/iaCBsg/QTcqQV27jX9/DafJ9GObi4yQz6buoqLrTVG4YF/Wpxd/I
W+0viDGZGS/DC5m3W056b9fO5J98if4c+mI1SdsxHpOWKzTWLlQ/w/B2ofHLIHpDLOOVfQrmgUdW
Le9eFuxk++qPS6OdRatrW4JPX4oPt+BibfHxt1bN9EwJbprH6qvR9dcWzum9+uu1kCY8Ft0Sgnn5
53tn+VYUpP7vhUX5gft9C1Jvpv8i7ZDy1rU5qn8+df4z2nTBH5axlv7gYFhJd2otkrp0YnUlEJye
T4QKrZIEopAsQLcndJBMLNMPV40ZrHQ57lrTXcg+Xwzw89CEelg9jP4+JjIuGF2+fG/G8BjTrsB2
MIsGdT862VNCtG3ekz1HaVwFATbLLOYsuOuwGYBTXp01n66WH27ldPEfLm6o//0N6ubton4AYr6B
k7rI78Tm2sT4u9jx++X4z428eAcLiVEzNLNpjensuVwF5+m8TBa6NycqYH/tJHPtuV28i6li1H4G
oeCU1JjhG+uhjkBgBlc/49dm48WLV2adlY0qX4F4G5ApPfNX9iLZGivi6sBUXq3h/H0wv7iNFy9Y
15q1rkXMRwdu8by4q87ZdxDVd2BCSRBDi30MFiSKad+urG1XrnNqwH6cKvGIQcF10+nxIaYINuMG
SQX6yZk5D5d8y698Gy4QRBy8/rzOqXn7cTzDiSYZB88v3tbb5sgebW6utWV9JIL+2ljXrm368w+v
QdyaYy50xmpJo/yfOhzfPkQn84hkgqvjXXnt7IsVzFb92DLgUbNYaytlpm+sbUzEZLi5XoybpsMX
i+WldzlEYkSGC9MF+fxTa60LFhWO2TMlD6aUiWdbGdBLVauvZ8uVl8++WFeSAiWazWn5pEQa/gSI
B+QW2M6VUT7fYv5n+bIvlpRGoYDV/54jPLUdBj6x7DfOkhhB3ETzmjX6CKZ7+fW1/d1iuZiZFyuL
66dGnebc0uJXckO4t1iRgzKzXpqTOlVkTtq1ftWnJ4UPl3mxxOiWXlZ9xgePWtwyPqGIseYEis/r
DQ5FwotXwl9qy3ztaKtrU/WzHY0J/kqHqMkJTru4VixYogHX3p4iv1+IXMyKAKhguUp6C+sh10ux
+uvbC2XqkylrMiSGcU3CTrlY4TgtB9j9tPaUJvq88N1jCZ1whulhLgaJEflZCWGjG3c5h8corE5x
IbZeoa/RsxFIb64KmiydhRYQ61AdPvnZreur+GIOtKlocg4boeQPUCcBzIJ4rLR8URDOESZ4S9NK
OzaGToOeJkoZrcao3FglXHyC0dlK2TJFTyYIFCDFoyLHmwJ3A7tTdPAV02VBnFIGQsHmprS9nAX9
eyXuQ+KJlK0ZBGsl0PeacesSYtIRIt0To2CgKC0FYtPJgtURZeIfysF76iC9eaU64z2a5dipstFH
hT6sE7DDOsoAJVjjoJp59J6n5BtjimAa1HltAQFG5NACqsR6tKbUBtz7vUFV3mMGTozmsanJE9CP
AaZFRX7PsQsGeL3GxHzM/Ml9NwUI+FOabwfwjHBW/66F9GtVw8yL9G1eoohX1qPVHsTobjVclG5W
z0pDgfP3rSTQAyvLd4h8c9UpNzb/Hjn+nDs6cwh4L0mjhPXKKJTNcZqqDJQlDlt+65wSgNrDkYgl
ECqMAj0OBFHrM0o9yw7KX4+308G3NTZ86CoSS1UvndP4X4Af3fRQopHP0az5riRi4wng3C6ZueRe
NtY3v7FxGsDKLO7HXgWx3x7j6I6Six+6nKmaxWCS8ycRuWNxcPTgpFOlnKVCuQ2JK1HJBs8DdeXC
LIJsMpu0+DZ2bjyRKu7UKnlKyuoxQ2ktMQnG7o+iO4MBWRmufzMkFXwelM5adFuY9bFO7JXiWS/+
VKGSrxrOVATV+EnA8Yz8wwM0r2FdNflSibt1KX40JsYQnT8JH+zYWRcoxRMJm9TTFigTlk7RkFtM
Hx7Waa5/S9AkpiSzUW6aJyQDJACUixaXOjkdilERsvbiEaLcuIAIZDfP7XKdkbjcR3deM1GQynVK
xg+5C6DhezK2YOQUsbKWurfq+vIdKzZWLQLLlcdIubNiGnKSLCAE7FpApDFZ7BI9oK9tLT1caI07
UwpvqdjhNp7URnpaf0t9Zef25hNGrBlx3qS8xuO51x4b+4caBvMhjo6G0H54E26qNrdYZlYt/BQN
aGtGvgFUVi1VDr1GUqOaviTBU582p1jVVnUrZ0VMojL2J18272JwZrkyUBbkQSThMtawOOjadpTp
u1qma7CCx27otqJ3ZgY5MWVtbHCqwS4g9gzXeBETe7nrzGebBHKNsFH/tfPeNePdD785PnVwBUtS
BmRNwh1s4RPYLE6JeHBbj/gSNoFB+Sw67Mw6chcoEu6UE58w1QyrpDuEvn14a62lo//QKm+dZUiJ
3fqu90ikEBL/JjwMqC0Ki2yovyaKAF+Nx9U417RC8jRbmHGxcFIM9h7FeUAo5aDS4y+V6IwkczCP
od+tOhNHg+vv+e2+vwsrubQjYlzyxUgQtUeGimre2VOaHgDwiDNMGfmzpq029njjsgrIykVppmJj
+alYpxR9iE/ckGOOR8u4LVbdJLhfNep7navbkgZYIWNieXH77K1ma/Uny36yKHKPTrJs0biGLYfS
bqfp/RoP7BLLxNy1o5XozklOMN5jrazc3gbNf6sWBwv+OwRQL/jZO6+9dxOEN2H0XXNRT6VPafxa
KxjcyappxEswEtCX7n3j3VEPUnu17MfSfYgwI1UdmeHiNlCzbeARzlrUSH3tu4YFxq76uZcTsCif
XAuJRKrOuwJzOnsiU8cvHDT3EW8dKfWLVCcC45vhopovFtWwSkeCtmqSjF1j7rJKF2a8bCJESSrZ
2DlydpUQZ077kIEzRgxQiVsZfljNXUE6XDvgiqRyLpQHicHF6vBN4u8MeWEngbcx3LuhwDpOMplj
bKWInjWyqwtub1ZYq2aQc8R7S59CZYf1Gi+rEqO+yvSnESr7WD4CUtzZekugAklztB0GYpZJJ0CP
TjoBgAXpb4T9mlo7N3ty+5eE+A1l/DGlqyvxIa5PMdDpygmRYy1d3/uux2y6+dYZ1ZMbFS9VOSy8
gVSlolpr4beo+O6QOaL19ZNVHNJc51UjmBDtkGzukh7XSVcTh0g+KstmgGPIM753+khQnHVjdDj/
MaY3Nkf38JwNz2NTI8rmTCOb+0Sr8FCZB8NB05gBzBQ5oTGwpop0oZLuEOU9ObjO1gXJr5IkGOug
UeO5C+BddKRGSe+2LO4gGOxaDEVt/OKN9w36vLxgmfBIz2IVVHAqjdw94DQ3CrUuOzzGkgK0hJvT
EVJur3SCQB0S/8iMSfCFZWM3rz13kYmj3u8iBGDpi++Crje2TrXrjNucr4Yj7uvyJlf7uYkuTkF/
2DlEqugLyX6jIo0r0cknb8+wrjYpPARf3UVk9WnZnWETca5lCyZIx2W3QhydkCldhbPCbQ5NxPwi
JtlKzfUAwyrNplSklc6H2ar9eYKadMRMrpLKY+4inOC5FBvfRCrZzvORGArYUjrCTwUB3kDoO73N
BUbfGbwooiWeteQZHNBcb97GkZg9BaV4ZW5FdJtk1FeK6MnOORsR7KIMuy4siHwl+xDbB6ffI9B8
AFMkWsFHTf2fPvUMNS6XmnzsM3UZOW+RdicgprgKvagGOSA2B6OizJ0P0Bn2Wv5owVnIvIM5UZpt
uW0I9Kv53X1MBjItUKM9+hWJbOkhMfxHl0gJNQl2injpe2OPsWFZUVTJ9XyD42cuqzfDj9dK69+V
zZOp08cMssfKxzET4EOg89HIcZm5/SkU48okwVoY0a5N3ppn/Uej8fb3A0nBycpzurXavYwpfT9i
LxTmzyDOeCj2DcQpN463XVuSUTXObEFQlfrD6OJly66kd7Ndip0WdiKFh3yDPfymDzhuibXBMmrW
4FT5AMZmNM8kOfLBe+6wnzA24XBvliRSJOR5sZMzHot0XLOrWNfju6ocVH8k0VTCUHXADo/8B89e
NNkPz8doJMEOiAEOBP9ry7/pCbSP5FtWSFwv9Q2y2+dEt2d1qW/Uotp34B0Mdl/pUM4TL9oGg5hl
PqZ0Il4DSCxmmgLKK4kdBO8DjyWj522zNogUvESbL9PIWbpptax5hXP/+4hTZISEP4Q49od8ERDN
1HX1pszN/ybtvHbkRpIo+kUE6M1r+a42Vd0yLemFkKX3nl+/h9rBqjqLKO7MYDHAAgI6KjIjk5ER
N+7leYRamX0nad8k2l3wPe7awuCahLqbrDFuPYTL4BDrvjQ0fS0ugQRRU02rkGo4GeRZ2fDTlr8q
0jt7tHah/zjodDM1g8BM11kIdn84BM09I80Ud8j/1RJ6N3Xla+difPQYbee+6wu2T5cPKWOertc/
dToVNtN7NMBdp90xbr917Ue/QfzSe+f6j9NgYG3/YNSykt+58ML0NrPdhbOSAjS9waBayp55KbQp
kdSx8kdAyjvgfWu56xgpYIwokrhhOugbh5UDoWDrfy9YEL/9MPhfS+spg/5qBav/HRVbPoL2rwBi
FrUl52maQxSNO6dmYMfzXm0mElrH3noN/CHgYCs5X8d5tE59qhJusq1zm7c8pOKqtipdSFJidhS+
04jcNwIhwt/dKNprNVYrl1msjAk5G1fUPtq3MSw2PaLTiKS0g75NRmTgjHdN2jN08srwHWeqO2oq
kzPfY+erXL9PUecq4brNkp9cU1tZO/WJfDe6BrLENdwtx5Ap5WQSZE7Qaal5jsO3X1sQ+AIXDRae
xHP1BVp4lqPSnOc/4VkK4DAp89xqzxUY9Mz72aQQKUMhcvspOlfLNhhZNAFT2s4V+leuDL/xG5mH
KONgLivWIvZ328RsMeHShlBeTvqqZnQaG82x2ZZ37Qkh6Q3fy3FvHFnsdKUtLN1sHfbSolCb8eM6
afQRi8iBbrwDlKDHqerrP5XH4KTdLfg3V1oDN0GpfgITXQF6zTpo+sGiJVKBImL++zRh3JpN167a
vbdYrb8GQVKbuTQnVPKcyHS9uqCy5t+B4qc34EFhAgXkeqk+qc4Gx4VjQg2vUE3f7SssVVsqI9vi
0T0mATLcq26vHBjMfnQeo/ejtIVeZsVgAbqm6OeMEF0t4hZnfwkIBFAqgCNA0rytXkJTAL8kiudn
KaQDorWr0FxC6EzFXbGKOE2w/GVCRLwNkVOnblW2Z8uYdKGlh9Go4fBAss/aZEoN+B/0HQUBj9Rg
IYBmK1AXpoU6MJvpgarJOOrb+H0RH+pyW3zUdtHW31W7ZiPtDXTuvWqT6kf1sFjrmyu9GdAqGswE
MQFgCReND2e5HFZVezYf603wUp6HDwx5orR5kL8XDygib+svwSb94Ly/7fbsBeeYqgwMHoUcETdR
2K4j+czbn9txkvP42RoyjaRgaXHnCtHwCBI0XKKcUWFx7VLJUj9uu3Pou8zpGEjRQTjLCJGpNNS/
LfTUs60V9Mhpx++8aonMd85LfGSiT+V2tcRKn11WY8P4Df1SoEr6Ot2FuwJkNCcGJdR1eIy/0A9+
vb2yU01YDOULm9oU6pe1ftdx3XBaWRgcd3XsQDZCys9zrbI+37Y0650u24QPU2bMgb21NKR9TV1A
7ybsi2I8KBCs9j9vmzDnbHAqoeYyJtJZcUAl1cq6KRW8kcmdJdsnh8hOWpTyUeeNmP1QKgsyZ4MX
fr/KIhhfyofEeepq/Y632jZx86MJCq3t1J01Nrshe7QZj3eC4ejAsVTTLK9dUI4WvGCpuzHhHtOB
DxlazghxBeuAQe3HPHZWC+DV2ZnBA6RNq9GJNwZcaVScVBPcqP7VV9/BIm1IHwvtnTfcSw3Tm/CH
F5XPDnRrbaDUYGqIln0vD2WgHgNehXEXoYT9buIEMTVYPOB0SWzYxdNJYvXT7WWcbSRYpm6Y01oa
ij0t80VQaK2ih0ADunNG7gg12L6PPyga+rcjEsmhcp+2R6cpd0P0UjU9AkfSJvfg7BjSeulEzm7o
xS8RWhowZGQTThLMh47aSLcLlRAh++G7R+LpSczrhvV9RVoQ99IHsHeMX9sM7usH17BWmascbi/M
3KfFsnQboa0JdmwLn5bIcPyeH0QIx8hiK5/b5ONtA7PZCGmcbMAMC8RSvAIGB3QljCvduVceqPiu
ofKhgeq29+GTsV5uhwmKHv9tK04s/Q4gV+RwxMwxaJNBizoZfIJS78fBvvMp1jsOmhZINMsUMaXx
o9p+1YqD740bXUWIl3n1tnDvO5lnLpqAcngMHKghMo/daCEmS5z9QKfCg9W5TicebRltLu9Qmoy4
8eTlubBB7fXOrJDAA/mU1tl92DnbhYWc2ypbhvJNBYtoqeJN4ERxrcQFjulfoid1y0g1sum8L95P
YPjxK6MM3f1Sd2i2GX1pdPpRF+emzQojc9OhOxt2BFG3uQ38l6bSIKxHVlxOkX6sIdthpB0gjJ22
+5R5UYXnUagARkmGzcIazN3tlz9HOMZK6aogx0d+DsNPoIL1tXWv3Lf30jp68J+UNd3xaaR2tYQ1
WLIrHFpfdtOsoT50Lov3CUOy+RA8mpF2zOAauu3itSW4+0C9TL0xxPHE8M27UQrBaJPrcc1X9x4C
arle76vcXHiYXKddkyHMcOhli//3dmfR+e0MyyCplCncMk8GAdVmZPKvKRnKV+9iNvC2Z9fx+9ag
sIaQlvJ9m5g73GZcl0C0Mr1buM2mD+7bTz8mwCb9fs/psjjTgIQSzKMJJgwTyjtdWllttSqhpAng
kTCkfukun27HK3vska6DbQHeLmRXKoTEaqk4zQTV6LZBvaOzYH2HUvSh4pEXgX5h6Fr7otFbWyuk
tLul9PX6Y4LDk4KTjFQIGFzh+jYk1XZH28fh4rmK6NMpXyxlKYmbDck/RsS3QT6iv8UzrwU8EZ4l
BkbRqiWRk8ALrpwPIyNokI0o0dbZKHe3Q2bmtTf5BwB7evmoV9k5lIOIGhhmc9Ysyiza+OJl1dYq
ZEhb60MVpKsMfmm9hnuZWcQF23PxqimyBuEs4z58Sd4eENMYTIk6SXtmbn/1KK2Mg3GYBjV08FPR
52X81FzwXtgTp9OcRop1r/V4tudoZjffhpwZcwfpRS9aU5Xa3XZvLnI0i5OiyxTTQMi/9a4sGGXP
ocY82xndoHeBdGyXZvzm4ubShPrWhAlVaiu5mJD6e8fJn+pkj+pglvZLj9frR850AknqJgkvRrmF
PLxxw5QhULs9w7KwHr6mu2Sv7JV4lWzoby6chrmouLQ1XasXH0Szcbosa7ClMvXhFuGm7T7f3pmZ
itFbd4TAS7saFYoOE/IzXCZM+AIFeZTAgZAzv+iHpbnl6c+JlxhClIrBUJCKlI2wenWcN5HrAj7R
9+WddpiGBv3/A6d0PfFp4pZtGAgEKOQwItJETug7wyn1G1+GsDG1KWc3vjpAO2uqYWvt13BHLRoO
uaVbei4OLw0LWyZZ1QA/D4MBpCrQNFR3pYqi2F21D/bDyVwB04fj+fsEUvw/0KXXhZW3XgubGRVj
/F8sq/vYs5VUNfwVkgYTukde6yhv7sLNtLcDa0HKxGWaH2nYBkzf7dRd9lmDrXrjPi3erHOff50v
/6S3IU+DRG/jeIgVHbIIqlvAE8iNqdvTFwdwNFpr6xlyjmkv9v6dTRPiKxriS5fr3GV3Yd4RHul6
XoadNQTdGUr0RNraR+0e+iHppUXB/Puwq7fjtn+i2fctf0SVauGAzUY80T49BjVeJULqk4/22LgT
ZI7iwEAc4r20+S+IW1VWyE2v7Z2zV1fBjp7cckzMn4QL+1PAXtwheeqNfp1zErpjFB3aTXunvVqH
aXyCyqn60G6ntukq3mcL6dH8zXJhWDjqMNtmXjZy1OHtKO+SCUu3bo/pfb+W9v3j/zFIO7vNFwaF
ozfKWV030PCds1+atpHQPXgmO9rg6hYoVWtulJd6a+6Kd/8HbcFUn7261y5sCxFe59DY6wWrrJ1A
F23KM4OOj+pnqLkf0A3sV9XS6s59UvU/Bk0hphm0chU3xll6ZrRX98698904IGTHxNrncivtE2+z
nALOPLC5YS7MCl9ydDtGq28xO412wNK15XW9G4/T4Le7th4Wzs7cjjLPYZLxAhmk6PU2dh2FoUZ6
nRQU74xdsyclenS2yYP94DzDeXS0NvEDndXN8LJgd+4S5/su2xqypageCV7WKCozeIjd8UTzHmQS
egZr82eL9NVu+NzttF9gNQDl5/ulofrZBTZIk8jxMWyJUyyGwcY2Ud4ia589Swa82TYQvDSFJ1Zd
h52+qSZIIKzrRsTHszV3Dgi2Bffn0g5DZ6NVAJOwfgju06urkNKNSDuolh27PQARy1s1n5XnDnh9
vI2fgR8tfjnnIvrSqvp2syNIE9UCZjmAsIiTvWRffCLZf/U/TlMu4wcI9YDLLV7PS74KIZZXnaer
GVY71IFX5V2DSnC1bg/+L6CG8qY8ujJkowyX3V7j2Qi7WOLpZ13cymOlVIns8vLuYpAsIE50a9/I
FeAW/e62pSUHhe8PWgJDbFGVPyvaQ91/lJovt//+TLWTKLlwRfjAIG4S1VWDARr4D/YvOA/vJRAF
K0AJU40k/SJ9juSFEF1ySvi22F7kwjaNTdN5R+oPq8/ShOfsBlGnnObWoSwQH7ue6Ul2khTtWTMe
kI8E5vjBzx80aqULyzeFtfjlgNVZUxgn1WRF7AklcQDkb+im5WPw+KnZw+edTSnqevwZr/9Bv5bd
ujAnfCRdOJHaSMWc+wgJwcE7eg/JnbJGbGELK/9ClM8e6QtjwldxCLtcMvPJt6BcOcU3w9lCa7yw
gHNJ74VH4ihJ07mqBB/yVDGwjxVMNf1R2k8DocbCSZrNaAyufl7ok5K0LhyltlakKNdp300FwfYu
fzeVXfq1sg4ZaQwW6y0zQyvTXv2xJ5wsCTGmKsv5FpjJWQNtUmpnq1aQP743iw8yhc/UNHaS/KUh
11lY1Pmd+2NaOGCpaiCt0/921dyb8ar5ohyQs1mX22EjPzgfo02+yASkzp+5P0aF2LRg62/igb6w
+wWtFO8eqLi81nbBU7tTdv463vSvKBmsrMdhp22BRfLlUz/lT/E2/+BtjKW4WloCIXjLNjFVUMwt
zf92I2/hAd37p/wVTaatsi6PoPM+9+eFZZ+/DP63AmJZZoCWNjB9BiSmFmZ7l24mjpT6WDzYu+F+
6S6YvUQnuV8gKaQ5v8P94huE0pAT6nLL0z//1YXAudyXBXfmsmKoZf5nYfoFFxZsz2NKVsYd3qMP
5jp5Rq7BeIHI9U55BMFAqen1tsW5hHGa86D5rFOXFQva0DYasHbL9RkOQX1d1Yw8+sc4j5+gt5gY
ud2Fc3LNx0md4dKgELJK7YcpyWt9Vr1oU1Q071XmLjg8gJL1PF0NdXXfD6API8XZwt1OV1KG1x1y
/Wp4Huv0oKTdY+zA8xH07Urt9RAOueAjMlJa0j9ncX/vJdVDQIOnB0xvSPJeBh0XOkvRPhfsJhqj
KiUTnYeqkAYpkwqKJHf40Tfw7HabQfqQ69r69vZMR0b81l1aEeKhNSUNVfG+PiNCCwd0VK669s7w
oPZVRvnJyJ9yn1mDbFwoo82ZtRSaWQ4hYShiTu1XVu7y/m/OnQ+oLObBG2pPZtTf+Wg6RtVjaRiP
KrX8heBQZu2aUEQYsiXbztXzpdHy2tPj+lxza4cMCMiZJYO57XpqAMq3xIMqlEa777VfOyWL1pKn
nowOFeQq2A1IOACAAyjpg15Woo0UW9vStZ5v78gUn+KOWLw1bAVsiHUF2egbS80MvarPg+qjzfar
k1EgDFc66ke2+81HDe62vbkr/tLedAFe3AiqVEOUi7bTuci/N6j0KglwH+ahNES2b1uau90uLQkR
bTeBG9s5njnmS9K9yuPL7b8/d9XQzGaIDeloQD3C56HII5jvNTyxIwi0XHSFbBMpxnKjh4CgVcD+
t+3NnVAIfSmacj5tRQwmOONDUBljfTZawPlwtbvHMP9228ZMCwSNdrrZk18TWkhwys8VHWLJqjnX
wRezDBFRrt8VzCX1MVqZiXuqtfuwrg6W0y/l29eBiGXTgVLldwdELAzniBvC6dQ2Zw9Za9dU0QhR
TmoAbJ0yfhOWB8m2v9/29joW35oU7m6jkIBitQ1diZEaQg9QfSSdG1C5/fs9AyxZmqL+Rj2AUHob
9RU0XFaT94x0Hp1PzT56rEnwi/fpcRmzeB0mb00JOWMxoLNkjJgqlXMN6ZUyJKuM8ZzbSzdTpnhr
RsgPW91tA7vAjPQufl+teDHfO+tul901ZxLhhUtjySdho0bEaHrd6ppzBaFvcA8JvNF8vu3Qkgkh
8HvXCOJQw4RKuA1MMsiAOJzAXjjEM4/lN+sm4sXkaiwBGrNu3XP5MOokRdnefA9TEgB7SlnTgHi3
XSJLmD1bf8JPE+o58tDqqj05lzrWHlnKlRq7uwDyAh19gKYw9qqm/Pwn6+mgrk0VayJiexvxjufo
oa3XzbnveSRFPy23Wjf2j9tGrq94FpOuggxFGVy4IqqglXPkevvfRn7F+X3tfPx3f184S1adhuEQ
ckG4DdKNxqtaLHF2zu7MhQfCMQrk3hkDCQ+C4lwyzJQn6boNXpvsi4MeT0rv+bZHMxCbt0smHCV7
0twwUlwCWTeQfm3JehgtijfjPUzsRwgRm3GXPwfLWOrZ2/bCVeGEeaHn9pBeT4eYAZAVYla/vPv2
FO/cjfoeu0m9hepy6y1TCqtXOc4bny2hVO6jwumgFttQRa7MlZOskyOSiu+NfeXuScR3/cJdMrvI
Fp0eVOZl2SE5eBv8raNEoePmzTlDv9ZVwacXOeM97VOg+gdl+DlQxkxHWAglmHMmiKDEYJpGS8rq
I+rK/hKriHC5gdUAEkcxl4K2MXNOKlWW4GqzjCd6YGs9GlHc+pIucRsuGREOi1uidpF4tvE0ooLu
IymSKO8Gd4mRa8mKsLQa0G6EWVAbGRS4oKvvsOOtY5rjt4+JcLFcLZhwSvxYdn3WE00TppykVgfE
/Pr3LSiwr6IkMV1cYjZXKUqLLPpgPOVNyBibg3hz8/e+mr+duDQxOXmRanuyPAD+HI2nWvtoMXXS
frC7X//Oi2m3LkwEjg6gPsOEHLwL49eiWaqHCJfGlQ9CULWG2RlDIRtPzVE/jpv+HeKOivu7h81l
+RVkzKq3txoDwQuLJ2bCV5aFQBuMLLMdSTGerNqZhtuh6Zdd95PSDSutM452bHxA87ZduZ39s2qX
Bnnmwvxy74QApC6dRuOA357yXo3PpgbUK1rISueC/NKGcCEHLrD1FgKFJ784+c77Egnd29HxG2Rx
8bj8vYbEt4pkCnA1Swzy0ZW1rAI++8RD33hnfKpWzR5xhm+o34br5rtyhB1ilbyjr9Msvr2FS//K
thD9aqwXoTG4xhO30Lq8S3f+prxvPg2bZONvlxAGc0t56ahwDjrA6WEdYCyJXnlcrRKG/BfWUnv7
EbvyRzgJgZfKIQoqxhN8V9vSOVC4eG4POnlj0u6B4jvnJSr+JaeEE1CCbwf2zIVu1sA08Aqd2dtO
LVkQolyWnFoGUciyeSWnK1hJ/gL/89z9cbkxQoxnSW0iWcfG6MPJ84tVXJvb1gfaZDpLveq5I/vH
lC0LWYYNzrbR1MnUHv4UkFRrCHrTOwQMkbYHZiETd02wa5rd7UVcsitk2m2iGalsEBhOBGtwEu7Q
1lzFkrz9d2am83Zx1ftD1kIaxFk2SBtdOMMrqFfSsF64d5e8mY7BhZlWseh7Z6xiiD6bGzcrDx65
fmGv5uOO6UGSKpuREmHJatO1OzfyzSfU4NeR+tMvv95erCmsri++PwaExarqlO+E45lPFnTqjMWs
B3Rf8WZb+fFG7dtNmYTHVlo4TvPB/seqsHauletxV2G1ys48yaASRAAQre3WCw63/ZuO/i3/pgW+
2KVOM9TcSVlAuTWeg/y5laPt6LUbj9y+UU+3jYlv5r+uvj9+TTFzYa2SUyPOHayV0Ayv02RHW2Sn
JCv6CP5WLTfqJv0Cj/hSX3vuxrVAeE7c5YAVxSwexfYqTDSWU1JWw1bfhjuK81608vYy7ScPwfPl
p8pc+F/aFG5EvyR0ChWbBk8zhBb1bYSYE9SpG/WT/+KuoG4x7iC6XVjiuXi9NCtck0EJpUcdY7bo
vuq5c0ghvPHZyyhOn3wEU4MG5Um7uvsHG0t33aTpLQPuEc/h2JeF5MFghLfeU1m+R/NrAsbpG/eU
lh+5Zu6Xa0lzoXtpUziaVubpdL24LjN6AUo7yWN99kuUNgE+V7Di3nbxaj/BB4Moh7aaoh/SEsKR
jKUoChW/KU4eraGs6X8UPdydnbrQ4Jg1g+63ZVJxMbnS3p4QpjvRv26N4lSX8n1m38dt8KKo9UKU
TMH35tRPzlxYEZYOzoLYgpCpOOllsOm0T4WWrCgorCS4VJpW/9Uq0sLyLVkUlq9GilEq47E4taX5
Lst+Kua4Tsd6IynmS+NAQ4UO8e0NE9/uii44KVxt2QCsZKzU4iSl3tpXwGQmfneQWm0dKMxgT3w9
PhOeyKrqbrm3EJZMlX6despdUff7HlqP2z/o6lL//XvQJFEhfjcUUzia/sg0mVKY/J7iuTbKVW7B
ZWGdnHapFDUfQ/8zJFZJmjGxMwawi9Po+wdvuIOGaDv6n257M7+hf4wIgdqjcJy4Hd6oGfe2I696
iJHS+pfZhVtFPumtubptcMkrIWYLPUNVOcQrB2oWPThqKD5bxYfbRkSM7V9B88ctIU6HtLKa3sEt
+WhHB0SaxpXyGn2YQPTluKaNyjwf84fr7qC9v216yT8hXIuBloMU4J9JaceOnqA6XHv6Qjoz/ZHr
g//HvelHXHyAw8HodFQAOfitfcwLdyOn6fa2H9dvxbdxbk3n4MKGV7ZeWU3hx2Wi22t3WKU/ynOz
n0Z/4lXQrrRkE6p7DXpY92WJfuHqoyAYn/79wriDmHTl69P+mYgL+cV6qAhNH0qYHO6chcRiacum
M3JhrPDCXmXUiC0L4e4ODnltrTz3+fZ6LnkkXBsqA8UmJCQsp6YCXpG7Z019NjU8W9L2WXBHhF8F
rt5K3uROlXu7rP0yxvoBAoeFc7wQgiJ/bxg2klTK0w61RAN0OZL0/faKLVy0tnBTQMyYMfmMhcLJ
j0WMvjDESaaqbLSs/buv0rfhJhL2ZmYYGobPktkdfB6MfltQYeneU9ctaQ5N23zj5Ip8vVUxtMiQ
Y0mvoWZSeRMoysaPP7vqD+CNaxkW03Jpq0Ty+L9uw99gCyAFV9oYJJA5ZHwdRlGg2HQoezP+IkEB
t1J/1FsUe4+Qh61hVXqWltmQ5wPlj3HhdI1GGpW1hvE+/Kr0UC91+cIXeT5FcKZxNot+BhC9twe4
AxwRwdJZgA13XYj5o/tqb28AqaOnCiUUSTpzwXCiLdwbMwFKVUGRpzSP9rwI1yo8MypNj/SrDHjg
l2TnHq3dTdF/vH0QZq4O+iWQTND+R9FYxFDBXi05QcVBCLRi2wXZuks+S1Ao+tLZUNqFxZy5Pd4Y
E7Yr1sfK81WM6SXHID0YkNqFRMptl+atUIDEJ4tWp/B91qO4h8lW58odvkRwolkhTNVL9bK5/aHL
/z8jwqfYDhLXSqevZAB9Pwj6VdO/quNPz1642pecEcLPr2gYRj7JflFHkG1/6yBYTbmvbi/ZzDli
Y/54M3l78ZXSlMaD/RgruvOu6x+9Ol8wsOSG8M0Ng86Ss4DlquXXtHmqjB9s0L+0IUaXnflS32rT
d12GKY/xOzdfad7P20t1XaBAEfxyrYSPbYdIh637mKk3A03NpFr5CmQJxov1pd3m6QYO4Wi91NRf
WD9dqDeicxrKDKoUpxT9gzJ+LokGU14COC5ZERJ2xWA8tLA4OQEXeNavzfJ9Cdbp9gIuGVHfxlrt
ZIkqAzM6BZmy19IOlW1/zVjn5t+ZEW6BzHXsIO7wRbL3qWXBqgcBef7674wIt4DUJo5eFmyLA+Eh
r//VGJQrK/iXISd+g+yyUYC8Y6ZEG8b+5dxP+hfNLv6q7sp1+/MffVdpHjNRq/Is065GuI1xzAYY
lItTCIa3aN9l48Jn5zptmMaBpyFJuLFkDU2tt1GgOUkU9XVYnbqR05q15kucWt8UaYBlwN/GuotI
XgktoRH+GP0CQKW+60Zno9bdXZcMD0ECJ1CO5lZ3F1rB/vauXt2G/DYwd2h3M/sGmHOK4IvbsMmo
2dheUZ1kIMW8yGluj9vbJq7TismGPnk+zX1dwbGDTNJiJ8AG1GBP1VN06A/ug/Kqb5qN8Sv5nq69
Tb90Cc/6pWvWRI0PhY2YVhtRV0dpjE2PFp2Uf7eXkoklA8LRLlJAAcXklFr86ujwxJG1kEEsWRDC
JqtQlddMLIR5BhXzZxuSpds7s2Rh+veLze+a0U3tBgtt+t4YTrX369/9fSG4endow76dNoEHb/Qt
tpR/6YDwLa86PU1KddqEPtiWACcqWGv+gQ/MLZIxmqquiZRXjT2WVehgwkEBRIp/lspSqKrTp+bN
W2Y6H1M+SsOGIfLf/36xDaZc1kkXltWpooW36R++qL+MhkGc9AzT28b+YX2AMCzZFMMOmeo1ABTo
z61/4ubFb1DfhkKLekHalfyGEciOnMI+HC1qUk4Be8tPIaCHIQgTy68mP909k/LRtj3Uyarcxi8h
olTFuDjYNAXYtUXIOaCV0SaM/Fuv3G4sNIbEq1MyfrEj8JU/jKUS2ewZmvg//mtCHMFHAYOV0nHK
UsACJD+l7OUfBOCFASFRQX2xN0wNA6M3rhLw9lW8dIxE9VYF6DWfQAjTJlwXLDjCQU1sry9Vd6xP
dhR95f10lhv/7LbVvRTFp7yumfRoN0iW3XlKvZXddpNAr4beynqw6k1eRD+RF/0EfOlDMHYfZTWm
65DCU4hSRjU6EA63S8Xjq+f/9IOZXoSMkTGVq/ZD57ap244aP1iHZ6/xYBzvd0WqHKlzbdX0i+1H
d6rkLzxQrrEzmAUawF5PV8GVpJoVF0WvGGV9YpTAosJQ3w21vLOpK2ta/9GLQsRK8w3VvmirwwV1
OxCmy0wMZlh8GegBmj91Xt4GszpmZaK5ND9GKV6ZFcfUtA966d3nxkKqNxfTiJCi0ceEqAHS760l
J2vcURqz+qTI9dqzxzt9WBoTXjDxe6Uv7jzPDPXerIv6pOf3UvmU9D9uL9bS3xcWawCg6FR6Wp+k
6k73wtUAyfRtCyJS/PehuVil3/9+4UJY1PoQp6wSbfDxId6N2aEIt7BDbrq7mKmJhq7xQkowHwL/
2xixUkKz0WLUivhz2nTdaFPd89xZDUNGS5f10vpN/37hnCTHgZqkOQeMFmLRVOvedhYWcO5ydlhA
zUY12rkaXkrTEgVZgCwnY7iP6+4wRh+1cpHvb8mKkCJkbumYro6VEi4J6krpTnE+O9uaUUdjXbxz
0UaPtgxZJwudy9kFvPBOqAI0naKBrYvqU4r+AgyxCGAsBIM6PYSvLoQLE0IRwOk9CbUKTOjPxdfh
a7PvvyXhxqHoviqYbHmpNgrFSCadIHyXJuUlxH8WOf3mj8HFrxAuCyMKwiF3+RXDUV37CISs3M00
BTJsyufg9LcBadMN/MeaeG9UqdEjlsu5NrX3WsaIlbSUds99Whyk2wlI2GKv2OgM1c4K1wzrU585
zTrp402RZB+HAhUN87VDeMrWi5+6li98W2aONkNCVJUnWlWqlEK8mE6XZpVTl6fCStaqU36WjE+Z
ta9d48Pte0ubrj4hbN5YEsKmSxy1doK2POmdBz9+We6DpHPXXhWWK1+Nv8OFh26aYchnTU1/Rar6
cUheUznIqF7oj6ot61vVsrdpkH9EO/ulSckDukFCRSaNvsZIN7ll0u8n/Smz/TQG9UFWkk2aGPEK
dRcKVerWgBA3d/2F8zD3zoTTRFdVS9E0lfr82ztLdrMo9qDfPpWYPgY5ODVp/b1f25+QKHRX5j2K
j5ts4ZzPWZ1AHkxf8sCH7FbInRi/RPtDIcesPzVfg6/hOTtGX3KI4n+ZzgqBMRJ3dG5QVv/71+cb
u8LFxme5lRsLu5pz6o07pf3Q1Uu+TSsmhMobG0JQOmUXS06FjfCuf4g3qF346CcZzxP9hf3qLQ8Y
TLEnGmTuULboBDAJKM4eWrxBTL1xypP9QUfEYa2tzP24oV8J01e2dn/4v4ZdV2+Nn+q9v12axpq5
skHOQXxpkWMpV4iEWlWieHTxVrc+OcnBtB5vn7zZULkwICIRvMryx7yZDOxVqHeM+yzaeNv0FR2z
PVhXeBijtbMZ9gtmZxf1j1+WkAvV8FwXdo3ZaqvsjIdoG/zMEArUD5CIOyQs6i7eusMD05epvW1W
1UJTcOYLfLmslvr2WLpNnieahPnAe+whAKgftO5uwcVZG8x3q6gd2zSvxEMoh3pnJ/918VN5FyEm
7W2tJ32VMpfO2Q+35Yclxj+RNWNKAEmQ/xgVTqCqF4h9DLzM2l19J5vr8JSsx6eJBaw8RhtZ2S5h
9+e9pD8H8wioW1HRuYZsRPMMDNru2TTeORoSf0uM+vNBOjUB/zIiZH6py0ynLlEJMJ+9Q7LNHoPH
O/Ws/pgIO5Wtf8xs6AVvb9/swbswKexeI+WVVMX4lbvPznDQkJ66bUAkHPlrq/44JWxV1HUOjTIs
GKv4zjtU8AY6T+PRP9SPSwRmMx9yS1Vs/sccDVQNwmkLAjXiY0fBqKAznRkTXdCD432q8nRh1a67
M1PP78KScLAyL4xTI2enOh9Zahi3kWWjHcOc9gqd1RWgtQA1x2XWwbkwvLQrfGezsAnrWsMulMD9
JjowY/dNOyTr8n4kg6hg6Q2PWrcoB7xkVgjMjHRXM6ypROUem+Rc9K+oSS/EyZINIRLjcUwqa8DG
NIyQpRt/jWTVz/7F2oMwoSVNQxKJlPrzbbNz8T/lKyZTK2joiAVA1zfK0dVTivDugyZ1K9dcauHO
VS4gO/9jQoiVQK+amiYapdgiWqlVsTWjYZ9DNx5q0GL0xvtEeq+b2b1s5kt38/SnxW/6pWkhXEy9
D9rYzafyf7vJz81jzXRHtymQAQ52S83DpaUUgiQJ2kAdTYz1RQbQJVt1Syina0zcdOwullKIkZrM
VvcGDni7Q1VJWgUoP3yY6Gx0WC9gHq1RPPgOjvR16e0zG5wXhoVLLDSCUnYqfJNRs8uyr4OurJ10
MVRmL7ALM0LSpyeZnsZT66TeyGtlE20ZdDYQkumrtXzudoNKXr/qycaWaRGXPBSeJlIowW9eYxrR
WRdsegKy8HGElz7fVghyHHjNbuL9P/n8XG7o9CK8qHW4QWx4MeLepwJZIjV4sJdoWhbcEmfj0Q5v
jFDKqlNEBtRD05v9ipeG3qZduXHKfr/6LpzQC8tO3OmAd9U3z3iWI96u6rvKT0Ax17vb99VChGjC
ZTKYNZp0CoGYepCEDd+l8FUPECvUyoVP3NLCCVeHndhWYjcsXBa8Ouljq39S+oWkXJ21Af5ItXm5
WldlqMCMrSD2VPKdrt530fBBjWQZrWH7seqYG8/rF90c1g4aeHWgHf2mWVsuYoW+gt4yTXAt3lQR
B7/ItrU9fmtj7yFX4xerS05u4a4dN/oZWkm/8pJx8w92gYYykmEkg1es9XHmmm0r29VJIcGoD/zC
VWN+N5Ol7sDsAv2xI5ZcDK+vayPFTjGqjCRrWy0+anK78EpZsiKkTaNvxXUcYqVPbdQHvxveJ3TA
V7eXbMmIELhRqdtpDAPqKa089EuR0K4+a+nLbSOzGTRyApal8pKdGFXf3ielFhWV6TrkR4ABwzuQ
xT/8dbE36arQ5F8l6iauVva9fNAXBl/n3ftjWLg+hxrNJjPE8EAlwj6HxXd16Q27ZEK8K8em8J0S
EzaETySfiFwcS2epNDx7wfxZQRF6q1RVzYgrViImDvuhQ2g62xroYsZu//7f7ZaYrzP40Jc0Dwlv
6Bu+lj+mnivKyMFD+LHf1vCWSKhGMii9xAt0DQyf8ogLJ4VgLJD/rjqbz07wC+V17b2xyu8ShC2p
n1aQ8wKu2Su/dMSU/g9C9blt1GhjKUzo09wW6ZDqodGs3lWqUxPr+6L40vbajnG0f/CduLByRfoX
5fQCFYAvcfUfzq6sR1Kcy/4iJDCL4ZUt9ozcKqsyX1Cu7GAMmOXXz6FmpieTQME3LZXULbW6HDb2
9fW9Z0GEjCDE2R1kqPyyNT3lxekoMjTxJycWMLJ/njiJcS5lJZayCys7lu6ZaOAZskb7XrpiYS3x
zyiz4xU0WhONJMUHU+SdLF4N6Umudajhx05U/r6+LRdnBEcJGX1GtOXnDPMqTlojTVXUMkXlUnhe
1yqUTEGcuz7MUmlIBYd9QudgkDlRDQ6qoVXlEuptLTvmUXQqoYmVYzvm8FZHD+2J8jWllsUhob4M
2TrgfS9QuLJU6zLKqPxc464NYYTSDRAiziQn6lNPqkYvZ2tI/qVwgsLsP0POPpwRxEQFOpafo1ax
A3ic1OF9UX2BpL1yv6zNbRYd66aCJgbFV4tTso8o3wwxVrDzMxAAe+tPPqwheBYLG3AERP4Cxvol
eq1L2zBohwghv3gqebVtRI/00vQsozlWYXYYYcnc8RIS08mWKdFKgXhpl6IOJYMtgAwE9Y6f564O
4asuKrQSYjPZK5yCft6jn7byKp9WbZ7afh9l+rzfUlv4wldmmfCpNfLHyLNXSgo/i9iTZCR7vaRO
QgcnaOj2+tFYm9sspgRZEEWV0fOzIpleNB7RrIaz+NrbYymmgFyvWaaiGkBWzNKetK8J5xnBKEw/
NiGs3KEZkdWOadXwJ10DMy3O6dtosytnRMEyS6KRn6Wx37cWipRm43Ti8/rKLc0JlFB0yiA1j4Ls
bOV6SzK4xdHKiqSXGKbHTNW8sCttqEDuS7F2uC/nBB0urBz2HzyGIKb/c3eE0WhaHbeS21H5aqsj
N2ESlawljpdT+jnIrKygmJHBtDFJb2WTOX36nLQwFAk1W2Tv6th519dv+st+7vefg00z/rbfFWlC
45QYTIdgZZy85OGKTMBCNejnCLMTlXWWEgk5TG81PX5QkujB6FrPCnSYUpc4w80mwJtfDawT4/Ha
2Gvfa7Y7lFhvusKIU3hIOpCNVY/lXVvZYlu5sPPWztlN4/TQB4dI6PVVXfyE2PvAg1KqwhPu56pq
qDFLTa4msACFThzct3IpdQw9cSFtuZXXlBiWZokKOppIytTSVWezlGteiwQ3+K2IYRISlnYYZ+Ao
/ZutMqnQyWg/WkgXZluFqWbCRJ+nt2ltOdrYQTSoXEniLqMvwEZTkihP7kYX6GXexe0gtZgJtwYg
QUAdw5qVdbkLStXBf3WL2HCGVZ7f0h6FPAFwe7hckAP9fbd/OwXJ2PajVkjxrYIMuGC0cIDUTu1s
KLYNpHyDrt0Eseaj7/PVBOqf65vl8g2nw2rXhMEomjxY2Dk7mcO8o+sqPb6NjvLkHuW0vZM7autP
rtzWF3cgfVFt6Mf1YS/yB4wKpDSKERY0QZV5L7noLDk2rCC6bfPmNi2Zm8Bbx2gzr9PlfUdgM5O8
XR/xcqKAGqDqTJCWgPBlzWvPgqRUlShy9LBWbV10dqkCoJ0WXt98ZkboNjK4Uo267fAAqhmBuxBO
ZiCBa9RHeDwH1sp2uzg4f3/PpJsA7gnUG2fHtAmitAt1pPLBINly9hTlg60Za9fu5ePr5zCXsE29
TeoYlaWhw0xylBqFcmsG8pZEgWua7Smk5snMmcOhwVWnQHeptVsOdFep2iZnmlcaDO2VX9e/xuLk
Ib8PfCHEI6Cs8DNGjYZkmT1sys9jVtppf6LNq7Uq4jelFD+uF0wdws0QRpc1pBzzLiL0lvRKgAh3
zhINHzGzmxF9jdQcb+tedbl85qYCR2LpfpTIjpSr9kmX4xMV/Us8auBle/nmkIZ+kII6aM9lZ+2A
OXbNIfX0EH7sWekOQe8alXRmvDvyWNqYQ7aS113W7w0UeydFCfACZDwLZqF5yLU84JS2Zxb94jSy
lbjy2m449CZYZ/WvojBOWSb5Zlp5EFmCzuyjSmHkCezDcKLRanf+4raffg7gBjj56CUj4v385gAF
GKSPzBYtJ1yHbIQfQBPZ4d4ARGAAmDD8AwUBKJqu1IoWDj7GxYGHyCjgOta8SqXXSVn3mRDnPpYS
BwUBP6ToXbfwVwvll0KL3TEhe1mIeybdQtjdxgmxC/xEUgtnLF+v7/zLcD8tw7efM4XGb+E+Zmkv
1WknzlSDgGeXOVVpOSZ6K634reeGHcUguSm5E6arhZilDalTQL4MdaKnzCH+XS2nmWK04txANbYC
dwr+xqDlcLduB1uXU7fLXlWandVK3nXt58rEp5z753GEfjvQ14i/SBagUf1z4tloqI0EpfRz+Gpu
LGKj6ehP5hshxEtDdMjWukiXgD3YBgJFh3kCJHUJYmalItQoT8W55cam0BVnGKYNlw+902kDoFyR
12vMVRO9scGjuUuHaLNmRHUZ6FSgkzFpfHULgJvZGTRqTQxq1rfnvofgEQzN5E8erFURFwfBBlcI
MggZD5GfK5v2gVpNgJtzrD1rUuYpPaTe0jUH4IX1nGpcGjCsk7j4Raogx4TT0lTRlqNlZFutnrkN
s27SeHTarvNCWYfNfMlfRkXdAVdxUiO2U+MVkM2Usf/cRZoM1U2EERCooZQz7fFvxwd7i3ZGp7Xn
CFd0pcZbXAH73ig3bdGtPPoXIgfGgnIUwC/61H6YjZXKWoafgSa5kHu7pTc9i3yqZaWjCxMUOsL9
jt6SDOIgCcTpSAZZm1xz4qx2Q9LsaLGWwlxGUE1G/wMpDCg6E1Xn59zRNJCKeFRa4GDTG5Bm3NFG
/a98n5qx9JVtDDypVx4TcwcEeBpNYwJo+PeevsjU2qQt5BC1rHPl1R4TsHOB3sW5rGzJMY/JV5PZ
xIcWsa1tY9dy4zUk0NLnJkjYNBiCKJTMgwagjrKV1yHg2SV8NSBwWY6Kk1r7fBVmuPi1oc2vAukE
0jRkEX+urjIMMP1k+XQ/6e+DJ9npPuyh20VPnQud5TPftG9r01v8oijk4uwq059ZeOC9mtNO1YBz
r0KnUz4M+X0l6i4uIHJs0DlMvG7mD6cm6KrMKo0GsyoeQ9mrHRTexVY42rtpK6/9OCk2+/XbWiHh
EjQ2bZxvA08/7NtB1ZVE7gLd4IBUssfiOXPLk35TTNsFEki9nf1as6q6hAn9HdHCoCCDw/VrViCJ
qT7C9Qglwskk9GlSDDV3gjnRE8yGHNkuTpkT/r6+vJeRFwVlDWcDNuKwlJqnWEqviDZvayDTc/h8
ZLdKAFBLvcaunnbBPOZ9H2WWMhhmlpnRoDdnFiLCIivJQfToi0+YBEBLN1w78pdpws9JzcJM2qJy
LCwwCUwGX+Sx9xuTQBFTcUtS20YZOFmlTHWuI/wTM3nVSPvibYjP+G22c1/MuE3HoKowW3ky6Rpd
5sMwK3VRh3KywQ7g/eKOno5+FeqUqmoX+kqrYPmbgiiM84LnwzxPHdO40aFh2ZxF5mescormqU0e
r++bpXMPKQv8PcDeGxe697wuh0yvYpx7zbBhOLTtVXNzfYjFTQPb5Em0jqBJOQtnfZsK0qlSe0ZZ
eddXFoi7htc2lR8PkQMg98pwS3FmMseVCUYDb2v6Od+OuyzHzIyhQXjWkGAPSWTrsOSIYTLSZStr
txioJ66zhlI8KhbzO6GuwEeTe8xM+NUrcWobMcYNPlKndQO7vTUa+9/oOmJXosoFJyyUEZBOzpaT
dRCijfIOPKuteadwAIVUt/rkB81uvpqn7hgdihe6u/4Jl2eK5ANJ1+RANAf6QwcHQi4lFrXbB5/R
rthNGpbGrr8zHzVb9uWjvF3jqy3tfpSYrf92eb7g6LZVpsaGFLWQWHjTJMM2tY9aWxM2XzriqMTg
Dz4jvaCr8rZv9aiU23MQEZvrjaOHtzk63y3R/Fjg1cVXlHeWDgPIkwQmE/iMZH6mi64eiyTG2yPG
60qnn4boPKuClbgaumG7hh1YnB7QKuqUqpILafgR6SC0x/v6LCXC1i3jQCrgD6VD1iX7RqJeuXok
luLJhOlBlx2VtUvAdCvGyhRIzfF8LXZjjpqdnfgDQx3TwdigR7nlAwTZhHd9hy7uFgqBTLjdQlNi
npG2PM8YoDnNmbDYbvBmTtNflfb/7kfj7KGCgmrhX7GmOVlCLrrWKjUwlUIIlNHxS6/A1rTSXZrd
MzBsrk9put1mly3I6fJU0p6KR/PoYpRSHbcM+LIxLTZWn28h3uhaDbEFxN6M6jFUmReZzUr4XEqX
QKwhMtDUaO5fPK4M3TDVRA5w1J3BGZ7oIdwjoPnhLXw13OhuDby9sGEUGehOcIvRJ7isjYVS3kUd
5WdWPRv8ZUBV6voyLk8ImtnQG0UAo/MLISSMdWzCROhnxdcc+XN8kxwC1sVuIg1IbrzGGV2cEojS
U7kPFijz/hjNeBL2ZKovsdHJkI9RsdbSWQgjOGMWXvOTozXKiz8vuSg1uSzpTXNu99DQzh7NfVvb
1qF44G8ol//JH1tht4/NC/tcC8uLk/s28iwFVNQCBy3A0y/Gm6SzKkeJ1iS2FipT4AJ+G2OW96k9
zMlAjudni9R+USWuXGUbUgKyU2Z+WkPQGD33Unzh065cdAthBA96nDX09+nUDPm5rsBrBzEs/PDQ
VmARMRk1WNCcS9dQlgvFcA3joBADU2Dc5XOwSW3WrM9QfsMhI9wGk/QGzxLHulfv6al109v+RrbB
aLZcyV85DWQhqmBPyvrU/4Zk+WxtOy01WqjDNGcaTtVP6se9ExR+GXnsHjp6HsDw5drjcqFgA84O
qHoG+oDo48xPRF3kWatTcJuthxG+lafoASl0ZgfvxE5dPVm13Fj6jFCgAT4DiS0WelYvMSsy8AGy
bJAQgcqP5cuwJM3YyiFcSDTBfkKGokzidhdXObSTma6nuHI6KNp1orTj4szIi7yKyV3KvlBOw/1t
odylXHD0Si0SI5YQrZOou0mj6d2loxNO0DHWQ6+NQCrQgg5qzfK9lYlHhYz7nFQ3OpW2LbwrbJkp
K+dk2iU/76bpfOB5C+9iEyswe+FWtGIxQLjquSjqTTCUG5TI/GSI9ql6H5bZg6b2ft2TlVB+mc78
HHWKTd9Se4OTmCGyqueEP8tasicVCqg5lMSCk6ZVfptm3sppuYx2OCEygVyTiX+gR/RzxDLX83ws
AhUsJgHeTXoX6G5/MKCjBPXYAS1JSbLXCBWX6lXYOpPmBexNIadE5togvdQ3fWphUG0TblMveZBy
23KULWd7y2k8zeebiu11V952irNarL7c1j9Hn/77t0VWG5h6BxSjd07nnatJM4btkbA22xFm2NZn
IHxZP1m7tYGXttT3Wc+utBKNWD0w/2fWyjbdTDMlW3Ptky7OD7kNnN4UqHrMBRzzkaqFGUnqX3IM
jH0dHTrcppc7deFoNkpRnrzl4b79t0v7bejZ/tUDTR+HaWnhPuApboyOr133m4JvAvkgnM41/OYE
vkUhIcdbOTsLQQTf9dvgs6stkiBbGQwYHF0vV3Ezv9FPQfBeu71X+lCTDrZFeypLd/XteHnjYGAV
PQFAXzXUK2bBGNyugAGgpJ7zr8EJt4Wfb2h9S0+yX3jdFpyGlTO7uJG+jTf9nm8bWIckLjEZxhvk
faJ7QthafY8GAJweLCdmKKIGfzTkEXTXO6NnbtlmTQN6oQAINiII6hbyP5Q7572B6UwrmTKSs6lX
L0GuH9owc/DDjhobd6OUbPIGIjpBdBeQQxkezKBzDKiX82adhrYQwVCoB2AFDP3JI2z22cfEEIHV
1MrZPHUe9cdtnWyIdkudyXliBAF5E6s7ec1JZuHGN38MO4sitdSKoqVcQRSZku4MDQlb29WutMl9
g65e+AuHGsNZk6yeDN71/FCPg0aDPCLKOSG6W+dvmoKejPSWstXe02VNEhP7Cx5UdLxYLndzSHLN
6Mnf8DiFj/wEx2e/9KFYvV3ZyQsnh0AhcMJkoBVwUV9qYfDdNUZDzrz2pipy6cDXW7FV5tBN4RUb
yFv+ixGRYBCA1ZY6lXI1jN2QauQ8vvNdfdf8bv34NrALL/0PWGDT1pslEWgT/t9gs3DIMoi80cwk
Z6uJN21JbQnt91qsqb0tnQCkuiiWaTAQvQB8hpIxFmEVkHM9SjZJpH3dj3fX1+3yOYZK47chZiEH
CrcMJaoQiQn5GOihUhNX0M4l2q8hXP1Gi8uGag5aykBYg3vyM75JIZMlNFPUs5r6g+E2R7GjEHgU
GvaDK0WOdTd6iRef1zrIf7Pmi+8FAAv2P1Sq0M78OTCBjbKaiFRF5THjLrd2zQAaPn+A6IfHvfTW
qL02d8qj+c4GXKSTP1py92/ub4Jm4D+/YhZZqNaHphJmU34S4ZFbOUkOgYXIZ16IX+AWtQ1HgRCp
2b8QLjXwmb8NPVt54F6NIBwxtAF9UFDRZJKuHcApcb62xrPntZTSsghNrHHjaoMH3vxGcho7PYqv
8jF0+GY12VyKnBBKJahpmZOH1eyjFkmol6mckrMaehbEbKNN5MSe6ZrHScwojt06OE2Vn/y8OvRS
eAP1GkUm2YTq8fwRoSKbJ0aJO0KbFEfA+27eYuoJR3FAot/l5UrDfqGsAPdAUC9UoKDQ2ZkXsYdQ
GgIJcq8QxzTdOEg26Zj7TKl3pGVgZaOQTSpH8HYXmZF/PUAsnVkVWCOUoAD9gYbAz6MTw96xEQGG
VuRgJ1cvIeeeCjnn66MshaHvo8zCUGjWvDJR6zpjD/lRGHmD+J2A41HndzGoXNcHuyRC4DRoBiqE
KCXgaToHbMZQKsxZBfRa2/coPnHhNLjZOyPelCHo/GPttobkaYnuUI2dx0GsrOni9/z2A+biLmNH
xACpRPk8mjCilS3pERcILGAAWyq4k1bJbZMkxz6kO2at0XguB4dwowYFY+xezcTRmX1RuEWnuRXl
LQ5q5wX7cm/u+v1wLO7W8ueLdHYaCHmbCXQ/Grtz7EdkVjrckAAeDCmztSS0DWZsTU3awh3DCdTS
7QYQF8z68frnvbg1Z8PO9lJjVolmZSihBDyyowDC7Z/XB7hEBWIETAgLiHwYsO1ZNI27PGFKoNVn
9SyOaOhmvuSFG6AjA3t8rXcZ0ACJ07jj88q4FyJus3FnIVbpjDEuahS41SZ5HI1yrxWGjWrcTW1p
3lBVbhgYnp4H7rjqnnwp+zkbe/rY394mwFsyMtRo3glfOnfcNn8BbqztVTzHInQOg+PwjMq07iHL
01HmdBHynWGbneQ1W+LL0zv9EpxawKfQXrjIIjJBQYLROhA+YZiaMdnrSb9Re/GmjWZva6Lf6BFk
wNX+RR7zkyKl9yufYdpAP246/ADo78KzdUpi0Kj9uRSAhikDh0gS7nEDdQ76Fnooo/nRtnuQ1i3D
L+7VaTSghyb4KVLbeQAuhnIICg75UuH34SbeVrhX4XjKfVw28AGSknWZvqUT9H3I2QmqS8ZE3QP1
WntDuoWtqq9shY3LPPNNW7yWbuyvcRiXYgVeQDo4QHh3At76c02DAEiCLjIAjNvHqByZu85Hl2Oz
FpIuawnTaqoqBIQmaA1qyT/HqZKxJ6OFMvlUI8L0JoyS1x8sR91AlNWJYL2+VkNento/Q87BGFk4
jGD5Y7skk5rQxtylO8X7D/KhxW0JESFIHhpUU+e3miQGvSYt0EK114Sb4hEGkdC0M446sFe1na7K
p/zNci7Owf8NOL/FWGeYlWh1jrVEDXl0qa+ihZPY5E9xD5XdU+jqH9eP3kUyMn29byPOrq66DXKD
hwE4hNkDCx6pCdvm1+tDLIYX9E/kydYGGMF5m0FvMmridkbTDe6Tfx1sAcTwpmcr+1x7EiweNKBO
J1gZmhrzPDIrlWoIWrSL+uYPlRS7gVHpv5jOlDxOrUoyYR5/bnhdiHGy6K7PTWVuR2PclhG7S6XW
JSLemkI5aDV1myL7UoIUlR4IDqz8gKVtCbMZQwFDBmzreSGaQgu9UAIZgl1qeuxZgmq3Tn63XP7K
zcjLq53SgUWhKkds6yfRoPPN4q/rv+HipYBtY/41FNDAlECU+bkGAoyjFghitPab2DHC0NfTAFh9
kDlAZbs+lD5twfmh+MsFgkUCkuZ5lcXqzMEC+RvTLc5Foz+xEeT84EOuboTCAX8l/hB/irrxBgUw
Cvjdi6h3NPgzcSIfI/7G+19CiJMV8W01nHqlscEldLQwsmw0nEcIpxBnAGJMiF/lyPckV/+w0YDu
qHZSTWBLLe6MirKlMCfu8+JhJIUdErqNjQIkNkO1zbz97JRfZVM5cg5h4FQ6JQmCw/A71ppbqzc3
aHU7rfJ2fV0uC4vTN5g4Uv+zLtM2+ZY/xG2TFQDCgRA/Br4kZb4+lHsllZ2MPSp140iKaYdl6QP1
sY2MzlYC6xhnTrvGZ1w4cgp6iIA3oqGOXukshIimpbkeIUrKcKxM+heFrzCQL54yYGYA0oxpagD+
XhRtxsxSlCyO+BnB6oEYhdt37EPw2I/S2OWGtFJqW5zPt+Fm65qSqIlYmnDUjGXXKqZi7dprZeH4
oN+A/ANfUL50sBcEQlLIS/g5O8Ld2PB1YFS8fqvndtQAuiWeYlgCt7b8hkLiGn58cTVBc4NQI0X6
My8CDyPpwyRBxMcvAOg2VN5FrG+t+FHRftXRe6Ccgu6PgVVtTCimJEm50UX1kFDzXCTErawY/E1T
Xumf/jeoeHbK0RYG3Bj556ShMksjBpZ1aZW1/EwG3ati5Y5o2Us8Yt9SQc8i+Mgz2MzVZBOP9Cgg
gp+VANSKsrBrLfnKst4XieyXIbVTHXyyNE9tnRs+Wp4gixE/0RPYuphvhlVthTU4Os0e9Eay67jw
sHlRhea5r7EPSOs7HBIIFV46LXtVEwiRAukZaHarpifSfDbVPrR0x8AXUqRPid2pQ+q2kmmrdWUb
Vg6PvwBdm/RdLWGNp+2THl5umtgN8ZEHrW1aqSOY4VEp3o6JdUALCAywZ636pYxs3wKlwfDyAdUF
gkK7UCSOLO7rQdi0eRK1esvhlpxIsC/OIJJUFCAMsX1E2nuUiY5hVYVglEV4AEZ4t4y2aqHhHQxO
bXW+oocuDeoNKapD0XRu2Rk7WftVqI8U3BqKinysAtyjWk4QvuqwW0RTQrLUDwnroTFpW/SaW8lA
NZaHpnsvIe8rk+LeqCbnR+04pOxQwoKYmluz+qiamw5PGSrB7ZkWLuPyLuOp11iZ2wtwN62AY3dD
NQAuuEKTXV3K/Vp9SzPQFyLhMB0qBl1wY+Ww5bkeM//WQy92GTqpfztQE6D+Z8xUx6q2hFrxcwld
CBLvK4P86urbMQVSLE3oNi/eeSmcVtsTgLTh1bCDOrOTSoMHt9JtrhpuZGIGCXMaUJm71BsM5aUw
YVDZ4QEB4z79Ju4PGRRDpAqPV/0p5sNk0Oxn5mjHOhy8wsGJMDYsgP0khJJvDO3n/gYXkZ2JY06J
h96+K7rQk3Lmi+zUJL0NfylQi5k9dth0IGZ2cgpFSxFiq0cuk6xTIRG3FuaW5vIfMzlBfc8fVGmj
joDJGN0vUveeXN5ShMuyq/bBMDqjVttyqKOAUPpxYvk00o+9UjxakboxkmIXQEbj+tr/hZ1frD1Y
OpO+L0qnf6so3+4rLkUFExALOOecO/VYOgAcnw1sFK5nfszEDoDmFiVbNYI5cp4AUPRbG0H/rTFH
9tqQyJEq3enplsQflXbH0x5MWXkv4nYTxigx609DiQQZRp55fm+x2lHl+yTeyV1pt3pgx7iI9cj8
NfbxjWUGTluCNWLgtLft74BJd/qYnSo4gI69jvv+SxsPGeAEJZegKGagbZhAF0u4CWIGldEJrzdU
lw4NoXvd+ry+UksXEEhNFIoiyPIuaqGSiLIgUPCiovp9GIb43B/XB1h4PyE1/tvaBzv+AjGmtSQK
2xYiMMwY7IwOt8IoDnGabAROnFJZG1BIfQGz5uvDXiKdcJEjbzYnXzskDPMn6SDTMDUTyMfrdvrK
dsTJvcSFZtAkSBk6YoMgCkpE5K3hCi/5Qj8HnvONA0MpSqj3TnyTzkue6w2k4tpby0FZst3reKO2
kIvUbQBjcSz+k26/vFBowtSRvqLIgX4wmVU4JOgDdkqEAlePLVZW8h+1yz8LK9+M7WM9ZZQUInXq
HzmhdgMPIIu2dqPd0/QuNA6SfuI0OVX94KphvRXNeB8HD3prOGMVnohWf8Apd6NU1M97GKnluS+H
qm+UslsQ9CYr0DYD6pbau0JNFxsCdN9TOO4NdNc0+Y+iHkfzodSriXvuJSBRxRU/Sf1LJj0rZBfL
PlpPUJev9kWRPMd57dCu9GIpdqoutqP2Pm+YF1TdJ4xgXkrzph3gTfmcjihOStldSp+LMXMBYXGR
mtpBljp6dqMO1GfsoOAi6mQ416fmi8xxYHMwIdXEM4f7FCD9vIi+JAnxs4Mvk4Uq2BB6sYwESfvT
Fncj6H6BNuKWfxOWl/SPvXavdTek+9WZ74m2VmEmU9o3D19QQwB1AXUyALZnaa5O5C6pUtRTeFqc
EoixG9W7DmilIVW2FTaVza3+NVGGu5yYYJArHcir5iPeR8dcZ1uoNjodpVsu0b0cVptGbj90FRRT
Tb6noszc60dtKcFU8UZEUxq4PgDaf95zRqekFuw82rMMyGlFQ0eNng2DbXKereWyC9U08PAoOAjo
oiCtnK2L2YZMbZgCZsye+i10e4eN+J1uuDcJm9faNgKofSV+LT19cIGgrmVORfcL2YTCEJAYia3m
nGXOiD8+9RPfvI1L36xcA2heclC6dTjU9KqdbwHoUQDHO2GiL+gWuhQoQcPhAYRkqvOI0920p8Qt
3ootPHq1dzyBtW2x0dWVj7lUFsKWQ+wAjASv/jmhC8HNKjoVUPOpxMZAsYweit+1izvvaPwGTedf
vLdw6+CvBScb7ZwZoG8CHY4EepznRvcKuXGLSHJFNN53w1dF1p18lkIjSPBAD0IFDYS1WS2hVapK
GgVuBSYbD1pgbUdaunlzlIXstzksr9Sucy1z3JRVs1JbUBaTErw4oL42oXwvXAdCnpMsVuCEBAye
Q5WjrJ9rKUTVBnqnuf4YKaqLcODHRuX1QWPz8NGQ8PAo1WSfJyfWG74pocuM0y0i6lZxvYurt668
J9VHrIeOgT3RccCGzcCG4OBGN8UZ4EwjPkRITobyT9L5FSCTELL0ZabtDGN8MK3+rgxumV58Achi
J9Yv1XomQ3lIgU43k9sc+VEPzjjPlE1eg1WB12OSG/chO1tW7CqifgjYI4MXXyglj3VUeUWauaYY
bS4/cQPG0pDBlCoTuc1HBSfRKqgc0qfnyB0sgsJIf2r5oWaHMXoOWGBH0XPbJq5uPKdJbofGHqCG
odl14XshwSYlfDIgesPVI9POHQObZMSkhcv7+wyCpYQeM/7cQddIhKbTiHIT1XCpie9SxY+VU5lC
01Ttjr3I7cYaoJ0eP9Vjbxf8WBp4vfQaHPi0fD/AnWEkN01SeqOa3tbpY6Pg/5Bf+8o3m8+WJU6V
34fJPhJvosBy4L3GUskr8Boy63HHw4cxraEuwLZGwTzgCQ4REY7JT7UKkazHsUPawT/aRAJJGnIL
O63/ov0rEZIjgVTNAxl6pWLXqOMfBimasUXVp4Ex9/P1qL0UXwChNRCvNRTS501pnsJQMaANtDFg
NMcKy+6S3FHilei5PAr+dnQqMdg8C8vQos2CtAZTLZRdiHHYqYKRtGYlagGNvBAu4RP3vwPNsy68
epW2hKL0uY5aH3ZgdjAUNtyFkdpj6wrykaQfXb4rJWeUOZ7xjR/m73nUbENLs4fgIPguFzhcuMGs
R6W6k1K2YcVplG/baGtN2iHqYIv+NwzoZNMZuKM3uFvPFt0GUutIySGndiHfDm88umPdNgt9JSlt
lvthe9Pke+tD0T9y7Mb0FiZeepLZo/VGRhcWIXbFvUSyFeaH3VvC/6TFrg9fueL3bWfDPM0hpNzU
CgRCurfMjN22z7GPmUOKQyU7WhE6Gto6UDF5y/ibxA/EuEeUyKKjQLKgvMrVpiZPJfF7EDkru2E3
cmoP/T4pNqx0SXAi2QHOR/Kwtxi0j1/S7jHo/ZFtS+pl0GTFv+WpT7pTDZeg9K4DfjPyM+6YhZvH
zpi6UOmg7GZk7lhsQ/JFAS2VNozuuczhOeR2zd5I77WHKno08y8lf+5k/FWQDrxJmsoNyE5hj3W5
LaSNwVIIx73y2DWbX6VxqNGHbfYKS1wmKqfHua4b01eR03bmH4lEG9rSYxSADDtqLod2uFq4Lc88
DqPALIVGA+YJXFCUMRuUPkejN2b9Ekun2JTcwUDJRsBw9021PEsFRrD4Ksw7+FHbrXRurWMuvevj
iYi9FsLkCkUDvaCynVBIHZQPKVPxe34D09rI+0DcFeRZVVU/hWxWL15YZ9qUfnCrQMKt2pLMbHlA
XEDWW4Sdo9bUk7UPUMPtOiA2NQcnN++vH+6llOz7aZjlSU1spkqvgQnEieVGFAWX+BjhWsnNbiUl
WzrgSFA0dHOBE5DnmSpvSQ06KtQo1GB0aN9tw1LYo8id6xNaHMYyAEjAWxVdndmThrdZXGrKiAkJ
bqvFUzTeKSD3XR/kEjyKNATEpn9GmXXoe41Qq9bBypT3EzCoNpzJ4Cx4gM3LpoWf8+/r4y09jf/6
CyDN/y/SrmQ5chy4/pAZARJcr9xqUbG0t6S+MKa7JRLcF3D9ej9owh6JLBc99qGjb0IBBBKJzLeg
X7VsNjRGTcNWQXAcIJ2okfyZJmCHpYorD4DG6sVH3YHMWJCNT3YxxYOQOPJogKJBflsk7HE9UA3y
eII+XDw1si3vtQc8i0ubn5sj1M5uhk1GvXohPH8ZclmPgQByDdIEhhyOkL4B5h22LNE7tBB+yw4K
p/vctDcf4pceCyhsoAIEYTcQZhbTpE2hoLoEiwGwTgOwHZ3cwtuyhztZUjIX9epjmit+H5s/enOy
YfB4atLmxkAacP0zX9q7+BniiQSwEs7J9/eRMtMOPRoIkCkwA0Dw7Zv3JNrAmF1c3y9jiIDwtd4l
M2ImNEdjHMhneP9lYMD++1kALyNk+qDWsWJi65lZZ3kOHem8fM/JMWWF3Uz318e4+NYSnn9ArAEz
sUJ6trTorVjBo4f9GDxY3TzOph37ygHmG/fxPkef6W2L/nEJDgQI9yeiDOBS9JW+L13LQ8KanOHQ
72afW4cJePjKLnfWGYlEt5s948eAOnoEbe5NvP6FOP1t7EXAKUPOzdAE11wYcNTnGv1Nx3oRjf8e
BcMnaK47eeKDqLY18oX9goHxvMSHBGV6+exSoASqxuCd32bo4SXIYsctYZBLBbhvQ4if8GVLWjmk
WjPwhD9xNuGuNpzsDoB8P93VLjH2Vu5mnuWOd/It3eKciGVbvJ2xRyGZA4ARgWLB4lEZ0ww+U1Sr
b2t4E8Px2KZcd9P0hKyJ9l6f/ri+bS8ccAWqORTtQkAPzCVh2qDx1ILVXMNH8q0e3jh9msetkyF2
4WpKIPsZBDMT1M3vqwmghmyVrVGjnIn8EAFUt6k773U3jAD5BmIWPovgk2johNj0cH1+a2IYYD1C
a+K/Bhflqi+fsh/Qo5YjDF5O9uxTzaOn/gSAiq+7ir7vP9oTjKC89qaVnOhxC4Bz6Yx8Ih11oACg
EboI4wlrE+hdMCgZJ4Uto+inlbpNhhY575avpPhTi0UWsEDxNAcwDIit7/OUx9roElOekDbBPlVN
9gVeLWlnPRQxyCSw+a2zyhvmZnd9fS8OKyIruOjQZ1hWtWg8VhkP5+k2h4+YJhV+mmi2Ej42HdRf
gHhvCRi57fP1QS/EPbiJCB9wqNyDdrGcLM2s2JLSQT83leLJWrIPUR4eFZb6bZTctAjCJYyjyjl/
G5XoiF35yMJBsWsT5J24y/ZpD1lWU9m4Zj4RLd+/AZiz+EEGQKfwaVkmlFXTxtAFVK1zhVkXch3A
oe5QGDFwtYNPGIdQXgljlgxdL9adygw9v0yBC6iZnCbYb8pSvE8h5mlMqLhHoVPFyP4B1m+rt6xu
mC2hpa+PP9q23Uge1wcUv1uA/BBwEAfo4hrJgRWQZ1QRz6JXzJvHYgLZn8HrES5AGdtqrK8j3PfR
FhdHF6HnAtAIRlPLnzN8K4pM81UWtKg09CoEg8bRm3P9hpcQw2sgHmQ2kzeTYp+Culmm7L7T0Qym
vfmLRc3++s5ah0Px29B6AECbALm0OEVhLmWkKnTrTNTUA+b1EFa5U1BjYw0uL/g/wyxSHk40VkYd
htE7wzEnarfQApcJWGZxCQ3JLRHNS8MJtgKKdwJZtkyaw3jsZ4ln0a1cUHi/g8FuGI4qaS/MFB1X
oGfLZLxlUOPoE76fNN2r5x/pVPhNOe7UsLnRuu5D67fcz9fREcxGU0ZgBAUNmjWLxa6mtJEqFAFu
60T39fhPauJeRfmDlVsmRJ85+vJkgsmHLY4i+JrPlMUJjGg7JbqdVHRzeNyjHJbtW5Mdyl4Nmm6K
7CRNDpnypEr51hUkrpjvgwslDRRsZcgeoTy9mCcEtqGwqJL5Fq18+QiO2C52U2fO4btga46yrzd2
1zpB+lTuEGw0kYgu32ZGE6lq1nTzbZq3tlrBsUV6+LfH5PsIi0s10UnVqE0734badNQzuuPlHQcc
4fooFyCzSKXxPEfKDkmXVYG9MPVC6bScwLQ7IE5/SD3YskTQfIDwaHpX3ZfMh2Lb1qjrbSlGxfei
kBIUCsffb9JU5tMoDxi193tXddBFcK2H8hgdkdmCb6y4XWFPL8rWId0adrGm1kx76GdjWPlW33Vn
AOmKvZLsprf0QNzEi1PbhDDojVp58p+NdRY55XKDQuMU9Qk0wnRILX2f8ZCY0mjQckbbV+4cBU1m
oIXTnbzjylHxubMt73ppiwodTIwF/ewVFo6O8JqDcMh020KxOJsA4aIbkfxCQQSf8csQi/Uc6ZTx
mVgT9DOKg+HXu2Yf/zXDEhrIdVdzry/hOsJ+H2yxgiRHpXhq4vm20cs9CQGRkrrDWKq+0afPvay9
Xh9OWfeCMJ6JVhCyLrS8lhFda+e5Ult9grDn/MpejFtAuTyI6wvCtum2bnIumNNkNiKMIKJtkwMu
/gLBsBH/BFhlMeMojiU1RG3wdrbsttjJ+m/FgTQdyqDOb/IbwKk7GItbP3kcqNSRPfXGcrcENS6k
gXiyfPkNYpd9ye1lqTVJWMnzLW7NKbNlV3mnUEfxYrfZt68AuDSmk6EulPpd5V3/AptjL4K6TlqO
2s0435Zo1nAAtFzANHK8vVW395ixLyvTiWEi7cAN0t9iUl2IFRRUagCrRbUByMjvE9fqWAmTMZpv
s0azGdrVCcRku5OhbXQ4LzyEgX/+MtAiV6t6sGah6D+BQZD8Qd5pCPAB+Bj9R3o3Hapd/Jw9CINU
iMe+XF9gsX6LmISRIeKF7ABZy5JjydRISvWSzbcqel6p9tRNshvnW+Jkl6IEhjEsSMdiI61KQ6EM
g0jdwE0Gjguzh12CaA/khMf+RBCp3KzrXTi3qgXJfPEPEnrLSNtG0NZQtHC4HWF5aUqSl2YmsFJn
TuBcgRdUagIPaL7K3NrarxfW89vIi7Oip6QzCy4Nt/HB+G1A7+2xvGe40qZbKTCO0esIXM3j5l0q
7srFV/w26uKUxJJhcBlmwbcK0TzSV+dWIntDon4V5y7VJy+UIVyuoD49WWgSpbvrm2j5OoVHF5Qk
IDSNLYQO3vJ1yhJdwyMQPBFNgTJbB3RgqNtZprkdU5itMzPQ5fEnp/rb9XFXtG8xsIW6OB6pKM+h
hvv9gOYllUbYlAhGjOzXx+qu723Lh1/DfbqzvBCyMPRoHZMbZa+9oUInHbZWfnnBLn7A0tSOh/Av
mAf8AIZsZZ4OKlT3rs9xVYr/HELQWSHtgORhGYTUqRjjxgKFBJw82Qcg8xiBA81toI+ETgbz+Za6
n4g2X3cTRhT4dggLIYUHvGMR9npVIr0eQtJ7gh9DJKd3YQK1f8Jm2xpyH8kGcMN0w3l1Fej/HhR0
XTyOFehYLy46uNpAeSwFrQJcI5fdVDCesJPHtHTAN6I7aSf4LXb2Pswu/XN9hZdHdjny4sjWSYv4
H7bCDTuzh+F+zl5Ced76jCIPWi/qP/NbHFGwMkjYlJifBYH7Y+XnugOLtMaDq8W+ciKX/Nui2Oe0
EObEzS30cxf5tQVIZ1PImFY5e2mu+fEclJSj4b3VvLhwBqAX989AiwxwCCWl5mL9ytRw4vwuCz+u
f6AL4QXdfIRsMIxQRFqW37W2tMxJ7Mc8Y3C1zY8DtHNK6PvRubyP09jO0fNOSLTxVBDbfPHFKNgs
IABD4RLlvsUxIFPTo1dsIbjE3a8ZSPCMQjeCTY+d8TFnkn19kqu3M74X7kZI9cLqB6WZJQ20L/s6
Yxw8riyfD6UcHZs5BtaJ2P3M70Gzvkn7GoyfGZpX/P362CswIcZGHU04OoHTAhLPYq+EVdZyHk0g
NMVmQNiwb0wZWH9Gz1AK8lhZaDuqAagyEzdCs9rBgxjGguAUzA6MNB5HbTB2ZkcgATN3ZxDvHD2G
CIZBX9Uyfxn//S0r0hWh14d3h0CNLHu94aC1nRWR8VxQE07LhNl12T3xWH+pzQ7IqENqGndgS70b
augooQoMRHPHGo7qcJz5Sr5lpbfeoSZqwpDtEu9nbWWCAJnQcoiiUjubWu5UUeSYYwnppH0Jgcg5
7JG5473QbmnOXbgaIG9HUXNHoIZjyXIZkrymQ1x33TnJimCak1PTdHeIsB4LkWZMta93gFfBlntQ
gSMBKkk3qgAP4A22zPq+gM6gDuIJqpoW3pmLWxihzZxYOnZnvY5gjYQGAJ09CFC5Sq4Bw90+d/O/
LaVCqVFRscvAqsT1v3Jc4HPa1d0UzucubM+cujJ/AE4WMJo7KTO866dj+QrQ0RgG0wuOZzgjQq8K
ceLL82dUwmYKVdadTfYyTehPjxDv6mY4LGwaSSxD6edQUAIS5DJjrQfblE1rpriLzgQ8RuByVbvN
1P0wlNCvmA5a+1CXyg5t6PtZMV/6hnpDD9TRq6LmG9Ho0g/RUMKDiYmwe1hCv7g0x7lVpPycSb2L
3bPLw8q9vqzLMyPminAHToFIa/Df92VtMo2wJJr5uQSiruoEwFE/Du2AOY1+2ltnSE/dRWVxuD7s
8rb/e1hIxguHW32FmyZR18gMep9A+swvEYFo/8jclL9cH2V5JDAK0lFUBoWT7hpEyqxQ6iMr5oCf
a37UNy56KbaWWLs2Ks4d0+/DdotqfGFiQFdD2hdNRjzmluXPehwiknGtPY/g9USRvisZ95X0/vrE
VgUJ6PGgsovvpkLObM32jRs+llDSZucIAk8kxWEnxeusdT/ySropZfhk0/FUTFBllvH8GhWHkMdU
pz/iVr2Xcr4r9PxU4froLGYXrBscCB7+y3j0+RORs+EcaZCiWqIpeF+XRIIZ4TkqjPOc9r4Sn60R
JB1wUuf8FOWvG2uyWnqxJl8GFBHkS4SQZwA7kwwDcrfN7CiDy4ULtpmQYIs8/SA/0KC1bHYy76Jd
5wtxQWgXvSRe/VbsNsEKy7cgZo9iLt5DePp+smq+/xg2N3Fvdml0tmoNcuOAlsZR5agtGBz1i1aA
59T0j2Pe/2Vl1o5AKur6YqyO9ffhP9OcL2uhF2QY46qIznFk+M1coyGagWLYeLOF56jeA0zb3kHL
zb8+7KrC8Pe0kexCsthAqWYRpfs213ojL6NzqhF3ZHQPT/Ma5L3CR3bqJ2l1YJ3xW1VjqHJN/IaZ
ABto+r/V1xa/Ar1SYCaEhSKQ3N8Xv6pIXbWdCQShDKRhCFxuuLs+0UvrC8gCBELRQkT3TOzFL+ur
0FHNYNEXnU1YdFkze8niObUHubbnmZ7VZlcl7Wmsh41ovco1Pmf2ZdzFHreYMTJSYlxu2cBCVb7G
gbvhBKX6uLVLF8jMAfJ/G7tpFUfFelJAC3CWQbBYlj/lTK3UYcBmrieQszr2onWxQ8p6lyitF0FQ
0YTcwPUFFp/oa9r/90SB/0foBh95lQvLQ9+ULIrOU+NbJndlFKzy5rWARUA0phugrAuRQ7iFQYIY
kux4Z4iv/eVrpmk8GokqSYGpvOkqAPql5Sa9utGpEt9mNaV/RlmeyanG6kYjRhnke70vbFP5GOpb
iW9QKldPmM+l+zLO4hlhxsM0Eo5xpN6yZ013opjdKGH+xmrzNOqap5MIu0Zqdz3eCtc/29Ycle8r
ycmEXn6HsWV0rWPI76XsZ1//yYt/LS729yzB0UDFFqrhS1REwhpAMTQiBV0fnyNAokuj9GcQU+B+
7hSt7jca9VqtdK2B+12XP12f6MX9iSYn7MbQl1ip4kF+WZHyUpWCSYuO6vBLHoFkB02OoEYty1sB
7eIG/TLa4th3pR7mPFKkgKD+3lXRg1qo4DNIW+FFfJ7VFv0yziJwjuBQaVVIpSA78ENan+C+BVYu
NFkhZZ0ABGY2G2diaxlF5Ply8lRIOpMW3j8BYCY2VaF3hSu67mMnru9YsnUyLi+jCcstRBXoSi2S
3TaS4lSCo2tgSuVdqXcx2NfkTqoDK3kDQs1RSw7V39Ez8jmgoErHnJ+iZHINhqdtu1HY2Pox6vep
D6PSskbRpCAtH6vmZlLuunSrnLfOQgS2TkaaCO8WFDMW39PM5JC24POeNQHJksFUBsa+zk6yUjqV
dCuD/pKVilPNyIYgenL9iKxAosiBVTiuwDwZNxZdiUroQ9qiaYXRlXtypH7hIg17a/bpydqBnIG2
crwx3/VuQq6JJjaCH4DEq/fSnBVUHZO6Pg8Cvj+gBs2KI09BjZoA0I741tN/nQV8H2/xCbGKLDKM
tj4nGgqianOcZvTjksgpitqpzQj+PePDDNWC6wt7YZpwRQVhGAkWYHDLJMs0worlOobFexhqAIUH
Ax+Xk9wzYkCYwuHh3w6HvQM4CWicqKug9v19o1r9wOgYScieI/jghvdmGAJkn57ydnTnPN2Y3PpY
fB9tcYMM6UQqqcRo1XiTD4fEeky2AB3r9cNbF96gKMqKjsUnsu1L0Amn2oLbmEYDroEPWiNrijUb
+Q/M/qhdWpF3ff1WuwQwA4OCOADCAuxslzdVxXoIShjlGGSy5YL1loAqYEwOi6VdUSMr51LpxVUk
g0e4EfDE/vsWzhcjL68N4IVDDUYiQQ4eEC0kv431jabp6sIXQwCajGMOIP7qHozUZMhojiG49h6O
iOFRtrcq2K1uZU/rtGYx0mIyCDSz1isYSQYVnuGZO9aZ38rvxfTKh3pXtN3BBOZhS/jn4rhwsEBh
EZJvaxvXbJgARg+zMRgGiHzUs9+Z7znYlQU5qs0P1vZeBjzbPGx8u0sLCxAtyhemUPZehu5kKAfQ
ccWw82znA8zbYqguys9j8nF9e16eoOhroXqI5t0SYt4M4B6ZHRuDGqS6rkfepgC9NZ3o7Gdl6xuZ
vA+T1gk3XV9WYpe41AGpAEf8E6yGnsL3yFIahaU1LdUDCIn+DOcCRvYgjyVjguZ0lv6I1PvJIDst
im6JPiOhMxylNW61Kb8lZrXLuvcOeYkm0Ze2fmXm7EZpvwOW0S2ReHJjOFxfqFVkgnkYQgYacsIo
eWVE1fI6By2LKAHBLyXsXbMeI7oRay+OIRhG+OwAzy2fPekIiFCL1DfooiAunofqaaC/rk9jvbEs
nSLsYd3RtV2xXOa8lXLICimBET4DmeqGEAnr+jOtVPv6QKtXI+rwKH5gW4EaD1Xlxb1RymnZF0Wj
BkNLPbVs4Jen2kBB2DkoBQV8F4EY2BhyFdnFkJAuAfdd+M4sWaxxF41AJnZqEGWtDVGf/UhOvAXq
1FT28lZkuDQ/PIxRi4afHfCWi/mlpIbgoImbagA0EKAYudMeJ4kfZDX1Y8s8NDkeq9eXdPXtML+v
QyrfD0yed7qe55EakOyxZe+59TymrzgzG++Ai8NAmARQJyCuVlIwUGNJ+dyju1w1T1zm57aM7mSD
+QBAsv/nUIsHgFFmSRIDNBtEA7uJ2skdy5euVnxzCyK36q7BMwdaAjBZRyaqAEi0CDY9wLcA+xr4
XDCcGJ98PbO7c+uM+zZQ7yAqLNRmitSO70EhdQShJ7nfFDS/uLDITHGVQDp05ftrFVpS9sAHB60n
3VZPkj0+Du/xI32Qd9ZueDLeY8+ClNDGGq+rRpg62IPYo9A2B2ti8e4ZpCEuaAHpQpMzrwMDGAoG
7/JTosc7qoZBT+czVs5OlQdziI9WL2S2+NP1rbvKgvAb0FYFjEsX/cJlDYmQNiUxz9RAh/G4weGR
W9eP7VQ/glQRwAvPH5CIQR1gi6dwKSSggYKuIC7xtUliUus6K4AtC2ROHV3h/hgrO46+fzk/4krb
ah6tAjimKcoRWGyCm3t5bUcTruySmkpQsrJ3wzY7aR17bzp5i+Z3KfpAEI/gjQWtTVDDvoeCuszN
MW9KGiRWhrVrbTYTWw9RKVNGmJQWzkSbrX10afsCvI5KIFAAax5sqIxqFI0icYbmztn8gOofVPnd
0G3ftBxy9U78AOE6h+w3I9IKHS1Or/BiEvojMDVcrqukcxJKMz5jWP6auuqUJdluiOqHHuxtmNp3
tgL29oC+tyLXNxaYY5nOU3uUm0NTTsd2SzNu/bZd/J5F3EIJTZ6bBr+HHIs7Y58eU9VW3mpXGLDP
Qeqjwr8lcHNpa+HwIPsALkhI6n//4rhvRnifxDTIp+jQ8mcLJgUNkzcgMhdHMURZCyAEAMrEOf7y
OOq7sq7R1VWCQXqsUHSdjd5O6mLjIrs4CvQmYeIILucqGE9So48ZevGBMRVOPr0lOjaPsQUIuLRf
TZSt8dhT4fq6vKFJHUNFqYhwj/EB3aA/QN54dXFfbUFjLo+Dxw+e43CqWLberRZkDqg70kAmhRNX
0KRLXoYiaIqt6KJi8b896LDrwOv4r4GWQLdBBtMsG7EFBuvM+SOvP64H6Y2JfKrufvn4BaNSpKcZ
DZTkJcGhUtswtaHecoY0+v7/MhQoB1Q8PFaAuryuVcZwLQUDkewpaVwrzL2SJH7J+42r5+KqoSMF
7hwiF5Ah37e0yTpECTmngXAkHRN0PYuNEdb9WPFhdEjzITwKo5TFqZH1SY5IUapBCEbbY+fJpymI
9nTPdile3VD9gpmZ6pN9smv81LSlwtlCSa+4nyJCCqggZNeRbcPm+PssJb2SjKxFbth6OmJQaLf2
ADqiDGkEQu3pdw/PG3m0qx10TaEC938gSX/+AgyPUqlQbF0+JHlutGrUVViE+B6KmG4cVn+agnva
JB+SMgMcafKNqr+FfNQxISUkROEEkmtwiFU7GbI2BL4O0xY29PNmWJ4Z3FWClAT44oqQRHip9rWG
xCP8acBXT0DXdUf+BXSS0/oQmvkjBP633ckv3c9fhxVH7ctRkspCViQ4ZQVyk/1uqA61Wn03TNSN
h8qvTOJ0LN54oP4PUzUwR7zmMd3FRk97FmYZwRaQH/tXY/KpDwmXwDzEiEjP1Y/kId53t+rLcLNp
Gnt5tv+MLI7gl9km49zVVhtSPEzAgt3pwkBB4H/fmz3UXZoP9tSdyCtxm/8FOf9SZgkjTFH3RVK9
UuuytMyANgSeEBOQgSGSrTTxUXHzeJHY+pT8nOZ3xpuNSHnpAvsy6FKUH+TDUtLQTA9GU3Um6PIn
fQ5JrV/Xg+TFUYCs0nGLyWvS4GzESRjHCg1KcBFM64NlKGxs8R4uhEcdkCpUmSheB6vuZ17xpoGL
MQ0sCCjjCW2jUblx3W8M8VmC+rI9slpOB9XoaaDXlQ9Z3d0obzSSViB0BB/MAkb2wm12rUgRKsyM
adzSoIflWHnsnuPb9D52mSP9JHjQpS4MjzzFhnSSW7nhQ71xnV34Ut+GXxx3LiljOQMLFhRF70fA
T40qJNakLerV1jCLIF/mo5zkkEwI5qJ15HK0m/jVNLY6NxfeTOBSYt8BRInu+xIUpskqHUwTacDc
x24OaY+RqPtK15ywqm3MdGPtLgQPKNyAPQBaNi6vJZN8mEgmdwRPmbKJHwb+I2kbG0VWJWaHQSkg
dv1+/VStNMiELxXuA000iei6BNYWWoH3Q8yDGoSF/lDvqhfrp2mLCzrcwkgq670vMJLIqMFFBkx2
ObsymaOqMIsWGxNSso0rnZT7+odwvMiDdBeeDPTiXb6XnmdHZTY8tt3intwUztZFuA6T33/HonY0
DDmVkhy/A+A7X2/ggzX+gQ65HWuaE+Whk6LrqnGydfLJpfkjwwPlCJBjJGGLMllmQp1ANmgT4Gry
qFq7apbd5epehbcOLn+vidpfZpYfFYrKh3FIrVNYMlspf5n1bzX7naAinPOfHOgpWTtEoA3hneD0
2p8ZLXCagRILjxL9tpnOcDZD6Cru6zHoke/n8Q81GvasGu26A4thviuiH6QQPM9kD/AOYHMID+Ns
p90Lmfm+UBIf9tmQSiC2WequVkGAd/7DoUcdQQyo638VGmrPlg/qkm02v6A9Rs2Prr+tjOe46Nyy
eoBdSgtJ8+jczLuOTwDiaIfJyHZJe9+XpyQSv82wxxnaKsjEGkocOj3I8m+9DPJEdVXIu0j0Wa8f
VeW3BgHGQs98gIv9xEygyAyFMlpDnRoQ+HECwYfuaGntOdQY83p8JBXZdz19Jk1vlwPUVEqYCfWQ
GWEppgFYS+6kiuZ1YXZI5Q5eGbNdaA9xf5NN+AOEOA3y/QGZI5V+qRNoS6jGc+ZD8MIb8GqKP5Th
xYqhUz6/wJbPlTIYIU85NDBvRgjQSTN3sv5t7o6FFbvmALFuhsdwVHkGL1xqPifDXQiRcpMnz1Lx
pyae0DxPAMiWjcTutReIa9dta1c925EOEsQggXTmzwhsfSD+nFIntjH8tACkNmGB0HE4M00fI1TN
K0rOcVv8HDjbl3rjEOtRhX+SIQF6nT4aEP1FupsjUKbQ7Zug8W/heZb3UFE3/poTyBV3+V0eKZ4U
3/EISzJNtpyTXVoNWGkLopCFPUI4bzI/mr73Bm3eQ+u/1blP0YGQgCqMQQDq/5Jo7Iek9uLszcpg
cZmmHmmhlImyTCntNFKd5Pqls+AK2UB1U4tOnaQdaRL7El4DQLA8QeUYks6Zb2F6KuidZhYdNegi
w4fk1OEz6l3maRDDpF3pZVZ1bIElR9PfrmbmJ1W9R+3PHqU3DW6iMYVGJs8OVnnIoMmnwK6kq5tH
SS6ceYifDbXfE0hntj2cyhF1ws5J299jfm9Gja1DxBbCTk5oAjQZ6m6WSm4X6wcoFINcDxl2lCo5
hApvhsyN+tkOdRUeAfI9DoNWgF8HvkKZTL42aF4aQodxiO0h721IuQZS9Z5xENLAcGzT5j5TXplI
m+hbTMTfYJnNUQRoqHFOrf5tMHqcn4Tflyp1O/JcJbln1ZCoH3Mv5DdchUD3IHtTp3jECiQyY2vV
rmF0bpdAWDnOfXk2bGPM7RpQ+ErZ9x0Upi3uc1Xf9VnuVaa0A9jFTmBixmoZqnvQPwWJWI5ecl2x
rYkckkj3WPUWpn/VJfjUCCKj9VcIfWsosTtF9BERqKmy9BUVASel9cEaXVM/VPLPsnltmuyOEc2O
ivZJy27amkF4n/nM+DnWd1b/bkEzEdP9ND8MLZsPQJprfybsYDWXThkQWzIF0wOK6+nvbrjRqueU
w7PUuKu5dpDZYPfpDc8PTfOuzL+N9l1hb80c6DALIdbHjChTFk+5eOlBW8kc3T45D53klsaxRAop
RaAuZ9rdBAHaWn/vG1i0pKEHKXuE2l0NjVFzCG8s6WOgEAJV1V1YPxpauTPMxzjljhw1Dgs3HYzE
6+T7Qw3+uyieAmggqG9LwDAMOFLJnCC/qt0K7eZ5j93vdp+KSeLZsMXMulAV/z7eImXTmJ7WMOKB
3CuyANXpdvILtoJTCtswh/zapMNevAi/zG+Ru2ksCgkq0U3A8QiFlua5PPY3zOnc4qye9H3sbdb9
19ni9xmKxOtL2g0XNmpNFCM27uhqvoaCRHbL90INO7THHZhMw83Wsm7NclEJMZRsALRJjKnWPoEq
EN/qTl2oBX+b1vLtlVpDXcwSPpy604/shgTZo+QZjrYb3P5cHJP7bnNWVGRHVzanschiojZkpBKb
U6ht09N0HDwZKZx5lE9YWtiVx0f4e7mwdfJSD8ESkic7HQEJSKcJpjF4/ib71B/2m8496+QZi4Gc
GfASdB1QIf/+jSUzq2IOoD0WQ3uFPS019w330j07pg6aWswun8BimWIvsZz4Jjt2G8k7CPjrpdFU
EMEEe0QINYhd+GWXNTHLM5URtNHIvdVpdq5Wdxb90UICVpv9eQSvkh7G7kiSGp4bxAV4HBWJ2cYr
6Tzrvwxz9igEb3Ppzxw/d+3gQufAMaXYHttgHN4JYnuGbMSMDBdMqmdZ/1Vl57r7oYDQkRmN06ij
neidPwIXMo2lLaSndJEOtL1bqIBlE8Z2U5J5c2nsxT2CGwyyu7+MPpAzKNAC1xCCaYGUSA1STn2z
47bGtJ2SNHA4+FkZ943V2jOof0V/0OkUaNLsoDlPkjMHsb3W7wbh6oPmdlXdM/7TUO/C7KZMQKGV
3yspPcGxOUjbSTAzbWV6lpqTIBSacCPo1fFeavsEd+vwUMdk39aK15BnhmW0Gr4LO9WroWRs9H/1
SYLGOUQvmvdofOf6az69wu3QbmrJs+LBbo3cDavnmj3lUBkJ2egVcFuIhsJPlPCjACqCy5NbAL8S
kR2fuBOPYN+DLZbKhxBMTllpf5rlmYKVR2BXp+vZMbYe0ww7e/SV6ik1UEk0jlIZvUhNcspl8sY4
uOUydMKh9Cvx4nGQMluHzR2ZYlcviiBuqhurweUO7hvYi06dnKisurn6J0O7KA17r07QdU0Kt+mh
kQeTDSKfOg79T/KrRjZqFgcZt1VBZRsueg5MYqY8vMki3Um5cmcBdRMlLyYLvQQYzSYLjyKbL7Ln
OR2dEPz3QX5StN/9ZAAy/gJsvt8ae1k/p+a+N0HMh8x4aZheOsF4BDr29WthaEj6VK/AY0Wab5jk
MnRkDZiklYk34ZXddnwDef5JDlzEFfSkxQmGFaJASnw/PF3eGkU1W9jpBew/p9hncX9IOIBiAMRO
0++mtuyw87syxMe6gzyFM5Y/1fgpyo9C95l+oKhjm3tLeon+wGIpGV8A50jhz1QkIH2Y/eMU8V1G
seGxYir32vpUdLdy9lKMT5H1IY9PDY93ygCl5ba+i2MQlkCeF8hxvRy9Hs5wA7Qw5HvAEnad1nk4
7H7RDc+AqUDYOvWiKD1CkP6mhMuORYrMLiPZm+c3I6GuBPtDfRRw+ui3hJdeW2qnrqyEEpXNzPt5
fs6yGYKuulDw/UlLflewFsLMDIYYxNfbFGY90NlFtmc8xvVN24S7ZGRQ+CyONIoOStP6OhyXrKGF
soLq9BKuNB2WG33m/kebQyAwKhMeaKUXShzOPrFTbEFARIqw+noCwIQOE6oXy7etVY9sGtqpDUJu
gJY/4hvlXtzmdlE9X69ZXLjKNbgq/vdIi9f71OeJUmsYyYASfgdVevggqGboXR9laz6Ly0RuzVLF
M6gNdAn2BpLk5k1QRhQmJZsN1MtDAa0DEUGgIejiQqVmXJsMYrsBQrAJe1+RfuWQLapddrB2wPLt
gfDabV2XF7ITUfUBVBFaQiDLLiZY1t2c1nPYBk2Ej1S+FPLr9RX8NAtbbQnUOSzZ/E/Kzqu5juRM
039F0fepLW8mRro4ZY6FBwgQNxkgCJbP8vbX73O0ml21WqHZiehgkA1zXFXml6/1QVP/WfVki3TM
Z1kON2nZP5dDHi6Yu5pkeHKXT92+6LUeurMfFt1HWZL054wH32AYR0bYCy/ItgZ/PSt9unwzu/y7
netYltdgdH6VyIoww8elboTG8lW38jSQdb1YIpKGdei1eKFWLJOfk/maTH1c5nXcTjQJatk+E5yt
//0L/UNUxDWPia0aYIetn7zkfxpnzZXjj3KM7IYz/2UhGNeMWTqfOIEsp/RWgqHsur2Mwn//sH+E
JnlU9GvE2FCJ8IdMGaFXbaLSLYOeppOIHqBZWyO9R9HDupOM1v7fP9y/OCT8/vGuF9Q/DDcgOKbX
6rzK7dM5bfUuOeiQeuU3tQX0JIRE4Af//hH/eKNfH/Ba6gJj/S/CwjbM9KNhZzApw2GusF/M2rl3
vv1PH4VgRAN6n4VL8/8Qc2BtzlTY0iSHMu2YhdgBxce6/HcuxH8xqf/+Yf5p1dJKy+kGl4cpj+3H
cKTFPKz3Tkj0ZUSfQhU2gQr+5weQayYsKyXhlrb+B2FMMU2DqeVTgTCm2WvYkFztv/Nl/3Hm5iFw
98LywLP+QUKJpoDS9FYVN20PKGc00Wj6YCzNrl90QL+X/4pl/1+fy38kX1hNyhULdf/X/+Tfn3Wz
dlmSDv/0z7/eZJ9d3de/hv+8/tj//bbf/9Bf75ov9TR0X1/DzUfzz9/5ux/k9//98cOP4eN3/4jU
kA3rw/jVrY9f/VgOf3sQnun1O/9/v/inr7/9lue1+frLb5/1qIbrb0sY9H77+5eOP//yG57Cf7hy
r7//71+8/aj4uZftxxcNNsPHH3/o66Mf/vKba/4ZQd81fEFHpUw4APvI/HX9im3/Gbm2Q6DW9Vby
SGb47U+qZpr5y2+W/Wd6aVEwGTCWV1k+h9S+Hq9fMt0/E7YPmXhNRf1blfNv//Xif/cx/b+P7U8K
iLDO1ND/5TeHCI/fjQjo/tlkSO1FsvN/5OPX+/0fFhCnxFhP+ES1p+Bxp5diPhWed19bixuZ07Xr
kj7xABtJjWGkNfdK90EbraSMU6GRZDSpQ00ybZBM47groep2Xtu7tDT6+SF3qE4pMy+5pYVYqCnZ
4UfxHhYHDeG04EntUhWJYjmVmlMFhrvSXAIMmdrWst8SEOhNrgMlSiinlOUV+0GRJGIYHy13ULjm
+RQoUEeyhM3IrmoReXl6X6ph2s1i9bCNmw8mwb1q3Iyd7kC2mq5OX8jgFAFajnVfJYW8q/TI9wr7
0i3uGhbqMAzfDa1jd8gznyiXnsJvobCV+IsMlbmBD9byi0hyjs20dBCLSxNgPXxm3VI+Jm1R7GfT
oYPFTpub0Z7fvUFP9lk6jGezD5N5ds7W0i8HY55OWa5ZZ0dIP65T71X5+XSWgGybRhOI9JaTPBl2
dVGmj621brRHYffOKfFQjU3JD4XU46Vp8dTqTjbsNEk/SZeZ6b4vAGwrz2hpNDYfhkGecxQZRH5k
8psLTpsrIo5tlX5tOkp1qoo+Sdh8c7l48R/p5S2VovliLcEyCU6qlSYPzkJVnr55+T6vm3Q/MVjn
nl+/eZM1nwbNSYjgnOs3g/SpwNVlfW7QF14IYXR3Zvfg2J142vzG2NW2VZ5Numy6MjDHzb7Iyshv
vAmLLqskBUyr0Vw0a3j0RSl3JVESx9x0dsXQpef5nW7WMSq7agiHaXOivroOI+6W0MjHE8rW9F62
bfU8i7o8jySrhYY2nTfo3Pt5cbJQCe8dwTcVNNu00MlnMO0/Nq3H29PwjHxPHIoOiamg8v2xsbou
bkeBVMBORNi065Nnlr/MZvlhaCWwa5/e1nmWHBoRmEglDgmU/n5atvtOpWHvefaupfwBQ3L+NBIO
FOTjFC2zNlPXSdP3XNT3m5FtsT2ZJXDqrD8i3Q+z1dbpQKT1hCLnPuhHQQEOpxX6Esdz5tf2bkyy
Lk4QNYpme8zLSn/s6+nU1QnhEXZOdF3q/IQBWKMevv5B0vbnaujMZYXiYepBC9ZNOhHv7EHO3fdO
E/ppVWhaYDjwrdgnw+iMuJo5jkKH7cyV0h5nXpPA8NK7sSJC02/s24S8XuAal2aDrrG/2YMXjUny
Tq9v/bmu601WfKp5MaNhSX9Miz/th0S+5Dnm+smYDmMuj/rYuYToa6DJWdzprCCqyCjp2tq9SUf8
q+GIKB+yDoC/zvaeWxbUQprqIKAfW9M8+mu1nec2oxUpKcs9kbTf6mF9NkQyhBTePjO1F7cEQIH+
q6b6SOzybqun9Kxapk4NFGL0m3g2MzLn+yY0U2ntXdeJV6ql0RZbMD5yupTFS2X7R/qF8/M6UZ0y
AptYe6NuvUjX1RYNRfViOa1/7DNKIGNO/NnFSF7V7IjQL7btpEkbbWcRFK43vk8UrcfeXDy2rvEJ
abOEmseF4WB4bhP7jYl/C7OXukzrb1rvPEtJgeo4gxjWSR709pAGiZN+mGO/xfowOmHtYJTsJr09
yHb9sNxiO3hWdnRJoWQF6SO7hm/R7OS7qdIaTWp7080rSzyKP6tJKBEztXUvS+52IN+B6tRujT1w
+KUd46q/8gseJ0a9oU9WI6li2urmpFl5f9SHDCgsL7fzZuZgQeW0BmRJvBWFCVFky6e8/mktFBVd
nfBS57ysYQt2fGPeETA0me+rXj3kifvVOTa55vXwKqCN9qPPqly7gTNK55zaDoBwVlLe7GmRrWhb
TlMKk2aFei3Zsj40hPVk9tqdNRsyIk77SHXlN5Iq0Gz5TqDmUpysFGreqNUU5cXDljjTLhs7+VK9
k5EDMduDQ24piTh+x7FcZOI9yar8MCf2Y1MjmSkaQShTZhTcrol7gKfp6PeO5GK7XITNsu/9lnS9
phyP6Soqgtno1q4ND4QpWZ0nX5wtp5c/Spw4hZuz7OQlBEpoTzR2zWv5DJN9dnPRXybensZTVjSb
y7FNr+lMQt4lg5MRXObKiKoGgKdWsmmV/U+NiMqdYB8Jymx774fmfki994ze8HLR2IVbvYH6qqpb
aWCRrpx7OZj6c2KyWPlpme76Rn0aRTG9sZ+N8TARV6rcZnuaN/8yJaQG+UTCjIsLqJPofqCv9hKl
lXhKu8PiaZQKFHMXjTVMo5+kYd4IkhzLat3J1nlDxFbummsDniPut3E4g60854Yn4LarKZDmxB3X
IfWzqSQZwLFa5Od84oBcxH0MXWT1/rJLKRwkNGc5Ebf0TRhgJ50QzW5qDP9Yj74fuU3PzmRaDfux
Y/AcUpxXmcGgUZ76pmBPBUGFJA+UrmAWDb/eWelcnhadDje5GWpv6cP96KynoijdU9aXz0VGHJQu
K40YLqaOzsyf0hcvc/clm9xjkdahlvG+d0lHOdkkn+dJuPFCa+ecW+3VD/aL9HT9rA2a/iCpfXFb
7n1Rvxciy8+DNH4uKfbJBao9yGbv2V89yDtRfbJ3tAE92W2IwORi55Y6jYDQnL7Ib9PMoB55VIAV
GEEBaTqmIj27LOZysL2o1ZyLcuwhnPtNhbZc9tns6teXTr25LH/5qcsO5a4PqW1kVK9xQc1VOoU+
RM+lVstlbeR0nHL95HY8jbzqxNUTHOWlWZyaCoI7a9UpYz2vba0+dJzy1dQVjz0p+cbaJGdbM7YL
HQHjxXnvnEG/GcW0n4uspjDOfKjdaomWvoSfhcU2xteGDzqe6qUIXGKcNMC3aHb6Jtry+nIlilW3
3utLGpa9D2/olesxl9UYG+OV43OVRqsnqSy115OaD+d3qkTzVqWeu6f7Wpx0YfXnqsvcsDHnw5Al
sPqL8dGbswoWaR1VrQpqFMCr3aUO6U8qSy/yMmOKUyrVJqNxAbPH59TufpR5d4sk1415X3+alXzt
5kYe1Phktosebk39S5tNIyyn8ayAU4JyTPxoSrLjipZ4T9LTaTXlErqDsALkPWbQ1qD+eoXFokmt
LGydZD4WRfvpterSN8iKge5A7MV4Kdr+piD4b+fGujnah5n8qJ2bUxzoWA3+l7aPRiLmgmSsjqkr
nGgQ684omYX8vsmitaS4oKn858y975VR3XBMLCAPZHtYsJIEfmqNCA34/fMq19CH0xZKh1X3ZXZv
Ct770jwa2mC8eemmgkm535ls3Ain/HUDKiAeLf1a/2AgsFjYLuiDDmrprfuF+5HAEKQFVS3ZE0vz
ufog/4nle2DZ8KQJI2FrMeiWCr0l2RtePT80LDGriTFSm7ziDobAjpU5GvHoSJYqU2oXLc/rEGVe
EqR6+5KvEgqFk0HoelSbi2LMECPo52maAzGS1eOZrTwa5Xa76D+2htJ7NghWhpkVA1BrZ2V6TgFK
T+9ITuKHbMUbSe5jMotvlCGGS0HLoKryc0d+LZQ0TdS7xizu2rbzQUybQ9sCVM+d9Ul83RDAYWBw
6Cl9H+x0ObT1rO/Hwn6beh0oN3f0QNUl1YFrNsa17cwnjWmIuDYjlKTkRLBSB2bzNWi12glm2Pab
PB2RHXkTzYpGSMDqoysmY7d0yGnMaXikZIUNyymd5rD1+d43VkYO1xXBUsBo6Czvgp7KWOQbmdCL
X9121ghNsFhxnef6g454yJnbwOm99DSb3nprpbp3sZsyqLWteXD86W51150/ddMhm9P+xnfYe1RS
qWjKUGDVFm2xa8M60auyOrBVD8+t7p69YSKoXgw1WMMKz1msfVRhdtuP6qex5vbt3/4YZsQ0ajl7
9Hrv6/ozg9a/ybU0oRFxfq5z/wEipb1zi667+9vfOl1P92mGlmY1rxKwDqFT/bNO+/p2givar0vy
rUbUwSnTQXo0DYhNuhThjW/Ho2zzgFulPHiDga5AL+39Yhhfo1vCDSUcCKVlnrn9zfNW1RS5GYsD
TFe9tKndxrXVtCdNsDiwAn33kWPctZ26A09s9xyFb8Xa4NGqxcwVNdLDHri5QbKBJ5Oj5zz05qaj
f6H+VyudyGn8uyVzDnk7R/ZitugmxNFbUm+vONKcsFDtKhckqPCGJpClfFhrvMTaoraQW/kVXaJ+
VJp8qBv/Z1lIK+oTyqMNd9TOuUgi1XqIp50kVqUgEKRt0MZk5J16tR2Ktv0uLbzuY9OF9bhBY9Bo
FWxGkoX25r55g6PfaRAcmkFU/eh2kVs0QTXinnL663jcTZg35XiRDkWb7VTcNmJIGN3Rgimv2xOb
ifKq/Vgdkl5sVf3MR+EiPLE7Zmy0HZPIbnW/6LmxKNNsB9S783ZIVaXHRa8vQSP1sBKFGy4LuhhN
HAiNK87dLI+2LaajZLBihljyoND0R2k0hFUupGQuHIH95pncw/6WDPJCLMlu0McktrpNDzTC/y9m
Yf2qSiPZQ2udyhwAGyUfEJhaD2rTe+Jt0RIlQ39m5kNJl5EXbChueAuJx75LGD+lu4l9GxDk+lk6
Ce07mUl5Ojd1NLjSPnRKniZLQX5q8MFT9nTtXg9KOLxBh95xqyy7qxrkcGNfveVNYp+rtdoRl4FH
ftY4wizpOXecePMLGhCs/IG95TnXxvlWJvZ8m+kcAPTVVLGvv+Zl3l4vf+B1EgXkbb/S5zoWpnHb
M1vGyVSFraVyNk7LDYRV2Kxfb1bWvshBpq9jR+NAldmBN5qPytLpJt7Gx44e8iAjmSUYZdHupO89
e4pJrR2ofFm7fAjp5PhIyo0iaeb/Rm+6ONeds530fpTl835wtuVWt1uDoCYmPj/z9J3m6uvNljo5
d/9AcbLfDEEnjfvcREHlqW+DRqGqtzpUzIqOi0Fr3oe1e/UIqSSvgIss/V45b3Vv6VGtxueq0VmZ
rl3UC6U8MpuAaqYHdzO9Z0qBdkRl3aLNVHfC24/jzNNqCRJtquxFMN0fhrHsLnrOlL1U38aEtTaH
RCwUy8AqvvflU+2aSWQlPeWy48IGOrjJaahaP7LESsyOPzxqKJMe1DGrWwCgdjnQheodhHY/mMBc
vVO2iPU05sqpCEZTG65xij/txe9DtXp62MnrVeW2gjLorXl5m6emODmoHr26vE8y7VI5Y3bGrVMi
H1jvc1qTR19nUNDRlbK2g0ulHx3ISZS4Oi8Hmdw8lND/FUljjQaVcpukox0WG+GbuWc8reaecBXv
aI3o8xCfwa537q+EUBRzTsjymOvYNa7EqV1UUdlCpFvG9zkXCxBaCzhgMNjZfZ/FgO9zuCQ/uqzc
2H106rkH5qq08S8WSkGjre4Ss8n3qmAcYQ8JJcbe3eBviCFNGm2x9ctHjz09GKYESrRZj22dHn1H
ujdluqIFSDhytWNU5et6BAoxd2PJhFH5evfk2VAKDo2ppr20D0yFbkx2us9UL35kAFKnvl2p19Vv
3d6c7nPLC2yPQx76PKJSTPOOCOanTN0IF4UFGE4bjUIOe2uxjqObAJKZ1d24qPMCpdARMGlwrOEN
vjib+SSKrb8rbGvd1ROiDpbFvev4B29St8Xi0V28buy1gAbBZvbnMbNQupYJy+itm/hvY+KIc6J5
sSykd8pr3Tv97W9S4yC9Wip024kbvlM/SvHVXT+WDZg+GJT8UQxIho18RPS0rN9cOWwxQtwQa1AZ
b6ANrHnOp+MwBaH/yIMERWxam03EUXGPx9cIkqT/ZrjLbp4kLW+I1RFGcvM4HQ3Mgo186tfnaQO2
0YmncyeDBu3tTk+35KQQEQabX+6LhOZW+PtwmcuZEoJ0nMa3MusAm6QPUqIvx4rwPbwkXO2brYdr
tpyXmdAPqOd40gQ1yml1LEvOGenGjCrU6Oy65WWzqoH4z/6qcrT6mFqdjgMZHeeOpRpOBvNrsZl0
s5CJ6Qw2ObJtryKTOZ+1UxsiSvQEiYLhalKkTdr2DkemTcr19FJZ/RKxmhqorTGCctJrjiCcq5G9
4mPvkUiOEZ1Ct74GYjUwrkY15bDWvMVTQqvZQXOffT/90cPLB6Vjt2ctKe6sjtJ14qCLjF1s6utn
QjTPVdoMFzynTHXzz8pBGN4UWkiwFHY1YYrI2qr1Yph39UJdj97pTuSVE8XCBS3xm9O8kTNxYsKY
EPgKL5yX7Rdi8oypIUUZAU5aiO8G1rS96Qt9h4numEirD0rDzYgKydAHCxJG0tncN9ToFQ0ffp6f
pqKmb91SP+h1eKrJz4vGbFPxVlJ4L0wMfX1ODanNkZWXvk/w+VlDdV6G9T0ROnhkigbVXEDz67oe
LpLKUJ+1U62WH6f2lkalRFDa2jP0qZjR71qntF6dyM37Zuc60/IwalmxpzeM1ScDKkyStrr18w3w
c0p+XQPMg9xJ0JT5iCRYgBg8W4tLtR02AnyTft/a5gVwBTwkH7+mwe5DZ+0Gcmv8dGf3wM9F6iFu
nbZzQd9cPir7JnOyT19D9ytH41tTeNllk+6R721usg9lkzCJiec19WVxlgZZDXny2WwcEhjg03iu
qsfBQL6SOmitkeFSX9VkJK6Kazljj+9SpaKORQ9wZJtWHjRecsg2JurMH38SOvPV2sRaOqI5zjWH
PNWmPFnPQ+XC8aPvp7sulb8ao553WQoUlTQuRyt9Hndmi2JkQBy9pm6grUnYW+CQ1z04zOejPd3Y
HL4SJFzLzmlIkp/KObY7YOTUsn9Rg/DZMGtylhxvmBnmPdWKPOuaTAgnn75dc6FSsd24+nFkXAmt
buF8o+fbgzQdRE3rRv06cjFG2f28UkCvem4w5SDBTwWwDkxkbaBSr7QidKX7w/df5sIhBtaILTUg
2EtoRa/d9C1xyv5o1t1rNixBasJaTslZc0CPk3LWj3YXJVn+g3X/Y/Ovd5o9AtB6a6z3pr+fZjyl
9J7LHBp+8C3U8+54Se0HzcveFNCvZaFnss3u+9nxlznSlil0uCAvhdEf104eXY0Bvyyz6orBluFa
pNghQJ7mjnThFjJ6h+mThAzb7Z/NtcaU4Fovkkgc1mj74hnSCexZJ9ECfYrZiSzcvPn5qjen5HAt
we87KNM4WZyDt2E20Ok9Thxj4/T9vi7Nx9ZwlMvnagmN2mIm6Lkq3eUhXevlOLRzuTNltu+tDjgg
GTJEDS9LU0wH6nHPRptQ8uc82poybhMO9Jm2tgfHqAww2/l9VIAcYumDqVyNQHf6MmQhYrfxuXx8
0sO5rb/yRgckmX/2ZVPH2oZzInslixyPlUjzaFJDffByEJVOXEVrmtq3klFBVnKndxUGUoHks1zp
qzf84UfGUtFt642+xLbJ3SEaNtFlKUIjtTB1wPAhncJmN/QFOTg5eN7AZGkYzS+SKra966vnrcnc
Y4UebK/Ljkmyr3xcvWPAMPlLZewiPcjMjmzwNUz9bg4UJxyJ1/Y8zt27O3WndjIgo8B4cX10Wygw
duSyOC1e+mLblRVnentZ5+GUldqr1Oqnns/tkCdxOWpPVZHGaSFB7MVFQkwBMeduSCjDk2mkOGnI
uGS9Zxu32Bb6bEAiKMx57xXV0fOJCvAbtz9owxz4zIVHvUH6ZcoS90HRdqFVZ3hlOEBPB6/ss2Do
SHdNku+1b3XhlgI7dJr8rqpkP2fijVssNP2HutatPW2NbdotscfhhVRfLbDGMv+ea6FUixkb1zPU
VHjpbjA4cpEhwcT07pdqjlyaCSrseUHf5K8wMtqO6FCW9mrmQI/AMR9sPbD4sDmE/6wmno4qHVpL
JXfelB8La81Q3YknN51f6a88jEX7vo3uMTPGM4fh4rJ07YkYjo+RgIpd7REU7wDyBEtihrghFlxD
oWv1TykkhCE23OCQgZMH6Lo2Kz4M9I0eLxgvge/ArdL556ZWzt/6JRAbH+Fo4ooizqkNymZEDpiW
eJlSGKQZh6+brsfMT76tvbGgDvV2pWbvXekrHHvzo9UKRoysb27LxOJcN3FAsbSObb5T0ZJXnG+6
8UXHPEFdkG2ct2FZLykiOr//opwZyCt9RKdiIMWjTtM0zHpPCkXcrJlxyZIqnLQaNeGUk2etM3T2
OZW/WXESelKHYkT/53v6TXtlfK18JOPBXw48OmGUBZ/sphVMw5M6Gk75NrboYPWUhJrEKm9a0RYH
SGzn3G/Oy+Sl15VoNAAR8x8WksPKe6dx9Bdtqt1OGyyxU2zLtTLupqFD16kdrQ02fVLOM4rdO0eb
0xh1UJhLd4o0aa40Zhh2kBvgTGtVOWxN5tecuaygbKoYe5zPJeMFK7O9HcA10i7tOJnat8JI2AXJ
eHWAFHM7E/HG84j1ig8sy7v3zamm5xK4qKkqUCoMu0gkr9dPJ5rLohn3mmjG8/Q2GZ0KirohjIBQ
DxDttDr4UILQUi/D6NYRIRBrqG0wGdbwRlUin4+hrUFZ2Rt/wOAqt3pm4Xhg1T0Ww7IFJG9LaAXj
A9g331fa+q6VUx0PUnyDt6IBiuhPGjggrd2D05RMcq2vozTri11RiLP0aCi0nea727Sv3mLvrZyq
QihccZp6dC5O1oERp8kQ4Y85ISIlfP9gWILdn14kEM8GrGLNueLHPKKv6Jqs+NMfZrTc3TxjLUuP
omv8QEg74JrH7RgSADLGBDW+TorePMFAU4IrQwqMj54L+J4FulqpYnEwQi1ZE6nSNYJRxcperl6m
5tbv6aFzOm2f6H1+mxp44Uiz7+NpzhHrevW5Vt9F4m03A7NaY9f6zVFDjBFRZbHucr14RT1SnzYQ
syPZbhj8oK5cr+pix0gPtkalvDval9KSPxZSvaLO9POA/0qNadXzw1ShHTeH9GlQ2Ka1VvOguw+b
NVDTblZnIDrjHl7BF51+SLbuxnOnJcLBDFNJPkxpvSnbv2la46WzZDx05ra3aj+eqSGSIt8VU3+y
tvSxnLoX50rzo+EzJabFsgD8shLKg8u+4xPaurBZxBtQSQ2EeuQAWx5Gv7sXC3SESxhD3luYm5jY
tWisvECtNWB36nLm5x1CIxvMsuDyzrHl+Qbg01D4d6bbvo6Ml15j36ypZ/HyWjf0WY30fCDCFQbO
v26Q7qqrR3iNQ4mgMzJq4Fpf8w9VWg0PaMbTfbISOFVSzjolDAtFUxWE0SMKnovhKF1Mn/zyQzll
z/k2f5og3Ft2aSHYiSPsntbF5OSREl6PwEaFhbketG+a00o0sBYqkmJSYQtjPxmWdSebuPOrNB4n
jlVWtzLrdtwJhtOaqLL8k+GpZrcowwnSO5r+8kiu3B5DSccf7Zy4zJzveWc3pyTvEMB6HpSakUVz
MuCQG/JHkVQmA0zihelgoiIwW255lK1kom7ZwemUj1h68g/u2J7ceWzPeeu+r0NhEbK17UR15YY9
ISFDK2yUs/6LCxJEYPq5oKxgNocAqpJNuxereJxzJD2mlVw2jpPhnJGNdiUl+/F50CVTSYe/JPHj
bK7sWyzZNZattWFZyifdjTl/Fzt9Xuy4BQMfBDBRg3wKpKCj/Fi45KyYKEuM5RuugLnO7vLFiZHB
v2CvgHk0sbW1sl32FMpwKdruuZ6qGmy5hbuQt0gHOGi1/fdqcGn9qbOwoi6FDWO+TxqdEAG4iIpc
2NCSbMa20aJywDThsmHkbM2nycbmWvaihOGury0Adlx0xX3fVpJFjzRi0UC1zEBiZ9k3Cb8GSU2q
5QRe9+0dL/A+ZcA9u/Zz2nzhAfkxXKP3+5FOcXKhql7vwpHQ5l02NUHZI1xW11pxuVY4OTcBPNhv
pEsmd2mpDrNmDwwNPRCoM31bC3tf6OBLJsHeh8lVhEpCUqwIQpx0x6mHS7vWjIsoxIjsqefMiFXU
JXSynxuCOZs1AE71KXCU7xudlUwXrQy09tExF3lu6YHdFV8MgpQ+g8fsDCea6tqLxShRm+AkKrzv
CHfqUyOmm9Zqi33N/47aatrCyWUtMCrOO6LHRb0eVqfYWbJsd65avwOJ3qhsKXc2MrygMaZ7jNHW
sfWdMPeLM0CguZubTfJuu9RGQYM6wrmzO+3ed/uElJ/SiA1W9wSt3KnR+4wNAduHyl/1BYtva+8R
QnHsmUL4H+tm8V0GXPuY+nMWlpmv4rZWD4td32eloe+SUQty1Fy86XbNrLU5K29QyolAy86m6s9p
YsJDTwbwxnqe1h7vR1V8FeikBOG4Xt5983Px4RGgtsuMVtvhF6hwCYw4hFsvWMbtWU04stsZaK/m
+gIg9tHGNUkg3OndSewo9ZsfFbm6QG2gO/YMC6XhRRPSfJ2ACC5lb8MTpOzgFFMOgDazqSMtS7BH
WsOVkS+m3TZ2x1Xfvpe+d8AriPiqyhkPujELnSvwThAt+LUVJFexVuNSz4wO0AlToteE7NvzILiq
lMje1sK917PkQ8jplFAsjlzJ0ti+QEZ7OAOYGaaXVbY7NXsvqgUucnyUXxOO6qG3wHKsOhwaYGZH
Fn4oq+lgC4eRH/VIsHEfW05U5GwLLliRgUDskDi8ky2GH5RNx35lLtsGvDLech1OhQp9ZbwPvn7o
Zvwa6s6i9vRSaWNx+N9kndmSotq2hp+ICHomt/aKmmZnVdYNUVVZBROY9P3Tnw9zn7NW7HNjaKai
IjDH+Lsx9eM9HicVJJ3+rZHeh14289b8iJVs8GgZfzi83ky7O2u6RB5Twd8J6pYcq3OfS2p5a7wh
q1r7TgGr2PrdxovGv8aQ/tRb/90Z+RlmA1IPzy30QEGexIixS+mWiUtDribNvKXJZGybARW5w0g5
Kk91nYT6rPu/kVATrGgW79KsuJqVxYBWYz3GfnZwurssgH+ieDZpdfjxYqjcTaTM16gP5b1mGihW
OCUv5Tyz0DV+C2y5YmPJjtZ/3roLeIQ5IAQUkpfCqOO9kwJh6nlvUlylt1Z2tzhsYbpM+wfz8Tis
m/Ocz4AYg2OufW0woI+1Yt3UQu0aJHNjGDYnEZt0xEx4cVVCQvcSOD8U7R6aY2/hjW9rRx0Z42Ns
+rB5zfO029tbo6ndVyL4eEYBaaBfHTHDEIzNSgNsClgYDkYViV0+TJClozFQi333aZcWvWAsXRf5
aBpzLpeQTqLzb634kYTAV6oM0w3x09OqjWz92rTYEDIXf1aihiqoR4CvDOugieLj5lnNsRUDqfAe
3pZkvDrmgRiLv3qmmbssmt7pnrqt6AWXG43hl55zEhX2HMiblbJQi5RoBZ6QBwWdKkucCRlUUohG
iTu60VfHijm7yJ7cYQVoCY9MOxAQaHhX8EsrxshBocepdYL2vg0WwCx6ZTuY0nYVOsOqTNE7Vui4
CrJg6A+ZExll9nN7mC0AgtiZ2kP4AfuWHCSaHZFrK2dhWWK9+y3qFMJuyO6q1mu6MnoSSKlxO+mU
QXb419fCeT1WSYBlI2WCW2PgA3SJM3AHHYDa+LTMMUeWRZ81SCxQZXEKUfGAzhlBuGQS1IFWzXOg
IW/CuaiCQZ93TPkEoRoNi448uVhdTVShGbZrkYe/57IB7NmYnAVIgC5mrx+rVVmPau/1YbwexMBE
YBEbuOgG8wqfiwgUXiDujX5l6T2tMRMTZgMdXjlcKWRRNqBVPmRD7e7peD5tf3rvppnLOvIooZKP
MJbGXhPvSvTLlVOSZKHnq5YVnpVdPkVeTB5bvaMtKVbWaPgnkhrK12zaaW3sw7zFOmAcQEdbzshq
wGA0l15MQ4yB5wtqkLlUq9FV8cpsK9Q1rs1k6mj8Lcv20HIdxWTf9ntfRhecAZ+ujmCJwZLJwXmd
vbZ7m1pGN1n+IZJu/LJ0X30/9mvby8FepPQ5idKnxFANAET22+xgWhxWok6rSVobPEJUPYtkj26p
NHO0a1Pa6ARB0AGopt2nTYbIpi1YcDqOqb6bRvIIok/RRe8UO7vUXcSqIcuKxbSmE0pNvUQhNJZV
uEOvAeQfH7Qi3MsSsWdXGnuZ1VMQWj42PZFuG/sk3XpgZASYSVv4xabrp27jJNHTLHAHjCp8nSp7
3Hkw+TbZFRH8w5SZBde5RdSsuiAsfX59/iB9SNyeOBbTW2ZQI7Ba9fporN187A7Sey6nslx3orz7
eZ8ey43TQWYmLUWO7ikMlUl9MvToY5bEp7SVx3yAPmlOPkMYm1QthNPw2dGmrsOkzn70M7FkjZ7t
J6nVdFlgC1OEIrR3nIp7YfRr1K2ALWyFkzpX4q72fmK7a88iHqLJ74RoMAQ38b41/uShhFzhLnm3
VFFCMsXrvmeNYDoBpTliAKHxntDMUsveophpttlAmWiU6PaorbfpUHwIH617MwsMl/7dicqIamfi
NCXsG3nTgDxamCdXJN227G0LsrcruG7oe3+Ku7PKC7kOEbjtU9hDegdgoaylGHG6T20k90Jwuh7t
Bk2RIakH/eQ1d4vu2ErrA6HhZa7d9GR744bclzJEeev04ffeQB09MiJNVb11dJ2Zjsc+R37erGyb
Fb1Oh4rfbL4lc+e8NBFXfWBxtIUozkHfzYPnR+uxKZHqRT3KOX862VkYDEJrvhn5n3J2GLjH+AXk
fWWgUqZnzhVJHkP41xucm/mWWaD1Xv0nCV1rVTLRal1U9XtJHvNe8zkXWkMPJs6BbYd6KwkNsiGi
8Tkk034/zfjPciEQgJM0U2mi2ZaDDGEp8zdbzxin3km5afEbRa0GA5rD9jbOvWcxZpPFDzDX/DXu
aFdj0bybAeNIUeUzFDXO/edySE5ZBVE7z2g+vHb+cIkZfg6zmcq/jwnKmJpDX2q/UNb8zOf5Wc5R
HvTjn0R21krRaBOKA7M+q/jgEwWI8uy75mbvkw28JxGBppF17QlyiQsJ49uZ+smPSvEuQugN0dd7
aLiEFtTZJVX50jccNx46t209d+uqnF6jfNpqul3tjSkVrBEuItGUNrYLfzIbBcN6VW2HYhS7mijN
dLJ3AnXWWzqPMcEkXFu64WaGEAzmyASY0GgvaW+8Dg6SkLEjjKVLw70uBhd00fqejllD6lf55o4I
XjRRvCfW3J/MujuUfVIdKhQQqz4hGUjk8c4V04xKlgEsQ+ZN75m7igz1xyklLjOt/WVr6I+Z4/QT
1rHZFnPj7n3d+NGW6G+qFmu24T9R/2XnDIwGihX9dKqzeVvcQr91nsVyE7o9U2Nn2IoZpfVilBYW
NdUEumQ6sb4bZuctSuZm16ZpTfVZb+DzDfAwAFRMIt86SztEU1ysHE0jdckjHEVrw31I4v4qPfeU
M/tw8NS6nb3rGEmm0CZZfTeBhveuacktugykaanhre1RIx+9YmLYrBV/SEu9oDBARKvg2hQUUaXl
N2YhNBtDOhtwt1+Qm822b1Dz+5CsK60yFX1LSB1mK4z9niBiFduwcPq7zzV6g9dnOus5M3wm1fId
TfXTjDtU4NQZK1A2rp6sP7nHaqOPULy6RoQL6HiyGglMYtCuyg9NWP1KICqDjAZ1dJtnLaobzhM5
Hoaxji6Gk2/GDuGFKDHMKCN+7VzjbPc4GAqUKAJDyMVBvJZyZhm50kG5lAzqeChWY1feEi13sLLk
+rHPEWlBAqA0j7c4X+7IynSaRbKHluJiFtL+sIzpze05otomU8dUQ6IbUc/UUgVtWgBy5wiesRa9
qK4wV6gcM7w95E/MPJqZeFkjfNkYywpWG5d4gi+m+a/x8zaUNqmxbnTkSGbmfQ4t0RBh8a4QMO2r
jrm58Y/Oapy91nJtnv1fFkcO8hgdaYmow1NkOH+bxrjr/h9hwtYYbrFVqDlWtgbrNOnqZzdplzjU
9GNkujezLeTBLp23ooKDTxccc4r9ZD97eDcBdp46qa9dO9a3Jpkze2oG1l6bqQ4NWk+ym8Kdkp67
Vz2qZbd8LdSw8SyzPGlIeJiCnFz0ki/J1BpQ0bm013Uu36So893Ys+LWEGaD2ayqqnw1Guh4nl1s
hzhJr1wCa0vaK7+T6cYZvL9KpT8MnTzlgcpxjQQNviCuIi630ljZi9RZgAbNs2edmCtjEO4gEc9+
RzeJEsmgxPeKTdXL995tP2VCr2JbxV+c/M1pCZco1IQ5ovwYStGgjBjSrQpr69hLOqbWntd5s9Ns
M35PbTUSlIoYW4Xta0ZOGsPts7UGrSqER0sYmZCa3ZzzenQsRIrFokq3wH3Vs1vMDgXapiUq8xtK
yXfi1NfgrgitKooynGDGim4TlsZEMQ+PhtSEZDXsDllWjjd+VRid+gXt32+rmuIDBFX8hAQVsFPi
iBLDqau8g/Kmj460u1WV269l7ue3unU+BBfssIVPFpG7uUXebAQZehfUaeMx70J8AHoKVkpYJ+lP
05vWW8Sv4gRZj6S+hl37ba4lFypP7Jl3guUhbT9CzTfhzYDIMw3Nedo1LxmiXPQQvrdCpHWaR0Gd
EA13FZtmULui2k4tc3gLmFFjTuXRZvKTO8/MMfHFDa/yCENAoARr1NkDKLWc1HzSnfRbHXacEUnb
sLfKX8xeIqDSdYDQU3QTVh/itBPdxpLMHXGSFyPFKJO5iETszsLaA0vbSq06OG1B+lS5cdu23akZ
TSwRyoTbkpYL/IhLSWbfrCQq9gqyuYtRTpjQ3Mi4X9Cx1BeraX5DW+urOUnJUj83jc9sGxcBt5lg
NYLI+XBS0W8k8GJj2PrrWBFd1GFlSrMS+lCiDx2d2cI+QawVU78+K+r0tZsNJilUGEWGzxYd/o0Q
hhTtAIj5n3SIj4StHFMgUQ0jsPAwrNQxCU8d2hK7KJxLmmevKDI2pUZBCrCY7SyVTrtWDuSRKZNU
MGUhKGqpmSt7PiQ6Kkujwlembds234WTdZMMqkwVqoa0tQVSuFPnYUdsRIRUci6DdPS+4QiDsSbU
dlGfcJD78ZtW+Eh6RtwFmTRenczSN1PIZ3S8FK1zFxOlVo7xGvFvdfLn4VaTWHkRhM/51lHrs/55
6CP7bVwsWwU0Btqgk9Mm+SsCDHU0LPrUAa3SK0Mh6ABDc6Z4dn/G3hT+mCANMYOAjcAH1jRRm8zJ
iHMmNG3DiKPyZ7kkZNRT9jmT3wKkIk0az/BX1/r1VXf6m6fZNolpw3XCZHeAm+vZNxGVRp7IDX0z
FEe3IJGzQ+2ipw7Zfvnf0WDVNT3tHZGneEpsiHgr7s9uPdqEnmVqM/vepu8L/wiQ4a46z2neXTJn
GyidrS8HqLY4R8fclR5ywkxC+CcAUEY1HAwLl4eyqBqredioETgc6MN4OXqI16XzR+agWGlYAZ7e
Br97k3UEvm6n39vC1K+D/JQNtfgPmASqaApdx4+LJ0TLjSJwJMbkpuI8yGPXR6Q8fRNji2qFCdm1
6ikl1b4yOuxtlER1fGwYZu0PExGP0Xvb+0EWpJol4eH45YtCrei9nsqmjpC8+OtekpwNfrBBYf89
N/GyZvM+0yAvsh74Ux/AG2IiTORLjTNo6+sKKhK0toxn3FY03mcvHF8QlgkjInnHdX+l5vS3EP0d
WmeL0eQndmGMgUVvQWMD61Jce4vkPlNFuWmnSgvYTb/gztN9b4NY6bXArOdR6o/5p+zCOsgIRvTK
7Bddr9rrCSO0LQezj3nmBPkpBmR9Vso8uMZKX8zJB3Qajj3SBlGAVpdd/yIL3V/7Q/pXeDU5lUmj
P5flNYwHjEnCJTTvPXf66hIq+a1pXO8ZRWIBBIKBZh6RxyRmZRz8dg5wEg/InDxK30GKg4GlFm+l
eQJUNU9xKFENsjyapzmeDxMV9H5ulHGSqjcoN63/vbf87fFQsBd2eS7uxexjl3ViriotsiAuFGpX
WCm6rKw0zwUE7+i00x6LEyrL0Srhxm0UTy1jwFbzaBOsWRs7NbpugMvcC0ov8QKnzt1DmjcHCyB+
SMSpbvEbNxX6OieMuYoZoZ4EIqyTAMjI3kV5+C5KPwwMQ2lobxn0VUhva4Z+wlhTbqxQpV/3Hg/F
bLyRDIFps6hyNOgKCpZSakWTwUPZckl53O1DgXKBoWxrJiFMR1dDa1to5a4d2I1jPNtbKjmA6s6s
g7Q+O8YQDNZsHfxBUAwqSE47kZgOOgw5rV2cS6+S5DFpXrWTFkC2T7DhyZ/oDsKcc2u5yYnL2WEP
IODSLo5O7ClA+rg8484qUbLJGxrh7NBobnWuCFvKowmwcCYnAf8i9u82mbiIpDo0eZi6uxplXcBV
qxczEVpdujeU6xyHDkVCGOUuIhPrkEvkx6aHDni1DIVaNaGvbdC6aYG17M3Hfn3c60Osw7ExYJRb
fqnHTTwSAVxhr3CQE0ME1Rx6BEuRY2fwN4VY0zOjA/6n9Th0fmBFzY8yww4xdcckj8OgVKKl2Bg2
jaZpxyr/LfBBYB+k5ENkD7Kd6Ccdm8LJ35VuOu9S03g2Q+Ed3e63nSApAxX4baP/3YtquJitYWB+
0NV6mMdnvwGQo2WI8CGRvpAzgM0OWe/8Lnn2Zaedum6xo6F6xBtmrxmntrZzVW3TnkMzAUPUiwia
DiZzqOI9CQ3humtztc5JAB7HJTLNNE5DSKnvZ1O1i8t62AoOx2ffGztOhFDbjilQA46m5oDAvApD
iVWys3bTaGzttG0Pep4OJ7OJ7I07DPzkRQMoE9Y6DcTinhADjLcZ0ZJkHS6Cxgjn5ez762ke44Hq
/p7FNIqFYVanodCLYwRV40SdD+1bXeI2BO0VPVkrj3vLjalusW7MR6fUqpO13KjlxbUZD2vHLOmg
5rA9lfncnKgGYj0NkMzepa1HK+JHs61nGOkWk1AvSSImlaAnv2mY4fWnpkVckaY+CjjXYNdTSZmS
y7mnd8Zz2+CMchv/Wvj1m4ckIvAih56BMYAMN+z4tuey7u23eiyiRX3onTLvwpTgQGQhusvGqKC5
HR002MeoqAHnFX4iXkM0Y5UagQLLaQdSvPPdaKywOcX3crLfKJoJTe5Ti2AdYiyNovrUbSBvAmFb
LnuAUHHnWreZiFlEid/maB4vfmGzmI9pt/MtjBzUcB7aQxuPGWFgpMAZkrhUm+rMtkR9SDRP+z75
94fBWNgVlkR3FHsSHULQgSK5ateYfv2jFVF/mFHXAIFF4w5IMDnkOEZ0mQ/3lLieHTkAVxD9cYNw
t3pxSBvLwy7FOG6r135Rn0eUIXtpmtH7NM7f29AYt3VSyZOWNODpDK/Y8Mlz6KIQYYjDhb/U8uSp
CW2yoy2u/rZ3gYit90otI4hRS+HdNFgQ+hRXAdR7SMPc50jAZyPhOuo8OWmrfaAZdvYZGTG79LkF
DznqaS82UHhH5cXlukwKteXyhOgTdEaM2tNSSs4eAcMxOriX1F1zfImTm1Tbsi1/G6YdskQjNdDr
3D41M4nLXtfsjaL4Fbc5eYiGrHbh2Otg2Q6QM5NSj1amec9OjZg64hOsW44Zyw+v0vr08Lix07Nz
k3v9vpZTwWgV4rOHatoyAq1Z615CTIQTzzEFLEhcaRfps2ycMIiSBqFxF24kh8Q6jvz9ZBZJulZV
PB2sHOzedxLvMOsjicSSoZUjTkFUl7uwmKoNWjdMptPWdH+Bm5nPnmmpM2lHL8VMqJwr+uTkhLp1
EZG5c73+N1vd4hyNVoTR/nRQ83tGWQYetQcndkyAaXLR/LQ4ScjTr5uK4NVTGY9/BY7zNV45kqRj
c1NZHZm3LcV5XRLQatpkCrMo9uFwzaRFWiBjIE9fNyJ2TtKEuJQofHde8n2CWz9aaJGWyD+TIvhH
CEmx1hX+dtJv28Q2TrRRhDJlQ5sdONRPuYHdGwpCg/xGydZim6TAjJ2VGRUS+b0ZB0CecdAI7zeL
P0dJWOpQf1yXTYf1FI07izXtgL01e+fv19ptxgC0ZT+a65qqIXDj2goe9+z/uxdH4XPszsPeV+kH
BKFNEq6F22q5afWf2pC5pzoGxyj0ScPNqXmQxBsjiq1zRivCYU0EQFbiF3KGmjx/q90J78lyMyOo
u24kYzCezo97YxNi++doXOsDTD7qNXhXg6paTaSOTZOOnBuLNei5MsKtMnqsEyZkThiNP4uZgqyM
U6wLpet+3fTmaB415mFKRsmhAvGJl0gQA/X9IDZGvIgERnJPWqO5JApoDxFnvmun4T8vt5cNqb6K
WPmzS0HPEzjL2HAwGTqXShzgYOHMYnH+56YO++I8Vcd8yuNLi9xJKi/Zh1b33FaUAKUl1KIgC8//
3LSZE57tkVAYA77SNb9PehskcvIZ/k73mTnTL7+c0cPm5JZ0PpGJWAvZq37eMcUqIyNjRpU1T7/x
F618q9HYo+YFmDM8ZGMozvGyqQirbpWP4tT3fRhIzDANUchn23opwzlipnVyRb0XH+MRxkss3xDm
VF4eD8NDagOYxPH43c3sbo0btCCibCR5xYTg841sm42VOuPabQCdxvhOX1cyxaYybphYtV3WIlzW
7bY7+UVVHEgesq6Gaottn2bua6gKWBDARObhTB9zO99920l+gFUHNpxWFWM4w65qH4u6T36BVo6r
sTDluz6S8VHVmrV1K21aM36AHPBQGoENjDmEfUxeSujvE0WpETNpaAPiXp9LZGQr7NRcU5ABIkP/
qZICyanPgDmj+0yqdos80vuda5zSlVbqT2PVfPdrAx1XJZNnowF25th/l2GxYy1X24RMRGJQWdOc
RW7WO/ahNsf0SbQCyMwpDyiuVGCJl9LzfsjO7FcIVJJG+xBdeq00zfk7l1xCkl7/rS0X68YZpzc1
okeORrVmleWnqQpiYmWqH9MmQtZZM3gRaQBZDtSHb1qV1StkUd2nRaXaTov1ISapr4r6HwS1eDAu
JVoSnZa8KYR6Ko0OVSc+jd5RyIBny1t7JtJljRTYAlXSnbdLWaTorDzp2ffUArnv2Y9brzecu47O
ENY+F4fHf5FjAGmHTnR5vFYPiUmeivglnVrjXSW3x5MIWZE3y5rfqmX7RpjhF9JtLB/LBg0VTai+
GPb19VzNnDdO7emHxwZdS9FodIZ1frx2ts2gQIHwLBMONHPcP/46QcjfYKdeHltwiabA0ZQwoGD5
/F7l2fsiyvmZl7dj8J7NxQDS+fFfhLBgOKDj58fbeXN5sYewxh5ct3cYqceTksG2bo4wbv/5DLTC
FDcEli/bj/o4OtStJr8+f0LK0iYCBj483m4ZzIkRKQLDWp48ePGT6xcxBlb2xONPnl/J56QQ18ej
op3VGVk8LdzyDHvU1SEZGEX9+K/jVcm2GiZt/3hIHeKtZumL4PFejufcKs80v3Y60RyZGJp7LKL2
2UsUmi4+AFEH/Xnq0ek8Ho4uJuvHLnk8hBwvtv7c2F/71bQh46XosQ0urw1r2LKyaL62r+W4daro
XqrEemZC7tdzzHGyz5OFGfjx+ZVKjEOWI6Xuig4BhNdYjLPPnE2J4IYmLf2UNSJF+OjqRU/YS/PY
3R+PLN07k/pOFy46nhD3T04zeswbA4YRWW6+u1V0k5bjP+l+ZL2T8HKM4s+0ld7T49+Wy2zQura/
HrmR/ixBPZ+sWDffYaJfLMJMv/7X8LWGWXRfj7y+eSWVpfl6ppq9V5M15+t/1TC+YZRQX4+SKXs3
SPr8+gAaEVSOPkZf/3PL5i6Hyb+6Cl2UsopyF0fx3u+t8QkzQrSpGM6CgZOHNmg8ES/tXi/GP1ra
Nrck9Z/R4p8yq0RrMvuHuTW1q6FJWPq41w+1E7VPsK4tfcdiLdMFKiVDOdsxqqunDsd/4EbaUbeX
HBUuQ+u6qpunWS8EOTDa0TTuQAHGkyR1dwPhFW6Ivh5QUl+9HKa8dUN5iCtM0USlnQum1moRtLzQ
Ux8ZaIVkvHSS8hT684td9MWWPP3lMi2OmI3GJ/h4+2jl3t2ZOvvKmD3nMKvk1+PR4yYZ3GTnVKiF
M90aA7sYqSx8eiUbqj4qC/2kRc4J14V+jRpPv1pJLy8qf1IDIg8Lkyut79Yn1IqGwMe5M/DlpYkM
pSw9UEzXWUgaKdbGw2ovHftqIP8cjMk8+wUDSOzIzfc95OuMgxcqglU39lugQACcVd3Zch8lqX2d
48ndW/hCSS3mYT071tUWT7BGwyVOCR5KSVpd5RiUKHCwUxDA5l7N1Havdcp4WLSZwRBW/kGLycpd
PoorO+f6uPe4cdhFCjT02FLFgp8VJDH1OLgKVD+P/VS7fXiKKRz15Ts8/hS1cL6NXrc7T/Lp0ho5
VqMgCbNxjhB3S3utCz/DQY2FfVXYmAqKCUeLb7okFU/EJvWdbDEs64Rd183wlHoq3DV6go49emlA
ey5M33Ouj2PhcS8VQGsOoPzm8dCMht/wVuZhNKR3hQ8/F4PeHWaKWt+OkOliMn8yQyLe424+JU5a
HIe2gAdNcKX5JH/4NmZ2RLgUbmZ4Hcd4XCtv3reZKdYkKztUMwQcjGUtzhOVvvGspQVBlJ73ofUV
iU0zuqp4rpGDPm4W8wWFRbpjmqSkmun28K8kofWlQpIq/rg+SRRdR7ObxBizMh+991DHZ9WmxkbG
2qHELzG1GqOmjEJD3Ds6F3pbWulzTgW7b320HwR/WmuqPvoZ4ZMEl5FURI5NVGsrmrHXrK1+9sq+
xmSW73x1J31ipTqXtJfO34eRfkpUdAIVyVbkTgXe/IxlQ8Is29cIvAVGbrzOTF9hkkUmuMiH6qQb
Kj/psZhYQv7vMZld+emfh5HdjTNMc+6nqzIZx38/1Vxe//XHx6YasgbRQy6bQhuGAa5vTSTAX8/4
r+0+XvDYAGsuZdV//fvfb/t1384ztvXP0/79DiZHSB38+93+2fzjnoE8pw7+/S0eb/343+Pm6zP+
9+f59zvrj/30zyseX/PrLR9//NeX/3qf/7cfvrb230/+2qJOnMjUG4iBNCKvSIE4El8W7UlheO5A
s4N/3Yw+E0SKhab+M9TyMlY6Bv1ZfQJFd6fa6FKsVZjdysoIqIZCmldxJx3RO03mk+t6ZVDaUxl0
5Z6+BrOSQmTlFWrXMo8q6JebYrSKQJXRX6DNfueWS4uZaX/l0og1KvR2Wm5+Cz1lB1462IGPLdDo
O8q0ycpOCK7gGn4MMatE2ShJNoZ5pq/1102FLXKIOjyJC+eOfjogtQgRauafReZFwZymceCXJeyD
z+DPRjeSbeFrzko4RnZ+3ORWWGFqqLJ1hgoiSAYLqocaaOMu7aaex9hZclwhpZD3dGxInECJf9Fr
pCNoTnZmUxOi19jZNplg5udkP01dgg2QTw0QcKpKqOJ8qtEpMjQAY2IQeuU3XMbIi8d0PGpCA+wx
fmWO5p0GrutPczIe8Nc2u9RJd7PNnNeGRUomPTJ5q31rZHJkAhz6LDVhRZZoFbP2e2Nb+nEqL0gA
rAMGxm3aVq9YLFOEi4GDCpTo3Ty7x+lTDVS6tmfxW8wSjLLWExgeXLkxzdzFl6inkuXTiinVtrFp
33MHrULe6XvTNF9sT+QLAvdeqVztHQ3SV/OrtdeIcpvqGq72yjuLiEjBkLpjdOJ9BVx17kz3jnms
OZmd/9lCr1EdLJxOCvldJZuyJjHB1iyxZjJbv/TzQkOaVvVnuHiRgJIMOVNGgac/HSmtrWl25HiR
nYZBJHtKCJjaTgJlPigYfjZYDRi/bo2YAH1+373Zc5HufIDyJVHkUndoznzntz70w47x2u+CBujU
soBXyzqZmbjdxrK9BAlD/m5Nj5TCMxhwJJG/DJX/PLhG+tp4yLsH7DMhndGmR5SDq886ZpgQQ7/Z
6pHDgIWGKVRNMzDbK/sz1XazJXUPvV8/H6lKrVs0e8DLM7BaqO2JmnyNotxbp+S2vePixsiqMZ3A
MQJ0OQDYUfthL38aVLnDUn611YbiqJBzfydQ00cbW7l7HXzUGkjdwcrByIlwCPKsjm4mdklviLu9
SeUkRHpDYDPu84JX2BqNXM1stiR2XrIleAgH6o+8TiC5kNsfpB7t/jnDQ+WCj84JSHAynjSMuJH9
BJbdvXkFjTWcElYveB+rXJIYU+do56RsZh36dHfihy2BbUO349JsqmTNUCzB0q4ZnGoIRLMxP84k
5hxxbOAzHznz08bv8C9CGsIYWIkqONPEuGpy/5BG0CLaNJl7Mco/KseCE4bzgu7j35vSgtxzQwaa
y7yb2NjKBm904kfy1GTNa9nhdHHZY4jqdVSYRBUsku81zvu1p3UwP3X6Pa9LzAU+3LZoO2z4BKa2
tv0iXdHsQze9xZXnrJo2aohvA1FEZ+hMqbl3u03fgeQlYXvM7THbCdTqg1e7WIEd9PR2yyAvRz6l
C2qNMzkU7rteUQm3mMIB6NwzfBBuwBZH+VBPPedBfsEPj44zM97qupiDvOwwhOmEsWXMArP6jAOz
0JmtlPxIWqLtnV2WFWKdkBmyNkij03He71vtORz8W92g5V28cD1GdcaeiF9tzjvVRA4dB7I8xIId
OOys2ZiQ7Rs0irELrp6e0zgjS1Yv3hAPIgM2o19+FFKkudPvStqkklXGC1EB1XlsbMYfl+xTl6ln
Bs6wfeYWf7Hg1NdGzvU195p0X+cll9LWZLza8k4t+DiH9yIuS1yiYtwAhNwhomkggcEIn+Kk+p5a
6OQ9x+WiUtaHVtnEHnoOcSXAidteuHe/ka+pi5neNk2QQ99+yb24JefKBIUcESMmDeYNhJKTIpok
yn3nTJDZ/zB3Jst1K1mW/ZeaI8vROjC9fUte9s3EjZQo9D3gaL6+FpRZYRFRg6qclVlYWLyQnkSJ
F/Dj++y9ttWT4Oe1Yq/9qDGJ9tWrri3sVeNQ0hFW87dV/QbHjkRVHdyppO8iHXe6JXlHKFtegwph
rZ46uW5jfRIECrYJDwO2M4IjozSG3dhTXca+/ZIClMSfICEUmla3bczm1qA3HFgLbKFOrlltyn3Q
jdbZdtkTDdNn4WcHqyqxlufSOrd8rFGWwwhF19iErnqhAU6cpn6+RFGwK7LKOHegcVcqNbgKZ3G3
j93i6jk37cmRg9Y5j3CRfRuDAqthPUY1lb3o08Xj7M0kuiK99UvQf+hWbP+cmb2Ti39CWcfRSyLS
JEPA5X38LXqcwoGSBn9vb/3cNJs4jBnTY6RpaWW0TiW8BbEHDg9N0q6NAFbhnIh7AL97K8r1DdZC
jhdhjqgcCI5pE07H2ePUaWxNcWAqE9wgB+0xjasGc4YBAZpv6vBUev1wSJHsVr6S3rG17avUJOzT
oe1xQYkLUNfk4PGac2rTOgwzIq0sQTLRqpaF5S0cq+qYu/09ZBa2+kJsBs+Ltp5S717Tj2ApxVeQ
DnhHxqXPCPxcGrXtofLFBeLKtgxxfbSj067CiFuiU6GzjbLlhUzSJMi/MS2W67hI7HWf/yKTzPnV
t/wIdrgw5VYTt+z04kdqRZ79dCz3vrafxwLaapi6m1oCEq7qLN8l7WfRDeUZlT9iFKBAp06aP6Fk
2LKFOOYjjkXhYMeJS1ndJq57R3duWzbtJotSw86wiuZY1So/vePR5YMFJ6D46aKF9umMIyrR+NlL
iW2rRoVNnC5heJMhTNQSiN3Y49HO+AYUfeVtk1gcrRSihkjNVyILnyDywj21cWvgVafGVsleAkMH
ON6T1crwUTaGtw5i7wWHd3YOZ9TzcI4oTwp6HvYeSayzPDzObt5jInzAFbPERGZC9AnxwSS1dog+
NagT7jngh+CeOu6mS6J4l/ndNbEXf6xROyswjCdbArEKjTneCvdK2lWNE/1cQxGQ6gZBbofesusL
H/GHvgtRhA+dLr9ESTwitV9qQgKIqgZEK4w+vkpDmrIxDDrYC9b1QM7W9spqX7HpGIHwPVd98tKx
Y167WUXrlSTNSXj2yXRbamQscD25mw3bnL+BWmfFLlumDuqOjAIAXEUWd58ysaTxjFNjorwQBPMB
Qw/quCYsmpS23Dmz/goHu6ViAns9vLl8a5MYdJN4ryYan2qYH9Kpb51nF+epGLH6ogW2mg3/iGSo
qUpazwbFkU7FSzD/PTWTcbBybz9DYgCz6Ycgu8nAJGnCbjA/IPehcKlq6/SiP3lVWO3hwTywMvNW
85x9zMvM69mveIgeZ2vEJq4l5NiGN0QXeBQ6tZ9amiXOWYJlHlvBifDADC/8abx00zhtY9N/FmbZ
7JWhXYjo7ZHYvnlwiRXBcGeQIPr4E5RtTSS7uUsnu3/Ssb8BPL9Lya5+tHDQTeis1qRJPwwEPMvF
bDkFqbmrmja7uM++WxNN9FJrRXC53qA3FGE/7EenNDYOgnmcefYmNlLqH2JsvItR1dEEhYzOeLGG
AMM7rpIBHV8NvMPd1gKwF+frwKmMHWi9OyvMfyk946Pz/OesLn53s/OTLL4l6UYG62tOhDiPtiVl
r+s0t4bVPJCsxdW1Gcw+3Bg+LmHkmruhGrH/whbOrMI/joOg8wYrWMtxweLTslmhw2AbyWRt/b5J
z2LqzrYY78u2Yk2YLTOBER/c2j2pZHpa7tA7kQw1bUrk9fIaRrblmkzYVbkuinscYAuGuU834Ecv
EVaZyRnISYJbYv6ZaY7Ly2krbCiRk+JZgWFZbwyBXwf8MJtds112g5TNShRuXAPUWI6q2KcFql4B
mN0yBVar98GhGyrK8iczYKkiGIoupVWubcCkY8QBIglVrOvCH662o2/1YumPGrK+Tu8c+2o+mCBF
tpEZ+efBG55GuFQr9EbvXFElsgF/+RR3bHMtXNXC149GHu7qLKOGyyOBCCofKqCXn5jb6eHtcctG
Pdk1Xbdr2kVL1pmksPpgaxVF/cJbGZArcBPHwdchvPmmiuYKT9TeYGS60vFl8wde8vQOAeC4wUAu
i191h4hEAJ+851DfcxS1jf3lhUm86rrJ5XZH6KaT8w5H2UeXiiVB8KOwSx6qMAT8nVQrvnbcqANH
YN87FzVEbzp1jSt1EWwV80BsNC0d8KZe58LizaY9dui2knelIz+rKYm3roJ/zmpvoSvN1lUqoB/6
hT5JPE0awkDvDUcO7J+x5qoxqUKvUVeJ7y60tyDNq2OdmtEuGPMLfd63xJ2tYzVzfnvLTakmYNC0
ocI5O4i1oHiQTKj9PZgyWwWzAuhhdTue4G4VOx2f0A7vmaSry6nML0KoAcCxAM90G5yHjuQMFOrs
sQD8kVUiOcVpQoNU5esHSkDwA6nhCaMKn0FOHi6J6rFL9uOQsNnsiU7l/MmRGgSMI2uHhNUAveH/
KkPKyMRMtKx50nIsj2wtvS0RIPvT47xoc9+9IWs/+qrP75xWUULKgWNM8XOBTWDlyEgdFTA5XMYW
ZE1iCv4repfYag9dBJ/FfGFSeksEbIfYHl/StvB2Dok9O/GLo4cZ4lylu9yXE2qHhQFXpdneKvJ7
HH3dKaLNVjdoGqbU1amw4Xi6/qOlNVwTlfaXAT1lFUvb3kLckiciLvmBbeTBUI4GSlFwuS/kcNnU
0B7PNt40F/xRSGinVIS1Qtu46xojIx3cb7UOp4M1+7vOHA+2HOvjYMP2AcXmUqeQvI9qHLm+aLYe
Tsf12DqZiQ33gIksoqKRGlW2xHRjS7/eQflgoZYSjcZaocsK1E6MDzjh8jumGAYtpTAeMQzSf02U
YcfqflHyR+yckgLFQkLr4debGXx43gD2JaAEGHQKg6v6wAvRMqODMF+cPFG7Efjdqj0b/vxpCLOi
B0C+pLr8HhenWaOwZvrwKAcwbWvP7x5LOb+5BQlPly+UNNFdmYufFFKcAYltY8QhgfEJ9JOY63uE
TPJdg/2MzwmE2qIozlnKkjKGV4xkvnEizgwGPbWFlQiEB24rlzrnysMRbMrJAfsAakEl6aYybfCa
eHcD3vgrDHtAqQpSF3XNWdhtClAyuzSlrFlZbXesJ+zTuKxQPFoL9weut7MVUSYLNP1qwlZeWymi
UVEwo8wQA60Z8i8b+zCY623cdFcDLP3GcOOfukurLeirkqAHAZiisuArhdCp4dvtSsP9yv36ULpj
t02sxkF80cE+Vzg9zRF2c6u89yRnZsSPs5lmLyHpkNjnVmNqQC/dipo3ruw+SAffaM/onrt6waq4
KmHyiTlSBvORyvj9lOZ3eeG3F2Lw8ypvbeixvnc/9xbQZcxSaavJ5eCNTcPP0QXKjDW1IMC2we1h
rpgW7zpBdD4rl515Tt+FqQ12mAPRtGEg2tKO6JCZ+sGbUR54KB7yWL1A3LW3ap6fy8rVmBhhqts2
xkGxuOplXUKgLm3c8l66sfvsjPecqmjD/Gqs5jjPdCDHE90SygJ/0KXhmRPdAY1lDhtu/VB/eAQH
M9+DO4yb5IFISbxbYzKaNn7fqgeM6jyZfcfyPK83hSbyoiL8JVGan6DNiTOH8CFWodrKuTwmvZdv
pkY9GLb9RbWbosujhoTfwQmNfri6qLOAorROTmkymxiQ+2Pf9MbOwigdGq7eAT5tscrP98Oo8Mw3
zcJTMOxNJyU02VZ8hvi2d3PSfgTlpQmxGxWzPWPVH7IjVmxzwwgL8AADxV6H5QsTEG78qf3kAKxu
ncVTD6nj6tJbs2tZYR2MED657aIyNpypDgfvrcW0u2rgKG7aLinXnXcJIEBve00jQeyUDPXSe83S
6monXnJX8V0X3mieBVETuNjdHmqEx2ZmYCMAebEDgLqOPOBujST4WLDb2cjeOXUz+CsZpApb8IK8
UNYu8nAO6MjIeFvbN9LWxi4a5xJf4oqSAmdHhx0JBwsiXztx05iEguw1xtaNkAkrUTxCzoITO7RL
54hnJRiWlKM22kV0SS3H2ipsQHDKcL/r0sMS4EtA9c29crj7lH0IGS+HhONAtKJeUO3Lqn5JY9ZM
pltNp1yQdMAXvA0SZu18AsmWaAtfhcQXjnCKpZ09eVW9MmMdtD9+A2FhJPacQ6KXfW5f+2d2U/Ob
zGkdSPPhGXe0e2tsiJO+nt9YVtE0k+Go+PuzqiqPNpaq4hONMNObMLGbQsV8rEwje8pMcfj7L40W
dreAlfb6789q3+aMLpCh9mrO33l4LSVJ9IB33cla/lFjMFr1QA2vsxGOr7bhXjrH7i45q3mm1OR1
ZCEdhOlbOPvGnSXEb4GM91ZJ/D5Rxnvk7w+yeky2nbLTw98f9XL8fG3d9dcOP/OLPVWrPuB8Gwyk
wl4HLyoeWH36xhNYluCFwzwLxRG+Tfk4hd7AioyP9kwnVOrNL3mn/aMii8kFlXackLjltmnhyZLC
AO0DxQvYL2kIB5MkFgTxHQySl0qSQBvr5H2czi+TaqzXxMQ02SZ1gfjFnMHwlK79MIW3lXFu2Zr3
Uiw09UF51e1aF4i5X/T8lIpHL/PhQU5WWv1yFEF9TrBP5D4TfOlwMtiQvApBLMBoVoDJv+IM86bb
D8DkkbKTKLIfc2F8ccIHq6gGt2T03l3rubwbUHsZlmprX3F+7Vx56XUrNsiV59Crm+1YOuLNDrjy
lIXkldAAh/w7A+mU2QM8O10tqd75XVs9QWU+UXkljl5ODNWeguhQ+KDL2rQ23sbkrjT7VzyYxq2F
a/g4t5znKvgRzJfsmZkI+VjUpLkJ8dLn6L1N7idjWbktikEeQj/Ndjougz1CJH6zFttvz+1zHrla
MXzHnFPuiJVPVnofxmzSCzs6YjrAr7TIwJXBi7EL7oIlueqpmwhq9g6xYnUAkzCqAe3qCHnWGtR9
QWjp3VYRLIoAodGzoU11nUW+sZcMLuBQmxYIWFkN0apJrPHUeAv610yh2pbE0cZ42ushwo6rdbCj
u95/UwXFndYQHpwJ7lY0pCQ0RDJuDUwcb61vvsfo7AlJl8MwOd5ziwdv14B826ZGM27IsWEGc3HG
BkW+srD274k9Tc+9C1tcebNP70tEsLiQMeVdY3DkMa3WsDjYr/eXOvbwe28wT39ljlb38G5ZNfBi
PNJg9Aq/gaoP7vMwrbz5off1VyXZzhR1c8bwKS44nwQSGbfERs/OPgcISXIByxUWT32oiR8kTphf
W55nPsLwkEx9sGN363KY/5pT010VGkeanaF2GiOmJ2FMw45G2ugl7vI/XmXK31XDiBgUwaflQ3aX
Pk9+4cGlSSsAK0Pkg/LR88eAW8zIDPMby8LObzhtu2FxHEWO/2zF91NsbwZynq+tY3S3RDi8fDsY
vXR7AQXI4/uiTl5CGt1emnns7hvcJ6M7/TCAhFcaqbrnbN3M/dkojPo6BR2ShV2d3Xw0L/A06qIy
7wMobgTF6tvf/9IprRcEZEOMFuWbl4viPFioOUNFBCmxSmp6lvwSpOLN6NjOlRA+tK5OFTvHk5Tc
pbkPGTyALeUJqNHjzbIZqU1fM5LF6lp23XcBN3ms3gnzfGIpgnnvZsVxbE8mkPV1y3G/CTP4klEp
j268n3q0umiRpUdl3xq3Z82XuG+aauN4bOx70VDZHXdDv+txDQ09i3S35RqUojAwy8Y3doIZNXHO
s46y5YH3h5MOHHLC1TZ0Wx9O7bZioFkXVXmsx+GKEopDaKLIacJKYfEq1kQdmLmQQyrErI53xOhM
+YXmbYJvfCoPGNr5s+rZB/IP5U3Ng4taAyIrCKzfVcIo4PpLMbuy7gn99KCpBgCMQy9Oy+BpRoGL
9lKMV2PUlPOVDxoIOjUU7ni0zV17EFg59t4AdLfKuUsESJM0ZtlbBzu3N7wMesj2GTgEBHKMJ372
4BQe4xzDiRt0PFToM3mAISk3202ayj8uW4arY/I3Kh3cH0S6eN3PGItYe3KRxw/sS4Htu3GvFlvq
NUlcLOZ1s9ZcE7ucgUaI9Dusw0PZzO2tJi8YKQ7AMSGHnICMs7ld+A+lX7a/pU/dCBQctQnaqTiG
sV5xoCj2u/my7CESrDDNbIMp+I4bzcpacKgZuXbusE29DgmbuDuQZv4L22t7Lj8IBNoPc+V+jSjv
/lRU0IA6VgfYY3a213G/mcHqBtWacyi+yl5bV0+foooIiI5liDXyB7kCFnWF0Xgo3SO2ibXjDnwo
yidRexBZXTx0rJeymzn2W6OFBA0NK6RmquQ+7gX7OabIQME+PQ1ZlR/RjotLPubmPnV1fucqHvFs
ynmeZLhj48iY5vG9cZS3sntDr5ucG5IIKu5ELb0KnpRnz5mJ6HR4UlThNHd4WLGQyxocD1Z3iW1m
lXequzqpccxTK1xLtL5VkPfVdtTTbyR6qNSaJiyc63/mpa8Jdp3a1sXiKE/IM0JT3Xm0S61qjHfc
/pI35nj4yyQzV3kKCYZLLgdVyja/ok3dRBHm7nDlQbf2hgL/0FrtIVgqTGqwpks1zC7xwTQFswVy
m0NndvWW7d2rWQY54AaErqRyow3TS3yImXTyOQOtXBq/ocdWFYHGVrBCxXh7X3dmyewx9oiYw7RV
YG0QyeryvnEWRzYWbeAIUGl8ShzWWRL42yjRqxJd/JSjcWd8xLmGaWA5rbDuHfRMVtsuPqiWcjzg
SGnn7cQEnBqg9T0xODZJnB5Av7dUinQsQnqYIrL6w5WZHK2bkwIUXBrwDN26vDmmxezhqKHwyIYW
QqdPDJV2Czdl23Tpox9UAx0FO1uAUEyhz7F3oFqpzgEl2imklXS8j5a9BWlz60Ck5ANcqeZ7DoTZ
yYl34J03/nutxdL2ZWCbpomBlHpfx7T/rXe3jZa/NFVw269p3hol0mnnXGC20L8LgmUHr4VOae0f
nIFsL3fsHe/RRZoj89/4+vJPla3/1Yr6zy2o0DP/xz/3pP/9ejDtOZZpUXZvWt5SqPtPJaiVZ6VB
bhYcKKBJgZQs32A83BvoH1c+U48qsNxbJdKUY+eehSLX0qTijbDAkXsY915vvILJT05qNF5FfHLq
kmOiMO872LwrvGMIHIZ7UM34nSk0AnZomzZpH6RKrlAtM16ThF61osItMNrPBhm47v7w4fjqSiiv
mZu/yH64z0duF2Zf3Bc+T3yewIlT4lE1w7hLDPpSVf+Bmb8HGWcUp0I4z5lbiHMWNm92Z0+gNtuz
Y6Mgm/U9knbNpwXhWUI5WLt5CMAVY+81dZ8MkztpjPK2aUL3Q+SvOmxNog9MXXYx3YIiQVpsXHtr
WihCVuU8euzrhgx3QTDkkN/y4r02+hNGNwoWSHVsiak8TmWxlUw7dTIJphdEiyy75fPsENqbkSEW
YnoLbEVSggOUxr1LiwLJd4QhmBIZZT0jDsBe1+UQv9pqLrcx6TccJ6XH/NVu/aTn0ayYYlwvP7hL
miM0ok+FhZCOx/YXRKz7TMoRvlAjdtoetsqlyLyoOV69yX7AU390wpZLSI6Lp3KDjZ0HN2vy3jQG
zF1mh8fITl3WOGa6407xVKTO0REdqGCVfkqWR3BVYdctYV3COAhoLkRtz6v/oChpEjvFpivcO7cc
WQk5w6UZMwph6adIczc9jsvJCFF+xVon/L80djvi3z/dPlZO01k6u4UluFv966cbj6IyCz/i3esT
+2T9x1fRTI/gwPajaqtjn7ryWPMSzggf7htaN4G+9LtGRusqbz7I7z5qEZwNg7S1qPSdFOGlxxnF
TtHs1nJQAGhg3zBB5SuHne7aRHElCQkh0AkxZbOcJp6HpDbNWXyXPlOFbm4q7Xqbfkl+e4ZD8NSX
TA2QUhnJEvxB6rsmMLP7+6D/V030v/Qf/6N/+t9rqp/LnP/8rZb+x8/5t47q/7cm6/1PuXRAt//+
Sy1fzT9+5f9PSqwF3dL/83/3RP8fJdaPw1fx++tfWq+Xf+E/C6xt8R/+0kANFJcErWdK3tX/WWBt
+f/hu570feruLdcOhPePAmvD/A/hwrajpdrmh317+bG2/NtgbVj/4fOmpQcPDEmA99WU/50Ka1N4
//r29s3li7O5/chAev7ypfzr59vtQhB7jiSR2TDsWliraxXdyeCblxS4FFoxtoT9PNBK814zRm3K
IOC1rp783r4kYDGObTM5UP3eFNrWuhHsrRoMxKMmnBZEDhkpv7lFPSCJkB6mg+kE7crtrYsfOLCJ
4+SjNaatRqT3R1JVwGbcNVtH8DSqa+8ANG2DiCyroX+59Wzs8DL9Tj2qxAofVjeBFouW53aH6ePs
VMz1JpQjbD5D9kEPSWSRxBP64lqgNTB9ocB1+yLkUDAdcGSFZchNRFeMK+ojrxWKbdvomWOCgVZD
TU3b8oUB+6mruiec3OeqHp5Ldj8H129/yAXA7aF8x1bbwmx/DSZaVzCGDCAJKEBcSutJzvNaNEA/
ZajIobSgqZtH2lsOka31dg6M71bqJ5QRE2M2jrJsQuau3QeftgY223AopzK8s2PZbcYFApGES21q
G2cP1egA6RrKdCNKrBELjnlKjtVk//iaWI/noFw2YtxmsxFB9bHoCouXWDJ2Hag09RmzjVJeszbx
g+8bonP48yIsx0t/qFGCApe4qsJ5ZVI94MQJvRf4FFbwm0UUfFQJsMd6aUJUAuBrmX4yHsDYKASn
OgUwMOloj52XUsCoZ0M71tD5zBBA/dTfWIJ/DY0L28LmOlZOZ4h2CGl+4rNBtF7SIV2xWfCO5Zgc
C1QwRGpjWg8QUrtwohDQbZqjgUqyDb+HJhPn0FosT3wMMWUAu8o5X3JvumYsdTxDSFgv/rARTrMf
Gj99IshAG87BscLslsUjcoxqLosf30yesmVLA3qimp0XFttUB/RVdYPOQIjPpelwtP2dx1217em1
xpVe7oG/bIhkDawBhNr0I598uXxEItKwSblvy+ytCKgb4uPlC+sqavWAQj1RCGBnl2JGB6O+VLB7
Rqc13fTs+g5tpUWwa2N7OMWBfYiZHljHy3cC/POVMpCNl/4ADQSI1L9Di7X2ojIhcdReD19d6pXf
pn/o5vIPf90b0azXCeQdCOyr2YH64pp/2JDDGdPZb6eO3yN/fseTjXHMwujdGq+OhH9TTBp2iX/P
XhvbZbahavseD46xUeLFn3OPTrrw2Zq4rxKF2olBHeg05MIdRAVIsArD87R1iEqvBmq70wR7GLSs
vdlzTpvOdFfX3NNy2XpHHaVbN/sK6OKM9F0v9GJcWdNDm+69ChffHBTFif0vVFIuFrlBDxIa0dar
JrpZLBuAdcQWxxnnkzuWn43K7Y3bp/OmBWBu5EuzsR7vTZpQSI/4P7XVnjDPEz2ay2dLdnTmYP0/
kkZ8qvVPmdh/estAhua3WKId72PUvmpNLBi723cOKc+UgI67pvtjz/D7G45emChbggvvbpQsco0f
HZvWPfZZWD+Z1ClZc/kyGslnEVaHLhTrqbCq1bIHa5r2SXUflc00WAz5Nbd66tBHVsBW5F2BiXdu
Bh2RjPbc855z2nipV+jDdZmX1GAOsLCoMYIfBoq3dW62Ub5zZ4F94TDsandv2mrv2xPOIIdBSsrf
dTkQv7Ag5YaG3MajyaArRhbDWGqoCWPH2hV7omFvsQN3KY4m82jB8g+tCGrMcCkE6cJE6TdihUgl
qVceAomaZpa01WfbNGaAHpu3IZq7+8r5gp6KCdIi/un6dHcnTYr5NZ6ohuG2cspTab1GCZ+YMHtN
4uYTij8EhTTfpbwcV05FHySV31c/tY7YLzfA1R9tz3yL8MzWlCXZCzuqDatkhavFWjn2cAl+ZQkv
wygywVX44qWI7vC+8/G1RHL8NMcOgu8EJlkaJ4pL99rHj9RpVpTz+J3Y7q+2bk8TcgGJkGLfGmoX
G1AQW2ZnOss8tZ1tQrB9TQ/DbFLbSNMBMEFapvL6WFkGyxzhLC/Cpw7L6E6FwwPOKveKMfYXQhLE
yhG7h56fpkHOa0ZWDBISjEZZ7C0pbng4HtveU7shf6299vckkNVkaNdXKsigybdDuK1tVZxdRx7w
wltv6PLOjpwZlWFtNx8ck1+2K2uS0RSL89Jm+9XX5daBx7+rbDcEjh4ehFu09wPlyjmAkVUR+N05
S903NaARRz1KQeMtSNL4TiqkVtuF6uN4DrEzH9c49UXxISFLekySokIdGE4lSheAJOuOofijb6S5
79yBsTR3HyPlf4w+r1h0g71hg6+pPH2csIXzoDdnxKccWOb4lls0JaOIYDQzU2Ki8mDOwblwWnAL
efPWlwUdeopr2Ayxmcn45OYFfgKypq1R/PQR+Z6R6ulV5soHYghPTuli6Rofqh5AQiVoZqui+4z8
LID34l22IzEwzNObOeuq1Vyw3JasHJ0pOwIOitdElZ/nDJFf35kVO6/ElhTQ2O4ZYEe8xuQrG/T+
iQt3WSQmJo2e1rioIq9BbD4vLjOE3dJ+SlrM4XV1FwtcZghgucqeQuaoiEOOc1a8T/H0g22D+rns
PvaLm0Kc4PMptpEIKXmzSgnW9hup8RlkYLDuan9jiZBnt2t/M60Bmm4aj41cgQGOxa4K0XPS3nsL
+z5i+zjecnf4FWfGhwqzduOigWzE0pKc6QD6O6cRovWiKHGCjbPYjjHv1STmJUp1Gb+TjO96Rih2
dTN0uJx2iNb/iZmySlW+Q54bRmOX18HEncWqj+FIeVXWYAOI+JSLsHeh162SFFxE69vveYCfsMW0
UHJdL1uVbEJZfyOFl6NDPnPWj3UBR6SHvqSj/DGdfWRrY165TBpQvAxc39MjqpWxakp2jEXe/6o9
uDvGjBrdsnvh6pd8j2AoBn2kQfH3wFQHkG6+Bj6TVwZ+dEO44QVD6i8mXNX0Z8h5es1t70+Dsz8I
CZLY3degKU3DSOVwIFF7baXJs6vSh8ktN8AJDumUf/FVmOu4KV6SAi60izWNV2WCW29lGf5x6jGo
Ef46MNV/Qwa6Z6V/Bg3xIZ3igK/rKTa8c27F7mvdFG/apDMud7xfVk6dFklr+iUniJGUm/xg27gw
QjVHLx6QSBbjbBoDvHEGeg/piNmUZb3tCHjeMrJxZhF3j878DAJS4VHtN5OIP1Lh+FTPQeBJE3If
NZGTpI8foR9SPVKID710NURW/kILFV42MJPn0e5OZkG/nz3/DPZ4HaYng1U11YJ3U8McFmkjWSKj
3rqoh3cNVRnIwSN75keLtuk1eipDLN0cppZgwfIuQEEj8Rik5PjxCwDfJOlg4/XTOv2KGkIcDVmh
s6wobBxA8k6dAwF6qE5dHBU7LbM/RhRgQSjZ3NCr5KwV/QAAFsgvUAQHvHs5AzZzh1MMP467XV71
bPSGfh9UdAkJ6i5WvkERAn9HkcXvi6FfEnvdB07CTOFFB3q4xrWDbAKqHji2F3PhKUqbCItjNetA
ZvpkT5hchJMC34TFC0U+JSYxY5sZh86FwzLtwlb9SdABStszsP6I1zid1MNYVEfeOsqJureijnl1
KlZPMql3eKqtjQnXcp0LwDu9WdExKK3qWClqeoYcwQXGJo9A1170WH40g3tChUdWLQAOzB/0LRZT
9kkx2aMCeQVuSqKi9vTzIhGYWmyQt8bFxgSRsnfkqh8gTPJyGxikrybOVHrgWrYujRewmRR02E7G
dB3TaLirLLwZToyG2khqLHNPUy/dN0Bj8b5abAoPrd0kzI62eQ6bWG0gtJOp0JV1jgy9Kwi00VQ8
XCdh/zGFnzwCZ88O8ZQF7Gmcn5ZqgqPik3wD0/trLsfwWBEDXUcpLahCw4jmK8P2QxWzUdvOETUG
X71q9aljKbA2Wjd/81zfRojNsWR4YmMQmnwr+xM3mnrdBm2xySOAc54d5EcDh8dK5FW0tYV6tI3x
AxreSAGdzEASF9UlZjgwYUt1cOjMDphkXpWXwKzyfX7TQwDg2ZG/dMY4TNKNubQnjSRS/ldAZgGH
CdUUoTt6x8bfeGoBzVlPGAC/rQyOjZssS6NpfAPA4UrxINlXroreZ9foW6/1YiFUtHFwRzCLYnyW
Symzjatb8/1Q/kw9ep7vaHBAKgQovPUoM+OwunBrnS6kKXjnil8Y/Sx7pAop4SxzphKPVrGZErY+
FoPXthrIs9k2L3yyADB92qPyiEWnbrI3JEVvadocfNC3j7pfQDu5pOvok5PGOvfLIKFCG9hKdrYT
9pMVy2yMN+PZ5pcipHPTflJsk6gcDl6YPyAoLtNkTOXJuKwUAQk1FhjhIR1oTga5kWYPsCKvevAP
06guIx/HlcQ8uLISdvXkJQJvnB5FzT2mCLau6QX3Tw7rWWpKkteowz+cNhCjgaNqjyZWp8vuCI7H
K7ey8f523KCKieVB221n1+E4g6tTdpD23Awa2MiOeSgfzYprSAMiq60t8sc9M08AxjjnQ7AlRB3y
hI1aOhtRqKsy4nsQTf+LvTNpbhvJtvB/6T0qACQSw6I3JMCZFDVYsrRBSLKNeZ7x698Hubra9uvn
it6/iA5Hq2TJJAFk3rz3nO9sfYcz7jQnTOBKsjx0aF529s1PBh0Zzl2N3KlJOx0yVOwmvWVz60Kw
1SxlR7IC3bysP46q5vOYrdQK9SwR1fUqmu2HmR0PiRyATc1ExG6kwVE2zYImxKfSFhxrNI7aAsES
ERX6tVet4zxKcfS1+XXQ+69gGEyWukU52zVfnK6xtgjVUH6Y+RUoPJHmnPeCon+Q+sVihXERtL02
0XgvZpINlBD1dc6m0urVTZOA3WQNGdctmL0Z+hS55GRo2Yw4BBtL2pOfgHb8pUuqIzvrzdCvs30J
EvGcSdC28xjADHw1I0gGGspHRxPtVtGSS1+kL7RGb62mmt2W5YG8a9YVgJypI+2tOoyf68R3Ncd4
//8+ZY5ad3qYyq///Mc7MSwtDeavQVTkP7YdCaX7XZ/y/Jq2P7UpP/7+9zalZvxBd9IWjmFYqq4R
R/uvNiXf0WxhSEe3NUfXmD391aYU5h8Y1gVIN113qGsc7a8upZB/2KqpS4f0Yt0SANX+myalED/3
KPn9Kq1QEOGWjQFMpev5c49SHQLmeQkSxxBfVosIUIeaaKI/MwdPzhUaZDZk+z220VknaBfCpzR8
18WtVNE3lw6W4ozYiHhbRpicmxE2eryqCFys1UcsI8eZY3vRAzI/jD5FjbGChq3dzjoZHt1rCUgC
7UD3amXfgM/511y5ymntFAciDuQyf0EassTAecjDMuvkqHdxdjP7N1PxZQYw2JPcgOaDPVDNCMVi
XIJ5H/MJwj5f+zQ2O9O5GnRUsLwg6N+YfoCFnCiBDG18JLaGHXhmROwbkbcci7EQ4Mpk8WCtoBmw
OAfFtaS1BtJ8ZTPBj9DVEvmOKRMgnTK6NqrUqSRhqU92ftIc8iyBxsRbsDXCz2CDiHOiMiFEgjVm
n+3kbV3BL4j4nE3Ae/jticeql6gjtAa8ogm2ARPbGZxtaZ1VxK9M95FWxa5t+atIDsC47u00puQO
vNEfOMxYR0F+eZaSNO0ErIWQLMtgkxXhMYCtJsjNavyv2qjtHdS3pj9Dw0rcHnARsPINahycIpOb
0AQBQ4Po472rTgH7V0cJIMmicFzSZlngETytJQDpJXyrm+p11RCoh3ZuDJKtz/R9eZ2KfByDAJry
7RA/SQzmZNNLAIhEdNrkqDzqu9i8BNELVJGiebWWktuu1hFyW2FBFCwe65IKYglSgLSrP8oUrbz2
yGvK6W77CGeZkC+vMpI+eUfIH8IWMf27QoKlpLftF+OmImZX8HN0pryanaklryUbIRPGL9xVNb1E
YHZuRJSszo2aCOoe51qXvYeJbGW2oDW5UNX78l8cqaDoUDxpgldEaWDq7/gwVmEI/xGbeKW8ZYwQ
h/GRzA+I+u1qgPjhl4esmbcyQgTEy0q5LGg83TBJXN9EEhoN3uhoK3rTboXiGaU8mpSdUdirun4p
msemfdfCZm0UwFBJx6u5vYZAbCHJroCOY2cYXRPESE6weI6WyAjvzGZLRxmd9/PYqusuVjYlU0Nd
fW5RBNVclJmbhzt3JnGHmtD1G+7aAF7AQE+jWoKEH8tYX6v4nRSuRBfyqmJifsv3rr1UWMasOSdE
Z+/UGKfilVUGJPgk9KoRQzOGr0DHIOHsxehWHEPsUqwDsgPanjcZ0k/29TUCEw5YiVtTH87a6BbV
6C6f2cC9snwdtXxNjjQv1pwnDsgkRJIANOaTmzJw1BseMXI4Kgjs5jC6xnKvWFezrtcdnX0yGNYh
lBoKsf6MuOyHRfw/jN8tluYSYGlQ5Psv//zHn2ujVEEB0IwwVGtZO3+YvgvL1h1yVZkipt+agpTd
m+XonmJewqFJ+ZxuuesztDhdvrwz+wg9hUeNOba9N6wMB+xIsrpG81LbD9OWSDybxaTkGAgSnFj7
ssU0TLq1xDEWlsBax2ut7kps0i0BCgUxaTOuWycHdzC9Lw/ZOH48A01xq6pXH46Kg+N7slFE09rP
wveUB8hWaTQjyhNrhytPxuNa7x6JE1mlxC76KnzY52zj86+Z5qFCZj/U7yDwm1GHhfaOUWBV8FlH
YG+Zsa1M86YJ77KWXIHx77QW/3Hn+eHTZRL346fbWRPyGYNPd04/JeNDlXBsEwG3P6N2zncq0jrC
RYRxUeLLpLD1GJPb1CcJ5+H315kt839fZ0OgrpCWoRtsuD+/khxxvz00HD/1gs1uQ6S14G4n5MeA
QsFEzdlwBmr9AyJE3OUkXlbNtfG9gAYpjsgCnJm5NQ03QYSpohZ0ocDp5W0C63sk7O29lEdm+ErE
/56E2CYmNau5K+nwKd3N79/Kslv/csc6jNK5X5d3Y+u/TNRFLGwAPFjoSaqunbeuTd2Oc8+Mj02r
17//t5z/+G8Jk9gIPjXN+eX61Rq0eQxDqNCNDRR7y3dTWqMdfa+V/QZy92/+NbH8vp/em0YhpJrU
Sqq5iGGWp/WHp3Ggp67oPofJZb2ZY31v+TxWYbJNSm0/IoUtNJKoxnddqT4rTJHYM8B5eMr4OAw0
wYLAKxa6pq1dNPxMEw7mCUinrnXnZZXPG/xqc/IYxCWa7vItgMFNsnAUkkYTbwEgM09tv0hF2/vh
Qx21+5lGudaADBmZvmb6ankVaRpfG3s4I+vaGfm7NUqXNkZts1iMtxwcZ/UVgohXde8DFmLL2JM8
u1rKCMViNBfX6NPJ2jryP7ZXzvq+B/K9z8Q+mPwdpnUsoEt4X+zWGfrMLkC1dxWogATCMeU5M7S9
Akqp5Zmfqvd4rg46hnteI3cKKeajm1lXvaOQ6Qd32XkjXvayPegWexlAi8HX6KESqsi7DYYHHfmy
/6giES2whidGTah2jMvncakaVH5GWR4OTEOpJM2Bhb7260P3ZnFiIy8oDk23n576llQrtKMtJ9cx
3OpsfgYZvS3tXUP5sk3bpwYH8LzBk7CJ6eHCrPVKNomAumfKN5AmmcpWzAfyFU5DVHNfjeSqlP3K
J2xGR6U/4BrTkpflfS0bCsLbGUe7VZ1Jbq5sKkhETp3CRdWebRNnLq+5Ys+bIroGFGw9eDXjpoN2
Y4aWZ8AIb+1DElAAF/wyJk+hVNZ0yRhsL9tkB/m2asHvRtmTxBipASErhn08wfkW0T5s7MtkKDvT
wmqG9AihUNe9CCR2GlgxQpcoSjDXIovPLWuNzm4sdsyA6bSTxBpNmwI1aoyvXQSEsVlbrENbIIQz
YsiAbaVn0zR0fjtHZ9uEyNNTqsI6diPz/LEve/YMRih5bUI01hSwvgniMfDK4mvHu1iG0uZ4ChrS
jtmuBVnPS3lUJslWyevdwEOz7Egye0e/T4L240xUDqHF2ykrmbOAZbytsIp2FEK65F6Mg4ckJytc
HulZMEAP9m0ZPMBtXtMJoW/7OGGRz5u7XhtPJTmbvezPLcPzGeZwz1TfftOprjU4O408WXDGYF9H
lLX2myA6KtceyDKioyrAeFwlN37Bixv7gwNJH+wm9zJpMOSos2MFicuu7g4WP9wclnWgH/RtECKn
N/QtaCi4A8NGTE9LKUJ14wSMGHkqIyK8ZwLtSrY8Ud1zBwAo2SmCrXkFIoXozxhHIrVGSDR6oe9D
52oBbV/WC6sKPMoihLsfu1UnNXfRgZLgXA/VjoQuej6kL/KU1dwuBEFz6zxk7dtyiLAqpHOcMWjo
eZb+nhBZvLwK5h6rsn/Hs0EuaeCJ7LZr3pciCuRqDkeATRGvBOOWEDEibkdrwSf3SEheoER9FMUm
gN9l1kHz0+geyNNy8yygBfGeN09kP+503MmixjlKz9gZPbPV9syCr01MNcD76RUXBSzhcV7PDE9v
023I6KhBhoe9YVfJexs1bdRhHbpsYiTSy3eXk0UDZFbB7VJPLuILsjHRKXO9RpgoHwcL7obl6OCw
izrcaIZJAWtTzDVkeei3uPdwvCvwJL6Q9Oppnx3UGW17SwMZZchqst6Wz1yUFYes95o+p0Wd6Qw9
/XyKbFpty4mq09IbC+aDWU1sRjOpL5JmiFumybYDfl7R8CJq3GM2S4p9cwOjY1uwitX2i9+9FBHx
s8zhlmNv/ZKCVOmRAcak73FZV+PwCCpBy79FwJOGCC+KmbpDh6Cc16D2PWoaF34r6wZQ+5qGTA5h
g1YeOGsEAhZzVYvzX+kprbEdxZmBXVqEh5SkNTFi7CrzKz7tdaH4nq8PlD1yjScM2cXsOiNSDNBL
2m2VHPwQRt6Dw4glfFus6GLr+y+RfI/IYgoeWiri5VoPOWr3+7Rmomp8+9eLLUjvc9o7TbkmQ4qA
M15HOHfsQnKuYC/Rt9UibaOhCPB2a0ArE8iH/cat0Wb6tPArqWxIYSaHeFto39TkFGg5AAEk0dW5
T4cNVYZeYwhgKG89MWCvtXgDC5DZFvP28K3no40+2d0DK2sAyr7Tkw3F99ZkEf4aSpKEwQMED4OB
DAFjLeumX8JgbD8V8ETiV4XlmR3A5/HhsNqekiWZuCBvUs4uBv08faiIVmhv8FVGPa7HfaIRbHNp
ixs0LbyLpQhaLtncPZK7XRDSQ5uayKhVH1WQkk6Ov54gPWXYXYdXcpYAJpBbDnweqUJi9OskYMDW
ERGuaId8QJ1S7zXReShzwXFWNzPAnJn43IUaAkaAuDlAPkzHIhwQDgncNZOnpd9RwWlLkDYkVbAJ
hfMA8okOXQ/rizsqUjwj50Fi+cPJceNAENPSlyXBCVSk0oSHIdwVEDBjJcJneKrZEKw6BZtsrg2u
SAke6ikgIZ0OfYKaQ48Vr8G4DDGBFTVhFTiOSGfzmHY8AvqALjgwbh9nsv6Q4w5Z3j/PgdE/W/qn
qczhrxNdhl8wcMOo90ajX+lAPpI+RmYh16ZPvBx6B70bvA6W1RLJKiUm0okUYVm7Njmrs2PcitzY
6CN9GRZJRMFt9lT3Bd0kh0wZ8CwKuwMapirlsSr6jdWyVC2p2ot2k2a4STlp5URcpvfLP1xzFK1C
uQ6zZp/pzBVtBmPDQzd+6+iBqOnnRmR7xO45cVlRwHqIWkebP2fFTogHhYy/rssoPR6GOl7r+jeB
iTNH1ilmxUMbxgVnaAGMnRtFZ23S/G/j8DCIdp1lUMBQW1jNVkXmVZiwnwhq5SNh7k64N71t/r85
hd7ONMWK75tqC9mLyjt6yTEyYtlYE2YHBhXRmfYCAX3tB9wTdeqCFFplSCViWg14StY1LOh0ml11
9kltBbSBQGqco7UghUz6vGDfINsSj1nPWUVHrBOGH38/pV2j8BnFCyiFp81qPRvAajCh7FINSlNu
u5CwibTjAQhWSYyNJjF2A0LYiVjfOA6QpWQ7CPII3yTHrhcoTG5D9bgsEvg/eeGnyuS5G5EDL8u7
020MjoSjNYL2pRrhrzmNhFLXoQNkqp0TC42coEP51qsUYUa4hRN6R2I6ALb8ZZpZ6OENAlCV1bdJ
DucFpx3RPCAADm+rzhLAZjHpJ6e+SdHRLKd9YY8bapQRrpnSJF5KX20maTFvyACdKX1leMxA33RZ
7Wn92Qlj9OHTJoo3czIduzrYz5H6gjibVX0AC7iYy2l5yu6cU481852ZOCub7awP6DjR34uMxyaL
N0vRu7QNGwFkiTqvLW4D1Ji+oW2H0oddEG6WwhNPudeMxFjQ9snxOIJbprUFcJ+Y7EFQZ0SEguD2
xu0BCYlzf7kLKSrZsleDHbncyiag2lWmWjuJifKjBzmSyJGTEqbRAaFKi4S2zVs39UPo/jyOsb9q
NZcMakaH62l4j5f9dN+nXIPwSzOqe+zB7JQDU72loauezP6RHO8LgbKbpWYPk3n1ZbbeyV1dqXQJ
lyIrVfxdOydbp0lvlKG+DARaz221DYP4UZAI2MHqyvLo7uN09/8C6L8ZLJgccv9v/bP33r1+Keof
JxHLD3wfLPDUMT8wpC2lRVoIJ+O/BNBotP5QTbpTiCTxkOi2xrfYf9rwn//Q/uC/2JaDBlqV+Eo4
RTd/6p+NP5A+M4vgB1QhmFeI/2a0YDGj+OG8LlFOOmiiTdtGS60xa/qlqwJwt4UaTjFphM19neXm
kXchv/9BHELOdvnX1//+dkluKUolg7Z6FBWP4MXRR9ObuZt81gyMawopXxCRnIhAFrMsnT09OiKh
6l4/xYQRbZS4s24aNGXeHHTNfVCH/VqEffmEBrVc4XydXpm1XRdGxbcaIogVQqlH1PI2pflzFtKn
rGvwsG1sM6te/sBis5lNbGLNPH4OAZ/gKdTri5WEheEWaCL80CqOf/63pia+ATDlaoZyN7fhn19Z
Cd/IUKMf25J20cePdr618312ANWqi0ttg2Sjz6dylINg+PHVxzfCKSwujllY54WJsfzV3rZ3P9xW
1+9NlB+NRh99oX/3VrhWODEcaUjTEcv99KsTQ+o1mGgxCU8lVdpN/OSTZSgdzd2wg5aC9rUbYrEb
jMmz0rwlRJ28Hv5+vAuCaToFZfuQqcxFs2Q0jqbPuSvJOPsl6gzeVkFqXmSGR4eZuHeNeECfNXI7
QndAJkIYddGx8FalKTc+Tsvfv7NfukbLO9MEt6JpMzDT6Rr90sMNYT5oZYE3k40tcEmk8xoJfQUa
2QKsUycqQRbwJgO2mTdlCufMCuihCuWJ8ImtWeB618bkYdaqr43dRrT+0oDcX7AiQxBP2zZJIYCo
mbO1zYCxvBN/HmytfeAh3NoDeWe4u5dDMNJHR41Odpy9BPi3q7GW90IBseCUDTbVQHyrcU+v/ubN
//IISkui3cReY+PUFhKN988tM1JOe2kNCnETYwoGKJwPYx1mVCPpScdxzKlYlZ7ahIgTiO4cXpyP
V1zgezUTZPutlR6IYIDRYJJY2mRw2XTENWEtb+0iG+/R6BmI22ixKOq94oAq60tK8l5bz3XS7OFf
TWvMsfW+Nybk4YgYfv/+lsXvxyXGkVRU2DxoeKro4fjz5/dnNcPc4Q83vTHOr4jR602WauKsi+IC
5Nc+RuGMurMpvRTFm2uF+RO6qOgy9HZ7Suf2JSl8ebR8+4786HmrOI7h+t2Ep1ydWZ4wXK3HuEOY
kJt8EEZUPmFCE8SCgbNZcKpMelxLAGpShf1FDl9sEg0OFgfVLhqza2YVCINMAj+GVDBtU8frgNvd
i/Bsu+2s4DgzesRPfYMKxcROvUnmCqFDeadMgNKMtM8g2s/GcLf0YawwG68wZq1TmC2nO8cn776P
ISinAQEJHJQzoqSMhHjWuSBdt9Lk0Vbpc/jRDbMqx8WDUT138fC1VYrD76+D9XPbWXIdLNPSTLYh
esE8cL/cZ+3s1D1RebqX+mahYpzVInhFxLG2sXoQBvpv6kM764d3k/TuOHodQ8sNCAZ5blUTrgXT
nl4RKnGDQXNLAKXi6k7F1MzmWNblj3rKOYojeXKEr27cZt10tgnpoUVUc/mi0oAjl9UYWMtdQaAo
LbtCbKKwKalR2SDagAyCvjyTTpccyNmDzgk8cAvVHQMg/Q6j84u9OWbUalnFb3Wc8VokAWblZTH8
eLhnXBlpTq8P3+STXQ5kXQ+YDawYdlDYHjVYqxsZBNran+wLGY6Ray8n8mYGiABn66A03XDs0KSI
qGBxV7nWdaIeUCZ/DvAvn5w27uHzhUxo8DucfFMl4VSMT2Iyx/UE1cPrFD1wBVSV/e+v3VIK/PIM
YYdmxoVRZwkA/nXpH+BM4NOWmkd66oy1kU2PU2oQppgRGZogg3HCm2JW7U2cmcMi+vQRFpJrSKJQ
8bcL1s8jt487ibVKp7BxGK/xTP/8RBfJAEfLl6YHg30k+ruK9k1FZIYxYWH260pbdzMm/EwReEyi
ZBNauvrGFMJZpX2d3E3dcuzJqn4PDo4UqrgG1oa7PbTU55l466OsSmIoQHomVpYeDRWAwRCn6b5S
0mPl0Dgeu9gh3o+ZWkZGAf2lPjgTzDoLuzh29qXJS1LVC199SyKjdh1cZDRQgHHXKCdk7dx8/CFM
xMLMCiXCdZ/J79ymOKJsmtWD6ewdkhNBzhn8Ijm0mGfUej+A2A7Krt4EowhOgMxQXNio4JavgvHW
9A0LO4xi40wkXSnSfWgggicG7fZ9QSjdlj4B6K6r6qtsbkSsp2QsegWxqaCq4WgyExC7eJJ7NEum
OzNeKGnXGXvK+9mbFEe5D2LanlZloc9tpXXTz++BMjJxk1l2EzXi3teN9lH0JBRbKQ/NpGbjLh1k
+3mmq0BEOwd3cto+FVHw0giVFPQqY1QiNgU96fu54kfQiRcvxXQQJYKK1hgb6O3tuO4qi9QS0edI
bp3nyIzmznUCJGjxJOqTZg3cmrX/ZGTR5mN/KqbpEIU2+mG+3BkViKiqUTCyW7hDWD/6GFIVm6zq
DRmHfAdq7q5UBMQ3UW8rWfubDlPzE4nGwGvJn3IOCJETiHZ6tw9k97nAw5PneUv6O7K2oORaazGy
0TbJdfgpzrgOh2itZFa/S+aguQGqRLlm32QyyKl1DXSv0xUUqeNpYTWfm5KpGKYWd8qIwzW5bW6H
kXBqsJHxHCqXLDSfMmHkR0FYhFdk2CmG1ieOruvbYze3rCl+keyVqrdo9fbhMQ9YGpXYoRyTtBIa
Texa1+nq8sa0Jxz1o7zPMb+s44ZyK7chyqqx8h1p58Qt8roQKiHkzIcimPqLX8qAA/ccuTW8drwo
lLJNfDulQIIRVGcEKPIgTkV2iwITPbyhy0Pysco3akacwpw/Q0HDlQdt4pRBslYwK6PkNsGSpG10
x867M2vTYKyghPu5rOjLNw6QYiOe17ZafQ1qnBd9NQ+H9FPZDmLTI9e8D3PtCJwvPBabSkGS/f1V
9K0nIW/uweIwMQ8iaprYrO5yeCaBjVdBUULxKdcRwuXk1uG6LowjQyirfK44Aec6/DaU+brLLAx9
QTeptDtm6GoxSSOVieD0+8YQ0W5p0LqDOcE8EPjg41Urxd6YHlovcIzoPkiRG2cTvJ54svIb36Vv
kD4yNNBDbnYWc56PmPzpeUCvbzpRfQt1n+1Ra5xz5cfproRmJRLtijoMC7KdAhWqleLsNzVbR3ED
kmkJM3KqTV5pnorokKLFyTGiZJGnAwHelkmmMnsMrX1XmD2xTe076RDDSdHDl8Jsg3Oj569JRjMa
GAYWhFTlFEOM87aq9PH72jRqRoB8OWOKVDAYnSWb6dAn9/WsfJshhLqhHk/Qda3sIZyNm9KEtkFM
t7WNctu03SAwx83H6aTP6czGCcyaeSZ89PcblI3U7pcNytZ1WzcQpxmqoTu/FBfUG5gK5kx4bYpA
Eph6crDt+NSMy6kh4P6eI0nJZdC2xLtTXRHT+yzHOnRTtcZAGk0LA13k2yyW9T6uY3yaeIm8gACa
imCYXN6qoUY4UlwYm++rZd/a+6hpGq+v8Nsj4TAQqaRgL+Lqk5TS2NtpW8BYnLnElPyXkbZXI/ro
RMIfAT0JUfF2mnjo6J/9sAi3dkd30bSma0/s4aPdM3+JlgLt448pUheJ67H/eDUmnTIfpMBpQGYa
aM45gJh7sEj1i/LukuvkPXGlxMWykx0iL9vNYHewNZP+3gRAa+s45RNZ6pvR7wd/U4IKPeiY3ymI
2h6qRoujh3T23DSmY5hz5rJpaBPWpblai7FgNqv5kDIcrQwzvPe111Zz7pxZie5rBsp/U3wYP2tA
lu2eDobuSMEFBqv84aD+YaYPsrJNAT+D/FxKX7uzuAXTtmcQTyFiOgiWo2LTld3woAlu/6SmIapJ
0UANJMPTtIrqENkGLtA0eQBR+xJrsGgcnkj80tFmbpQ3Xx/DA5D5Gw4S8gYAoo9zgc4qAZskdc39
EUwiPUkc4oeqwvhb9wBsVJWeP4qn5qZRO4IF/InE7PI55QY8kg6veUGmuT40aF2RiauLKjg6zG46
VY/wCmKI/v0jgD/mp2fAFAZnY92i74mC1FKtX0+xtiOGgdkiFbLh1Bsl6OqzDuGRw8XHJ5VwfF2P
WTN6eYcUONSGlrj04c3Q0vHYaM8J7spLXjP8RcrzXFfRY6PHJkRVVg4Cg+DeLmUDY1MrG/LbYl7c
A6z6hRpO1xyo3jinxRoTISFhfQxoI0WjaOfRDirQ0vmvrGOdTggxWwmkEhkck9f0EgCSqJvWdsNp
eihENN10ceNBjzXORXKZVbQOfjTPmwrmXZ11NG9t+QkP+hkPBqmayLp3WlMlXgBSaNsayG56aeTr
seFxLiaU6U0F8tZw0ndwnMBF5/yBylHeMuXY+lC6vpfvNmMdzSyP7WS8WUG3GaWJBCcyL1OMxDrD
A7GZU/h2oRrm13w8aTY+LWUWwdmClEqde6mGGsteOmRYQvXl5TD4kipiSmrBAGlYxlAfmuUdiRCf
WxJQYtJ3MOeQi6Akae2JHH1p3FapV0WYH6tQU/H4S5e9IL+qDmyl398s+s+HsY97hVtB5+AvgA+o
v2qAsig3bAT9ulfjEz/MObHZEgoIVlN46bB7EpEND01TxxvNySEiD5zYEoPvFdmLkxA1k5ZEyHws
WYFqE3mZ2O5cEeoVNNqldmhltw5afNhv6k43FymoqlQbkzzBQ47M+SBCO/2bc4H980Gf9yRVExud
I2hTGTR0lu//sE5ERY/pQYl91x9ZvDxT1eO3JA23XVR1+ykx230xg2c30ueP2hzCf78GqPCm2cGM
QYwGFhwsDJLZ/KLV7XSdBPqhOOzui8LeqPXU3uHTQ5aVZEctq/IrsX6bOgizTVpxg0wjXhMlInyu
WfLbRNYTdGenoImMr7ZZ2PdDOt0Nanpu8AzcNEqqIyQJdS9G1nhh3NNMn7Plaqeh6CjgfUn4X+KV
XaFcPur10cF++9FwzNXi/HHgnHJNe4ikla7NFvMYwQbPWhJMVx93b6Yw1E6MHEBecczrUD2Gj7Zs
YWLOMQzd/Wzl8t4ks8wcuhDEVORsWwzsZJY9lSwjLhwlAMWlg8CZoOuTbjjOLuqcRcXsWDez5p/0
IeNvaPhdfHC/2yJxHsLBOmhLvKOf2Z/+5o6lw/zr+samKeFuqKqD75XIjp+vr6Lz4Ejs2B5Ks1UD
IisKcuy/LVnLwAI084P0imdxmU3miVZwglEPYad/sWMol6UKqGFymnKtq8NFaKiziFLiYGXJi0EB
pxtu3znmLlCw8k9JgiTcWcp0ngaXcyiSFlAFEJg1/BaJo4N4UF1VAoDiWn2dJ5RLpVYykkqzm9Hh
dNBG+ol2PGiFZXKlkzo/+0iv42a4SGNCqQHQ2Rvr+lqNr2VGgHVLVAIGvsDLZL6bagGGI+ze4NNv
ibUpDiKPYK95g3+VsQFISQ9IjiEFSjXz276Tu7KgRVRG9lfaHxJXnTGsIVGjc/9ks6Z4eOMx/0fh
cyJRFNW6S/al5k2i6uigWHx8aom8f+b+HxRUSBr3N1GH+GDNsbt2eoyyKoqLDRhmez045atABcqS
j0Os6ZWBqX8T7EGDIuuBKwbCBHhyrVouxscvBveSi0FlFyY2BQThgcDG4pzo8hozfqy4KqF86yI0
t9gf6SJP7cawpb8pdDQv3Lkrv404akZQDskBWaVommqwtZ3Qeo44pJjlUdZscJxiEmvYmKPlj3rm
mZI0H7DmgZVwBkx0kp2PWr3Qu24lFrI2MZTE5r0kZvk0+A16imL8Isb0MDQ6pm7z3rLm5MSBc83R
rkN3pZ9jujhokzAHmBDkxVQc9MG2SNBUCdukP2IofAQw+vYRfl3oyfVWZ6lYzWOo7toiblf6+Ikd
QnxqK8gNkmboqpqGl9mwcprDeuMGu1Sxnd1UMNENS+UeMiijfBXXvQUqk4ktlgeYMP6a5wzV20xf
E0JouR4kEWwsCLeVJIZZMUyT31eDI8w9jvW4jhokIPiCMKWTVoOsMAcRX3mmXuJKDEbFzdWLQA2i
DNq1brO3wRcRQeHbOhrsFXytJ9KddQQp8hHwercXpDybyWid4/CNJR+RzISsIFXecjtrOHzoJgYP
QznaiC/6EMCHg39xXS5Scdq0h6nqzzjXfTI+8NgNlXY1mxaBU46/u0lmcncme49YskaZGR2ikhgc
JWrPH380U925iXBmlJvx4lle4fFCgdE1w74gInmalc4lVrJURngkDI3Q3qBSjyrhMXQxVmJa2mvF
qa9p0pf2jNCevkhdTc26bbq9XaE217LomLeGvsuSKN81SnwWbf9qtzN6dpoOXQnXy5AI0Og9vemD
8poq/OZIZGvOdWTVq5RaQV8Q6CPNe3Sv/syaNMjhylPj0wkIj4KTRaoR0cP7olkeInSSHpnLGpMe
nxmEQWYwpF4MASEsOa63QX+AHI2MRyarL3Y1mfjlWHASXrOuglquQhQWHHWwP4hAIxE8jT1ClaYp
nXdqjC4MQ/oDLpFDoCYPuQU5F9dE6DaUVmiMswtIuxfbGl7yiBYZq70WDeO6FBn3ZAw1w0xZYOms
ehHQMXaRpj/5CUdMOt0knXXyLqqx9RWKvSoBYRM4Sr9BqdEvCmRogY7TQ7FTLJNYQ2ixVscMOiIy
N1+5p/fzzoyS3g82Z1KToF4Lzcv08arirFsJnsy9UX5tu4Pa+fTYI1DxMk6qTQXXNwz1CDmb7Rpq
CaCFfAEgkPbOphHKMW1ac3KjDK6aMzU7x5hEeZYAQF0/ORCMNJzIRAdl0CSnbOBlwur4hKSTeYVh
q5e2bNwIz7Fh9V+IGUaABrEBfYF/C/9klUvKXS7xNRWIkZSYM7xKyFlaRO3FF+UDNwv+CT8nn0WO
2V1YQwpagKnUBHvk/ikMslsnmvVTaSj48jHB0ggDEofSoqZkFLMFlTVlUS5qvb/NmwkzBrYn3RhP
0FWX+8y8+JUV3RY5yzsYTozdi1Mkty6pFY97xyJjVZrU5iF0omAKiABWGqRWfDWB3oFWOq302zCK
DmCp4jOa2mE1RnW4p/04Ad1kaS/NdFNHvKEZXvStYobDrVNAD9WVdZeUBscLcop8li28uj4sh7xA
O+i8Jn2l3NilVnhxJh/HjJ2no1dxMYDPAdxcdZlOtxi78jVFBZPh+b2p0HUlcD9cJ+wRxbTlfGuX
gAEKkUNZISuC1BEtHzGRq6pbyTi/HdY4fZceNDwaUX/2UzTZ7RDM8F0b9TYkL+FcTM7+46v5f9g7
r93IlW3L/kr/AC9oI8h+TO+NfOmFKJmiJ4PefH0Pah9cnL1xGwf93kBBKAOVMpNkxIq15hyzyuCk
18T32laEqZNR3wrPbLhQxNqtksmkNNVb445fxd9OI9q+nz8Ss8WtO5LrZiYWScs+qTSTR0pIb585
tg6LLhPGXYUViUNKEBW0pI14zk3uwW6Sv/NYwHZIXfcGEIRdKkypEm01kdAQA6XQ90VV6R8B7Hhk
/sg2p3pOT67IUkDPpwsv3mltaT84Bi/eaMbiAjAoWYHmIqlnDcHDv0vVcacQDgbpNNz0sd1dM868
Gz0KnjGzmRtpiZKG2fA7NIbqK1M1EY/VpxN3EvYqT3YhnU3MsesY+oOLN4h2kUoArJgkFr5aUXfr
R0P/Ionx3hI2sq7giW2TjD1H1NOXCat582b6QMFHrbgMkaLYlVPJhoCvp4z4gT2KnKGj/wQ6GQBr
UX3FVQ5Y0LCzHT/RXQ3C9HAPI+YsnHo4j8R1rGKHoOdwuulZrF4Co0mXCaDYW1Z5/Ub3uzP1TLHV
Av+gMVfZaCBvlmmD5hgwFyV3rqPsYRq7MntrnYkkf4cUOq360FdAqTioZx7xZxwL+1VT71H32ysg
KOqgsmWn52snqJnR4dBfwIIvnwoHgWsrI3PP9Hdt1pBj3Bg1zpSyp0a2Aaqnza0HVcGCtuNPIwH9
mcS1tfBlrdg8Vc6rrAW3vT88DtV9qHmhdN17THmGTVcKleJ8SPUx+MrmM5b9lz009RkjSkWKoZzP
k5N3c+vszSLXvWnkfWRk8GK36lvLQ5NQEtat2gV/FdvfKaeVddHZn0UjzpE/7JMOx6PEp4JaH5cD
PORe40gyVPlTWWdz05e5c9E8DrO63/Geyds4dSyfssMGaROTtZkTKG5jY4YHZhiJeg/66i2MXTz/
XLSbCgkVKoZs74B/PRlEAS1HEZFWGObJzQzY6/yi+x352NedMGrpbYITUmY83Zqgj25iWs/Bvfsk
CYAPzD+pBS1wI0bI91ArdQDDN2lt8M2OPm3CJndvPTfvIhlmxxJw4QX3qX+kL3xp0ra9RDGJFUMw
XkL8e4B6cM5P5IP6Xq37TA+M94F+NOfYImaZQqEqFlB4yavWVq1o6L7ONu/tyEX7ZK8+B8aHmxP7
MNhkElD4Y25nm0511v4kfoda9dKbFC1FM4GW8IC1eeEt8ViKFMY9Z0qupoTpsAI9ohZlCxuvnYp7
o0rSpCgKxnQ3aQ1Bk9abP1SPWjeeEq99jFg8OCU/JLAjwOSM9sZS+VuGDGLIuyt4WRwMEjyQzlcW
IqAthMgCDAvdQ2W/hCpdJfZcIkYu46Yx/NUVyM/Y4JaCtLV95mEE0NJ7On51Dg32zs2vsIl1AHkX
aTX5utVpJlZRsmwqtW11PPFNWXuUeuYqGOM/I4wANRUHX7qvZZO9g4Gt15x8eXAdhIvNUQTFc9+X
2aH0iHDSm/qWppQMZnIb2aSRi/ufmESXYCEWrGsG4tNkxmfMWBypq7lEwITDqWUKev4AgjsciYvr
ERDGESRUAePEF2eSAg+Gi7RVUmz5dk4Bk7mLsdJIkYzf8Ue+DAzfF5ObX3LP/EDn86unDRaOElE8
hwqIR6d4YBPWEm/pRNWxFHwuQYhoEOi11w07bbLPIObPdUW71Bvld+Ex3RkUAzFdfueKhb3P97Uj
AaMa2qvbmCiaRw1xKl021kkYQY32rIc6Z53McDaOne7GuL8J0Z5Y5Fey5pEQaLexD7S3xEr3ju//
SUPjNIngpOepw7kypjaJiJBF/cyI93Uaqk1tz49hXTNLYKI/oRocwPSAaxudEnm6GuaYqFVPm3jT
55CtAO3hZPF+j96wIGv6F/wWfBVxvh85Ffm98dnjllxpOv6estu6ubyjPtm5ma+vtehXbCdfcRG9
5e6jR/DMsu0pwlJPhgsBXUDi4CWE+Vepk4OiTPk5tjD8+wRGXo4sl8XgmrbGY+nbPUs8aH/9k1yT
7BTo9Us1+gv2d/Su4i0TKBAh+OANcsxzJHDYBi398rw+NzqFfGMwGucTsj2fvBZ/NdntQ1FhJ8gM
Zv8kPH4NzDsvwjRf87qMDixq6UZD5A7c1l01bjxerDnusKFnunTyfRRz5mBQ8p6XHB5LaT4IUQGK
JI9DeHa5qeuAB0lMB1nT/kjTIGNXqIhvj4zv2sL3nBjxCahxaxTbpjV+tdn0QDX2p+pLAA+6xtCJ
7qE2fowxBtdA8fx4XYZnvBS/vWTDiWMrQ/+iGyJfyQGChtSghBfp81RJ+BS1atdxx16IwB5JQsdA
DDubGSL7VPAOaQKfzUb/HJuW9lVSPFvOgFi5SA6Oyrcy5c70o2hbNclFi3goM2ckQSb/DNmgUAkE
78lAvjeTM0Zq7m4KSYZjVwkg1hBz5PLRF9MOFOmHtUaNwkykbzZTWBxTHTl526lPDVY3etO3si22
meUzcJf621Bo+05jDxm8HPcYOTqqMw5+MT+qwzbkifdtaHspgN5o1bEm70WXMiK3zK3two0zgay4
CW5XrvdMFVEsHcYLOOI1KbMZrMtSQwJubZGlcWSPAH7zMhjiAxrpvS8vdcoNGNh31z2XpUvvkTex
KCfxOZD15QbdLqqafkvDlumPxfcwD36aQnGsdcNZBV0LylvgrbED8Wx5DhsaRCI4i1urrBD5CZbS
mh1n64W/wk7/KFya5TWUGTwKbz0ucb+leApiw19yNTc0VL/QHNVYytl4PU5VpU/dG4RQqFJWfxo5
e/pqEzPtjsBEczx7DummHE1JckcRVY1AFk0rWukGarOI5kOnd0tBCGdBzaHm9SGBKgaDaoTCNDCY
x6RkjBUDIts2F2SiQFeqJOdg7P5VDKTEgbHYbijGxKlK35g+Fc+JQURJXTffvWea+OXpxiaJGZL9
ymwupn0/TvhH/ACJvTmWRNWZapqBK6/MiyL8kViOJUvHLjaYy2iwKwO6Vqu+r5/DgB5OQNRNGOZE
pAg+QTrQwS1B09eNTbGGJNHsnKrt1oWQj1pDE6uPqo1uN/pBg4Ya1ZJwAWPkXE+FsyD9pt2LVIcl
2d5bujxXoyi5TIRBaa2P9dbzmXglH3plQxA008UY5+x/5KdQ6RHCGzU7Pa/nZaDaxF74lETWl5mr
bIEujqFNb22jJiYRcoBXm8ycNhoCsYF0HRHHroisRy8Lwm3R+D7ujA4HNUNCBFewarGQWBXmqJpP
0A6HfZjpr7By2JvbwVti2WDEPTdnK0ygFShUDFt6A2IKTEKzCyL21oCJJXuhli/C36OTotsve2sp
s+krNmliFLVpE0VwihLqKjpi1kKpCrdFLopliZiJOOGUBR+LK2Ee+SWroGO27QSelZQoldKTUmNz
Gz38tt0AzAFq3fdPzlfb0r/IiV5edsmsOourZch5bdlMlIPEBi3maZdLqGWcNjumLpwY2Jzd2H5o
mPjTyoejZLskIcH1CEFpLjruXCo/4DUFCdSqb3fhR2LWhPfYfrRSVkSQcOVWD4BNCSLBdBiExgTb
7MPs4PVlk1rrXhIdlSm+sYi0VScIvZS8RrJUkjbBk9bmi9ppo1XGSXaTwQnhubMncUzL9OyHEYHJ
hrupWnmGDHgQ9XAdMO5kU3Arc5YV4bYNB524hlApL57r0MpI3Y1RChwhPJ0lYPP8iHx34hRKdxXV
UrFBFYozl15hIxgkRJlLKPEpzcPz4DlvISHgUTWJlRnCrRtGhqGR7b3R6joQwfVtyfQVBO2jP49/
mhBtvqD/NtS+XPu292cI8OX1KcoE+ZHawZPtTawAcPMyF5PnpHXfVYxewn+EM0mmaVhbp8JWLVMK
8ITJxN44ilUdFfeqIe8MmckWzB50+db5k5pCrVmuXl2nOtS5u0Xg8NqGCtqdpt61Qj5AwL2nOv99
wHaHGA5lox89SnCevj2O23DU3+Jg4mnFxIp9Q04+FVgRnkwngpGvnM8AC4hHlFFLH2sYh/ehkG9k
vJ0TjfOQkwQU4+Z30fTxXh+6yyA6e2WYIFIq2Kn1ELxlSu85L/nnB3IRb5qFI5awUzILFjH2Rjy2
t5ZmfKp/lqRFblhYw23gjwud8zj7ZD0g41IOeZnFXYNfzaBMdLt06h+DHmE0DppwxXLor0JOIUtJ
QBWKcH9n6tO7a2r7aPRZFmkBaoHDHGAqAbt4rP0DTVSAS1SxE09Pbj95SfnkcLfBQyhi1J5ptwRr
NVHrQKRiuxpgIHNNR70ZN7VFmdgQub0dnzuOO1e05ONmIHls4aXs3CJT5iYq4i1zZ2uX1lO8GTLW
ydEZnW1nBDoduPIeiqxYFjbd69a10kttKcjYXnryDcJ5ywBoo6TKNAWCDxb9lRse0GUAGJ5vTTMO
nZ0gJxhE9SF2tRcv/S4mmaz7sKg3eQtYKhjDfNvgTy50sNyNXdO1R+1eOm1OHBfrLRGLT9XAcUHz
m23s829hQ/BoEBQGIxCvXmVna+BvLXOS68AkQjFCDQ4UrVxMkifc1ndOW0juDQ7dSL4BddIsqeJb
6XU7vXHJZ+hZIxiFpBqGpgTp8MZTGDHLzH0hHZQZvUNUNwDrcJaC+fENaQ3GGUc3trads+jNdGlZ
iQWjO/YCsel1c2fpEIPqEPjcFJAhWxJqyh+uoRVwAcbPqYvDdSu0Eyv7Jka0t5j09ttBYs8ui6Aj
U0e9yj4qo06QOvO0ep33mUO2WxtleRgLZ6S9SqJ8RMu48SLyl9d5qYZj3r6gMGn2edigJfaf2tA4
Wspi7FGCuK4pWShUdcZRGfMDO8DjROiktU9po6OEq65TqQ0Lq0Zomk8lsR09MZJj6APwjLAEWf6u
6wl/YObiIQondRyfM2gzakMlTLGNeufBK3t8Wpm7doNDOAjrSzPkQymy9WwwHbJcrQqhpo2h4eP2
Mv0MGWFa+QrzJ5JGTGqZYM7TU2tV0njTbLzmTms7INVQANJZufth2l30pLtwdJNYtbNdPZGObMn7
4MlpJ6AAMTExloYLnyNPoBM0dgCGO3feM6Sga/Z+jsGmfkbUtcGBUiGzNl5apyUogtP/dqYIUovS
aYkQ9w2TPIchOqOcejVWaOcNnaO2o5HSGEX42MjJoF1vJ6uMMufE+pxUfbzWzeQ0epq+cJ9kgsvS
GaiYyNOa293yNaW3tchEcC1dSnmRKO5NJGBWj9GxAIeM25ihmVsz5B9qxmIzzcZ3w7Ve4KWOeO+b
3n6UBnQDc2QHUn5hkzvf7dNemLuomUO8zezBT/UM2xRqMZlo9z5lJ+7v06jkbuysR85Cnxo0RPh4
5UG2xAKhqOFNV/gPoRn642jvUtsP0ZfUp0YP/gyh0SwsMdW7Ubbv/Dc5D/EcRM3y/qwhVVn7Rt9t
myp0nvs0dlcj8cFbEmW3way29Ueb1gatYaLJk8eQbEJO9GW6z1R5ibuGKNQM+rykPEM5HjkXYecD
UT5BzvahxvcmjR+r4FfJYWOZC+ulswOyG6saBDChuJk3x4P3QJsMbi0eL9XW5YfVQtzF9h8vqoDv
6K1yGzfWtP2ZUmcUMbpVwPWWrUnfEsZfNI1wJg2iibOI9dSgm2Ckr3GalL8yqXBUOF99S7c0hATw
mhj6oa1M6v56yh5aIz5PYaSuISMXVDUarCxjuscENm8YYBerOo/MM2hVVPGz7rLwtz/qTH8Sh5YE
VTrNnnvlAfj4S9TAya+mhT3MB2+MoXBT+2dAhgsSwbrXnNv0nM9hCKbVPedR7NyrkolpFKr2oNlu
+sZenPEGD2WUjgD7Zc6QAh0EZJ/hcVQGnD1ojCsq/WmLgiBbto2tn/KElIeQV7QslGbg2WW8S96c
e8w5H2wLHVXaVLXARIrBe0AMesAOzLkrYKHx9Owp58axm2Hj1WF4jQciQ9Ki3xCWyYNqTzeFnZTN
1TtYuArpgnbY4/kYEESQCfWQceslRV5yzsbM3LHq4zqKPjR1GypfHFuztI+M3NCShWc6P3IZ/Iin
5y8Zc9X7OCDLFba9TKnXL4RW/B6SuFyXQ/JYDnV/4FDAJES14UNrdtXeiS06EZHv0OnNeVuz6mBk
1EPSAWPkWXQQPmr5h6mG4dZ4ibyXUyjPkoVSMsVgRAQGovFlfvr5QllenAILTNIIHdeqtfYIFt4j
SMdfkLXkXDtpgkC1ml9Iln9Xs9Cimb9opg1682axuS0tQw9gNGCGlanmHQM3Epx5y/REJhp9cJdC
N6Alq1oxQB5lUJS1NBIEAuLa0b4IonpOIcfRb36LdLrMXZMa10FPnV0FkmAr/B6Xl86AUZftmY4m
Y1K8sCw0FHxxP7mcfBivtxmWpjGAPVka4IfJokzARZXyoRPsiZnAaxJY50oyTrHRGmRSyy99X0xo
l93fCtjzwQoSRpxDa56twp8WboTbXlqZdcEbqzFjRUvoCaY8U9y+xkzR9Iw0j6mEgvZjXZh8GhI/
3qPcRpFo2+UirUS5lkaR7nLToVUXD9mTCJMrBVXHoS1EI4ykZztSMzpdhh5IFUBmXM9XSzoy0ZPw
indjMuaJu0b3CKPsrhuN97616+vA+70gifndp/7BqN3wYgDheHBSTEZEZb+6Om3xXEOiYzjo49Ei
eBuEpQicbfglosmNtZCJf3GQoy/HgV4sjOHoGknuji7a+ZHm/tJTBtVOwirM47zr8/xcQbzaAraG
wDBL1yyP/c8zyCjtnOBlqqfzOnSU/ZfeMhGmc/TacldLOXzOjjthk+BeyC7bDaHVHCWUMWG14SMU
1IbzSkGx0jPxALhN9nE9Ihpwu23fmo/B0BtP+vhIjhaIg6kvQdqFVylqb4vix+I4sI9CTexRBhxt
R+vPMlDUaXbD6VOLwyejj36llpmdpW4FT6DKcfwTAOgYxlWkSFqE7VA8less0bUHyLvcXUlqv45M
xxfugMWR1F65SubMx0ylj6oRVMdmcyssxq1TPN6R1zFJ9gzGQy43aW6v0nIIHwmcjCp1j1sEHD/2
lc6aDWHSAGXu9FvL1C00rWycaRuvawMfHB85qxmbb6hNwRY4AbXUEPtrpOITbXZU6lOfF1ghoS/G
uTFsakGaRSUhUC+9lvO3FYZkV8x/mY+Rf9KK31qRZn9aL1sEgzFieqYJwpAxNBiDZvfCrMs9PXd5
7p08XOfp2idN5q9XzzhA+5fonCwIZx8YkI46O+oPcTeKR5fQB6iJ42noKCmWyNId8o4ZMuhmEJxQ
xiML8ou7wuKhNWojgmZ8sEt7uEXkfy9MPOOvQc4xHBEIOKAwfxL1GKxjUoeWluZfQm/sbz9WIweR
y0NuB5sffa2uQGRP8VFz/fG9C8tLW8ZnUsVJsyM6c+mj7rGN7pW11CW8C09CS0PmoOYB/oD4tPDN
apuCRljrUXvK6ZbfecPgpdWulbm6Tro3PvJBw3Aqie9iQHOmFZ3QqCWd1JAn6MAd017x5dMv+c2E
zVrw49w9bdgLUdHjTe8j61in1dVdN53NDWSqCrgbxkPTQH6WIotcu2NzwEE3/VYeaAWalSM1Gipg
LQZ3oAUFI08Ufv/6nXmE69NuohRkjNCJKumVHj0NkvxPs23wB3V2uAkrO1zi++2f/BrNvYdQ7TZK
EkYFU88lqyTf5gbR0evI7Blwk3Rt5m6lSRRIa4krU7Z9apXphznQhDCKno0Ru/LCMGb1YtqN78BF
yuVoB3+mAedk30/Fqz7YSzUrstOcF0twYHcKR279ZALJbc1Xuqp7qAlqUG9ulH8OrY5fDxM+qPDk
q3SH/UhShsv2f4y9ILv2lXh3R/nElts91ZhXV2XlfzEMNEAm2N7FKHWxKpAfpkWj34cJwbJiCPsR
dfG+s15gT8ISTkzSU2xC6npFgniTaafO7T877sBdVRtPWhUHVx+nzsFUza7uEKAVTJqeSmJzrqUT
7H/+pOnj288ubfpkAvzo+ml1BmfOde7KSkKP5uHCjyTTR+IN1r2LlhcLVbUvmV+ffVfP9kiKizW6
oaBesVlDY4zd4rVEP7v1tfLS+/NcjV78Yyd92mpkoDBMUOiPDNz/62mQ3ln0ZFpjgGZfIAvH2wZm
X19H9eqwNh3qXlnPZU8koQunEbMvLI5IT0+Ryf7YFcz2mrjPd6VSwEe9048H4y9rY+5hODFLt8I2
Eqilzkb9IlCHEBZH/nDa1wfbAUbGokEaAi1BaebeC5vNBipSkNkEctB8vLpjZHM6VM6qaYphG8yY
FXdaG21KrYIGIVv+rMM/X+ogvrhsVbufOtooLaTSLBTbMkYWG7tBy3VuPML8oCkSZjPeCuTf58Jx
oJoI7tFU25Wzj90HJIEo0VObEowvIjxnq7h5tkhTaQJVZG4ig54/FpfDGg2IH+dgO9rPCW3Rs4u7
awPAGhUEBrEkBavx12JrVN5CjRr67oK0X9eOd+AR0bQ5vXVhEaCWyfLfAVnCXy7yFTMPyY7CCpRk
lf8ce/3Zb2zimkLMVVUBvsLpQ2NvxWO6YMSRLX52Zc9IieVqLGveLNdV1hePZEjY9NE3kTDck91b
70Y/OL8TdyzB0pS4V6rIes3KkiMgwuCzhcf1WToE0LPvUmc1w01rudRYi256h6ah0Zn4q2p8FgzE
oGOTGzSYo/4yQkhBS/QSqOzcyKwFsYFnoeR+GRnJAQELgJL2KpuLj+ZxaGBnp0wcwkm7eSUd7Smr
nwvhf0iPnkar21u6RdB1mrqhAsu/mLPRpUCcaeVMzpLuphwmVlHzSzdrbcdHg0irNOpdgAsYliyR
F3SFF0GjVoQt3/spf58bicyAr65VcXWJUCHvWHyWDhtuWzuCPu8l18LLQETChv6fIlwochdMpF6g
EVHOZNM2t2E9tRzNrOyzbRtr7/XTSQV4ZZT89oKOU5ZBC8gvq/sUGnwwgftiz8PKbMyBzkWgkPJ3
kND+MvfCB9eq3xDjXTwfLGZbuvAGLeg9DplLDJ21u+c75yaVTwIxpp/pAf1dk2gFFJmQA3HJcvy3
6/kMD4xsoA+sUQDjD8nJr+I3SVs+E0V8cD00z6PhEiwaXNK+Gg6KlIUltlpkXbbHOL2E/Od2/e8s
D4FbJaCb9ewjgohUWidS3qbSmE9r8orhJNrJjJvBUj0UHJ9ztKOdk6469S5aasxQKa0JbtJkbB6l
ox3ATwm8drNew5o4iHOgwEOBxGyy7W1w60N0HlPU3Cd38lf5xCg5DsuDNTSrQG+CQ1P4V08PELdy
J6+DTr5WBYnLY3hFNfyVU/CeaDoSu+JXJO3lpdh6nvVik7CCBoxDLYC2PJ8+wktYiG0alX/MkYxc
n0AuLBKrFm4FY+Q1MQUI85oN9guQFR5Vc5PnO1qwkBmJr83Ed6818TpJWhjUzHX9WC0cC/gXhf6z
hLG4TOzxLbe8U9iQzYapON4TYF75ajeB7zMi0sjx6yASC9RWxl2+c/B7x177ylrFgIMV3qVhR1iO
turRDNITYLPsS1YlIim3I5zCEpSTHugn4Dbzkxg8xGW1N8utXnvH2sk4BVjaU5tav0gk0WncxO+U
PlCgk/cEj+Oa61qVs3Iku8Ljy7MXvTCBaZFAsXClerEsFhSkkeXofbIqfdi1T4M6e/PoiBFzbyJw
6tP+WKh8r8EcWQ4DnSKQuCR2djuaRN2W2G7GKd1WhCsxcL4exrJfudUOTaBNY3k52Pxk2idrV+Z/
DL15iVL/6HiqQ+Ns+A/MEx1JJ9AJCS4hTm7bB+Zn4PUfo3GbJDg8C4UnYx6Yia5dHZm6IOBxzR05
ZIhne7IqtGZaGnn82BF/y7Dsk573x9iHz7CdwSHx/x50TW1G7iSLWpVhS0wV3d7wyu2UlBtSoijt
kzuP6FlP1Qtj+51ZoRzIi1WXob8scJYXyj4xKMSbmeafnXsasOEnEu5fCCJLNjB7xu5x0mMdraLx
hyblSQ6gYKshBrXkFF+uN3/eHM9yC+0A3TewRjZy/z6iPOE8L8mUwjaNYqK8auDjFiVoduH1K6Fx
9POK5qhq+4VF7laYs96UYamrchNCJ3I/r+leQo1cw1TCHhq8pw4d8XIS8drM/H1flE9GirS+ys+W
qPydD5VxlWXEFvntLbD9XemC8SLeipI/YNSaKYY3ffpemslzngBx10FuFs6L3ufvWn+HsrBv0KFj
hFtYj60uTmkRPAA4ecsVs0K7LLmL9fChUEUICyyWC7dQpJzpzlPTM+QC6LgsieqCiendpwwegIyK
I5hT2pBd9bt1UHdF8a72kccR/r4VcH2XdQce3SBbHWYreABWuKg+uk6n1m492IcaetfC+SoYSbi/
k6r9tiWpdml/sieePStsmGvv+54BelO0iAiy+Z8CbtD2W2QYbXUoDkyCk9OkDcPSXea+9goU6SAt
JpkeeYHLOpQvjjZgPvO6G2OhruXKRgW2f9RAK2ee8Dp6uCGcDcFEzLiF9ES6uMWW899ipNuKdmx6
5RosBq36RaQw3fN5Sdf0Aqt4hcYmnopvj1ITDWI2j8jKrd0ILmcRIrKY2mVvhnS6TZr2puGTA1Jv
A2QEh7jhsCrNDAYqe2yXbsxq+oqE/eWL+dzI3ttJYbCPu6eQtBt/BByZEmuDRGHOviEscCjvARGL
C+rVAY2nKrFiBNT/ot2TyEsh7cKJdP1vztSPMo4+sAz80ep+hZIAWxhkVCqrjBNW7G3mceMETzPV
CPmpk/cetUbFNcQH63nxs63xwgnMe4aGgBos5bqYQv+SEXedstujHGumdhPPnE2akD03G11z38YB
3Y/C4Rb2nJd6Pi7rVkfvaQWxbEdz8gjvZdH+kQYakYm5X+cY7grDCBKTcl93JEWWyv7VTtpb5RrV
QpXNlYuRXB41mO94YFmjHWXcG6JNOx39XTKuCyRzrtQJhkmrGk6WU4GYS0iREjemJO5aGDU28bmj
J9KS2zPXzEMTvEaiqDYhtBpWWuI86rY9+BnfFqF2XNHlvIgU6VhF98ev7PLszl/MKrpjL7lUTTGu
9bbFN1GJ9pOPbEockv0A6MXGtjYIS4l79xr73opH2ibXhQ89Lwjrq6TDzB9d/hI1VWQCoTSBd+Ir
fPEIlt64xu/YCekoQWyBT39TcJWX6AQQP7dL1bOToFtaQBxAw58x+6+ysV9hKabg7onLmcBiy1B6
e52RcKL3t0QvJgit2hOUmTsxoesStzZ8vJlDWfYkaSKgBkz8Ar3e3iC9f0441WyyDKUthE6jUW/x
2CADxh7ANipYvCtB8NuY7DMB+aybYkqRzFzXWpQDKWcWFdBoWeZVf/P64glB6xU1YMZCCOhu4hGf
lmFMLfNjXPr/1LKn/xCHYoHt+L9jyx5nntj/OhbV999DUebv+lcoCuHNnqmzqBg60ShE3P93KIpp
/5fQiQK3dd2VM9Xsv8lllvtfEGZspkk67DKM4Bgf67/QZZb1XyYxKeSlYP83JE7i/xdy2T958EBs
dOnx6mxpefQG/8mDdxJDBJOmBbfBFgP7J2mgpS8nZs21Qkzl7fBkn83cRN07R7rSVljoAtXqHIxr
dMBc+3ggF9JpLpzFo43p4imImuvYuy6ksfHKu4oOVaOF2z7l31lU/miqac8hxZ1V0cj3ldgVXpSs
QyLctiFsR2WtXNUlB727YdIL4U4ZKBm9KTuH1uXfLtb/AAMz/oHDn9++q5vw33RHF1L/Icb8m9my
QvkrvaYKbgzg8n1rEDZrUW8vReuLzXguusolkAV6Z0g26aFmuSzyAUfU2FS/rNY94K08DqZ+DXpo
xboS2dbUABT/h1f5d0uo5FUaxONwhfjF7WL+gxTDRD5sbJmmNyTXwHIyx9rYTBmAz/bxgVy4Z6dQ
7D3BSLSugV7VA+WYdOOfSQ81YGDTb+Fl1S6sqJA6aIr/AYn0D2f7/PK4cWi08hnOv5nv8H93rIbR
UJeBWRe3wfDGS4pza40F4cMAcL+qKXBOroYXiE7hic1quIqmO3q+YR/UTMduKsBZbUmfJxPmZTSL
iOPJpouL+jQpGNuKE1DZ5992TZpwmA1/RJrRa9NJhODWy7Zeh2Q49sojUGFHbz7spnbPP41yqODq
oXKY9EQRGl24cHJpOFA8mY8OHJ0kS73dabMFjQSuGQnRJ2BNPDosFH7un/9wEf+RITB/St6M7pK6
IHKdecffP6XMt+qxpSS85VVnEI4a/pZ1V2xMi4l9R0AgWFZSQKIqzXaOii2qKVm8AMNrNlgj8g3N
lXXfMmn9mSD0EVLCuDWHnSu0h2CI4/+Eyfu7TfXnonroVkwA66xOWEP//nLhScSWJAvvVmRWsefJ
Wc3Cu6YNu800jtE284mM4YCwzkYCKlGQgOl6yhL/j5Eaxa51n3uOJq9Dkx5But/Qa6WQvxiXD/Nn
LDrv1baMf21Sn8P/Dr6L/+Fxtv/uB+dFW7q0deFIKYWJYmJmMPzb4zzFEmFPU0Q3KtVXtJXkbMI1
vNdwuRgLBU8ZUZRkmbvHhLD1B70V8VOjqierSvNLZ3m/HC1r1j/f4vJX6GULtSt9ks8Kj7LGzquX
cMpoeDJXsWiapkqBkhvtk0aJYCCOYI7HtbWYsQdT8X8IO7Mmp7Euyv4iRWi4ml5tS57STudEAi+K
JEk0S1fz8Ot7SdkR/RVUFy8EBRTY0h3P2Xvt8pLkoH/nxr5DmTpCHQF3a2LsBq6Fe04m+XMTF9gZ
mjs0tdNDZdcAvIkvoAwFHXqmTcF9CTJxWn9u5v/f5/QbCGt5TpqwFou5DrMSYOBvM9ZU4LmN1LHv
K/zEqCRG7dr2dENcYlw57VL00XpecTGUR3IB+msorddSnSBack38i4n/Xz6MYeHgYfUQuPj/gJ70
3As4sAwaIAuKhForspueLvYO0WTnDnfergwIjspy92lSDAz8aEuuWXSoqtg6/2WS/rEfGHwWR2gm
owjZ2O9LmdtRTK2VQqfPpfg1fp0jFzX03al5DHL3Yo90RCKNmIlQpAiM9ZrMI24XhD/NCD3nxj3U
KUWuEWsr4Qb2IlYf91qnZn/7oP8kxSxvkJenOwYcM8fi579tCbm+pJjjgb4PZS+oJw7U3Woaq2qj
HglfIjoKcdTycqdEJzpECb+AAyXoRus731bs9788t3/5OMtQ4hShcyzhMPPPidfaWt5xyxnuJ7r+
MeRSwg/xCsIHUNml4mlryRGB7vLk+oCZVeDOQPDXc53kZ/tW6f42rNaMlP/H+VyfEKNJ4LHWaOuz
gf7zIwXV6ISKdMZ7fZgeZaeW1xDcCwqgrI/2ioiqvYNlcuOA/zbqnsQ1sh6/JctykSgSAlbF4WQm
TW0yQ1hBKYgdsjEV06dTu8PkI7aE4CJ9UWb1oEWAs//yRP9Yf8HSahYcoOW0x7teRur/LGU501Cy
8auMRFZN4SieonQbm0rEwWyC3Esykn+1YMwuMh0NhEmerraNF8T9839/khW48tuDFJYJLJUP4cA9
/G2x0Ey69aVoBUkCFo4BAREitHTB9aVPrhRE7EPcqDPWiXA+5yAURNQTW0EO7R7O6VIEHSh4cYdJ
hmsIDPugAB/aOqOTIjUuPWqv41FJ5itAK7kDw2VQyk7EApD42yP9c3dgaBr0VQzLUnVN+21EVJQI
o6HSxb2NFBaqrpt5c5v+pMjBou+OuR+mIAynsn4yjOeqsuprGORH2yTfYJ6K/KUwIirroWlyPyaP
R3eiYfeXZ/3HSc8wlsdMyVTwQbkY/POtq1aWWpMWC2L/6l1NIjeoS7c9wGa6FmkuTjVNAc0q8Vy2
8X6G2p9TiryEUwZfbv5W12J6GEfo5yXVZBqBudfDQ9lXcynvIjQim7yiQ7pMNhGTTCOyItjoCOa9
cGj+8lWWUfHbqPnHN1l4rf8zfjunyvt0iMQ9N92vYRRD1Ej+cqRaURl//BsshRzfNY4qv49MFjMI
RKGj3+vukN3KCEenGDROwonIiQkIar8X6OTmqPpBPM3X1Ek+1l91FeSfJINk2zBKcmTfHecSZWgO
alhfKXhAuBrwWWv5Aq0gnycHh97TgqCxZJZHacu3ZeKCBFKvlUhyOEl17XPSPIyh+5WO001TS+Wu
soOCv6OwkCwbz/89ULR/e7zMRZV9nLOOav22PDSJMbu9lRj3Qjfal0R1n7RYI8CvRsQIZIJLgNqq
fm0bKqys+gfiMfvaWigNcYAJsivmYMEUiL8hiJcD1u9vhFuuzu2VHpr++wFMMdtRL5xe3BeE3FRL
Y7AFL7qxkDKcpYPp09LPRh4U1Kyt9FalS0CBijVmIPpGKBJrQCeUU9gJ9dHgf1uWPmyvPzKrS4h/
x3WTSofQBcjKntMTIbNMgyFmVwGeQDYPKTOfJ3kcqFTMapoKjjNxWLMwL0I7dr8kDie6Nr/99+tY
rve/f28u+OB6XM36lwPVjI96MPVGu9cz7G3xJB2/VIe7dmENA0sjfj3X9riNyRkWkePbITwQMfVw
E0vzGiuli3UThRTgZtszdFIxAjrpagx7aujR/QI3P2sCGoOOKvvQ0domsGD+3E8TuqUyHNI7rZDv
6xNLav28aq2sKnmwTKr9IqIu9d9f+d+2BQoGMM1UTNxg4X6b4PSpNJsoUO0+l1+SfjH1EweC1hPO
YzCXyiZWTPLXibOkxzt+jzvnfVbU7o4qAMXNyLjEif0eK/bRdpcMzwy9Yi0cr58rZC3L6bNXh03d
EP6oTtVbDK+mk9L5yzHKWNbT38YrOiPB+cm0Hd7gsh7/zyqVSXcWSqXp9+v9j7eFEh7U1nlMhhDF
ODEW6yFYo2oLmzKpj7X6GAQjEPZHZRGetDVyLdB72sGOLftYNACwwC42vmZoj31H4zDvGqz/aZzc
sSS+WVT6KgOFZpbo7WEKcQFPPZe3LKIxUFAK+e+X9G/LBIG8Jqxz+gLiD+icS1EGtGmi3YfW1wit
mY+ijuYPhrp2rp2H9Si7HETOaje8zkX6pU4696FrILyVefcQVX8/2PxxD+aIvZa9DHDjPPnfVi5z
VA29KpAbor7eh8k8nMlMG3ZKrr+j6XG2jmXvYjnln5OHRHEgThkpGkzjse+JvHLoVgf964QSfzOS
unHJOPw94MIz/zI6tD9XMypsmsY+TJWOMvVvo8PucOIYoz7fG0pDfy4z0n0VSHdf4+Eg6zWufCQI
Lgupm3vATrlEqbl2XasI0ItNYC0zgXlzrO9x8ff+f79bZ/nX/zl2+XRg8ixuyoYQFAL/MXbtQZOt
XQj1PocM4+VDRRBgocpvfR/agDkyDKyLbNV0O9Lgq/Id0qoNW4I7KUoF+5Q1wXkM9cBvO5RiECpc
L7dTfzDwuPbDaOzMXmn8hOyPrZO+Goomv42Tql3j5i4u6/GiGuM9YgUFthSuAKMZhkNo4nhCkM5a
2zjy2/ozBHDssIYeo8+oSE5Ka5tz1ntE6cWP6LGduVvSSdeQ6KVAI6yCLNH13hLpNwUx3IICJsc4
XLJDoPphEu4uFad/vzVP0xw8x81z0GkYM+ZO9ZUly0czieBZrq6VNqS3OAJQ0g+oBGUuvzlzFt31
hfFMy9HY9hJYcV2o1NxFSiEoJFFXkQPECuzFkxLPxxCZ3Y5+1ZsWx2CgdGM/QSjFvEQRw4lIbkgQ
5RLv4u7AlUtSdaDH/Pdr1s11mP32onnJTGGNW6kBAv6fLzor4NKF3fB/F6lZjtG1Ug/CpvhgVt8b
ExdjZyM6sguLraCdjF2t5BQOUiRgY+5ZSSYRWFoexhj7GhrmVxGwP3XLMVBVWWUzB7mTYaDdMMax
8bTcNryJ7iVxYDROQfSgZjnFQo2egO/Dl5B0T2L3Ax1E5XGUgkJVVPYWGc24HXATHxtZkWTVlgS9
MxL0i2RbvnWKed/VgoJCkOfHSR/7c9hmhzCtrm0y9w8KyDB7qCTlOCzxwgUJkiW9hnIrH3zFBQS2
gVO+i4Kku6RTJY8iyYiKWYZKZi/azTggrQUPFwRlC7MkdNa7sZYIFMtgp+Jj4vxR/QCKkG2HZoRn
YGc/6RCTYxcS+TwXxDQgpSk2iZ1iJa6Dj3VH0FWyZkQUhvx5U/XjuJp2hfvDRK2TQdaOM7I4gbN6
RZ1b14LrbG2q8YXVk05/Dpz7auhMJDqTdL+cEANTcQvNsvFKB9vV54fPyRBwRkQ65vRLDsp8cET8
3hb9cBlN50Nx8NMERfGS4Sttsc9ummTCXrUU5Yjg3BYSzIhr2QRhjUm0RbR7sWyFqapnP9ugMm+i
Cl9ttXdoHtvabb2G6y7MmE6lc6sL+oNDpD7n/bV1xmnBoHwZuhobbd99OC6nq0JAHVGm93xOwqM1
iJ+dDTumpJjsTTzbY7sgrS2QlfswVqSXQJki+7MefUedj3JsjpEA+p4Tv7MmEDhpQihpQ22AQhDA
iXyG3Q+3q+tzPtNcyxsc5qIa25dBTbniLEtrP7fadUnSIuTp3S5Dvy/73SgKdMrLPFznupqRatC4
ylY3yfsdFtGLgXYbVAfn3mWkKyVCsqKCUrlkKFvcBa5VpuvHsRjfiKMoYE1LuCuscn07EiyXBQ9T
PY77PquJhaqnclOmTbkNiUjxqt7P6sGm2YrmwQhDZ794VaDharJ56Kg6qiQEOq2GZ2jZmsYKqWJL
VODWITvbixJ1W4wgcY176ouKHwFcBrgQnHQcqcxfahGd2s/UTfIvSLJo5wmg/QaRMLjXag/sO2JF
aipX0JjdBrAdlFsU5FpA3AX3WUAwiaLikKuG7XKiMnBRbM01YaHVwOzfUEEhXNQIrWvT6IcBKvgR
VkuEFCHLvLwxffJMzLMp1QtXaOo1KjWvMksB0KeY7XhCoYfx1SDCeCl/uio1SttsDzX7CACfFtQv
NmdGqYZYLZl9RXSpp5nqa5EgWBlbdOzrKJRiGvxAjd6JVCNytUj7rXTJR6S4oT7ChXo0ovFqUOvY
zxaZDsFyQgqDPjjUTlsdoqSdrnLA7xBTvOwxxLCIPIOU/Tk2qEGwUTxXri0999jDPPUUlzG+fK2o
acGbh4IcUij7mnk1CWJ5TbnLb42ltknWTnhK24OB1RRAvfXVrgFDD7M0fKYUUF3lsp40QHqThDaT
GtjN7rlIVZj2BHOtQy3RRIBkTz3HwYwD0RRYhZBYbwytso9h/h2xjIueL3TCjD4xVxxdrVU/RVBP
ZHj7Ymapkm3WOrmtGaSYZ/0vBLteq1nxHWL8U5NUxm7F2K4V0z5KmAQoI/cNegmKpQhpWJocpfsS
Me8VoVLdcNvjaOpoHVj3uPV2AXr0dK8C1fMGvHnrYrfeVhDX7dE6k7Xa5Nc6Ly6gJV+I2iBTYrCW
aEIbAkkY9zQuHlJ1O5Jvw1iZPt/pOhXnWZL/Eyv7ysZkBz9PPDRd8br+3oBIhfW3z++SKVJ3Vh5/
oKuZL0kXnkep/hhN+aDKEmy1yzMo0rR+KnJCOfvBEPcozoh3WRo1RacYXuFw55h74hN7TBDrYqoi
Q8DKkhNxxp8K0uKuKhycCYGJIxpF5lno8lU1MEClqfuzGgJKU0n5QSnep9wGSg6a17ZHgvA4I1xZ
X0GGxyq3kEBKN5dXdwy4uC31t7Usx/2z9pwwYgYEF3ACE0NHO6Dtg5ieWh+yMouLCsJuawq8FjaI
1HXFiiIN1nWa3gr83IUDD3P9vG40S/xw4DrrXPuyDtehbG4S6q5WttVX5JnNJW5symSzzkY6TS9I
5qQ35t1FBzW1dWJoj50ZWCeyCxywzuprFqkIiSd5nnud5DOhtPtg1LlugnM+UoCEKKjeShvjW0Ro
EaBDRChAfbVxmwOXPwlWpHlWp0PSju9liZbCSDBcRXH+gzIes38p2YuqnTDqi8Bfh+KcvmmL1LmI
xHnq20c7nCeoPsEm7jGB2WFTI7dwaB/PSrFvUMJvmKnTxuqK2h8LyFPYD59qeAW7UICI0XNc1qJx
HhRlPHOsqA88IjbPkRax2WsgN7Xo1SojxkvEo4QrWkKBM381uamd1kNSMPQkSkxgkvWsLO5H5YvA
x70uzUzucluYTf1g81ewbICRacMHtDjWeSqFuAQBZ6qc3AzA4jXPtZ/gUsPpsCBHo11SykOTIpyU
Ztp5XeOWZCylGyJgIr8elNSX/UQyzDS+FghbH2F6H7ENbVNKf+jLqscMwsQhxj+DNnybs3tQ4K1/
BHXtXiDg3cWmWWx7SH8YDDu/d5YNkcSCo/6LMbXATjCClbE89TWmlzYY903qwFvl5nYopXkE2l7u
DLOQn+/FTsrOD8snw4Vt2VI2YkfjjDyFkI4l0T3NvLMwgWxkFQ+3OKmH93ay9zVeMfj9OEHLHL6k
lUynrGQ6dVqAKNM5iO4Cow3LGQ7BTZjGNWDH4lbjd6qyAPf9ujjp3UMh6xSdoLVfL5coHojDnN0u
fyDs4m3d5nFxXwH8iKvTvrMWAKGlBfqwzmtuP8cQle1urT6vU8+iVXZT5msoSEAGVCGCJUz0cxli
01v+a+FXyKBSL6ZZWpRDS07qajzcw+MAsjuMH+tFY516s03YOik6tRc3WXzQVejFw/DdirjtOOsP
WAA3mvQIa8h3aOLjw7paRnFvH/VafXCJQYVEal01mR5TrEIXB5mWOmAuDjuCQECFO+zVSCMEKQfc
iu3D7KQgkyvtZ+biTFcGHCUFLzPurImhRHJWacD0t9zWhIIOb0a+TQq7qxOVtcfZ/wXT0J3TuYW/
blwVDtc9Giionka6zdsw2ZE2ul10xqgrNj2xE6e186y27SnWgMGM6qgh9hiS8yQM8NJLM2SZzlmy
SDbAF418rqPShy2tBwp2UuCcZlnVyH8ACyqrcwZn6NCK/AVwPmADltC9FWLsLWWYn/OmN1CMknCS
1Vp6V1AGCdHbX+Lwm2kodDnJNNmxPEHLMbtvnCffxchuFyz9oCAODlOQm4dWuQ8aaCcOIF60KuMt
ldlNixd/sJTKJcxOMq+7g56GH7M5ymMj8tyDe66Ty86kkE5E3Cky7R2ekokublec1gE1R6xC2YyB
K0yqFj3HoR0G7YpG/kyHtiLXmVJWFvWPQ0hI5TwMzIqyfXSdQ0vGTS3T1ziB2+tUMnA2YqCeLuRj
3lv5pQAVQo4cBKJgTn9UyuusAT4M6EVfB4VJgcePC6hziDp4KThoo1M4iAfVsGJPNj1PMeQAvR6Q
KGUrWM3sJXKTjwZjEHaTwq1+aaXh1wO4ipuWcFjtp1koxiEEs0iE9zjD7jlZqgFQuX2qehSlQz58
IH2M9xGoKEwW7O5u7v4s6QxGKACO6tDBxliubjS8LKLsdi1db0+gKAFErz9xosLpVrrWgZN5t19L
zgPcY+xzZMk1mYHGUNU9WXTBniOHepAqCAilHAD2wt5A3pzuM2hnXpJQ34xTtX2csZBjuJwhSHbI
YZFyRPu0BqAhF6dL4rgva4tDMzJiw5J8QEdN7cGaYw+cu7iR3bdNjJz/eyL3pqm6ccOK8TRn8/ec
fIctpOFoWzbW3XBZbxxz/BgTCLZPkbHy6QhmCdPwCOD/Q5mij2zK3WMKa8DLQX8QiEAPUwnKfY/z
eCJQ6rPd4iRuvem5lC5FjGpX5v0pTM84v6g09Oo38LJPSSjwG9Ew78T4YQv7OaYNdmo5xvhN4V4B
+MtNYqjqOcit1wqk6J6OM6IcQ0gedGmAFphu0oknL+mi+BqXabsJgg9VyM43VKnuCrP8oplfa5eA
E9M6KHWIc9zQH4Ht9n4Kn/dFiV+ifg+/OH6NDGgSQ1BkTy2dotk1q8f11NjQBdoMwr3TluNAmObF
doaLsFufuEn/6ZrCwa+qMv28sUdGcjPbQlzV6CF2e2yAdOs9KVLAhc08+RMGiV1LVjeRm8m+SFH0
1INLYzLUdPSvFd4hRJaYC7ThuI4dO8gsWF8daOtaF34kBLWYoAr3lWq8BwrUtdCEu4c0+oE0BuMY
l8yEttC/cm4FVbn0aEfH/mlis7GycX6cadvYQitvMeOjFiCxP1UmZvoWj/DIHSVNj2vxAXdeu5Nx
ypQvGQl5bscY7IribiH5X3loW1h3V0WO6QPdlMhR1BsLOmlkNU6KaTK40DVQSy2TU0NEnLDmCOpc
EeDvYckOaGPZn/Rc/tAX/29pBj/BGFIbXLL3hlx9KpO4oWYjQpi3JkFCTkeNVZ7acbT9rMCyk0Mx
3wfEtkglfCN+Zbp23Ks26dQUPIAF2r1YgLvB/K5xcH0IH4fJIQdUadtjTM3gur7CkHTidiqmOxvy
aVpAoxUAUrUu/dY7JrEU3J22gxBU3btY93R7KcRJm/cDLYdrZnlo5/JOdCRpC8Ib7+P0WinOTxAN
6ZPeFd+AucBxntpmT5/tUk2xdlVj9w01H8AXrfwemTAhrfCN8nn67Aywt7TKMy28LSD2NioP8Aox
8vy5f87JJunwrUT1pD0l9UjnPXNPbdHoFEq0L6VofpQgEB50ShkIx4Jrn+eTJ8yBtShrKHikWvyW
iuDULAmMY9rLhyZMERip1o9B4GUIdXaOoO1fEJnwvvoBJO8Y7vEBEmkGzfNSWZl9rMh6O6RhNR35
2k+h3laeMgQt1CwK//4QjRgVM3sJESBybG5+xo6Hk9r6CRjrzWK/ECLNvqvqV1Kr9rI0rJ/tbL3V
ges8lJaC1SOogFcrJCUzqbxZRj2Fr+wrpU/3WKKOY0XJvqK4JCUUzQmAOgZZrPulGFPGTZZjLMRW
nSskA6UkP0CJy0Gvkmm2TqemUXp/bMKziZKUmKJ43qElyk9pAVSxHB8kro+fpTYa0Br8BkMshgUh
7hPUhPB7B+OomhW3Gu43z2iff84JPBlWRDgx+b7IeaIi6uztVI0TLMq4ptLRfkxxyPcKJpXqVPtW
LeWo1iGPwe2ruyBGDlUNLSKFyLVPGBDoYo3ZddaNXwju5SFraWw7mUsEN4mONoJuLwbmdWfHLmaU
CVdf003jT1USFTWSTaL3tXsYsCwHHOQzGvd0AnIU5sWvOZO3KTFfYixCwMPSbZBDYZyRaFWEdyhW
nHuVrvzgwbBLUNLYQLLt6+mHnRv8LsjIsDxMhmN4VgyINwh67s1FAtrU2DSDeGxp1d+3+DCjbPja
laD76HsOiCjbb0VLmABkW/XC9oTCe/JNyIobK9fIQkxbKpUJWFijCL0uaKoNuF02qzG5TFr9KIgv
8vrK5eZTZidwkV+S3N3GIrAwtw33c6jrLMbxS6XnLzX2T/ZmgABGcKtailGdwW0FRi79wWuvppwi
rIl8htqOfaN2To0jOg9BKAKAAcOfYW2TgobTbMhtFwH7LlOXHBMbp72Z5cAnMxxRtGhBOBEyTykY
jT/3JqFAryfjYJuN35uZqT20kgCdOb6QO/bLLWl7WTt1rIjCC1y/7wOMEUy+fTHNz8Xo3uxS+agb
cOm61hB5h+6e7PRg27OB7ZR5yRNBEn3MVRrYjDQ4Fk8j1eKtMuoaeEdYIUWICI5qaxxO2qnX3Ves
/nsnDw2oSdzB4+XqOjWV78BM4Zax+KYn9eriaxoN60MMPdDFQNuNBnkjAbD/neOOPiAIkyMSLuGY
QxmGq9PSGIZ3U9MSr7nYLE6xKMLIjhagpm8CEOABV73cUjspdqo9HAPFdI9IUH9V0ZxtZR+Q3tDa
6PUnsLuVeEoljlppF8U2s+lkqUp+wYsAtaeO831vwtcb8/vQOdZRhErRxiSQ1uSsO1fSKWevGIBi
w210CaYgHG14zh33F1VCSlbNV8txeR8Yazdc847NCEuxGoxgm+XJuawCtFRaxUnXCV55PaU/99Oz
Gadvsz26QAR5x53S34cc7Lmt+gVDZ+sqAelX7oipSW12lpk+NY34ldr1WxRqTyFE+Ki1ILKqZD1N
FBQS96bzJzelE+pebGjPPYrWTWMV5g5sH5mF5lerNWtvUnUDOXTtHJwI2lmkxHxwwRN8xJNqs+UU
twq85yYx8+1AmNq+1YGmT185SfS+1OxsT4rw1grSp3DGjTdF09dOcBKUBacymPKKp0NliK4xB1PP
xMS8i03xUo4quVkTDI6hbqBIN8d27JON2rS/rB6v4Wj3FwWHKZr18jRa5QvG/nk353wpu10cRU7q
t5P24OTpvW3E8jiOIDMLjBwp5/lRRxwOuOkIpoMM+7mavGhO9oHgA2oUiE+lYr1rUdKfGApvoqsu
uGQyiYXPplG074Zib0IC2JZ9eVJb3U+pgkOIbXbMf32HbLzbb1F1q7vEHY+guEht0y0gHVbZYV4z
663rhPaZBISjlNc21cURjFNzoFO6ZFT4loIrVqpEdsajWBAi0beRqbULhHVWCiUn/6nDDus+KePA
1afJnG1V2zukv5wVmqOix/e9yoWdh7lt7SEm78K8t0JkFFkxna28Oy8Yejv5UUX6u5tpNOYCdd80
1jse8I+Cbo2lUJXPQxdffwl4xcxc2C2hSVxiDKq5ck6T1n9LDT29Dot7CZGzdirLAZGkLGnAde65
MzFwUaFwO3gRMTzdmx63w02h51JS2WvKWD8QbjFeZyW4JEoKlSArWbAko5hnMfh93pJSURGIXgqM
xDLMwCZExs9o7INj5UacEGRyxz2rOTW68kQkqfpc6qyeZarrl7kPT5ZROeQ6xkiiyIW8A/n9YyRJ
5qqp36rAem+VKr00k6/R+TnZGv6yAIcYaQ9Oe8h4ymfJzT+1g6e5VLPjhK9235hmdBhEjcuBkGTH
oLlg93C/bKhMO5IF7FvkAAaRo0qhu/6mGYA2tkxnQn2yUUV07DgP6w9yLMNdFwnVd+3C/fw1rRAf
1qyap/WX6qCAtdbP5Ano0rxbf7C5s9+1EkqH4wS2P8AKO2XC/Z40sBApx05bSVEEryqdvUKIgYJR
q3CLIyg+tge6fdOUUPKGZi3BkvpixI9rl8jkl1JBPC+IPe7JdDb6H5HoSNrkuDmkj2FWKudV6plq
0+CNivsYttMTQsHj4hUAnWbh/qQdOCj5r9BqKCCFrGnudDPnFs5AOb7VNfIqcAl0JbmQTcTCXRT9
SdPA/2GWyLZr5X8VXDcqKAODK4tCYTbtZvLHjPi15lBtEPFaGc6hiE25rVIUNk7T/tDiytPqUu6d
WkK+TuzxItjNqTFrlE+JyKDjmbtF/4U8Eo3QYq8cpvqhS8rPf4FS45MrUSs6poKAzjLnjdkwjJt0
8oFzbmWJs5oOxiZZ6BF63fzozLqHcojHmlDSNdOwKwZQZpRWhFk+rzImGbgHK9PpMi/fYhyUD9tR
ak/t3WiTBqweUeA8rwpapE7GRVVjtKzUKIjjwyNTW2+50itU9adToOo3QP3TuR2WWJqlR1Z0UQmN
YTGQLZIqWiltZMqnCRX6hr8p/qz3hTHd4Ckdvxd0rMg9YT4UWQvxqSmrTegaVF0yp7+zXP7alLIu
XG+oxykRUAdT0TXSBpunJJ3LIz/J9pVmKD4XLtryNMi62T6bHc0qin7dAjMosy0aRHTzwqhOgzvQ
yYcMpdKzM5bOtiWlVxX1q1vl1AO09NbZ3by1KiRRltMybtbWX2vKY0jM753puNfBRfwWF3XN3bTk
nG51KcBcvjSZA+a2YkwgNFWNnVKKB07Vmb92a/Bzfm1Qsm0M0zCflFJhD2/Owgk4d4I5OxUFJ3hL
Oua+m+iTY9RPTvnkD4FV3lM0OhFA6pyxkG7meDnJFO5nzTMcyUYMshS7Xu6k17rqyCmJrcAfOgid
WtfD/DXox1jDU+5AmRZNryAJWwqVS8si5AqvN2cM9v3ZNi7OXPqEy1QnrdQJK+3g7KHkKGHwVM8O
U2RFOmljATDcFne2Md3zRF1msJuDyZgxqhvph4ja2gcqrbPnMiZCW2+hXOUm+EIRPnw+PcKt7ou8
uakzVzEZJ8aLOaaHYani4re4ElRB74GNxqwI6bTlN3rv0VmpSFc2O3keU6oZrRiGfS4aAYoCAYAw
iCUs8tGLseBe8uyzoivJi9qowUuVDV8GpXPp5XEfXsZOUZf3hhw/pl4d7/QKiXUSfF9Xm3kuyLkH
1qHO5DqQLUtgrrQx53UahpOgp1Lb5L47Nnf05vOLWi9e8LB9AE6AsrON7p0x89ykor5BQu4EzxzM
/XennF6SlNdWKCFAiAmHwVoq0DmPP7Ra4HH2XRY8WLI6tTM3vU6CCy1TjyJ4XA5EeGViJA6+Q3Co
2vAm8Vz1FoWVhpR19W6inOOvrbDJLo0zaW2v4+JyYhkwzw2PCNYP7lxAE/QjF31pDNsuGtR+t85V
EEDmCi0kF4l1rdH9wYkd0G8ByHJUdyOSsydoC9uyGFIC2uZwa0Q2L9a0UBDkQBKglJZe09oOk3k2
9mtFnlJCfqDitVmbUlWlvtKyaPxVhjZwNtjMZaHt1mFCscfZBRReII9jdG/mMdnDjHtPlPKLlRtf
La2Ovaq1uD/Z8gQt2Rs1Z/zshNplSfMhqFoMycCTw4wvzyWbbKPI4wwxvxmZJBcF2Y1rgazQ7ane
r986yRuEncsozYpiONhh8B2c634dIJ0G5i2dXXnHxTH3aBnIb3aG+iOc3X3HkeVpMhEZTt2jwW3z
kMLk2UKhsj1sSz9aniKA5pnXNqqNRYG675817mariMyONXjoak2sTwAWd+mBME4txF0G938y47Bz
LBKhcjnqWje7r3+uN3AxA+4JgxKklVgwi1INthgPOxjZaDEqdPxHFaodt62bTR1rG4Rz5OttSF9g
+Y5TYixl1Oeiqc2dXrtxtHHgDO3nqvbtRb8aGVPum3ke+jxKmtoMj8W21iCCHcdzaaVAj3tdIlHM
rJ3QaPZq1KKpFo7lQekHOqlBdDYb7UD1aKCTkFMtMtUdSyrBDgHx3Q1ZVBaxXuix3HDQn5Vc3gVm
f1w/ehhTHi77aNrjggKwlMfoBGqMTrpJlK5dvbB/aU9mSMc8guZkUijlCDUR2qgMnlwUOuGM/6/X
tUMC8IX8tk+RLnKEd6seWUYprK5NnVjTvyuUF3aFBV2GaZcdYw3AbDVBn5hiByQp/6zrJK9zpXNA
pmyMTqvoT5jN7nSUCltcBHDbEYb5FLWJOKEtfiQodovhZNMV8ikNnYxOrQFr3K3aF0K57huqRme3
cZKDrZQ34gLGWybEzSk/+VGdnH9pRkN9A8v2e1+M721npne0iEjnYwqTyoRmJ63eRysVe5c2xC1B
c3pnSlq0WsZNNfBZuNIjIMO3aIlCVmSB4RC+yT5IQaZ8drhkwvoVXtB6gZSBDTyLBFS73U2nanAs
YunBI62DpdeF+tAwPfB0Vs91d0N5p12z4rySQlGzxX7tBdyPoGXZpXqXsW0GbgDcuMq7fW12lt+R
gbzBOOAcLKVptp3e8/rZFfcdutd33hE3MzA0hyxUr0pafbeAa9L1bvY4GA/lSNCS05CAw0XsqgeA
R8qo6/cxIS92YGX7MhscH8UkzF6NmKxgoPNZ6dq7nRMMyN8bHv8Pe2ey3Da2ZdFfqag5KgBctIOa
sKdISlRjyfYE4RZ93+PrawGueinDohjP45rki3T6ESSai3PP2XvtiLnf0g9LEyoK7Tir/xkAZTzL
RB6z0TYYY/n9uc3Ury3Jo0e1RFiS5I58NMKaSmOSsqRx9IBQLUWWE+iITFox7Aa7lW+V8R+ighXh
PbgyrXgr9A5twAvDde1mXY9i8c7Js0/9wPgAOoT1NLCzVaw6eGGIQV5EhzhE4ZFdI0fKH72iAwlk
s+0reXoD76MKBWJVGsROTStVlxfRkqytaGVKnKAqLhH35CPaE6V5Ci5LwODEm2uUe/TyaxSxTFlE
v+sqjhWj25l0EUH5LW7rdJfXTEkiRhaAQ29yNGM73Q2gjlqlsjYFOhk3rYCWpllMkI0FR94h19by
NH2rDkxc9JR9agap2emoRVECHiy1eVQ8nHtCDcRSzixan4PvogopbqWGhJnxVaQ6DXnmbmSQJdrv
kqGzTiGkYrtjXiI/+1rGmMMp921WMZMfa1ql0k9poLiLtGmCESyRwc5QvyQG5a3o5BTSbX/bkTit
pZH2a41DGMaQU/jfJb+x7o0E7kjkSeWt4Vhf9Da5I6nNYojrv/Se6M6oUA+90A5B6pz5oSGKKGeZ
1aTy0lzUFiYlH5N2nA9sdtcB2/DMZFZc8ftJiYZUhJZ3D4TChhhGttFUNZfcg7d2numHIidIyHJp
iLj4W+uUBCtfT/GoJeGecR+yKcn8wM0abhlIjmQ3otOAI8NXyCkwPbKnV7KXk0WUi8dKSPJercUq
NYLbOJGkrVHRIGlCJd8iuPk2kIm1qdObHCIwc4z8eZrBemIkB5pasLFjzKJBUkp7gseIcUG0eWNQ
7hJAWrOvnOQVoAAOMMnikW6peTr8rWGblKnNHna4sRT7RcBqPUwvsIZUXQhGxd7orV+HmoppOw2O
iIZIPYo92IKjSnm8sszsUdZI1U4BqGJJ6j5xDI2MFMQgSIRuzc/TBi7NwPzE2paxXTBuXljAEnKG
KPuXrjQ4N41RsG1mldca9blJMSZjeGAz5pD56Jl9vItS2DWk6o2bk/s8bRzylaTPiu00SKKS5oOu
ugqUrxG90yrsNjLZWNYxD4uvG1Cux91AnAbdkQ3QL22wQ7rutjPVfBmh3tqRBiC2ra6Z2Lmgq6cS
sQ9xVKxwVlc8kexII72sl4aS2ndcvVWP3e0wDc0DS/L3BiL0USUlbVy5eSG9j7SysUjOzUHeCf0E
Jgk/L0BKhByCYFdbC3Df0ZGj6LJN019Heg43xc32qcgFEIHmocjVZB/ULXqWhnkjkb1p+1wprrEr
La9fmyx/bVpVx7ZmJxfl1bDISG3atHnknriFtIp+rMY7xOmcPROy9jgQ8XHXWCxOLNClmwTsTXR7
VZowWCQ7uMlsFeslj7KmdBAaQccuWpkAkYEEkXtfFksWwGrL5d2CPLjRfVLcvSD4TsZbtyihMN8h
UXFDRkKp4X1zM+IbU7bN8Njh3IdCvgnykiZvVpzcTj0S8jWeBueToyh0RjrCBYwm+WJ43fdBJX1C
s9ubqDd5xBx69Hp5S7ZOsQBKVG773P1kjHG0JYmFrm3Gu5jgt7g20p3Go/bLPu0is2Z/Rr86RzqY
Sy3aKddC6YGQFNIoARDilsYmqgjtnMSp9TDt4+BIA8hnhqvpo8TGI3Qv8sxD1/Xp3rBahmzKg4NR
eymaVkf55ilUGdgqVQqIna8yX0GdcpwUEE4nEVE8VmbE9sU7u4Vw7OZ6z7cKYHqGKDxFqjCQE/Ry
QkjtRl0/8s4Zo9wZeUp+pO2iYB/4VLqd8zkRJH74KtsVNXNTpPLDcijWrZvy3JAouDHUKNgUanbH
3tWm20G+ZJF6265m0ieXnx0iUVfXROV/egewylsgthShA/6YScrzCjJmn1bK3aQ4DAPXuZNB6iy0
myZCbFo1bNwsmYZEDrY8gS1LKAOqA6UIzS3AqXbZOjERXkzEklI/cEEXGvjfF6NXX+rGkyAj+go2
qIRGDBOzgCI9FFfcGW8YkPBnW7IpdM1QhGmM7o1X3p26K+j0ZOFwJ6sEOTiBmWwMP81Obs7uB8Qe
/WZYgh5qWSdr0lMZAKtuCi9lswIoSTiuCgVNdJ9K0S72uxHpyWbW+VmbwZ0Dh+OLJBFEAeTKe+mB
exJNEVyR9iujRep3YT/sFYgwqmmTygeB6Pdf4BMF2dSOZP1yHyXCIdG1cNibKiYiMgjX7JAZ9+JZ
ANIlQDA4RaUtQg1Q1pX74U//tmlbCimVssCmpZoza2xTlk2Qxa50N+0OJZLlnhMGQ71ImlWeJDkS
jj5Zyl1FbGpIFRArHR0VtqsHC6pv0nYITpXxFeoi1S6Kz5FPdyw0SIlmM7JsRj8RzAFrkZvaTpf1
8vH97y/e/P66Jo8eLkUV6ujPe3UvsFenz1MN0l0msnXP+nnnZLlYWGqn76aCg97OykM+TBeCxdP2
JMJmRzeCgpdxQSP8RtL17+4YiJeU2osMyr5WV56dZC9JTSR1Yr7YBUzLviXBhdgzf22XAzyxjFUq
CVIocYpCvgHK3b2bkpvYMFVfkVrFriWxrkBr1D+t4ZZMswUjBN4uSxfjf3/1Y51IT4zWzLU7JkDs
+VAZ37bBcDOMG+Gp1psuogNVh8aBsg9zq1zbftZtUAtNSruE+fG6hj4nUi84QJ4HcIBytE28H2QW
TPsRubLS/ZWL9Nb3hiZiKsKiQWtrs0WHTqYaVZYq7oBrASHz/ZWZ4gBHZ/oomN2AQkNNrYuRupvX
mwDY4LqVmJhFPtKx3niehB89f3WfqMwpdTDkcKClaA+0e9zMFToKH0B5BgN/efnLMzJtK0uFkGCT
QAXJVpwjBQ8K4nEjqZuFtGbPedXG/eYvhTwg2xgkbXuOQ0g1Ru9ezAClZJEnmhExVZ8N39UgB8FA
mCk7IxyOQQtj3C7gMWrtxlW6aGQjxjDgcm8rdy1tFhY9dLFmvpyKoEnMSpdXW9khoq2IOSUQtu2V
q/TnomQBTsHpj6HF4BfM7i5YRJmRSFiDsR8f5dSnyVj40TLqwaDU0diqAct9DAVvx8onCM0NTJJ8
Szbq7KwI2alXgVz4G6Qz+jEoo6UFvR0ALvt+8sbZu0TiYSDCMcvyn0irwLkVcDIS7MQb/OpiMd19
uYZfLMV5U7b2zVSEvv8jlT9NiJasqzA+dFmQtjf3fY6witaVfBX5d0W3ZcjrT0oUumscVBVDX805
aMQlE0hTqtYZYvrH0DMJ1WzkbToAX4vrsIBqBS25lf0PbtCHqyRG4ZzUVnflVf3GS8LiOoyLGo+8
MOXZUyPJjcIkBPcXMPJuE9acMsxwDdoK4iJYtTMiPEagbN4ThaAyDLf1JFrBqkuvvCTesEPyTSxd
tzHbg6KyZo7fVs3VQWoifGgK4jmv839WdilOYpOVQl7pkWLhQxvKvfBpYjNaOoS8kPN4Py3/RmlJ
C05besXiqv659Fsy5kzuVlW2bc2YnR8cWTg8ElaVxqThG48yY4TKSucPO6T3xmJ61JTEXKHZ16g8
2xw6hcbTpTPz7b3ie1pjccTfF65SqYYiQOQMJLcOEiGKyVS2fuK+xi5CHXKlgnnrhJL+o3NVBVsO
Q569tSjyUl1uS+Nu1Psj271pZOT3dobPbXqarIadQY55mLmz/QMk+krJfO1XazUq68d0tH1Hqfzv
1yUWy7SJA2ssTMT8BYMtWdLiLtTvpodRNTPsLKbysxtAsooK34Y2EjoyKWc0Psp1px4fiMerZckb
6yjvc12mUJVtMK6zaysVimyPo5e7iMCHrZB44wZiH1CUMXKH7MAOrd9kjK+7IaTKH0vUlGrOZnK+
RClnrq2YxB0T5/PJc6WGNDCd7J4+A/XPl9Uh8+qkkZ200nSvPCxvVKcW35ytuaHg3FeM2bUV4ACp
RQzjztBy9WDm7UuUpCSKOnKBCYgaA0AToygv/pZ0sndwyClcla1KDwHnqoSm4T4Bao4Lg38dek2D
gBe1W0ST2i6sP8ZqqmHKctp1mSuPic3mFXylfDN6295fKt+qNjjxusb9qbJWzkurTBOx5ArTuvNk
QtfID26e6tJ4mKqnxItf4F3feS1UFa1XSdkDHhXKTIvSU9piKJl20r+QP2mzA0eu1dhMjbC7bQ8m
5pa2C52H97/xtHj/XlZb7I5NwD+gf0bN2+/1UdURPud7tX43iSUbHW2kFtIvKnt/g6aEwTaZqjgU
4C5n8d1088qudiJTyGU+X4ulLffBreaHe2ac4RVugviTQgNWTWEV1VQymlD6//7t6jpLjSHQ/POk
1UwdBpKoB8SaRHOA1gTV33Qm0hzDTPNV4bePeeLtptXAMftnJojtqYYg8JgZyouK1uemMO6Rl7aI
PGvpWGZ6t5TpgMsOFXc1Jedov8Z9JQS2MtT7e8mUcPfr28kAE9rVN0pZspYITh0VN6SYmltfqa29
OYrqrlyaNx5o9jkadmaL7Q77t99/PAEsmtRlVUDTmveDbLlPCU5LOgaqtvLQvGw9uf5gFa53sAbV
2U/DjyjU7LMbXEGVsNByrNltYtmGAdTI5PtQYPz+XVDBttpQqt55qqtcuuN7eP1E1aXLOkxAKtFs
LgQ9rHAw78pEoU4g8JtKzj91hK1hs+zpfUFLp1bHFxngp6k+OTyLaGfvszonGg4nep3Lz1FmtGsD
YeFm+scgEMopVeytKS8Yl1U+SSs0c82mGY6K1FjL3jfD5VTFp71Vj1zichtm4kmM4uwyjcZU4B6+
F5ad2m/ozTvdwpPJWCUClv4rQxnQ4ycpBE6JZU7Vh+fYE5+ntSQxwi+Rn9CQKJRTVKbKrefGUMVr
aWknJdhnEstIkD1AlP9SN+zmaiYAi6mLImtYrIL8o20QXtr4qGgHEGmL0IuN+641n2mnIJ8M7tyq
i78nxAuQkbtms1TSY02OWCTFvZtYm0nJH1Q4bQMtX+mYPpmh1AotssE9xqb14DYNJTxXjjEGkuQY
k/I+w0+KSTjzbxDZ/dTlAkajw0bU9r77Sasf//37FITk6JuGriZr8zczTo4QHx736dSBVWL7NtYM
ildP/W7JHeqmsKdJQzrkfponT2uIVZfFvkEscOW7vLFg2NSoKkhD1WAFHjkQr7Z7rs3UlpG6f+5c
j2wLMlPXk3c/a+UbfETNbvoKE5Xkh4o/ccuGNV8WobInvP6po527Kspq44RjhoQSDlc2DH8yVAW6
QxWluzEytf7oYjR6KZK20MH50H2lA7R041L9VMTYFussL56VwVl7HXL6EVa/EwPqcI/3bab5IG4Y
Uy4zS3z1KiwcXkp6bx14e7MBHX/lNE5Amt+fd3tE1aiAtQAnCWu28PaNYzdp60ZnjxhNZCXpURr/
YSr9uQTbPj1uuZ7yZbVCIkKNzkdPi1nVGpjSdm+eMPrhf1XAUkcVSRw18MapQJpu6GmjKUG+WegN
6A8ZRafek9pjwgx/MYdWI3S0cu51YIqhLa9SNSOS1OhBzfd+vrAT/zm2Y4t8ruK7nYgfCu/1rSyK
cJ2djeZRIEVZZ87gniJDfeoE2982Y6+hSSWi7SakFCq5OXqambCrfQlbZ6FZe4Gieqkgt97zwEd+
ne2NunqelPeZhmNVyl3EOQ3igTz4oKRjfgMOa+TPRXYq9HRrCrvdU+LBaw+ihh5ghSUry5wDDfgf
UB+8bQGRfcPMm6mKZxQnL29vcdpzEroqfSBaYQk4NoB4meE/zrFC6ATOntqS/pYEqPVcM/XZRlKf
bQaW6NVoZuwIa06ycyEb3Y2Fzn0V5MmxTZEDRwGGxcGGbV+3/XCrxeGhqKp613gN0HcOsQg6U3mZ
mshZE2qnTD83fiJtCFgriWTrP0clKstupD7EWVmB9g5pJ/uYLBXC0W6swr7v5eSmD2g791EO259h
R9eKT7JaMwiN3Kd+eBkAf+POtg+V02A+pSQmDETd09XaTmbjFHHOiqjYdaumJHXoA5E+dK5QLbkZ
UxfnxvJd47vqo4cbrpGC1T837zQUFSCzFgS+sS06WyvaVGN2HaVn15PohItQO8hqzz5RO3bMOW4q
ImkXVq8dGEaod6mbE66d2hg3NMMl2ZeMhrQI1S3ZXJR20qM9OEsmYsOW7O5kBXVrYbZMF688mX9i
dqBmyWwsodvzfOpj0fBqgTOqKB8iKcjJbsSd4+bZMQfOeegViPe+AnNZR3q3zBMfPQLqZS2Tca7w
lkKTCpSt+KDqlfjQ+96H97+X+KNJwIgFWJFFDWmrVAqzBcNDExrFzIXvIfYhU7PKBdFUxcYopRtm
2Wi67Posheliep6asGDiqWKUHPsgE1jJjLKdoWUvEevIRh5JK2xTFcZvbnmY/hZarngHEIxw4Akh
5JjOmhAxGtExZkBX2yCs8JnXqgA0/OLBaDQYCQYyJCfKNxW0HkQpfTFK10drnE696NCeVECWXtkE
KOb4knm9eGqMz0zY03QiKJf+KJZM5vyZXvf13dQ4m4r/rNd37OeXnd42a4vElI1UpR/rCs0I2ZOF
dXQz5lyTWT6JUV6Upn9fF4ucaAFWXds3nj0v+tWIG2ih3ni2ezeVYrL2MdWqiiAthoqew5xWyVkH
nKDUVm1C9LJr6t1NRRW8woMTn9IvrSMdpnK20T2Gc2aB1tqSKFsSr8OIiwhcR3x1UznxCRretmZk
9kgphxcyAKbYVxEyjSox7yI2YVpS7VCzGrdNa7gk8bjfWrUnBlU1nyfqSi9/bpvqiBbQXsZ6zYw7
Sj+pQvsmdLx+UPhSwkCGtZq69WYyfgVmRSOEoBPedtRqRPYlND7TlW2OP09YT4WLZFEgH1z2Vo9W
wRLbMmmXdnZD6PGSDaD8Ybo/YsKfNmy9PwSM+cPGVva+r+Xo37hJpkGBoUl7lYHMaar0+q5AgVMX
R5MuXZj1jBs9854hYbTjB/ibvPYZ1uQn2UQ5XhZkYKeR/0Myn1whbkqEJHCWhHk/TYvTMma2qK2T
CuqokZjhSs9Db2PiiGMnXQKotJH1i46sBS9btm4r7srSBe9FnkEdEgJmjXyX6VNyNasYIxf53fSj
eoeq0U1aCUdCCsuFu7+p1PzRh787btEUdGnUowMZJ1b3BW9TtnYr1DRqEdsLYNBLZPf+fpJVkO01
KqdIc7xNy5x3DcUbGl3ELF0fHTVw1jvZ9x47k7Aw6NaAbtSzqtTa1iyqh7oudtM+1dONJ3VMDW38
Hyg25I0VG9oeiyhumoTn2a2PkpaCfyP9JAHzDOAkOiZ43Q6Jeq1BNN+i0IfVTAVauDDgkP3RMdft
NukDpZDvnLr1dqUJwXMIUTOWOpkVnY6nWHhEZSjg9nhFtTtyLbVf5d3/Bz9cDX7g3Xo5+GF0Ur4Z
/MD/65/gB4P5v8HLjS7zFO/Q/iir//5PheAHyDnsgE0Z66VqsNgm4+f9939q4r9k/kwlnIuWkWyM
baX/C34w/8sgRWLcPfOeHMFv/07ww7jR/mc9R4ytsZqPDdPf37Vt4/tZ63bug9QH7a7qLG3bwk+5
MqL6/W3xz6fP3pim4chy6eTSfZoVm0BYR4JctzFwoQVq2SsF/e9Vwz/HGLdLr6qFktYEjaoYmoac
fTDB+C9VuYuXZuJ/fXVBz79Oxn8kdXxO/aQqOfcXTtH4414dQFRZlcdq49yXWHUWhuMru8RNm/Xf
ffr4s15/elNGzIP4+pbqE1Br9STsYDR7/8MvnZtZe8XWBy2rpMh9IGqMUqIliTYmnmzdUHXv3j/E
77vSf07/rMJsOYI0DByiKb16G+ptjDNK2/W+bm9ir7kHv3Llx1w60qwstDI77NyARmiokBulZrtQ
wTBqKV9ttTu7UlhfKXIu3bSzPlDpNMHQ+6RvYcvBIEoGnQupCgVSz/DKu7YPvXRpZq3sKu2AwtMW
u3fNbDjxy3A86uBADL1Un9+/NBd+yHzqGEFKJm8htsg+rm/lTGbWFu1bw3uMHK2/crIuPBzzTbRu
iyRJdMO8l13jM059Ug4L/eX97z/tUt5YnKzZox1ix6nNsm7u2fyu1dxfk3iLPpms5Gdr+MDGZhnm
pA820trEDmaYD1rUX7nZZn37f93XE23z1XOZp/jSB6Ns7utRKttWeyl+aIOT4VLqiK/QyqH9oMJQ
94310cTimRikT+OlQpaKt3L1v/+TE8jO34mJREMNvmKIizrtp3DsK6d/Bnb952vOlg/ZKpy485rm
XkjeXoivuf9ZQ/HliO5QQJtu+0UMA0YqLIyz4saMOsgkZL2RSvb+NZoUQm9do9kSE5EtIxVqH9/L
zNQrPCYt58uKq61icGqgTqr71vroZPfoHhUE8TEMRvDYS4fxKIOkhYMqjb864uTa8srFM8cl4a0v
NVuU4h4VVi1l/r3XtN89oFttJ3+0SAULRTASBeQlU2bMX+xRWhcbqaDdCOO0OTt68GyqhAa6mKbl
0rojx+7bOLWhkXKqbf8jtvoP8Kg+K8ime6UjHh0Dl9cfLEU6mXUBA8oriQKrHzsbuHgsrwbbI3BG
ryhELdbGWuqXvjNC64Ibbxhujap7pDC4kWWHPp15kDx36fUxMkdYRmVTb12jPZCycsMCfvCT/GTU
6Yvt1luguTu7KbYeZkrfsIlElKyNHvmrRAV6HXXhGvmDB98138CghozF0iIo7JXK2aGyfIiibNPV
ATaXKn3uc2Pz/v2g/F6q/nNDjpfk1XOjwJPN9SrMz8FAF3igLi3zHgqRxyyf4Y+OZkClq+7bybLv
G8gejWNeeRgurUXzhbsbdFPvA+eMjW1T1CM3Mt6+/7MurNbzwWPQoiiyYzU7a238sTb0F6kiXjrL
Pr3/8RdWanNWhWlpHFpGJvIzyEH855jYejNjuFext/GubCIu/ARzVosB742DzNTzM/k+ZYnyShL3
AHbgPuTEQV25BJcOMluxRSJ6U3P78swe+raQskMvS3e5cU2Ucunjx/P36uYySQ+3y9zMz1JO+AUs
mAckpyj5e3X//oW4dIDxz18dAHWRJQXCLc+NbbXo50NpoZShvA0reEZ/d4jZggnE1c5yTFLnSurP
RK0R41lUx1z2oivX4MJjYM4Wvxrqd9K4Q3FOIuyVfSIHm7a4qgu69Omz57sjgwiiRFSetcF/NGIS
Hg33x/tnZrxJ3li1zdnzG+PH9mWvLs524Px0gHwQxzmcHc854z3/3rKNf/84l37CrPTCRhtVTcsS
FTmKtuS5cxZIeV7+6sPnFO5ASAk94Co/h539rTJtnXjT4coyMdMA/WtxnXcgI5ADgZb61Zksh6qp
iJncBFWzd5pT4lUrSXW+uiGm5MEIEc+FX//uF/3xTIPVCC0OilcLaY9KVLlT9qu/+/DZE+0KXxnC
wuJ1kSsdWabIqtpGM648CuP6+cYdNZcEx03MhsQvq7Nda/VCpznTROFjHiJylI0XWcLAGVs9GotS
vzJOvnBvzWUepWH0A6Di6kxVejso5WOr4U58/1xdeEsYswfbTk03bLWqOJc22OWkhrRufmdSugZM
eWU3d6mcM2aPd6X6NM0yKaMSKgISUqT8GwjOeJfWpbMm36pfRkmu3lqmXTjY8Jx0GeokpwHpOlYN
7Ey3d5213Cr5C9J7gM8qLJ8m6Ki8WheZI57Ze6PBrPN3Z2S2YlRhbHadJFfnNm036I/ISR7uYHqf
ah6O9w8xvh7fuoVmi4VTx05hVzF3P2XfDgYVxv5E2tXCfAZZv4apDS/a96trIYpvH06fVQIDLm47
kfLqzJx2QaePUPLK867cQBduTn1WApiq5iRFLZXnyAziVRnCISqt4ZpC6MK7U5+tE7j7GdvUfXXW
IWSuUj0NOGcmYc8hQZ/vX4xLP2C2WtSBXmoWo/izq5KUYTu9AcVCja5c6ks/YPzzVy9/J2dk6GOt
w5PbqwtFJB8JabRwAahX5AQXHmB9/FmvDgDXvI99v+DF08B/IN7Y/trbtUwmjReeSq3MHt4/TZd+
yGyhSJkxh2SZF+d8EE8E0ICDqEiLT+7/7uNna0Qq0Q4p4qo6i5D+DlGuiY1XRy6b71c+/9J5mj3W
rdOJ2oEsdg5SEvcUEgegJCYQsTJF7DQtEZ8alxAuM8+9BVGKCI/VkAAnqGBLRXj5ksh7rNa6AXQT
xOKhapT4QCOVmWFjRIzOQOS1NkrzQu+lJZQvplKi5F0g4dNsSySBSSbbW7LKn/LGiVfK0OYrKbZU
KIyFeZvIwK2qCBSxzSx4E5p6sXHjWD4Cd+R9jFpgEWayDlaG8UfWQDWrQic8CaU314UHqQH3nX0r
8hDvmxxsVQHB3glbxEMMrz8UQsIppEE4aTBWrLMGGJ6amQBhGKS5VxaCCyd4HstUtlLUk3SeI8QR
xyTGjWVBcEbptR73Ne9fxQvV3FzaZXiZpTVhw+TeBFGMlkE7JLrof6BYtQkoKkCt5pq48uhe+kGz
O94GTUr0Tp+dLU3cDln3kXbMLZD+g8m1ev/3XHiotNld72dDWakRb0YNMstNVZOwa7sQmIqKGu+v
DqHP3jWYkSDByUZ2hvJVbisaBgteaoTN1+VfHkKbvV9UFPuhYcnZmYHzrYedaqFY0VNn6R/e/wmX
LsTsFVNV8KzLVuNC8K5fenbRLs28JNTdd7wt8L7hSqFy6WrMXjboe+MMZ0l5LrOcdCztthxZeoZz
5ea99PHjz3u1Und+SF2Yt/lZL3Tns9dJ4TlA/wixwk/+8padLXI14CtT7isDppVsH1UhvphDwzpj
WjE0MTyef3dBZvcUyjAgGr1qnCnb9n3iP6ROue40GCf2Xx5i0k28OlmDaeR+k3EIQsa23VA81EFx
kiLnlMDafP9XXLgeU2z5q0OEfVu7BpOzMxl9aonqcOkVVx668eX7RoE36XNffbRJjdtjHTKAxTaH
oAp+uMI+/923nt1FatcZeYGW7OyYsEJa8PZ9nbmLoC3DK1/+wiIrxvP16ssXNobr3rL1sxRB1UxS
6dwq8lNcMYW2w12veFfK0gtV8JR39+o4gt5oDh4SxAmYz9SFZ2UNPxxPubETnd43VsTevmZKvbCE
TN6+V8cqurxS6zLjWodZdRrIAiBlpfB3qBGsVV2K4C/vqdmCjiKQN1MjdKpUctmGpPuKFl85tj2w
ub+7/rNHXLLtUNU1RT+3GSALqTwlyF2hEPx4/+Mv3bmzR9v1+apZ0evnsldG1r43os6V/Mr6dOGR
m6vmhyAAl0tGxnmorWOU68c0rx5Jhrpybi41iueBtqFnyxC4DNpUQbrQcn3jArId2o0JuCIprW1e
nSQ62Zl7bfczE8X9q3uizt4Zhm5aHqZTg/TxY2J8AKO5kq0QoulGTZ5oM61KjCCFtLSc2y7+oYqv
kXiRteEgjD0lzGL8t/zGH8LN4FxZnC9tt9XZCqF5XdqHQWyewSzCtu2WdvtzsJ80V1tUWKNk58hs
RKvvzDzYh81tkhTLFOR1q6GBwWTd5ZsgH2cnuZFcWVFmrol/ztJsSWmDIB0MA8mg1dGL8Z6kTFmA
boZzsU8MBL0ApXLtU4JzMXc+0X3YClkGHVkts/gG3fmVh3OsR95Ylecuk0QDnc1uNUXsej/UDXU9
mSop4zUj2XiBu1Lrj5g1Nu8/SJOR6a2jzcpHNGUGxj0rPpN67qyLklGZ3iUG4UOF9jEbRIedTu9H
JMdXz2meWtvKF7mX9XcVWi3QCA1zFT39qUblA6bplPCTgmAuMkiXKBzddT7qrmMtXOhZEizDgC03
jCFjlTfedwN53KKQRmWsXaSLCAXXynJGSalekIxJBMyVM3phtZh8Pa+W1Q4dg147RXKWZO+nqnqI
jLGeXrlrLqzZ0yP36sOHODVyWVHis9p7cHh1QQmbp9B27WKpuu2VquzSUWYLXqdmHglFXXQWen4L
NvCHke+M9tkYrCs3woVzNNlEX/8MswTZITXx2Y27PdaUY4Cj+8opmhmo/vVgTbr5Vx/uV94AI5hv
X6tahV1yUB4N9Kt7UwqLZYbbh01SmWXLRgK3EfUD5zCLxBEmbnGjdRJpDVlNXABv+vuBZsGhLwt1
Y/keO1U/Hg5NgM6yKWuNSiNtjZXXiu5KsX3ptMwWTjcC61knTXR2lNH1Wi3YQ1x5y1z66PFSvz4p
MPxEVLjh2W2VHVLLJ72KPr7/VF+oWSa35auPxg9GzkVUheeIqBXRuksFXj400wes8scmOOFo/PR3
Rxp/3KsjyW2nmHJNv2uoi+9eClAg6ftNZxmkM8VLJ8o+Qja68t68dMJmS5WIosTTBO6PtIxMaKS5
svJz6VrDfCoc31gJlVlRJBJJz2DO+9TymwYFsUoSYavfJ/XeqDYxObGS2d24/g98ogRHZftQGYC2
E/fgjanKzxahNTpDIdf2AH0RuaE8SrJP6MNTiD3Tyl7MCmYCAQZCfUQuvw6cYNvy7zq5V9MhFNf8
u/VumqG8uigt3X2C16Lo3A3y1zAVy1LGC/H+Bb90EWYLUcApUkkjCs9GrB6Ij9yYYFve/+hLdZE8
vhFffW8fMLchEX/HCnqO5TtNKZcypHco1vkASc7YOsZdVl9ZUS/8kLn5UEDMw84WR9T1GlCjAO9u
dy0E/EIBKc9WjSj2Q0BjBglchDXRE8v3RIO+f5Iufe3ZqgHsLVFao2NTbgP8tjn7u4zW3JVLcOnT
ZxUQzbokZt8cnkWan/D5nV3Z/fZ3X3w85KuLm6R5HMYFqWShFwEyVkn8Btafr9//9AsrnjxbGzw9
tYyuUVnxrDGDqSzAWLnPNd51MxDH0Ai/ZTA03j/WpZM0WygyrPSSkRPDbnrpk08838L3aML+3YfP
Nk7O0FqiHboEB0jbrxvviyXM9C+v7uzZDTUZdZ+Sh2clsMt1g10ZGL6jXnlVvnnTK/ZcTzvQlXIN
AqnOWq69xEHyVdOjtacm6ZUzwwuEW+WPFZojjBf/1S3kuFkY1kbin2V1jFRsjywGuvHcYjnKLSgg
xcKPCQPY859W3VCtverF4CSqGPF6Mkl7TV7ZsXTfD8USTjL25i3WvEVbfhfhEx8SEcEkIv2o8kFG
BZGN5KvKqBda3O+b9qWX2HkIfRkSzhCaKwKYFiIkPbwqoF+eWeeNNtwIfZ/W+0bejEt7abKJo8/N
nww1UrRW3vNuwazBduJzA3nNgVCcxxr8jBN/Rw3B+akFUFJMGIoDl1O7Y5OOaWFjOfVXX3kwDW/F
+0LiwlkpecSBB86aA+YLxdO2fIXcrKCP4vZQ90XcH/TiSxDvUQeasYmiICPRPQWvJRZ8pNKFcOvR
6AUn/g4glDVfQcfESiL2eB7lHH6+Df9HbLMgW2XQMfFcGM5t4IDGydem8sxbr5GzGyfS8N7KjOTB
fhT5DRN62wGMRLo178KeBn7cRHepUh9ocLw4tocP4hQqD0rUr1RyMQDdLJTYHyH/L3wHl+ha8MXL
usBcqnwsGE+QqvCJmOodsIptnBOHIHvrwYWdWp1U41j+D2fnsRs5Em3bLyIQ9OSUJp2klFdJmhCq
Uhe9C7ogv/4tXrzBRaENcCdt1F3KJBmMOGafvahhwMc8TFispEKPmT1C9jed9lvIBFBInojz9pS0
OAEzUgG72PzcL1IsK83wIeKrqBUeWd3uuRVeTZjj4De1Cfye/i9vHiv3jwMhW2hfY5DAsHeBLQGu
5Z8pleF/3zH2nf/v3or95//rrSjrLPUVLL6H2fLfKJ+v3HaI5+3acGmNI/7jY/52h+US/jgavFY6
EvF0QfncOYLTCjqi4Q1geD+I4zx1B5Ho/7GT/O0Gy0f9cVT0Zd+VzTQQY+Dxf/ZaZHKWwozy3+/X
P+1TfxwV3aRgMez5NSLB5yyl7jz1p3Ks7/791/+9dJdv/8fx0NOWt21kpg8N7wO2gaEulwsvHDYM
uJwe9phpKB8XcUgdE9g8WK3x7d8/el9Nf7cS/jg7KjWieyKufMBB0vlIfAZiO6te2J6S/sVEln71
JhgZ//5h/3idf5wm0q80XSonf2CuSNwsDG4/Cl168bpNjMu2DrXLokepkUz+BvNFh5khAQHVFbAf
FwulOMcE5D9WzD9c+Z96b9chOZAVtE1RYHvHwEh1xTxZPK+l5UKkWkEPFYxJ/vuV/8ML96fw2ys1
y9nWonkwvfK7HuTb4PVHiSmqgLT37x/xT9fzx35RjeaGpXFZPOhpCaaH7SkQhWWHwzKIB2Mhx8WJ
p/2PUtweXv/NsvlT7+0yx514qiQ7F+PP1hqgB6gYVOO9ZEo82A2S7TIJ6mQ5/PvF/cPr7f25k7i2
UdvVWj2US/vRNN1XLYzPf//V//Bue3/sHGYmBw3oU/XQ6eONP5H4OvOn54z/scz+YQ/0/tg6Vgwg
xsIyiodRt+7S2toP0PMIuMtmRN3cjE+/gbr075fy99kQDnd/7CPgM+QoWr2iO3Nqt0vdnzMEvvyt
W++M5ZdwqN/2/5l7/dOK+2Pv0BOvnYCY5g+FlrnP9gbNxika8VuDn4itYdF0FgGMCbctM6wwG3Q7
yFO2MxQF3ZHvYtx6i6RcOrfbYV6g0mN2jTXAMFr5fyRsf9jG/P8qEjfkzw1nWOdF7/zsYVKQvgA3
TZhxNqXHbOsjsQ+2cvEehckvywJTSGhm2+fUbY7FXsgH3szsFYf/sD10ZJQF2X1VlEd+QqY+4gJY
unWctj8yacV7fMGYPTFUHdTl0zTMVKU6SqTfYnqfp/84Kf5hsf4pfXZqV3R2wfXQ2cNNsihCffiP
xWM5//Nb/uat/lP0LP1WLlhtFzB16v7OGPsSihaccDkZJ8fU3EfLWbyT4ZSAiIbp4Pm+hKhXi1hf
qvToNvYTCAeBdzjOPUfdE7AjRxz/Va4hyBCtfwbYU8EzU6J+K43Mj0cgKS9t0RaBBv00aLAajCAN
GoFbrOqQidW7WPrcwvnFabewy/4I66uG1KX/ale7vDF1D+/jzh5Pfjv8zHZaCqaVzaVYHOMopTRv
VsKCUFnadhn1zbyCCd0Br8P7UDSAG9FnXpDbaa/WoDDWKBuYU3ZmB+PG9BID6FTtt0wSU7TwGwRW
DEvu0+cYuxh4DcSNGfI8iuH0IAz4bjgjA5sxM+3GcdcJy364r6vRlNyjQv5cZ1E9tcKq71zfKDrm
IOb0UVRG8eSI5Eea7gSh2jGB2WnkQPoIU3ZztoPS0GQMWaURE6ghtpKRRbotj0uj4TpOQzNILBN3
/TaPW9N8tLOUrGEC02UDFIrEsLinwU+bCzJFnBDLFNRK05oXRgrSY9n3X9S3v6Gu5Wcjr9BGFob+
0requhfLaN76tPUvZV2lZ1EX2JQ35jLfNxh4HJdRTSf6Z8/KwcwnW5PkmoHxOmCj5FxAqTY3hdYV
EX3t/o0czMXrzOucryIb9ePWAc0E98JM9DhZ8eqlDT3qdouBzOv3xUiDf8ktREwO3vHJCM8gBe7W
LcUPzet/4vGXY6vMbBb8nGCoMVdM4cS7Uxb2mozycT3jPnIyZveZwRbIzMXnojpIFyWbUpqqMVRV
/+yaxWXqi91MxQkGY2Z3AHqEdw5oJk7+qr8RmUnlzcfwNmkip5q/sd2IO1eGyidvArGMgX7s5ZCd
1ruisQ/+mDzNSKLS2b8m63ijq1HDSHn7Rv1lHQGjPIBVSM0v7B0DjLcUaJeDaVaHlQ0yteqQyC7h
o+XCpEmz4ttxbVz46IMTSAYQzGYLc8BBwNDCrmyPwq8CMf1QiYNh/gdMhQjT4EM9A7eWEPTmD4hB
R41UOvBFG2EHfrct9MbaISKOesKM8GqxisGGnHpzQZ9ZJzdmNT8xhH4CUDRH+Zyv53TuIPCs9M8C
ctPbBOuXMIdebinjxFV7et8GtZldrNQOp/bLKqoPg1e9x5wFZ+ZwQ9FlNy8CPEamjUR1WujY/tc8
56GEYeivbWwnQJfXu1nnSebraf9fWZDHCjqSVBNgnsNACJOW9+xMQeUD05PDcYe2rYWDoBcjOx0K
e/EB/f1cSzqi9nBH6WyZ5cNagVupjHgwzVPHn976S0PqAY8w0CiwqUyLRvd51Hka+JLn6tBhVD4s
c+gM2yP/xc6ex+GnLwEeMJTJdYz1D+llN6L+S2kKUCKMRxv3RuOvEgt0ACDnZvCPszPcNp57nsfV
3r++LdFob3qRBll5z9M3DDfu1zs9Q3jHnzYmF5pHvsVpnZwwVsBnNQmUk9yPeW8EihtY9WfB/CH2
hQ/2/sQc487TZkrzlhazrnkI5SUDUb7jZ7e6DgVuloRwTI5hQI99gWxWcaIMHnW6BRCpDGEiMXSa
e3eZxWqhs0U/dwtpKxzyxg4Xp7p3sXE7ZCy2NjFPqwcecMK0C/t4XcIggfboTWyiGGwUOXy7tvoN
ovnC9+z08k4mXawkb786NKlxzvAnOyb7MuSi2wHaFoi0fnzkGeHucCGrNQDonZXh7z+CAXHlbwkI
VTF33VOSdzGj37eYAe7rDS5RkOOiNS4DpCp18Kx0idxi+R7T5DcV2WjRmQ01v3s1MgPhwmKRNws2
+j2LLYXjkefaOauTuJvftmpOAk91UTV2Jx7dHqWkPpmHWD/G3jjqElcbIwezcZ/l533NLGoZKAZg
vZNt7l+ONcCMKDnx69BM4QgZ2r4CFmk9duPjsj24DbR7fblgqhgM69lwwItyx1K3eNUII0SFR07y
nINZxZQzyOw52t9s1taw4aPKCNjc/Er76bwALkmpItHxCsYWe9IhixoFLKyegv1d69SHqrHZEctr
w1EymoiUM/G1L/h+e4WY+YxvU4DdbFCJb369tf0ojVdGviLMgxXBzZXbD0c12F+3/avsH1L2BEda
1FQ1R7l2KkmmlWsjTbNPQ/0Df+L3kfeERzxuzk/LTaKpnjHsh99afuPTGUBBDortc7/vzczAYlc8
TdVL5myPSIQh/YEE99zX/RF5o/uhmduXoee3qd05IdZEeTRk/qPJVlD4Is49Fx/x0oDqVKnT5BTP
WkJRjaZUbo6wjLPmHfsLnGSLe9do7qVeHFDevNHqofTvqbAwSpqTq9njQTNerHU+j9jFIYAbtKde
sUSbsjm5JVgwaW/RnDjiTp/nUFsTwUUTH3q6nHFpm9+abfNDBOdW0Jc2tnI1G62u99WLnVIRylh/
xga6p06dKM8n45Bm+nHRZwzIncibvRvDmp6lUD/mdnjaTA2lrjx0myDN5PUt0+xhWRTvek6OY71S
kPqo/PV1yNJLxc+ndVb0K+V02zner7VerzJNDnWjfzAn+ZJzlCF1gDdodSuhVhXboFtDVBrutW/Y
pR1Hy5nQ7J7sbnjj3GxeqLiepnw8qMW/LSrTPTcLp8+qnOIAsmC5gQ2xHYmb0l+WqVtHxVS/CfVG
78N+wWAHxxK0Zc5koIWVQzDtJj0zHklhbhK+0Ed0As/uOKRM2S2I0DBnl749Y05djHABYKoNcnFD
5ibsS7e4EDDb3aCXWSCIJ257RvLNsp1aHPl6PRiNd7vHWdLIzlIuWVQrZzn1ubs969TdHtcqay6N
v5kfg8jNO3gcBIn66ucX5BnAxp1Fb55TWadHsXgDfbTRrd90MMW3NiSXY5vPFpoQoAsBV2Wi1LKy
H26V5e8LExMXu6WbDAlFwVBpqPEina2vWQbW9DTrjbPfb0DTI5O9vNeugsJn1niuJt1uS2lpv5pm
AiSd6gaoBgZXX0dEbsZhHFrnmXWtTr5eY8Xd9rkuAIcxmLxlBhW/HjLS8+pvTqj6Zfse7E1RaK26
1YlGW+HcStzMWJ/n1bqFPZZGqmJwvj+aTpdOQZurEciYizSih1r0NvkliKBSLr87qZkr2mxd7Ubr
5vTokbjFFnyfJc57q4onq1+0gNRMnTzMkCsUeKLmBc7leW3hHtDPlrDjPNai5Q4IvttmvEtsF4ur
zdvFPyuuj36pHf1ua47zWkIVbT0xxqBMSZnGpYz8ZpkeBU0oeA31hEh9AycLO/o1lSgVS7f9y1Nw
p4J6YQs2v8bRygKtbexfCkr1eYC/+pVmJoaNAz7zrsYxsDoI1q3Ws6Ik6bAmSmbHAE7p1tO33Wv2
YTBS4ykZ29IF0m47lIP3PGJiHKg2NAd/8dWIagtPuGpaxCnN8OnK50qLlCPqCCMFoC54lERdxsV4
uZ/JyCqG0bnqA6wTm3/8HJdx+rFM23JbI/87aNBM7nOZl8ApvF57Ng3D+jYsmd5ZZb/d1NIYqsAS
WToHmrasYUNlCII0xwVWtWOg547+Rd5kfE4VaGm8MPXbOhUTEAMPkIkNjcdxpY0e2UIA2wlxqxQ2
ycGaLMvP2WkgeJmFc87k3BynsjUuqzS9G02min3HXJ/rbOqfGM9httqgdBpwCWbIiHYXraNmXnHC
Wh9ny/PDalhADU/5JN51VxvjAVz62avG4c3BLfEgsja/TwvxqefFL1G7941OUsjFghFsrQ0mIzZv
tg7MRWRM5mxQmMDAVXh3DA3brW8Xkb3rtZ2BI8SsRtqqg3/PKOlTgYWgRXRiL5gWeNuLgJthmw0z
LJm2RfgjPqTSgdDrcdLxFsHIuPOt9gB2Koem2zwWtk8MCfW8J5UaDPlcTNZd5iSx6ZsvlGADuxqI
ijaHEV/CDuXjECRDYZZx0fsQWNWdbEBtdukClND4hLY6hyb/224VejQMccxc+ehZgBDtmXhP11Ho
b9fZHY6FJo5Fth6StfeCxc/2sg9tHg8AkCngXbW6+CvtrE9XaC1NkmV9MLSU0sn8o2Ij8EvxNHv5
wXJ3bVDtM0k/J+O+iJ5qoImYp5tR1dneAcgAV20efM9/83t8/Gcc//HjYxTCjeeGfR2OF7dQRzFl
FXfD1t1rW3bnuc3N2JUvw9IeSsPnaJ9bPRLCa46eNbrXtTHTY9E4CoM74Z3Z+OldWQlgR1OU5tGw
IbkHY6LpsD1F92LSLqkP9TbdVy4pw4pr1K/ZM63rZGJkWBvZtSuTq9NmT4wilWFmcL5ky81McTVo
bO3OUdsarGN+g8L0wzPzX00Jow80nkRkWn/3GBGvKr8rBxs7dMr7BmatrQHLS1jt41J3DDa706nb
VYijE/p9GSvOwnGd3iDTf8h5+rX4swvS3ZUBUASUn22NX+9U/y5n+OtVowqIP4T+TWH+nnuHRbTc
2WI97UKsacYGsM7/MgR/JpfyJhfNeTKBoqb4nO/P3atgS7luQqjUCe9l8PskLDY3agtzRlXsvi+S
63M4UoLZd4+W4x0xWzhQ9X4qqsY9QKEeYwKl3wNaEKPFSngfxfcd98svvcN+1cLoHutm/dgcLNhq
1m/WCPnEYFdxwe/N+e0KoziJrC5eOrbzwEkbmK7asjOsdsXm+IJN4S2GyhdtlCetXL7Gaj5683Rx
MDpYs22O4QSxqU1bfhiTCp9YKw+Vnn5X05TDxTRPSauxIWhZwLv/5UGXCMYVHR96BawQ5vJzkpV3
4zDZEyV+ZwI09wK5QMgmsQmbbg9gVXGj8bxoi6qeFmWb4j2u30qhFUE61h+Ap8+l19942XYtXAyb
Z/unqpmUspqjKe0hwH0ZJ93l4E9FEeukxbazxfOY/sLmZApQl2gB0pvPKmtvBOrL2Nky67B1TRZM
EItJ8PZyjoWYvMQtLB4BwAeao146eg0eO4FLrrw1w2XEiqSfq5vS375S6iNDJhEntem9N5JVgSSc
Azd1H71+woGvua3kejX15N5rB2JFVp9lqPva0C+p3uzTFV/KzyE0KXoXs/9RMMfO+U23dLJJPbFf
LNFO4E5cPa4UdpSjRzO2f/NgPRqpjTetjzei5p0hVL2723bfLVgjp+p3oTsvi2tQCiini7V7UjAo
clt3yyuGlLcAg+7QiHWYaFAawqvznBvq0Rr9oyj7315L6ROY6wP1mk+0h4w2YM5cTR9Ysd/sdyJf
/ZfatU92a59LosxAgR3nsaUvKhX36Vyf8rI8zTmsAIXhzBH9pc2yNWNXQZYtTfnsSPd+JIgP8kK/
8+bhp72U6oSf9xY2I8T1mlIVWD6sM1HzEij0Pc4g2WUcCYxVcmRF5/QNhhiQTIMHE6GKo2GL4Sj7
p8l7XDuGxlqi2DrwdEKvSdJbYG7TOccY8BZf9z6sx14+ab6yY61dB4RTK9RtHyLygzEVzXPu2RmQ
m+J7Lee3SeXVnd00JQeAYdw0uwKNq2Sta8o0bsXkM9426TrvyNpcK1OZH9g0ru+LnqOn9NfqQqHO
f+sX3TinQG2jwemmT7e2inXHzjsCkKqT/VzkUoZmzfrprApmOyWu8gBe1qYMZs2XfuC4dHrVQijU
5+mBp9p/NagEaKUId6VzX+hYVq5NeW9L4phyIPYsakPQOEsxTdGbDduIYQwnhMAAmpx9sA5UZDAZ
3nYFspc9JlhpLrgnWuk7YcP87K1DQyVzxyqzXYVm7n0RXrhPk5HKdzFt+PMsnl71wSKNpMBA2u4x
9rHNBNjbWFcX8hSy38pd4gpvJo5NOS2h5bRgV3Ss98N+GrIbs3PEpZdrd8G03Dv/j9BysavsusJJ
gXuEMWg6zOUVSPV00OeO/nruyqguNnHdps4NhT6LkMOrevK32vuVL+IhS7Z1DVuvUOGq5X4el/Y4
m0Rnhjz4UlgjEYueHeFWznjLWl1sOOiNDU2st5knypOuJ3QZG8CPUi0i1nS3P7Spg1bULmb3lJZT
/ioZajmihlyDfsi1k9wKFUOVRN/Hv0atu9LrgoJITcPQb0tdaZE1WhXkjqrCuYgxtx/ZkOofTm8v
t9NSG2+FuYDV0gpV4h/fJvgB1/11leqn2SuKWFxBd7sJM4Vh0OUfmC0MEeDZ6Vh3yXA72qN9UnjS
gYZK6yuia/tSlJV8m2bTepXt2N2qIfcDmeIFb1sTUBkGZ3eu5RiLsa8ieDq4U5qosDfPKinWM8NG
4ZINuk+onrrM5tnGZLx5SwdWEnPi22YZmhjGI+B4MPaYLMssTHFOvxFMm9wvskFDbw3g13mFo0YS
ndeQCU+lLfuwWF1BmdIlNXFmE9RyD/mcOE/+hUQJ66cViHAwDoKkw2M25k2rbJSGQ7PmiGKSZbu3
6gSz127AShc/TImbrsx1Pw99s+1+FenSIm+XuLzbpozWtu6PQ5kOl6KiLFwJWNJwoud4ELv7tFzm
8sucGKsTjUZbQKLqCsxabipKVrt+bnD9eRe4Rx44ivR72cHMCNx+7/2ia/Z5ebf52G/+95JkeVzr
GauEFkCEdXAbJ3JeWXdp+0jhfQu20cY9Vu/AiZfc0aYAkEK5Y4+N8i6YJ5fsulNt6DvkAHRN5Mdq
aHmYFZni05Y8WrmPhyHvPOQ2m3GQiWvzTNPhzp3BYfkI3K9+RTFDg+MVm1ouL71ru/AqC48Snul8
2ouitViIMjZ7IkWTJs5DN7RZjN/AeqiHBZNwc11T+kYDTL5kyLlDOqe9x0DEYYQ3C216lezJTROA
XnZ/jIY2hyAXqM7OKVecZdNnvabqqFvrRoprTxgoEUDNEmSioH0eCApd2drIqNyYWa0r5y8NEtXF
XDVC0STBvLr7DY0qypv6Drzwk+vrd7BFX3LagTE0w8euUBdSuLspr3/Llj2t7vUPEwoXaefSRH0P
A9Dq8DldqqKJNNvoonLpLdxRGa3idnHoWeKFROp51bSbIctwvlblz8rD0hS3qZctMTg2vEzHjLz9
VRI/t7gSb8CkbMc4iWLKAr2yj6yfX1pqx6VvHEs9v6/99b7pbSqniR8vHME1lqKqs+iJoDuy5u2H
h4xJFt2Jzvg5EVQ85R6Xu/mLrBiN8Mv8jamVPd6pnjtiHFGR2eezzpces9tkG9dwb+CTwA3kUNVb
3aWv2mRd06p7q2zv9wIc0/bKH9WCy0GZaCLE/xwT7q3vOaHUj6IhoO7nhsKUU95N+x5MAQGGu4HH
MTYrOUmj+zxP/RgJk6Kr071tOnyCev25lstnm6r3ad3OcjFP40ZZsl/dp7kprsyS/U6V9mTgc+4M
+aGTrfPq7gcHkfMaFl7+V683Y2DmuJAT1VKNpGPiUarYCAsGz3g1iho9mvY+0kalFXiqk/6gF8mb
b+YvBWTCIPGNE6uKBqvZ9WGHoWCElj+9E4XxrjT3hzkUPwAkLkzSeE7Qcc5T17+Y0rxNZiov+dan
t8j86h2IdnAb9+fajCvLAACHkpKZXdw847VHRNZou4daQYixDuNNMZOR1rUdzrbzMWTaVQhRhH6m
T2dVzCMe0ZhFT5r9tDBgTxeAHg8u1njH3PF7XoCQ39fsHzDkmyG2C/doutbvxqc+3xnQMMUVVAeB
R+fclx447GzzXscuf+29FXxb6U/RlqvPXYGY5dBJZ/NI1oH6xE4hlOcLNs3NUaYETMb0rEFHP0yr
9wggogmcBYXh2IqOray5syhqBNBwBBAtCTEU6/SSZoumXauCB0Qr8gicNnLa5nMzKKM6i6Tu3omI
AlRHgZsGsrVkbPe9f9n95WN/TZ9yZ3zfelFREE32gnu+HH14ftS+JjeaW7GfwNnL0HRn353u+pzw
sqtvXFZ72qO3a9zfDqTU1Nhe6dZdBUJ/Hw1YUOpJhcGJ/2hV+tPAjGRoVNNnkltu4FT5I/9VhkUF
kFX3vjJm2UIcCAjAZP0kZ+vewUYdE3Bxrby2IxIfv6mUMVe+OR+bSN2zORro6NdqPNgwBsPO7cxw
F+DXJVFE3hqc2DP56Y0qdJ9VkL5pErSHpYo4UbgjZm0vOXHJhSoPEaJTjuXVKmvnoFwtO9QdN53K
uxtnCc2L3vXiJS9/i9p4J24aAOaVVbz1a/5raYvm1GbZeMVq1YnMcR4OnRhKNPuTFqS2/ys1F3ky
cvOVDUmSTMGETnW0GW2h0exS+5CAkwMnSbPtFUyaFmWlucWL1Q8vhj59M0Hs3yauawRyzocYEZ15
mVytiSrHRliM2vHqac19y1PLyG1NkGeS2pVDVeSYmekcE4n6HDLSuNDdL0N9hLcYlK3dHLay9yPO
poplotcvwl7hSsj+ryLDXbye8bNfTAnYtlX3HOHu97gO9rNbw8rh7BZrgONYCXfH626cvudnpVad
BoaqY6/iHqUGxSBBe/BMlpWENqX9B/hIH/1CI6lOs/Ilx/MgboVLxavz14iix3LjJVUbEZ6nh0FJ
FzASHLzE6L9nxex3PaQ1+UjW0Lko2Ibgi39oolNXfdJ/N0vd0ptt6XQvmRd6VgfirOzn2JhNQTGn
vFlnipWzzfqio8HqZus2RzvITEhio01KVsyWPCFyoZrjo5ldiqUKbKwOw2nU7ZANvYlFS+OcEhdA
msxgq8c7Lg9EXWuH0UlU3LfuHKYe5oY6MdOTGPHll7TxaG3DNXCBZEdy8wQnIyugnEd7d2jvlmuD
DSZcZrRcEIbf2wEBS6en/mPva6Tw4M81Sa8RvQYgSlbgyZNwX2aXFidxnE4TMPMfEqt8VlVlwXed
hqDqoKdDi/YimjT9fc5fkArYF6Q3ir21IepZ8Ycziuyj30fscr0XFzp4DlnKNMepxqmL35EVkr6x
jZoNBo1dtTz1ZbqnNFR3MMAvYjDeKuqsxQqUp//upVYjrTWAKI/IYzaXOHHcBP1uX1xzvIWBZmhP
qT2bgTBbbhzKj1A52rUw5RpQikOoXNtQyfJOHIBTOJzi0xtZ5hcASCOwptw/oNZ+8NIVs/8hv5h5
+9Zny1cK8ZiaDIbqdd6RKftDS0MkoxA5gxAeSIVDgCzqmKrlWzcIHvyGevuIZ5PXzGacecVMNxRL
u7mj3Sproe5dRbY9zjxj3Vz0AMR6Eayab4VFkyjy5WmITdku4ZCmNY/OTqPeVV9mLuzYNdchwN4v
OY6DpmKrEq+l79kXJB5NlNbTFvUDF5CU2qPTG5Qd8DNpD3bhZeEq+l95481HnDQWou2V0wv/f0S0
BN+USz6IlN+pEBE3qYp6eWr80jWq21m6u0mJkuY9FcnAMNkTx9xqTqN0f8zrmIXGMN2ikoFLbpdd
OLRcDlkPJfQN9Pus82sGbNlB+45efqe1w7Nm76d0t5ysNqNstdGK6SjykxvME24P4q2s2jVuPNFE
PpBstzDERQBVOZOztI+yNh2EV86Tb2tFbI5FFTMjdQ/R69c4mgRMxSrC0aDukUHERteCbezWqjpq
25mL0FOTckRBN2j1q4NhU8RJ6kq/NwRWEy4kyhsqYWacA/wNVA0qO/fhMGu+SVGnW/8qADDQQ1x/
ZH5XU/yFISCRCQOkVi2IFbu7sWDDsjp2BrWrWVFrKY4TDWk89QX1ZlvyU6uFDi8sSWMLGsJjPVuc
9okx3eluNhwdJKWRCwPz2C8ZSsjF24ISBclhUdv8TKFa3ueY9h21oTFeXUq3ND7kGjkg7s5a6vvv
S+F4eFginZ+odd5JvEDiUa/Nc1eVILXbbrth1nlX7htQ1stijdJW8MIuxICgQ5+XPq8v4wIpaypF
EhoqYzEDuYmptJU071I/SOtNRm7HWTwMg3VLfqjuRWaUhKH9LMORu/WiOqeHnyfGi+bPWmiVRop4
w+3PMKP8d2PEh9QuoUlUadZA9JzL122sxaFMvfIwt5n5mAgdhiUjhfd+Z5hnX6O2piWrH2UYg1/r
me9RjGP5O5OJExjr1H/OtBEOWTp0z5KaKx5E3QSnJumRcawVDWpzMth360Ue+r5U9ILm4SjqvZCo
ad5P4WcO6pBGf2kHPIqSZQR10av1lj5E8eUmBaK13sgi1TTzQ1mKGzQR1yTzKW+56rE3iQxtbeaW
eAlVgrVZf6Wj7d+vNQ3sNlmHs6SiSig0VT/piXvpxQHJ7P1Y4UGxrbnUUztEhtO5aQv7Q6a+c0Nt
1JzDkjK0DIR0zEi0DvyuEWs3vehl5Pjo4HLVpmeHJCrW25xsafb6/m7QIZbv0TQd+sRziWIW/+oo
43tLecfsHVDv0+uLytHEJaEt8A6TJfU3HVz6KDihTYnYpNJyardq0c8zro3RunhzoARYjMSUMvIM
lDSuju/r0KHMXDS1xG5peYdV0qNQWZKww5WNfbvNzXZ0RodN3R+9FOGZVHeDgSKvEJn9MKhtODZp
Ob4VIJ4oUyXmdGogkb04WdHcdiR53/om2hefjOmdcU/vccy3LCaKfKsWnnBplPVxaqR+NCp7u2VR
+T/WQlKyWK3+qFypIrZt5+ypHp2MtebxKsr2kAz99DiDHo4Io6nMN9nUPRd03J7q3vcikWroIifL
RAxj60fdscyv1WqMA9LCLE51VYSOppH7NpihDTSevuCIZtGMC3tUpHX20+ub4UTWZkeVmXWvrV8A
nKcEh1d1MT8XKl/iZdWyD+HO5n061c77mg/TtfXbBRmLhEM+mCySWtdiVVf2gzvN7uP/Y+y8lhxH
sjT9KmN1PegB4HCItak2WxLUIRk6bmCRmZEOraU//X6o7Z2Z7qu9KotikMkA4O7n/OcXoqzM57qL
vR9OIdqvSHvejYB88DjVwvlYAiu7XxIXqllhMp8oVPAcVX334UilD5AaqyN0X4oNGfd72GPjc1OX
004WTA1x01r8cLZ1cmPmXXvsc8cK26Hq3is0Pvt2kLhwk/9yIFcxf51Mk5DZCKwVSS+Jmcx0d3jd
Dd9OmXenwAV7idymeC80w1dzaObQHCdxbbMeoCyWRI+JyYGjU02hcmK2yayOL7AlMuRNA+BHK9R7
6smI/WoS1oZJobyTXcZUAjXBBe/D/ux7rtomeTA9T6ZXHRbfVazpyTBfGb/rG+T25f1KNsMJxua0
U4ZVYcHrdwi4I/hPqePJfYm/CWPenkCxrPayo9shEZz6vGVeXxm34yjrdCP4Oz/s0kdpFJXgOURI
jz/L1B+28dSOJwy/GeUILIVO2Nk1d8wikIFRP4s3HM/iG1NWE+2jwDySIb7hbRf2oVDEy/SwTEKf
Isda/A2xaNMeh5fudhSpvjdrRY+QlcatXqJ3lvcIEqA1C7+OhqMeE+iBNTqLbZm4NR6P9fibBEkw
zXxphpe5n9OTkFXw7YtFhCqN48vgAn+B3DDhx8h3vF1kHB9Ij3ahwWTpDvCFJR4bQcEm21sPce8E
LzKi1tnKpeIimdpH3pSmqvsiZxmOF1XOrUMi1E1cl/UliiqP4qsbhl9TTJ3f2FntbDWjmmpjuxXE
wFiMb6mRmQ8DAabbSlv+GRFH/cPxJ/FD0SHuaqHkk5N6/i8tpn4n+9Q6e5XCjG1dJ5bCphGArCi3
cT02dx6+mUA3VnTo/CS/5mxKn+Uy+odC+uJtHqbuNo6d+rh0g30x68TFIBkn6cLX46cabUIrulrW
+5pAxz3h2foFo8ky9E2lH72ALdhnpnixtDTJmSssAgfTwI52KZSWksFcloekgnehHsCT6qSbz4aZ
SRw4Y7XPidXbOPbS34MxksrcaugYlQ72GdjPfVMaxUFimBZibVbByXPiw2JzoFazgGBa+9+9C6Gn
oiq+bfo6+BHnwWFh09zki0kEtaiIFRWZ3NrDUN0xSDVDr6XAzQtjgNPCOLJmhEV3YkLbmedsryJG
851dZwcfX3YYmjwHWdf9iHJPfHYNw3D8qSDZj66HHUIBz0Jmep+WFoAxjQ7p4tRMlVEsu2AkqygG
OXhMqmR6dDsxDLSPKB/BJHp9KvXoPaUZdFJyIsQWE485VFrbL30wvzUpbE46GKggJf8IzFYKs2Ks
Dg53CAiqgoGae9dYV69JkdhXwxT9xRC+OBC6GIdJNRXhMLenFMB8U+SgYPQuv0RVPMdwnLFwSOWa
nwlODSiHk03l2/an64Kf4Cc9TD8J2TO3XhRZ4TJa+cFMAvc4Gt50orNE1j+UeoCwBnMySDSFvOWL
8QfOqnAHlji/n5fCPlvV0J/LiD2JkNrOPee6PBLdQjahksRX2cLbWAEGH7Tc1JpN0BG/mIsiTPwZ
pSIuxY9p5A7fXBz9mfoSwozhEicmsZ4J8tIMQU8IPjXG8ZQ5zQ/MBxmHzXL8mnQgEUNGb8Mif0Wl
/hlw0+hM/HIj3cy9DmNwRuf3vFRI/N3id0ChQ2ZqtCe37BYbl3QTj8weiTprqOAFvjqLZ9wVteNf
s8LqoMdn+Q81VMyGSSE+BJ4uyMAuIzBqU+PtiL39dmpaguo62wTDwm6RNXererxA5DpmqH7kdnmo
YalbTSI2gznk2zowj71nnzjZyGw0IG9TVB6iJd3aDVt/LF67WHPEWvM3mzhpUHCq/FL/mnUT4mFy
yMrgxiIgCzUFVHaogoJotoT/eml7LuE74Fl5Hs3oqbKHe6Nz27DMZBy2DSRMxfQBjcPZS2exbXtM
h31ReDgQxfAAO5PdNIDzdwp6RMIy925Rwq1bGS9N/TYdu2nnaN7kDvToAU0/GVAfoxPFuyA1+RKl
fy6K+F703j0eCwR/OS+Ewd56VswDHpydzjomcRcOdXKXlfw/LTbKhn5QNdUWxDbfzkNysPnGM0nu
GdbzZZUc67I90QZA4zRgszf7IhWg5mpnr8NMjYxYVza60qG9gwOxn1huOprurTkK/QAGvk3ubAul
iNU7DcDogbrzF7qySjiXmDkkcMFErO+Asmu69Vw0DiMX3eg2OPqaG7WsJLnKXg7ekn40pv3ash1B
vNOYI2yQbe8nEY2QFMYlJYDBocYB+NxEDTNab2k+jIp9OJjjiytibjmm7i91FBNGH0U3caTutWzt
jYj9R1E0DDgK963ra4PGu56vfepKnkh17jwJxbfRe47Zq1wUUF7dbOBuGkeTONw26XfkvcIE0M1J
EDbIdEo/lirZacN9SWXHuK/5TMXyldvxvZ101c5sJiQbUHBtyuRNa/aXutI3g8jVrpL9zma/2thU
ilZnhmJwQo/uDRxePblp/JqXfJPWpYn3XopiKJj1VcM2NcaLMQOg9oU9b33bO2Mj/6aq0qCCbEzY
6ZnZxyHlnvlatvFtAlcbgXrLZRo0GTrLjeVDtiZodqtt47xgPSX95MeS2ld/HD+Zf3xyiO5rq32Z
sWanyS9LdlJmNIXBBje2c30vhLr2ut6PTfKRGT8cLGG5jqX2QybMu5qSHKrrrQV+ri0jtFX81tF3
ttoG0Gk+Sr08iMBg4pux0H43zoeul3BKW0i9yyHTjOAnEttaKb8mJ/tJys+PKNNwBJ2PthH7JMXx
Lq4PM7e2T/V10dVnwX2SEVBHt/xuBLauWPdnVf7k8h7w8Oug2IU1c+9kiG/GjCxALXd+L+kpzKvE
oW31De36iKFSa+11N95JFQOtj9PGsxqmR0v5VQFvQOna06jc2J6JiYO7rbW3waDrUxb5dR3VeYPc
1pCo4nYKnWp4qASEHyF3rtTfXkd+qTPTPtOizov4NMp33x62Nppyasdr76VPiPqTOT14Jqwdw9qi
at0XyXh2ymWfwuKB+HbVOnoyoOtlafw4jMmlAW0u3Bkxr31fzjYKjucZUdJAvOCmSZYw8khM6vNT
P+uQoi6UFqoNIVMo31j5WtF8U8BYhPk0F8lrzqg7zYKjHSNUT9vH1PP2661KluXAnO/ik7nTxgOl
tg7NBlSpFZvGGS99Jk9FHp0KINREDqdFKo41Slej+mR0etGo3NfHIU9H4l9xGcAvJjFRLCyzYtTp
08oU20JoGKlPLU6Sq1Ye7kNY8zhVfOn19tiie4xLFcrYesM3QKHID/g1Jas7suA3jLHuFPdLi+XH
2HkMzfRuvW6qaw52VNxhsa02jduEbsmhySPQTcb3+h2z3D0oQx0Wle7M0nvx2FIyIhYxjwG7jacH
0y3Oouh+IQC62GN/CPz8uL6xy0fAquV13W7BiffsN9tA1SFm8DeMqTaLTUvdVocMw5vATY9lt8C1
HbaDWUNPzc8A+D915BxnEkCNypGbqjIfMKzf5uzG2TwfZEqJktrQ77ASWDikF5NY2bkhH/K24Mla
r3Y1ULMN46lOmOpBlO/G6JaTs+Xbt6HFjCxX7WtWy8d6ju41rmrCEQxya9DU+hEBeA88+Bx7znWR
/QsqGpNdId0Tv/g6pc1xTlINxrJepcq8GZOBFALHxHzKOyyQ3zbUxBIyX/4TopPaRAkqncUg0Fsb
AZPODiK7aRPLJkKwskMZo2Epg+MULA57fdVt3bQNtRc/CuUf0yR6pSa7jxTTa/6AH5AI7lSa7/Mm
SWiZ4vYo+8DaTvCkDnVGVUBsJ99hpVamG6xtk11XJf7OKOSVgNJLYfa3jRSvtSAHaZrqXbvY30s+
vJS65Io1N/mYvIgiv4zN8sV497WtqxdL5WIT6eGV7IMjG/hN1SMbMHCB1050pi/5HVvRb3J5nk1j
epzp/RqnvzN0f8hTd5/n9i2wJChfO5LJOee3Njm9zOv0gQDdDnck9IYTvIv1awNSwwIdnTuXCGpw
bgqNaH2okhbJyqzoyJYJedFgtTClq2eINU+11A9NoGBwz2j0knk4pIlxx9TMOFJZET3LKWt2kulj
pvvLOFenOQdfCUjUCHDxalhvcdtemynglMNRg1N5C6cdDmzDSjRcps62OrRFTD47syM/R8wR2VYB
S5FP8bu9P+XnbIjugZaf4X0eNcebCbSFWIaZnGqsBXIGU1xzINGOh9MfAsii2Xh2zfnaWAOTZKBX
OgtOb+iyTZkJ/kJxcQzzbtQAlWlrvAboQfMhPwdZ+8JgB9+RCiKdxQYOJvTUmO1BdvZXg8aILUlM
m4REduRdyVdnGIxeOKPsDniRpvEmylnngzJvzda+CqfkHJ6cfdLl3xElkWDPiX05bPXiLWEZaXMz
ZNPewK9jUJMGPHYFb2hLaFwtx4fuPqKiPxaF/ckMxtrFJlqbdR1WJH7VUXHMatg1vSdWaFu9JGgv
MGp9EE7zu2CWFHWKqozKvrGmW4ow1CrWeJ6GBsun/jEqslfDyFFfDD9T3illdcHWIMTW7XasY2xa
poU+qzV2RjL+bi2GYG4anKy0e12Hbo00ejjk+eoD913FPnzCljzcSZ/txVrJ0t+Qhg9ZXK/k4QNJ
4sdSlo9AXUfUputzZ5Xd1uNAHJLpzHD8SbLrO5yo6/UuyMUxfXhNcPdr48nN3oOR407tqy7YBjwH
XH2KTahT47TNSZ/CgORmNSNZy0lyLPdiiR6DwrlFo3C2q+HZmuOd9IJQwiWDFYN4xAuNtt4a5RRO
6K3mteI9CyN6j+CZwqRziqM39k+mvDOnEtOT4gNGwG5p18wB97aiNwVlfeeto1Gujjardr8rsPVF
h1hO5xiKSuQm55UIAxcp6oGl8+ipprVG/xgG0QlHlwx/lbxqX5fMOokh/cRR4RjBayphVpR9cVOC
1zTeY2RJ5Jk/+vQ2loR7lShoO8aAc8N0ulOXbAm2OMu4yJJm7d9PlFKUrHvMa4JEHDyvv+XV9TGr
1oefi8+WexxBMouGAx+OFk7KN0p0P1pqcrRx5fPIERmP1S2/q0wb/dzKCb0BJF91HqFtAQYap2qs
1gfa9DbwOotQJf7WmNueKWiPtSTPct3B6FGHoKzHTR6VcPjKeuOwAiRHOR+desWHslH7cf448XCM
h+VW4eEBufotiM0H5Uy8BoAzeReIfaHXN8/rfx2zOBRs7PBDwplBRJtmv7HTv2QdBHr+NCi0xmUG
G+29/DD65qVxnKO7OGHnQVKvjKfc5n6ukXnu27ByQtFfre2F+7z+a5Iai0zgM7N5OCBTaLfiLhn9
c1SjypeR+VGXxV4MQViX8uhH80HPBR7CxjFmCXmUzC5UWzNKn3I2ltmny8aih7lAp/pVSHfXeo+V
81GMd5BC4FnZG22/2Sq6NbLoMLnQVMZtVL65PaAZXbYRnRpx6/W/mZ1sS8Bcvr5G1QcOvoUJHpbx
b0xAQwToLy7T441OO3DoYNf2NJBRuRV0XoFoTjrp//JHcfvffX2/HupTHYVUxrEFdQRIlfQ4Vuqy
vNs4wVm6PHV+f4kyC28Bdo247qFtZcGuVhn71grFiYWhN4MvN/OtG9AT4GLvg791dp/XaBTE5ISL
QYFrmDWsK8rlDs8s2p5tLGopbHspDhHssxDtVUWAFMxd5k/QQbt0G5G+mOcHfrI90exyc/o9rnxm
LkdqOk8Oj5UTICqjblCsXHA8KBJXiYUu7D86fwYyFGvbxfDELhoVDBNzl0OvjiBO5yw6lEZbnAaT
BdY2dP4A9umhzZqJ+VFlbtqFzczDqHWDUgrrggDmQQI1jSrrkKQVHrTYzdEavnaFC1sIncC6lQXY
CBMpcfBsF8WOPEiVvs62uC9K+54/ZKYQcuP6YXWpifNsnwzGed2AWFySKXY3JHuT2QWpNSipEczQ
0Qw27b87DI/KlM841OYk2vj2rxwQGDb/WTHyz9ha16fUUjNAi8nDR5+PFeKyyl6m6arcETAOnKCq
QB3b78JZmdmU2w0z0HXDi+64plbt6a3b9sXqeOWJtgyjTMAmg3QemP1Xnhf6aE8pm0LhoXZpUK+Z
kfqs2z5i5u4/BAVMWPOtynGAwprsdlENHzEn7yY7NtkjM+RFOG7pKAQax/IilbwWJups17tmAvZB
YAy/vay42ivLOzHfFk32dfnS+u/S/pWNBQ9LthtF2IkxPTmUaeDQ5vg8Av3uDOYPz4nGWNBT9vDT
J6ybvlHD8ltq5scLzNvcdbvnqCnTQzuh0bbj/tVa4MvNDvmuJAX+ZKTlQIzsxwPBu/mXbmr9UsEI
RXJfL9QbCtzXnZ1PV3toS6ys/7Ia1XwaTgexys5MqGRqMAFWgrF5cJ0JGKFuB6YuPZUKLLBmZy7L
cCFaY9osa2XCAzgwaiOZIl1yddR888Oc1QmM28ZP7xUj7mNfzBHduDUw7K7owiRWtxGz1Z0faBuD
Bu18KODR9NCpSvzUYtR52JYz+G7qkdo42P2Nkw7yeWV5cAYtcFwsRRWqvS7eOnmL6lH4X2PC1tmS
p0iEAiw6KKiqTIk6GT7J1P3pRwqfhZa6dDMMCktot55+mzaBi5s6dcUhNkgSdGRSbgovQAzCEysO
RSXTU+4rBs1iwCVrYyslmm0ZZN5T4znWJc8rTnCpsiPEPxiUcQNNVS++yb6WVESnLNYBfR7yX5gG
eP2P8i7xh/mecxLg0Uvax67W8qmZx4RJVknBjgvryQ9aeRQZiZbrO7qQIBx14ZU4hECR751pAgyY
oyq+XQxZHQZ2KTXn7/RNxaar5gdcYM4zYEUJZr6VWYvm02Zp1AB8+mK21avjRJdV+TZH9aWkAtYg
NHZLJezBPw2s+9K3YhJakdaMXv0IxAGs4Puv3oxEdcxP6/q0SvkuGlS6xrhH+ncguS2Upn9YXbBb
RHpYdHQX+vHjNMqbyFUXw/Xf/dbcBSo9SGxAjUw9uJW7sVCqxI391LreK+qbo3BIZe/zo3CNk0vJ
pkfja33uVogggMy8sW3AeIhrbdnf5zEpvbH6RIyDWijgYAtSckCbmOqUtnHTzd7AodQC15vy1h6H
/t6e7DsSac7II/JDr5p9l7cXHnEUmrL5GBNjb0Fl1YMC1YuDE8INiEWeqsIudp5yP8Y9zwYclVgN
EJ/h5sZ9b6X0pNZ94WCB3sB1SHjvKPP+bBJocOKspBdxhl/pgh3KWD4Ta3TFthcXGucxS8Hy/fky
j/1Lkc84mVPOwIy+GwM0UJibbB2zO8R59whfBWIq4tyiSw/aH/e45ATbZpHtBiHh7q8KTIhbZXFW
obM4Ycr98BekwMle9Ogq8papTHIJyuIlMOuPscq5Yaz3pCBaJl3u/fWcmJthXyb+NcqGu7UQagdn
2cq5D9PJqnazZ36tf3XWWC9iwUovlx/GnO9Np3z1unX7i/ubIkJZ33sG7k+WeQ6a6lckm4epUecp
9R4AhSGm5B4UMp6PxblvaohlFrACXT+VCQbm8nvhCuVe+xYzzabdfACnvh37ER6+feyWBk6HY6Cu
SN65WiW2MDYK3v4QTXbY6/Ql5UTHieBY8HCsRoICZ58CVgH91YiwU3z62fKU+vlp6JOXKCl/w8qr
2O7zU44h4EI3CJvtlHl0217+YPVw/9GjIAwNkI3QGdlB/bNpZiuUHd8/TjWYTlpuGYiecHPcrt7u
XpxBpCXEwrXg3GDKcZ7MHFiGTjJIuhsPusbgcyJzIvyo/YEJ/LwqodCAb6yJXbNb3sfFu4F/fBwH
zAjVtBO+cW/2/ZvFWlV0mNTjjIOMnysE42Z41xhw1fry1C7kO/WRD7FreJ96dS0i7Amg3zzWBj46
YvFpeAZxBBqCdN9UXyX0A5xpsksKiflc2tVDX6NMnTOLAW5GQm8RPwhmZJbXv8O6o2xuqkcu/h6i
S7xrMz97WO2bO8Y13HGj3tQ6RmZdw6pFDoR8MoFuGNOY6/i7l/5DHwM+a5zd2rI8d5P1BmP8ULXF
Q+N+UWKsD2m2nSGUzUvCHMU7T5bxC5Xcy3o/UYleDfY2KG7DsZUwe4rMe3Ta4s7n0g+rs+B6p0lS
kdfOq26Tdn7zWtpww43tR2kML4XABrR0w3UfUgmZz+A8FqL8ovU/4lijrg/So2VCgG/a9tGe1Eff
ZncQaZ7zpnr32bnWn2suExy2G4EV5WroXw8Vc4dyvonmIERccom0gwLYea9EgkfJioAzjt/6tfGt
quDgZS6NMS4GRX0xmp4HobTucXf5QH5Q7IIKXVQbt+eEfO5Ixyynonc2qjTwQDI6HznGcAffldlf
uzOC5TEWy6Guu5tazdtAd2vce1Rvo9n6aTpusNKAsOyI4Ja7iPnWxmXx/S98cj4LRHp9Mpz63j/n
lrxWFosatvVGpmz+TgcNzgj0Ayj/PrDKjO8fH/uAC+xo59D2CXxoByE0FTFTbYircp+ZMZZ25rFG
TrJ+qluXVwDbvaGAXQoTRq+Hc0OFWAFbWSbTlo2A1MFQdequWMhB5pXDfRPH33JqHzz8Sr06C2dr
2pZxdLMGFvV0GmXrHswlPY2Z/qUc9yNYW/tBnJtq4uCZ0x8WFXhRsvzsmJKNI0sH4wnWH7NQyMG2
KLdplBz9zANCzpl4xsHFW/qTAq7nxj2WcQpU4fkUEpX/W/jl8Jm15fisuwi+iBxQUiYnzx7Gvdso
gLTqbC1Nvu1seIWVNd8netrMsFUO/qKzb9/qbuxG7dnlvkVBrzM09n0NX30Dgb+BwTAcJqwW2kpc
9ejDP0esdy4xc3gqu8p7hK7JCNhbHnsL4VBRrsEKZfSl+1RtC09R50wR/eVgISyhMpJedXWS8cf6
HbClOSSGdxNbsGyYWP+MUcJReU88R+2iwoTEa93Zd7bfWWi/Ecl38RwuKj65rn7u2C8YqzdoeeCS
QVxBJBR8JtK45sV0wvFoU1Qe005xp/h/pjFf25gBYispu+PyxUsT5Hj0O0uBiUu/BoUwjcHJQ8Ww
3xNnB2fVA021fyFL2akkuR3b4dwlP2r4lF2FaLbGBlc4xt26o2q2IwHNImPf9qZh31vB0Z1gNnul
8Zjb0QEHAdAoO31xjPwDcfVLORZsqwh/rfZIR3SPMuJsFoBMbvuOG8jtlPQfbsGgabXUP/g5z9Xk
zJhXl59NBO0xdaG1Dx9mHvW7JG4ehgaTwwGAo1fp2VdC0AXn3iHtMnNvdwDkqeuQGphdGg9y+jRy
mkYDFUm0rOdoEjxFQr0MMI2ZKKNkKPVtWwsC2PyajIAWKzJt7I1yeY+X+NWIffw3xnCeggsk/eds
0C+T7QPMaI5h4dTNMSqjgSGYvXVxrttUxPOyxFYC+Y1f4nZngt61LZxaqHjlkzG2zX5k8B6OEjuf
QRrzYawwzNL9SF56W2PtFQWVu1dGQ7ZPVOtzhMJ21Y7grAXtFL2uKaO9ZxZYFhkj8NRCEL3rcW0Y
g+cohDneND31Fi0iQrdR//BaYI8RnsEVIwz9ofoA+pAjMRmeJ48DO5LnFtrbdyXF9BUMZRI6bju9
tnQqj9gULEe3yrrz2E4gaF7q6RUYPA9EcR7jTssjej7wwIgp6N6VRRRacZOdbQlUILMByusYTfUx
MXEiI46lH0NUOfiCLQwryiFFHUen1nxkPVUgHbJDPdnhKHWu0QDRM46o9a0k2QWTMg/+EJuXAOIB
9UAxQthp1akGB3tnzPxrdMfu4um631aJEV3SDCOZygL00JZKnvpymG7mAR12XfRw7wqG8SDG8Dom
yFTUIdNNwmZzNktweMb5H0SLB3e0T/1Oe55xz1RSnJWvcvyoLevkNu1zK2eCY4Ks/4BUUG91BVnQ
pN64R4BIgEJrPi6iZug8wCdsGI1sqglzLr45TW/kVjseM4j3putvIwvULFaY3jRTnd5NucAKuRL5
m2n4KZV0L35Ulmdy6/0uxtGhTXZzl/42WbcbJmLzM50R9sgxSJ4fYOhvSjgEFXKDLShEB2EmBkkt
/BShro972zresadKbQd/YDhtMoeba4zEYyhZcMFBfqNaYEdj+e4XlDyWfpNOR4WPx3bWUXKWmHsc
mmTKTuWKpyc6mH/btQatNNkmKTZiP1xWFVUdkAqCJg6lXdWikDK6EQJDl+KrlMS6O0JYHs+VVMsb
NbW3NWT0bllOuxubTJwi3+/RY86YdlmpE+wct/mUAHYhpLx0h4NREW+cwIXbvhSeh5gZt8O0NWPY
yfhw2DE0wnRKUK5LvOph1A6bJrWLY57ZV3OUzmNgYellaLoBL7lznIBwEEt9YYX1TJOBPFzJ124B
iIHQB0el9tO9w49PuZE+Z1n+MVqmc0zbNb26b67Z5HzJsRjYGZGbIR/EU07Vr2K2U3wtzPKa2SXp
Gjox3xdCijd+7ZU87jNssUo6pAw6jb/995aO1Oiceniwa+sx1lboS3FaMRxQwaMq6ts8QXei4weN
RMKJUG4zNaNvjhuFqXm2/fdadHWsMoTLliVuV2ComeX3APjaBsWnD9Sq+4zZOVXpsuKvPAHo4abd
XKB+G4y2ue9TyHloU1+z1XlMeK8CSfOmd9ouRJORh8oGP5d1/RLX+CesWFHQ3S1FgQNheSiT+lkG
FfadkJTyfIvh+w7e70vWD6s7GBowqCUqDTPI19gj9J9ezHAQS4bHv1xX/+Pn/L/Ud/Xwfw0yu7//
Jz//rGoQchX3//Lj35/hLFXFf67v+a/f+ed3/P3wXd194eP1r7/0T+/hc//x74Zf/dc//cBhSW32
OHy3y/W7G/L+r8/nG66/+f/74r99//UpGJx+//nHz2rgAObTFMZPf/zjpdOvP/+w8ML9j//58f94
bf3+f/7xv4eub5Ovf33D91fX81bvb5Zre3ZgM0QzpbtGe0/f6yvB36SQgUk1YntmAJ8UT2FM3Pr4
zz+c4G8mW4oMhO1anuV72J52ELPWl9y/CQ9HeVNYwrNxERV//L8v9k935r/v1L+VQ/FQISDp/vxD
CLla4f63x6ln2sKk37KEsAPMB4T3L768eKr3SOShAkcqY0xngobXI52/UXRwvgt6cnRhvnyzZzQJ
0YIZIkxGdoZLNFpsWK5Lwl7VHPBEAyAIBGVT90mj4xwcUD2R++XZZzYEID1A4YZdZCVsy1gPnRwV
3SvTvfYDJMhK2q+DzJ9NF7OHGGVqHLvmbupnSuJygA3FAsF/B+w7wY6neITYqFgNtr8Fi75Z1PQV
+Vjm2hP6pxkrDt9Awt1NOKBcfNOSD9jk4D7ht3IzIKuYUbdtKWUlGN0LXNF22yhrz1jpDWQU9fUY
/PZti26fVXLqq3tyxSBIlNadH1C+qyg4ySRinCAYtAZ1CgboBAhgvR4prIl2JwjOiCepAdVLt0PD
l1wnh24suI+L1esscF0gghgHkGYXs6negn5dc3O5pZO8m2XxWpRNdMC++t2KRy5W/47f7F/A6Fa6
aRRmEj5+btFsWwaapNYltth8mtcjjNTO8pBhzF5E0Q/LHYPQb6cbWVPEw0Ok6jOHITRic1MpdB99
27c7qN2chBMWQu6EVUZZul3o2HSAaBFOdg+Ema+ZCkNSHjl18KLz/pKlmtD0J3XTF9ScSz4hWsJT
Ufd44ow+lklmQcIQHOYkpiEv+l8lJsBg48ZvoUmFs2YGK12WSWgZAUMFaFs3XpIhmcEfIdSq/Jkk
GFsuWZGG5EWGEsx520Yoq9qWFM/c6PROzOcmBaIcR1ufgsRkEl9iNguwuIkq62h1yLICEaAvQyfD
bAj6+IhxyxFDEbye+CQM0WwNbucsaYHA/lT1jrPBqaPHddfH9a8sRuhzARK6OH1G7nwteu/Knukx
49sQh8vfM2bjcdBHZVMnjDgD1obLXrswfRkV/ih2GeyFjs7o4tWxYzdDTY61rtkHQbjkbZgWUOsw
JAACdrPvyA6WE359za6L6QtWsve6p2/7PlDbPivppPnrkUmPci+c9sEU87SfbCpcJ8vH7ewHNLKy
3wLvWS+BTt9ir1u2Q5RYu+DG0aW3o2DA/EfMTThzGOxRROSnpZu2s6cgKFHpMCUjfDWzSZlD7soI
3La1ghuJtDwPPv4PR+ex5DiORdEvYgQB0G4lUj69rw0js7KL3hN0Xz+Hs5jNdFeHSiKBZ+49N0kB
MOrMAqRQG88+2R4Mv8nrtTu8CLw4QG7aLBhVg4grQ6DkjfEBu5jPGhN/ireIMNaU3dAgcGij5MEW
B++Whqpy+9eFLEIthyetPe8o8iwYRNFjoVR/paTHWpyRWWiWIxgww6xsGCkxkQRew9k30crT/MFD
KjYEHxTR2ozGXT9M0dVvGBkYROyF1Hqsntcm6KeoPspczYd2wPNPJbNEzTMJtMmHY+ZvcBtYdBJD
dOzM9MnpYDiqAcOtj7d219b8CSe/j3NEN9voqNF2dzTIdtgllQcZAPtyvmq5pwKGNcEx6NgxMacu
IvzWgwWBttQOqyj/7AvxnfhlEWaq/CW/rwqqgWprztKJnwKjsvIvGQ6XUKL33WcOblMkXod5NB+W
roWw62HroM6CEhfdtdlHp5pj3mUgSmTyq5wEUcoAjKHhcS1hbtj22OzdOHuVhmY2xdHAvluxwvRg
t5UWGR/DFFDzYazDon9y0uzdqlXErcBr5HkGaog8+46yoUAOsJcCgjjl8n0qwWFmkXGtx+XAX3I6
yx508XzwFanE1FNQZTvYWj5OpiPXAmQv2ExMxPaRD3qhUvM3me0+GhGaYK+OP8i6u4gRuWNvJs+z
ZiWd00GA3AWR2FzyjEk9ZuI9A2p061166MeqDerWJy6iQcZexlpe5qi7mp4xsNSimvLIQhmajOnp
VMLm9rp9kW764SG5OElin9wqMziBxF2ET3rXW+6HqEkk9usEpgQM1L3TlOcVTUhah7oT0QnSVcw/
EXdl1qjAQwR0J8qHzmnR8ntMhxZCPjpPXTzDshDWor9NsdNLMGvvqfPB9m5HvhhSUrOtzuPACrLw
8dgv8a1dhjSQGbiSCZGaVgyixvaf2QLZS4cUHGmBgAp3CslDAimi8VPbeINjkFt9NhxFY8PJsGG5
Vb5+zPT/nywANcq+SLMGrNctDzTWhGDa2QMtFGSD6RSxXYndyH6ZhhtkF30ZMgCAi5Q4A92ZCWpG
H9wUaDSqgQ8geWoaKEJM0ZdDqzYKmpEHvelmBwyhYvij4nkJEcOQStgzxa1V+cDr4KG0VP/ozBqk
4eIrydMpUFaNXbJ5QqzEQiYH7KEybNXLdKTwgcgdD6x5EF6VKze33a81B/1nCmcJUQ1QVyI5wMQa
CQLeTMFYImeUUh87WBZQigz7FrPbrtLmNWm+GKych8I+idoAZ2NyMmjPD1ytdKBXVEcYDaFoQF6E
dgv8l6cgSdPnLZHvshggDG2R6H2UHocyxi2RolLhYd3iOlKU58xGaaJnlIJ1/Bi32YAZDc2EfiPw
3TioJD86bvKjbOS5bCxryOOaUdLYlgeLqcgS58DHLIKKfPeNKis3so8l8ufdxC+QUEc0JuapRKCc
Me1vZRfwJCL97fZ4ECrvhh6hP8FtP02te8ZufobJHkZp+z0m8tZXRv3IbvA21AKPXuaH9sisEer/
uRkHN8zh76q6ulfNoMN0EFCfOAMmRgedPbDkh5sGMC/iTLKKej8CjWINzepbI1lCkRyMtBKcg7Bn
2HgORX0YJ+cRV/k2S2VWpxb32CZAN/gl5GFGnFiB1u1mAVkzZuA6aZmejdE9cCkZlErIGyPXezc/
PBAIp3GavJPvlOsO+0ZE63ZDTpshw4vfu0joQ4ZWNJwiKMXdwIIrxtdJNMHHSg3UxwisEUtkJ0Pw
wdO+onis/slxfIljZmdSLW8sq7Gy0cOze3hMs2Hda6xl+9ycPtep9EKVKwiEbTPcLdMCQ6MEgWKJ
ZLmtPGCLHNZLnLqAp1nJ7BSih9tkaRPgZcbmTpTxHQzia1dgwHXWiFl8gpw5LuG/rgU6kIT5qmFY
47Fw0CfOpcT/yvoePowD+ozxtGMZd9igNeR7zfA2srELCY4QcEzPUYS9HL7VDp/6+1CZb4P5bpZx
fJmxvgxYXnHmo3EAVV7B5z/PG3J7FuRdVI59EX2M+7pu8IdSwTeQWagjjYgEAwHhgzM4wMNZNa55
NBz/3Y+nX2OO2TrPZAQ44jjOfrmhrLflRqUg26Ntah3QWtIi7tcY+gcDLU9V9oeSNVS0PPRAXGID
6NxMgt2xD9K4L8697sA+ereuZrjumBYCVVYegxmd3D56YXaAf2XJg9p0TotJylbW2cxiGKk2unq0
BUZNuxG0uetKsYGIPWLrYxcfdRUZVKeAXs3OqlEVjUc/JmPRr8cHa6XDL9Fs4dZQ6YYuZWASqL61
9oZIGNLMYBa1D+ItKsv55FnpAjf0Cnq1w3XnXpOJkyMyuPxFTFQCeCXAWrjIqckUS5Igt0BRo3bG
Sp5xPE6+MmhjMNR4bvcXJTABmOs6PVS0CqnjgozmH5VT3J4K3HowMq8LAgIKYkMFkQPiAoDYxZpg
qmTNRZNFcZ58fWI137Et3/DYA18aErewp0AOeVOy/TQmn7V5dkqP/XsPotOqun+YzdEBDXN+dr2K
Ic4s/9kCn6g7YpVgf3MDVNzsctTEyNPx+cS82RW+GZXDnBvd5dMciUCKvAhVeo1BJdHoZdbXmKDt
nT+xfUuxUgzbtwCp5SLSyL3mVn1kf3AA0/N3MOzXUnoIyOF+Uvr6H1Y2/OQttyGxraqdpxO8/X9b
nd21w7+igiQPgATNVo0htU7QkrF91HgX2XTKCl1N9rwOTYR2xaSUA/eSWN47zp4Wta9zcZd43LXN
SMcmXpZ0qsLS6ts9/vLH3PhH6/8HZ9kZ0+M2sE2PqlH3bnltl5kFRQmldcxPM4tbvs766lXVETQt
35Kyvg065NDxvbObxdahn6wHWcbPyqWeHcGYin76RsLxbxOP5em87gvUj4CHK6xT+LD3Vd1MtFoF
6lnqQQwRyKL6EkKlYVMUshRSyfqnGI2TYGaPrlhc9OaZRjzNZseLjlnDW9ZFbwyn8nDA5LDD1pnr
DASCOe4HJFH+KHzAue1zT+kTxCjCkkR5p0kmp9pxuYI7Xe3ML1USLFWpBt5syq+cuPZ/M/5dAhyw
09licg9yQsbqT6ug6MGyUy7JcB5hi+6XxnzWwp+u7Ewh07LyqVxWa2W1noEC/3ZISHbuJEd24xA+
xWJ8otN4KDLNUdpZXEU5/7WxpS0anjo16FPkWbe8du5juDkPBQSzSGA8aTgw9t4rp6GPFM7lwllt
ys+cxVbOSj90bS+Yxuktwr2CYxkLWeV0NG9d5+yIKoHJAOfh2jnALaWef5cE7bwzynuB3uhaNuy8
xnh87KnwH9rxVcQE8YjMQO4JAQ+9PgQgNf/VrndvWOKx7xAIYsgZ5k1Hys8a1wLbRsoJGk3PKCXf
vKH+qzoYRUnLmaI5zqKRifyahmx/Xjr2QzsPXB/IVaqC4g2RN+dNr98pY9DwSioHO/GSwHGxZirf
9beotu2CBxGYQQU21vlB14D2UjOCSau+Me3slJxOdtKcMkvgSQM527EdrWCrkbG7PLDSIN53wVnY
28WF6XKzkxWL9TqOsivKbPy3dFYl24DFonc17E0iUzUXUgOww2iwu8KFQd4p9EvUbS9O5A97bOYM
DJSBdSn/EsppzrpJyjBLX43JUqd4UC+yLkE2sn9wAVmHQ5Ffek6JkzH3l8RsBMPQmzuXxn18l7kN
H6fCimI2/i2d4ZJMHeC59EJctOJFH57adBV3w+Icmo3dGKcEbjIrYA3VIaHmN2d6RBjEbwzc6BBn
10UmEjy+cXISIwuUcIvQ2mDJ1fajoKJEtVR422FNDe8RfkL5DfMkhfSRTA1rne6qBuchq1uxN3P3
I2eHuctcIORLDbw49k3SJF0QIhNSrYqKi0gIROqNugGxvalMvvsLldTCyKbT1OKod+gOMh9MtT73
/AIHx4hPHv/DhF9jDSB+Jq2BiUhl/WnIeRdGwUYHnXvSAsIBb0fJzX23k3R4o0lRUmCQQ1Fj7c2p
+1yBJZB2kGYnb9wXZhydZ+9g2NbJ8CMcLf2/3hjuLLMQvGusWuJ6OFpueV8s452dtudinO/LaTv1
rVXTBBE1QHj9Z5zyE6fQrvfjtJyRV1bnbDGuheN/60Lfrf1ChOU8s3jiIxO3AOBHkTDZfZTnGmMk
Z5n3HyL7HYq3JrRo9Pa1ydCltIgZh9YT+DnjP9R0117MCAdrVociX/F1pPEe6ueJ9v5Nr/f0i6fe
K9GNryn3+Og+Oel86TmugiIzysPKjHyiAIYFQyXsihmdRAw3KDEAYvjZzFiNv1rEZW5A/CZ0RTwP
nstArqh+8lzOQZKCtcpz8QIXW/E41W72x58IGDTMp7pCpOdbyDKqyPsaY5w/mjsOEiBUiCrryZvw
92vXFdcpycEggSVcfefbtknN0H9Yj50wx785tCFUaiD3a3F2S5yzK4o6v2Td2PPGTlzxuWDPBjmR
7lD9ljRS9CbpOmDlwr/ZmUtoomXk4x0ys153o+XRFc8/3jL53B4OyhCb+SjPEo0WCljiXaqRkzdx
0MAa7p1h2BMSvvyB59UPSu9YO9rZJ5i7jr2RfeKe/7c4A8gio/gto/RDm60GeGb/Myz3YjB+Awv2
mcOt3xHgjkvWQAcx+34UzA17a0Jv7YOlhysMbnSZ+LkaFkUxZvYR1R9Ormo6eE6fHMu8c+HullcT
DRmTvPzZjWdrN6zxReXMC9lOjQ8m1TE0TPatWNCETTiFNVOfZA4250FYz8AiUeHRyTWtPe6ABPb7
LDEjQAIR9bgVjHGR7RvP/M5mUlN5ZBhMgMwCJmOZ8tU1WvCINQdAZ2EmHirqLQ/hSq5Lci1QemK2
PdtremVJ9QS+VbBQnP7mjxK/4qeiqHKSZ8U4CvGuGQWo6V704IfU9/lZL9G7NXEySM86GxUL3xjw
AeralslFTFpG1ecJ19lHLLInB6lIMMG+O9hbNkrCvJmLrryOPvkaApNdNhYVm2b/j175d7BvmG3/
DiImuhj7SjPba8X2ejrJr+tWL6Ox/lgaT7aT852UyUUn761zM1VkHpcWwZmyNWdXb9+Z/j9ISA7q
fvnZjAvzMWPikW8RHQw8e2yUlQRsw94Ljo/d3VxGrcBZk9B1iwrYLpbJpKnW04CqIjKmnjCdM29x
R8PrffFxuiM/Pv6B+ggLiGM29kPkoGeVO78+WqMEHLRpCGZ/YPOZStgwRSf27DGfj8Sym7CyMjBb
nuYcoil4AdJs5GDv04mLUyy/ebw2yLDVMz4na8dm7l9bUk1OUsYoue0jlma0hWt7FKOJdmhlFY9G
lf8iMLLZNl6TFSEgSoShKdCflv7vEqtw9MYCLhGpGi1rvTTnEHATc3oqOjBwvOWk1tXWp8d44d5H
ewYoCumMcHSIPj0XjAZ7e2wvpW6DfnAIhaqrpzKfvuau/eMwozfeYWn7xjQd+8yoTj3u7DV9HFHK
cFJtAcDZW1wyRi2iJFB8CGbgn7F2gsT1fgCufoEIpzXIo7fceR8HJPKpmY5hYac3VIxPvUY9P0rA
KL5fQV8ENso4dz94nMYUebytk/zpGpI7FNOVgV1BaQJoGEe0DslbputoJ6ccbFz3pROMo6s0gW7h
KuqVhfxxnGJGF4LoHvMXtTUBBZtdm9BocMaDsd6W0XyGVXRAdIsd14aKCF8JBWKMNEmc4npTBAC5
bauJy6GyYRx0bHyGarpafBuvbOYB1dmF4te5MGN+LfiUhV7cQ5+1MK2S/k85o+SNXQzbuI/DqRSX
SfnrdZmiC9cpJ8M099gP0vyAlcFcuo/RrMSlg6qBhCp9Mirnyc7zM+4Ufl90Ohx+8z0DCmBw5NUH
0kFPlyaEIwHyLEuuCo4TEuLK85zXZIHYT97LTNryNl379tAFTGJBN71gBQQpnCdH2+LkqtCB+D6U
qYZsIfVYiOnUSLp/KlEc2Mec0U2d296udtp7CEUkzP23nT9r+6+oRYg222YxQUPK3IXU6O4qubOE
8h/qXP44xvo6mV2JcWATAWAm6AFh9qkjd+P9VHM8oGEysJK8DJhBSaCOxyCO74sEm0zJ5CVm4GGW
/wpsb3vmCbd0kNGOTrO4pR5/1Wk4eU1pPrir9xWNPpStCXtljtjtlHF/SKYpL5WUwcpk7YgfwXD4
5g21JAFKD59UgwfH0mQEZY4+WMgKnnXNfArv66ll8Lsbd4LJwLXvvOqKxIarBEO3VssjASX7Cd3y
OTfLtzUy3Wevsp47O47DQg6PLUPyS5EaK2lCPb40d72HO0Nwm+d+SXPWd10tjp2d3FUVfDQk6ES2
9NkXhBXY0kcOljgwi1pdS4+fyVxeO4BEH5HNIMQZdRT0fBm9Ro0+JS/s7cs9yvIHFzABPALrpi39
OPcan4YEM9aTnBCVPqrILyb+sP4BvySs7DD2zT8JRrxaSFx+/Qy/dfrw2Mx7jfoPVB4iQHb1uoUc
uOpk851q1AfZmV2TuK3z8OX2zV0+lSos4vnP6kUI9ycKFaN5gAx7YqYhmHiytess7C5CLicvyev9
AGIS5Yi/A/4HXgusaZkBFWJk+jpXfvLYzBwxMzf6iaG2acKetBjoPrfGzKqmRtsM7mLNr/CTtwWs
g1MuL21U3J0dQgoJ2I1aHgPwooi9PXxHPK6e4Krf1qvqNJl2zNbpzSqM74WVh9Dlf0bkno1FnYp5
b9msOI6mOUFUV9RUTfFpnBVo4jDXpCCsnmZ+O0J2bXleR7ZdPy/SsVxE79RytZouVdGGQ7UmSJ7T
rTayfO7JOZgMSsqJ6y3gMnocs5QkJSQ5X5m+uToO7USXT02JyFHN/NmYxa8qHFJRvOTOXZznAi1F
WA8xF/fQqFC3DTXfwFxSGP+IMvn2zYUcz3HFt1P7jO/y9gbTc6Slst4ic3AYzUBKs8pU7VuoI4TZ
y7+qNcYQIao8GjGyVNOd+wex+RLXNAuKUnihD9fikPWANxghAyNqAAzv5oJP2ThsaNepJdjFzr99
6nfIokchiAqeGcpjwf8ebSdlBtNuW4bsQzJa300be9PbdNNdCeIhNv8utXtsMqGDvlN4wmv71uLU
4Mm3SwiJ9V3Jt3i2UoUsH5hO5/M34a4ySNrdxgklZ2BunpJaWCeLRb3WLhC5KL1H63MmivZV2N4H
RMsbPDRGwDJ7YH+2uUTK58E278uO0wTN2oUzH3LaiIeRce135Uz2zbGqu9oCA8xvGpJYkrFKjj/b
waK4j5D++cYZfBeILZggttHfaC9T7AGMQLRpfxFKBdhCSy7kfCBTjEyjDJqN1Fwpk1BP6At+rRpz
pLArdOYPQ83zn0oJQkWvvOHOzU9ImXWMigf8TzyVTKkUK4Iozf5WaSch+qYcTBBC95VIX9Bp9Hvb
T3jMdEOkRq25edz+bBfWubJJObL8+ZgVz6wrPvwBa2MyM3JzsfSwRGPs3QqHEEND0uxUDGuTssbi
zDaJDpkyiVt6y/oC4s0m2jxw6J8QA91kP/dPJXpe/6lLHvx4fK1S+gvkiX94F0Z4pekLqLqIpF3H
P872E6AM+heeUSUKoipgPaFrMD9GzyMWbmYYGrM9sBKgny3Jg2zYe+eJMkRMlTh4dv65JBhjad7R
sSrCUyERPzi+/GSXSNqsMG+qSJ+1nelQa5PxklyzCzDAMyPG5TaquKBpxUhoJpF69P325M3GV+dz
TnRsrfayMpEw9QmxrU76mMIIY0tXLvuUV2mfJv/Saf0zQEA5TJ7648hS3xyXiK40rr5HDTZjnTu2
RitKCSYi/Xnikpz5eoGi/F19L4UzO95So8HerYbNx6g+Efqxmivek45GNPWnNkgbt0cuayHkbQLD
AiyNjNkMJizonWGyj65QnIPr/YL1qj1GFX12cbyHPgXQMiDTChLU+qXR/lYmpVhmtS0OiawJscEy
0ktmQLdgHna50XLRIbqW3F3rmIfuFk8GXo7AR3hvHlUM5K0ozDt652gRwHGA6pdYzIgCGQjHovF0
W+fgFV957prnolUZQVTwHSOD9XY1RXuTWLS8offESQ7ZrI8i0oGWV5VBAeHzwY7Htlf/hb34WiVU
slQ6dcBvgSmmIjl99c2X3qHK7kcjHFPkv2VXkCaayRktJfM807bLi+fUXYDpH3z8YLytHWPHdoIh
uxSkLmbAttCnMOTYqWj47ct6N2ncqslEYdW0M+ESJTS/Ful14EQmcyMPY7DMinOUN85RzmzV7SMr
TE4VYmuRlKQvuApBJgLboxmUJ65CFHqh2Tl5gFD3uthPeiinU9flXDkV1lljAA1HIbceV/wHO+nj
PS3Iuz0Iv7/gvRXHGQwr8/nmZEzV33k20JAaC3J7i3jiXsddmNisxJfKuORbrEjtIbMh2x5lhMXk
ERAjKYxV89ffoqESC8ylswmKxqVnnmwdBJKFXS+W/jBsu8c8wbtuUQG7Jc+nR7mBNbSJUSJElviY
crIbwK5lh3SOidSxFxD8OdQzMV3Eam37vZ9o5Zmc6/UJpDwqpsEWd3O+PPlDTkF+TeYCEggNBFS3
59RX/41R7rHHEhcJn2vNGvjf+PGhnuTsHcE7MJ0vH7zK/UXQQ6Zo9JEaWNINXKfepqEnPJ3sPiwM
Xe9dBsnIGP/gyILOb1DQzDA9RfywyCg5twgll46qaE4obzSvJAnFe13m7J5d5g1EwYA2ZEEeN+7m
Fdr3pcuZ0y4/fo1QVhTLHdEv8wNpjLe1Mv6uVS3B+lJ5JejGFhb8dJUw5P2c7OBzY/Gk+Qnf/Yqt
BhZDRWXLmVwJK+zb6Dtd9zhwp7uJRVngjyxn83KBpUcKjjsAqPbLU9I0mkDm0cBNbCJpnLFHJES2
HP1BNKheKWz6+qmzEuJX8vqy2lZ6nItNMzIi1ME8KfdjzTE1lweeo8O4OMRHm2O8j1X/kXAbIPDM
2HJCFXsq72pcxlbzYq8MgPN4Zs7BfHnmKSBMbBjYYpJuYjCGdz5jmJOwpDs0AGt2ymyamqZCORNL
QByzRsyNk7srcmjguivPfkxd1eNxB1qM5XhqqrCVzLSf/ajvX+r2bW6MW7ImN0tn6ITRk8U4u73S
PmrctMys2hBFOtNgRaGdZ/KQLdFv2VnQz/3pDS4DkyIUHy1rkbFZKV08tudZvvDjbCz9JPmUjt1d
3YIbH70p8G7giTY4WTr84doaQGDGd4HMf087PITezCOeidQ+o4+4uMdqNSnH4pWHNCXXSg3eM8Cy
Z/ThqL1da6+5W0MLdQ2TQJdz6tAmJMbAQ73zawaUyPNxojZP07AZRMUWQ0pxvCco59GPjOUgWPft
U5etoGILiWA7DlsD6B971SIw/bgKG5y36CYCpsVd0IUpoornLIPoaVriTjrGwWVfvh9XbM0+9sUR
od8xdSV8VCDzA9ccNwk0RA4gUbdXrAR3cYdtfEFLf7ETGyL6Ujy30saT3a7fqayWY1IloZmXt2Se
7Hs0hlYFOXYqzJdJ+9ONPeoZXeWwI4y13Q+wkMCLrHerNKztqoPyxsGH0h6J+TCF/WBecmu4xjXl
A4qKbU0JysgTEaIT+qsNHr9vtlfIEkzUwEQhyUzSH7zY71BfMPtFHnWLsSV7kZzRxP8Wjei4LkcZ
ZoKMoEijIuGHhZgx/UGl9dcwum+r5Us2K8VVmXdsdVT9bSL6mq1EhTJuUAba//UIhslpkLD7o+Kp
j6oUEw7ZGtz3TPKtO3f+V1sMUSl5BWM5g01q3S4HMA0gk+ABoH3fWEvtZbTn+iEqUmJWySY8Ab8o
lvJ5GcdjDqga3OHPbPWguNMU/iu6UOpVwlnwdyiH7Cc7eU/zPrrm2b05Qosp8b4HhYgOEkfJvWSt
shHoxBWjOFVbP9ohIoc/djnjeeiBgNT+vJ9IMweNilwOoInPaQzsGS+zY3XcvE7zJlv696q0X3Sn
T0SYAS3xUtaxavJDkIb+XuvuEpcHx2+qezJw0XjSQuCKdsNeKn8vcn4DXMHAKaADFI2jLpn5hKuF
480umBE1sQtVpb+2EnzRzIfcchnXgOUAt6+f9ygi2OoytY8JjbbOLHMh8DhLftXcfiPZ1TwrWvEc
IF3PZpIDZpP/b0ULa1JCBrZlolkfvsdJ3Ps2M/4EJ9sW7BSODqM9a6rIOLfiN9jDoeNc7KhujuMW
KkBsJVnhThMaHoFzWQU3xJnHsPP4U2lq0/opea8zFTQeoFQxqC+nLS42GmCkX38X0zRCs5yPZgXD
qKF4c52DFR9bZ3hhdFt9EFsM2NHf9V7cn/tcvyB2PEi8doibnA+egB6W40r2xfzoxvq3dXN2D6aZ
nGf32nDu3tGcQRqHC+GeUMmY1AfTXUZwBUNEukTJok5YK7mxZfkxpc6FvwWbcs+yUV+yhUZV721J
bLMBDMBTD4Zkvyas9NZ7LFs8mP1JUZ2wvv9k67hnNGodq3qhOs+wGDi5opaBudW4/jmdGHzOPvd9
lfgoR+kz8HGTC9lb7RwWW7NA9B6lKrskp5v7sCYc8+B6ghl5XTxJJGZrsrRnd2lOC+/DSXiQtGdz
vgzqfmxovdFtbEst95vwWGowLB2YyiN66dL8cSiUjCoJTAOESuOnJMmX0zXpngvmznafOARNb0TC
hXwuYWFK1FzjVgSKYYXkczT9q7ckeMFK79Ft5N2CoX6fCQtEAJz5xb6LCuhPRZMcV0cAlezoq5Ez
aCggyaVPlN4b6/JWwGcPR2o0LlyZ9wewm2mQut9NPvArJPCGmHsfVdSCVWJxGvQNe9rBqW9yAao5
tX0e4tWd4xkX+foCGWA82gK5t7H0m8t9PAzc6Rnd2NHFKxIirt31TRndbWtWdyN6IRdZV8ruebvO
aqPSr822jbR9fzcJcF+Uf08293dgMoJm9ZBeYb0Z9xWqvZMaEfTZxc+QbyWpA6519qNsTwwXwy0L
KkZjD2tgEXY/sz4OOuocvzJPRjc+lb77b/sHpMXMp3zU/81yxptYe/KSyOndX1GHrGkcDFB3jmvB
hUFESoh6Ed1kzqXhlXtRq/+Q0q7Hap4RzBDNsJkWmVdXZ7aPiOisYiB+BFWQl/j3zMf3ZDnh3iJU
FIGv++F0e9mtR+Wk46fIGsAtOdJ4ntQ92SbE++E1H0pr2eXtwFNQ9rgwF3WXAvBXHouMqggMk8Xn
uvQNyFyqQh2Z7+k8u7sWYDLxkxXQyYZO1ZZEXGFgo4uK7wqvLw6TsF6Br8VgOmOcS5a8Ml2vUYRK
xWwBQytlM/Vlf9/EJZuWiGQSXV1yAi3JIiJT2gyr1blfBpYDUdZqdtr6nCAuPaH94C9XygbXmymC
1vCOFM4uKsriNxXHQnb5GRz8wbLx77UrzDoPF7znazIqNSHFyjQOpitOczWaR5UNr05EWj0z/hNZ
erScsZ7IiGc3QV3OAdEGoIb66yK0PLktAXE2ljLA9hXcMl8GCbuo2ZfFoRuHF3teGqBlhMoqG0fM
FjRJ9A38jXH8QIN1imng1h7npwPhnuV3wG5TYDWvwBm0Mn4v0qqD8b8f7BGALFPkPegQVnme/y1J
vgoaY+QSEGV/6SMVLhX7ScLUSBeV9+Qvxzce36eK6Gv6eMcJ7MU/YNyVeIbZILNb+BttKa704uT3
Ok57RzmLFCLDIDEpIpJtuHqJT7MxOF58wK8bDEitWzYyfzP32RrLPwPxKEc7rtjkG0+aXzBA9rnu
aV6WgHddOt4pLehs3R6okDeSlwdhi2szQjlSnlOFhqxzz4AMGuKxsEay6U2OMTi4hE8PBKketuCJ
Zy4xwNfOGC5xc3bW5pK4WLXn7LOTYkK043GVtQubeUa7uzkjgUcWw/uQ0pSgjABJ5syHmq0JUDdB
qpV8ElaNBWF8lyy9PzSaKdfXd2phhboV0oze4Txt8oC1O88+4duwGhFuSHliXwHiFAJuGJnsXiby
75DlftFn/JpF05zhLfWZKd+iiiV0CvYdCcoakH7NJjpBZcAlQkVg4WL0ytXZ9369nKYY+eBsIium
gbxNDZsodnfGBWS9ywDUf6kMyCtNe6avg/vZEaLSkRpiEWaweAxNGQnhXz7IReJuyacrZt3HxqjC
wmW4u8hXhX5mJ/pZ3LsDleFm2KGqghhHFBripU3iM3n5Y4fyGJM275LDxKPE8xkPyC7jbPoz5PjA
XYWCC53vzmDVFinDeswa4jRmCaozjxQHVdW/mJX+6Oy/eQLZlyG0caiL79yLt7lFe2zy/pb6PnZ7
c2aMFS93JKP/CEiUIFbykE7hBwYdj4+hz04/50c2RNi2/aLc1zmzmpUcl33dEc2dS1ThOfnXu9KR
X3pELRshiXc2lKmd/amTlVUaTgPUewhuh3UBFOhF6EiBkkPXVEz8D80AxWZ90wpDibGRGyfzfhq8
EgaaeS9MgWC98v7LJk3EpaSNXldkMIn0i2AwuqszsfpiAT8Eqv41lor0YrNJA5uBIdPcVQZ2QTr2
UlhLkAK1XJQCwYUpu+vfqZbkiTMQEhLu+ZzrWXU9DC/RGNxyBb16GiYxkkwt1lepN7+RmlmVTRK3
ZTr+ZYhlh8BYEFYWm1+g+2b/DZrX/y7WwnmaqvLsjSuQ0ZTRrtb5D0ZU5CTQ4e35yUwsIlCQ8GDY
tPlSyitPWPPA8PTdUc6nlPIh9dqvtGzzl9zBNbnwjh17GF4AJOIJC1aU0iZF3kE2iYUzG0f1lKEf
9xe2HlE/zXc0Dsn/qDuT5biRLdv+0EMa4HDAgWn0LYMMBklRExhJSej7Hl//FpTvVkm8ZSm7gzeo
QYallCkxAgG4+zln77UpW8PQPitPBzeapuV2CHO4UmzcnpXuS7oMq9yPsItXi6Gvuatjla0t+pSA
RdxgR32WwZufu2MIUJGKwa9MOZAZ+ogWzQHfTt5juC3NoaW+UT5IU8ZxRldD1QUwuEhsrm7W00Ge
kL7jGhm29dzicKcm3fijSVydZDHNE4GwT/azjhsd8KBqtaIUJircercTaa8J86OxEjAkK138V4al
N3viLc9hTOc8lpJasbQoRgfwGC5rnl5O37zKNCgqwXtprr41muQikxhEeahX56k/+AHZf9aE12f0
1ilZNtKbnw8HoKjdZwWIoBlGJfyjCblzkRktoTZjjjTpXQStuYX6RTfAgngGHbddyoJ2MhbOO2Lr
GE/E6KRadYJKnR/NiCEu5mzmTOW2SynuAzeKaXtV7r7vxw1zTZ6moUvW5Df8IMYs23bkV5ysqfSO
xMRZfagukEJfSqGKNVDacNP6c2VXc+NEUfTs+Xij7CF8ZE/hd1DvNy3e12SA0D9gqN7Htlo24ElE
3ZZH82LQYFrOxp8+LdJdNfeUZP7olM6EIiH9ZnGTWrhKV+TaU/ZdxtFI7v2ZVu+BmyGiayXC8F7p
vUU9436ttWRG6wLTEhbTkhbCZHU/JHp98BWOAV8vPmSIqSTy1KOnlbvJJsBB73UTcIebQGTSsGn4
7OrSQZ476tY3nd277+kUjCXbiwRhsIYJHtPS99Oz+ibJQagae1gmjGC2HMdzcKtntrGJ0KKDJxEZ
AhebvRYIeXX9BJDHgBbUlywa+Ya2ZHUo3OAQG5TqyEQRG5Njt0pbXN2lNbyaToKXqKSvGuSo2Bt4
bLuEQDqSdIBUaN90Ddmq3zGLVnGXXXtjDhIvOc7HYKgbt7tvTRfU0UiQMIqjlKHrTSdkMlEPqRlo
WO1tqNzQJDy+YoKf1uGASg4vDNN+pI67Juo1ti7cxoR1jie/Yx6YuQNoOwIBoO+N61JvYa77ZXk0
tGjDYJX9qm6gfGEx20Hy2gRxuqMl0pxIRiEGaPQ+/IiceHq/5GQP3/ySTKps6pHmmqjFbbL+1n2F
ql5XfraJ8/ouV+AG5jnZubISf5UkTG2MDiuXU+pQaoczB/AnvwrviwLVrU6XatmUoLgsFdA+bvN7
eJNn2TioAmw85J1QW5E/phGI5NHWjjZSMUxcnKEGZA1D5QYnajROqD4ohqaQCqxNvmOTKpf/X+zK
5/CDmNX8R/PZr/ybxfl/k6nZ1v/J1Xx+wz4F9Kb+zdc8/5m/jc22+Zelm7qtdMO2dQMgxL+MzZb9
F3Ix21WGkroSwrb/y9isGfpfJsJo3bVsS5mUBtiNKZpnZ7Mm9L8sYbGhCce1LJ2i+T+xNkvnN2Oz
I/AzG5ZhCIs+DyM2G+N18fF2DTMfI7Txf3IU6NaQqGFp9OUzzpZ7GotXaQY05et640+hWo/oqth+
XFLmkEaaWflgl2UChYmETKFFP1yYUq3JLEW8K7xxgKtoK4A+azy0XhkdGx26ykIUzsX33mDfQAkY
znYTHkaawgEbHzv4tag78E+0rpfIa9+iYOLpCnAxlQE7IV3/VQvT0wg7hBLI+jcFZ62htnc1AIi1
WcYID8S0pkQsQVh4i1++0v/nB//N/z1fhP92f/99kbBY8EW6ulQgmn6/SKS3WEMUUEcNG2ocjg8a
IurOyJYZqBhiQpYggm85Z7qWiONg8o+tgV9wiiGTkqlVtdGRFAOCeASMHMc76wRA1ATWwJJ+DKfB
hpRebLnU/qKPh0cvJ5AiQdWGuddfeGpOxrK3GFTvnCn+IGTslrPY//MnNH73tztC8s2bDp5AC4c7
Nxc346+3gWeFQ2lKMpE4Fb0gJSZ0h3I6tFcJBz6TtKakajdm473Drdwia37sh48/vAXj00XmLVhK
KuUI17Bhiny6yBk/eQh8RZBZMNwH7AO156D3sN++C/odAG12yPBoqlZrCETnf/7hAorAb9/w/MOB
CzgAvLD3kyj1++fPjFLkocmMlNwWxtHGQg/P+vR15j3VRJHa4xNsZPqIFM4YSny/WtJ7YcxbQQTc
gPm4MVpeOhCVgBxsrJQKpSg2Vn9FrMbEmxaDkT+CJl9QJOXuGmTX4Z8/gDlfnV9v0Z8fAP6PzcOM
uecnwOCX59gfGSLqNZZ2vf6oDIy48djf+TIclqqzJvx05c7CqKFonIxMydv6wyk2XieqRdY4x9oc
FsKmUPWGVQYdZMr9g/+RWxjNME9r/aGtp/tc8WBHzM5R9m/TSTyGg/VMvugfnjbj3z4KrFhHSosv
g4cNaein7wILawg/nrFwZp+F0p6ypj1pofXS+MbbaIqd1upvaF5/1HQf/vky/vtzoEzTYGVVSrrS
Ma1P94GAh2YYnd+uyE63qBRNbJg65nMq3griJsYuhv4oQPttk6EeGdC7/L3Rsv/9z7AJsC2fv0re
g+QtWJLHwXZd9fvnnziwSVY0VhNsF6hesx8s0mv2io95XqvEK7aYV5K96Oj09r1L0wC8NQ74Vps1
p8SAuZ5o8JFgyRZFKhZGGaxb7aSVwwanFh1NxIXMLqt1RRYnzyIQVY/RZRO9+waG8JjI0KWGZ2nR
1OlOTqQBIIkLXBzXWcUd3QcI+CAAGnW56YevEfNi3TmnYv6bdftDukxlRwYAmphQiSbt1Z9xSTn9
IUTty87dDBaz3aq1MFrK1wYptj+cx9SkMotvBn3Koo6OaS5em1GiuDR3ei3fWTmD6Q510lkrjNfa
rk8cZS+521zDzv3QHfniNPZH5JIobeFH9R6dmmgwr7v6PnYtzu47omAiwNlvZad+QJIghV3nhs+c
7L7RcL9UlHg9AuH6VFQDtsHYfPVUfcLhwbTLfFN9fNT8dl0hYwkEtZ6HTpxT/5IEGrYkEIGz+tcd
rQ+/cPeZHNEG5NpbGU+7sEpuvcE3Kavm2lk0F1WzLqiH0Ko5j2XxDcDlKoNyC6LqlqIVD3T3ie7c
wie8Jq6sc6dbH0Nu38//1JF4HRDCU3q/Jvh7FjyvnO0XqW++uEg/lqnPhfPL9266RhX/3Y7DikwJ
fhNEtql96TuKxM4GPafnkPv08IczMakUclzTL7uriMBB4PkCp2wvZHuMVcX71PkzSZd+y+a+YkO4
H88Gdnk2bR8KKFIqRD2LWG9zOv5FvAsN45UQZ3hmB2QR474Ew+Pb3X1CDNRCpv6PjohBSqyIxpj+
mkvjFbmms5gkaD/XlHeZtoxm2A/IinlsRhxjrn8ncwJdK2zCSXRX5UAcr5lZhQE/9OdnJMODBq+G
0p5unh0eU8aSqPedPbmwt2KwXvoeao99xw3/4tnRvi70jR0bB8RVNLIarkjTWh8RnIeYyKcFAaBH
SqGAtgrPuoAggLHvByv7D2cwXhk1NXxWpPRmj7mSSGT2CBH8cOiQEpgGyyPXF4msHkPB39VNiBay
koztMoVb35xwrb34/s7CC0VJ4uxJROlQucBs9aZkrZkdGFV/7kAP+ckPNDTmVJO9PFm1QW3Bg0gf
GuIFg5+m0d+Gkak2QACYnwkKfPBK5BPyY7EuaLAfQFTgDbw5+kelmBAFPcqFhGEmLpAQubh4Y/JT
L+siOfToHRZQwEF1m1s/UaAJuoIQA8rz3idWKQsO7uhUDBGDY6PTovB896lntAA5dcdT/IDM5YN5
xCkPc3bCXt/iXn6zHSLaGHTyTtrZdNUx1okXoXQP2L6ntUojAkxbWNp0VSP0ZjYG+QA1K6oe+eZV
ocB5TmqF+WrZ6qkWw3d3sIEkcEnxA3dL0vIi87Ur4famJBova1Iqc29rJwqLml8taHs+Vb2zymBH
+Kj3vSh6aN6EkRLjZKknyIsEDsXbqdMfQk++lgkPGoSJrJaoT7jvJ9J4suqjGexrOXGxhoCmjuA8
JD/QR9GVttodMS3BQvU6N3TbXHmfj1JiTmQgdI7CAeY9Sbq6fR9YSB0d3184AjRHFGHqaiN7XfZe
uchxSHgBq69eXRFLrLO4Odkt+54m18DDVnaF2bmdmx3eD4OOQhMxZPEgdmw8EX01kfb6JYIku9D2
rZBnaClEbSVBtexR2uX4QOjC4OvQlunw1tG67ZPpZNM8wSZzGKgyOL3LD7dC2YLalCwuI31PaO9y
IojoHoVzQnjBljBvPWkKgrszEQwn5beGAK/mtRfGnr/xAruDSWmPsW7SsCM77jk3bjbKNqGySxk7
c9IVW1ojXpg6MX4Itpilr8bIo2qmuLUxE040bca17AziLBOGmWXufXHnPUfl7lNW85YwbjzKKNpk
9ARwxTXDxoLnVZHcTn4Zalg1dYRi4Hcvkug5VO6jLJL7HOylE5NxLrKLEQOXs7aWah//cHyAOPX7
KUwBq7J1YbiuaZs07X/fuoHht8BKaKj2QXKr3DakYy7ZfMUmk2JL3+g8+fY9hqUA8uglktOd6dhQ
MaNbwnIaKBN+1n8htu7/Pv/9WrmIfz9LIbtF2jHXmI5SxqfzzBi3IVPDplm1nnhNaX4HsblTLke7
O7Om6TJ5BtM+Vseplq9OwVRboKF2FIMiLwM/MvF9xmN2gQs5bxszxZnRb1qyMP7zOzXs+Vjz2wmW
CpQCxDGkYdOMducS5ZcTrG05MWzYWdss+3VVls+JgbIJqUIjed8h0WEG8Ju6D3fpiMdII4YvRjmb
iktaFy9Gm3EHOpzQojtZueDgQpOmIERDP8K1iFnH7Fh3m2fL6daSpJogrw6in9YwiVfYwpcu5taS
6WTVND/saHbxV9ex9998e3gS5k0Gs4+AUDOVQwbtG35RW69TxK7mbrXO/I6qo1sGr23WWwsLak5g
Dne0s5D6u7CeDo32PoIlmrwHX3MulUdMOSxIj0FNQK0NLmTp4gJG9XKsxPCj052NL3DqxLb9qhXh
1wIfxrrBcc8iTLaZ/9gF7UfSZRudkNLQCUGkzI1snlCaojMmBDe8RtITckdUoy56kJJ7rAKQ3xRv
aEKZmdoXiSoFfOxTnYwbbY6CaT9ctC2ohE6lEZyK/kmX5sWGde2VziJtbs0M8S2ybyE5xG2ZXSWh
Qa2U5xYSsOfTvp+eWJPBpbzVFcMABTtoDi0FcpX09j7dc5TVCVYOvOhkW9pZN8cfdEa75WSaJ4Ik
bezDjYNAyKusm09QKIdfMKaMUe4gij+YJa6Ziu+flkm4Uo5/Ntlpy5HqqokPgFuWCepa6Vp7J/6G
bGfWKuFRccHmirh9d8ziAOwHlGlzn8l2peML1LT2PJTRCSLlXd1br/E0PYiU4wKrlFFiRu9HsDxe
3+3h4oR/n/T/IwLg/6JOGMqdXx7pGR/4G9/v9pZNb9nvgL+ff+TvRpjU/5JSd2yH/pHtWNQ2/2qE
CfcvU7AyudJwKHxYBf67Eab/5bo6a5euYxeBEOjO/al/dcIM4y8l6aC5jiNohJlC/iedMMP8ff0h
U4FWnCnogdF8MBgU/b7+uHrgEKsksIdg2TRcVT6BHVp2BfHlWk8iaFk39o6aoUNdoL81CKnIFyH2
LfHiizd+/+Xa/Q8L98+F+ZfV8Oe7cVDhwBqc9xT5qRtCUAnHn5xUAhuzMCw7po2+21nXgvTbq3DV
TcN8d0J8RgmTMt9HeGx2pGmSDQAdAazCqu1lsTDLpjp6Tttu//n9mZ8aRtguhKQbpjvzF2rJz6t1
YRdAeDqac4XTIruC/bNQIyrLwhRf6KWMW2avaaTMVYalc0bNUZq6TruBJI/PtGZZGcNyPQSEqKkY
sSx78xfqbpMGv8voiUxeJqGVOnUAkna+3V7KMXiIgcisos77njedC6eO8xKGpQ5BwUSQhOmDO1Pp
Hz6p4Db6bWP6+VFN13L4tNLVhfzUj4B/E8k0gO4XOUb+3IjhPKEAYEtEaO0mI2NDn6ohsSZ8hvQD
7o2yxgrgO/hW6ul5DHtxYed8z0T91k5Gf//zBZdHyn4TygVs9n0I+owlVHdIFa+Sn949tSkma1gW
Qii6+1k2IovFoTO0qrgH1rMYzbo5s/PhH8wiz8BJZcqlrG8Nmoq1ExrWDT3Dycd+95DDjKRJCq9a
1DaJbMuhbds7SEz5CWKXs6vz1F61KaV2pvWwpEV8RD4b/P0SVCh6okG3VrJCgBUUNvCNiXiH0KU0
CPA/mj6TIi8oD5mahh3SZshndr4ZAy//1qXaO9YE+wv4jyNOmJ0CTbBrREV527lE6ln2vUqKu6A2
vVNmI+zWwu9k/jY0htnNnUH29zn2yE3t9AZJf2xwLUqcS92SvaTsMlrTTFi1EK0PLmhojuWNXFml
70H0WpZKODQwxbTVekoOk9l32nYj4s0wwGYDRNMqsRBiRrSwzjdThvYhVkygif31Wu/eFmSV2JNB
wdblG79VOneh/YKEWaCRjuRel+Qs575rPIx6jz6HM61m2yOodjPYlhBf7sTO6AfvHNHiXxaIZFe1
J6MLq0x0KXLUonohw0OYyZcu1kLiBDqkQ57JcaGs6P2OSbTxZJhuDd7aOGZiG8fUHo1hhA9F+AyX
Zm0UiH0MS5j73GYYqYHIewzS7g3ZqXnQAziKBM6g+ML0ZUprS/JdfE5sJFsepUNdAjfWEozvz1HX
gGCIqvrYBApuDEWdE4ltyT2/k3XTrYjm44oiobpLcQECOSVOgXHlF7ZMddf4VbQuIUFtTNtDGMro
tbezDlolso1KNs1R5SfA++kDki4PhdcK7yZ9puG17ZnRmf6IFax0t5OI14WSxmnUw30kqujmxnMW
GmD5zaCsc5EEwy2IwvJORpW8ZAVDsKZtwGcYjYPWIGvWMoS3maC4S/T2yW6Mp7oS/pPq5EovOPrV
aC63YRXeOM+lm7JybWrSaroiD3r3DHWuA0MedZwFKKSIMmqx1fCZKJRCX0HTbEtyTfUpeKiEfvnn
JdX4NIphh1MSGIZruKbhuCaDnd8OwH1Zjv086mChTFAPZcl0qCBALQHc+4FxHcwe0ZvPG4ZzQL3t
4O+SxVR8DWu1RjgcZDR4JG/eD62j3aB3WRS9aa7/8C7nbfDXjQn1hLQlhkj4uqyKnzukhZ1B/c7B
6/Gk+RePPf0gOthyZCjVALaW8dSPX1MsB2T4kFQ57AZy4ndoZ2is2MrYd6F4DYcaX+cQPf3pvX2a
IRhCmIYUykYjZynlOnNr9ZcagpRON4Wkl9Ia0HwErgUW+NZzv+QjGYBYXknAQlu51FlRbkLHy5wa
5qG1wWvkKTUyEDEQOZKO0QmI6E7rpyuMXoC2gVM9jTGYwiA9YW/6wrRZHqJejntHAXVFD3uu/GY4
RjwUdenaxyhF9tWNZvik3BA/GWJs8AfpAYlEjUQcTm2c1NFe9xF6llV9CbrCJU001Hfop3rCmAxQ
8HAqlvj0jG1WOOYjnIaXNpHGmz4p3EhtnS+tinNsRCrjFYgRUUtz/jmGguoami4ac8X8OTLd488X
LIre0ffSHC2PBv7I9usH23ok1K24R5y10lUTPYyFkS4TVt5nclcEEl8US6kVPk2W3Z87ux0wMLKI
CU5A3UJJ+ysGEKbNiUOGnpWdSfUql7n4MczW5cEHAlfo+McCvW3IT7Mt1H1leDdm4XuVe+JxQpuO
yKNv8MD8fGnx/tHSCuJ9OH8oEjKmtRPgmNCdoEvAfGk37ELlYWwiUJJ6uyTqdLgwZuSoDz1iI2N3
Yg/Dr5g3xGp5zXSPVGAgxazX5wbceGw6FD1dX8AMi7eg2Ou3MrWPbUpk2yI33jHxqe921r+lSTMH
puONImdE3hkDer7B7rp9gGZtZQ2xvxpTDH1emdxZk2M927TmWssaH6wMPh1Q1tdKYN/lwQXDHPs3
nQ5ilXJkWRDAtGHQZREcNPgLKUhfVoUWkzKX7QrfLJ4nI0GhA5nZ9fwSew0RfM1XS4IOnQwbaBJG
wpvFggZ5REMTRR1/MNOq2ZGf2f1hLvZvh2KEJ66LmwPt6NzWcD4dQ7PICoTpza4ZhkqLik7WzWmK
ew881x4DCICr2sgwhSYVkHUbTkFlVOfGDKJb3N+ryf3yhydcfOoS8ITbxlxI8H5+rkSfOixRU9Yu
+1fB3ae2gLernTmSFRG0Rvr1pze80kkny4o3LeSoqDc6zK5kQ/QJpkE4C9uESKibbspHk4oXJFiI
Dy8pg9sE32alZj+v35IBXcUV9Fr7CdBEs5wR+k9DDI8ib114S+GEKhXq8sKNkuk2/owoMtOz3xXl
sZxsEAcJB9NUiCf2ra+e1HDYQEyorfw1RWXcWNE1ZJR48+cX5LXAXWL34eevPA9sUJz1X5Tbw8kN
PJqxaVK8e14rD5KY8fOAgiUSBqHp80syvzC5IOG47dLtkLYthNFUB4hidDc3QYsGte8B6Z6DNIxh
DgwsslI0t/+KrOEpDCqxN+Eb4S60BM3ARJ1IYRgeREIDOczjY1GSnMpZ4VJaDQdJjhjM6HHFaS+q
LnFXcei5ZOY0rpzR0ok0qKJLKrsrB5NgIjHUrMpV2eYIzEmRXuYgtw6+gZOT2GemjDQDDlNaRtcg
AUY5IUbgWGIFO4ul9VIxdtiPWecjbOPhi5zgWDHw2tBiy66G8SWpm+ER9c7wSApzsZSmB2HQGuj8
vyMI9+5iC4loB4LOB+yC7tLDytTH4RNMUe+LGkX2OE4a5ndD0zd/uEs/tQF/3qSO6cp5iKlMVB+/
b0PtKFuzNEx0ZDRgmHO8kx+By5IZ/sku8ooMEfsBFPCbstrvseCOhXmnr4UaCMzxnKMw6dXHf2qw
/dveaJqoTXR2r5+b9+cyplRRVVklPHVlc2odhElkIoilveU12sooU+sVboq4IOLtl6kg6M8PwQaB
px7+4yOEabo6w1UlJKNq47PmxFZp4femKhcouP2u7vcEREG38ZAIhlWOzBnq+xKMnn6XOybkrYpB
T97ZbE/jczHG6uITNrUG2/4IuGv1h+/u0/TVEGC7LNehm0CP3pJzN+LXIwSHdk93ob7Q9AYSCerm
xmVZO+O49nq3eNfbcmv3vXrJI8/fkuyirQBSIW8h2dJOfQLqLZSGigYTc6S8PjnUJk+ixOxARtUf
LqRENMi7+fU0hkxIV5Zl0kHhvZrqU9O0rsrcynNYuf3oo0EPhwu8uIeKIOSKY9xdaDiboqqTE9oK
iOqwQdawlUoDhEc64i5MCIjE8rop9RqEn6EwrqFxzJ0rIwJsb4FxrgzmB3HGVgeYJ4OQSbBLWqfh
gQU3XHvG2XGLF2DZ8F57yFYDxvVViwS/EL38aMw0RPhK5l1OtMgW9TNTgYJ8eS8/jL5Ps5XZMm0C
0KO99y7wD84BSHdWW1/LmUrFakbQui+f24SDfiED8jUjojdrb1YoYzZaW0574C72dlON/bt3b4Pk
1BMU7RfkWI8d+7fUtYNPK2TfenifYGcsVYKZMGEsZuQScZKCOWwBcdf58Ug4Kv+Y+Zp1cCukG+Dx
F005obGrJjjj/VNQg7L1pok6tgYL3g+ruFH6LuyCl9EAlx/FKPKqWkMn0r52uNySWRGU8deA7hR3
MgNMwEEezs143/B9I/WNWSFrh1S/RqDyb7F6phUYNT+A6o9K0t14yLcXGX3sRVuaCtu2n9z1ZXCV
3trMISF6EfP0aJtiTpx90lT/dtceSzZtF6OzNxD8YGJ/hd2MunMSB8/WUNFj9Ox5yUPrAVIQocw4
rFyjOETNKMACiEMnyf7Bkoz8ISbJUUcf7M4sd6O3e5RipyKueijEBfZDW1XrCNxPHzWkj9HaJYaC
IdLov7ZYEKCD1vG2xdIRii5DTVs/Ca+5McZb46LytkODJ88ufPxHACXMltwVmIKLrKveEYxC3zL6
es/JEuPoiX+tTwOnnUcnaaMd4IoWO/i07sNR7EcJKQba+7IjBWkv6MWsOE4Ey7qzClj7ONOBg4Ie
wLE9Ov6XpveRPcBzg+Jf4uZRFnGsprym7hCerUh79DBa7f36A9ThD1o/jMeC71GST0eZEJzLxSAn
AyjNop+WnnnjBx96JhyrijFiX72xxTxAOgbRaWLLDbYo7nZmHt0koUFrAhsv0HCxaKvZypywJzvV
TvUNBo8BUH+Hj/ixtpNjXAX3AL5LlBS+C+gzvDDrIxWHOiUYgzmZdLikIl+4luwBH3hLEGau2HVT
8Ch8tEhxM5xiGJSN9wNXhlo5WfM8VNHVKLPySvtlIxoBB9wqjogYmf4GGMwoPHZthv1zwl/UefWM
D5yYaGTyRyUgfZcALBawe1POA4dU9dNCdsLfN8LHYWzVdMFqOH669g2yvVhoZqKjm2CLthtowEag
Z0uSStJT2381SbrnQyX5Nu36JWF8TxpD8aci1zT4f8gLaz+803EyW4zIl30HSypKkKhXFcCRtviK
Upc3x2Ebt860UZN9M/OuRXA4PfcerqAKkTB18nszQyrChLsz0Cd4CkCHYK0+24DyewsmHm0fkCwh
MmlQhlHZzQTDNsd2ywVFVb8kagLbrBcwe2FdgtOM6iL6ig28WkY04rbF+DJGE48Q7Vaoi+XIjBeS
t8bdZsXNl6lrd20Ruxu4PI96nBRHpgnR3kBFGdTwutXMqrDt9ttUafZKSxxzVSHdOjs1GeGyZJLR
wOGMTIMoUqmTLmuZL1He0yuxMaMb/URwrkO3R75YZviit1dFmtG692Mor92wcVuOXY0OI5astoZq
iCRIxqoEZ06pTjk4VtALQMoa+GHdnJq5wuyQlTiyRru/Y7MOd7VenMhCkfvOWOWiAz5iDy2SqEae
7Mo+AwkzFnrnBNugTf07Mo03lQaVcAqfPatpjwpvA+eftbCML60PUSMjwT4psn4fFhAoE/i9yL+9
rc+1znHarmp3vlqJeyeGhqxgWaMlqBW9pH4KjoWHCJ8bJf9a+sUDkpViF4yOwvxmbc1mROOikg0G
vGaVzXWqg9dpoZOTualmmpua1NZstQAUUUAIuiT/uyhv3VSqd66rBgy0gB+GA5DO+tifmjp8Kpzs
xzDI6V7XyC6vAFnl38ymC+680gVCHyRyF/vYX0zRa5AsrS8GyWV0pzWee7z4YeNgTE1RYyjPlVD+
pyuNmW3WkbioOXQMbHqYSda1K1FfO1jDZ2rgdUo49VPXovZIRsvYq8xjJjXRGcKEYaI2yPErdr4H
4CB9DixsMpGdJ2e6NrcoFCDu2RCjxjY3oMM3eHPHA3jP+1p3yPRJmdvVIevRWOXRVdZXc2hYfie9
WsqcrGkCgBAT4shHqbqMuJjcTmxLGSZy53uiKW0Fy0PjTM9EsyjLDBUTaYMRMRbIK7NXic6wpc/R
lR0QZeTxxzIaHryRiFvHzIdD0loL3cIPW3m+fAj0Yj05pSDkJ3kdytLYosIjMzoGyZbbhXMo0trl
mNJ+Z7251UguOUyvICmWH2U6vTRa0bxlyDKQ2Q9b1AD2tSoVXbN4fK7bwls3VQqOUBuGNTpWbBfo
iFygjXje+BoU3fCM28Dy6wvT743yHXbSkUhANm6w7312NDsC/pqkgtrY426a+uE7QVf4qZwQni47
ppsg47Aox0m13eRhUhwMgBhmXa1Kjod7DmJLEWTaPagSKOalUy670SI8xIiYdNYIEVwNRnvYdvZR
9SVKK6qmrdNyh4ypGL7U+KaMluImsvnaorjtb/W0aSlGowDN2DS8oVlFaTw111IvP/wkFVsd1Bls
E6+td2HdAOIo0jcva7U9WTYubTmd7FfIMrhEtPBGlkHGyLX09klgHqs6GLcG1sYnA3MMoJ+Fie2Q
IlETx8mT6W5UPfyPZmKq6pnYquzuSlakO5doU7DXE//D99Ta12F/ZF1DHDKSlaXT+bfc9+2DmQAl
fircCXAamVFFHFjHJPcSNoB9W6nyvinL8KGbXyZlHZrBdE861raHESDnJaNC6pv+bLkTsgDSGE0a
SF/yVIuB+xrQJDNXQ2aG7i2oH1165ThcWsAlMYenTiPvtMAE4pqpuyKNUx3TzHudeEQPUyPNjVF1
YjEKlFeLQQpzqeV8zX1uqTMnnZm/jB/KGKll0UnXl4js3IvVjg/coun96OvmQ2O7WJObsN9qqswJ
iigsQgbppleTrLcmldRFYpPfQthAcZdVwUPoMEnJ9fh+DGkshGZaItHEHlYNSDOLzhfnoIJcWTQI
93C637GeeYeqYQoSaGZ2BokSXkJGU5xpaUEh4lvwv1Vrl7P4ijgDb613iblPc/T3pNGaBzWCEHAz
n+27IXknrvHJ+o37ZtGJEvnUPWiF611VpxubzG7IwPr5S9JaLwS9LKOBDCbVwe836pekjbUHHMvi
qTdgHFjSe4g9mO8OaV8Ie7+NZmChHuZ8zancRq+ImGRp5lZ9iWFrLBr1bINzovUW1QAwaqRFTp/c
cgEErm9wvhKvtk20wD3I1O5PkR0N4Of4t/9++fl7hLq/arlTolLLPqZY105EWBKP7NTfqihiReVO
3gDqGY9ClDuRsqXUmfHFhY5INaLAfVpM+IfCMg4hAaNPeguHo03gRteaONjzS9FqWwxM/tewwjo4
Tmy3qhrRtmKRXBikbtyMyNTnOCprmWkp0pIyQ9/oO85OV7G27azcfSRhHmpdM3IwioID4EDBujGK
QxlE+oFUpvSeyCwfoSj5WHLs051W88vpUD+3emtdVZFJREVO/dCUBuElgwUudVTxSvgSdKkA+7pJ
zUfTExV4xDA/0yQjjwotEo7NGU3tqObMifqW4Iw/TPNWNLUgigJFzWWbmD6NGUFnK/XaDMmWEObm
W97Ts4wZyS9s3Zv2EMqwLzAkR1Usyo0fP5biUS9Sn5KTF68S2VIvEZT3gdmAikQ0QR8PCJxXNfdp
kP5fos5rOVIlyqJfRAQk/lXljcrIt14ItRGQuMRDfv0sdCdmXohS377qUgky85yz99rxOfA4u1Ac
Rs8kEb3Gdt8fS+QkLxGH1y19kZDJRtecZU8vfDSAaehJj9tWWAj4RP6UFNA3DJtsR9PNhl9mPVgP
9sSsteqG7qJaJbcjDrSVbbjeNZ96nqU6RCnbMR93rfSrSNKNIkz6L7qreGnx9RBjc3vV0Qq4Eujq
XttPoy2omrFGXrOfCzyLI45E+5BChHPUdmhz+25nWf1UZsqGhPdFdAF0CuPc+OTs0pp97nM3Ont2
a5zH7istOLrPTkeV0mXR+efi6+I9wUt80nl8AdYcPeYtXkppDuowhjSqGwv3tKeiXzaUDA6SXQzS
CvlR3JjxEQFUvEr72tlRyMh7WkXpnQR3grUNYW8671/gjv3GyAmpcUeToGlO3t/E6U6UkNTlsDX+
1rruXlIhy5fiyVrMejjtOISFL02VWK+eLd/JhA//0Ft4plXUvHHKG7bFWBdHMBmMcd0IvOGYb/AT
xZehQvunNdRouvdypWcvOYLMoJRSnovslzHDPEx4Ql0pHvyhVbdgstXNznoSEPhRd24kskcPChM0
guKkWfAfEmuqt2HO1uBm5StYYfMeGM9DyD/MTuufW3jhFJanhD7OyeruszBIeMJ6t3Uwl7wwGff3
Dh3r1RCIr5GD4PMwyyfkBelXYiLgQCP0j4dvPtpJ3l260BvWszO/DJJzayir6pwb7oCtkahyp1Xt
PcvurbLak2wkZMSIeRbHx0lK55YPgbsBnFofySgurqIa2OvUiHh1NrZtmKgzNKzqbIZ9dVbsCnAI
FxJmPhVAirISqpXmXFHJLcnsyabBSXbrlosDqnvvV3hMaiRiQzknnLNRL3fB7CHS5kK5MDyMoOd2
+WiPp9Qm+iIbg0NYMgaf3J55d2KKVzTURyYG8Z0UKNblyUDaL0E49GYECN2BWZHXhX9e5rwPpDgH
ZxkRujGR4ogRO7imsID/uySBj9+JAR+SXGAzQ5lfw9AgFjZrzS+XVICqbcXfQIMfniv3k9Ng92QQ
6oTCrKiuInE3fUwn3k2q/G2u6c1ywnZOaXjuEGcd09AKXqUBbsmOmjuFIATdSV7yqZQXmVr0KuR4
/vmqUeSmczZOjmTZ3uy4tl5qZe/GgR2maEf/CaFRscmwi1+DumUM790AW5drG+DMiWyi+gTK+aLb
ydy7JeKFZUdyl0s79e2V89cmGSx9NBuB+ETGwdkt802XTMPeCRgIY9bUn6hseftN8adIQDlW49xc
Gc56Jz1+J4Fxr8NuNyCFRWA7ip32BVJ2wEiv2HhpeeWCcfXcwh3KmXa5wOxOLCrmqQMDdvQ5h2O/
v6fSmE+zdtyb23RcKEnRmnz6APuPgz00H0l8ilH9/Jp7i3RClw6+oyakSUC49hlptCcU/Bforu5n
BrMCTjSzsNS2osewxEjnJrPz2Sbiey5havBNazQ0dXUZJqBZy5HMncDmzX2JmG9Isyf85d0J1QR7
Jgkw10QEHnWO+WGa8ykj7xC0id09q+YwB+A6ncgl4kh5159XXdh9GLn72nlpsRfllJJLMiTbZBLG
xnLa5CBIJ16Pfgx4OvVz9I9ps4llxvBsjOJ9Uzm4802wo0JM1q7DTL9z6AusVRlEFKiWWqVeRxET
hjcrTk5uaj22mXb2eobkgbTicZjr7OQ3Hsa1glQXu27TdZj6zb1sH4F8D/Z09diZr72aQ3hr5QAi
SdZXwRBi21uSvBF6nfQuuyxDCVY/dGVh4YMqh0cBb2I1Yw3cZh4BoulyMQADd6Ewz0CAML6k2bgb
PePTGFWEkyqYjuU4jmtr4OltUKQccx2sRPjGOdP4qgzaeSRHzTc3G8tzIpx2PRYCMRV2hH0Uvg31
4lWAsTsGSbxXpWUzgwKYUpYHzalua3hz9OlBee/d4RPYMHFNnQH/QPv6UPcTZePcNIdknr5LSJME
FdLjdMc4v6VBUD7WoYBy7TP+tGAIS6iMz4kDo9zG9jnin9sU6Fq+6uqra6yezSnqdtAHAMBxtvy1
qMOtcYlOH/zXqHNOfkq+TwuxkFsrNAFtERDhBVj5Gt+9hQFw1TD1PkkKofeVK30lKsa5JAKOK1lZ
zaNBybYy5/ZvMmqDYbKi0HJItcyjEmDbsAmbPPmdZC+zG3tryr7w4AyV96ogpU5Oa3/OsvPRxFvz
nk91LehvvIXm4imzp19BZ25p/v2dB+ZpYTmfSUG37qELdQ2tc+po9YcE7HvHmfINe6dEVlMuwUSz
AcaZ1czovS9/qo9WRU4II8KaZSS6A3v6oqjKHt1+yq5BWmNh7dLqd5TQxtOueEvbzMdL7rzluhAH
KxdLmEn77I2BXmOxOcfLkDLB0vEU+WClOMda14Cgw7OpZtCgdtr/zvuLzWTwy0nzZtOxBG1lkv9u
o+9YZS/0mvpjtTAOyZIrvibDJwmGYvpm8JN5yz2QRuTK1RGxMrGgHDgUftB/Yu9djtoeaWRQ+z8j
ksuN+qXPrPSWJK14XlaHWOX9/eerXuXlOhcmTS9X2uchlh/0V9Gzm2kGJx33PEJquzTOhDp3cC6q
+AXNOINuX7w7zEqxdWTZ2rDG5ySP9Lpz0mcHw9I1NM5ZSow4reFsW45rXeNmw2P3T+pzS1v1QQpo
o6JtPmddVxsEYNHeViZ3tP3P7KrXZhJy49h/ykjHj0w2ArrhXe0ds5JYz2Xs6mRkVcigQOAZf8Bl
QI4c9zBtjfJgya88sH7nEtBD7JjpuSs96PT2mK5linIpps3UhXqmAhqzm+4CxqjEsyVIASOOWGvP
hsAKakf1iJI7txkf68CKyYTGbhHCfVfZOS7TTV0KY+sY5e+mUMTlZXlvPloSu06qrOvPVyqprePU
Je9OXw5rJaeP2fWLlyGI/1sgUqO3kAVYN7A2/uHJj2bvlFF7hJAraF5O4he0PXoXXtFc48A3bqWu
/xW2IX5FpHmgOANzuphE6dm9JT7A7IgzJeq29i+d9OSiCwnUOSm6TW7rIwAC92lo7fSpnd1H0nDs
d5wnHnSmtCUgQj6zjHNqDOePIeDmEaP8tkeqhaSPkve6ADSdTW5xirIpeZ9UeusV2QMMBfP12Hvt
LusAQE6cGP1M3VxLXYI2wvfF26hal9zcvn/vrZhlnyzPtelln/loWFftMHGDE9juo7ImAtdBEl+l
MWYLwosCuel9UA0G3cn3EugbZxh6Y/wqi3C8StadOAEB37Hz4Y5yX8OkK/algqbTQTgaRl29WxmK
1LBt89MAr5v8huE8GyK6i1ZdyfthSWEnocoO/rQZj3Q4R9OxsQkg/PmyhkOxiyQcF/JlUR4U3fgr
6+rnNrGHgxfSZwkzCk8iSjGiDD3YCucyy0uL+JREwgQE4uySRjnnr4ENslF3rNZZbI9I3pkqunZU
fHTzMuaZLetgc7QT2K7eiHjaZiOcp1FAas8HR95HV30o8dqS2ftCjOc/Mj6bbTCGGPlFSB6BSz6u
kSN+bG3SKKagfisr3liNb+ZUYmQkL+iVHvsshz2ug3ftMsyWoq4PvjmMB3/5JWqSBd9DsFcbdhAy
d+pCvhcewMcg4SlPySbdVLoKLv4Uf+n4FwqbECZX3Z0MhvI3/skvAm4gs3jwA1KfPv7Pl3GBuMmD
2JIuDB0Z1faF+eErM4/NhOHu3Usc9WibPNQ/t1lVNu7KbstPdCz21iPBbeWCOTs+hQPQkphlFCml
isEAj08qm/Wt6FR6IhQvXQ3ecTB491gTaiQOE+bACjpPKu7anIuNm/oOlQ+/8VzDPfKXL9EAcuOo
Ft0satoHI+sNnFZb2CjpZo5R5DSK6lSW0r4nNggbUs/ekSvoU0IXmZNy7p9SB6Ru70YDoLdpWLdW
9tS1EzfobN4NiE/aIKmaRsN08ft/tqrpyLZGfMyMZaJQjtcsjl+CiuTLKkQYRDVjA//DfmGNBsSl
KUq2M45I3hC5GJhv3zR1KreLd7U5lR5SpGfvimCnoDT9W02ncQkMqR5ytj32jGNmN/VjikK3ASmP
aYuQ1ygP+ncQzNaWxI95Ww2crmlRxdyX3uso1w58pGPp+GcjptGMPMvcBTdVuO37DCDm0ocO9EGv
ad91rQhKTlzOJQ5gpMF9Luk+Py5mtDKUMRMP3oDLuqjG6K7UdM6zyDotHrTKMp3XVk/JlfBixpTL
bdMqmCo+Y8aVLcNkg5/6Hy3lBawKrSkPQcywUMgPIEWrOi/rV+kp90IkWfFgciuMYDgvnr8JxjnF
/pZjmxd2/TJqf8tPQQJpk/ikeBXVe+exMJWZ5jAg9EsL6FJQhhzcYnQZG7CN+ylzZdHwNwmuw4UM
/VkpYR6J46P2bkGx9qwhAvrtU1A10zOUdIYOLG5Kj+JUtgyNszbp8YPOMfGnY7mrqvZPpe3htvyu
W3+Irrbg5NbyLkkby/YKLFPvJx9u2lMTOdp4YDrdgosjrBxO4D5SsbebpUM3W3bBx1Ca74Oyn5oh
1Fuj8B/5cfYmnqB9Obxyhg6vCYCvAo73DscQlgGbcFYOnpOxJh72c/ahQVd603VutbBRGZZ54g+p
D9zGRl0ep1lDONQzulU5PTlGMcE9m+sjn2B97MK03YcVwWxL4mBtwGhUgcQbbk7+eiiIQ6xEQrJ9
URoY+OaGOKXa/opzzEi99olnlhYikZBzmeWdVRd0h8EZPwhoiLZu9xrLaj5oo2+PhitS0Bzz5+AI
Z0dr4CsLG9pcU40IEEiWn0V34thpO860Xn19B4Ftr52/xPikx4iwz6NRDeWRENT/fZW42DtyK2P8
D7Gst8YG6BGV7mqo3Ya84wREk9fSNIHgs04tu6V7yEUDRf/v1c+XctDGgcFDiamM2XD2vxeBZHOj
3PBvGVtQ1LQAShWPxxrpCCAhrMBjRo8/muut6blIc/iebay6488r1SWIN8zkm7b8jIMtmY/kQHJa
9P34wQ7tP2MPNiSxzGkzgzY6/lzG/3tFTpi/C2S6U/R4Dm11RydL/Mdw5BYZjubcD0c0GcwuWd5J
9HKvGbjAHeyDbBXElUuxaxXHhCbBMVg+tp8vYyrDtXbvTZmGoNXEV8RhdoJtipeXjCPXh4z+3z3h
KMSbfkd04M/XP5eZZrLt9GqrmeQgKbc13OLZ0Kt6Ocg5ZbqXxnl2aReFaVzA7uQ36+G4pQt4H9tx
oZbF5gO1Ioe+WFRHC3z9MdBITPQFDn57cuT4e7G7okiyyHmY75TwDMaDlPkB1jmuzISfkp45jhGg
Q0tEbT3EqsRPvtzDzfKmf94pWTv5uvZ78hc1FujSb/k86krSd/C648+lTGX/3yvbUcauaB3+Ibs8
NkNcHX9eOW0LL4rZQgZeqtpKXAfHrldre5D/yphoGdolKx9U29ExNKYjsjkNazo0lo0BZVLmxuDP
juFyyQQdg/+//PxZzZawqmPrMfXZMn5u7Vlm+zgb531TaPNkYNc42Q5U1cV57jTiPYjdXRsQ99HC
sN0IR1K2zZLIK0d5RF5yiWwuqo6eGr8bz3Q2Ho2Kbv6IIOnBdeY/TZIli3DkhRfr0lhC5obxxVyc
6jBSb1iW6i35KeirCZ7WUaaOm0jBYu1bXDzFlK4TA0hi2GAFjCXyxohwiHoSMNnLixfDd+6TCoaJ
CEmZSgEveN0jAgJuyzj8lU3q01U5FO3MZEjT4s5BRIv2hNGPf0azU18HYW0my54v0/CvC5eiCNkw
dwzdPoPSdTVV2J6tjVYNrEHpnMqawC9TAZqbh8uc6yfLq17KAEuEPecHr2/2nMZoJEQM5qemKrm5
OenHYfkxqRLtcXKtzBBAEssGDeo7LSYfU2b6PNncsVZULF0aoKFG+S+B5OWw+G1M/wj+YdEYgHXu
Ksy2omjeC6fNtqYOTzTm96w/rNJNugX4Rz652b+XMyKmpFcnRtOMkbzhENmLX1e7w24MAM8R0NgV
7lPrjvApGt/aJZX/qwwEFGCToJFgPKayVMydmhYNL6mSSFOyFaigmkl9wUMakeJupRcI1jxhoHSR
WAmwv5n7XoRBd8oTVv0hcg8a1fN11DEgCJdVSBVMTCnSAFwNwJsBPbQsVmfbAi2ctZ3eR6MiTCxq
nC3wRepCx98r9JsnjFQQ7SMksV5s148Y06cbBc3foXhreo9TrlE+9cF8K+NiV3TdQYxRsJlGvi0J
RMSrNhhQZlqryfzHNSLnkWzuO5A9axtX2XNiOqdKGMv8u0a8PBKRgqG+s4ZuI0bSYQNUG6PwIizB
KX4PZL3wrMOtoeBzK1XtmppV3nb/MHL93Q7RpgdgQ/q5wYwwOmYhwTcBKoiLaSLszxURY9J+pGh8
zdtRrJIFwq++xmQ4hwZQlhZ51wMQTLEyJPId8kV0r9/7DOUbVr7MtHEzt4+2QpeehRASKgIBdAWa
0J67TyN7I/yH4ivzxVvtp8WxwH+xSpts2jlBV2+1QH84pG1/rpyvIdHddWze6aNO9O82ZhXwDIdy
lWVetYdvI8g0Hd4Lk6Y0kbNnJkrXSLpgV5V1oFVLTOLovU9BASJXuKciTZkm+uSKSOy1qCj9zcg+
mWL1wq3310Dstc7qvl9NXUjKubOzx+wVCAooj7n4QLV3a9tqSQlNNxphHqm81c4Ch8kxHojN3Mfg
DOOq2BDN+1b0D1biPTYDE0OwQJTTy+zZhukbdr/wTTybKUMjAhAfQDUA8YYBOCSfoileFYVokZrq
2QhsxhNA1PN2kVYT+tOTKDVUNsnqQPXcqf5WIfHCMHqfVRl9UXORV5i0iAecj6BYpO/CEBsl7e9m
+DfXxbM/cPMCcWlJtKhebIjKpzpvjmoJivYREQ1thrffDtldI7wXjCZsfA5rziGf7qSPFnllD42w
47WvZlrqidqUBtOdIqaUyXKxJUSrOHplhCddApBlmIB9pGQNHC6Rt8EfnX/w9DGZh8ICHrU8NzSX
aAuK55TgA8aSQbQfvC44+yp/R+DNPlbSL60KfztBHbr3Rof4AVpuBeEVSVMpgpF82mjaGnWt17Vr
WHszCvtnf7Lxl8F76psA1aM31+sqkp9jc2XCnvKuevOhQKgPK34dmV7J4cikAuD0qdCyOFqcUumP
+8khp8ysbhwGo9cqPzZTXO7nCW8Ld+iKqcFrjARPU9bGbnkETgZGto/5G+5L6Kp3isH8YWg9/xD5
tlzxPVKzxjs5o38yZHj1SU8wu2A3+MJFUIosn0BjqmT6UzzQNOSIXCm/Q06be69jql/U8zp3gmEd
GNCLhnMQoPkyC2DRFkvsaraj7zryke+xL6cAU/1avaXh9CGLI5LgrwiqBq7T5NoVibeCbQFTXcdg
cpkDCTadOQZE4Fl3YX+OCaqUwjWaB8s13llHGNtnmqGGDx2etoVL97muxgfZIhfiRP4dt2rT8avb
G031Uti45G2o9Mxje22b8FqqlTjZHY+f3XuXVshglxZxBDjlKx71r9GE8drI4D5WdopUyAp2zdmd
MGd1qqmfk777tnIC+LDgvtiiujYHwwe8PpFyRsLBQczlR0I+zKNXehs9qh5nhTTxFahfZL0nT4jq
obpOrrtSDfuTjnrvIfSwvzTtjXnGGSzfZxGRBrbQ/gha+xc0Oc27eEdH7cY7OsXU4fTv1sAsw5Xr
qRE2sn3Jyuyo3Km8BpT4aWQ8mE7wrSfm2RN6QkBTjz3d9D3WUMxEOCZnWg7EoM8nczAQlTpHk5ET
/XfyuI2etFuNygCOIGmk7LFVxjNfyZ5sWE72TZSOmywpXwmEazZOD7rKswwMUYis6Zu6HiSMIsXu
X26gRfEfPfBvaTjfhgGdICRglIivdlud/LLeVKkfbxxCa2Etk2aLVhPv84cUTGd9i7qmJ2mJDvyD
OV4w6UbPvmhONHNxEzoRTX50VdJtrqMndqTyYd2TSbeO9XPb2OkGM9pbAWdjNEB02PI7hfM66TZ9
dML5ICuofPSKVugScMt2/attgZg3fw05iRrDlO6QdO7CYRDXJtUonUGpQRuhomv/dEl49/vis+nZ
3evkYhH9sPwFgIM6e5cUqVvbJ28XsZu3YU7UaAga5F2zCNrE3iH42iwhHStFxMCDPZAh6gH3XeUF
JC1vxPA8MW2omH8SXo1yyGnaz7IAE5kFCFLadHpRNSfYIc+/04I7OgiHJ6PVjwWb8V9c1g8GhSeY
Q+/PyMyFTjF48SCW96ANHvPMMTGCuwgtyPyAUzZHc7crs+Q28c+JKP4dFGO5lw1pNagzEDKW5Vo4
41uUiXk1yz8ByuhQMG1ApvNo+zm+EO9XHIQXp2UfIw2yOoBw93zExoSGPjYB4WZzCLm/jUlltEA/
+ulNjtk2SWvvgG4OWFi4BVLygSHxGGtG6FGKeIRW51LV1ivs7/GD6YErb+lnz3PyqwiKV4LuKaxD
dO9RX+648VgXrkI0ryoKHgIH51AWJ3I34UDomqDbGQ4Cbac528iL57jKL8Sxt0cy1D8zHZdrYPPE
TY9i47SFeohjeaFh8CW9/NWR7RlVbP9Q7msdwiyJ/mWgB9HbkEGvdqbbf5g5CSMMSr4JKZMbEqJv
Q+T89Q31khv5znap1j0EJfjeAJ3FZEcmSPwkYeqMs8n56McLkYHKJ4ErafmDru72GcOuQ4yiO64G
E6moDSi9B0hVGPupy+CMlBya84kc6zok0XZmlFYIJ1lbk+ntB+E95YakH4QqzmKq3P+13IbsaqBz
O7pfHOtlbG8J6Dqx8b36TexsRuXTJIKSYrRqV/vOd4gX2jWUjW5jghJWWLRsmHM8FRRqmOX4lUzl
kyQhuAcbdyVfxNnamai4JQxzrQMkV7FhvuO6XpkdsPQ6H6m+h7NJug8ydYGIrGHdNhGeWzXNZ9+o
ePeNs6bg47OYUlK3ur3pmm9eBx6pjLDhkmRlZeMesZq5ysL61JvWs4KX1QfeySUGu/AQTBvldIMr
GnJshD6SE4CHpeqlb8TWt+c3LQtKUavbCXe0V5Pf51tzZLvJ8cEjC9kqt+ehk90ptGOH9bHfBRU5
dM5WK1h9puSsMMXz1RzHFwJHEKTLySEeHTnrhK5tixBm4duJBzFLkslQNeq6v1boeh/yrrgagXhD
XT0/SJeZnzkgz2TYxG1u2A+6UIDJsztKY7DESwZbnzNYyn/nY4o5hiIerDdZGIyp/OUYk8fYJHBA
NH5xnny7BfLiushf1+RjPSUOZyMwAq9lpJ4avRE6CPeDks+GE3+UqIJ3eaPuMhKPrVeE/Crj37r7
QluiNrE/vTfDEqysvDc8belD2mpvrb2pWhWGQYUNpYEgJm596LErV7Pe9Jxe1hJZ2ZG4MdLkl1d+
Ejsrn82KdBYYQT+9H/heGQIXy4BzXeNbiJJSnjruwVOZvA9WCotoLGjhxwS1gY8jQUP43Jp6PFBx
hc9Zlhi7iTt+ZXFgffbTPDlqPywelNbsl/2wH6OwOuYxFZryiVKztDMdI+G+23XFyKiL1LmGo8bo
WYqNKNz42Otgk2ZFeZndOUIz1I3lRXAn+gH6ksHx8Qp4no2ucODvOWG6huKUbLCee+tJD/aNIUG1
BxDoP+CBDohRaD9ShK5MANrsVo/1TVbFeFZ+JneicWxqfRwnHRnMpzyd/6A681ja2oYl040BDmDd
WkBKM8xgSh5auj1xsy39k8c0sS5TC9wXr6QDaDRZwt6b88Qc8Rgb2Hr4lOINA9y30TPxaoTWeKfH
Nd2d3HxpOrNdR8Pi34sA0oYuxA+XIC2auCvlmPJRu8+mnkqezpoCigaW2THG8u3kkrsubY9S/JNI
mq8MAQTmmoLgL+lfiyHTJ6vySaxeXsF9i5G85R8jevu1oQeYJHZcnoKmB+3f0EmbLF2drdbj0Uhi
TcPPYHIyN2dzzoOLWC7dNCP6CYm4GbEYkDRkzWtSMcujgve0RDKNpHWDSOw5WqV/C5HiH+f7b6Xh
fIz0Os5BATwYDFy3nn3bPk2C+RVtdTRTUXpAKJXczbRfMB9yU3Vptqfceimd9LdXeR0T9jzamkpU
z1bnEFNskNXNDlxdCz6bkCArgu2oIXWY7sI4/RObYX0f62yXUeW+laEzHsyacBqMH+Jz1EwetTMw
+8I2RLeKpN+FVpzXc8CMGwCjQjUAJlWufHNy98IUn27c7fpUDv8wz10K37cW9NZ4cNnJ0EdY1j2P
pLHTs2zIsqrhoTgEe+dVuymrMP2F2puGePYH9iqpTmoWtKYMcqWGyd8GFHIk+TbXhoE7uaf4Ils/
+O7kaBxJoTKOyWTFGyT71pdHSh83/UdvW8ZhTrirAhPQ4DSKb8/I77bD1KQpoyW1yrx3ZqK/Fz+K
Um1KNR3dtEEWwShIvLOJAb1lgmOFx+bIIQKF28RTs0oqexcgHmfRN1tKIz+8kjt6dM1hp8soeue4
InWATC6jI0Ecg/VG7KIBZrdBcEslHnp+xemslOu2CoYzH8ICZGvNtx5K7F6gH1nbXRvckF6cQMxV
VyB/jEMKIj/tat6gHzgw77PvOK/FriPnHHFfYN+H/DLXNqwCnmd4ldI6dZEV7UixBbLhIYMwBDLU
RtJFyUdNeMB87DPZ76vYaF74qAFiDBm5kWW5F4N0XzFHjfuQ9IP1z5fYOtS+z/LfRmN+9ouYNQj5
RAQeJ47bEJKeUpJEnjyvK54BVS7dlMDaOEhlTlFPE3Iw6/BuOvwfQxQ8epUI72k8hdeQ4OOf//Zz
MQwEXBita7Luzc+yzdW9hR8e41q4zBPG1MzUr2hau77Jv0YS7PMwuSZxSV634cn9As3celilN4li
4Shlg08iQaaf2XiRSQW8jFbJqYQUeu3Ojybq/WNFTNQGOZDLPGWcL6L2PzBsv6fMUzet8SvI8uRZ
tUjV8gC5mQ8EeOV5frBFfLa1zEA+/VwIgJzL4itM5/oelzZsSh1xcYPqbZizR5JSmt8puuOHRCXh
RumKejxOr3kdsBYwWtwBEw1O5kh4Bk6oNxk2/Y1iPlyV5JFTvt5s32KnqEh/XNACdZ9qwvdA8eVF
T9kf9/h1fJhJhoqyPyYaiamsm/UcEOYJtRkzAxkt2p6WRRoLI3lkKpohuSTZsx8gBMFQV+x6YVF1
Jzbg0nLyTimnU6NC41gwRl01aj5H/Vzd8YTQCgwYNaD8Ur277lI0nSUyagqtY0nvYk1KCMrzHPq5
DNHXSTJxvWKJnjK3ZivQrxWkO/UVhCdjHYbEmgTp8DYYCRbIstjANu1wl6qniQDn18qiAmLpYIK6
inva9F04r6qKO2puCI31QGIZWbuykQGgbrb5fbtbcpefcec9+Ya+6tw52VLtM8kTGyOao0CDaDOl
eyRw8BvM4hb67Zv2cwbaWbgc4KACj5J8w0oQPTS8TDVgyjS3nqPRhYxIUfzgDdGwL/xsj/cpXuUR
Mi7+tseK1dY7Z+gYCIh/EflJlxGtJDM5ctThkbC1Ujxr56akzvajnd9l3f71JJrKaDLA9pLhoDW9
VZnnyF+c0t2241aUXXqXNraxEvOS1n9cf4ZsZNKUZD5FMHvebDkDEEk6ZOtptJ7gERIv6jKEhi/c
7BZfUcf3m0WMp8CtuGEVyvS0ocyjd74hlC7fCBgJ9ApJyWw48+0diQQZ9mO+5tEDlBdXS7AUZ0Ui
Mh7mDKVSNyX7dnAuLQ6HGFuuLc5zoi4sJA9ZMm2Qts1r5ZGOV0ekQseRRslEE6loBjAdaJyoUgxz
o7POIF2KiU5nzs8Nm80DOUvUZ82qMzncGGzUq9HRCeo4ev4K4SA/ax2u86SAatooAqtRqT+lor4R
eEiwp/IWffVyvlfRsUCW33J0fVwqtqallMNg9RCnPvxziZ6a5zGMJrjylccegiO/F5vIORRlw/hd
eME2qpm9z9M5suTVzd0Xmnn2Ks45tIU2HkEVfDEuCA4RiYUimMTBqcKrgbVM5UGyp5sEv6wwf2u7
+cXnS+hU06c7x/VXVdzpc+LcAJ+j11uWhN4e3jkpohjBRK3CmahKR+7yGLuVMU5/BluSFmkmMyg1
xk9MlHnCw3NIaY43mgSskARsvj31Yon32PeNYy0k0ZVahWvDt+/Z7JNJGWbVfkjKWzJUkHpC19kE
Pl3poaYShNhCVSYhrelhmnfVVO6JTMQ9ETVDf9fV/BUOsDcNv+AH3kj1imGpv4fKytdJ3ddoYqpg
PyfwjwFWxZ7jXYdyyg8x0+KdVc3VXlsVZsVWvEDMAc+agan2/4e7M+upXNm29C/yVrgJN6+rb2kW
kEnyYiWQuO8dDtu//n5m76pzbpV0pVtSPVRJ56Bks5KEZTtixpxjfIOC32j2WVqPhIy7NO3rt3FJ
6q6s+lOAdl8JNqmdAyOC/qho7lAvSuE92Mz2AXr7wXocAk42fU3spGchGqnns6X0eCRKjVg2+Qm2
ihO1i3a9j6eD6/weE6M8KTVcZodgzXJxbyxd+InI80UQIkWGkorT9aYMOX4umZk2P8eDQOaURFN6
QOLP8KDmrGD7Bwu88ioyxpvRNu2OcLdm3dIV3yGQXVvvWtCEVJUvVq5uaDUG0zNntlf0B7u5r4qz
X1H54gj+YTFz2+ch3SMAve7aztOfNXv8NstshrAZbjhEO2/INd6ndMkWL++phFFWWZIaWyQ3nw4Q
D4fzQBX94NCSMwRhxCM+jVWXIQozoulcR0x70thEUNy99kK9xlIGC3R6K4R34/8Xn8Gtaps/XQw5
gDWUTGOFIUY4e/BzB8NAjRhkyaelxrehExgLKUJHnsWgpI+ZL1lWOiqOVsHcTsYeQ/MCscXMWc6J
hvygXHVzIK3R0xhWRhCMO8cjjnLsQZnT98AMQuck3udq/ONOeKoEc9mpf6Gb8mnSRzSz+U9TAALw
po4ynfEHs0+cIoTeE5vLo1WKzzh70+zX6xnCAYk/qERnuFjxXUrNl43Gqzt+QhK7q2tMH72iUAzr
9n6qAMiKWi7seLouPPmpi7bWnelqqJRAvQZKNgvymym6lxFr8NpzsVjFIv1tpP64bYhEDVOaEcGs
480Q0Sy0Yg4QgTqPqTHs4j65RDZFWDRlp9Sdp63HKsDUB4ONLcJLpdROV/5WLnnjFq75RHH8R23L
DW+9s3x8qnz+KewIf1p3sxE0mNZTTlcA87X1YIvZ3UbKn7eZwD03+QfHG4+z0/oEg2HMTHTw5JoU
kG4Xnd0UvVIqh37nquYyqPDU5/Df0WJ8UXe9TiUd48EcwblWbBVF8szE5F5F5Mz3I5UTgd40ur1d
bNDXGsFWbkevPKpCurRsZYiisjvqHlX8TJtqXU7ZEVVfuOe5XPex7mgJMKOSDuNQEFqcaGiMAent
jmWVshhZDji5kBk74PeoQeYC9S/HD+b+YfnZfCUaXUiLEQCJPbm+sfVahwVVXHR1ze6NTssdVQBG
fKjLkXhHpbRDqsPz1HqUj1wDKnHnsW7tp2aq1iIo3tIAODTsOJjq7fiq+SENwU2dlOQycgT1mnm4
mdGp8EP/PSajbZPJvL/qiAN4mkz1hW6nGobpyYhd/0mWToCbDqFinPBpSFrZAY0wnaPl01H6Drou
zLXLZyL2vFuEVRLGERmrlXqxuNee/eJaM5ogqmPaqwzYcMI/9RInNFZLmT59f4YFZK/tKmbDIe87
sbLy4fsDlGD0m1lIQPBQPjh4Nh+6p7GNpotX0tqdZXUXGFl1txSzJodZvjCTTv7938KmZ86ucuqo
hIhhEob98/efonTm5Nv0rneulg9eRxxPWrYcT+ycOur7Rd9f+X7N96ceRic3nDCJLjQ0EdfiHId4
Sooiv37/p+8/SdNnKP79ua9NxmrVxE4Vyn9e8/eX//V3hA9ornZMuft+TQNH9J+/bS7/Sl/F6TXf
/uv1369ySw7XdshavvziaYQFIMZOtHyiFporbR25M2b6Cb1BvJGsmVEaGlGw4G7wxpz0GTSSTzBG
Dk2axK82heUxMoclU5dXOW4liAD2E1zNfNWDVJo5HtcrigmrdVv2E9c+xfVon0rVEtKVlGxDpr13
ULaMOaVUB5xv3QRngd6hjJhpmVbEY5U51Pl94v8pBS2mom70UYEECScSBmA6pDuS4dvNEBCVACHH
OA0pMdMccoYTShPMhPjPA48RKbaXjQzozFnhtDViZ7wU8RovX8cnBcEwAYGDDJvpyAD9OXX5IE+t
AYUsyEi/HegIHFHWVD5EakPAyGb7wvf5KyKDlthorJ4M+E7fH+xRV5B5mAYdEqmhmfIF2ZP4xxFv
P4IGYcCevA1GgyYBF8jeycNj0f+RIVrcHMIHC+1rn/7wmXKBmMkPiIeQALTA8ezQe3dm09zArs3v
KnrA+8adfxmuJIl4iQbWxiUfDBwHNpwFfEUQKzMnBJuhqOt503qPUOM2WcR0+ksG+j3L6Iu17dYI
mlOX5c86ZV3OUUmw7HlnNaGalg13ORq95zqLTqPdYzQfiGvX8mucwVWOLhbLItx4C/Szw8wXaYSH
Ya3es7l4nrH+EV0VnPKG2qxQVy7mxSqGT8Mg3XwMtww7D7PvnspYwQ2qxRdQFgwOsfU4qa85J6Xc
QviwHUX0PjQQzYQ93qzuyWgJ34I4hrbX6bbh9FviG9gYo/eoXO+LCePKgc/AcJb3EwPrlY47SR6p
SOkJWfeaxsKmI+iQwL8Go2KlXwrEK0l8idoLmuAXsyIn2IJYiy8zOlKrkRcJ4R0l9XVQvC/elBzd
8b5pnHc1JBvWHn00YxrLhQyATnCUonX+w3Sqe5t3bZXONhHxY/jK6BUkVxUeJ0PoVZiJ/gRc96Gh
kCC1sD9XTLu6JpGnJOzQwHtbm3kjlxeeNzmQLYyuwldoAJF7IuLzoVHQKFZz9hQF7NmMv6GS1RbG
+wIRnt0V464txnGTxtmwo3/8wKXpD9ql6MyycmMiidwmaR9SgVsnxCqkU0yj89P1aPUavX1ghOcc
bP7VJjN2IKc35QDu2w7Miuf0Ia+QC/VQEbCRmKydI9uH3YCPHZe7r2uCky/SxY6F0HDJWB59XWxC
NZ7rqX1tNVkYmbK4Oc2jSyTr0QhoeFVsBBVvW8TgJepH/FdirO7ZwGVXkWOQ+zneSfOIH2YPXxFB
X3/vB4t8xguCzdSu3DHnqSrlvBv97ithsLuuG0jyVhS/BPT8gr7cBKxBRN4M9PXeGw799CkQiypt
frUwdM950Z5ZuWAVkHzJyQ4Q5nJSAyXQoxLxapiJeQvaaiaXXA7h8zQPwTly7mtuezK8FwscXFRt
MdGeiMTOgtxb2+WkzoF7NOhOHQKdYwHbe3N8QJF/ETPTT555zI1zRdixyUbfkh7ZaegoJMNEOKBm
HDIauMCBuqj6P+CtP1cF//svwwn//4sw/C+57aAwO/27/P2fAgz5G39j2xc4O8WISWfSA6tve6Du
9J+uJxswgM3uBa7v4j0grU3yFTBY3xmFpveXR46b5XuY511CD/na/6C2W+5fgfCEjW/csm078P9b
1Hbb/F95bRL5KDZf2yIrTJisEBDS/g352hkeglfFnCrrcGOuDaVnauzUq9tfwh6wZZIC0Lh0rXCY
ev7D0A9MGyHsxCZDmpYTteqVyO5s2x9NFIlmHJKvDNb27Lixds+AyTQpE7SsshdOYfB1ayO0h4PX
pC3y7SwuviZKovgn5ht/lcde/yy6PKFSXIaKa5VUJHwadQeMkY6ZB7Hbb9s15QASs0GlMytoWBbN
WvuYlM5WV85kzcKm4EjpDw65uYPGQ59iYpZonmKSG2KZVI8T7zkoLlV55XZ2ItDjfhD25LolwZCh
s8xYEUWVIe33omb4HCxVfKjGN15bluEOuIpO1DqpRJy+2j6OgfuQxYimDFDfEGmyM5l7YtuzT0PL
yb2mc4H+N7ZzwqBMH3/oBhUF/hZGGcGMIJUAyTVeWcatKs3SJwsdEs0OC0H+3jeIsF6VXYqNmXfa
/4GsDQ8CAsnuIq0MLHfZw4TmkBLYwy6rISOsmikrf4HmJHTCT4103uiat/Gc6imp3xgoevnvpC+g
2mk5RGjq/C7vTixwfvlHMvzT49r2VYOWh+/fTD+yQE+czoMZPC0yTicbjmOcRxDkdGhTkTD/qKcd
aOd02AkjsmjSYXM3fxVO7Fm/tDkGctXgroyxpUmT5g5m9/EAyrL07kPDBjOB5LLse5rrXfUh/DDh
UikX5V5ecs+tPaiLPxKTDSkcG5byuR6NGjtaDEpEeq0mbK6YOfCYlRDmFX9rFu2VNJudHNzoSWMW
QBZPTubPqHPcTwN8wJ8ZYyPJ09wKxZZfuMrvkYh1xor5DWfXSlreneVkSwOt0DRbPVTU49q30kmv
Wgh2S03t1c+OxAp9dcGQ8QviPC62ldn0/p3ITSC3nHV7COyTEzyDKZ6C17ExB+fJKgOSkrF+VxP6
VMegmTPiHZyQa5uo+dwSsPVap0Cldh7ZaANjCDcuTorYBf9H0tI+hRJR5gRh4XZ8LUWfeB/24iA8
VVFRpi+5NOfxWLSNKs9jEU1/FGoqkrA7ayxnAGWRgfGvLGgAfqVRnWCechDYbqzAyLujndUAjks5
yZd5spbidHSa38ZUdb9Me2ZmA/TCBuAle1yWn2CV6pw4xLFLLwYjynZveSxjB8IHx+5cfHfG01zl
yCCggcHtaepeqz2YvBA2jzs4chsgzh/uSzWV+smlKZajtXBIH+sAHVQH30s9SPdmR6OSZMmwZg5H
6Nt8VAFZT29OzsJ1FHZtTDz/nNU2eVp1n8EAkuajkECWHzySIWocC+zD6eOAT5I0B7q96YlxU01B
3BYG2esymfx8A5OBvgyMHmo0q0xs/xekwJJTX1pwciANOjIK47EwwTQgNk6SR0rUUh3mwq3fai01
c6uoFACYm1pbm0YMyDR57gvg3VlSMp3oI59QMoAqfn7E9+t1m6liMrPzMN+DN03TpsTwWWpa1F0C
Y1GFy3w31bqut1kYi+qpESJGjme3w1NQ0gN7GLKqJtqpHwcAUllSdDsX6FSw5bRMeda5sU+OQGWF
e91ZFZANFQNw1D4P7HaUuGTXgagmcN/9VMTEW00h4ckwKglRm+Hh03lKKrVTROvMv7t+qkN9wiRE
Y/rDA+CfkiBvW2Um/MM412j/n6QeJsdkTD5RA8FrATTpkiijphb5W+WolzLJjfbS9lr3O1IZQn4D
s21fQyOZ23WjLWLDTZLqMtgyGU+DJEAb0GKNWn3liVwx6DayAq2n5Rs3bEzjU244jDRLOqDJOppg
jqxzIi6jtQbNWlzjroV11cze+GsoGkIKE9p7/SWsWvlTdKbzLBysqUYbejVJhBGVqGn6LSnjeCYR
yyQGAC5ERwhOwybj7ORAcQrXTcbSeuA6Ot7OEzJBxdI1rO7Q5XEJb5X2WLjxn+BF0lUr4qumqYke
rGl09n+nJvt/KSYHIvX/jOj631JyVn/KpPz3Usvi5X+XWvZfvjSXNBsQJcL8u2j6u9QSVFP/OegG
zOs/tZZp/eXA2HcCC6CptCwH1vA/pZb7FwWWSWqJDFyXHGRp/XfycSzgt5RS/4LNeqTKOJBmbVN4
yISp75ZS7N9KrbQI47bi0I3GfzpLclgIAXHo5cf+fOeE3a/UBhzZicy+S0nduEPpw9LjH5CaYM73
rOcmU/OxRHdhg6JlR64IZ1/J0Xlxmyi6yjJS57aRDNdVgfS/cy6ch+c5Cq7fHzrNiQNJ5qUMRXAd
Xdh5/OFE8kZ0V4TznywLqv089x6POHTObpaXyKrlxdfDazTG5v77s+//npU1PWrfEVupWhiJsI+Z
aJs7TOBLxWeQbCG8V+1rWo5g57s5PTF1CJu/YZgsmN1WWOMLIdX5Bk1nR9y9SUs5QNMss/aaAJHd
+AP+2SHvvXMaJgBwB/pjDIyq8zf/UfXIw0mKPixK6rM3RL9C+qEAza30ChCvItAi2/vLZzpEtII4
Lt3zoztbaL+s91D7104SGxv8a+YaWhiwNHTOPhsQsjbGMn32e6plAhjeO9WDNZ2GY8WKVQQILKDW
XlIcisbk3Hos6XTrVbmN5aW1637nDNmDnJBy9cymTiLwflYtsPcoobrzjDB8bjrUZux1sOdahGM+
FLpwIqOy3eGpD5+qPKXD0wPEIZgsx2zGZP5Doj3q/NBZOVzBtex0y7gneIeTYa/xKRGVYMc4iNMv
yr8DUYjprnBjdzMFlyjhatCdUkSSdPeDNPUvZCRbw4w+s8b9or3zOLHfcxT+SKRIt2ljtbRNW2pO
pPF4NCKmLyOUFsxzkEkpCfzRCY5B79HszdD4olenO0XECmv3mTpfnwaX9bCwSWYjRnNNwo06GXGM
gRl/U4Haday6/Ijd+eg04WdItmCWtx2H7XiBBraHasyujPqTvfQfE7tEBA/MdIjMJ2+C0NEm7olp
KfVDHqNh667SRSlq9fuxCTXnBySJQ+btFIrnOUJGo/t+V+GOpqLIzw0KXCQajLn1IK/fHxin/KKX
AYcn6sVmKkW16s8OzXdGbMXSwXf47v50DIIPzETmzvKiVyyX6RlcbXqu5vHWQUzdyRarYB1CRhll
R4DdgFdybsofrpOEO8wsn7JlUtYXxXtpU89ozF8ZFxHSqXvyIuExoHdiurn1Nu0h82T2lyVy/5Sg
o0J0ebBxNZM4mzNGSG1NlySa1iFVj9DTZiZW127kS5niWyxrB5lD85JUSGa7RjRHm98qxbImhVMy
wdBi047xGkJzfIX3iRxPYD9G93qxRENeHl0hWkh+gU6eN9aey25DT1bvpXQ/57D2tkLC5UgwnqyK
fbz0l6QVKzQOzo9szF/5qUO8R3gu2tF5pn8jSOJkELfMjQc0j0y/rfBimhySCGFaC7qxm3Km/kQf
84gQzd12Aa7WGF1tjyxwDVURizTZFVoPBdgiZNfJODCNQ413mZ9Vnay1SPE5GkrdO6o1N57BJuvL
biu9btfL8rm0ECE2lrVrRLi25C+RMMSMZgaUot67jItFh29NkHDAmkO/Kuzq9YAqdTPXc7mKA64k
mir+3Rp9aTKEIOvKfM8Q8Zd2zJstedHoVW89TrCNgQJUpEikrEW13QLm2aUpWaVzzlJQY+vv+oLm
INnFVZoGxDOBW+tMRE0iVohNCXFtKN+AcSfHqkPpzSkRl1If4aKoQa/CxUXWYmFBIjUNQ5v7xaQq
2LjOIsqqvNemhuDqT3HCPYu3NuKXsB0kFUqBrXINuatqwISSEIKs4/lEry62gJ/XTtw4SE+sC5co
OyC0PHrgCGNdXk00cyvLr18Ln8meAPNdaPMBUIxmyLsP0SvsgblBjlIhwogiendd3FjKsdzTrpyW
vK1mxjNgF09DxeFXXW0Emoto5Wk2A34ccZdHYCsyjADbAEGISDDG4MTjSIjdeq1j5E9WUK2zlsbb
kooDmOs1owO7ySt6/lKSnFOM96ABnB30dvSbk5GsRmr0VTPAn/cGe43M/m3hKwFohWhWTvzB5AA5
98V7Bl9dhQwfq9KvEQHkhz5lxO6yKiZkLAxfDBDPNfdoUugQJsO40b0Q3J5yPla2/UTBDBK599aj
rAnSxaUs4YXHZfgDYyhLpTs/gRZnOwqLckeKpvnUme7e80lp9cee2Qa9VE6XobHzCVhsUXngWLhV
CGkwT0S3KeObuAFWMjycQtT3mn7mivSqW0HHEsHvEjBtxEiB8RriaCixo285mt+RkHqIbNdacasd
EwJlIaASYi7qF3IVyjWbKYJ6V3NkZlNNQ8TXBVQOW404GhcNL6OBnSbDe+d2A3SWEUcdcXO8uQ+1
nhm1AN9TI8ElsTPcbBoXW8Z82Vo5SiDKI3C5htepdRUdu8LYTbppt0WGqIaYMSgizSch7ObG1ph1
nI+wh8ZLouawLwnk85bhNe8KV20ar3K09trKaaDY2aUZ61sWpwzPAQjgvW/Q6dZTB7JPwwQ3sb5a
BIO7aZb/lNGwz7sUMFfxidxGIfApi02QQtCQDiQw3yIQ3pURLKuEu9GPq31queSXBEyGHJwKESdl
qGjHXpje3uRkj7ij+DF4CYkdxX1tjdDDlLiLDO76eWEDptmcMZRxtkU7+4/xB/FF5a4QdIQJA8L3
pxcINsfkyOyzw9yEFtfsoxnwLRd02DhRIaUNSDYugAZDYtkSgLNWfjzdCr0UYx/FWNg79AQfSVS7
R5AJsAari2fgs7KAcQ+lW54hLdSx/1vW0TWtLb0NvXmiGT8sHXeCqYUT58gznJ3VU715XeIwiU4f
jRQqRe81LyrrYWgW8w5flLfD1fhSe1zZIRs5KrE1WLDduRkJrENIS/5S+se2koe2QNxsSl3vC/a6
TZu1fwIGKjszgRQRDD4wmgp11JwfnHBGSehxnrPMaoTGFn2AZXLXs5Pn+3yg5efHIj920z3VjySf
XjzYXZA+zinOkHl2h93k+3uEQ3h2h6KCVcTJ3U5iQgeS4hV1/VqrLsf8XJDZZpXPfaZ4WlO9932k
MoDWHFNAlEpYygksew/m9mUsTE7TmfwV50m2c3RjQoGsHh0S5K5pSXpULMUPdNxPRSiifRE671UB
rFVqpkbM5bceOqUVMGLQLpW1jOxPLfnUewd4IPpLsNGcPLaMNc7c0XjSiGJp/eaxic3Htkl+OmBs
kJu+1R37f4UFbOURodU45mHM6rdsbDd60saWChvJIMKeorLvWot6BkzryenxQytYO24V0SJSwWZo
NHHOeKlKi5EqRtT4OaYZ1fjLuRX+D0DJdD5i6+FA3c4XyypH6lBmLtiEMFE15bFr1bs5t9TGIFI9
jMhhm0aPZposWQe5vnqEiZiaykOQB6DriBM7fFF+t0tFz/iQ5RQN3S5CWgy5Jve2Hlb6yh6umlSL
oxtNLwmL76MqkofQqB9Ye6x78r7vqggWJkkgFUMh5088oa2pbSAiRuo8hi1jLI22zQssZ1Wn/XMT
8GwqboANVZT7aDdAOY0FfdSr6BpDdE18t1mqi43M/BtGQ9xR9Ayr2D2iCTQN61FHzQlW4bSrw5C1
AD6nnZuPhLT3Ztg/+ir8TMmMxM+Jfm1S73Rb0pUVH2H92qdA1dUZ/eq4LpvmJU/KswWJ3+DYBCzf
g93kJzcnQyTjD367zbCzbh1Lw6Szw0MbLxCagS8COWQ7GBN/247FXTnN+wWDtYcj/TErGJQ20Hfk
q7y9CCodNPslVSWAEvWn086DrlvcsmxsQQu/y+WH2edO+14YfQ7IY9tlClY5yaLVYjK1VDBtnJ5W
sEggUri0kUeUrHdWOKZbbyY60wUNwPDxiFQ2ALn14SuEijpB6GgWak9V8BPK8tWwSDcxWg4HpdG/
dl5CP7viFxaITavMZa7memtz6Lw1ZPF6W8THAdPRauwKUOm0mpt5fpj6rNqF5S3p6NPGHQSYgtVQ
DXVLN2t+6aUxfUbug2KrzSwj/UiDEE/rUix0xCAHIou21jIMVxOdyDIlT8rzc5jovsus3aqvaaTa
F8K2CijUZQfcviQ8pQTlEGMJGYSB04dDK46PsL8E6AGjMf+qu2JArKfdu3jw3Lv0+0NPdDKaMsoa
e/qlfDu/+/4wwVVdY2authx2J2g4YDCcIiLDfj0Lwzq0TDZWRg5VFnDwwR+sGxc6ISHJMznAeDMV
TIlTJm1I6tQ/oyJmjt1vqw4N2NAX9f0o38h1Q0CW5fOhMICSA8d5aCekcGSUfI1QWhab4LsiY2AX
2XsIrbDqfUA/zdlRIdpe9FZmjBCqbXqcDiUjGokQ2iPrgALSe0XyW2OtQlfLHAZmoHv2Q/i7PIS7
mBqhId5k36E32HAboIR9pcC4KvSiO1eHz0nG8BlgQLadCMK0vK3Z1/IxsShjWh8wl8ws+AmrLMSo
wTan1zifS6yEZFvpCiCNNe7czEREUHnLoHxlesNJlQAEJzdb4Qs7utjU1x3O14OV5wR1gxykTboW
fj1wGKOgzQr34jvTuOGBIT0FFZ9pOpumQPpfmYjQi6Y6LK7zJp/uPTTtOFzwUFjti+4pm0bohTbw
QDo+1k2UCuoQYw8/U2urcVhSJuikNTaUNTa8rbHEZrF+/UQ5Oa5209Sone9PNQffYev33UfNdn3u
55DxjQ3EI/rllzw+QpYVJVz3aoePbnJ1O5IqSmQPfrvqR6JrukFjppr0ro5lwe8a2tseRE+vO25x
pFzECCRnJZkwlXb31mb32QK8VkWzTyJKDcJWyp1vpwg+g/FsZunWD5Anx+ZMU3Ly91FQBZxr5MCb
66BohiKYkou6Mgrc8mMQMbeI2DJSuwXE6LodI3XxXsrKvDSYKUndq621bnS7zyIo6C798OPg0udf
ZJdjRbIPcGISC3gSV7n+7EzpPQahvyFkZu+4A5Cvxjna0Xg3iI4C1ihwtnfinNGBCJrshTo+5snB
1thFo3vsB+9OmUFxDFvG5V1u6q1DK8onLGmVg7NpPQKWUJINudaPyOVAoWvOWmEjmY9MML+ge4jz
nWqqk08ZWlR0JeL4UvjpC1GFglF8ppGMT1vZ8oaoPkOvKOD7Vf0xoPDYio6jTVx2O34iYuaDiEo+
yPtVNy+CLe8NluB0IEexWYfTUwCcSMN5T3hpU7Pg+nW+mRasAFJh5vwWahjfsXYGiodCZm8poSK7
jKwGOKPsa631lZrx2+yzZ1fvXbKUFmarN+l7nUKXtS04vzoPiQxwSZupnnNz+gVR/KKC9mYV4yk2
NBE1dRauUn8hs374hILkDOKijG9vOvQBE4WrcJZJjPgnNdBFBdBTQ/8C1+cMg2ihfHPlyVO8DANs
pgxaK5O17MqwBrlBYMqVj2lob/DOXgpn/lWObU/dEHFonImQTeTgPZIl++AWVwVAYte1FHawaPgS
CFEKQ3JI5k6CcfRZocfmR20zlmS2qbao4bZVE2E5ttVJt/hAYWOkN91h01JhgQRyPNlUJ4SZ6WOT
iRfuEMP6XU2O2Hh2/1K2S0a1a94N2SFPHCDcc/pYEpLCURxPvxTl0xSS7tG3K8rRp8BxaQSi2MHf
U6Lk4Tia/6N00rTVZuei2vRxrJrLcneGVfGDp+kPyXfrAVy4og5zJUHaQvHk2OlwXn6EYeg/lnFH
7dcrgBXj3jLIOwx9rMrz/OU59T2oYyiw021y1C4fop+NpB3TKHkH6RnaTvWVxowWJ7t9b8fmKc+q
rRqnh8CQjHPs+lwRDxl5hF0ZDHhXehzPCec4MJh3lB/NxqfPZw3FNm7+2LVtw85p7Y3sxZ8QN2uu
CFGtSlqowyLBIi1rQQ/YOw4N5kqK7tpDXnFjby8GTT7qx9TKH2wJe6fzQrwU7U2P7hPyH/Gz/hZE
kadKQlzLcBZlNoGl7l3VPtJU1Ic+prY2o0cxeQ80Ka4mPUzwCUZzdEbGWW0CWbOqyIuMuNpV6SDd
be3XMHb6OzATxZp8VPvFlQMEM8TNQxFUdwxZfjoipJARSuxcIll2FUlBnFG5mGn+c+abLu4Te1XE
IIPDTJE/ar2ELhLdODSgF7oT5jp6zQJ/9CFnVwnIzbI62hFNfZ6CryxmV0wr5zIlH7lo7HtpDHv6
sb/nUiQHrw1vM6WLshKYa/ldFzAuxoVvW+a5TSlqgpZIBaQQt6AJN40NT4oYrttIO9fIGOeNS28o
0O4xcIznNtdfWagOwjE2Y22+WTXLKoLVZ3hPKxj0PwdbHRFHcITxaUaEsKsl5WzYmzezt95AoJOE
h+nJCyRHyPFkiTs3UWccMmQn4+rGLOITK0Wp3NIckxX9mDEOL9rz3UPQ9hjkj40j83U597cidZJ1
NoGp0aO/qBa33A4HRgzTLorKK/kSq2CKHoMOtGKHE3DVtvU1t1A4TTltAdjt5kDjHRPIzatCmhkG
+goeiYY7bSEi99vUl09qgk+ojfltHh9QkvgsRuw8w7kYU5p2f6JsOHVhcWc6RJmRfBub/L2+sm5V
QYMqXqu6f4roV5lq0cy3qMO8Ash51zB9Q/i553z+KeStbhqLQ8Z8b7SZSeemagh54Pf0zEWVFZTr
pE5fst7+cH1xmMfkbkakZRvdCWf/Ew3ZLUyeDYGfYsMm/gaf6gVaD65fWdOfZjjROXJjTxZKL+vK
ob09DKPe9WTLrS3dfPrmC+diSl33d9pO+45M1ES6T6EwWAoVNk5VyVVmwNuy252FPL+uMRLKSO29
JvppBM4rCPQGUds+9ewnZ9bvwOITP39PHKBrbiHOrhyvHobWVzv7gauxJyk2vs0h2GeZV9fJYm3N
WCERAhbNxkimd0G4V+026Bw+IyYwZsRhJXWw+nM5Ll1rYU2ihyTy4c5r4HjCFgGZ09w6gU+zbriY
wthEmfmih/Fdty/K1OQSWHS9q7TaagzwXmiseyf49BP/dfLTQ5Lql7AhByrGOgti02/Y6fpwOKu0
PUc9ynPOdjyRtvHUhtObUbQgXXPm9WqEbqhu6YQVlxgfsk9ow9r0rtHoUZW7+Q1bDr6mLNgHAorZ
ZEDL8PrL3MENqDvsjJPl7mdRoMEHLztDSAN0dt820aGjXbHyc5YGBr93g1WwMRBbIoKHIS2OZA7/
NLrokhoBElF/JHOJOJvesZ5JJ4kG2iKJ4RNgNY4Pc+GgUffKA7gH4B3oQX2nQpIT2wxcrDelpqch
z2KgvRVrJaZ8P7vHMrycy4RLrnH57vvDcWaugSM9IkkKfijfpn/U0kClFDyZcFn6FMC9Q7eVwPdj
kbgJJrTxJemdLTgek2wTcCoWlpNTo/Vx6IyTjaJUt265zaD07QrFA+sU6JdYuQuaR6TzrHTGok8y
7C1F1Oo0WCDL3mMmbhAO68qn1kEn2CYoCaDeYCKIzi3Y/tSwkZ8uhjyPdNwgLCvsYPkTDa3bHJtb
RXL6+j/IO48eyZHtCv8VQXtKJCPoBEmL9LYys3z3hmgzTW+D/tfrY40gdFc/VOOtNYvC1HuYSkMy
4sa953xHzLt/F0WrrtMfECZ/J+AgWJZqXCGKes2lbEBBIfwPBow/PlnfZPAZK4th6p50QbhzApJ5
2KLThFQcx/ln26XGi5Fy2sN0yVArr8sg/GwExAuSN0RurZceCm/YGeaXxiC/qdAaGEW2+82cuK0i
jbNFKFeTHPCuj0m37tRL386N9tA+ZdAaEOlxuo8JjBtyGLPmEoABffeSgQHQqO+Tne88Z9WW2qrN
iN9KUuMC4eWJPmTTG8wTdLu5Th6zC2zpnJfpDnh9RP43qWPw8Q0ae0OLiSfOjn009AstMEiK0Jsb
JE0Y799g2jewXIaCWRiPZtDQl1loxDXSlXZ8fFU88YkZ/TD7SN8YzbR068E4t0YOLys11x0HTXgg
8V7OMAIzlPV9aPivee5XLz2OHD2h4RLzBmoMuBTFEGhSIXdpniMxSBGPermJiDxOP6UeygqrTPRF
xfjhiPy07OrhoK6GF8lVN+oT8UujgM1Zc5BhMLAwRZEsGzT17MD0kVtwY8iepLsoM8jtnXaDNk0M
aJU/haUbn9ogabdRa1GrSnUapvgkHAqtcsKm6mvM4PTI51CLp5/5QrPhzx243LhUKi++88tsWudU
3zTcBWJ5Rgz3qJAAMumc8oMm+xG3wb099jsQE/LaaPTXHA/VfuszzXHyQnFQFc12gtPbKmv4akV4
TtukZmRuaTzE2vyWgVmZHFloYgQXZue8EUmPE6wEsAYPTH8Y75hTwl3u6IoprzyyzR+NDj9bXYAG
xGLB3dk19U6PR7kJYTx0ym1fenfMDmpg5KXC8KnW6XBmZeqfqQ2C9RT3DnKZIX6dVHLWXTy049SW
N0NjQVTkpDItJj9jFuCneHFno5q7kv13Y/TrOzMDqF3NbN7WrIajgiyaoh4Co04n2DKpDl2Nd2mk
r8rM4o3ynHHNkO07Potz14AU0ScVbwucnCP6KOaj/CgyneN1bKFoTgF1hF1AIULv30xd6+CkYbqV
nnNW0i0PoVsQQkpBvTDtaTgrB2pSEXXIGd2C423aHVyTMVxEbbBUWrZyoHksAKyANGZi3JWdxiWD
rwchmbBWzUMnnYiHsjSqBfBmtfGzp1yjqYTAjbyObhu6yUh+LgaQXkrWUIYx7PifXajHRDkW3lLz
mU4ifprWVg6Fqp+GnuMLYMsgS+ldRHQAhqstEYIymp+WTZA+DkRdoZwnndHLL1yW8U7kQb3iRIHY
Ums5O4OeO026+7W3SC/yMn8zof5elzDJFrIAMEBTyVt2Q/HSltXXMeX2HIgHRKzRmJDfOQHXVi2Z
ZiZsXT1IcSsgqwNFJkv+oE5lLVlLTSxqdP0XfV2Vz5AGOGeV/ZcsWUrSFrbpvPI6JTRLon3OEUzp
3Gwf+3R4GDuNQa11QytZcxyiH4pTWQHkY9aUAr3HJvS1qmjM9j3gnSIq7iX6vEVFsITLGYSZFZ3F
OmFWjWlrnSEtYH2uk+ZQGqgfcsehxMbIZRYgn5pYQJI0+oNHfsZisAtrbQIXlorItDwuwyXIkwrf
h7ykYxQfK9u5VbaOMXMKyw2MiAeyEgkNTkYgl5JTi5WMageWiok849MwUiB3nyD8xocWgco+xQjd
oBvrknw4MKF98UllpzU8fgW6XJ+K9FG1gcZsY1i3muvjjeqORiugcaWUTrAjranSNnAcIaOmw1on
HhM0xRyFbAZrh4OdVkTMXzzBeNL5ESlzPlpHIZ9VbmrPxrOf2whZEtS/GIKrKIzXPS2ghXCg5fow
yw80V+Ez+QXoUT9FLasluth1rPs2PIRVDwiOaW3FQ0BrYaWpBmw4jpoDR8J+zcnpaxAx4Hv7QW6T
uTMMfYm/Hh6jw4wuMgmYz3qNvtA0Lfh+UWLas58oSO6aULmHtx9mM9MsUgSBhnotoYuuGotpS5Bn
m27AGyGJnCUQBPfV4u33rN1VZksoKfBX0lYMuSUFCL5tJK2jMZuK4pL5c+8MYpnoOQIZwbZR87gt
AolXQqJfw02abkk3tnai1fqly0jLpuwnRzJrWm2FFgRHD0ilBpgQmtJqAyP2U+SfTQyhiYjoN5np
ZoTpDLqs0F0en6FZZeCdD5U+7IoikFtD4a0S848CnubfP2x9RQWwV3o37og/nA6+fhpmbLQ+45BT
S9I91EllyGm/I36OON7aNAMOGtOPg+SOWaeG23JO9L0d+hJiwekuych+xujzkI72CSsprxfTZ4Sn
sZQlVjDlEYAr6I2WQxvfqtI42a1nk1+Kg7OO/NWAULSs4c1YHEIQtGSnkGmUXo9XUmQBMrJGNWgO
pgDHYxHWt5JmEVgD9dhLNCuYkp4dG8eKEUZ8+eRb0xhnmD8WB1MkAAxxzZNIbNjJPcacCsOsw9l4
YJ/3cN5b9depgQLQm8M905idoY0PhmAXIoDpOAm6XvFA6LMco/uydrfTAB9CjfYXvWF7Y/8h6paI
wmf0hU9Vo21YTP+ipSKY+Qc1HbK/PA2LE6OsckHSGWBIIqYKxjjwnK86UdkGOEKwWrSPmDiMRLO0
zHZYFAhLy7RvKgL7CW56NqR98pknMKsGjB+M+tlxxXcXbfne0pOnoXVfPOb+rva1VynVlGdtq8Kt
KQ8ZeWgHQ0u+pKLYJwPfpxORc0HVmyXejarxCd8OOrfAb1Zpix2oJ0eTnI1nP6p4CphPwf4hcdSb
rppRohSmunPC9h5h7jZ2mSNaTE5oQQ0ksqxNMMZtIJgJJ1S+qe/vot64DN70SrWrK+fbkKCeqRnm
z0IDogEEJeE4XYVIkM+kTxlBuJC4BFXSAuv6s64NPtpS7hBy7BcTtGi3hyWrZ91xhr2Az39tDPuZ
0LkH9MBMvjwopT+KvIRuMQDZ9fZYZzl6e+cm974EpGetLM09VieUPM/KrQ4w1fgElKxr0+P0Ejqv
WWXVi0gU9k5qyde7qSyPSYJWy3YZABVsSiNWMY8jeQwwEz6Qu4RLgLyDIDVw+VnU7apoDW0cg66F
sH4UpPMOCSxzdy6JU2RagAXiVjxjYtsyxxbYVIW1BujfLcIzSONm6T/onfwRD8Eewa+3c9FtoOOB
Kh4ykagkPU9aQJ99F2q4CSR4649XqB7t0nCDx7ibffzQLlHWW+va046OFHuYu9AxIifeNFwcg3C/
lRnziAkAsmlF46Xo1aoqefTftKH//m34j+Cv4vq3tlL993/y+7cCMRFkmebdr//9/9GxJPSPNLRI
CIusyP9lr9Iv+Xf1s5p2/g//VtOipEVPKyyONrohbGf2Df2vccmy/s0yhM5AD4uSiT3p/8S0mvVv
gH9M5K0YcHAV45P4PzWthtJWGLRYPA+tqi4t759R0/IaP0lpXVd3kHTMfwf9vpSGPUttf5LSygHB
d1uMwRUVrbGOBxEC6R2xHPLRmTBZl5++oP+9j/4FoNS1iPJG/de//qrc/fvlhGnxL7oUntD5mn5+
uQFbiOYSNwdg0LkU5Nmv2xZ7+Mcv8o8+k8At5uIKsySf69cXSeGYT2gCwqsrlLNoOnJVweA5uE7d
W049uvn45QxMZL99h45jotzDSuZgUvv19ULZImwcUzQcBhsGGcDzym4gdZ/JenYGstzsEOKS1pYe
cj3xz+No3pnlON3B9SPxdIgfdLSgh9GJrx+/tXeetPnqerpkZZDs9/ha3n3dAeWukZnkZxFbmG8C
2T7GjkYHue13djImdHLkN41m+a16+Wdf2LJdz3Bs06UGdMx3l0DZwPys3A2v8GLCZUJqLeK6no6y
Sjf+QGPYNMjtHhv9mVOudvfxixvzx/p7Ddt//69/ne8yPipuQMHj43rQ3H+9IG1m+ohhEuQRWZPC
xm3FQ9bWRyrIao3VhgMUKrgS8i9Aox40s1+IP9wTv3/xFs80Ynimf45j6e8U6ppN5hg56fF1bEso
tRme/QatHRakAcFxOlLsFN9THddPbvE/ffz5/9GLs2KY+NVtS8BA+/XjTxTPvrJVDGLHjh4mP6Vk
9YnEbhIqAXoRa8LcjY2G1QltWfntDy8+f7m/fvk2GhKX6pxlzXXePw2GUAhkrTK+pp6e0iFngGBJ
DUNuN2z6hgtwzxMp19Jom11R1y5b+xZCO/FabyzOpj6qQLvB/VsxRe2OiNOBdnL+3iotlygSTfWY
es1NS5Ktjxx1SyOTnk6A6rwnhcAWD8xH2qMYYnOLeQ4dMOq6iOrAKO38pbNnxq+20xMnPgJKBEpp
6iRYlU1zH5Shs64zOp1ERm1r2VZ4+YtzF8XBMVVopKIgKI8truBVmDcFEizfO1hVla7KRl/qMmNs
OPEW8YBiZ2ngAlUaSh1iEYDDkY3AKH+e2pY3TDY7Lef4G8zCdVXD/e9QGnl4EZZ5bev3yh2/ooZ2
Vs6QuwQMJnfKdpiMjdBC06G7GjnLtLmlvKjNh8YA+lnnq8YfVkEkw4vKGdN2aH33djIEWOVTeOM2
zRsNFEZeEOBqjTUlnlnvG2ynytK/15379ePb4G1peXcbuLqAQ4vzlkaPxF7y80rfDyK2wsmPr/0I
qr/BauFNUXW1Lb2G8uYnG6J5CR4okvRcy6TcSma6ca8qJA8uqpxW56gR1pDiDSSL1kQkMTHksIRC
7b4oTIM8Ad2/NyrUtfaUPkRhPZyqbjzLPnktZRQ/WwMLbWINdMg0gkQGZ6j3mfqrrBgD4T5gnud3
cjsWI8olnRuGngQawpgRQKepHcD760D7aqlEYz2OvbciDTC/FtxaB5J2OffkyT7S4CYEFZKBIKHe
jzcJe8RhrJmgMo4NT30QnpDaxcc6BCPG1V34ejY8ITtsqM99J6mXzLi0u27Sd9KyrsQ/AXRxC7U1
KhnQtEXHG+BsPuHsMyzSCPKaeV9q+/TNA+QMAmqjwmqPHokAOs/kiOMRKvbxhTR/301t19ENKg3X
sw1LvttD7BGuFM3E+KrrAAGAkVi7uGvvUgPzQZgm4xbrl7+xPQ01hUXOl1P22A5yBsWcspdTU8O6
qeLhUNaC4EFZ3yLoOBsQeiufTeCAAdhZkmfXrGwtJNs2bRlQcn4mxrM5FYWvrT/+PMbvJQifh7UR
o5KLec+dd/OfKh4bB6WHiji+RsGtnHrGP+noojvq9Y1ZjXtIAPXSk/XeT2tOYrm+xfgCOmAItjQP
LQQh7usf3tHv67VrUQhKU84VC63LX99RmI8e8wq9voJIZCWDdUWi5R2uEghwsED39Cu2BWMr+EfE
BnjRTk81mLszNcMUd64GXkniG6Fr/tq03n2SY+wjR9D9w55m6L/fCiSjS1vXdddkXvP2///01fWR
LXQtzRvybeubEOBkMGl9A7OcHh2nNA68Uc500x2xpMYhRXy3KYryOlnyDCYw3psJyb5vPxQxKEjn
4xqeTBPe0wsFC+ruKoaa29I2410eV/iCAm26d/vbfLJ5anuCKBUQv6tvuUtH6eWhdtgspN+MKywD
xarPdXMVmOGlZoFdC5uWlh2r6JgOMxAbsdCyTX1rOVW0ANHtVFWTbE19rPaFXve4EqpuNzoOR/PK
RKHhILIP3Qp1N5GEGnZ3szK+mYzXoIS8NInd4qMvIUsl9OXsKesep6zgICzVhZKEFW/SrWNZqmaV
FwFYvMxk+J/I6lwgz6i5/W7CrQl3mZD+eai0WUezvTueAhD2Z63P3A3k0eZEu3xhZVF86hw0oKRI
SqQnMVqtQeuPdqeTCN1wU5p6gWA3D56LtO1oT7/UQk9OWdaZyyhO7JOR9rfErqyt6HWxsQyEhZNG
DyzA/cn5nd5f4KkLIafkvUnnLvAawWDSC64ao6bVx7f7bAR8VyDw/DF4Zy2hNPutOgPlOvrIcJtr
1mbZuYppuYpJEaaskxACdLpbqylFtYo671KXABVh1B79Kk43Za1AXZr9nPxQl/smM80nvUGxhiB0
U0Fkv8rZo14F8fBMhADnF+bgKdSke+S+94HbEXzfEhgboud96eRi8hyi93CFrAKfvBOr9b+hEtAO
ViC0gx3rtBRcnDCx0DomqZjGJtAovhkOqzmMkGDE7mDNwc65ZqEXAGYzagi/Pv66jLla+3UjdR3L
lvMSDJWFB/DX1cEwQh1iJhHjhs10te+tV7uvucg6jYKsyq/qrm66cRvUgYa37IegsXQ2pqb7Q1E9
+0Hfvw+P4wREG9uEmvFbSatrBlJ5HyZsUp3cxrg5QHrOA7zwBU3JHzDwu69xytE3EIj7Gvs+KYdL
qJJv/ZT4n0dBuh5/mzQWVAa0mrSTDLJNOxFKN8VPxjCOj0ZgenPmKnkNdj4RmDM+1B7BI3pJXxoK
2R8+kf17perpMCAdG3yIwQ0536g/LWdFzu1f2loP5TYlLdzOxC5TWbNxuwqZYaPpR5BG9HZxlJEG
3I1L4hHLTamQU/qh9kSeKDuXXxpHkBP4aBj+4Ce1rf6UA/fNyk2cq+o7TVzGQcqEyVVFtApxyEG6
Gj+j3b+PVWrtyzknOPHdcIFyZdi4UdhujTLOF5Jh7SYwopeBuf/anDtwvj9Nm9zB7UB0n4sqyu2f
Bbo6ZNZJQMdY8xWE9IRY0kVaonh0UofFxhhI8kJnjOzcghSu/IUJGvhuVEIsR0vuNGY7Vy2u/McC
+zUZnB6ptzGZZFnCLLRMoEzBtbzob1SBYyUkDh1D5Vd22e4PR3dvPiv/creDccEnDNHIky532buy
sbD0tmb8bF6jHF4J7sXsMHiJxYJHOmtZ8Y6jkvRr6BogiLYl4XJLR5+0daklGJsiipM0085ZyYqu
ux3hgPGPritmPxAk+mBkKpNzFbfsnvVCuTc1TNWaXDqDfQu+mCqwKAhNO6f2egRRvaYLrTY12+GT
naLGf/s1ywzgAJ63EUPprhBEjK8ZgEJoIY7aph6JtJHT1kuf5IBXEL3KKr94/kQKa5A8gAt9bvLg
Bc9Ou/WZGe4wA0Mj7JH3RE6PWA0/4Sr1aDuSUlys9FHGLICEIJuDbNesm+HaEt6FTCpvTya89cyM
6ce4obSwX4NevRZJXX1q0pYepVMtLLtyP8PqfEX25d0HnWuvOuFkC39K1VbvS+euKeLnopX6wewA
laHz7PN6vhcSJK2VvAOFiHgRSRsaNw3dddIfSwLLeTduff54oTPfX3pqMheWB2su64ykofLr49gW
rYsioVTXNtXuNVYYBrw2NCynK88BVfHScYhHwbfz4DjEioxlhBCNI5NPKykHW702rUYARvAgpaOK
24UkK8xOB0X8MqNaswl3pqfcP9STc3H28w379q5dpM7zIiLE+3OO31V232sduoAaIV2DOpzhL4lQ
EorGx1/QP3olKLG2SfMP57h811MJfHIt4kioa1nFr9Wwb7SBm05zqj/sOO8L5PkTzeB0HZGJLYX7
7hFMW+X5CYvc1VJiZXIyZhyGReXjD/N+N5kLcIpe17BgJhGb++7DZAgg09YImis8ETKF+szYjhHs
aWPqdy5iEtM5NHbu/eEwY4jfrpZDAQszwNJNYXvi3T1GiUTbq5klKlWHFLZoiYz19V1f2c8WT9It
Y5efCAyXodGeAp0ZPaOLH6kOCrVtUDd+/CX8trfTH9Etkw7wzK1iFXm3t5MOTgBBotpr04d7+P/D
ShBctBVao5a5Fd7kbFfqG6ntUiybNZvLKcdysMwjdfv4rcwN5Xf3MaUYRxCdW8y0KPN/ffo8DwEF
rvH+WtRwvmduK80B1PmNe8vcBImnFZ4qWrV2OPoXmCZfa6kztIpQl4Wl/2CFg7cdJ8NZmb2HVMYA
5ha+EO7WX4m/wbPDxJCpcCTvGLy99mEoz+QC1Y8mEElqrD+sJeL9kYovlvMJO7tp0PqEO/HrpyE4
cUjsQPXXXJj4t4cYkHHR2zuCKiBUJb1kHO9lG0ITa3xrmX0wCOYFA+hdkmo8I7yxzl2O3HVKpk2Q
mdaljkL7MhQMD0G99pMy73TPtfZ5PH5jhj2ujKFPb5bd+mfwhAtaOhvqRHlhYuoRJhAyDw7SeucN
wrkwF/0+p+Ft09KraW1Mn4NYRHvaKOfKM/3dxxeWft+7KysM1/JM05Im9ZWgjPz1u6BKsyXhVt2V
GUBP+q+FgAwqLFqeU2KN0SkoViCr2xM1TXDSjKOqs57gBstbZ310D86IEECsEkWBzLql4tj2cW8f
tCaqTxTaF99zaFupMvzSYvYlNmU1IQXdyS4n9MBiDK7FiTzVbjidIPuYsSGu7jD4BBqJfmOm/nDD
Y409dVIla7Rz0ROYCZI+zS4UiYV0o8L77RnNCq6ScxgwDF1khAg3U+IhIoNhg1HI2k21s/AIVLwj
ripPPQMVpW7tKD9txvKTh+LOT0nbS9rDSPrIg+1q11QjgbXHZ0k6R7thsqsgebf7NLGOPUAdRuMR
FbVHvAhdC/c4VSJ6ihMO2pEdLNVgMsPA1FvEGJ49GKAba2ie6CBEWwPSxHayhuBSdkhkUlmou3bU
BD1QvVxXZRGhstPPqcyTT94wEz0lA/Qx87QNwDUkg4a8lCgZkXI2m7pH1xxF9k4HHo8qZKhOyB1j
LhmtC1/ICQ5Tdaz1IjsEibUuCuMYJFl933k5rIkEujx49At992EV0X7ZxSWyOtcJmnWJHkJgPMSW
YZfntx/aS5Y49dlG7LUIEm7yQWFJYHA+wOKiIzfG27iNxtepDMaZyL1xiF/ZTin6nInrtsqNGEWe
bwYn10u6laMvkc67J7PCJjxYaOgaUbpnZiAHYeId9Bis+sR4rnypOVA3jdchaKlT03BaDYTPXGtA
ZutI73D6dRsEROJJL1LnMV+NrVr3haI9yAJ1cJGK0gU2LsHwOAxZdyPv3XGgpQvCaXZIPx9LGdeP
UoKm1bpm5NCMAKYZ6qvKYqS7ubvBFJBwXjS9DRlnMdPnBTtAdm/2hslJEBcVOeXER9TC35INlx6b
8Rvu34aVEAkNVdqPJK7zoxd22OjITcNQh6NprPLkYicdzv+m67iKeUUbWKAj0nBiGd5fMejcDZPq
s1Stts2NT+yGp9ou230XCzqei1HqyV9eDrGNVNAYlNp9H8q1rbn1JaC9tVI5oHtXABhxRcHzrKDt
GuCrzjkqDSyQzn3s1/j0CaEOLMe6VmlTP6Vm8QgoDm1zwsS6Zb+bQwnKVSzRjiYZURCl3zXnyNSL
pabV9q4HN58nmBg1Rkhnnudx6Y5wdEVPULjvKnNlAi7Ps677aunIpWOr5VzNhGgNwnWEDZN7D0n/
oyOMDiZc674GIzHo3fQ8O8ZvCc647Sw+OhaSlSdIg4smkPmneI4eTdy+G3sY0cZwSMnMdpPDpDJ7
7Tln5HZpuIOEm9MubLzgHvO8XAeDAyQG8RNx0jTp0corZZHOQbDenjo93E9Ds0GQMdAxQOMlUZJg
aveOdYsZPGjTconSt9q//dolSm1ZG4+u4U+PWr+roes+xm05A3P7HwOqnQ2P8tx4RTBQ1uscgxqk
41sFtPGhFNgIKA2rJZG+y9wOy5cagIo29zOCDhxvjxFrMx7BFpbXtyc4zHPAynbinNGHLOrk2kVW
tCQhq7nkmZWfozJCNBlM2L+axlug18N0Z4f6oSZRAb0lmi0CEsyr08Xq7EvrImC0rZg+1os8t1Db
ZihkgpYkZXLIaKbnzXdiQvuTOW1lXgF1cM21rU/cGKn7DAhjHTp2jvsuAsxieDQ/ZzK31ftq0XTq
r7wM8XX50S01JdIoTLYrclhuoV+bq+L7UGode79I1oVnVSuPBfEaoHQOcZfup86xD0QTNKgmagyQ
NDXDrCzxvGpgW+OyOwqdYYuurXkYoLLWBEcL4CxQlgRdrLC4UmDm92Yr72I/OaZdjrUHXF9b2Fu4
JGBz3H3YOuFXIJHNklzNL1HspZcQAJRq++wPnQTj/dGFLZYxn2sw1WaMb8v3HVxEwJNTh+O1ymjN
+PDrtzWCqlXTlMMnsigtoveCH6b5Jc0ARjCfqA4cgoM/1HBvDYufzyJvbwN8qIReBLrLeFf1YDMe
3cSrhyvmnnAzDuYKHgi6Sj/V93Z0iGZ8oZjq7lp7prbDH5GiZcMESBfk2FgkGBeWRzJjP+q3EWrS
6Gg7v4teKur0PSokMm8rM9uYNbg75Ckhm1pwZ8vGu4NM1a+t0DM4fWceKJIp3oo6/Ry0fXhUCjB9
7Hnjaz3660AT7qPs9gBuJoxX4TbQp+e29ByC/p4g2Y0okogt1XJ1lVU03mxIwEvDECAA/TBBaW10
56FBM4UIUfdNunyx9o1or+jJBjyTctz4Z4t0vlWHjjenFMcwnd80C5HtTRA4+vHaZH2/81uLCPLM
Kz+V6WMk0Y4i2wklX2NsAuVuUiaVlm+kZKyO4R/Omu9PZlilDJtTAmcyQXLe++ZIbkBhGUSS3ICG
u2uWoRDrQdivPq4Y38bjv9xGdAt0sLj0qS30Ks58iPqpL+ZpVeoo0E23yEXFALDd2ZJEpdEnb1cD
5rt1ByOV8NTks1e3TLYG0Dieb82aSK08tFgzsPwMBL9FcQULAYC/3co/VPhvR6Nf3yTfBAhPmxE/
vLr3p9RWVlgw+eeG6NDlaWMC6nmwUzjVjqdazZYoPHG+SplxJ6xqYCRWnvKru1EU9R1do9r6VgHr
fKgE/l342yCuovVYtgWT6Ej//vF3KrzfqnCTm4jDiM0/HEreLxED3ZbYKCP7OqrwM0TUXWZ37aey
se2NM7IHGXqVLCyMzC+eQWqum37r+mzkSBXtZGRqh4FIqn2tg2qX9CPpjoM4awsfKlztJyfYoenO
9KuncIjis2b7d2/7SRIFL0TrTdBK7eHgFGGFk4r0bEdo2c4YJp0/9oURLNOmqCbfkcCMTWONDNVd
zGx1jk5EhoXNYenEZrmuhvAL5z9rlSeQT4LQUVcvQ9AZSnUbdb2jSMz+0ouA2eVgqj0pm1cviLOt
G5QYzTkWLOqpBvRCi+9cwrDMCPXtOLtcIT4c8YG2J8n3sWtUihMQNNKs+MsZlV+jiXLbTtHjdgRE
XmWB7ckSwYlzaPPU9M+NAQM4AWDXRiJYD6Gr1ipgHg/3jbzWigjV2p02DKTJ7apJF8J13KLAa4I7
kekKMQot0kiIB7vo4lsEHsEfQyp+e2x2LfHI27zM2MYwiezN0jwHRBfi78Ko0ovQerBewrAs7+o0
FocAJeSGJ6TtcPMz62dpTKfpvon9t1oOh1zWOU91ZO6GKPE3olPGqjdr6E198lVLHGtlpcmw9Alx
2vfSjbkGrn8Ymp7s2dbBTtajgSR5w1yVln9JWnjw5hwA9/YjwtzK5PUUhm334IdOdjBi/BBof+Z4
PtyptH1QzCfJ0W23qmqbm4k96+5tyQ6Hbrqf6v6HsMO7zsad52RVs2rwSp/R+I8rF0jyjB8jHSEg
Ay+ciVcVkKtOn3q8m8a0UqJvjthXPttMrI5tl+LXyOi0NEa5zBpbPzXiMc9JEwLGMOF47esjjrUr
h9ZXHYkcdn4lNqQ0d1B1Mb0A2zbOY1IRHpLwdkg/PsfAB2UBomVocghftejuckM+MAsjGqUEzQfe
diIvLaI3yl9tKUmARWP3KhyiugyVvbTUqI+R7V5cXAdL2sT+Q2WYhMNYIONWPDdf5wQHJPx3hjlu
M03H99XKjPScOVtJL/VVJPXwgR1w5mbo56CN7nxyds9lnVWbO9wjGKF9/chl688o8Cko7WQ7WGYA
ECtmfJ512capkQWPEQEQiPEVp79wN9YGMa9SjATDpvExd9TXISqe7Dbtt1gx6fyG5rC2lG1spERW
0OlCHLonp9LkTfXNnF1r/7CddtgBIUDOHgSw6JroILlZcNumht7tYxolazazeDsS65jUUbkr0VKR
yMlzFdBAX8JQBz2oBMLZRiuuyoWmsyAv2l8ZJsGNbmo5O6E3mOfr2sFZZD/zkFEkkgS87vSh2tAW
/lSSbXLM9PTvSrRLvOXUx/IESkIZ9U7RNuG2F/px7J0GTTZmtEDDXCsTma7TOskOFQerZaWc5ugV
k713ndLbcwCpmhEkocq/VIkbbmjpesQpCudcVLZ1TFMynvuxvlV6gjl8JIxoxKtPRggGrmmGXqGV
OVC+BYcEzcJCtkAH+0m/sj0lB5WlN3IWsAGKIFjZBUhy8M0klAxtf0IVjidkxtUQH7wwe9UT6eob
+Aj1coHvpjqW3WYWP9Ozl1mjjkmrXesoGu6dwcsPTrd30BkvawA7lH/FNRhAY+i1Pm6bDssTSOoq
LasXr8WU0vr2J0qdchviwd4ylslP5BuELJuRd4g5Im1G+pFLG+zVwLXjxtZZU0vCkwxC9WgBzale
A4Eq4TRAnhovyXwg0owY93kxI1WGdVTm5mVUwLtgNKJc1iz7MqnizmiGe9XQHQOXZ594mfEI9nPR
ViKE2jQBNvEtonZRS82F2Mz5S61LDDdkabq6jynE2OZ6VZ41EX1K/Hg6lM5IQnmTrPycLAuPT4QF
iLl2aASMvB30+sSRXiqcrGtFJ2VrMYXZEW2ZLo2BOWFmE0bPA5o9YKlOHyRdNaKbz104GuxJjnP4
eIN+69P/Wk84NMfYmymeOSfNSQE/Fz2jg5GE1C1xndpiA0fTXPqxipeNSPHZ60Sx247clvWEbo5Q
Uq67fQ/TrGLg5x8SYM2nrjJB0Fa6vYeYdgzLCXKbpRsLDtXf7MAfF4NbWNs2tCTz5chek5OOFFxM
7ZbsJcItmvCal1fDr42HiVMzjZbqQYpdaUfTC2T6NbtmdfZImkMuTmElLsH8A4IlVmmlptWUfg1S
w/lCp9VdGXgUy3FM1k4TDwyq9fAPRx7n/TQClAbtYvQdDOssU7xXeP4PY+e1HLeSNd0nQgQKBXvb
3rK76cUbhChT8N4//bfA/+aInJD+iRjGmdGMmmyigdo7M1fqZdfYdZA5104no7T40EHdpqXbpbXI
2ZQ29p5sQZYlvaQwJhfot/aiyAKYP6mlvXIrAz2UZgzgyMIHsyup4szAn2YlZqss9+9admmUtxd8
Oi3/pke9sddbVLuPV2oytlhd57Xfg3J4LWizXjeO7gKSKEMClWItpb92B+wFo72AlB2cBKEfVpHs
3kCAaJxgzOCcJO1mkDK7d2sCfbWeYPzKtR4unQ9Vb9RPeaq2Pbe3FRX39aUFHLHNyNUvhdur+9nw
19s5CoIEPxDriD5xHh5qF6qFT3/i0lMuln27+q5ZfbvXga4NBN8UyNHGqAnl1lF2IsbwQioIjm/k
v2TACJ9dX22qbhT38Si+//0i/2KM5ZeGH88F1OzNzkx3nmP/c7KvxlhwbJfOVbdbqAUxzctFIt6r
UYqlqSn9MR7TO2+a5y9Gsc0ktPofI8wXBYZvwZIMUbw4at8Xe2jTYP8gAq1u6RQ/JXyrEJL1pzRI
3jBRpLuChgUei5oLqQkNgsPr1auVs8BB9sBcffr7G8LKiZ/4z489egezHYKXjUXu48//844EHipH
02XxrXE75yT1/pESsXarl5TssLpkwOLaumYZjeRVUbRUX2ELHXTT2NLFBhKvJV2mY9O8D6V5hCa0
8zRBlhAiy//T9R1zXEmRDsuq64ul8Gk4r0YYIvaw58zkPALRX/ZF850oR3sg73Q2RuFuPBHLE63c
8lS0we+QdAufEJvaox6aCHuxbp8Z0ZvQqNCDmtGc3XnEbqY0/layPQZgIOTRSmrjmZjNsusIsBd2
800bWPgaevtUtcmz5lpXJu2WdmFMMLYkujaIol8GvSN2hTfXbaZI6r6mXwgQ6VdvCoJViG6/6Lhk
KCtahBDjTpqm6Tc5eA/sZFZ6otIz6t1j2Vc/OfJ+bxtT7WRGt7AFYWNquc5LMHcb2hLDa90INHjt
2Y45ifaGexyaMN2FgSp3lh3PDiWeviN0CS+PBHW2mH9jTsXxxQ9798G2u5dQQxW2ZyaV2WjRK2jb
hmEqJJE7/8dAWu9RzsAE9sbZ2qNi5urtZmc4rpp7v1YUcLCUNVPvjNeWhLXlotqE9w7ZhDWmlWar
1bo8jz57eVNFjx+OBBN3SxfZc8kedGR8KunRgQaz9NxqLyCL7Gzf/a4B9So7a27yq6Er+PBfIYtu
dHMKqUDL6nM3tsM1MW65BOYHxJHCsbLaObL7HuOHIotPpaqZpcM596ledONT0AyvtsLhieQ/rgFq
O/uJIxKFXJF1Juv6uzaccOeO7s+pl+OdGip59KPhKcYAEkq/eJ98/WfNfHHXSEEeMeyMk+ml5H/z
qp3/9vxiFoYgn/YgvaS9425m7qe6e3HrqTrP/4ATJt/CBPaO9VOZsP7Aw0sdbFjhitHLTekCmMbR
I4kMGmfiF3RoW632zAxPnSThtTgmd8gHLVkJcl1LBQ9r4VU6R3zZjOR8QRqnuSaWLiu0q613NED6
DiLDkCWrqOuyk1MMBZAK6nFHnzdCb6GyJDASruSAF5nh5qsqyKP9yK7UGCqmDW9M14n8XhN+PKtZ
sYtjlqkd0IpKDe4pHMC6GVPMrnKEPOnS273tnXpfBL9suhi+kXU+V1I81wBtfmMnX/L3lD/oVMBu
N0UzNKgIt/iOJ/Jswty7WhfeDLP8EZnxrez6dddMQOYtM7uL8JStJq3XnlL6ahfBNOFaDCoKcx3J
pNgG93qrbwFGJ2eH8XQZT0G2HYI6OVYh8gtEa/1+8FGGYmKdm1Ybf7l+TtcXHffETZ3mrgnbht0u
JdaMXnRbWNkKc3OzHTvzlrLcPkbQsq5YUJ8wK6RQSPsAq5CJjRK+x0shBD18YO5x1cgHwGr6dVRQ
K9JStme3cdJH+KlExqP0B5LdS5nn6VNpatE2duhatbMsX1tp2hxZWqUrjjwhNd84f7FKiCN2CBb5
4UQBJu+bnNzsDIC5fJl0BWTXUE9jbOnHkBGWcTxdfBzhP77ocdOsiqL4Tayl3wRllN+ZWV9sQ+VF
59JEYPRquokwCQ+4B+C8TU7vPVpxaVCprJ/5BXoAq+Fdap3prMIJgLSmAGvmrD6XWL+BgCrr1HPJ
lx3dM2bgvsdGXa41HaRRa8oXNgTGqg3kYXIYpCMMKwRYtegKENNeZaYAdsmc49t2crEJ+hDonOIT
e4RXFsX+nKa9IhalD8ouYN254S+cVdpJBL9tdj25K91rFA0WpkGJ7TP32Vs5VX4XZgYlxNIad2mq
zo4FRknZ3TtXPtz1QfyCUrIbx1w8Nkni7CPO7Qfd6QMUR3Yr3Fl/aOhuK5lM5b7VxFUWwKljUbUL
xxLYSiMBDZMPyIozrH3/8U+qMh9ZR4g7ipRgVClLkt4NmxVek2EXCrqiy6yCsKJ+aVEg78FZAZqd
XonqR9+b/hFIcc6tzkxOegtyV4utfi+wKviTsRKyyfdjpf3KQKU+WkYir0r/EbG8OBfBz6IRCs4A
OM/BmNTRnGCcdJbZ4pvK6iPkvndLy4Yl0evmMNFDYkVTddXh62wLrb4fvdFmFVt5QChL4+jVsGrN
LPKWzWRATzVkiU8sJUVf0/XasOo40+PTnJP2zK+IrYpD17Btdm8iM5pDCfpxpPRnkdY1fBiKjNea
DdNOQxh+8tpvgh7kZ+peQcaA91hGYHn341DKHQU54yUZi0vuw0lXMg9XDnjuh3RsqoNXeK9NGV9D
Gnx/Zmb7oIiY59pdz0ljjwcFzCUoo5WMuD2BTWrO3QQwUiXkChBQbk4EmzNKO3vTp5S1sj9cYCvj
lkRGe++23X6A9mxk6jdI5lfhVO4LgYL3qYABxJPD2HtVnb2GytyMpq0de4on7jynTxe1Xmb3SdM+
SrsDJD1G1oZkTLQcAtWd+prAuAtGvXJYQCk3uIWz3Gsizm/d5s4fMFPond5vM5eK+N5TCNaBcUts
EhZBxqKwdzQqqth9JCN3ZdHbw0Jjq3IEB1Cu2qgNrj1bsZ0Khn2NZeS+Kxtj1ehavHMnHRhgPhd+
+t7FsrDCcKeGyFOmQfGNrNGSdZ2/j6kEw+lM93g0ZBdLkv0oCNFtkhHb/hCZnKi5dkf/NYkABIV6
8K5K98nR43M9u4W1SKu2h8KzonvTLt5135SrtjNhLnTgTfKAaoaM/+6eQQF0pXkYLPWApz48hfSQ
O6HXryio1+/tQVSbXnWXYkio1U3v63egDiE4V5oJRWzeVOX8GiXj+N/Pq18FABczMOrO3HenW5+D
bUQ147AJ3PTmTz4QQs2uDv8fljZjdoR8OhS7tKp4sw+TIpfPjpHR82ut9v30VtsEIbCIEirWKrXJ
yrrf5iEO9VYDb5ZrYKK1UTPXhQu3KomiZodFGd0QJIyhByvLpnqknWmV9Tjx8UKoXXmZNTwq7iKl
6FYxfb7/GEzlLHJ9+uY9hAFKUzCZ66b+aZC3sNiOGD3QlXW5xtR7KtNEnCw7pHKsN6sdSYRhNVTU
XefINPuRNQUN9bOiDztyagANGHHfbT+cfGPzTRjFcEQJW6W1V+5EbuOMAPUBEKHMt1jl3hoqZVEW
xEso8nfH6xT9Zml+MD317HECWpYd69z+R4tof6FH5V6ry+rBzap/+HzwGv6PH5zfGssLpEgPvzh/
/p9RRuYUcdMGEt0iPb6YVhWSZDDpksmN2fS6I5AwrDSMEOuPvt50bu51KMjOZNTsu7KudrY5cM4I
tVPLggtMvLgY08h5bcx3/EVPcVWJTY1z+5vZnFKP1IAV+5Sa2FgtHdRqYF7cegz4gfD7F7ZZ5qs8
xdza4EY2hZc8JrWmVilJ+cLUWWUc40DsRjFiVBA2G2pPPRQCEJlnJuQA6sQ+StP87YRatiM1HK/7
3jxgzaZAlfqKje6TTKgCTLtdWGEo4HaNmfwB/4rYgyjegv0ZDrRevEKCWn04eCMTXkQN7XzTVe6j
rwuY8hazutzIunGfJ/PZrmIqL+zpWs43iLahObYJIT6y3+Au323DaEKB7I5Rqpu7yh3uvcH8mYwT
hve4qa/wxTcyFRrEyUBfUI0RrXDGAExI2nCT9zgbo7Qalm2tsgXZDApwBygEGZ0gM/2ekOxVV9M6
dLJ7nxDOyYxPDOHGViRleYrGYVqWs/XYqHAMeYLLCnXOWCdZR/O871UbW3EK1MuGDkPcCKt0sDjV
cmpe9U7ssGH2OF9B+DooG+uGlSDtUbg4LnLPoGSLyOHaxaqyZrV9plpxJH8y32ISK1pLA1paT3/t
XcizJunK7d/vav9jJ+Bhg8S5Zpqeqety9ib+58oNrDFig9XFt7aZ+xE94zWbxyGBrcgvoADRvawW
hoaVBMcAphIf3lAkBfE/t1tJr+v/9Q193Qp4ktWWjrCIso+L8M9vSHfpO+lw79zowekxw6Mm+gNc
Lmso+02ioY2hTMI5x47SdzwuPXf4HQbxuKr17huItOQIhq1bRaKGZDsgVtX4xZ80EMn/eOf+x0bH
Mw0+7Qb7FE9g4P/zO8XZYpIFzMqbKOoJvCcgiNzP36HQe0tLo94+R4ire/tNxrn26nrdA+fvDce8
MxWLw9Fs/OqldosNYSNxU06kHVNsRkTOunFVRcGv0knxW8gIPHsUHorMvzVeCaKl64ot7PeH1BmK
k8Zy7oj/6s1mRALPZnr3OsBpMaNA8OU8jV7y4I11vYhZtuyCPvavgQNJJE4za+OFA3AjQUsDLb1t
LmuIIXKcHxveGyipXy43zg3Jk+bYjp55K8aGRlEnYaEWZ3PFOba+NoSgY7Ck7Qo2E6PeP7dBcITl
BHawb5tVL6gkssbmhZ8ZcnMfnyqf5hjBbjC2IxQo0pRV7Q3MIJ5L97EP2ohf97br1hIMGvf0recD
PBODvrR6p7gFkjnOn0qAHmOgr7RqKjex0liGeqLexSEG/ZFE7hB3Ryjv48pmCCVmatk7UmZvUZK8
gsNO1u6UUunINWK01g8ySQDr8I8NCQ2d1cRcX2GmhFZlXMzBCs/MWa5wgl0bK4me3cpVrk/2Px6f
H3vuPx6f0uCMYRvcW22d6+mT+M8uQ8Yqauub8rNpy10KE91YLKiTzsCT4n2wXItOlK49Ds43meZQ
q1tprKoq/xkGPGMF1rEd3MZvlf2CR+cSD9NWelj/qixTKyK9wZ4D4cLGr7ZTCQRHOxL/ykx9+fiy
YKQiDvIDHkTL/ay1axqwaB3I7a1lmFi3PlqsN6GNzQ3YhZdviChRVpbp1v7vH8cvxzPuGeTaTO4c
qAjgPv78MCpCQiD+6+o2un1PxqRI1kOXvP79Rf7HD0ebN9kYm1sm69xP9yaJnTqo07G9sX+cNhNB
koWDEWcr9YNq7iIaIy/tyAT391f9bA/ndmjyk0EzsAzbsj6n+kuMel5dGt2tET+nWiz8mmwhpE3Q
24Wjgwev3v/+gpb3meLAS7Kv4Lc3W1Acac6Oiv88FdzC0WwvMQmasSE+9nplnLp2vMKYZpCbkg3/
L5uqAPZ7rrEz7QpXrWihnVfxZkQSg+mENJIM7h6jpM82YzBhAGY1pliqw+zabqjuILufl+IE/amF
txia+3Bq6c6r42inubSbB4Xz5vSlXKgqAW+sKOsdyiTDuVeDLQ7UeGJpPV4V8Cs3D+S3uokjkqze
Vs/14hjW8WM5KDYUtuxXgQfSyxj7gyDHkvNE62wVbzIpFU5YdmDmQGOfF0b3ln+kJgTtxLsNPbWF
joSG2aviJEfunFXiLaYQuFEQAIaido+dsaWhhR47jbbVxZ4Co18xYQaONc65xVFCnsihqs0q210O
MXpqvWQHXwH7gd5ls+Z61/ujyUlieqDW8+fgpMEq6Lpwjyy3jqJqy06TR1ixRyrx15PQv9WRZ8Bj
kMnJsfQ16+9FmMLzIK+7YvAzF81IAcKMQwogYCFgs9i3iPuuxl7/Ad32ZAnjuden4WKL+mfvROWy
ddzuYKvftMmoZ5cY4oaoXSC0ZEv/Z/UyhZxUNB9iLea9auiHa1hAu+wHj5bsvJd7NpQ63xSyKMKQ
o9ty19BLbzfSXqXMqnijh2zFaM85vq/0DSrIxinDjqlW6lvKId+I24IGnwpn2dQlVTgjHAoaAkuX
cqWaOifHzRBzjGkPU2o4tukAF5AVpqasNyPt3oWbxztpACPTM0iBXqMRV3UsQMh5u00D6NVIRdTZ
QX7UbapnkQCfspEXGp0clc7MDhGCKhx4lgzp9NJbyQ9GlHwFsTpZqJF+qpafcrSQC6aO6gQD5IQB
kvgEDvBs24WF5WoG29evWrgpE7mY/ecLDCig1+0kXQJQCzb9WMDIF0k336ABQkx+gy5HuZjjTCvV
MwCnbbjKW0wONut6StCWNEAR8GjMR1Kh8qI3Fzx5agOoHgtq0N/AtHkrwuLdwopS/k0aJKPL52BM
Rrlza6en5qP+5oUjGK2su+QWmPtC6x9aR8+fqB88TKaGdGfqwymzWNe7xkEBSnjEy2cudSiQtF25
t6rJ3uiAx3UPyn6Vm9X64wKzMYzgtEh5ymMz4pen6fORotoMzvuEsL5pU8/eSPtQ1GWx75Ty16Uu
wi3qMfVTkyxmf7g6Tr3D4V/DglX5Hivg7EmO9gVkeX3UOvZv6ZmHLWcXHv7EFTYkwdoXhxhEpEq5
t728JOzN+1tSUBkVR2fKD2kQUtRiUcE78Lm3hfsDUZajGL5JqtNONmjOS52a7zo5+Usjf3uDli9s
f0Z8O3q9tLjNQaCwrWWYxLeOQMmWUp/xCVDgvtKM+g3rboxECipDD+4/Hr9MAu8JDpmcz+KKpXyB
zp8g58ma9ixUh0Q3mNIiZ2RPp4qHUfXXjm6IJUcq+J0AlUcj8K4R3wOBC1YXtiru+19VX2AY0nu1
bt1uo2JnesoJNQpc1AjW8kVoKJ1kfU8FdvIF2wnofJSDLbgM4kNfm1e970M+Q1V5UDVp6jaL+lOg
wVSI4rO9KSJaN8MeP3uWFU8NShptW5SED7m7QUmuj6jCnL6K/iSjdtoi4K2VZ41ne8a35YVWLjSz
iIG70no5EhAIXEEofKpplpiMF6FQuJjkscCr+IRjslwlg4cSVRf1LapItVoB0F4K1ZFlHX7EjsVo
naTvWlH8ivLpnTbzmgRJWSxhawpbvxH86GZXVrZL8X+Ynu/cBam8C0dZnYxiRO1u6H4zHMLnhcJg
43WXKO4p45zYJygsvyNgQ7/GaR977vOoedXZGDjNwmbsuHoDPvqJ2y2ZV/2pg51dGmIzqPElaPkj
VthotPUYXwA9GKtZ0seTVV2HhppHb2C3mIBUXTZF2Z9yq38PuafRQwHLgpFAa6oYyY4dIlcaLJOQ
UlduHIR0mmwVcG5bMlNBS8HI0UauufViI1oRDnBgKbPbzrIkW+u5sRlBWDEqmKxqPf13N4059FUP
Cy/+g6xvfvHZcI+daV4qtPKFBdXuGOHzvSXNG9zqJ9tP1atNLR4eN7UtiHUQ610A3MPpF8P9i2TK
LzDU7xxZvGQpZTJEk9V2tPKHqTKck66MhjyLAkdIIkVYN8cPjrSZurtBFr/jhu6CtmRpGHJ9lFqC
lh4JKq7zB9AANkQItjFjWaVLV1X9wferFTxoDAuuV68wDlZ4y/aaZrDznVNh01g+sJcItb4+RNqU
niDUz42H5mXEpf/qryOTNVBMSHBHEdbPxJ1AYuvKplYPxyC5ierU0gsa+bxJbX8XWED/vLSYcZmB
vs1ZILNv1k6Bnfhvc8sifrRs6r1TkD6D56WIiBKDNc5t/vqEigBBjEP6It+Rwr4rLZeP42BDEE7c
WXtbVJqpvwBHvRphfIpHLk16v2uq0i04+SSR7ILxwi9GfyOM/mNFS7rWC3aaScIhjGjGDVHxlODO
E/vqNJYpKWCeMQMrpbXv+iWhW3NccEvXl1pVQ1yyNWejGaQ9GHlq5qNEsm5hrZ4KnpvFRPNdjKun
1pkQIN2Y+FcI4SlLv4vA3T27bY8Ul+evOYhxAj/6WquzcS7qepHYyfaV4V6ohVgZg93+UBYnjAiL
+YQKTGObQ1IsJ448xJm9dCRKIcd8DiDU9TTjtMNp+uTGhIPMCJYAYaJkOepkxOD9syCR4V1a0CfU
mUoshrl1oTMxPFgsvH03fHVNTCgFmvU20Nhu6mCMZa2zq8c/TD1ZtPj7MfeLLVhaUsdobeLQZHn3
OT6ccpRXVqR1t0SOJ65EciKCaTSHZJIl9ca1+9c+zfAf2v+KExvel4Uhry0J/fEvwUjxGcbH1l+w
YEqHW1XIZTb3/6RobEttcHeKPG7PJp5va1An0WQIEDmeNxPsbpeo/BJ2ERtwWfLYpe/9At8wJc8O
00dmH/NI/Myh2zyAJ4bXyzGnUqPD6FgLbv24pkLfCDdtn0YYGdSPxOwffae3nv0MbQQTtdwJZrQ1
sKH6OypiE1nVW24P+oa6Fh3rbDQ9q04iAPHn9MsRYwiN/OTX9RNLd7FPSBevopL8ihyaAJK1txpr
64wnJ7xr24iU3FA0217z2fX60E4D6RKLwUB8EHWGpNbokqibvS8y8oCipxoNB9/VC+2bYra/5sxl
lHE/VFqU8THD16RZqb0dCrM55xgxtIT83/x08BJHHTWCcYxLmrb32368m+SwjkI4JikJ931j0Egh
uDgXMeVQL77208pVeGZriJGT51vfOzdBOzdpLbqmudU/lrwNK65YOoTKkb9Ej1/a2ItWVmurMweJ
bl9L58E0OyoDvEvLJ/eeJH9136Ul3OpRxrtMhPJmyr696xIGyCGQMO29bqHHQM5lg/siksmNul0q
iemNXWU6tULuHuxJ9cLC3rkbPYoATW5sF4PxDWBxr1ZxnMbv2CsXfGr6RU3uZeuIojgW6EOrJsKm
iHRvH6zBTta9RQ8Oc9LkJpQdAvN7yZw3qi8QuEL/xZgSYrVzdceEm80Da+xmLVYgtfY6N7oMVT+X
MtGZJFRhnkwEeQbApGYpmy39mOy2gAt8irU5vxpqz6ZHv5kDMWMSUY1uEmqbIVbJSlKJvkmTEeil
KBSLztK7NNWP1q+0XerQXWCXXnn++BKJdkk5iDxB+HHucs25T11wRnoxB1XNId6VWpjf7Pm87VG2
4CR0A7Dv/G6VP20sCUcNB67IRLlNGZ7ZO9PcrRcl7jeGExTl0U9rKpusyxjUGgUenTrlvU7qKqPR
iVwndh53YpeP1ddJHW7pvXosQ5AVQRsq3GzDu/Rj62QpJiQvSNc6F+k7FWm+yu91mCQHGFg5pYnt
Puzc+k6VHdQtBlwnlPtMI7NXlV1F3Zy5A+3RgXsW35KhCE4Qpx5B6jFoW85LCeIUVJzBMONNv7Dg
YmLM9IfQ4sCmBZq78zyb6pD8SbQw3whjMkwNg9rY5EW3AKmK5YfoFoXi2BJOOgVuuP0Q+gVW+wXt
yO6KO823D26RXfdcjaNFH6+V3g057u1FoSe4wZB2qFhNynM3f4HrUpzJG4JoiXk2fUBjvGJR211J
JXcwYLNBfuxL56ySku5aZG4ean1LSo/bLGmIEwi6bWlxQQ1u7H6f8BrFafcjtfNxhzC8bhKGiMj1
M8Yg5vWacmNY20N/icyJXmyTUkq3gEWcEirdWjzFHgsGaG6XQNmC2NMf//6s+IILkBJFDj4KLlXX
FZjz/9yITNro0pxSWTfDAzpFpGNXFlWyzs3hsVA1mkjr6UuqznaqzTheKbXMe6LNzJJ//0Y+FvJ/
LgltZ9bYcO+Y/PtzQqgt7RFnXmzdtJxexo5e5AVyonckthQCIQwCXBMWh5LOyMhrCia8YBiPThd+
dzE9XjC6F5tcJlia/IL3npOSpXn4q70r3hekE2ykhl7lxyBlH8o6SmwqjfmVTOCKk6XadJNpXUMq
5Jjj1dFlj4vIVJ6CyB33VWVefbzpi8kw6k0Z+u2dn5pPf38Hvj62sXHMAAsdTAZJhHlJ95/d1FQK
bJpysm+mlV4G2ojIVaB+KlUikUGYWYR2+6yZ9FNxlHv++2t/ITFJycbENucXdiQc3U9yCS+bYUQu
7Bv6fwb6RerLHD7g3krgAAEyGBfsOKDJD79ju6bYtg6zve8nw2HUoE8neXodSExvC5HoS3sWZum5
2Xp2VGFhj9+gjfX0VooeQuOirImXJXV7z/EyOfnmb5FWSGBz7OvvP9T/eENnT6oDE5jOBPszlQ8M
o+oIYDm3YtArBKyW1GabmOfKUva6AI0BfZOcUEu34+RSfvn3VxfzJ+fTBQ3CxQJM7JiS6/nT5jaK
JpVWvNO3tu+GrcWDIO/pwamiZxnq06HKSg4O6YSKVlBdYFEl5VJnSZvFJiEU9aCDSPzHIp5s35fv
ybGQcpFzpcSY+nnRO9Jp0aFHBPdDRYrA0Uhw27/zsHKYM+m/EGqipWg+LPZtQedzER5KYlmHuJVv
Mi+1VWck/Tqpp+YgnP5hyvOfgJvX1VwDTjiKFpPYapeOmaurf/OBkzyA0nuvHZsepQqVG62vulUd
JX6zF0xz0SDt6ZK4QXgPw8d8LGC8O2W27kVbbXW8xISvHNaFbCu4IWV7Njh0enbBkcO9oJgnLeaa
K/lEPHjVh/CSmOznQiId/ErGkTNQCamq4CFy2HBoBstXUNHa1XgaUgoNLDyMVhFey8qbXlBf9H2v
kqPWsP024qE7ZYCLNoaovzM+2ht76lBr6eKCLOCPy4F3+BoVFUS/oVp7LeSKPo4AELjeC/9zhChb
O+WuU++GegjXvY2HLa0s48gnmXJU6oF3fm9Z61GjoL2ejkmpfWczHFw6vEsrs8RyREk7TpeCAFNu
qj2EEbUMuu/t1PmsD9/L6TVn60uPMayMxm2iHem2ep0oM97AanMuHsEbz2NE0+3OOYLlmcuaBRmN
lABc7WRwFQt0xmQCj5DmI63uHd3YdLebOz7+PG3a8sWJHDgbzjfqFVq2VOYhKOth4/DmUUVg3DMR
0adkhKjjRkgVmYP4jP5yqGb1j9JO3LSK3cvUPkURyqdwOd45MZmYVmX70sJOlrYYdgkElBs0+XVA
FOai62QM8Gyr9dho7bKZmbaNc/r4ktYlTIDYXaraoPQznoN2mmtshpo65dxPvb1JrYZhyPQ4Ehw8
ahWqIG1pwurjx6IfxMlp6p8iWtdD3SwUct8+K3prk3aNYvVh0xUkBga6mFrfgqZNKPmVCQoQyi0j
q0aflTKLZ0T58NK7UOoGsxcHq0qcXWBbEDni/JTU4F8jFAVosFq0b1OcRE0C+lE1gXnQW06HYQtn
YzAbslCyddFUebK4eTIcLWE3e8dNL3Y1DHudpfm6W/PQTVYDTfWbsnBIekdBtwors11ZJj2S6DIX
7rXmSWjNiq2LCzehsFZ6rV8myoTZAO+rAXWh0cxmZ9KgQmipPPY5oWzlRy71E9x8w6B9rfygPmQ5
eRJgQHokv7fZT4puzLPTJxxvyvh3qVgX2uOdPlnQGWh13Fvukxk3V9pRvVeapQ9CS42TXYnqBmns
yun1eYjI3VC4MOLzzsaNqdGcrsIqX2H5JByWxPcdxoCjFtLBEve0GQSllywqoJhrp274zMYmTnSO
XE2B5tCIe13vge66Lo1eJcoEpmSTggRKIzIkTGzdYOc1G3dIE3TnAi9j5tJi2+OPXYM6uovxXYFR
mbBCR0Vz/PjiRudGpeOxNRpFMW0wIAlhO7Ecj6VaXQgwA7p5ILd8Pyi7ftAbjGIVhVZ3dWbnVKI+
MhjRBNSh+wj5VilstNA+Pg6iRmp/9/S2OeKh2w+YV/cygnSI7/1ClL3Z+sRlYS/ErJcrPsq0Qgd7
2yADgrPDu82F0SLTD32fdhvYy99D0ZhnNX/5+Cdvbs7Wxn/kF75GtWfEuaHb5KwAncPb/vMcAmYc
wPTYhPdSD/Q3N0NhSvgGdXPJO8I9OM1syimtfRDzKR8DFcCjZ/ScAuTbtrHJGDx0rYOLTK/EXaWs
fzzVv9oTJE90TqosGYjPW59TVY1w6xTfengfTt8CYGMbLPUU82UXFcRo7ooUihgydgomCV6ZVMU/
HuxfjhWIwHwH1C/MMXHz4xn7n3OaVdrSIOQ93OcaL9W2NcfCNGppHPXXTM1vccc9tf7hxO30j8XO
lxMFr4wczxebV0ed+PM3Y2kt9/m8HO/9tt4PFF6POmzFfxxbvmxw2BthVYWVaAC5kp9fZIoLPw0g
YRMwrq4uIdWNBn4Jut9alLQwJmF6i7G6a0FxVXBa1lUL/w4f1EOoeEz//Zv5el6xTAI9WO5wL88O
NOPPn9ju6ZCb6sG4d4b0qcE2qqUwsbvGBJLjXlAihhdOjz9cRnfFpEXlSngM7FAhHluIUf74o/Uy
6k3YDjYKZ2EO6QCDh6WdiinqcIVY/8j84eX5fMSy+Bzj7yGV7yAffJaYU3eMAPTHJpcHL2is/cgJ
liRIvUMQsZMlhiG2dNc9f0ChbYcR2Cr35Osq9h1Jua7GCWeBlwrOOalcYWPFTqVN3slpSYhnba3R
+kbKDxs29CUbfEXb0LLU5qG/s8KYbVZSX/C518nUPdZt0OBdT65s+wUCF1Dq1AFaxYFno1dy+kkJ
5Su3PbYytT1uQteKzmhxT2j//0fdeSxHklxr+lWucR89oYXZcBYpIzOhRRWqNmEoFVrrePr5HN1N
IgM5mbd4V2NGI9ldKHi4Pn7OL2yKs854S4pu6WRcUsC4hyfDVK/NAtK2h6fMHsGmpVENXyUgCtCB
u2uIO8hH1T/8npctBG8bSElOoDtVW9wzyiWPkGqHdfwVEkPNSrGnK70KMfZSJBbZqH+e1F04aOM+
DOTkMNjJHfW0APMLJVsRxJjTASQ6FD0T45/CaO1tLLcuTNHyWzqCVcfXmKRh9RIb0UitGXgxVA5p
OenmRoayR52cwkAtj4M7Sf49qpmcZaGkuLnzPMg+APbRiN3Cl/ZB0iubUlyHWt2VLsLSBKuJmq2l
vKCqUXobFNitVU5wdIh9okUjK5slKsu626VT4ipydBMM4VWD0NCVLWos8W3Vj+H1KJO3aPP60pr7
gGowTA3NdnCpnIlARGYvDaMYu2gwA+Mh74Ua0phEJMXHV1i+mPCJiFjIWRpZNsBJmB4qwtDl+X36
8UjkA/BfUVEqh/I6R3IMuaSqKAgYYPm7l7GzP/shcE2MdnMMRMmeqHa5lIwbVOyNCyfEx91majRM
8yYEQLbe8QFR+E3kpHBtHrSCmNsCQebBza+m9Lbxd1Wov6ZAKc539gMY2MCxmccT+skaucg5vQ8w
NaLCVQViu9Zj10mcPQUtQmhbw/Oajp5vzRCH+tEz0rCFRLNAZ/N04wY47mEaZV4dWvAkFAt3R4yG
r3VpTFda61srv7BQ8ZbyXWGrX4e2fLZGuWH9Gi54ffSXMC7QLdIHqQG8Ey0Qr3BsclYgB4pc9bfk
AH8F3rIGQYnRlSUdzFp7RGMWwcHwOYE/ue5tOXhtCC2XemlLyz5UprVZGegZh02x9yL5AekLTNTy
tl8PtZ7e20Uz3tr1L1+f0CHEhHUZ1yVtliogNH5+7ZkNZbYh+ykjVraB/w3kxyPGnnx5PfTecPWG
vVRSAGpdUu8HPX5FSg9orGNdCCRODSz6qgamSNRLKFocD6zD4UJKZ9QezNHc6YVcLKlzIW5eV4dO
Dl5y++Ldqn68W23wn8QNimVwt8qz66wZZNLHQEseSqfbI+uDF3rpLHXEIBw/r8iQVOa+SrkASJnH
i5qgEANt1MehbC0n6cruta+GFvq7zESRJU6lNQ7Q5lXQq/HKmHhS+7lNCSyuE2ojcrU7vxI/bjU+
3uHTudPedB+PxwuYk2dFiak9pBFvp8yDcWKjrurrv/w367x+vLeU2D3f6AcjJLYYeDsAvIDFZDb6
bIMHXpp3at+bD2Zq9CjSZd42zOFYelRi8qoI7g2luDKHdkLTNO3X8O2NpdchDRMXI1lMA+rSEHUb
r4E0duHTTgyIYREsmSJbaONJcjwgEZKeEPk4dstpRN7Ukx9zW6WcKxePXay1D2gnX3lRiIlfkvub
UB9/IWJFVBLIaGZk9UrWlfHR4e0XIhCSUGVoK69+ufCR81WuGygvqRgmYY1FunR+fMS+qSdJb8n3
g6abez4X8qg9fa2p2+IW31rwnJSfE++iW2Mci00JBHHTDggNAhU8yPDqn6aJ7AqCP/aK1CmBdoo0
6aWPnEe2uiGcpBzCWkCIwI5nN5jWKXZUW7Z9r5mhc92WAeTOptgBuUxcG7epld9CO9JBFCx8iJhu
OVTG42St8Ss1MAAt7hWz4K0c9OG2kjE0ppY/rd6kWHo53GWVZt72qM5VuIzc66wcydTM1xa9UYQn
7F0YI0GYeChEVkrQPSGOGyzJSalr9FSAKxHN3akAFFGY+0Sy5IuXFa2rKJO+RL+muFOt4utV3Qw/
nb7Qr4VWiqj7+dgC9CGxZqDvkqpvtlUFWKWwtK99AeK/wMbwQEEaoewxusG97DmAxL+tVbNdgNAE
EDBSEKwHP/1qh/JOlUDwedM+H9ERR/PxAL0A5KuOC2+UTQ3nQAgSro5eHadXvhVRe9/IqrlJHAic
COJI+7f/Iih+Np0ivKmocVMA4yFN7WxRe4q3kwZysAAHF12lV9/jDELbJO0bqWzx9wFOlmFWu28A
xy/LgkgI9NJ2UKm/Km2OWWoYE92Zd0Mk5Q9aPmG/qAMEICbp97asFvvGCMgs5eYN8N3kFuwHUV9g
t3s5BhYBWru4YpM/TAns47LtPo2wtKnPSgdpHK/V0vxhFKr2gpBH3i4pIERXlqDWEX2j9B+OIO9k
ez1YSrgKlBpERBxeKUbruL39480zo+qNH6YxYJwmNGmxi91G6KEtJWUfeMOtMpaIK+V+vTds60Vt
bWAKXkNdMyuuqtJUllofahvFinrgaz5gBBI3WMoO30KhghR5Wb9DcuCnE/bZ2urQ1dElx3eDIX8t
C7sGF//1jbUJqKle5QUFBhjKT4kdtmtU9dMlmFDgdPGu8oxnWc8LkDbIZPWUOAsJo3Nz8cMX2ktJ
GKcXQos3Zer3oYXOi4oIhssP3TewzbOzlSSArsSAnh6oXamdFz1hor1WTI30kx1/QUv2yjCk/hpl
6HBvZONdF+Sl6w3Nq9pW1y3HjksuESMbn+1aUbH9gvuILeMd2WWtstFy+04G0LJIw8Lf1fwgYN+H
MQz9vcmhtAyy4gHLcWVn4l230CAcgO5JykvugB8OQDqJgKJ4y4IH5rSendIG1K08qKSH1AQji5Dm
cFWkX0ZEFlaGXHluIsn1PlX6jCRq98wMhz+KMkaS3tnwL8dd0sLP8GIVpksU1Fc50O+No0L6Vr1v
BszvrUV4e2gtfRehorlrCqR7IiNE6mFQ0k2eRoOLydG4iOEaggPNYUsM1cZACxTcFxbqFFJ5mmHC
sO+d7BOOS5m/mD5LoweuKgYGRCG8gZyGs2G8z3MTM/PG+uKY7a+2pwR7/iD+OFYQcwwHtDnZa3Ei
H4+Vh3G1YfCGRhbD1PaNcz0gCdNo0SZtM2xh8kshxYcaiW5xI5FOQSfDYjXq4l54l0upRrR8LbWJ
H+XJR0ii6qaV1bf61ZBZWwTalL0ZjtUu9+WtWjnOVZ1cBZNv7FsD0/BAR33VEy6+5wfBnAf44qMU
RcW/QycyNKxZlNa3gdk3OKQ91lT2FwmhCZZNUb3vIMyApHOu5beyvwwIGb8zzIfwWg8QKQ5sY0Jn
AdBNNOXykvMuf7ZwQRh959BQaUS9YaN4yF85gAyUQsO6VuqExqhW7XwNOfyaAjLKAQBtxzbaUipM
VkQd1r4Deb03Ex/DoFx7LHOZbaYlw7Kw/fxgScBaIykZSVsGCmTlalPhIABCBt+h2kr1G9tr1mMr
h49GEu2p2UswXpNqoWLnsaRIVt1Fo7UXct9LwK1QYiBkORb9Ne0CzkxTreyvA17US1m4ERSOhlGX
o+0ggVlPRlnoN+2FCfggffo2AUjpQ5KCbUEa8nhVdGVBnr/V4seyIY0ej/oP2YI4Bs22MoYrTjN/
o/eFK5UAbDv4lnKhXloEJ1cm9qq8qVVwmCTej7+hD0N43rAeHwtHWlRjgcdfLd/4P+Wwlw5KZm4i
s0Q3F/fqRBCQKGFQHDX4P9MQY/w0XBiT+QsbdgRwKoggNoVaSrSzNQkkPwk1U1IfLbn6NrTqHTbW
rm1jz5eON+NY3UoQCvPQvGRuYNDN91cE7ZoUBIkNORhE1vF4GEJHiIORDXzk3Vmiw3VHyekOlMpj
p5LeKQIEaSWdXJVOqqEZjHujaOHjdhNoFYeYPFIhHbBy/2Lj/JZ58PZnfvOa/qz/t/hb3/+2GP4/
x/+I4/Bfv3T12rwe/cM6a8JmvG9/VuPDz7pNmjevYryLxU/+d//wv36+/Zansfj5z398x9uhEb/N
D/PsvXWvSTz7v97/+r/+mvj+f/4DymqYhd8RXvrzlwnDUfE3/jT7RaL8D5WUL4gaXUFpiefG326/
4o/YK+JfkRfAnlPj/Mzyqgn++Q/F+MMUbrjgCCh+k0Tlb9V5+9cfqXCZwM3C+TE54+zfcful7nG0
RnjIKoLFQ6mdLyQ3/5bBeHeII4she5YJGZ+36mrI5UORDNtWHg+dk16j07zw+2ifSDwVm/FAlHtA
GGgrc1bprUXoK31GAlMZQfzGv5SgXSnRK1Wi/aQZrinJJAbqtUZiP4iaTYl6i/hlhiFQGM6y1F/w
BL+Wx35rYLIEl881IEI0pYx09LAdx/Gg9iMWM5wTzrC1h2iPyPGdqddrUKfoDNdr8c16umr9F08l
mR2RwdTvh7aAuN+tgEvc4CpzY/vTNsvag4YoiBkqd2gJEVFzhCI4RsrGzfzvncMnofiD3wXFxWkp
xiHMcTvX7kIbzfq0XquyvKRmmIWEIXCEe74ICPlS/K26bjZiRMTX5EjiQlnBE56OG8MWz4hN7Ixb
TbnpASG3KXrl/KscuX0twP9d/AyU0q2jTIcJ4NMEfMZRv7E3XURWDv6IApHWrlIj+dVm4yEoV0AT
r8gYblWFRA4qF6J78phc96q8FDMQxck+gnEh8bnJBpLFk8csjrCK0Wp/+z5Est1Msm8E7SRXxwNM
uG1vxtdICaxLIF7wP0zqkZHPREfDd4qP7mTVm0QtF6Kb+LMsioq5naq1nXYrqM4onMogqVkkLBDR
3aoBoWz9MtIMoiBoR9jItiHEgodtqiB0oeOPytJQ2nojRiBp5cPbCFKSQM9lP3lbr2S2JOTuHBBo
AF+ppZGlxV6BmRUfiuosj8tqIWZQDIFq/bl8PdyszPrPjooJqmXrptAZ4LImkyzfkbnfiyUsJs3S
GEa/WdbavgbgkJj9VnSWTMZS/Njbr2mbTR/Wa/HXh77e5DgmiAXdd/U6jMKFLX3qYA0UI0PIj4lJ
USqqpOZ3FNc3Rl4tRH8pha8yqeSF0SKQod+IIetH66aS6H/NfvMooXOrl6aM+OWNjLxX2cXXue2Q
GJeXdfwt67tVZsrLAD2NOH0VnzawYQByLsToiOX21nMUgmMPGq8aX/eesoBFvUhsCK/luM3qCs8F
QWHDYzZpV3GPmURZrQ2lW+GAm8FVsGqcCfNuZXT16qv42Rx4r1gmYm6r4VtbLrymfds1iG+6RaYs
xUpJIxmpQm8RF+1KZgniP7CvY3ZXYlybUwaLobkz8M1y9HhPrP82H2KQITAvkUdBN7bcOMylE1Zr
CBzXKBgv3r7Q7sB4pmvHQZ3E0uHRDg+N2m+hhB0GHiEeyCYEaZdN2x3WCRRHVQpexbCEobwUsyk+
qi8YwLFdkZpblnyUmAcxe5axx/GWE+oK6ZyVycCRSryRrRAHUk4jOsxjaZMGESRnBWe9ak39/EYM
MlKDe6+o17k9IOu4qrvwp+hJRIOYcxzEF0aoOXVV8ipkQCVHcyVr/ITJ7sbq2YZquA/we5D9hzwJ
XyUgG0mdQHQz7guAnN1w6B3cIx3oAEx6x7YWfzNl9gDXQRGoeO8ikW98boZUuLbclCw+yaAOr5Rg
PUGRMBJigaBkvBG//W1a2GkVo5B6MZV1+ZD0hjv0LQ4oDDUfbHHY2JxB+wIgtO5sosjfES2sIpuP
RrexQPF3wvYn5/NS/yY1TLgn4T7VomufnRjJ5Rq64loJwJ/438RKnYpmhSXpASjuMh4fx15ZhiCY
MzyEwPX4A0V/zkrYBhuJA25IxkPKuNYy38PpprGAZb65AM+PSpPCvtI5txMr2ts2I8GBIi4Lh2ko
WcOtj9IxwJ6GM1Kt0+uEaQvEAY5gZjnF+2qo14PwRgAVUuAf6hH0G67KOSBJw8FmcwOU3YuPmcS6
pOOlxm4hfA60+47VIn7MLKdPRcANxP+KBtQcm5mmXqcgdfFb7VAWspLhoU3S19zQb8RvqQrUXMd6
07LRVdB1rR/jdsIuMaZD0OkvZdI95Ul6jYEz6q9Q0Pl7YPUW+IK/dNLwXeHXi+FA4veXnnGmAnIP
/PBQbGMmDqX8wzhYL6XSIzeZXosRih1EfEfXrLQXA1y9+MvKgIS2bt6Ibqqys5Q8aTV0qOcF+zDW
XNmO9yXfJ1aa+GcxHYUyPOl199RFK7vM3WkYnupqvFM65ZANaB8RI/hVdg2nZwrjvW1G12KEk4Yd
MDRPOieK6H0iR+jTIZRt4nrajlvxAZU4dwtUlUoTvqLuNl7/8Da4qeE66b6DUgP/4VqsW68M977K
jcGt3MXiifZFwX5J3MbihCCsgpMLWqb11oMz3alScm0r7QOM2u1bRPdbAetTnvKf4/j0LSj8d/B6
HULBrPNfzdmf+v8o8hVOrf/vyBdvoeTn+7BX/PjfYa/5hwCfmCRtDPIDABL+FfYqsvOHSFfpvA81
3ifCNPivsFdSrD8M0lamo5s84hVNwFf+inuRHf7DQEQD9Vcq81SWjN+Je9XjsNekKEfhkZicxxEI
ajLXx08jrGSHthJp3HYJHHBl78091IdVsARFv8RUe60vSPhdoTe2QoJwgbr3Qt74S3WBt9MKJNDu
3cjd/fkm+y/QlHd5mDX1P/9xnLv5+Dnic99F4QM8ukAaOH/HX4o6Lopag6YULiKUQ6MLicPjR+Hf
TYmkDU6nOu53x03Jae/lRj5MBLgDGjILWUqH6Yskm2Px7AE2/HW+ZzPEz1/t0RBmC5p46swevwYw
qiTzVc47oFFShCVHEGOQ/BhY8SIwvsQo7/Qg7b9caPbUiPLsxaZOYZ1RhT3uJjg7zffkYjwQkH2H
nLCx9+q6vEcG3U13yq/KXChrRA935oXC5Mn+vm+Yt+D7qaw638pgy44HWA8/tJW5427ZZuvmPvjz
VOI9zDP2xJqZgVVMWWR4LUUIMBiKIX/EKGuBVslFgljyYC1NM0W+57oY1J3ltCS+XAiLC0S3QFHt
VT3f4PGUiZQ/4n96Z69C46sxesvRVlYXRv4YpiyK+W9mkQIIr1C1ssTMvFvLrQeyuZM8cw3nQLMx
CbnVtvB6cab4goIdSj0g3y40Kcb034kOzgqcZZHa4IHNQ1pUG4+bHAoTanxoN1s/wQguqZ1DlFQY
3w4mThdJ+qnMuR60dCtDy0gnB1PVuCbsGfeWLeUXAB2zhadD3ANDYdmaSvIJOP5sKyeJ0Q6S0nnb
YfTLlgjcU8tlOlRRvdOCdrhPR92AKz8QlV1YerOdjT4L+DLMCTgbkcgAyHY8CqaZD4OJHI2bj553
rzQJ1AM0z/ap3+gX1t6ppgQ0XugMAQCfMwUpBBJkGIPlTr1CNYgIrRC2D5JTvJyf2nlDf84sNUWZ
+ifIttlpVZV9kpNIJCbt0VG3jHRJtv97bNmfzrfzYdYMsPVAYLirTGT0tFnyPMTubTCLcnBrJ4Sn
F9toGoR+/wXD8HRJDrz5rmpFcuGQmiHk/ly3yOOwUBSF/KA1u4WQYwqHoKiabVQp12pa/kojYO69
WTyMQfKpj2q8xwZgMSSJDpKECHEibUMZ6myFYl1YrZqm3TRlcTBk89ahsoZRRbykIOiqqX7hW98S
5+/3GLlcTTYo88oKI0XF6Xh1aSa0YcNTUzfCL0TRwxt4E4ivK+NTqfFWp1AzYHfgP8l2IeFg3906
uZUt7AGt3dFRF3kdv9qTniNtkUicQhoohLzZRUDpG3t6RjqD46l87B0TFToAJ6th5GkDiWzamUXs
vUDBxllA6Oh6jnFN6RYb5L64RxC3eSjrqRXkAMDtWvOpdEyu6Sy56YfkqlKcLxq6U7ji5PVDoGSf
wyjGHGTkAgiK/mvQAa4J2+tKndCNJENjp/4PtBX8pVR2B7kHON4jaWzJhsZJIn1OBoxMc1vQVNV0
iVQxKSElv0fjo3WrHEAw0XO6DK2Coto07qWpcNGxcrE35cCpDH7aRCnj/NoVe+DDzDhYl5O/A9w6
P3BLu/bMPMhSt+PFbvgvXfP1fAMzHAdZRuaec0VYcAsBpTlYIq5NKOWJgRp7iMulFmX7aegfKJY/
x0H1ifwn4jRx+s12wusONdHUCD974OXWU2x/JxWRo3yl/OaG1bhauPMMjdgSXar5kQ/HXFZ62Wrd
LPTCl9iCK7ZoG0VTFoqTRUQYgwRePm57VGHOjwbx6dFwMxoQ3UTkCJAMC43ZAd/ziu1qfAHdxGiM
p14tQayaTaPn13Ivl+1Owo9N+d02QY/pJG91XeOYsOZ1ULO3zICi4+hW1KCgH0BBLkX9dpS3SodP
Ds8q5ZIDxocjkesEqwWqFoTbJhSs4w0/UssncVbZaD2qpLEqVJ0V+1c/BAjPSulTEPsXsHnzs17c
X+8bnA0slI0mKhDYgWwOLzYtUoQLm3LA6kYbHs/PofhV77fM21Upo82lgzzkNTJrSpAAg9RMbTer
1e5mou631NGiJlmHU19ekFGjhlXg0MHJ1oYpWPTz7X8YW42gjWiYwoDKR8wxl+ngqRSrJTjiteW7
kTaFZBQxLcqoiN5JJGq+1wG2l+cb/TC+BjUGghMHxS6bD5h1mjtBS9F0kl0ztldm+aI46dLj8Xy+
FbEsjoZWtGIKwLdFMMLVdrxs1BLifpKowHxg/yvIjMThp2kQFQJS/hgT2dKFbn3Yj6JBYX4ndBlB
ks6CP4hWQzQadKuU02VHwW+Qnxy5W0TSsDnftQ+zNmtpHoykKdKEES11yRdNWpX9rgg/d/YhkZwL
QfSJqcI4EtU9/PZsSuuzqaK47eShbI2u0fj2AtL5dOhqx14VsNR35zs1vz04VqgRigcadSUQ8bNO
aRBTx7CoacqIE1duk1ssmoILI3dijohzMO2SgeGQGJjNEYo/uCnhpOIObbcMM+ToM5yDtdCtcN4+
358Tk0QbqOGxr9G8VcWnvHt+ZCSa5cRWexcTcB2tmKlsf9hBNN55Tp03lA4Lz1+bPUpv59udFZ1N
neaosxvAHaHjAYkTc/qu4WAydE+Pmt7FKUpdlr7Whlhw+M4ib4Gg4BlVlv49bCd0C+wCdmBPoequ
7xIUaZyx46hDHboATXVhfsVSme1HkOUqGGQe4JY+ZyZbjSWD4i0m1wK/3XjavtWNRVh3yHl0m9D5
6g+tWzrSBbbqiQXMYuIFqADGUs25MyUWCZ0e2F3vliiLUXhJHHyvo1Enw+k3zxdG/kQXwbVSQpW5
GU31TTjw3cjXvhNAPdB7V0oTbaUW1qKLijxfjeApMOgjfa+HSQi6LzW+A4bho0IqCIr2knY+l0wh
o0A0VQ5MvXS004UuwF5GBrEr9gL5Swqn6sJNJ9Jfx5NiCjNNCMYqmSheNbO1IveoGadlproBRgFV
vxjB2kXleJ9p/nMn9S8q9bS6wPcoru9HJLumVsPMg8NTjjctj9oA0JakIAcxfbK8H+eH88NeBRwK
WhMmP0Qpduzs3qf2Y7WFWZJDjqOr0sl+YFXyNcnSW7m+NA4fVglNkZpxwOQDTv5wLKiF0jVRHE1u
0iEpuISyP5hL4kvpc2D14bfz/TrZGM9j7gmFWHl+0EUFKDm710cKq8h0yDZRW0K2WYsz6cJpd7ol
sEdU5/GBmBO1yxJnP2C4o1uO8q5MAAIqIRba8oUT59REgShBFRMcM5o1szdrg+K1NqbS6HrxcI8D
5xqqD6+a1n+YrPTCovhwqoqZeteWeny4hf6UeyNoR9fXEONLARxbxY8gUAC4tlewWi8kUeZZNHIZ
x+3px+0ZTT4pKSwk1xyVW1NyFGR6a8zuwqeh9g+qLUSdLOy40ns9y5oL0dkMw8RRLlrXATKaREvi
OD9uPfX0lEjKYakgxkRVVHNc3q9E2Qgfuk2K0nlX5fJTN7TDUtFjmRKFpu5GO9bKS58imjo6vsWn
8MAB/Ujwb7yp278725J0xDfJmUa3GVtQQnI9jl9qy67uccf+ClC2PwSEt5vAAE0fSK3ihiPOOSMa
G7exJCO2F0AydUyz+u01bpN0ZCeBa4EQYYoF8+67wtg2oNJHtmvY0bALFe9n4HnFxrLGS/bDH0fg
uKXZedTVvZPI0MZdD1mZYDVNfVfizZQjPn/+gPi4n0RDhOMy/8VVPusSz/+cxK1kueCaw0WmTzsy
XA+w/L5CuKkuTOzJxhSs1zj/LIXJPR6/3uzlHgUk28XSsgvRXQQ9glRa0kqLTgc2gyNiNwXu+R5+
PJjoIdlwB1AYEZIm/vzdpDmV6mRI6fHCKlUo7gLVbndB+qZAv/oPmiIrbZEKBW86X7cUEp0xAZ/p
lukACT+Q9YXqK8k+zNP6wlCe6hXZcJJg9IwAVly273oVTLU5GbFqU8+1nZfa6Ewsu1DaQ+oqvdCr
U7NmElMqkJhlMI6zIzctcqdtW8V2Ky2Ql1bgP0tG94rUwU6VfTBi/6qm3f25x9/XhE52S5TDiBOI
aeb3cKHboGxa0S1fpRiq5/XKt0prZeSaeaFbH0935ojqGqvfYT2bsxHEHiMi+UdTyK2tpXCCEo+h
d12PyEcrn3wvvLDTPrwRxUuf9Kch5kuFkTSbMU1NxiGubRibXf2zszTfTeTewxAuT11dkWwwF1aw
9iasj88PqvjNx8epaJlAnfgLhb15kG5oKQS8OrddWXAPKihxK3J3l1jmp1qBsSMD96Q2Q0PH/eNl
B6UDMoyLI6ayCGWSnMjZeBd288lWIHpbosyFkqZYrO/WfYQMPSimyHF96pwbGemkFeW34UIrp9aG
oJP/3crsVFSHcdLbMXDcKtUfylK5G3U0e1vPuVFHxPg8pOrOT9HJBm0Ceh5wNlnN2SGlGpEHu5g9
hrC5WyrNl4JgHWeraVHK/YEs/PZ8eyeGEfAe7ExSQczVXLsqtqs8NpWJ+wWQ/62NGuW6aIzowpI/
2Yo4MTRb1DLmFjqlrseBOg4EEkZZrxo9S7YBSbsLea0TZwbiD/9uZfbO9hL8oYlHHE5dZCIW1Lym
BKE9vbrpRs/vL8zUidNQ5X0nLhITgsY88axUedHqQ+q4XgKSpuS22xbo+d/EaEg+hpGmXRjDE8cG
lRKCXUiMpHvmbqVdWqVZNum2m9ax+pKgAgAoJAtsc1kZRvji+L7xJCHJfRuh1CH/J51VLFGDgjxM
quR4t3WeH4AXckiHZmDz40l9IGf6rVed52KwLyzJU9MI7vdfbamztgIpDLTG4zzGHRVPR8lcyor5
oze16/Nrf6YXIiJd+IW8Qk2LsiX59NkZMvRjL+UdOdcwUIzErWIz/lYR3OWLEO0FVag1jOUykxzP
1YfSWiaqLcXXVhTCUO7jrEUIMYjLG3R6+yvYX5KOEIwofox+UL00pJT03z/AYWogHkclyiLHI9bI
u0MPv3RlGgeujj7y0IjNZHnt62m6Pj8upyaABzDUYpI6imHOJtvzJ73HklREt1xOiymZwHoi/1zi
djqiq3xhbZ048ngrijhQJ8jn7XncKbVSu4RCPhbqQL7xQNJDHER9jEtRGzONaCHblfbqSE6jXthR
J95ZVHRMkYUQlCFk9o9b9hIIa7UhE9Akdf0Tm2GBPB0+UzEWLlVBtfAT0mVx2qerqtTLxwAJpNV/
MNacIcSJMoIsc5mQNij9DKF8goFWqZZS6sEw80KwmtWFnNSpI1hjgKmSUykjGXbc18DUEtS8UBZT
NEqQvcmFPCpDe2FIT7aC8okgrgkp3dnScaZMFHVH242QIL8xkGPZKh4yM78/aIJdTRUBMThimllf
8O+byB/a7lTpXw3V/+Ql6pURZN/PN3NqYWqcY/xHJIfnc6MiLBf6ENPdRvG/FXF3Z9emG3ACqFoD
XNnpLwzex7wYead37c3urzhE8F22aK+EsYrYWX47KfmVPhYvxCFX8oQnJOYfD1miPJ/v6MlZQ6QB
ZSDm7kPE5meDnIAh4VhR9HEZCoMrJYjvzzdy6lQhPSniT5ME1DwVW+OhkVl6bLrG0MUbAOKIUU9m
A0mqV/6DA4yiNAkoUSYl3jheH3KX91VEGs+1e2XrYOcLZL99UKT+y/kunZowSzHoDyENwtWzk0sP
hkEbDNqp80pb5OjzhZhhpjBhQ500hJddR2h59HAFL2yAUyuT0i+yJUhfkvydddDM4J12aEm5HSH2
fRTYwE8SpwlvPdMKnmGuovYrgSi50OyJdYIjNp3leoZAMjcT9KTQHgKy/27h5Sga1AhUIYrnr86P
qti9s1cKGT0uHwINlFFUsZDeXXJtb/dhGbXAdo0gvlF92VzkslTdYtZXL53BvFRueqPof2iQJA7l
XlIDPDqPG5S8Knb0QQKCS1IiJMtE84siDiFqW140fiOE0JE36mIkB9uujcCAs/BWbWkAwbd7EOSL
0vbkV2y5ugs78+QVheQlSWIAi1A6ZzNdU06x5UY13AQX03pCcsPemEXjJqXJi2C6sqH5+w5uVN0U
P52fh1MBJ2csWpfouiLFMHsXh2XOA24aLdfQPGchy5AGcULGf64T8gLt98qoXcm0fn/2AcaK2RAo
WQjex5Ph53IWD2A63LEMIf+TalxUSGm8wJZUXKvuq98/K0B3kM/k/gXcMy/OqUMUeEaFG3o5FXiX
JUH+1EwdhspOfAk3dmJAj5qarbO+1wLFDGgqzGF74XQSo185yJhVKIG3yiJA6VJw4YgSm2W2tjWO
JlA/lDmpPc6OqLDu+6KcQstNmjJcwfPWtqMCll5W4ktlzhOHkkZoSkzNGwHa+qypqoLFjhaov0MA
HIvISsOtzX+IAbjmSr8ssksljVPtiaIeoZMgCc4zAE2hOmUWjVA1qrRcINyFezVY/CFpbsMogC9z
aamcbFDkocV2AOo4O5jg4KGrjITSTnipDh7mRGnZC/0ASxWA5WckOH6c34KnWwRNgHQhYjJvngXv
jkKE1VNNynrukNJuF7GUULw0M5gmtlXjwKHEu0Sra/d8oyfOXzCcpiEbhP+8rGb73kQNDLkKdFth
3HyO2+E7HiVPXVPucNj+nzVlzVJFlYJjcU0xapc10He0SPlGvbaBu49wfN9oD+c7dmovvOvY/BFb
mIxVnFnMX158CjTvmxY5dxjCJheuyVOzxv0lUnvcYAKsf3SB8USiileptDNBAk8brdq3gW7+ZKEE
ySpvkGsHOjj8Ot+7E3Ubgec3KLYIlrU5T6oPXmYmie9IrhIo+t5J03QPA1pGA5uDVEox7OpMuQMr
Xf0Ihwq2qOw0i0H1ou35DznVfUA2HAG8NIgmZ+vHUKusjbGQcj1JN783RTc+NKQOYteM9DS4ht6q
goOXZE+6UDcTB8z8rDMgSXDgQTnjGDoe9z7BHE2ROn9XGOmn1gt/cj8/aBbpn8wGyVjC/8I/4Hxn
T20WAWTi1OOyQkvpuM2G5NCoYc+xyxRjCiEmTebVULYovVp1jnS4XaKMuj7f5tv7Zt5RAYcDgkcU
xvvkuNFeNnycPAq8I60yRmxeFY4xaYhb81WlT5F1PRp21hwiyyjkhWk3a92M7vuIa3VhNdMIFhsv
ZnUhTUGebdNiaEJXliQFscyhz7P78197YteJzeCIIdLFLXv8sQN3rgrYVXJ9BKduHAwfmJCyUZDW
6apxuKABK37bx6Hh/YnunPyxbuAEBhG5EKOVq6zbNbZTbHoJ9N5v94kXjNjbPNpFOem4TwizxF0d
1cHOGsmC1eMPzwufS6m9cHmfWNA6Ib4ixMtQ0ZvT08fK6iMd9f4d5kePqS9telUiH4INGSmnA1If
a8zi7853TezO2QC+weSAPhCFfQC3U9lN4g57gV1mOHX6bOAj9F2feJVeFWYnpUtgnrArQwPlwM2k
JGTD48ZD8fr8V5w4Q0QGnHgFJB0JT/Hn7y4+K6jCUVfDYAf+o11kqrmMunjv92q9CGFdar58odun
G7TRpyKvxuIRq/hdg/LQAqKpG7ptmvEqGqbnGp9Xdfi/pJ3Xbt1I066viABzOCVXlmRJtuR0QjiM
mXNq8ur3Q80PfBJFLMKzMcBgMDbU6mZ3dXXVG6oDCsvmDkjPFoBhbUQEQuiS8MZBrWUxxbjPDSvp
I+mkDS0EWlv0U+FpeKEgZGViqe32QuZwDwZJzuH66q4dSY7d3AnCroKi2tvJTk2INUogpBNy87qL
jXb0YGto4Ed84r+PybRPaPPORCRKrYvLINWLcKTSK53ksvxQp/3Pis3j426Tl80FWAFqRNlWVrGI
AQAXVPIWbl8kRWdJoMW3RDMOleEII1HfRALHdQIpwazQKLpi46JfBP+XgUg9wUSTfwJLXIS2IYt0
LBTb7ILPlvKnzAq8jcasB51fTgbUfbmMdW3jwlmbHBhoSBqzoAZg6rffrp20gLytyS6+GPPO6yMe
Zm4jRvPz9T2y2J4vc3uJATpRjir5IsSNZVkOAX5Yl1rpIC/npu1OaKack8ya5SZNLCissP1yfdDl
c/ffUVX6UPC7MPRd3mzIEkbWhDr4BZpB4o0mKkZNofWPs5ShF2I7vc+bTntyem06mMWE3n0Wbgno
rHxVaB7KTOXiPn8XCmCioHNXRdmli3uReglPj9HTAk1qXbaz8af3ZWzSNiY+f7ZXYXeeON0xnKXU
f8uNi+UuE4PHYVCml4Fmwk4ydX8XpcXHJNa+UPzwf45aNR0lfMQfpK7RbzUxfpu1Dv9+c4HLlik1
AJMmi1r8FgU7S2QTlPHQcfKHIC6c2wJQ68Yoi/DzMlcQ/QAjoMmRIC23MMZdIuiH9CKGod5RrGsu
lgjjU2LU3fH6uq59S3YxkwH8SXBfDMU7SSolw08uKNsV3/NKNn7pWLdhVw7CXdqlJcnw9RFXzicC
u3QESXpIo5Y1sj4JxrLJA1j3I1A4F5kCGkJI53+9PswiNXhZw9fDzBN/dV/h8JZrw+jHl0wqMxVH
v0JvdyEo5MYNizD6EpQDVcfcSYrC7atCrw7Xx1+bJnVADgrNC+oKi4XtLR9ty1RBlUvtMsVV88x6
mH03pd31cVbCEC97TQEuYYFwWTaHSKRRBVDRRrBAUEMtwrCgKvGsw7y18MgfvyfgNTf259qmmWMr
okBUq9/1xE2/Hcoyb5KLbA32DuIAnGTE3HY95Ctcp4MtAMrat6Q6A6yGpJILeV6DV9+yqEC0ZXbJ
JqXjcGtqVYtcI6yLCB7cpzoHq1kO6HeMar6Fw1oke/MuoorLXkVqCVbPcrNm/agmWGUhgWDXUu5O
6JXAGa1sJAXxV/Cx4U3Qgt8hIOY8pani/Aic3Njowq5EAz4w6w1WhDfzEoHgNzhk1aBtL3FSaA81
O/ixyscQ19f4L9unL9NlJ9H8p6Q5uzC8XWidp2MXtymUYKHVv/BCMVGSFaZcbkTzlSmRtM7ytQCy
5pv67Tg0USS/sqL0Yo1NeJ8OeIP2NHNv1Fxs4TdeEP2Li4PQNpvC8xjhwb04iLGph042IXmUO35U
uhgbDHChoxJta7Za/xB2VvssD3H4PYZkeutksfOjxFz55yCX+p2DYxoY/VISGTrMFMc9w+gDxZMr
LeaWjepP+jAYiTe7in/Lla5LjgPtoX+GSnci1B3hQrmaQW6+I8M1H4IhC5yN07hyOih8o4pAX0qF
U7M4HUi1hnVSSvlF6Y3Ix7+rNT7Joa0+5kFtlLtSrpvuDMSFTrXRO9bz9fizEufI8IBE0nenzLjM
X1Uh2tYv1OJiVLQ8TKn8igPBljHISpAj5Zkdv8CcA5FZXruJXwtsZAmmZpB2bq/1nZvl/Q+NKd6U
mpN9kjLt98bEVtaVM4xPCm9yqnzLmcki7AvArbS8y2r8o+qN86hFnfigdXiAuL2S2bfCL8tv8WBM
j76OY3aH0WTqEQaC3pXG3hq9po2qyW2Lxk9ctQtQTKUsLP8aeppTLiaRJtS5flSOOFCnd2E9DNhx
S2HwjYJ7UsLsCfrRlYMab+t4lrqSG3XMyDiEjcFFO8boSqI927tqFTtYo5TD8ANPigldKFtKnxs5
rm40EuLE1cJE+1pqoTl6HHzjc2qmWEAq3PuFUfb2MVUstE/rdEJyM+EomjsRyyFZAMb02LoZkTYe
ry/vsqk0xxpUIHUsT0CBosk8L/+roK4pdG6iHi0oq6urJznRbAxMNeRw+7wZ8VIctWwXK2Z9nzk1
YCUDbaVPFC/KH7ZQciw21Dz0rFjgQHv9F3u/18hLuGjINcmw0XNf/F6FIdWAxsNLW0plhGScWv4z
yKGKI2TagEJs8kS6iFzDZOv6wCtBkb1GzJnVGt4rI6QoaY08zdA3MzPttkmswYsycjAZNNHX60Ot
XOAvpB/uNfqy7+omAXgSH/uj+JJrhoTWRV1hQJLJQ/Q4gEb8IfFO2ygfrB0moNOgwWdsJc/dt6tq
+UYSKUKJLjL+3Uekq/Cd8isdWxfNRwhNGrwKe0J44MM/16e6tqoQjHgH0o9goy0GTnxIjVmAHlNR
BtoOBI18tntU+0JZ9BvcsrWhyBa4qMhukaKZ//zVjvadtB8RXYouVHSrQx4hn0LvXnZrQQLx97N6
8TaYX7pz3eDtUE6uyQAEuuTiJFb0DD4IVfzQMr5TwpT2/2Eo0KropJLqEePfDmXHE4+RsUoueEv0
H9QMfWRo9zwsRaE8/YeheF9piM/AL1p+K63qFd8pmRUedVDnM0TI4cUbQvtqy2O45WyypOS9RCBk
hlBepS4NGXAxM2dC7xFD7eQywS/KkJtpzXyn5oFR4r2VTrUrCaf+ia958StRLf9HP5Wo1Sn2wyDU
GPUU3IOFKxAPt12Lz6FsBKL324nnH1h87LDA8cAffLvwpYxUupDt8JL2NWbzk93vBLoaX0nqw+/X
F34t5hGNqdeSY8+SzW+H6mObAipGh5ckSHZ9lz2WkQn3KYjTY2SI6RCmyZYcyfsQNNe8if+oaszo
kEXdS2RRwOdGJM4Zmn+Q0g/RVLP0EqstPXyK8MjbiK7vx2M0jabHjLAhxi5SCMcPU9oONbpsoTUi
fYhRp0AHvyW3RQQ9/oiVkbzV8H3/BRmT18PsZUYbYlmkVTB4mqJcxBc9qbIPshxnHv5wxVGv6Gtf
/4KrQ1EZoQkqc6cuM6S66uSmwJ3own8ot12f6Tugr/oe6ueWi9xaKJ+7B6BBEEh9VxzN6ixriziI
L1Y26D8zX02Pvlk3rjyW49Mo+t9Rp+HWnetbBOuV4tdcECHEwuOey1+LbdopVVxVSYXIn16WP7Fy
wI6x0EMz/tBNDk6CjhzSsavretp3iZx/QkUn+ZLLk9RvbKb3q80vAgCUf+bCyYsayqtILwV0AOhx
8GFbR9pnXU0HKbLMQ9hNW06371ebodABIA+FC0r6+/Zotg5GljLOsheIKz8HKWsO4N30S0LA2KuZ
Y90OWjTuByNsT9d31NrA4CERaYKhi5nO4sAkmRx0onbCS23j7wRAJMbcE36OfFAS3f6ZOdJ0m+RJ
dZfWBgXQ64O/P60kYXNcBuZMG29J2sl0O0AkSiIJS+RoV/VB/DyM0i+nsepTn0/T8fpwa98TorsG
O5vnBXD1t4tsilbyG7qDFy1pBaKieXwep1zzWhLrjWVdm9ms0UGiwQ337ntOFotNzhNcYM/huhQ7
wqumrkQgH28IBYfcw/Wpva9gaPwkuoazL/CsiPJ2ao4mWb6W69Gl0ygI6VIQnKpExoYyjirspCp1
1/OW3QM5zPdaUzmfrw+/trIU4dnD5Jlc6vOfvzopSpUohaMh1diJwJ8FhWvxKcQ05UkSVXO+Ptb7
pyh3FxR7+vv/NhzejoUvT4ZqPvqp9hSH92VVK587rdwyUlibEYJiwHhmDO+7i6uN/KoI1JggRNXw
zuGxhMix7fQGunydLm1EmrVTCB4UrACiGXP9YjGnVqAbqI1oqVIEOlH7/pP4aegFSqIBsE1zr8z8
3uN1uNW3Xwz8L8l1rlya88MeXfq3A+OgJVdCgufdW6F8qPCBvgFK5CTzA3Z8GsxoutAWSXaWcLba
U4sV/ndoyt+AbCh78fZ+OzQOsIoei3Y8JU1zN/mPqKl9yaUtkZXFQfy/UeaLmVYG3cX5z1/tzFL2
i04PzBGV0Gk4m43a/hZ5GbsWPFKvVUJzo4z3TiZppg1zDlnPGbXnLI8CClijEfZiPMW1rCDlnWbi
MsVByE2tx/GHmArCwZFif19L5Z8xau6rkRISGJHUQ2pf/pTjcPkhAMxrubY+jlt8sZVV1yjIoUyh
UmbBIObtetSEOpH1w0SXwY5cfLCbXW5Xozs5KCT81UGdlx78DVBCyBOUjpbpZgwCTTGgZRKJHJBp
Y9cNhVfGSbBVHF+Z01wvniUHOYL68hqJLbOOkzqxTnnVYKnaSN8mzPEO2tCHG7FnZSTwLcBjyWbt
OT15u3oVLgDOaMbyScLg+F6plbH2HKjhX1JeDf9lLAMQKE3HGQW6OJogukcCUC6f/HG4nXCI86iQ
f53YPtc/0/xzXlVOX06I82qcOUS8OiGDPdkjXqTySdS+CuFEye7wnJ6ekaLwd+FUFTdq0Mgb9+PK
oFwW7AswmRpUjOXh1xpFYCoxnTooVZNbmJo4QRcOPhrOlD4qgYzteNTqwtkItCvhAIA6TxLeWoDi
lzhQDSfqQTiRfLKcOnc81ZfGH03v646rowf52w6q7NP15V2JsGSxgAiBEmLOvjwFQVjVsh4gmmBE
Sv0xtkX+PW3CP3LVVZcJnshBVZuaOqM+bESitYFN6pk8vYBXILHx9rsGncKzktfCKSiURxEEiNzV
/LVfDWXvwGtM8YAJClpxbTdu7KgXwtBiS2FxBvwABRyaDMug2zYIQiSmr5yUqPDF3rDSBF+bRrKc
XVxlFbp6mZHXO5hiOBP3NLdUV9UTyjWjlOSR1zRZRUVbZPkW2GSF6kYuz0OUluQMVFiGvxgQRD3G
CFOptYVxmaLnQ/OtFFGiuJCaqEakkV26SqImaAInuKpj/ZGJ8dClZtV7bTmpPrZYcj95mmQ68VnU
ofrY1WX6s4uByIdFIm11a1a2LGxHqloGsDFKM3M+9Op8TlNJQ4Ny8gnDGFrivGu9Ph8OEMloqxbO
419vV56VrAzv9lnDdLFrpinIejUslZMUl5O50wbFx7rcLHQdOcXYEG6jZ+M/TZ3WT4iBIJxzffi1
yfIMAm2LNA4AxkUi1Oa9XyYmQa+RC2eH5zGemHpcxYVrJGPmaaNl9n9/Tb3IXyE2Ta73Dueb2klK
D5kIJ6HZG+PwF4XWnPUN6l8fSPpTM6gA5cwZBLgI6HakwfVtNHDvRq789JHKf2iBMAaIy1Xw+htt
6p8lqWgzd0hMawvTsBIOdKIBTBJ6LAibLCIunfHaL00in28lzleN9+Zsrx2hO4QpaHNXGfrwj58i
dp9Tpvnn+ldduTaJQiS2iIXgzLVsAuR2Aeh41oFosJWmpk6mE3hduPUlt4aZH0mvTkoXtGqdRAwj
Jel50tqHRHWQE/Cfr89m8QCZL0yLdMMGxTWjuZbRjS6P1KeaiUSIGd00nf07xG7l78/BmzEWe6XO
6iSAeGKdLAXmaYQSleTF0R+5PF6fy+qSMSNn1pdBqmsxTllaU0LTxjoJ+0wdxY30wUuxAv4Po/BT
GGgmKCyvIjMNA7szWig0fnIOzOS7glOnkbcbIoCrH4aNZqMXwCW/ZF44dpXradZYp7bPwuMgjfHO
r/Li7+r//35+iCSk0czmHb48yKso6h34QJiIXmrfOZLH3AT1Fsti7ctQQaAsA1kGh+NFqqnVykQT
2bFOGTFjBqgTlj27Drg3MzVXtzB874cjR3jF/1kMNwxt1cPwNk91HPw2oG9fZqjXwdZE/fH6ZlgJ
8TzH/jexRYhPzCpTWsW30DIzdylC9zKSvX3rKtaWNMHafpiB8DNV3ASks4gH8pTheybY3MogfkiB
jQy6Ov49bZub+X+DLLkbHXIwU1Ja1snHm3RXYHmaieFbz62ZCydzM5FvQLvff6l5wNlMjETGgV2w
iHLITBmNQKHIVJ7kSJyb/Cnb1LiZf8gig3szyHybvAqlShYGsUTCdkq76IuqSA2gGPHHCOoMtmp2
n3fm/+esFt+qqZAYGKIQVaKg36WU73ayFD6nqV1sXPcby7f8XnGvOCn0NvvURwBEtMFt2xHToV//
YZODYpqhPFwVy7ga9rSOwCuy9aLG8iK6RgLGotLEDrzB6T+cqNkJ4KWSMsvtv/1YTZv2Wks35BT0
z2P5EV4b9aLP5rS11ddO7v/GeYeJd8IxC/WW+xU7pdvKqh+ror3pq3oH8uV0ff3WvtLroRbZSmfV
SP+GKncsNTGMA+rw7ATWxlZY2+QUTXkfIaxE9FtGIghEfgDwnpinW+6UDM8tsvyzf/yvAX+KKs33
12e1uoAULdHpI8d9p5VSKf4IJYhbXVXDD/WECSjenUTzL9vqSmsLSC2EFAVzP6owiygBblXv6iAj
FxqqO7Qkzs7YHpVcOl6f0by1lnHi9TCLOBFkrFqmMozaJPve/imZd1H3lHcWhqvP4/R5yP/DxuA4
vahTgthZdnOBLAgyVWo9qs9jaBxOeRoeDVPaGual/LiYGaA1Wl8g6MmAlvJ/mDXlUl2n5ikpGvy7
lFkGIwuCs2Vl2i7s68pLE9kmYSoHrkr6Ca0akg62Kd7kWtZ7Ghiwy4gD9Dms+uy7GnfjJU8t9anQ
/eIgCtO/K5zROKAHJJ7VvCzBF5o6a5ck4S8AQdJjAGTprjeT7seYt+p9FOj9Fz8ug0Nsy+GvTjTK
c9E5wy7m/z1Fs5lWSYl+D4CKRG6M5DR31bgeT5kpB9gYF7h1pVpwM3ZTjfWfDuglLxBzCU39TmDk
9HsyYxp6Wd8dZ6wT8oZ22H9TKJEcgqJUHu1WQ9G2QKBaHrAuj4ogTN0giYobv6rKj6JTsHwEhju6
GYu38+OcrLhTx/YepR79rgwj5cESk5+77ajlN4bSOB+70dKO3WSNqpenSfoRhdbmT5WI6LYtoJRG
s9ohvp/5B9nHCo3LsDprdap/xLoZdF7rG9KjLhU/a7/Wj4EVBLtAxKnXSM7vuSPxCT18cXAs0d0F
CCf/HMMxcrMwwT2PaqFbGn77AemC7BO17glrZ78O7+GwlSdhWdGhl0zbqzKj2KvdWBzzMbX3VCyA
1w24YDbShO1COEl3ZGbZbWT04ddUI2Vzh6YMMWYwzB86OLnpIOO1/TvtzPBTWzYQd6gPRzdD3Jcn
FEiiE5bp/kcpG7onwxm1fWcInkba2O9Q0Jb/DEYk6Tu1mtrERZK5PBY9ojv4lmW3tPKzj4NOFcuJ
8+5h0FrlmFh99btLRtaGInDqtrX5ma5DuY+yvtiFfhUcQWY3M+KIUgfF6zscKcpHn7/8jLrN4Ikm
ao8+9jU31M9sTwXpeEasytkBIHP2YnLkvY4SnVdEZQWXRWsogqKHI5sStHjVavE7tn3MkJNiugct
6+sukDekkmDf4TycFAZ70JIBroXyF44AHpkzAq5FNGjX64N+RNpS9qit4/imWyDTeE6A7petNNw1
Slgd60DFg8EZSgfXuyE5DGkf3fXAyvZpjTfZEOhANkK1CVBRjjNqbqHxMWzqBLt2eVYkwhvgNu9t
dEUsnBv3SH7Vt3IFO66Ti/lBxyENeMN/jvy6eXCkrD1FAJGzXR9CnHFHYxi/aHXZe3Wajq7Z6d0R
5FF552uV+RhPqIZlU96dGzWLdpKWKudK0UeMFvvphCIX6XQZBJFbijIioYokcWeoQ7wze0AKZTdI
VOVqcbaVoPNSSbV+TN0wfk1Rhv5Q03XzDDspj1LZ64eyb5XbIhLy11itzfSk6ZUTHGVW+chsgr1t
DJVn+UnlWnn2udFCf19m3bg3RcAXQy72iS01Ww9H410HqOV7YscD3qOohnYOAjwI/nwMkrYHEjKV
+y6aMhCxFQfPoVjZU5ExYw/fIfEQ+LG4V6iW3A0xhm6DqIzWtdWKTYm1FFr63ZTfqhMCgrLf2ZYb
+cLcV1oynbI+l3EjlSCwCDzqIjCP6uOsgRS66Lcrj8QUH7NDQ7+0w9TupCa1HzHeSzzF7POPcSuk
r2ZL1UalgfxzaqjO2XGo5RDue/HZ6Oz8MuZC+63S4MawMW6frE4B5NjFgYIH3ahezELVZ53D8UNX
VCDTjC4tzx1Uc7eSMIKkqBrtUZQcfsmR799hSvA5DqPp4Eyx6RlRLt/5Bi6ZWSEpNyKYK1R2bXce
GORh12p2d4o6x3aFoSgHYpKF2SH/DyNL2dWxInnStFDdY4VSHRM6cDcoSQZHwzBy7rK8/yzC3D9E
dpDdhZolge60h8MYROUXY5jpzD75pM5280LVjL+kbWbsm3asHuUk8T80eWVlbmJlKRjLKT1rk6o8
5GNnfq3L2j6ordNfWnP0z0mJcd6QO+mDWXSjK4FrIzu1o5F+NVwK4HrSd7UdwfGNbfOjG6L2qxgj
5WCZknYbKqmEC9/Iwy3nNvSSqrH26pQpZ66N6c9oYvalOn3i0mAXXzupjY8jQiFnhQ+CC6PVf7c6
3/xiAIL8oxu1hVJnb9QfgqYtvGhssIptht4LYj/44Az4UCZZHT43SCrsQ4SwDhLlnX1X4uYoitD+
mo2pHxGekmpPbdR3I9HGe78e2oep1kMPvbj6SZOi7gviyP4eE5v+iyV88yjNmnWdbtcPg4M/kpz4
mgePMz5IuRY1t2BvYxzW8zx8aiSFI23QEA4m23zSqVnvtaId932AsQ0Ad/WYNBoKBWHnn2KVqh5/
oztJo0jvffzOzz6ka+gE3BECxG+nnsYSd0T4ONUeOFawkxBa2dWNme1GkMinSg1xK44DLfHaSi8w
3DWNk8YB8PxJ6495q0WYS8naORit3ktjNcV6OG7dIsEcBgRHm+14PJlYwUjjwSoVa69XA3a1NUAL
q8z4CZk17io51L2srpWPYdDZN1nuQ5eGX3HW2i7ZdbAl3D51QhxFW/noJ1l+19SmATXC172pMOXC
JaC2XqrVWYSvcqjtR9GF985Ymv8UQ2nfOQE29GFsat9tkhPV1co6OsuRLX2YMtxtIV2ik+WWlRQ+
VegV/WzDSt9pBfGj7aX4PNhC8yKp8He+nchnAEgB/NuOaArB/bvP9fu1i/ldTKct7xpuzN0If9sr
i2HcaWgm7ye7cfiYhvjcOa30RwmU+oiynflJDtDcbyJRkQYEvqv5CrY/oO92VdTFO6masr9/4MLB
RKUDkgduKksGj5xpwdj3NT6vk0G48308kvXPo7+l5reS+M923nPflSbHO6UcxfADW+5xd1YLpKsL
jHrb+lhM2Ubiv/J2AsTMjUILD5jLsnsfsPXiWGMYoWjfk4x7pynAuOTDfSfZf6xa3Vi+lYeGAwUT
KXUAqjQHFn0Je5CmKhcR4zXYp7Z+bqj7sPYrw8Vpm6yrpu4YY2ecT59BoijZDiHqZGPOK/Uk2kYz
gXcmDCPb/Pad3cboglp+ydHN/eBLV3cSDtL1luzgyiMRU4rZjQPgGYDVxShhkobEZBvDaFDGbkgp
7sEEdXYy8sF4mGGq/2Fl52Y2XFMDG4IlyHjufXViylSqZGN03yFs3pCR5dD6DxpC48Kj6275LrbK
cuNqsGCM21Ia5K1pzy/Ft+8toFLIDwPVBUMELv/t4lqhjnAYqeUpc5KDJNTvhWN+wKjjLiMDMfPq
bAqKxtdfr+/PytsxF0VPnXS+FtBYTyQ4WuQlfhDoO3uQyc4cZdSG8/Xh3n9Zti/K23CkDahXS5GM
LB7qBjU9/+T4lD37Qd91ZbUvSGHdOog2iuHv58ZgL4g+MvX3YN9UGUXpOLF0Gmrnpz4MPAbKSLsp
GqfZkFRcafcChQd5BtVD0a13RPMi0vJCRap0NutNKE8nRAwvHKdx3JdR4n8WeWKaO3BG6qMcSUO2
BxUmyMAr+t8og1RlurfjItpyYFhyT5g+vxeCEbOiJkMunfXq0oiKItCdk1AHYbmtbWF6jEtkxEPO
bqWnOqkzGppaRz+cqJXeZuAtSpj4iawcxmbQUlcPiyBlLqL+SxrBv78cVEeDduvcR1rs91L3/daa
FS8LQsG9EJl5IeEWXiKmvzYO43hDqkZDHHg/sLl5X74q5mpJgDV3g0Y0f+vGyKTGo4YI/sj8iKDt
Fr/l/cUwxyw2AXkGbUZ5Eah55w4tQCcHf6QMfpQuf5REfURMFW2qLjqqdfT016cKrDCkNGQOZ2zn
Ml5SffWVAkFg0bfnvqu/UHj1WqkXrk9v/vpYq5N7IRiioc85ng/dq5UMgIuoVo5Srt9kqpsFqnki
jxJkGMH4oHZNuBt6saVz8z4yQopFnJdFpXGyUt6dAEQEg4M4zVQ+9AGG8JY9zr4vg3HIQQy6fjw/
jWvz+fpsV0IIep+wBTRCMszjxadMjNJqartwTt2oGp4iyYU3adngas5m6/b99c4cXw21OA1amNpK
j6LLaZClZ60YvthGcZeq2bNc+8923OpuNUb0iCJzIyavz5EdCykLYvxS3c8aEDcdjNQ58c7CjglQ
uhuK8VlJutz9D6uJUI492xXK5E1v944/IKFTaI1zyijfubw5VDeYgptA2/IMWFtLUjOyJZRMKVwu
Phvbn4tsIBzrQfbdz6N7RwK7bxt3UpD+Ucr6kJXGfQIn4/r81s4GgA3wq7Pjwzs8J6KYaSrnjX9q
4ypx9Q6V8858ogeGjV7/kI7Jw/Xx1o4FDUuayjpgYBSa365njjtBlOuyf+rLFiSP1p3GEEhjUFV3
ldWe1Uy5s1L96/VB17YLIs2wEma84TsUhWpmoxM4oDIjpE6oNEnYmno1ReAHjJi1jSbSHLnepkTz
YqJVPKtxAgdYfMgJK1qNIOqfzAhjT4QZsUprkuRwfUorWQlYLc7eLE7Fk2GZBOnCHEaMF04GvrM7
JLvlO14lzs7XK0E1RVI30oXVJcTAElAcIIl3GEoH7VvU9isf9wW7zymHTma+T8PG/wesnDFtnLoX
IudyEXUDric6BmBPlklXPaZObueY93QFJXg8VsL2p9yXTUPteqq+xmHgGC5/A5YtqIHwR21MRu2G
QZp8D9CS/2vwAHk9gkMw0V4cfRaLPfKZR7QEsGugzrzPkHLZqUFf3sRxnm4kt2vng/YF0G7QEMTW
+c9f3VXFYI/jBB7n1Jm2GF1DS8tPAzYj9kXzpbbfN+rsgVUMlvo7R7422f/9tgKxNje6ME961z9p
w9AUvCWQ1w5E7umFBnPZoABnpeWuUsTGxby2iUEb0hQnwALQXbTyNHRj6hHxMMCOLR5i2XAbl/qn
tjN+SF258WBaO5Y04LkROS4zsPPtwvrlkGixSPyTKILilBd2cCvVQbXx+daOCc9AQJQMNNuDvh2l
8JWgME1SDSOf0N0pZuidjTqkVStb/lJri/d6qPlXebVTQjyc7E5HRzyN00+iNZ7DipJ9XzkPQvlL
0Zs57aWjSg2EtJxTsBQnrNu8beVepucKlPqxgeh/LJWgdbuk4Bl0fQuu3Uj0CpGz5SGNasJiXoHg
KV2QVJ2UWN3DKtsrIvpopNS9R3ojvVFsId7XjhxIbeq0IJAsIPZvF5IUdZIQe6cRPwrtxsws8xMm
N+r90LX2T6PSlI9FPjjPjtNRcro+17VvCF1vvijA1pjLtHsSoaH6RjA7U0zOoUpi9UTRL/EqJ4Pr
GUnaxvFe256UYShnEcxmMM/bqWYSv4qYe+eZ0heXLi/M56roqoM9ii0sxVo+A6kTFBS3ITjBeeqv
tyeN/w4itnWKu6arztXYCXEIrKz+ZfvTGPKug7y3a5ww/k2ZG9ZnCmxrY3lXpottKQIGOkBq1LAW
W0nyYQDZaQUeRnQfQiHdGoOpex2Auo2BVr4j5Gugr7MKDiWmxZ3fpwI531CzQfeUz7nff7Dq8gBz
6CYPiy/Xt8zanIAVI01K6o185mJOWUPTMx15gfKYIBcFD+TGdU4LKwq3zPRWDgYfgdlwNvjXkt/U
IsAQzXfVKY10qXPVoimeRlzbOfdakf6MAWmlnhU1NBGR4gg38qi1NQXciIbkbPn0DgemqFPitDJn
ow6T/K7sy2hXDmbgxVCl3azkuXh9YddmyzYl5ICoRD1ssWFzA6n9bBjwZRjT32oyfC1Gbr/Rl4+p
HR2cvvuiOuVGVrU2R7S2AHLKc2d2+THRnBoSFEvsEzrJT049qZ7ZY8lijQcfl9GNCa7tHC4lzCBZ
Tqx/Fjcgjtht1qRs0szSkhu7E7abGX51pFOjnq6v5epQpKfsG8BU76qhdWVVxpDyurcyJ/qoIURD
TaYbLlZgbynsrKWKaK2jfjSzcLk3FknEqCWDaHr2SRQOOaIOiWsH+m+7RkAVGSFN585wlEMX5ONu
QqTtnEmSf7g+3bXPOJfrSPspocAdfRvrgrx0irpUJKonRbULalXyrC7WblJlKi8i04ONL/nCWFqk
xxTJKKqTIPI5l3X8QqMvW2aNdEpHDMv2fa0Kfz97+Hz1UQ2hj6hUZnJIkeX8NU4Nqso5vuzqc6qH
3CuqL4pDrojMJWJCyc79xKvV4dEWQUHDaYqCZqeOlZK4VeeYw1HLQ9+mfOD4RyAfEFN9rS/3tSOm
391EA47ygjrpe1tpjMIz0KbRDqqW2N/5mWV4QA21uNGdkl/w+qKv5AmkJIiszlqvlErn8/zqgkk6
IIBgKnkBqWnktWn9TRHWbaBr91qT3SR6+emvxuNFPosk89qi4I2jyjJNkBDiHdUyss/YZ4qPKujU
zm3R4HuYgjKbXKfL/UfH8MErXB93sbn+b1wI/XPzgs+9mGcKDgnHPdU6a3GbFG4QSGnjxSpmRq6q
RMljOWJmdX3IRa7875DUHNlbOOGiwvF2aXs/D40aess5sHvlIS6s7k6NbHVjF6+OQrR9kY7Ec0J9
O0pTRNaYy5p1pk8y3Y+j4TzWTjlulIpWlw9tGfTBSCjeSRpWIEp6J2utswNozFU7XYeIExYAqsJ7
UcXtxjPj/XDwR2mfgvCdDaaWD4C+yixjUsDl560/3EgUfD4YyvQjN53o1GV5sDG792s4D4ddEUJ/
s4TOYg3rElOLJOvts4PK8Z2SjLqrIbRwuL4fFlcj+4Hfk9op+kB0nN5xJxKpC2MRsPWlksJJqwc6
GLl48Ew9yug3m9JhihXLU6tky1FwbX5zJYX4jmvBO40/URi+ga+EfY7Iw13TDJQbS+Ktc31+i+vq
ZX4I23B/sJjz4+3tTgxVO3CqUbfO1VRp8l6WUj3bIe1f/T/OvqS5Ulzr9hcRQSeaKc1p3dvpJieE
nXYKBJKQEBLw6986Nbo3r6MyvjeqmlQd023tvfZqRJHSIfk/svb/+Tm0NLCvwk4ZR8YfxwVBI+Wi
vMsRjBCaSkCQ9wx+rksL5Kb9zQLum0cHuXAEcTq6fWhgLu/rf1TJbI3SKZsUOXpkJsMOltXgkOQL
nR9Rz6elWlNnVTGo3iQ7IBzz36Rh39xaKLhB+EIHji3sn0ZtsYha2Kzk8REO8/4HcDiLZQ6IJbdg
9i9/CycNv7ladFLoxAGI/TNA/vfV0kB5WFZO8XGkYsjfKBjvCnQkJF3WZJ0DWXieL+TzuEqLdUq7
zmAwekSAVYj8ihT8v3XZbUnj1jruWfcD+z30Zhvev/gAB93sToU0edjc2Kh3wBlkuh2wp58KyCLn
tpzjgKK4dFArltJfE37EwnB7lQjeOmHWJeGuIe0Uvf/7u/vNJUchCg7YCbjLeIX/+5I9/C8JvLaT
Y0g8/zZmxB5nP7Fp4Tvp7bHGsk0RU61+TR58kP9yNmFmxP/+PzqRy7uM3IYM9QGlFUSJP7qvCILD
xCEM+di4dHqYm7bpCgMNx93kOXCqNpV3xcaXaI8mvl3O0wbnEvgyKa+atx6mr118pduhqcaBz1ct
dufwtSMejB+TL2d8XbXMjKYA2zZGMkuzFdAwxgXh5GKFZH40UGtUPUX0/DZF6lkOQQNPzCV4TQc9
A7XqIlMldkxrNmWi0AC9bt04jMUSj3MBm+u+MF0I09mkd7u5UWHRBAM/+FsDnjCwnEtot9VomAZT
MLG1BbrZtg7bVhRkxi4H/GJTYf8NcWAHL/kcq+lqcLBAxsoS5ETMSxXUGFM9xqIrMpVsRbbmCi5/
yHsFq5XiGSGcqEtAmm0gqyzCUN2B22griWmyoIara4pHskMHgHVogstnq4zvlnF54H0SncySrZVL
vfzKJnapbesvNYQt6YkTuOMls/WAJHTpXd+0QdWCuPoDCQrI0MnhyjrByeAestr3FZuUXTdwXZlm
hh+116v06EXbVnXO80vmjX49ttEz7ae8XmW7HSwmtoJCFnFMcpH/CC+2j+lgUgj4yecaaVoCSPnZ
bVFUNo6S2mPQayOGiXx0bZsfWRJKNJVgeI2ZydCFQmH8hvdMnXQ+3wi4Gv+OWvj7QXORTiXN4hG0
5Gn7sOA7/IxkOJdzQhTCf6fsKJGOcYI+SBQTilyRWPiHbr4YSkRasfu2hUdCN47+zdwE7C1yg64j
kfO9P3v2wGnag/eWs11O4/ZRhVNwBdsrdc7AW6FlL6TeA+VuSmJ4VM6NH9YQEN7h63oEmxwvg5hD
W/gibB4HPtgzSCaf2zJ8zvnq7Zdx9vc6mTM0593FmQMt+S7DDqfw0nGq19UsD7PTT3Fr1xOSLjBT
C+7j21HpVC1iI29CjmPFuHpZocSracbfWaPfcjC19sRQEKwCkdb/Xku+OW0JfFPgsAic/xLP8Uct
wck6xuGaH0FHbWXJ5pH+wDbG/M3v64/W/VI0YKR4gWSwvUNf9kd/iRQpTb0cTHsIldW6y+IVDq6B
3+uXYWU03/mMzLySLYv+tuf+5jgCmJFgIXjBpv4HVEiYc7DYWLMjmI5krwUoy9ukF1Rtlt7/n28m
aAK41suwHeCf/30ziY502w1eejTIQ6jZ2DYP8M+T/7f93T/19z9/5Y/yDyQoxKIVDVLbBs1OmB6N
CyShiIhPxfLBNn+uMjCX/1L3v7mNoFNd7Akuomjsmv/72hr4A1gz9dnRRmSuwg4kYj7Fw2M2kr9l
MHz3UyCpwD0NW1FIKv/4KUUZvBbR2B9t78OiTfMJn5AMk5e84fLh3x/ZN2cpjCh9bF+QKY1ghz+6
6SReZZhTkhzVIhck+CZxRda2LTdKr+YOFQl24dUEMedflqLfDA0xsEN4WMNUA/S/P5q0Pg3GxWEK
OpJZmTLNIOcoJg9GV/kIrMsCK//LQuubH8QtTSChQs8AX5lLIfiPrlBRA/vaBYEIchSjrBxz7e9E
kRSHTiuJrjzET/9FR//Nc8RPYoMISgRyT//ssS1XEQE44R1nY7czkuRgBQUVSMGwdv/LYPnNY7yM
KT58F+Cn8D9rJd0S1rXgpR37gLArHKDkZkZNrxCkHVTenItqjT13gFkTq/79BfrmIvE1RAnWTBcH
nT+/C8pss0RrkB23bTa3ccJ/DQsdbsFSSF//P34JWMQ/A8uFAvHfT3ARloswx3c/6FSeYLfXPBC1
IGKStH/72L95WS4YMFpMNJnh//iZWhPkje/y9BhsK0W06zSzuWwzPX24MG9gDeBDs/2XAvPNSYSA
AHzYF1fI/9XcCd+2qwRYeJy3rN2FbZa95cnI/mKt+d3jSoHagRwK/6H/8V9bU+SMLVPfHKmVlBUD
Fltw1mycfEy3FlT1f39k310TABWwNSFRw9vxR6s8TzbbWujsj2DUezAn6+wJNlfr4d9/5bun9Z+/
8senbWAwYpGviQOhIdCShowOspCQQs9wSVHBs7FB97cQ0m/uI6I/wF2Be0wOh9I/6lfTxQjdphpt
Y9Jvr1pA11LYBhTz3LLl/d+vD+Yb37QPcEiGERaWrN+YXHZ+lwDHRLlMjIhLMuWIVmWRc6Ab0SlJ
S3BDl2k/rfLGF11wnoWCF5pwYVPCU2wpTTTAQwh6q50fjJ+NTh7GlOyDtmsKl85d6TqEKLmxb8uF
0Vee0BMCIh760SyV7gOOCCu33YN9fy0JF7fWj0StHfvd2FZU8Lh8D3n/SXrOD47Yr2DqVQM5BRcM
tPnIXq0aYy8c4thOA6mFLyZ47VO5dFYmRY4/JigTiH4M1sZNXkIy0u1SafWPeG3pz7RfZVY2htn9
MI4DYg7mfE8RzKcrYLBiH4HEUC0USJ1WWXgXRjo6q1DBUHDOn1c9hPBL6oJykti85ekMqd4ay7pb
1ofMB4fW6/nYF5o4iEkgTDQ/NSzfD75u/aMTo3kJsHqC/rCXeVyZTsw3dpq3U+N7/m7tiS3VRUph
aKhvO05Jpc2q937XqUJnInud/TH7gU+dYyKbkQTWk+ZxmqWFuId1+8as72FgviTglr1qbZ0lwytb
RbefkPl25+lEvIeu76fiHyJG3F+EhhNqXWPC5H2IeATRFDSUpYYm5NTaqd/3vWB7tjh+xzHeFOh7
/WVv5Wx2uXPrcaOEvbPAbPsZjl31yKBWg9NKfjRrvIIsPsPRbz2D/opUC3y7ZTJA0LRCoQeasa+7
OmrdUqMH6uohsIMrkKnG82rNOnpOoZ+4Nk7yt4iG6jAvIT2seoJ7nKYQnwaYAvAg3yYhkGauuMuv
4rGdHsGM50c/gz7Jb9L4ZwaXkgpeL0DsMyz43MC9a4xFpDCYcurRz5uaT1K+NrobD4mUyzM1zXBc
oKXYdVIld3ZRAKa3KVhvWTMFpXCp/5x63vQgpE0fF7Xee80s9wsZVJVN8NAHbu9jXSJe1nAyV1Hr
eees3+iNQa9UatLy0uttW7DMiNJf0xl6jy6B/Q2JP6cksgjF7kPxMfQy3sdQjo7Qr3FLEF2Ib6NW
WcRcrQWm580Mfb30vGe41K35alooxqKokU9w8Qenx3kgMF042Z+Ypvs7/HfirLYMaltkbYDQPljr
nj2fprbosRw4ZTLUZTAtSeWns61YH9q4xgiQPm7tCFy0iftjB4NhYBGgDVeCbzAui9bkZwf45HrT
/noTh/ai9Jvm22WSBuUr7X9i+rr3xjQ9LYHLz2Rb2D1OvOZ34ov0XSjdOeTHwTuiw6Czo7EvfqM8
xo/j1q07bltbTYl9WxqXXREj52sd9XCjghSvDJDG+rRBBFTFTGDSgeAGgmCIKCE1vQ3D2RbLJPSN
wHF8NbcCipsGy+RBbPIYmjSpgqkVCPmV2Ye0tFdlQpfliWGoxeiou2ss201FIFF/C1zTH7yOIz8g
smqXsAwACT7HG+jE7hC8SN771vFrS4xfEO0DdfAWRPnm6GLqFE1MuYgYvplNCwHS7BHzy8tw1mO8
ao5jqIZdqow4Ys0zfCF2mMsiXlP+JjaO2uBD9WcnBMOVGxQ0pIh926B5bhKkikI3V+La0kqtvYmK
jc0fVK5snygRFQg0SPY9xZMqNphowc2Eo7mB/dkzd2F7v07btM+80ZTLwsge2sPuauGThnE9vYA8
3tqfGmj3YMMbDtUURetD0A4ov1OQLfcjZHBIgu68G0oHSLvSeAKDJZQL1HdR6K1z3a0B/aLRRAmw
waSBA//Q9VvRyBxFCfSek7QDwxPJL2uzgelHp/1hH86Bj+swSJRgvlQXgVKH1NCLtBd6SaIPYOFP
T+B6R35F5xFvKlIus/MaDLhAf25R+8PfMGkOPjFv4RMLgGrpIuWMfMWDJ28hrutP3J9tuUolTroF
VztgZHixSDP5dMDBTg2NbdlPI8CQSJnJR1iEAywZL1v74WB+f41ZzgwFFjnx74HMrvS3MD+IxVcP
En9MxVsZXq+9Dtu96GeW7FTHtpqgJFyOLufCEnVN7IW3ih9ewuntgC8Ytlc2zs/hkrtfWDAj03dq
EXpNTFfrbU1voRST5BJSEe4S2mxJuY5hUwVg6l7TQXeVA/2lR5BDkk0FDi3sGdPUHubZgU+PmRz4
k1bkXduG/VpsmmBcCJER6+xr7nN5PXJveO5JB5lEmM7PHiNIGg5Up26YIO5V5L442Qb68bzTP7VN
lv0UJVsF6rmBL2NiK0TceDtfAgc2MT+u0fqZx91cdF0yF61oofcl+h5617kKMhzQQQPLAKlb7zDC
hRRJiw5aaJ1txbKMN+hn925OFYCh/Ifg809O1885wjGL7PkjWACI8HMyf/fdeLN4XlIKC6kvsf5x
zvu3UPq/eejzfb+C7EcSuZYLxOL1xqKfywoT2UI2Vp65mpvrscOTlmEob2Lf022xjJuJK99cRH58
PYyW/JrAnihFEw3XGOTbklsDH2E2zoc2UsEpa5ePhG2vKmb1ALzsfoUW8aLFf1tD7rD9zf29DFeJ
HGPU/L6ByraeeGvPmpKgkBJAVaCQ9LTiIPnlL7B7W4Yt2MXDyFjhFhDeIBCvher1LjEsApKY6EMf
iLayE7SLIM55MN3BqhRKP1tHYfo7ougTiOUn6km/1LNdUMBAWE/Rd1UN8twQaX9vkmYqQmC/Yzwl
Tzhr1kNumr6Geu6YD3Ki0BCyvTTRiUdpmxeMhl8cHcdTtsbuahJtXybYxl8xKCgFQGV5DPwBzgho
D2lG2mqVyVi2UG5X84LQ+mZdH4gXuau+lfjK7VhMavqZ+lBV+j46T9qGGoKMcSw3sukqcSC8wxrp
I4ICtFwJHct88gHER/ONihdRYIB5ctn8iG9Z7r15uHaBZvsxF7JMvFA/JtyshzbJtgFX7LcVRtj2
dSb6IQV0Xk4uhC1BPOPWw2KswLqlv9LUpxWslSmOwaw5hq7RVS+mF43ghA7S7gNBJiEyYvzhofEG
feelc/qAXEC0TZOiAIwnu1ujhb9q074POrnQzxqD3X4SlhgJwwJvOY4ThZbKSNAmhKdqqD7vgZ9j
4623Mly0eqHA3XeW0l/rlPvFjJYPvn/ufZxDUvSZ1MW0hQj6bUi8B67Ijyl1bx7cJHbKwVEOGnFb
bhDPlQsPRC2Rm3jEV8mOUniy9BEuVCHwcyodpAxV34orOesbvnVAcRGXvOuoOfd6kOgqU3XVD6EH
QHlyZcMDeZUkyPnoVAjLqsCpO+Bx465dwmWnQrkW0HHnr804ZedYRdEub8RU04Vu5USEQlxbOIkC
24IrPbXNOVDGu0aGYVIk+ZwdsI7pan+J7wCDIxgBT6OkERy8sVqYf4dku8mFDW6x/rgjLlqfctAi
imCWQR00M2wos/zWG72+wEqmFjg4XzETKuzzIYNFh5fstnk152HJJng2yP5x7dKhmqPIK4CTBVXc
5K7wkSULbMj7iBKHOCn6Gmhv32pYTrRq+mF75+2GhYFRxIJdP61BUCyZ7J+EQQEZsN167hO0I1RY
/8r1LS08GKwWcwvHak1inKNwmDsjqTKE3WacIEwWDgKp9kOkyS3xKe6Mxdprg8oDWZdFOg4wWmDx
WlOs4isWNt3BTprcrnwSteeb7bcac4d7QXECoKNLafuVcRdVeXjpGqkedrNhGMv65l4DtbriGn5I
XqDjHcrq8giPg6xsYeFfyXg7Md18wsWIYhRS9twCbr6iXqheEgD+BU225XZL0D1kXgTrA5Cr+u0o
jT/VfOjekfebXY8muW80Qusay3wY3+Cd90wLiwHT70IfqYPQrF+6TP6Bgt6d05y+tII8e2v2jKDL
bDd07gvxrOJgolSXS9sM5Zia2zAZzK7fpq5wOMVLNeCBpUKE0B3oHuL+ZiiSBfWesfTcKTGfY+zM
Qg31yuCNtpZNtpajSR/iTlDsi9gHPFbUGaHGWFOmvXgcpcmP1jPuqUsm+NnAzaVACMR49nMK0wjb
k8PWW/najmNtsP3Bq5VeE91PTwmZrhYZNWhm1kdP87FGRgLXRT+27tGZsD+CDG6qfOHnodc3jCRf
cev9GOP1QYKSgardV6DbYCZG3J/4HQ3RXDGhloPsu4eEh/sBvhkgAvXpjWpcALn//BPrULQ14aBQ
+Ia+gt53LuXAxzLO9QL+p7kH0xwkIwHrihhJOVQlfulBPaGKWLsHZoMrzO90l4OcWqItHct0y7LT
DH9InCAX0Uhqf3AN3j9WibdJH74qzzslobhL2LhLcu3XAWVduYQewhdzO9QyXb5oNg1VtIjLPHW/
AQHYETHEN7FBTW0zjAkyhOFFl/4esjF5G9o4gvyd3vXAHEoOK5hzahsPtthQA0UJptd4W02P3W8U
4JZCkCQbfpPCFAXQC+8zdREpIAPMoZTIJv/hZdkr0RlDCC1KZTbQAwz7fmyhcSUmztvUZy+BNzKM
uppW8EGBpsEP1keHufSwucGdWmq2nd5cupOrjW6Fh68ACerTeZvhMTgRFn6MnZwO42qTMku0D1FE
Jn/065xeDV17yhyJH62Cx8CKNXbpzVzuRpB9znEkf248RohOr5CWGw1n2U4JZs0GIQQW93jwf42C
8x3MER6h44/qbUP+ssoMwZshDyxVdtqta5LeeWs8HYJw3I+6uZFa/Y7W4VYQPwFnlTyLlMqvLYg0
0G3gH2SEZ1PRBnCxCIZQV7nLSo3DuDBzezfrMH5ZMOwjVHJLhvPF3KnSsR13k/AqreO0CuFFwgPl
QP+D2RAMfj5mbWk9onmt4A/blx70tMUIMWXRg7VfAhR3FT77GVRBvG9hjF4G8+Bjpjg9w35oAf0j
e+ps9JOL7HJqmV8pJQ8Ji6+RObifJe9N0cOmw7SzOY3NuIvGje4Vj/S955L+B8bY95Vm2AQ3Q1rY
TD2lDMU3jwaxH+eOFTADWvZ5Mw87yLFQapIIc9PUoSvGCmfvj4u9nilW06jPrNCmOy0JqodH5RWW
EcM//wJS83OHFtqDj2m3pNeZG96wbXpcZTCXtJvjYlHDg1mCpN7IHNxmSjegfCZotXUecfj9JE6X
fGEbii+ZwmvSwexlZC3HfnTsnltB/R0Uk/7NksZnuS3Jg+tJyZ2P0yUiGh/hhH8DQPu0Zanb8Rjj
09YQskvadahZlvEKS6nnGSmHexqmyCAd/VPACXuFQep+mO0Jcqy7Ea3pg/Obe4qCim/Iu20BZjdt
Eu2XCLklGxeQw7l+7+voPp/0WgHaf1nJ6tcmSk4xCA8NZVehnd8yud1zN5BjSwWcXuToV/Gw3VuI
y8rQd59R1qtqpcM9ZZRc4X4RmG5sqsKxFpdYRi+lP66q6mGV8mMl6BCWELyfGbxcZKhjAMrFEBUw
YFmvcqVgCaNWAhxXIx+At9lDAA4ArIMQYZktfTCUblkBWtAGHnXeg2BhgAvrX1fmu50SGLIBoSJf
xOSPqU2zImft8gT8ritFJ3/AsGcqRhDI4RPDZT3A6KQtJKyzqrhlMyvU1v+WMfN2cMG5yeUoodTT
X1DtwXYgW35RrO2u4Uxlapp3F7l2FyOHB5sdFA1+SGn3IYamPToshvZSOVk3NrlVYCLtlBnvQsmm
gk+cABLH5nsMpwHZQZgrchHeIb1QXLHJRxwX4l+KXKGnFRDclmxNXphhQQEyqiqWhsCuGD0p8uuO
GRuO4K3lqJjtXOQmOjOT9IWv2RXyFjR8m7K8Bs6SVXS6GEvlsim3PPuCNdNbCwI81uK2VkOCziaI
EBA6yNME0FP5GepjAuLnFrVXEGMDvfehqV3C7dZT3gw3sfZRd9sxm5lfkqD/HPMJU0nrCVN0YTZU
FAGIVUqnaC86QgtJkOY4BcA3h0n9II17gwfky4BHAx9I2IfxlvkPhG4O6444hqQ1kMBKuHnI4VW1
wc2oQpsPCYcXfGSM9p8wIc8r11kYQ01qqDuVvQ0hEtPwLj7OkDuUfeCQq+fMFwx1GvioMXqDHcuv
EOAA8LJOFv2Mpeqa3vEFJkOISX0JxPARDMgzRbQxfhePqkpGGtRr6+MRbDh2MALAVyqHb5eyNUwj
li8SdF9eEzxi9L6cSDGc1Zot+Iw8vP+J29RJ0vFpvpi4a50maJrZUDD4YJ02+HmXuB3DLggHdAfj
9AUrnreVSnZI4gl/EYu9u2C1nzITiB2i261FJwLeBQ9u0SJNgDnZJwzHLszhdLuB4fz7ts7qJjXB
S4DmRSFRs5QE7BvsIV0dabfAKit6HfoVckZpqtgG0y5bjFcsm/viS37QEoY47TRioQFi13nZFIbi
oDsMU4ew6iR29gq+fPeYtNu83NKepkWwLPQOoNNWN4yRijbLr8HGU4XmmVY8xW20iGhom7m/jnJz
MzL+sWIoQcvoHeCsBlsf9ByfSbq+ZFN854fyWnkr5GrJ05RLvGWYPIppaLIbIAqgfXmcPxPOyRWL
UAB4ENz2vAnOgZ4f4Uk33A8iT4H1t94+VVmH7w9DOsGqsqBw+qtHpIJhSPfuBcMI1bv8Y9CAlktg
1kvJB/K4+tDHM+O/tv2COTvzgkKF4z28ZQGGt1FXpLihFW7lYQbR/yiAXAE/YbtO4TiRIY/vpbK8
TBMNCDZd9h5cWeoJkYuw6ewnGONdwqKlSUup46EOYCxUGgN6YD4swXFE4N5hW/ybKLBYQgTh60rS
X9g+3jUIRKiUHjPgkoN/Rzw1w5FqDIpegQuVdFZ9QcINA3xt2QFmpPrKAjgoYx3ED96MOPpIZnAN
g94T/WEffRC4iuyBZfs1l9sH6BnLBThZm2JGIFXpC4/e4ooi6OkHdrMFIYVu2QxHx0IJ070eQ8Wa
UODYfZ/V+EqWEUjYmO0M9gU/TRd/ZTCD6bsue1iNFaeMw5QLIV2cPxLAox9zmn2OoPhWkrrgNOUq
RZNDYZART3BdT8afAs3hHMBawptNi5i68Rnn1PzqYKJWiU0EFWXhQ3/5WZ1mEjPUSlFDLqW/IXeB
a9+zHmbtqCM+uYobp+oJDTkgKgaztBIuZgRwZENgcwTdAJ6jqnJvnBCE5xhwPeSy7kDIW94EXzfw
Fj0bFH5reuwcACIqBqutmXfqBUE51333jwuYOXDsb+sWJjGFxnKw2IbQ7MED+m1y/oipF6/+5J/Q
FHYFkhKHsgtBqAOzA9WqGQ8uCr/aqEdurcoeOn85bFFjD3hpl6OKBqg7fPt7ijOshAhZfmpicVhE
5Jr3K4hKfPMADzNxAx6t3m24wVWTgrwFjW6Isc8mMPLY8CTN8hrNYtvBdC6Ev5XcSpxGoNo3Li+z
uH1miDLAO7tFtgDe+RpOctsxe5m0sMYJd1IDdixmyIMq3Zn57FFfF8kkfk7COsAffvRA8WSuLjqj
ewlHHkDMDqu3Bbj42rsrgYTbowv88KXXWYeOIYepZgf32QN2KH4ZeBByS98rwkhkONwlQGoMv+VF
mVBGI89ekxTYTxKjtQAfNCrzHg48GSz6r7E+ygvl+uEXIQaGWND47VQL99NNg/rGtNHo/vkA4iGc
VMhm31XXLnU44jXy/Dip5xTgLYftJ+D2hyVebwE+wC5PEblzlsoPagQYPk0w3XeEv0QZe4NboDy6
aNYlHtr9mDevlGF3Dgxf6bofgMvlnll3fdsJrAkncYo3rFG6TKpCXcTj1gfkl+fT54CDac8Thim3
I7gdkFf8QkDshVPoQGib3D2I0l89b+c6gGD7LlkzV27oXHYeF2eN2KzfHbImcAAMGO8JD34lsgsq
lc7jLjA+lgdMvdu4X4GoJKLAvDce5YV5t/rNtFOj6Ku1T7DBivL5p5vRNWg7dzXnEjbTPIsB44vz
urKvyScfY8aXsk2QWMwchgKZP7Ui3Y79BmQIMXXtHm7BKJltZOsuyWCo4/12zP+Ed5x6GhbscGZC
AL5B4YNg43w9aGNwpMfDvM8z2+/HMGIlT1NZSm66x6xHD4BuP9pRT/zIYUEYa/ZbDH66780WPlgF
19UFpoNHuM9eNg/qYSBgwnYNPG+tj8DpFcD3Tb9p7IYho7oXEQb4RvtPQ7gA/QXnAovNlRyCkcJK
zghSBTFqf6qgWo7zClRQ2IM1CgM1Uuxq52Mju/q4kg0LUh50ag8KgKlx8HZHhDPfrPlllBjwp/QZ
PFRXP/3p2k3X66zTOo3xGVDhxlKaGcj2kIh7I9qtXvMEXjoYDG+jQG43M0Vr0Up0I56Hz6WPu6fc
yyNM94rsJwBWJ4tp5a6fAKeGcx6e/VmIrSAT//TY9ArmlcMLn2sA6OJ26vivBti7B5Z9NcTsiZLx
s4V3YrGmzHsDlLHuEumb66SVyW1raLMDavyR8eSm89RNFtt4b1Vgqi4Omt9t2/Bz1KJAcygTr6SB
7alV8XQzeeBwyZA9dRu7x2k7g7gLoK1FLlq0ktPYC7trspwCl0HIxSYHcx1w7p/FsNEDI15WeXqA
t2lCP3GsI3vWLl4BSP/QT74tGszlBQw1P3AzJfzw1CPFa4azD8jptjR3UCzXq7P+hcz15ElwgkH4
lZVxUQpgU766TnwKF9jSRf1HO5rXsXfXC6gUkK3Z7RQyjn0jdk8MbBug7oxXYW4yUF3Xesk4LxPl
v8BFHqmIZnkbPXkPW+Mv2bVYuW3meSSLARsahTGOOQf4BYTbAKJbOvCqfdudF2RVADFHaDAc+uRY
XPiaoASkwVMLHQh8VxvNXrr+AoiwFLmdm4PeuwxGS4u2B70VePpu3uJg52I2YJISz4FecpiHgIkb
9dPNps2PraUN+GVQv2Nr0h/AZ7gb+eDgrhofexPPsFE0Y+UlcnymDmbXQmG4R+HK63wL7hZ4OMJe
HnbMo8nEjiINo1oDYLqgZH/MEpauayrS3RjLpvaTca5N19JqI82v0Ye3aKKbbjcHAUgDPMwr0Oqi
Y2dGBzHiCjC/w3c4MhhBCinw92l5P+f+Y87t/+PsPHbkVrKu+0QEyAjaafrMyvJGZkJIJV2SQc+g
f/pv8Q5+tLIKStx/0I1utGElTcSJc/Zee15Vlnvou8nYJHE9rAFV4qmL1C+LQUOTl1/Cqcx3Cvbm
OhShPqB75nMvmwFNefgWYlo9FUY/nVUR7C2D/B830uW2Hh14ezl9ZyqlkjeWL5UBQhLoR6tbjlJV
/D6IptgFbn/PInyq4u4LuTAdLWtfnxHtlkCqiQQ3au3uTaXTjdJOuIHIBdjTwJ3XIuL2LKpCm7zp
t6JUj51JIKEEpLrVufLWPUHUOxDQNQ1mKc6GO73Nnt09VrTXKCxps3QEsARxAbRVeSsXF8UxZtq9
ZmUjF0oP9SnoJgbmHCpFUv/MqrJbmUQNrk1Jdx6dt9o0ehpP8DLJpDEpNiZmVfceWXqAoMdi07qz
ue1ola/LqqqzFXJ8HwGFydE0EF9JdURZnlB8iqFXN7Ngz5DWb9Yylw2Llizd63htJBzIjTx5Bf8W
/YoLnIwctyJoMuG14L1P1FRIFvEFkRgCvvBSER3Zs3K6YvKOSs7UxXUYSJvBYKHkKihTgh2TwBiz
K/rFz+RUuNUFrmCCQT+E+Np2SUphjbZPVGP0Xrih421KKyx+DAU+qf98MeyjPCJ7yT6EQnCh3UpI
LXLbSYdHO9XZSeiaIjxK4gek4PLKpcQief7TLLKYKDnqoX9D/m1diBbRXifN3FQhqj6qqU1kTsZN
I7OpWU1z6CU0VJVjbRzGDGoNbdYPYZTS2l5VTM1/puA96ZKUwe/ZAIuUTpF6KAM1dmsaLHW6jVMr
jnf54gYmF67jf4lE3rN/X5GfLRrgy9/ArVpEwksi2WXmbx2n7TRnEhAvlB25VWGg/3GVbP8ZcmXe
hOx4b4Vf0RStJIqIVaTnjDY7fxQSAj8N6Cnxpl0T1H98Y5hxmKg0lzhe+AMXgvo0iHSG1jU8Yjhg
jmbm0aaa3JkDIdX729/vwEf1HdfCkQeuAiUvtPE/ladJJMXUxLVxJJ3Op+MTYIaRatrkdRRv1Shx
PNA+3/79oh9/4ALfwWSEaBlB/WUoTJ5Bk/BJ+jomlcwOlFd617em3ESZMv6zpRKNsli8lIAwuODF
vaTZkFMHsJKEad8yABdQSOxAXxG4Wh/UoNLHDgdImrhaG/Hkha695eyaMMWIT4zJ6ke7d70C+2GT
+quqHxP3QbazP76MmWty/o4zO10XlQyY5UqzfGhyI/6mptS6bY3WKG+bMnKv8Rc+3PLlD8SiSGgN
1IAPLzr0FRxzphmfXHQHTNxjpC0DjcV9gwju5T8+Xq4lcUmA5/OYfdoXi1CUZbHoEKcAOWLXWlng
8rKNx7auVvDWxbT5++WWdeaPb3i5nId4FIU2wR6XeXWJyJho8MmcsoqStm8yf5caxvhC9nEGXHy0
d6LN5+9CVOWVl+vfJL7LS8M7xM1lkaCLUerPr8do+rz0zDg71Uak2NM43rhl/jWKtT7EUxGdzTHq
b/IUbZU2nJ/aZPT89x//YUvjx5MUCJ3IJDkPG8yff4HbZxyjiTw8aZsaR3TJiYo92As70kc7MsYr
i/5n9xptNXebUxwmxwsbTGINrSw6lZ4Qy4zf8pmO4ZjW5UrOVr/iJUNgGpjujqPzNa7PZy+wAxcC
Y6JkE//XLPo/JoehbyhO41addGXMGzwcyOsMJXjUbr37+z399FK4YYixpfmC9fTPezoYLF2i89Sp
CydacXBNlx9E+9HCzfT3S31Yfnl8WJT+36UuPCqGbXWVGfuKfk38U7YdTXe/nrdZWs8bt2kh7fTV
tVDSz9YqtNYBcQU+r+ylP6WUvVuns0Gsdl902woswxaRfPxflevLL7MXn4+Es/CBbKOCIWwzc1IE
s/Qm9DyXzZKNNeCoFDenqedMcmUR/uxesp84ziLKN02x/Of/84a05EGg6It5Nw1VbpnuNFtsqCjA
M2ZIIDOG1TyZ/9nSzs+E28GHtxRBH1CriaOJ7XX4/jK3LQ9tXVTn0bmaefzZVw7ylAYULz7G64t1
hmkdfMWaR2a11XRrg+pZlcEc3yVOoLdh7V/zeX96PT5vGiSELPN6/nkrHcQAZaALFBVpX9zoQMS3
wk6eyOvFEj0zg/n7V/DZqoK5B9kxYWrsn8sH+T9Pzkq137otGwa972TFmDcgCQERrTlnaLfJSFmR
9ofaAdnzle/vs2+BxQzTCPeWGuFi+UxlSXJPn2SnNq4wgZIrCBAfxH+jt3//iZ+9nJw4iJBGmO4T
E/bnTwxBKyNeTbNT1Nfluimr70bf8Nm3VntsncFbD6W44odZHtLl5oRVEes6BTrWiotLkmrQZFPQ
ZCftGukjbpF6LeIcgXvfZruy7+e9jAyJ0K1LduSYXLn6Z3c2gPdINQU06AOpoww5AkyRlZ6wLEQE
dFdq22XptfLuk6Wa6h1XiYD25lIu/3lbZWSL3Im5ka4dMtJf+otBFgzfRUG/+u9P8JPbiTOfFEjm
Vlzx0g2WxIXlo8NQpymZ6gM6a5zmTiY22jTtTTaTwcTbelMNPXnFjTFfufq/oNGLp4nDVXr28oV4
H97Usas1Yb8Jl4+T2CK+fh6+0XdHdZbqkSa1oKt7CpLIig9xpqbpKAxd/sP8Mes0sRQjg5S46+t+
Y+SesFZDZAwxQo1cP2dI398qNC6/UFjGch+CsMJo7RcAM+y8kgRVG9pLbxvUg97GccX0psgG/8n4
Vn7LzXp6H1wtwlWFZNmAPVSVVwyVnywPnDFxVHroN0x5WeMEdtM11JnJSbGdfbNylzGPzVuFWspt
8ekLtab8io92iSD67w/9k4UQYA5UG3yLgfiQhRwi8ipCu09OZdxzSsmwyT6T4ka2mnBCKR8C0Y72
5u/X/OTLEaz1kESW5Rf1/Z/vdFb2Tg9LOzk5ndu5u9BQc3oWEuXW/8ePw47HkQV/OEiMi8UPCmtg
JmJWJ3pkNLLbcVqbosmP2q5oZFnjf8wGxkdJhCr7yUJ5AjJhXVyPTh9xlrJWp6we65dm6Ady2Qh/
Qfdn//fqg5oc9+ZyG5cS5M97OI2z3RtRx4ZJVbCRmd1vUMpTj9sGbCti4q5c77N1iIUW5iPQGeA2
F+uQGTVuGjhOchLmbL/5Q6J/tWqgxYXvWl+BEn126ljqNpo8/AM59cWPG1CDG6aZpHTvkijeGO3s
HcPA675FgbfY5lToPhJUZuIfmPupQm2XDj/Rp4grbvXPTr20TRaP4MK0x6T7512GzgZdojXTE0AR
s1urEm4xW5txExWi/mYGRXujlTV4W9OZkhcYLuNjkw0peiY+13trgNeEcA5ZrApi70r2widfLocy
orZZtBfT6cXfVnVFMgp7jk4Yc8RKR8Ladsy8icwiKSlpm/jKV/vJBo/tlKM1WmGODJeNhrYypJSL
vdBUPgO1qBNtc4McqUD7Ro7QW0i3KNpGfMfulXfvsysvWYySDgQf8eWVY6T3Nell0SkVCZEOLqKt
4Fg2pWet/TamvQ4rxN03xMmOVzalTxZm6ZoQf33+ma/t4h7bAEC9tvKiEwLW4lyX9viC6q3dkHE+
7ZygHnDUWczJpBiv3O1PvjcJCJRjKOhDn0bnn28eGWXRqBkPnIzeVLuoCZytry17V3uJceVS2KL5
P7vYeunbgltC9sl55hJaYMSwRQqdRCeDjNJx60Xm+IUhnbNeuMFPTIxQ/CdDdUjbaty6dZycZ0CF
t5HErsrpqmXfUvmO6Zw8J8DKtzQN/iFHoKtXZNFN6EYt5KdxS8VS19p/iAJ7Orkkce0rv7EO7GrB
Ssa8sLP2DGwd8MfX3gDaAGl8Ma6ammS5zPMqibarZNrRqgK5C1i7Q0+6X4v/Q8qDxZrxrsu4/lqm
vZ4IDMNb48Z1cDSCaT5ZYzx+pZRjmuj27SGFRwzExmLLyegP3fmiwv+gfR8fi+PUAqxP59pHMyfR
hqCrYSK6NZvkvEabg/EjCKybhIsfbHeKN52Lk/NgI/QBICM7JKdTvpGYIJmuw7kpLPgIWZKrLX0v
hlH+MHdnjSz0SYzGs11MzsblK7qPphmhC9uxfqOnRjcUOdf8aOIFWvWJLFnfeULL4XJe2X0ntvTC
vyAtT0+z56EsqGoiu9jy2Ln5L+3oGoyo6QNJTu/iuTd7O8JzT0MeEHPw6hrNO6it7jgbFdpP7Ee7
3A8rBmGzeojNHHMbKmqKrlquYDR666nxoADZhBqWXuqu02HxF42LwiVPdb0ruRPccxXdGAXhoOs6
zart2Cz8rKRz5HaYh+Ja9Pa/7+XFe7tIIBagFKyxDwtDlaYkluECPDmDUT+jurSYFTfMc9HBpbej
S2oePC/7eegy8SR7LMdISHCTzEWW74solUtaZrNntkRlWYrohGULR6n0+mxfWGJCMGXWOzGWiHFR
kW0rWHPbYJinWxUouS3blATEtDUqQf96Qv1sUmkebbIEcSA3/u+xzeSuSAmXlEYeHrphqCI0FSVs
gmoCw9Or8iFoodTz8yRjajWc89QRWMAr767Ei3CbGi2D3rQ2vBPPpHqE94Otu7DFuSxoYiP5+iIK
9MPMV+N+FaP9Q4xZzfrkRw5JWUx2T67T9ZJyPm62IYrMdVMI4SP5iK11TyzAPihn+w5PR7qrTS+9
H8ak+DEBq9hqKN2Pnp3V93Pa9K96MNGUZ+HCDhsqJtbcfUwHtsBTrVEoWrqYH1Dphzttqm47C9BN
qAYstf579fjJbkCDDFoF7kNAYpdFXex0SSAMkZzaOkOP0EdVvB8GF+l0oc3nxMYOURie99/P0TR7
liAI+vrOh+OtRaSe08ZOfCLBHreDQaoiYZCxNV7rt3w8hVGsBgQcLbHrhKxdbDk+ih78S7yQra4c
DD3CfpFhAuEezLzpzpzEyEPeVZUO94PtJL/+483lx9HOQipEXWl9SFlamgiu6MPg6A2JOFdSmSeH
fMSD1Yp6g6TOvJ/8qf+vZToXpZcmGS84HHYvd9mkkHNoD2BI8jJuHjQJCQ8z5d86VxIvkOWGVyqn
D7d4uR5nds49NiMTc9l7/7cbM2cG/rYoOBLSmqRr1LPew1BTaa6Jz8s4b1oYQ32dJDPKJhTcY0sI
8JX36bO/gQdsgUTxIONednudsdOBM3TUMW5KXm5iDyuPzOZt7qUWromqvqOJmUPCkMVmoA65grf5
8BF5JqU8ZzAmtv+2L/68BXHiB43PfO+ojHx8RrA8s+Wij9/njtu/SM5HRwLirk2RPpSsXBUR9L/R
evQzLusMK2ZoHSxolmhokpe+68b7DtfTs0xFdS8biHV/f5s/FFHL9SiOYbNAHGVK9uevtP1CyKoE
nwX74LnAw/F9mJkiCBAwx79fyb6soJYr0bxc1gdgOpclahZXDbGPvMLkPsp9ilCNFr6wa2P79+t8
LNW4EDlexO4AGuF3XfwkF9fR1GdgHwq/o++BlByhWZ42qM3beSAa0yZqjAjiyq5XUiN/zDsDS6UZ
Jeq7IVu278KTyStyyGreZ8QTTKek9uDOoYtMMdt7tcKeVWW///53L3/WHzu1Zy6hez52FW4ReM8/
n0QSJE7fTLl/5PQEYKFeFHdjbqI0Kdsr+8Onl2J/4AjOuNK+XE3asq6cilcfcV5kv2Zmh+Rc6/48
hPaXv/+of3G1F7+KJcTiDE5Ux0dgv1mkg6iszD+2nJhwOC52w26KtpYxkcVrkfPMDivJxTWrU4O9
5lD6bnUQyxMi5fVaeuUnP5w9kT49BzSPN2RZcv5nWSO+UOYjA9IjSazTzVQb8wEVvbMeCVW+snp9
+houlH0mVWLJvrh4nrWdWZS1IxxNp8CEUNpT83tpov0QhEeeo7Lsv6IHnCZknHp+B6iJCxfbWPZS
Z52Rr4jM0I/STsYIQPQiRivCBMNLlyTBCVnP8Dzl5jVa2iefqMes1qTkpc0FTuzP22MSQFIbzHOP
jQxN+Jhl/DRbxbWr/JvO9uGdcHwgZURrMkZbntL/PIWcB04coQNHr6mCOwz0Il7pCc7yTaSIyF4N
FONnt0GhNUXhtAGcX50Y4fInQUpov89Fmd6XExa1VcjP6cGbNFczSz5uPgRLQ6cjBZOeFTKaP//G
2XRJau5ml0WEnOVVm5oabUqO/i400hjVZey7963nJ98SLQesmpyO3q99O94yZby4Ux4zdHpJUP5J
M7n4K7K+IvKzGCSq17y6Ed4sp+ce/VmzRVCtGvySRRutskHQkzWCdD0wBVhyuxNAp/Teq+MMtf8n
58z8q+ep3DvrUZHBYhiLP2NOw9dyFBZVr9P6Fc9qJeFZeXeDbBpsC0U5vYkxRR6J667eOh4aY2+Y
5K+xcBuXSEl/nvZZUxQ5+rdp4ADQpAOwI9Aq8xrcjFXs3M4LAdtkho9fs9F5eOPaTT4cPGBxT5qT
zw3ddEwdzKvbkx3RDUI0Dwa1hzrrbpDb4DKfIMK9kW48sHK4yfiSFkMarhsrGZ5HNZDTLKfa+olN
rqH8osQvdnMAhOOUNm00rRuORjBmfVxLXwNObm+GEDEw4cnCup5NEybYKjLDG4PD0z0tDnnu29qJ
tqU5BuWmho2ySOht3a1qHZA1TzCKfh/zMcbmKjoHWfWQv8tOLxEaEJfeTHKQbz38E6+xnJvbWYW9
XhlTVP025tZ4NlQa6XVb0LMCaFEODMxBhGyaEFNIwSklX7UjkFWsRtEhdPM4WbG4Vv2qWFj9mRlN
Pwe7drcTxpLdmANtPCY1bR4+FNsB6CDhHWC6VH29rtwQiV3Q1Mkv3BAdssqpAImDd79pc/ut7O0B
xqtv4hyc8rhYtx7t0pXfmfMxTurwW+jpkkuYgXswgSO95H6d7soh7H+a9djddJlr+KuhqPGjF9bc
wPaw0oZjOstUsBGxW4i11rP9OxF5Wx16FbfJGRhzk63tvjTTW9WN5UHjr/8BYt/76mCftDdWbzZf
lcXDhUjjlC/12HjDStPMqvYJuiQscJ3RMLrQY+C2Z8PqabR0YGmTbTvbmJYqL3gvMGjPmJMVwkqY
L1o+ew6vflN4+vdMdOS4DpuwTVbow82jN836VdeFOgAsMm4xSEZPaVzX2SG0PCxLZoIZMrZsvcNI
qLeu8KyvgKOVt0G8pF9MqfJiZVhl2z4YqTbWUzbN5xGjDbpNU2hxyJI2K3dumso7hMfBJsHtI+7C
KZxA+yEslU8FQv1yNVsI0Xapi/U4bzlpdsqfh11hpzRavJn4sH6q4YnjqTmLhiQHJ8T08S1OVYTp
KAam5HrDqbFV+iBM5JYrHo+z97so3ekUsTCyzNZITx4I5p8Kw79ez2jQn+qwjTH0tm6yypHAfaOy
IoYNn4T9E8uSb6x03wY/CTSxnlTs2TuzrkzYCH1qoRuHywxxAdHTRlbhJDfmNKZfYIBXi97HqB/M
ZDY2NG8CEqLT9ndmJx6mrllrAFpuJe7axG22c2DqW8eIbL226rTY9P40470yy5c4gQfDkahfycSs
7+bRLvDAN1hPi3GYcgyMIIO2YZb1J5Yx/xH493AXstTcmukw3TOIas5m1ZnroQ7sf1oNfpeYuaSP
t/k0BedBDPXI8yr8exH34uh7JHfyUZfue9qRB5zZVrJvbLe5bUeioFf0fvyVl46FRn1tMJmpqsil
nyDdV3ccIdKgMytx0A7tToHgeV6yyZBVh4kGQq2t5qszE653X6AWMo6hPYqFuIKDmO65J9fVOMZf
RVJm0L4KYxdBfGFiJ8YnA3EP6uggdDYCGfJ2as3utfeoTVfY90IfwMLg/xOljX1EBQ5jZ8jSdrHO
Neckiau3LPRarOGmq0lTLzTWsxGhXyjtluq71fhZ6NM3eydkUYL8P3ePckqyewYq+T7OJ3XjJUTQ
2yoWm7gfPCjKeZrsEhRHu4xl9qz5+lAM+06yDsuo+YVL771ijwK0j6pyF5LlO63bBCf4qq3JF11n
uZDj2gNH/JjP0vtJAylY09B0qlWXC+bTEKDvbd/Q5MfVc39ou8I61dw2DBRm3KE1DsLhFMQUSVts
Zt4+D4O4Yg445nDMEjN8NpNwxq041HhkuVZpw5VyFm2StNVdFrOHawJPnHVVGc6XOuLX24KAHtMy
3tMozigHR/yNYaSd312PKyHS2sZyknIQVuEUnIZRqNtOQqYwh27ODm0KwCYyHfESR4a/60U7nzHB
qhdTT4JIZVpDLMet2oSDKd9ImCUB2G+wdWeqKrZiHLLfY0rWNeMDuzpQRNvHcIKaBwvAC70NfuFx
PNoMpeNN2uCzxXPRz2cvZya61jY/e9OpAYtiO7juqxg8730SqfHNnqJ6WXMifMxhztNjqLsa6SLf
Y4HqkbfHgf01jyp9RNbP9oPPtFwnbqK2hFNPz23Ys8zoKDfnA2PK/qk1OQ95jVQ3DiCu+6nTCzBF
yXyjYs2/krELzHuOtlQhytqgadW4NJzZ/ZZ4CSHUqzmRzIHsqUcyq0LrJ54qx1xTCoR3Ih7CFSwz
PKn4841V0KflsVS1fzI7r9wLNYr8yVnAXqB9UJ6bbBLZxpddyBXQ01tJY86rnF/8XTIfebA6ElB5
K3OTSCQqpR5ySquyfRLE8tUhTqheYd4Y91bjgw1HyXjjGgQb7+Fd6Hxv05TuwViYrB255i3ylZnj
ouvY1u5dIBUnMzPEuPKjDIbi2KXvHkxIdZ7KyfjW2kUO+UAX057Mr3mLmgRAe6rsJ4hYxiEnhXtJ
ZCXfi7jPgxChvY2hjGwH3/ul2sx+xNzkd1sEpiHdyYTXvrSt9DYcUsXKxaxr7XGmy9YQuIzfVqM7
e9enBst8q4HvcpabTvi4zeSfMo29bkX8JBwnI+6933wic7t2lJnuYsVKY5u994g1Hxko22T6HvIk
8B2nVbnqXRppm35O9G8MXL4LOqCf2B1p8pBOwIAxB9S1CoW2++9syBFuRbTRtxpmiAZHF8pD5dhk
WxrwI+Uwt0/Mv7wKp5+08aM5vU+zzgx3DMgs8sZKdQo7PnOMt4Z1q/haxz2vMTpGsxY3jmtUxW6I
7SHZG4wrtl0SZ3KNkT+6m2QwNYD6JvHqlcq707nhtc8iG/Jo7c4FbylzFRsjRJu/MRpzzI0uFIab
gmSM/qHRffrCTFRtsQPpECqRRFsBp/M4xqV6xTsNiE93Yq+Yd9xos+2+yWlOM+Bpbf0ECdI6UKcm
Oz6yGihfE4buqZGiVUepSn2b51lxntl99zLmJV0HsBmRHnMj9rhq01cX1MqNZiR+kzmmHe2USJs9
yBGH1besbyympDOEktHmkeMMuzcJZcpXGMsdFvS0pK8alEMZriZSoeg8lvlBl51564929RqaPpbP
EVlTva5pxG5NK5LvyqectfkLTtDrJ4iC9CFwpJkN5AMHM+kgi6ZZjSlEPcqtxZCskodYhTGQg8w+
NFS4FMJ9Gb+OhYWHLg8geLc2XyvWz3I4CJg7P+am7r8FEf2T9QxZ4sH2W/u9muepWHeF7268fu5v
SV5qfhCkoXdlNnrFurRAhpYkmumt4bGX+AwkzhHyinrVWVn30JVFkJwry2/3EDKZTJmpKe8FZumj
3SFm2YjUSx6yobRubTN2f4Q1Vo6SOBtWBbebfsbu1B7a2XH3YxD3fCwD1WwUo7UMB7GFYgQNUyRA
x4pkXnMuL45WKduTSPEx8dvykvQDezwHwm+QwnT+ezI2zqGtQuO1By/2PUmHnsq2IsXAnfQ5lKRj
VV2Qfx+COd14LD47z/AmjmnhtLNCb3zDnURem2Gn5h58rQnzYvJXdjiBA+N44OBnZiwTWIPF7DjL
HrU3o2zOsdDz70v7RN+uebAa2W29jAjEuoito+XH7d6Y63k/Rrg+BnP0jl0f5utqst33cGZM5s5k
GQY4BW9ia/A36ISTDTEipKmEIWAdRxIiGQJtiYjH+8muK9aOp+SNYamJHHClfnseJTxBGxAwqZo3
rlf1G3h98cZRzfw1i7tuNxcaMxH5Ra8Wwz5UbUa9iWFbbG0+rWmL5LAlTyNFjKn6Lrqru77bg8zl
GOSH5U92Pjc9FX7TPqHap9XbChhJaPih0VlyOil4tNGW0JAUzxNUFyKt6e/F8N9/sDmW+QoDerXD
4O2dwT/CPE3r6jx4ef7aeRKyTAdEdtXi7+tXrjk193oO1YMaZK3XxRihSzCdeDvbLQY3Rq8Y0NO+
r0DPxpALUxgUCDHtuzSocLkCYOPE2lqqfTap5LdF1ltfKb/fangQlNExpcesrfI7RnLYeiaAUfbu
Ue3xWQSb1sumzWDOj/4wxQfH5L7K2skYU9KCXc+WgTdAEEsOEFktQ0RFXvA67Hnj86gMmbnF8aby
S2vvGtr5kjcR23MQuunZBd0Le3EU/cnmCHJP/Sq/5kEElmPKi02Xa31kKlMdB8hTxTqthLWrgizf
IfepbyoocZuAiQMp83WZAYkomVz18/jVa5R6ahyFDU826ZutcXxHpsgO4BrrY5hPtE4bo0Mz5BXS
mk/zWBrfa2Txb2mAz24D3ZReQY3Tztja5mg8tVbH62GMyQ/NKkwFDdrjyENL7/0+F4/sWcYuyKHH
wlzXFLb+9EwSKvQQ4eXfjQzWZZ6BHmbDGb2nynYtTnrJYrurvX3lgWEtMBatUFLFt2EEBD9sYe9U
HXWUl8r+Hl5+sjUgJx0YJI3f2raSeAV6zM/C6O9CWh8nbzTNTTkFw09fB8U50574UY/4R4E4Rq9t
E8l47QCq3k6RBEPbFKnBjI04t4hGxwFoaaZ2IsiSX37b96xqDFN2ftkZ25SfvhJaOzemFAHNliG7
izsvOjeuF41AvmX2WA+8RJ7OxS4w2fDYQvRN66LUlCwSm3nCTLdSpYTBbETOkTrIfgrCzHrBuDfs
Zpwer31Tmnqj2BpjPNi6WCdzMQA8CQQ0mTHnVhpun9/1ltdvim7O1zRPh/ve95nfcZoqd8g2kDg0
Jd+zP7ib3HLqu8yvq6dyqKxNI2qs6zxaecDKZa88o5vDtadjk4MVjK9zaYrwxsRpWuEftno28dA7
ph6HdnonIzGcQ3dHsbn4ScscVbEz3OVOHR9j2DlAVScDHG8BuNElOKi48crY2SqnqTY6CeqXaXDj
p6IZQIwp2teceQx51w5W91B3LMY5CT4QL2Lvhl0dyHcyKfVs4AzfJVROh7JJ3F2EZOp+oA2z531r
zpQgTQf1yIWBr+ZxOofKTl6tOjChiVnzL+EYkKnjCvwDG2F56CI7OgyTwT2yesmiWaSAv7Ou3Zpe
af/goN/duoZH89uCj0QQYLQjPosMWXxPJ951491QcYPySXg7x80DxuxS3gId9Ldh1Q+bxCJCJ8Er
+Q9qd06fxYJeq7EW3zrLeRtKCST9hgISJkG4Die+XmHE5s2gK+QiNFeOVuKVIK+GovxdWF22gVAx
k0AEmxkgiD5CF2le2Vn0rQc27l7TYz0y2yTlSfB3VYPyt63o1Cs0pe42lZn+jhxF3dp+hIygkcmu
9Y3sLtC5xENgEucGQ2UdZsBkaOvJHW2bHowkprnatscNBhG4ObzAd7B4Fa7LDgjd2sQoxXaA0R7b
Tnkr+mR+mrHBvlAthStJcM5xnAP1MHGCv1lapZusRI2w6iaye46c3oxXI9HpV5Z0/4voR30rShqT
DcaVcVXHlfOqVGrfupVDacO8Y/4VDrr7ZoMV2VtRJk9lOKcPc25FO1wYOlp1vZl1m0bpMMR43Inb
CLXG2c4W8WU+zMYWuo5wNrFnAXAq5XthzMYpwtezdj3KF/DaxtpOdP+CAFlmG7Qe/asHnvH3GAUt
x7ZA3DKLtzBCSQu1SlSwlgHA3+VtqJ7MSs4Pk7LDQ2rkLG2JYVj7wVkGVGlqBd/zDsIcst7+1mr9
OdqYdIa34azEbdPI/Ek3wnZYnjFgJnld3NpGkf9wMjNm4Bag9pkmIGUxjVqWjyApARG4zhPuKeuf
tC2TLTy18G1OYATlkzbXVeGyaWfUPcRi0lUgk6J9xoEz+yu37eYbmU79Yt71S3qAhbqpanO8Uw0K
Dgdvx3uezvbeQRlzh3tJHVvZiifgweOdXxCqmruje1Oj+kAcR419B9eFtFFt+fZNUwbOyeggJq+6
Oir3OWH1/U1h5umeCppHlLDGJKBlsnLfe7b7w5qm4TZxoWvMRtLs26pyf/tdy74GdWvhcdb1Lsol
kfStOxg/20YERFCkoNvQ1fZUMqO5G1UKvMINKticBsdjO2z7teFTR82ZQ5NtyONpQ7xVfe/6cf/L
Mjg2NDrIF5wUCGjZscvoCnYv2aHenfL7lncUK6zCV23BHyobsbe0Cc+VoCx5QkdILrAz4Zt2x45a
mTOF92jbILMakHRgHzV31W4IV4uc3nimgw3BGKCv26wyF0wOi3ZVYIiHeBqlg/1VEUkAJFGqEMa3
poFPQ3XkqFJE8Vnx8cDL5/j91ltKx3QlaWaMPtziPhLtwQjNZi8bNd93cRTc09U19g05GxvIed2d
M9rZ74ai8wc8tnGd2Z3+2kx1/YBwmSZNapFPy8nReUQ20Z3hGcys3WGzsxm0PrkFUX0j7aPbquzN
zbyMzIFNUHNnbNCO1ek7lWr16E1t9P3/ODuvXbmNZQ0/EQFmNm8ncwUtaSnrhpAlmTlnPv35qA2c
o+nhGULbsGEDNlzTzQ7VVX+wVYVNho5xH++nyBXPuTsoP4J46h8Fsqn50e4DhEw5mB6CrA2ewkJT
qJLAvnWn0KifTSqjxXHK7YWnqw9IlM9G92y2M3pndkszBHe4cvoy9S3yIIDJPK6yhqI1stqnLI5A
KrmN8SWoi/Zdb3YssaznwbmPA/y/Yrezo8ceOjSaAKplHxFfTKxTpUWhJ8Ky7/ZqU5pAntIOiHxA
S/Bj3AzTIalCLAhrMWF9R3f5iEEqwixurRQHLXbb4k2GlPDH1AWrp+FP/R3pOt3YJ5FOPunjueEh
SBohOSeoWQiBxstjNtbtm0qnvM3GT0/QgoxPFCOrt0psVO/8QmRv42mInv0wKx7ytEGUraEmrj1M
Q4hgWYb48K7PSCZVqogvCNmO31Ebr5sN0ORKN5FalUb/DL7fLVuhTjFR1HHL86apEseCZ9irwot2
Cwm99FGlHhk3Jz3/heQLiF3qJqZzHCFUR9/cj1LEtWd2FbgVDWD5GKuHdu55UQazyzNVyz0w6fE5
mbGxcHKTl5VJony/a3fbOPztNc6wca2EHym17ErqjWNrL84pXY9bC7migoa3HblfDFeZfum103xL
nMH+xqO8+xnD/Os25v0GquosHW7ASdSCoIvJOPTKQdBynDuLp9/8BrUe5EXSRl2qrxwPnAzfC9/u
DpRPlA0e6jI06UtAtMCZ1LHJR25gBXXbpWaJZ7SnoCvzkCiN+1QO6XTC3yA4TVH9tVPGYQPKcAuE
Z7T0aAGfg80F0SARNQ2IxiC1Yhvh77geTlbNgXdwgPEmj7japk8dznRPdU81u0mcEdljCuqPUzCH
08YvWUHu4PcFzNwEWuBC8WJ2/uhqc1yWdg8a1hNU+HaoDbfHfEB91VesbE/9Z2vkK1gGyKkOREAg
uSCVJCwDwhqDAkMOAr1vfWlcpPKGrEZtWKm2+MWrkaAYA09Z+A1CipSkDvR1+sPe3BsMLUf6471C
ZcnrMfasNvbPWjBAboBFMNaAoy59T0i3FZIqfM/BnJ/L0u+9LjdKHJ7RY7+/U1fOJ6AZOsaIsHrg
bEgHhwgHsh3wfZ7au+gxp1HN+9VsaO8f7wda2xfkHqZmYe+lGfLK8AuLCggNDi/sEtRueDC8yYes
2qOemJ+60aBuN3A93w+6No8OMA6AJ5SKoZhcL0cewlVjQg7zuk6YPyj20BPmxZTRojSTOt+YS23t
2IOXBjMNGrp+w8+qaEWDvPRNr5hL66mua1zmI4TGMtxUXoaSFGenxF32vrNEqe6NaEzPTimicl9W
BTLuOhhGchnK4KluDx8RoyfdRFAzf5d2c+O1MUBfEbT2xp5dnSQHU0duY5aBjAdSgsBVdA0RCmSJ
OhyCLfDzSTmcABFFG6HWjwcNYhAMNsiD0r0Af3bQs5bjQUn9B7PCrbYZkM+uFFc99b1hb30QWZkF
eBOZNccRw3IsS6YLVxaY89h2J69LeZFgP1D53+ZoZokPJt2XXa0VpCGD4gzKsR5p+LdBlxfnyc9Q
pP27pbj8FLJwC/i5sPDqlLZ04edW1/nG5Pmxe0a+9+CHC2bE0f/96zgA54Dl4i0CR0O++KA4qJxN
2eBplq9e3KUrF+fJ+M4vbXG6H0q+YxkSS52NBdB5OUKkI5G0LM7QWBy9nlfo06iitF6ii7XH91TF
MBiabV7NSFP1yZf/IjBNeHCpuOncjLGccyVFL2D0kva7ln4bje+a/6WZcWSwEY1rN76cvGh/D/P/
olmS1IOOE8A8GvnoueK7CH9pKLryAiyajQ8nH5ByGGmBtHFCzXkqRs9BFrHqvxWkK3mB1k3zTevU
jTFJwVgcy7MEgSRAqBbYLv36YHRLlPyaaUBYn9c/zRFI2Si9+TXPlCmBVn8MEDsMz4GgArxxBqyF
BmILZh1dFHDcy3T/kSKEDXp1TteYqKYP0U+Kk8CwuHtQnG190Ao7VI3RLM5cG/bI/WUjp0nLqOHh
sANNoQKJlUWhVJ+rIOL0v1BjU6uLS7nbeQkwVw/xRBo/2fWEhOVuQIGy28UgnNuTCr6ImjUS4t1f
puz8GMyC+TkC8D6XokwCHSatCUxEUjwUIkz/xa+tBiVUXNvpK1YVYpWFAu5iZwG0jZayO8Zo5XGm
z58cXZy8P1iBXqdPmHmgpHd/nqQF//uXgbAnKSapQgxAWvB+bTp5wLPZm00QJ1mNt2n3Go/NQzE5
W7zi29VAGgqXGYwy2jW2nMA5xkCXH8ibl1MgVQ4VMlqoz4luxnIEF04M/aK0bo9Vhdead3+YUurz
e5hgU6FtIp0MOlc6vsyJJ4DZxjFtldxENbnyT3bWqpf7UaTbdYkCep/mm83DzOCRdr3ch95I2sAM
E/KeKv/l10n4NNlj8pJ3fbEB1l8NBXIVsQFHXeDf16GSpC4MfOUSj6rneByNYjqhmW89lWgAfL4/
qpXP5tCD5Wkn0KfkqXMdanCaFriDJS5lYLxzyunYlejK1xhCRbj2oVG9wXxfi4egEVOJPBcPK+lb
2UrLA57e4IXpbE5jWdSHojDM53Iu4qMJ9PBQOsOwkT6s7ANoDwbo3CURRyfmepA9eMSe1M29cBZ4
7M4LBGMaj6b/vZ39LQ7CVrBlBv44FisH8z7RN+4FeO+HTjW/hWH3YhnOe5QHvt7/eCvrxHGEhlAS
eBm0IqT9HfoTepVUTi9hpKiPGJi4nxYoIQqulf/xfqi17yZIvG0qQqQK8mFvj8NQV1ohLo42fM4X
wwjsQ57DrH07IBu3w+fs3f2Ay8L74/m9bDcKDlh306ShfiwbCIc1bgI4VIgLyFfI9FS549ar6nnE
BiXW8O4YWqxtjGF5IA9VV7vH+/FX5hZRMZgdCwOK15u0ZvCKMCbDnnx8OyhXv1H9rMdG1NFy+oF9
teX0u3KEQe2HagXCHnkRVfqSdV73OD2q/qVCqoMOkGV9MZ3K2OBBrYxJGCTs7Hdq+u5NnjcnyPfn
rX8Z4Tkre2vCxfbkRnr/D4RkJMTvz+DamCjbIKiIh7dzAzpHXgQjRzH49JQy8W88sZI/2O6Mr879
OCtLE14MSQh7weSqk44w34iqtHJQBq5VPTq68LWLHd2RFqH5eTpqwMfPdP3HDamA9agLs4l3qWWJ
Za7/2Oa65nANVJNymXru2WcEduATt9hNhacwDeiNlck8/EAm0/h0f7hrH5Hs538DSwtTFW3qCrKt
iwX60wPMbRz1xulPIQWUjTxrLRTUOUdYJrUZsOXXY+zKwNIRi/cvuWn1X5E9T8tPNs5db5WpNJyN
z3gbDFaNhl6joaFygqLGdTAlwvIAVQv/EiqZmR07KHtQjycH+7qkTH78/SQ6yzuZZF0VoM6vgwl0
9TCLUWGVB5r5gBQ3muh2jj8K+MD6zf1Ya/uAwrHBTc7Fp8r8JJCNYRbqqXKx88E+kdTqOBaKfmP6
Vq4dePzuIrGyiAfKSdBIXas0AYJdXCWr51NBC9Ir4ITvsdP77kzAgzfqo7ffyyE/QTQPZiXkK0Oa
QrWd8McsQC34oG1PeRZjo5l22jPkga3ccuUugF9D0d1G9gKWl7TkO857aMcT9zeeT9Cd+yejVE4h
boFYSw7/jn17ikTw8f5n05YBSDfQUomnJqkhRIjG7vUasf2oUqkCc5G3/8y1u5sBDXcD/toVqAxw
nm/9TDyb+oCiXfUQ6FuCL6vzK6D8oMIpYM1ImVJZlb0AZA4VV8T+D+EAc5vZPxmOSXG0VWBZm+FF
FIiKKAoPXLrXY625Mmx7cvFszTLaiFgNIz0p9mzJ92YElGkAVh5sCWqtjZDHo4uKDsU2DprroLPa
06+aKvcSQDzfDy2IVQue6LkaaDzd/5ir42Pv8Uz4LXUlHS5qE6F5p5ZQ8vNOfLXAzeK/AdzmNRQh
GSDge0Swsep9seZqS5J3dZjLO5USFpJwMoMzpGKqlECkLgZt5OPQheXBz4yBahVmGPeHuRKKr0gR
B9lheMbWchT9cSmp1BciiPH+ZY5cLO1Ko8mx88VeAWeQVp+3qrIrZ467vL9tNHPYm450P/jxMGAl
BwAcL77hrMTitXeT9FOvDMgBOHBp7o/ut96htCNRnFPhlCLCRi4vxcOOrc0qnBYvKTBx8MRxHz5z
nkJkwr1sFGdncvz3Hehz7bEcAQHv+s5GJQE0nOaiCJkPOQmjQCW/FipIzLgxvpmA56EnmoN/yqIM
6l6P0ylA+7FCKhyEsVM+CWPGCqlR9QJritqesXnTywxmEpYYr2JUwo8p7n3J+f5g1z4l2RPPJPSE
6UJJ2z9O+zGJ0RS/NDq9TKOp9Ac/msF1pjTO74dauaBgpLM76DeKpah/vWrsCcRZ0Bv+RYdi8VRW
1EjQgtbwSLsfRyaRLjk9KnOUIvh4ICXkegS+ijzCDE5UDbGBZxK34DMKl1YLdVanhBx0Afy/InfE
a0fr+1WEFkj+Fh5ZfonHCh8dfwq1Fx2IDeZ6htMZ5xSVbUD3fWxr57id3iBkNmzUd9Y+BJxySLY8
QrQbPdpB1WpF9w2BvVNg7EKyk92cdObRjA1940Os7SddpYoCs5xKtyutbxNb62peDkTL6cJXq+/S
S53gP6SyaC+ZG28JAa0NDe0PFCCWL8Mz5/rDo2MIqdcs3EuLBjvIwvAx0mp9T8a0sZhXkmUYn1Tv
kWZjEk3pXNLcsdfM2BGXvAr+6R3jI75CnyOjf0o07clFv+S0sdIMfrl8UqD/hqYYpyDvY2lkwwAv
ownxIIfJ4Lwr62n0sEROX0uEfoUYtX09mvoDCcyEGVPvn1Q7wNqZUuslNeLqYpfwJu7/pJUbiB9D
fep34/Gmk17BGesae8RyD9NIbK9GRH4TpY+f+thBHNRKUsh0c/or7FD+uR96bX87+nJI246Jar+0
v0G7mVqr+BzTOuBeCGQmp1XqJpx5fxuIw4M4yNNRCaVxfL2e+rTxu4GO2kUdk+ZdiWnXxyjD4OR+
lNtVi9ooxwjqAgYn5G9dyT8uub4sklGtawca5hQBs9MmSErA3pPZ3tKovF2316GkAVFVdBVUcZyL
7qvvRGl4ZLhv4rh9Brr/vtadLT3B9XiWYfMmgdgjFx1SJ4sKM9GcS2aL90mFuWGd1u+1wX0BSfeC
UtDGI/Z2ZTA+h3Kmzi7hCS1dMpVSEARNpwtyFrq3CEidMr/8y94+xz5R8GbhWbdk72L5FX98MDWP
7ajg5XKBpjxdNK2In3E/DU4kFfVGirC6NijxAVjRqTnInP9QmIGRYVp5GQbV2IsusY7qADgiTCpj
47BeCwVfU0f/djnZ5OJbAGsRxBPLEAhosw+nIjhD7f9OzpUd/37BI9LjgFegakPj/Xr+8rhR3UQt
+EohhiVG3QwHLYq++AO4yPuRVm5oTmedUwrEC6eF3MsQ0QSbvjOsSx1Mb0Y/eSkhDjh6dwCKZYBF
zZRz0SVvBmintgH4irtbxTXawRu0G0F0RR9Aqh/K/q8L4qh+UQ9ktkEc3Hg6UHfEcmei+himur9H
yHU6OqRzexBZ5cYZdnMH85LlD4SvKRQLlD6uJxs2TOKU0YSAFoDbGb4atbi96V6q/t/7c70VSPqq
blwucEoCxcKz439JealaufsR55/7gW67ZdKQll/yx/5zFDXsbdC7eMQN792O7VBN8wEvobNpTNYu
XXz6EGdFBwzzzS0hmJsjRgq+HHl/BJ/b0W7UZjCA+dp4S6YV9xzEnMP9Md5sxt9RLCoEoHromUgH
Wa5GsT20qAJC5v7UjhGgWtT4BhcvrfuB1r/a/waSiwLlmPSpYqlQBHAw3Kk+pQc0rDR0owSpOl2/
jX7JejyyTzJzUFiycofWl7bdIlNxSVvx7ET1U6yI84AHdTXY7+4Pbf1L/V8oKWeaqYSlUcDQGh/f
IFRBABpuHM83SdDymej24y5PGnhjV2TjqEbybhoAadBXxB5LA7HY1q9W5sNCfKpRlrk/puW7X+WB
BOSdQdeO8jpKLNK6cBF+rsHvmRetrR7rrinxD50/arP1GCj+MXF15DXMdxih/yXWgCyPwPDngBVT
Q9IcaXePqRZA91bNSzXZrxrECl/z8Ssu2g9cT9/vD3JtVv+MJe9vWrJWSdn/Esd2fxgL/QyA/FOg
uSdIl8+Qyl4Us91qc63tOARENMH08pcjrZZJqFkXKJF1Ufq2x/wNXYBW1O/pJ240LW5yokWbblF2
oqqpkV1KM5mWKlVGZHfglEWfQ0fEO7WHKDG8+Lr5JpjcjSW6suEQC4KjAqpAXcC+1+eV6fSuCSXe
vvhG+xX2bL8r2zR+6ec5R8vI2DyclxRSWqF0QfEKWOIBNpXOR7dUeKygy3HBr7gO9uZg9hibtaE6
HMQCNd4Vjd0rQLcnNHipTqXKLjEPpe9CVAS6v6WgvfJZxYL0xewGlU26tNfDr9GOcEI1g0driPpA
4oaaQVbkOIshSHJ/2cp2W8seWWrHeGnoi+KtLRVYtaBxE7sKIax1Fo+fn1NfHxK899zeOijCvMDK
OupoLExTu6+QotRxSMntz7U70dqxDynCsmjiZHNzdBBcDaYt+w1Z7uv3DwS1SUkNdXxWufRtYJ4h
u4GV8yUdPvsZkqs6FIRh+BAjOZnByY7Sb2r1ZTTNH9bwurhX3p8gWY36Jr60FkcjScowb+xLgpto
MDyXCsIxWQ3S/SEI3sTWt6R9qLTxexY+GdEj7ZWT3m8VbX7X8eUF+sckyHg3pALHSM9b+1KUb8X0
1bV+LC7kRhHsFT/4p22CfW21O6yMjvgW763SPtloG0aI2bvV+7CEZ0OFxujQISWNHKwYI3v7Mdfc
C5nWztUXJwX4JhWe6wKCjJvgYfwrjL/N6Y/7s7lyjgheIqDc8MAzKURcr+xqANGm1ni/4zwW7WrQ
yBfUhsNL19TlCaxS5MFPQeD0ftS1NYSjHDtqkb4ir9Svw5rzFOEAmluXvEteeM4e7Ko8lG53cLPm
lDvtvoXnUqjWobHGoxEhtdpvWehJFzvPcXoIoMp5gBH/prOGeQxyXi5G96EZFB/swv9ULLzC+wNd
DWJzeVPOp+Ai14IzlI61Nu9TJJRjFDEsjE0MO/PP96NIx9N/hvJHFON6NpNarRL8G0E02fNXKxi+
57r2rkMKZuOzSbfA7zgcgAtb1aDVKneckM0xzFkZUq+C8La3BwvV47SMzF2TBOWInFO31S2XMpX/
RKT1T6JHy+kGlh6qamMDo0692um6D21kBZfUrOIWJJkzu7sxrGDMxGpOCkMRJnub+oXz6/7kymv1
P78BHCiSt2Rn3H7Xs1ulaQXndRk1grEfm9oZn4vZ5ZwTVr3LWuwEsejR4Cqi7JW1JoptYffF7KcI
YNtgft74Ncu3/OPgWX4NPVMES4EQoDsul62UoSiSuG8Kz4mtcxs8purw3HELOeOr0YnHKenOY/aJ
lPsQGdFhCIx9V24sN7kH+J/fwI7RF+QxP2g5VP54vVDj6ptYYLPGC7Q50niZPqqoLex7d8TEVuce
mDMkFQB82q956rOrkXjl8JuqrYNESvJ+/xKqJ4teDuBjyvXXv8QUlZqhCg3ppx2eCgiWZs/vqFzr
DN7hh96xHfR640Ww/D/lL2Dx8KZuCSvlRvSxLvvUzWuXmCJEgUS3XsWQvmB468HIOuALuJV9rAbE
knFxhoL7JDexFVc0dmGnuVcU4tGPlTezVWAk5Ncftb7d1YEdHu4vstWArHewYYtdiNyCVEews1XY
5Z6dzp/jrNbeoMbxCkgfC/A++eW0vfvhfkT5Nf77Q5LwIIZLyY12gnQPdQ3C9UXDkuppZx3AbDUv
XVyGR7xE1Gc0AVHdwspoN/ZieDZ6mlNx79Sv93/EyjG61HjImrkIGfuSlP6xrF2zcSP4p4WntMI8
d8OsP/RZj3gCqjP/Taglt112MKR9KdQ01GkeGWPuNa7JLq14dgEYIsmrqcLfH9XKob0Yf/JK4Ian
pbyM+o9RabGPPInR554l4i+B3/xEjuKg6f3jLJqf90OtrBvYCMADKP65i1fadSiUNQxlrmtEJ9q+
OibgyE4Qz52HJuB2B3Dcn2ggdhtAkpUjgLfQbz7cQj+QmUt+VFroLfWFZ6vDW9f4BwOdDoOv7mnK
psNUDJ90NCc3LsKVlfJnTFfK0YMJtfrYbwsvFBng/KiDrjt6TZh+vT+hK98Otw36Q8CpVswQu9we
+xzfRc+ocS1r+q7aYZWO/lB8riNn69W1OqqFXkdJheeH3JJHcCSwk3QZFVfH0Ue7c6cNwOfTgov+
vxgYzzua1hxovGGvV4riF3bj+FHhdcb4yUyQbzIzBAtg3WPf0sB5vh9uZWEuhh5LBXwB3cnlS7PI
crWM7NyLctXyL/ik+RZYqqa29z0aPJgvYTKRHcdgGNvP90OvZDALjQN8BRgnbg1pp89Vleh9yUhh
En+CNUKpGn7ALimivZJppN0xqpXli5VEf3+IE5hrisIff8oVgk6dAt0a7cJr0SUyjPw1Tu2fAVKO
u6nCJ1FTj/cHurZ6wMgsVCTQaje4lYTSB0WJvPRSi7WKsE22c/wYBxHL3ZhSk8UhXcAotgvKmgvm
gT7D9eIxI6tqMWkjBUJ/dq927SKV24uNNbP64XgiADSi6cymuI7iOG0lep1zJRNRTKvE+ojC3T+x
O+7HtmDBNGfbbZGfqbt/70/k7/+zPD7uwoW9ssDP5fIc38x2o2wiwSgTWghA8NJ6n9UmS8Yowc0h
FkDd4ZLMVfYuG5rK2tfN/NxMKXapE8KsjRntLbPDg2NA8as9BWqnuEfN6MrkMKq4XG+chmunFAQi
kxbEguWT+9i9L/Kk1bjMRsWPDn3XvIfy/MUo27e9+7cK85zvAvwzWwljBpDr0smbD6gXp4JcSC3z
2tr3qU8BIrZRw91YzmuLbGEOsWuxNwa4ev358XfuECprGFSYojTbxfkubpKNlbx2d/0ZRMp6egXJ
+gq3TU9BqW2PaRnNwOaS9MZBH8RzZijvIhTc7i+v1YGBMwE8RzZ5487WIXVdZ6hqeCLOtX+SVCje
oNb2+b+IQiWUa5IUEqmE6+mLEaqi6kKS3KORvg8bBVCuhXbw/ShrexQEGQAUyL3OTfrfCYCwqU76
D6ohRGpVAwY5p7umiGA1OT+DpD02vnNWa/Xn/cBrk+iQ+qNwDrOYqsj18NQhJSN2h9zTW1he0bSo
WseJ2LK8XjlTF8Qa7B2g1Lw1pEWIi3k9sdULDy7VxVG076Tgv+ZYbIBW5ZLakn0DdHHYTix4wVxe
DwdP2wABzbT2XDBbPya7cN82vqIgVQe2yp7BG0U2/4SUdnQWVrlUrNJ4j66Bti+aPjygPGK9jEUf
ePeneW38cMeWJJm2P4jr699VKEXQDL5ReX1TohWupsh/J5mKJcq0ReDeCnWzYPUO+ypRecNkl2cN
Lc8vlp6GDzWoyNP9Ua2cl+RzPFl5QfKIlqHPS101MtFX9xwl+BVPYoCayJvZrosTRJUto6C1gVGq
gXIA2nrpF1zPYY4YAufyUHtGa0Xvp0UF1yrb6mCUnbOxHVeOM1h1jAzjLwMAlbRco0qUJTostTe4
+ldfjz+alnO2e/9hzOej71iHAGbfxuVzW4xgh8DUZY/As6OmJ63dwXArNCtVFPNiimuopwDZUj+6
9idHr5F2VY/DEPyDyt3XHgCXMDZ68P9PeJYmCL6lrbUcUX88rzKRZQsDrvSU0f6hWtOhMPIdSrJf
VHSbgVwWTfdmFvEvvf/S1vXG/rg5/5YiPMUPyPguuC7Z4nvIOvzbOzh+ymAey9h+C/ZiOgetaezG
UUQ70VblLlST11Hzt7Qw9CXNukpTCE5bmcuYZyzipdLIi9G16ih2Im8yssx+1GxvHpv+k186Tf+Q
j+OC5z0iHIqwFOYfsZujy2nEpsDLICDhbw11MN+IVMnnhyiZ5uwijA5pNhTEUdceUoTNHMXM0JkH
dMoBBJvlQFlfyTY6aTeLFvwEjTpSFw4YLipp0Rbq1OiT6UfIyVDjyPoaiTvrixrqXhzOT3mqe0ns
bmyUm+tjiUlSyTejhMYr6HrRuFGfw04mpkDz4ozAqnIZOOo2tsbNzicKTw7QMTRryCelKL41cPmh
Hu81I4LpaRu/C9B6fUzbYevl+PsQkdfCwiSEGqWDRFalQyaLeqiYZRR7GSr2RYpoYWWM7+DfHZym
eqDAj+uA9TWqrWfVbfdjZlwcPfoKRWGzO7R8rptfwuMAaBUdUi7O66ntajTHtKqJPRsJTMTden9E
h0CU2CM01YQDTTgEtbPzR+gZnaak/aE2p8jfWXQh8f2LouENAkolNgl0yINHO3FdtIV9YX2sJgos
ewM4g/v1/oWw8puhuFEzQeplgblKO6nO54D+Rhd7cRYem0YtdkpWfUWBr9yBHP3gT0V5uR/x5gpi
QfA4XLCnvPWJfT1Lupl2aLj1iBjnzVnVeO3rlrNz8DUI2uzD/VgrhxRqGMBjdazqcHSTklxFywJU
Eke+iNEWCMEplf6jMNNxp4S5WOrD4jC4CchzSljvYrS7vPvxV2aX24j8ycbeBCddKT7y1dgZIgmN
tI19VNB6R8/9WSsBZgHrOrH3s7+93zkYmVxkQGBFL7bL15MrekdvURpPvLoxNDQb5wABOSymECZW
VFdrd3NXpBuTvPJBARDb4AiB+Syn8XXMUSPhwBEv8RAHbQ5qW/2rxdUjFnbpwU6Kv0T50QdfuKfY
DqJJSwdPrqfgKtMHs9pBxTayX2njPs6UeRA1mMy/P8KAzML+hNpA213+dplfRZpfaIk39YP/0CCa
+LbHEf1R1UtnA9G+ciYTCqY+DyN12YXXM1gVqARm45R4rtp1h8p2gCPzQN9ItVfO5MUoiy23NB9d
+aDkru5oc9ax5xdoIw+5zzWTgixqRTQe76/7tQHZMENgapGc3EBEVBwUQ8RXY69wyWgL3QkOoU1f
6O+jOIsB99I+XuCy19OGhi30kspeTv4Sdc0kzI+1LfqNKGvTRqeeswo5A/q10nnl9k7SpGkTeW6h
JyhcCuuYk47twtl2/n7ayAdoWtFiMxGNktZBWkT+GIolp0rV9FyhAfmgZ8DS/27a6C7oHKmo+C/2
3jf7FcHUSBVVbHmOnpVHhNXbB4Hr/Pf7UeSjb4kCbodaCTAvoMZStWQIbbPM0sryNKPu3xVmW7yE
DVVHq1HiDxNYywd37oaNhEr+Vr+DUv8jKwfIcrtnS/x6y0S1MFVs+0OAC9xF0Z1/w2H4S3YnvZql
CrRAqHmEq4C9rteeUtHDR9do9Max/6R2kJom23oalXjvtDh33J9L+YT9HQwWylLOQNREXuh6EKr1
lKLK06QVhTi8iD5rNk+OwhHtvtZq//3fx4P/B+oKfQ3gA1JK1QZoOcdR0HmQg5Dw9M3wbdHmor2Q
bBndXnfwKdnYZTL2aJlQ+oygemiooJUlpwWWH6aOUeeT58ZQ5v6NWlux35hpoIbvSsdEyQav31j3
Wh3d3GNS5do7PG7jf61scE5tHljTrkt4P+8CBDOxF5hwgwSgpjjqQ1zG7ZdiUv0fvdskT02n2Po7
2x20rQLhymfCExLUPhk9eajMphoy05jDXpk8J+jnM9iL7DKOTfpoZIn+g5Lh8OX+Z1pZ7VQoKEqC
Q19uD+lkMkLd6PlWxMPpGG2EZB+K4rnXxI+/jmOrgEgsqkGYtcrLgb5ZKQI1G72hSlHXaq3m3IgY
0IVIiw3+w00BmmVgL+U0nXweJolcdiJ/zvR0Nljqs1ooXkXPFiOIye7zczZVJVQvGh3o8LbujAZk
jXr3+56OogtwCdXaPdg9a/o4As9PQOOhyPZQ29DWPS2o0Wgd8s4Ue2swRut8f4pWPj0/G0zV0pjn
8JE+RV0Owpp6ZfQmLXe/D/EIsTHQ80vTTcZroCJucj/ezdt/mSdKHbCwl97qzQOr7dtSUWZn8LA4
87VTDVTlJx7c39W+tl1w62aQn1MqPe7Rmtr6G5IJpXnUo1J5h+mPVWwc9kse++fLh18DL5v7ngcI
/yS/fLitHCX3y9Zzx7p5DPrEvJSo5OAt6Zfqc6GaU8U5NaPU4fTJRo69MvVIPXGlkWosCEkp5c0w
E6razmk83U3+DfT00GoljjNur+70yd/CJ6yNFEtTleyGGxqEwvW534w2ThbT0OBo0lT2ISwz9Seg
m+R7OeIFNKZN9WTkblmDgIzbLYGvtaGy18nh/tMZkIZat8NoYDPUUuRaUD/C/1I3/SEcw3GHy9VG
c1vO4ZZvygbkFqd/SXlJyq4ERh8NfuON1+hh/KJNeb136nFL1WVtPhcyLS1mtGQpyl3PJ8ixGSeX
DA3G0hz3VC60c13q1rHJkulsToZybKHanFxFLV/vb6HV8fGUgMYCa+3Gxbz0yXupJzdeblTa2Y/C
zstyJzjej7KSBgEkptFsORBWQZJdjy9Oi0TPAV16Xab1R/zy2CNwZPeYD2QHlsiXNIclez/mDWxs
+XSQkyiqg9uxgShdB0UKITKQZWwRCa4Vd1+FFu2JosnFV4PaOg57cSHUPTd/Zh4MXwztWZ/43Ife
T7QnB7hbjL5gUIUbh/sSVj4leBTwDSEALFJa1z8rL4QJXjvkZ7k63n7oRweDN2N9jOVdb8K6uT8N
ax+YYJS6ljbqzaEUGyJUqUC3fNYoRK7c1vaz1ZQbk722J13qd+hCLFgwGZ4eFGqKH0BOlCL55KYK
SNzKfXH1b3qoBBun/kYsmeviwE6dkF9uKWeEr6RL2DL50cnPMalx6y2H4dWvxSuBzU8iyJNb+lr5
2NuzQUUdE/hQxYajAn+uibmf9wkt/C2cxMrYwOOiNUNnkPtMxgw0U0LLYtkosTXNH9lT1kk1huRx
pPT+Vk31cX9/ddwOj62BfinPLG5soC7Xw6tbaxAtJWsPR7My/uDGzhw8V6ae/xjGsft2P9jt4Fjx
1ICWStACNZM2ZEwWS/oazp6V4i1shQPwUVTsg+5lTM2NrHAlNaCRpoHgZ6+xJuUUqp7jIbYT0kLe
DVYKsxuJkXznzrRi9pPWwqzBP895RTJ++ulObeIe4roIfyiiRWjOifnbRm6/MtVcIzRKF3jGbcdy
LPVqdjN99iJTZEf+O/8QCjGjm5JtPdZvrxMslQEIg1KFbor+zvVX1UN9GlEaVD1rSHrMQFosep0i
P1gufkouBssHNRuMA24s1fn+J/4NE7w+3XR6XcubGob70s28Dh2gAW7OlWt7RhC3PtgQdXif1+GM
PwpV6QyPNbNM9+GYmL/CMByO+KQZ4hiNcZOeUtPvv0YWJqrPnYOCKPZWCNY9TlmmKmckWMLsEKkY
+B6muB93xjhiB1zAFz+QIarJW9MH8H7IK62ODlbVddm3WZ9DwH2dHhp7FaCPehbmWLRPCVT78YHI
irkPZsuM903o6pfIjSJ9V2d4ECDJ6ScPuP5aHc4SgfpR66it/fVNAIIY5QkoHCT5N5we3LP6ruNx
7VVKVRwxVQKx0yh1Ee+mfowv97/MkhXdfBgOsuVkMVDNktaExSbhdpuQ/LbU7NSU/vxsJMXEcGP1
KZ/L6hSp0LTsotVegwi34/vhV1Y/6RN6waxJ4F+OdNDoEYS3XI9sb1EP9lKMD3e91dbv+8rZ4ses
jJSOJCV1+HW83eWe3BzTI8FPxfHwrqo++qGqfhgHOBS7jKVLX4QS9YsFHK3cNWXWXAI3Ep/uD3bt
F/B2o1b2u5YpVzLdru/zGKcczy61KTww9dUvU20BygxKoD9ow4jqDo8RdeeAKMx2YMIibaMvenMG
LJ0MNHCY7wUnbi3//o+2qBiMNFlkDL0QJfldPZY+HN66p8uNB4w3qbN/8EtOwSLgkXh/+DcpBz0G
3v/Gcuqaxo2+KxrNbZZiDO0JvIne51MWfxT1tEXfXxkgiHNaKDz9UVCShagwjxSFCQ3Vm7CAO+u0
ETxh5fpByxx8GPxaPbixZl7sMcA2+P4Aby6yZYDANIFPIohys5iBaiSUqGLHw9ssO+GIgPMp1Tjk
qZsel2mtzbKN3bs2WCpsFCqB2lDpkLYPj9wiHugve6SP1sWorE+jFjw1GpSmTHe/jZ1mnWe/2HIX
ucnbQYguwH50tlBhJaG+XkRtaQVaV/0PZdfRHDfObX8RqsBMbkl2VpZthQ1LsmUGgEgEmH79O+23
+dx2WTWbqRlrLDbZIHDvuSe44KCGBGNZCYBPB/FD1TXTEZ4dNj9bq3xyhPyxU6BDwI4IAAPFO6an
F9dc03pyCSwgEUlAbNHYCllzXszvbeN9Zjz5B+kd4z5QNDGnxDbxSxj7+/21ManMgGj6g6OjyJEX
nT12lpwtfyIKAfqQ3vSw2dx4c9qUMW2zPQCH/r+eAvgM4LuDyAR6EfwML77a2Z2zDmdDD1kzwOCI
NMNR+SnCaaqMbP69bv/yYqKMxYAK8Dq8uC7rgrN/QEQazzsIndVL7o8zycqFxcjO+PeF/vZg0XGg
/IAfEyTHl5z3auY9UbwOD4hCQTxupbuce2tcMjGAfqBBQunxYucQl73LkdtyDpvPTpy/vKRYtfAQ
gR0+ZvCXGhkoCWw6ZjI6+G2L4KcO1fugqJ9LF0w7dMTh/b/v+S/r9swQBxUN4BccRc4//58NFwJ4
1U3tGKHRIgyzuFXwK29ZkyfkBQUf/77WX95LtFmYNqLQQkF5+UWKVERwFpDhoTY1GGGNROo5Snjf
XamgjuUGTnkedEFVjWCtf1/5zyWEsVkAnABAKwC+y7sETa72GIuDAxLV5tMcZ+YInca0/fdV/nyW
uArG8chXOSNql/cHegZpGWvDg6JJ51CyRiFMNwUcdvJER93Lv6/250rB7AI9UIJxKqg0l29gtPrg
MS4CuxxA0m8KAfCF6pCumiLA+06TlW/+fb0/N3Ps5OC0ohuAbOIP9Ez6qLlq8FOAJMumpIh6zOMl
DLdRH753ODs3lDRgEZuu/uTL+3PZ4MK4HhA7iP/RMv6+RAljmYZWODgbrrd7f23dtq2HJQ+qdn5V
NNYnhIaZT+72LysGuBKIIBjpgqJ8iUzqdom0iQXFmLUdBFAXsygkexrk1v/7sf5RdQGdQ6ETo+CB
QR1g0N/vrtIV6yc90gOCOwvatYWnEL0J190YwHOEDmQOjglp/vsz/WUhhi7z3NVewjkxwh+tH9Te
IZp5XSAeLj6HSapb8LHZDyRWg1jEiPcJ3PKXFfTbRc8//5+9xrERfE1MYQ7emlTHLFJdWkigOpDt
ts265A1Ke6TgQtSVc8vr+fDvJ325js6uDsALQNrygDRDFvr75Tvn2UikbXY4Z4e65hBndU6oKJHr
cI6T/PfFLr/Wy4udP8z/3KsEvj+HMIs8z7dzJO4UZF6PxvtyvtJA72o/zbv2M0/Hv2xAZ08fvC2w
ocJhef5Q/3PRcJS6U4asB1Bxmdt0votOYNAkaykrYz/RKP/l2zzLfc7dwtmM9/Kw9FmLADwqEUI3
T+lmycZd3xHzEtaQUyJPNUEM6OI92RlDx38/2r9sfCh7zoq/FOTePwgKoFeFeClX7wCRXZ0jLbPf
ENS1x9ZwCML95j8a3uPNREWH9XKWboGKdMnLqeLJS6dhRiJgUq0lbBSX/cATOG4lXl+OK1IJ//P9
/eIboWKGLCa8JEgy5P0CtEMmlOp0/CiNHF5jHoRuw9WUvGKiN3zW+vwJOwFxiWB7fybMYD5xaZWG
LDIYrKwuhPtumB5tTJct86VfojmONrpDKnaSqeSaGQfKybws5RqGKidV/FkYyV++W8wRUJCg0MMn
udwN27RqR56s4YFESQ3Tg14g+nahsvbyFeOrdasGE4rdvx/4ZxvDxb40rfOcNBzvat26Lz7gkxzs
eUTvkr1TXWmzz/yVLs+W896AUxRtGKpNAIoXG9FUrwi2TmV2SBZoDvkw7uGi+Eldd3lPWLTgPoEn
CjklBgqX51ejxCB73YcHRDDTvLZqKLjP7S086iJESEdvPhun/b+f41+2n7MnL+rmX/yuS5fVXs8W
hq8kOMhkCE3OAtF80HqWErnPEJmX/77aX5YKrnZuLc+zkj/2n0ojtNZOuBpM1Tvwlpm+n5FUU1a6
NwdBNf3vryUi4cDCQgWJF+WyMl8r7GRJZ4NDtg7kJmqlQsSvH9zGcdPcqUCnH/++v799g+fDCobO
HjzxL71s4hQhsxoO5YcaLKa9GuLqaNel/5rNniubxZ9gm03lfy97gLSByAYgCrPpS/wZvLKwpw57
K7RfdCzmBNtb4caw/v7vm8NmfXlC/mqz4MEHxAd4BJjovx9WiHVPGWgf/vlVV+DKzkiQmsaovaOh
kcU8wwHGIYFp7/drAG5AxB4T5bWlTjSGXXyyee8Ah4YewKGMVnSr15aVcTjqkkTEHKAkgpwwAZEy
WRAsg88Hh4MpPi0WAhX0CfolNujeJPagAgqRuUBXOL0FlXhgJFr6HDJgBYsIPHrIxrwc3VF6gGsN
lOYonEq8cPB586BR6h2RPVI02gfZ86xY0tX9SHzl7lafyDztCGQnCa3PcWN3CffeJQLKAV8Zr/DS
oUMidtC+J7Nij6kY35STfo7kV1VOoXoV1NAiQjLmtfQX3NFgEF0zL8ld14/rlxQh6lnlFnCS023a
mPFaSoVAW8BKwu+qIqZKFqHAdAvOXEhu9uAxE9Xf1j6mm7Qy7TWihcmNFe3Znwzx8WPapoXzQtYV
qVzeYvB38iVDHLQL3fIjShjirzBNyhdRRaWsExBjm3Y92KoKX21I1uMye48kWSs8l/6bIOq9Q4xR
ITsZbXhHrzu21m8VR8C9q2a9byW+VkQ2mR+9ENOx41nz1ZuS8ZZ11UfSSfE6WGTLax0khUsI5oyJ
X+kbL4A/ZOX48gFBD4MwPYQqvaXPGqf0aR6Qmg39XXDdp11frBkDd3xckPXdwhodsgaqi2oA9K7A
Otq2pDbbzLXdS8enj1X532ST0hsP+9gGK/Nb0E09BK+j3k5hEF4Ro7qDsWny5KWivgJl510Tnpae
N8GsXzY3azu0xcKgWxEw00IiukZxUssNiUl7t6Sh2kKKdeOi5XEYDD/Yud5nSJkHZ7SebpNoQAwy
13fzMvJSJhhB5L+glY7z74OQX6s0aXdyga66a/oU0emk3SZho484hO/R7fGfmJR5+9RG/cvsGDtK
Qj22Gdd+uQe7Xvxom+ohMLU4AKFR+0AKnUMw+s1WtXfDKtjX1kAXrvopjbuc8QCvESiCe1+YHQm9
aY/vzD8GLXumQvc/aZveWZJEPyQ62yvpGbafEB9GyorPDaTDI7KtW3ik70NEM+c2zoCkVFC4+JXV
34JJwZcBJ2SRheobd/UT1rG4InEM46K5MnDkoDBmqSnb1gFSPkFKf+cke9RVFRxbWb2xtJV33EXj
owJPcdMF5knWFjBUlb3NSaRD/Fv62OM9ygO4AOU+VBI5TwMEaFcT/4F82yUXFP9gGROb1scLXAsT
FH6TsQJQIcQv82zu9UTWPXXeiXiJgmhUN/RtMF63F01bF9JPv1eSIogcrG1yao2R9y3z5ms6L/rY
dDr90tRu2nRRHyCvLpxgrV2j41EJprCJ14Xl0CR7wsEyh8dJ1V4jE/Orv4JEPCbDN3BH1XGsIcld
LbKCGxN3D0gfe0iFRuKpQQh6lnL1dUFm0DhRkYfZCP+LsH3t2+w8HmnmEpkcfNtZ9XMxAcmN0Icu
Cd88X70az0U5QNTs6yLEvNW0m+8GcGA2IF2JDe6JHkc4pE4j4QXhMitYDdP9HJoIfTsTkd1ka21O
CqyIax5PjOcC67LsKt5gvaV+HjIweTshmisNuuzW1d5HVWOcN+owhGIiO5uaju0Di2x2xYYASH8I
Y8E9bGyrranTjzR0Et92zcopHdvnuEpfIIWXBW2jtYgW6pD13iR9Pi/xt4kq/YWyyJRm6dqbNQ5l
OVfeeKgWNuTT3KOEU+C+dTmsAziIhrBQRrPSPU+dc1C3UHbFLDXqlEXdyfk+2U4V7YEvSlOwOa3z
xsLhI0+m0JZ8VsmJ2ZXfT/Blel8isj6czdnrHGgXkgKzZqnx7oqUY2pB7E9H/UrlLB4qWVRNMJRR
bRHdHVZz4YVjXAyz9uKcO4FiiaVxeY5fJXm6pq49y68MLwyJ5VbBZv4mJvDkqTXDGJLPcjMant4v
bebny6rURsw92RBrIdOp2bAHLXQpVpwAZdov01UQTMuxQ35B4SMNOPcpDqW1rX6qMLOPdmzbvAdo
hmMj0gVB1OkXR3xeqJavuYp18sNpZMhUURsi4LcdC+HPONQmeNfma4eZc257iDGYj99qleu/oici
BURYy0tAh+aI8iHSuXZz+lypvtc5iWvxIRYH7W3YIcgP9+tOKwpSh986e1fSxJh1+RpMd93GwZeV
wcvPBHV1LZvOf4Gt7vgzEp5fSifDmz4kMLAN+u6YjFBbt1kf7MgSz89LVa9PJlqCrZAWGwAsofxn
1E3+Y2Ii73aq+he/04eaEwKOs0jeNVrJcmbWLztYaBwoQsKLVlJy1yM5Dl+FiPN1kN+h7u7uevCL
n+aVTVtfkLsmJtlWp3P3IUfmihXUQYhx6CzeIgRzQIQmzgmKHL/eEo9vKh5lB7344wuvm3gD5nh7
NuG7cmvaQGg0v068b/MIwyHI2uhHDS7A3kW8Ai7UYY4RpldqQZQuUQN5gPm727WkP5msQ4R1rf1N
oCbvzqDBKjUQkZI420AZt9YQ2uMbXef2fTCpV0ZDxUvkQl8nvP4S6cjftip4kGxxG5TQZrO0w5dl
TqYyaFPMk8HGKauAefngr2yrLdYr4hv8eygekAehsLhMA66CEvWxh4HAS8gqmUPoN24rghiUADZY
u0D0Lm/lMG/jJgJmidFBOrBlS8fJFtJTCEELkzfFZr6hI8x7IJNedqZp4LYbzMiTziab3oxn/mq/
EFFSohEd4K9614NEtFt6HJ3ci+COF9uqbJGzhCNuae59Mg9buUIoK7hMrsGxeMumNsktp/6WufjB
1/U1bZu7uhmRszhMqrSz/RKMZkTxNvPSGyZT+EtSF1D4Bgfm0vcFqQLlTDy9i5p5wlYfrCUB5l2A
5t3nqC2QqcyYzTMP90FSuY00JgmE8oeUsS9T3V0Hk203ruUB9nPrI3Ar1re1I9XBZ/4dfBv8LWLh
n7Sg+37h/j5k+mZqoqCA1fEurZS+t5UKNjEZ8QsAs+TsvGijyJ0cfIEKV8VdISd2AKaIncvSx9ow
ia9hGL4CNxl32gyPgFLgOwZ0uViidDiaSQQ7a1XzOMIqokxn39svfn/SoTFlBpvxjbGe93M0DbuG
xdEPZBb3OXYveqAKUHcNAVAeY+8vtMY1cSKmuTD+u+ormsejl+VdGANvA5x0YLI/F9BWb5LRwMRg
HAjdNxqbx+C6jZtwWviWvSeJGrDqoqjKETpKN4qxuRzj9uswEKRCjzDyqM5KCLmKs4WYZXkaNz/V
jHJmmpY7XXkL+OSJKkf8rzneEAWzmJgBoBLByXHmR/A1j9UN2ggcQr2othXLUKAMYuNg81xMYav3
njLNxtkVJF2kaE013UZTNz2fHcQeFDfuNFGLMAuX1A8kaMX1Qtq0zzWFzRf8FEyeRUhL7fQ0b6Nl
YHkcdtVjtvj4O3CvyrYwihOIJA75G85wfzf4evzGkrEu47ZK8hpusPliRHdjbbTFjfkPUDdBacSH
8w/NQxov5hmd4JNDxYRRPZSyGjtEKKf6jloLuqInQmR/rapsucUowi3vAZn9K8h8zCHsVqDbjXP3
QYWz3wRB8KBa026mhoV5u9bxRulzHTWZ28Gz0IilIikZyDK7yOhXn8LBgAzITkOzCvs4xNREHW50
GqGNDBabbPB42XFIp13UDfVtZdEyecYX4IIrvufInsEZEM37uUP9plKmN0B50Iwl4rpbxhesbj9n
Xqf2UbV8Ya6RG9AOMoQpZ++IzDWHbljdLhVi+ckkGR+jgNttP2uoBn3NbwAcAIZUqX4icOEYCyjQ
5Ecc1vgrKMrQg4DQIebkiccVuKureWzRK5W1CWO4egdLWWs55zbpQHFl8LkEz+0ID2SY5toe9aBt
7CvSG8ldgmjsnCc4tce1aXKse/9rP+FYrQfq3sYVo+igkrwIK0ZyDcHDRs8j2UiOJzUIvaWpUw9d
2E/HxSxrDo8adMU1KjvuU4eAlPiQsT6+BStTlnKcHfhIqjqgRmXvjjBxlXTddxz0bKONTN65lBkU
LSkrM/DCrha3pDdLJKvbrtVu39YoDdm6Kg8lYZBtpEb5Qp0cC8nGJw9q/6JZyXrf43TYqV4muYD+
Jxf+iuQqvT4b2z0GrHYlYOUkT/3QFi5FqE4d8wH2PU1XDi7D8W8JuGoxrbFy5AHmdhU0qXBpamWT
FLEEYRSmEChjwPe4BnkI1n8dm4+o3W/6MfV2fu1swQaUX3xsmpOcgxrcf5gQSQ2R8JoENidSjadu
kO6manlyGprlGgwVLKKF+IhgaGmpVqwbZQEVsAZ/a1q6qGAIY8X7eddnui4aBctQ7cJlQ/UQ56P2
ySbuZ5yWaNdKZ9ZXvMgv2BAjCHo9vOKepiUIWB/BTK/s5F1NA1Z4JLBHwVG/P39gXHqev+PIikpL
aY+RHAWumOlTPNXtu5z759DLeB5q/ydbk/YIPQvLuez8rfXtTzLq7/CiXArF1/UqirDdzNFQ56sW
X2qznOwMMbaqdR6knUNtEv9A5ToBqzDzxoWdfY8amm79Gk3T2Pqu6JxNjxJHNawism8VGKBHY3lz
gg7nqyKu3rl+uk6axke2vUfynnFeZEOv9zXxm7u5hQetR1tyBVj8ukFc0FXl1qUIWBKWtap++BM8
9iEooreot3iJYnd9zfra5B7DEvRBrr3VYxAVIsEusaSonyrZPLadETlsRhEpMaBfyeyTEfUtW2xU
xpHhKhe1F54UhOcFDINFMUToI8dEfbc2+YK82xsEUIIxN7YKWUVRjPln/xOVb4yyC3sc1MmQ6OLb
CHM1tt1u8uSC25nfuZfezV26Y55QBUz6nlInxAY+NN+UJ26REzLupnDixVj73wjputL37PhOKn4v
u7MfFQjWx6FKVRE7chqxg36dvPh1Dad7DeOCyJIBOBToij5oLV9g/Ely6uukqOMl2DTj2VQT7p85
EYvcGoORojHkEYTCGlJiUFJmDAEfo7bx0Sgk6wbs7l2aOno9uTncG6AY+w6mgFfSWlYgqQuJA3Qm
wIVwxI5IC9w4zLeLmokXzG4hDLSdukILWUFa46XofwekaKNPfMj0nGLZmz0RxCuWOIx3CimgpbU4
CgS6U4YToBCtqDdqtmshBq+57UAZw6yX3nluvIoawUp41+lCGTuD/1f3Rc0bUcqzNbGAim87LzNK
OvS0gFj6K2wwr00XVIeVoCiTvYJdSTQ8WKyOfPLtmw7JuTjuh+VrLeaNmYJ6H/fRm6mnJhc4DfN6
XrF3jqoX+djyqaiD5XX2+h+B371kGjUQNii79yfb7Xz4Sqwwqt9OtEnKhDUmn2Izlhkc97Ywn353
PgdAhVJp02UQwgEJaJ6rYQk+Ku7jLWldl/fIYCNKxvk8zN8xu73X1XqXgv0B2nYM+9au3U5m4m+e
N7hN70DT8Al2yMQnCiOvCQY3LVm2asrcVvfxk/Pdo09NsEW3tRxChFciecs+tSYNCzdl/SmqZHtF
UBnmLjijZ5OiMMrxthGEQugm60PL63EfoO2AqGL6IG04bxEwa/ciGHB8ctO/T1PMt7ShmJGH3lDo
wb6cG+HrQcLZPK7pfIVD+S2sFmwa2GPQjKX3/dICAXLS3mUqTvK+RZcbQtCwR+A9QqurJtxRvzY7
PzV4aabwWAHwgTF49RG3Prpakky7KuHIvwjVelLOyhvN1icYU8r90sM3gSqz5N6IphtNnF+CdTuj
mUaHzFlyK5g4ERbCfx3rLI8VOK0NaHl5Bw3lZoJ6ewvjzviQCLO1STMg0LC/oRNh5WKz4crEwSsY
5smG+6LdQm8I1giRezZ7yCRo7JBjgnWCoNPmqHDbkmbdq0BSTmFFZQuAs0Axh56e2nVWOQ0GW2Yh
G0sEeTBkwFqgWI33bD1EovkjTW4qqwL8b5m+a6os3TRJJHYu9ZHOGQ/h4xxmbySp2ZkWhBt0mc6x
MLD2x5EdR9dOG2HD9VoJ1qHU5vHRhFP8gmSS+G4EOLHh49LfJBMqJHQaYFdH7T0PxHPs1S5P6HAV
8v6qiUCPSQd3C4AyKS28wQBNjz/HjMMcPNV92XBUTrEa+MZwSFin1cZ5EyLuqBuZV1bt2UVac4AF
fafuWU+CGyi8APWAiF1GrTcV8DrsSiSIf+vElOxVAsBuQBr0mA8cBUrW2qRA++Nvlcu6e84xKSug
O6Z4F6fv0yIBnmW8dTdcji6P5jGA4WxsSov5BjoopvCmR23prSJG5h785X3mxsLh8aOtZtEemQ48
x0zxkTkpHpEiudwECxjFhAIZtV278ReKoyikeif6BqWKi2WB5QPhKORURYPPtwEbBl5PSeXBj9zD
PpwCgSjCrl53YK8ilHkdqk0Vmvo6HlKCi4l2XyUDYnhkPO0Ri5d940sq70fehdcRUC08tepxrYdb
/EFzZXHiliEf7wcwC0/Kn3/0dPgh5mXdksih8pmR2UAn5R/7AZGtmGGyLZWGFLKHGZyHhPsfcz1j
UxsUxhI6qecicJOXe0FtzxzIagc9UP+opb6PG/RDrcMGpIK13kVZBfXfkr62GcMBAnNDfNyQAaRs
2Vqlm4iPhxgt9WY2fr1NMLE5URHiNpPsBatXPbTrmm14sMqvGMglOOCyUBisM2TvGTfbx6SP7sHp
/9GJ4cFL8O5XGGzcJZ5NbuCP+gYv/wq2K356dEqKXTcs6zXKZPqgmnkBIpGCnB96JxsMAOiy6NsQ
VD8q0fm3fWWDR0YNMEyarPoQDk2zRd7YlaGDB6Jgm9wvQTtvs8mMeTtMIp+nVVyxTlfAA2G80VUY
Gg4eZIE6C9C61rN3zsaosDsCTJ3nEMa+ffdGqO9O0jr6Wrd0zXs1m60gmm+lFw1Xk571RteG5hSR
lNAWyFccYWMprDZl0C8BZiSV208G0cgKAp0D4qCXDTA5FHkYjTDP2EKgsd/QHocwqHttjilZU2Iw
gK+w9W76ii37UYNIksErCB1qrEu/XdDnTaPaaogR78nIWM4mNx6kP417J4NpizgtVtaDC75kHbC3
OcW55Bv2yjGW2k4ei7bdOkf7xlP0i1i6t5r04NGqoNuGK/DkqGvu03EdCjXgvmcEZduZZ9dkRpRA
aqoYrhot29UxSgtgHqCfqBknCoEpGbr0qJz6JSkyHXmvLF2u/UXoc6uKZhyE93wcjSjaqTmXcCre
jBXONNzGHZ4CJMRLguShWt16bLkWE36+YqxV4oV8XPSCpkIjdlInFr5hHLWbG5My6xAsIqaQ517C
f7Ze++qNiylEZlQhFSZeQJN/rCgUc7Ae+msPB3kBsFIWmABRVCRTnfdjo3fx0Ff7ANnueYfdoeh6
AWQmGLIcdlbhbkK+7o5m5olQ95hyVLIhJGsYr1OxoQHalAHsQkDDyXee2jfJbHszB7ErgFhi+0N1
gR5vsDs4Hlwn2YoudQDIE9rHvk1lab2husGD9wo6AbgQbgpOgQTa4yPX+2gQcbJZ5ZDg7RjG3Toy
1EQACB/ZQk6s7V/Guv3INE7smH5ZVsfRxIrnDtqlAopU4PLOfIAPYDYRsfXWhinLux5jmGxOnqse
AaKYnal77hl956fiefKALirffoFTkd0hzBgrdPB+Qi2A785D4w1eQfyaiP4osV4Ka9GTghU4nmnJ
0XsjVf1Sxy3dLok/lxhfBnvkYlZlKof1HENx+GTU62OQ+5uGA5NTEALO9BLoRuAz8/ugFxVy1LZA
7Q9tAnH9DgwwP8nlWtMaPpyZ5KVaeqoRkgp3xC1k4klUeJovMGGi1L8ZXAw7CDmF4Sd+E39mccBQ
5UwIhetTCJLEpRxY1nGF5YJAduKxaihgEQbn7kDAj79oAuqwQB3BDBQjZBbkY0OB1oGo2O4qVWNy
F4T1TyY4ADCmxgXuCgEceTPr6tyr+Qpeu9+dqfVhbB6NbvVz0MbyFjiy60oElg/B1jU1rNYqMBUE
KnIhf/Isaz3s7wsN8qHR+OZaiAQQld1h10C7EIpPGAYXDIpzlCBov9CYYn4A+s8lDyWCsy+X0H7v
ka3EP7Jo8f19N9aoHwILwdEGvR4OsP+2Gn5dFEZD4BjhVMA7EPy+GgyDyMcDz2ffr7QT5YAgz6fU
g1luPmW09hGtzFY07NgljnSd6jD3ek6uyQSLmKuBJmY4osyao6///lgXlJxfnyoGDTOAJR5IJZd5
JjGgZ2FBXYWjqjXgx9Qc+ES3fvIqXBpl/LoMQj3gPRoiFxA5TL/fPDp0fx1FTPZ2ydh8MoigABhz
tiLdVIE0z1CNTEglxDLC+DdEynS2bUVGamSZZN1X8MK4euo6gkaI1ry6BdbNwFTo+mE+xYjv4aeV
zcFOEsxvTu2SahAiwA36LOn2L+smAm8JsqwzLRcut7/fBR0ygcOBNAclh3qf9iCtJisNb0f4/Gyc
yoJP+FkRft//bCDnpwb6C3hFYEyhH7+UkSypJzyPZZgrDyp58DyM/Ls+DJ+Nrj9LGvvLOsB+AD9I
D3S4COLj328twjsb6HltDwDuOMvPxvR1uS7J+vTf11t61rTBiQDRiJfrLVugq+9hYrgHzkWvE6/t
tr6OP9M1/uXBhbDVh4dnkIDvesnyrejsXJyQaj8g8QpoLlptnDoj84FrJ/YzgtQFYenX4gbbDF4a
iLeHPeHFsoCKGa6z4MDvG9GTe7CJ+yVf10jH+1X/tHAAueIuGT9LQ74UbfxaHSCFZ4hfAB8UrLrf
vzIT4cWtUbbsgW6hJ6gL0XtA6emwJUR/mBnVpGcFbPCJPICd/wnP7nx4Xa5NbJ7wvzmz8HF0/X51
KVH5QQ3Uotzx0zJoMMuOUgd3gPBWiOzUh+yAudG9qD8zJ/jbSoWRNTZQvBcg+l3soxXALUaCpT1Q
7eF9SGdw78OGfULpu2SG/v/TRSrdWfgPtdHlQu0gnMAUTMPmMmYO4+BEZHwDNkA8Hfy0n/0CTJne
YiY1Tj9Nz6J7AJocfXkI/9JBrFH7id3aXz8QdukQqxrJ5yG98KZKYEpsz6nyBw6TvNxf1x+Yttww
QoecQa1XW7HtkTztwyuyi8Pcj9QnVmzg4P7lOw8DbOGgA54tvi9WnAi9HrBX2BzgLysAZyxR8hWT
SboBx+tHNvP4FhSp4DRPIygKa6wLRA/pd+tF/JXEAF0pGvPrFbQ/kbMuXvdAf5sH37b8Nl0w0U3U
GsIWehLzGwbPdMqJO3OJ+uo8V7Qs2dRcj9vRGX7EYDt7hvE7lwV20PE+HqyGSZKyJf5rpVtAWSHa
30w/4pOOsvAFGFljz+p5j2O29W4hOEcObJd8901FCr8bkn0LEt5VpEVWGlgQnhI5rbmJ2ZoPYsBE
ZMChUNBhYvicsAN2bWS+jlSTHbH+93T0YoBOg3eARce8Q396vVacfBtaYA8qnhnQ1wh/LqBWY6i/
jtgjMNnsa0QMGAl91VIZGPGivXg0azD9xAgduuleRFlhYEH8LYK9RQ4ZE+grFiQETHeH5ESZTo5K
BmyH8TRawgzDyhDWsmUAQOfKIQdqMynvhqK6+p52ZlSgx8T+hwn5cteI0H0Jfa/e9ks6ndCf6BIR
pBwUVk9uxw6krDUZ5XvQJc12HYx6CaDJvYW9Ww+ZVCNkmdhgPYBVO5HC+hQ44NzUyXctERmxISs1
Hz6BRfQn3Ne/bOzY12OwSih2F7yav+864fJ/pJ1Xb9xIuoZ/EQHmcMvOQbIsyfGGsByKqZjzrz8P
PRdHTTXU8Dk7swMsZuHqKlb4whuaqJoyNdhbVacfXaXLtqUh8+eAAoT//kt19cBZs6YTnG/IW9bi
SXSDwJIuB/kwmPapRcNixVx31DFcX4roR5EqrHt+dM3ose3tHaf/6cYvuHbVAWSGDQcCDTj+4qoz
qcPm7cijjLyap2wzj7rnxqwNb62O0tHpP+m5snGTMf9Um1a01VKwz7QaMmpGs20JpfSwRmTdToe5
Dgi5aXXjF86XzvIVQGWQ9r4Bhwe10svvEWnllBDgR4fS9Q6arEr6Ze2nUFcfMs/7kOvKowtmL/4L
GS7/2TyU8Oj14MvNYAqnLjwK321dYeYZ0Pd1bdEcKNCGN8KWK088QxH4OVAhDJDJi3kmFNMVCjoH
OnvEycMQUrbFEOWp6VFxFDKSa9cYbj3x1+JNKsQw6pDNgtayWN3Yakvo0axu1Hk/qg5UJh0XOmsU
Asy6uUW/uHK2UGT739EWywkVpND6gdHsuhjW0PcMwLgUnyf5+P6umRdruWkA/7NUMD3h0SyeEfpm
RVGVKEaadqkkEC7ColzZkhKOb1R6EvphPybOblLQiqrbJBO798e/9jG5O2C6EzohhrjIy6HcNhS2
cmLdQX5IS23VJNpdMcl1bGaUnvNbvuPXnk1g0Z4HvlwH8r1Y2ERkaZKHQ3SgMHRfofLmZ2V/ntTg
x9DU96DOt4BST/kYbN6f59UIEVFONKo4myj5LvZPFUTe5E4qstmD9l2VWYLfaPNRuuG+nuhv23Ob
wKhPMuwfIzW+ES5c27y8shpEO+x0qIFcHhmpTAiOkMgfJJJjcTk+AZHDh7CKn1w5fXp/ptcuSkiS
FPBmOi+0j8uxDBtHBmm20SGwuxx7AHsWc6dwTcv9/YGunBHo/ARfiP1Bk1yqJaqAKxxEpsQh02tr
4/R6cHIV2pMZZaYb63dlTjaPj8E2hQ3BxrmcU6BEGjDUQhzsqi98s0miO7rr7tP7E7ryleyZMQed
hMTFWOYuQTXWXHqRONS2oVIH1k+gJ7dSAcPh2PG/v94Xgy22RJXhzdGVCVMa9WRT9050io3J3pWm
M92I369+KNTZyE6g6XH6LldPl0FRaakQh9D2JnMjm4Y2BWGMIFjiXrol8Hx1Gel8IXrOlYLt4OVw
SjKa9UB36IBQ96OjgsYIxngP8fPRELe0kq5O7dVYi1PtFhTqjYJVTFMJBaSVqj8pNWy19Pf7e+Pq
QNxac8CF3M3y3uqz2hlhQSp7py/lKoA8ToVl9D5EQLpf3h/qyhVpMwSyfXwz/lq8r3VkudEMITq4
KrJCK4RQk08gVgYTLJVovtNWDbKtEfXlBJJRT907YLueuPEjrszXoSBuIVACh+xN1UBHBwaXpNDb
04K0nmOsGH7n0myOMpHjt3+fLyEsRgNUIHWmfrlfKD52ZYba+H7KZiczV1F0E9pqUumrEkDE13TS
8AgdelnhlIciO5ZN4aBv3v8R1zYt9oPcLijpe7AIFz9CSNwGgdTvK5TRfnUDWPadZY2WhVgTSN6N
Ibr+Fs/q6piQWLmqceumKn45puNElRaGCOqUbrM12+4oCq/xg9re2EN7I8648j2R2f7fsRbzQ0Ze
KnSrvD1oNG0NUGfaAbqfDjSv/lVBYy4XUFRGvwe5bQRnl/wxfLyFLvXSA3YVb71sALGU0VeRIEG6
h7SWH9Qo/qiM/TbUb+VEf8/hIp6aI+HZ9wcxL2tZqpg0oZbuLFIEhlZdC703AHMGCOuGLTjgHn7n
MLboq8ZeSwozFhsnycBqa2M5g1y7G+2Fa1EHi+HNNSFo529cLRPiuwodEW9vNtBY/Vall1D3Tbju
wYWvEzFiNlvkYpsWcDNdlM0e7UG5dUkuXk+AAEQeBpkJcvvUTJaM8KwjQu8aqKaVZbZzo20G5XeD
k/jvn6FFLPvfOBREOMiU70178c7ACRlqJxq8Q26gWjapiLr7E5bLRwWLvTWaddpuwN1gRpPZNySj
FmHsf0MjI4+vFv99IxtHM6V3cxl4h860w5+ZmbDY8SABALhA4ypTMU4VCOJ/i4DmUXUYylwX0KVB
SC0OcOjUjhSYeR46in8fPCsKHsB3A7Z3++j/OdTi/CreoDsBfheHZorkTh/ybq8GmBea9McO739G
vPC4eF4dor/zYsswIZ2oi3Lq5cU09EXSNYkbHOxW7zZGPNHCHseCclPZ/1adetxhDpRue2Qrzljz
sKfiZDbWjg3AarwlXr3zYDB8NbQSFas0G9C06LtdWqTjeqDzeY/sf75rkRGfn2sp0pXVtCPgW2B3
sZ+HerShPEbbP+9mYkKRv2SZmf+IA2/63ITR+BlGWP4SBRBhYZC2+8SKE3ttAcDW4VaM6Dc3lQXX
pzWjzBeKpv2isqB+rNUmW2cJTe+wQCVgADb5q0w0/aTWebyzIUTJVT6K6qiOYw7gTmlMpI9TqHRx
COMgjIKTaVYdtKjKOTpwQoB4pDGaFS6qqCAQsftJUwvNaC9Is02SDSC0s8oVT1PQhys3Mtt90E3T
SzNYDRyJ1qseOlUdjtKDakmxWNuJRKnu28GOf+kF6IayMZLPphlka+Ls/CQ0PT6ZaVLsal0tdp4l
7R+pO4j7oS9VdT0KoI9bO0L5pW1d+civVONt1tC92DphEGXrscZ7AzCtYt4XkEh+NVBKH3tpBQ+V
ULp1J+HX1bocP8hBWJ8MutLwZuE64mte7yMtjk+wsM0jLCS92OA8o/8yu9b5k9XCA2sQ5fpzEcLL
qrNeihsl3yt32Cz9wt+IZRPPLLfkhMth5PbimDll+BzR0sBE3TGy6d/C8r9bHxcyTrQ6y9wsBS36
HpyMoU3imAhX+5AY0liRvGvYhba33C8Wz//foegCanTDURbVlj62Y5W7GKxN0dEuU4zy2rUi5INm
jYB4rX8V6uKiej3UIqTsaxNXNc+IjkYffnI1E8nZ5uRq3Y0HYBG5zjNC45UwA9kqCyG0xUdKc5kE
Q6yER9cYnZMZhuVcbivucXsAdeokxr3Mh/T7EE3etpbDLf+mK4/ATJUnY2E5Z++qy2uLh08iumeK
Y6woNvjGNG6qLeKl6acmqar7KqJcSE8ouGX/91c0ZnFfzi1J1IPpsulvHlinTuMyDdRw5jyF9D2a
wtvXpaE2+7Z0yLWsDm6sD5ohPnZeY3ydQCb/8aAw/ijoWQGYDeoYRh6wi349jDmCGuGMwl7rnnLj
C115ov/iL5DYITZCo+FyieiS1bIwi+g41Ga2EY4xfu4VYMEJUgYQmUyARab+tY6n5obsz5XzS9Fs
Fo92CEPeCCc4mVPYWh6JozDU4M6cuTFsgP7j+0/XIsr9uwFtqhFYl5G6oEJ5OT0gwjZEiRT+t8R3
cqDtsAOEVewiNQhuXEjXh6IQSvGMo7XM0kahyVaHrHrEGTHYGDwrz7AyklURjtqNO+na2lEb1JHf
xfSN6+9yVrZwW4wyK+WQl2H1w6NiBwnUE9EtY+2354ceH4YEjmrj/fKmpVUIzatTjFcPJtH7Lq0C
nT5q0CorMFrGqq4Se6ULu968/83+E9VcHh8Md1QTA0hi5GXFagKe2jamrRxkgdfiLnHN8HfvVYDY
LAPC6IrW58jxsKK+/ailZbOFX5nl340I0NnOkZ5arabRTV8aLw0Dv4w7WH1BnKA5FJcJnLu21YBM
FeBYY8sSMKBopd07sWE8tMJN2xU0Sve5jNT2k4me2z0M4RT2By9z5asydj4NmN4GftsE/Ue9NrU/
wqrqeB1GhXcH43SCoeglxVelb2AniCZ6LlEgATKEOvUXZYQUB/dLgeSo6Y38XccOuMeqtbLBF1Mx
c1WjDhp4l87sZLeVRbAeEHP57BU1V1iZ0z7syZcckKIQZmY6lV75keE1gd+YRfmotQ3tbkgr5edE
Vu5D15XA6qqpkZ9nHK22aqvK7lfkJ3KOFgki/b7W0mzdqBHcahrXDXi+JI8nfzBl2nEs1eKs9Rok
tRwXr8JPSd3bQ9lWXXz2pmksN1PcRgYcugTMK83HylxxK5cYpDWEhZvRFu0eyF+jHgnWAbOncMOU
dUN63+8FPaN4pYaN+5WHQnabLFX77zViHZFfx6l6xNioy1ZePDgvVTTP2IK97wBFVzqsckbZV1Dt
jU7fuh4KF9j1Tgoqm+kA5goBH+To8Y1+UAsDtxORuL3ja1rQ/bKKabJXqVsY9IyJ5j/UegKFqjGB
9ftJ15lnq+7DhzgUqG1A8KtDP++a6c+Yq/0+tIq2WLUo2/x6f+tfu41RutZIDVHXfgODyiaaVp3X
iSPo4mETNJP7W4/q9kc16QBhE7UELT5okfnSjaV+Y+wr0Qdijxa1W7C7eJbNb/krmbDUTKOsRmDl
qERB/rVKEaZft7rIP4KrrR8hroU3LU+uTpdn2QNQTpK21LQK6PCGnPXwWCAFEu2knhtfOjfoz2Jy
rLPZu+nBTBztzgWdEn6QniG/5whhfBsNp38IiDpPgxpaAEsNpwBVKrUsopIRqp8wOHJfylaBR//+
B6JYwTJc3k2EDKTvGpkeicsSqVabZdEAunMR/Anyu6DMUD4ew45LJHEROTRzU+t9V4bTDzzns7sI
mZ6NE5XOQekq8zhJ2YFznxznEwiJFvp8ZbxA3xmeZkuZQyHFtAXHWSarPON7+ICq6jv+tRPMedFA
g1WMrS+tzkFhvATqUDW9TMCbivpI7ml9KA09RD4mTDaB0g6f3QqgCwz36lhqQ/44Gu34RWa5RoPO
y7VnxCvuCwtuSFd07nyJGL7tCm8laR7eDQk9/iiErOf1CQyUOauDT0tHJdtBH8YATmmLpwTRs+xz
6opwPBS2sKtzwAE2fzd9j1ZCWqOOuDLtvviWqx03n6VNTbi3QrfFxTCAgnAMoSieQZmjM9O5SfEt
oAz2uTCnuPbbzkPVqCZjx3nbCL0VHxfi0jiG7Q9j6NrvtefkT15nBEcDTxE4mvFQ/SgK6ORZjiY9
+icIKWcudM5WqU5WnqsPcTG432AGQScyI209DJG3RpHYPXeoWG8bb+zvI4Rn1wMFsn2ot5rYDIbx
c6KecBfrU/Fg1Z6er3qnHR5KtKb2oM7Fl8zFZxMPreRHoyvVRtiTs4LeOHz3eD9/2gOcKBJ2YxeM
odB3UP7zQ0vMzHMaavJDWOrjb5lGf1lCYGb9EPKZCckPbrUpuHL8iiQ22kyJpZ4KKzY2EwHiWW+x
geTPdZy92g/aQ4KkAnurBaYtgvolH8typ1nFcFd00tyb4zjea0MPGntIQ/NnAXUNch4AStfIRObn
iN48AW/Ozr2VRzfyjbeRBKAc8ice87l+sMQlkdiIymqI9oAI/ijtEDEFdNo3HgrQT6qdf3crI75V
tbg2JmpxlJ1MvGRReb280JyQrCRNGLOMxfg4KIDc0x6V2akh6G8y9HlcAvU/rYCHDxEb6YkPVJ4j
Hf/3sjgnoO/AetBET3wtdOLfkVeGdykwXuEXwur7GzeLpb+5WEy0vwFEzx1BOiWL/k9RdUFXF0py
HPQpRegzqxxnjbGTCss8c7VzAvY3XPWZ7aAWZPRnCvUtKCAwyU+DZsgKeHJuqGe7TZ3h1NWOjiq9
zMLnHlWSz2nmpD8xs2jgAGeGMNBmpobhF43iCTIML0ZtpolUdG26EBswPOgPHWbGRHocT/BShlti
wRykUqwkebeB0oJtvhRmnAWnQdT9HjtWLToFSRcrfhgEQQ5AxwseMvikn+2I87VJZVN769Tqnc9F
Z9W/IAlQFBs8rVe3aEZ65TaPrHbYAd5KvvXdbBgGO/2F68j8DWaHX1E2AMi2ty70t8s+N/cAfCBd
zfZcPHsZlvO16cXRsagrWX0qgrDbg7VSx7UU1vizTNT0OTSs8KTrfXqfJUgnrYDEDQ5CTCI+lajD
G1sK56LyTbep8huh/ttNjDkUUGz+5s15sytytfSmiCAVDjgOlYgw9L4wKRbJqZ+9r2vV78ziFrTi
SiqDxi1K+9g3UShYShbnBXfaCB/6SNuzWMVIz987sv8TF31/Iws0/pquXr6nUAA0oBUIpVNeWcJ4
y6GPuy53o2PSeMOq6Subhg9eyQHpM3x1OL1IP3i+243dOmmk96RkTfehSKneK6qZr4wuK4+R3Sko
5nf9JukT5NaQP1nnak2pJnYdLl0AYFphnas+eTZgNTyjk+VsZFzDUAkgPoq+GnYodEBFKUK5yfve
OCeFaSE0ZeuwwMvCl+D040yTvlMVqh/ow6OD2jBw6gl6P3xkJCidAW4odhtTLT1fiZTiEBUivZ8a
MRwHYb84iTJ8V1Kdun7aoiOmmsgpaPmpCIqvGKq6v1Q9d9e2Odi7Gm2bdaaIbF9MhBZKXj+Unfan
yAxr5+Z9seVYEWXQ2ZiDRPWeuwsJdK2I7owqLSnotc69LhvlGGcO7AlVOFvsaSAuhVOprgyzRskg
7GBa1FaygWIffYCMgyOQoZQITrnEA7bzYVQV7U7Rs89KnX1JNO8biM/+3hRDu8FLEg4Nv/SrhaDE
zs4sBBsi1rsuSrQkQPx+4BUYVoQW3l71xq+cnY/hlKA8pKAS1NBjOjTk7U9O2tHQ9AhkQhVlvgI6
+H2pJihgZfCGSfmcL1Nt0TboQwT02yrKPgH3ap+NkLIVYfiqrEL0w/g9iU9qXqy8Vv2KoxFGuKTj
m2IaPnotEmmAkLASrN2ZjR+rD6mjnhBxyFA1gHqA0NFkG/egtLqtUsPYH8NJWzd1bIMnmlVd+HDN
ZtQDjXyxzp9Rg9fgnZX9sXJM2E46CkoJHPLSMFFoqryHLkfBU03b5hw12nCuptrbGD0UULMnSsrx
c/GNKfsZdLq+xk38P6AqQMJp2E8xCiayKV6kNPBvMTLrWz+59ibN8s7n3cgA9abVMShiwJ55O331
Os363tpRvyP+VdZlWPbmCmeg8BGtpOo8X2KgNZV+O5X6AzTJBEBPpe37nk8mOv0XQkWAG9EshIkH
4aBKCmiQea4d8T2kNEwZcuUwXyJEa/BtZ1DXXWNYe7eD3A3NNvJTxJ6QFUQtwLGqr3GX/q6hBaLr
0NcHp6ogqcQwKg+oo4drAwr3rg0xsjEM8qy4UIN1Qcn8z1DAe0beQztWU6/5lq1kW5d20V05ZArP
D9IjoxRyEyURCnU0MD6OsnhyBtKwqNQg+hYRFihKpf2KzcJBDSGj3VPhoMGW/diMdrrRcJU+WqJD
HjGufzeAnPykkqAV0epYddpk+ZEWZjD7JHQwafQbzYl3CREDgLbeJThOp+/WxCxRhhhWNp3MldfD
Di067xzXEWuYJH80J0NIYiqyI7cPAWcbmedCZPn9WKNNUdX9D7fOfltZ971wzOaQoR9B3YD/G+JT
4sUxKPZnddLydo78PGGZ8IBRGhyrulo1MbUMC+GuXRxb6SqfOrHx2KT+FI71iiKhRdY7HmjmcaQV
h8aqbD+ryBaddcXVtoNhNdvJVr6pepFvojE+FQ7UPsU1kxXfkgqjqkersA7iNWtOcEmrnWvAHr+J
ziKUIMX4rtdJfAf1pNmbIgn3kYz09ZilxjYPpXoHPQ4JhdyEeSflsOqy8FfjVgh2ksona3ydQR1F
Qbmp1EwKFh/4uJM30Z8CKymij5Yalpb+pCT43aic6S5VjXI7oTRILa0cuUGl+lOCbna63twD1Z3Z
a1O+M9M43AypJde1iYZmpIpxlXamsvXcMdonbvGcZOjOAV5wVjX0A1Q/cDD33DrcWWJC/hGJkHWA
JBL2TRYnzuoeIsIaIHcJZOK0getctw+xKPrH9yOPt/k28ZZLLgnfiRroUkA6amSohxpFPIA/9rZE
KGgDhv2eTYLdOota3QgwF5HE3ISHwAIIC9adio7rHH++yu+1JuxyS0D76CAy+WkIwsBSn2th3o+w
0FdpArTkn2b434gQlDWu5L//43JEg+Zf5tmmQlSZVLtM0dWNNSUufSo2vIwhML8/3qIsOg/hqYBx
MLyYiUhLs6QOfKu0a13ZTxX0c4jIJ9WKb3VOriwjRutzVRSC4Nw8v5yUgzY8wmFMqqkkStCkfd5Y
nDF/OJl4EpZNNN34bldnZbqqbdtzz15bBKhDqSh1nQzKHkV1sU5CpBKwH6v+Lc78b+2okIPQoFND
1+ZyWmWCAgYZobKPioHqXR3a65QUgTDF1DaVmdQHRTduYV3nn/4q9vtvUDAZVLDZlm96awbad4mB
NvTeoSL7oXdrex1Bdki5RZrk62hX+hbny2+ycXX0+IPyxpyvrqxDWDAnXdD85hP66kTwaGLhrBrK
fqBgsu1RcNkBuDBu5aGLg/53lpw7rBx0NibInsthsqj1ij5VBQ8DHYotlTfJ9Z3g4uvXE/SJlV41
wgV5B8V91ReR1e3UkT/N78pShNs6F32Opk2jqeg9h33tay7kciSAYbmYYLz7z+8fI20R/v/9wXT7
NQt0EMZ7zmIveLVq2fTGvL2ufPGoaVFy2ti4M8Gz9N0CxgMaEUOOslvXI6mK1ojr+UOGPmBZwYG4
BXRYNtP++zlo36sg6SH7LW34Gop97mTEwd52Ct+q0qeSGnQMnzzJ4h0tPNgm0VY3f6IGRYX3Rw9z
Vhbdlmxz00uEdPNp939YIGu2hQbpMddpFwuklJBZHC8M9ugO+735EXGylS7T75aQHwPDhW/2e859
25+JCCHC07YwjR8DlQhIKTduh2tEDDzWufh4QjQaafMmf7WJyzQROcTZYG96yd4ZvS0KXNs6/NJ5
3lNmkyMS1BjlJ8tLTxViXTdWYlEN/fttXo8+b6VXo4taQjOtvGAfOekpG8eVHRRnXLw+5FQK7Ma6
j4rswTaUbRSIcza0N8Z/u1Nxx4M0zOXBY6ov39Cy1uCBw3ffa6ier1COLBGIKaqVOiLL9P5U3w7F
68n1qFIqoGO6LI+7Lv6becYFGfTWpg/ck6UAVpGhUfz7q/l6oL9YnFdLChmfilQUikNrRNHKC4Kf
XuyofmFUd2kw3JjVtSsQpiCgW6jpM5zi8vthKGflk4OnQepQp1ZRMkPPV+g3PtO1e57qCg5L3IJ8
sMWbqaKZMTcsxSGesOqE9jD47VAoZ5HCeLccyAWZ2U8YYpKcBlZxq425hC/9dwOD1QXHCcP6Ta9Z
82IJrh8yKLxM5M8TsyiejVyjTUgnrKEdN9RgA9VZ9nhl5QgB+uCU+u/YsPfejbvj2jYCGQAhaFY0
oORxueBIfkAGRQBij4AwlnNgrgit0eTAXfMWcmX+o5av69wipm7NeIDlL4eK8YWsMyzs94gJIKCI
sNtZzUskTSmq7xXbbD8J15Lbfz8mBhR2Gkj8g/fuctCqMvQccXc2FPrln21ElO+aLikeJ69qn/59
KIrKJq5T2FpgsHU5VG+LEp2PUtkX5P/bsge2mZRWxS52xhtnEuf5N4v5N7Rk89gYaMCvuxyMfKMq
h9Dz9oMWxNbOQLvzG4J5rT90QmhoiMbUXVR0qdddJCpKLK2L+KCTKdAGEu2XbJIShQ5vxJkX0HRc
6vqqCxDAbc2+XfVgBw4yIWetp6A8S0smfhM7wUpGQNVESviT4ul9YJ6ofgAcjSA6IiM4eSh6RGXq
0hscpHXo6RkfmqIXG3TfZl4ErRBfJIxlKjAkTHrdR/JAa+siXLklNZ8ehCOVDwamhD/QgA78rOiQ
RTPGYWd04Ba9KIxO2O6Uv2sD5aGxKpCuBeaOzE4ZnQMitm+giOiBZK65R4Z6loSMk2RvT0O/kWNW
HDMwfmfcpcc1Wqbjh1TEHo+4FSsvMcHNKbWoeSiIUO9oRHhn7lVrQw/mq1vJCJNGJG63plslm0LE
9lkmzrBOdSxuq7T5bEk8dlDpclH2rLO11kfxWtNS8sJc02rUp3l3dSuT6ToWwj6HSRjujMHDVzJO
6vQIIdk+BbpTodiZO4fJjCwCnaZ7lHEma5SgvDKbO2fOoxWawXpWdh4o/yRybSixSa+qg+faTAat
pjFsDoU7TQ8Y0fLlKG7Vex0thwNlhXqXD0jrr2ByKCfFcrjRE9k90iXMzpqi4eNnpuG6Ldr4PvFi
vUPPMnNPRViGa92JTVp97jcziusNJN0nUw/pkmI9tEGvs3kMNS87DAbqRqbh5M8FQl/70pGVjRUr
IlwYxserVFi19GEHVd9Rv3c2yijsU8wjCUJAf5l0MezgbI5rmJRn8h5E4q1WXytDgY5uFZabdGy1
A48cUAlGWxsmwIfUqqujVsf6A/j9BEndstp42fjo6GW0rVDY4k63zY+2ZVZ7LC+njwEynvFWoxtP
52rIAhuxsrGc1oFWtiWbJ9hFZZdujCbuAKQ5w12v981DnyPPGWhKDgNaUWcKPTqFCJiFoXoS6Foc
UqpOcociazydRJJP/VpRnPizGhnWExWQ9hsuZ/oTQsLpuR+akf4HrgmRiQTbbjSj6pQHmfk8ZmOp
bHS4fYpvKh3qpQgGW1DGTaW+F43w6LFajQU7mVqTRqHAQfFKZH/QraXzm/ZIdfsQQDtSPy37jCk1
TpcZ+rOujzmLOvHCREa27rQgiL8hQJ7dNYao2MFIWzk3YsFFOx2/Ta5BUhm41jbP7bJsr7fT4OF7
3O5HVcqnxBizexs++JqCtLxDX8Rjn8noS9Wb0+Yfr2JGtucclWsfTtaSS1eqeYq0vdPuGz4sCs6K
RqhOE1yheJZFnnVjom8uY4ZzQPQh76DRpViWMrBDwSpYtZp9WoF97jRygLinWhRMaHu/P7M3yRtD
4WXGvU+Syl22eM+Kii5YY8UIbVoWGvWa9SIC5Wza+VpTg0/vj/XmwcbjGZwV3o3MicrQIq0ozLbu
0yLraKZl2YsxIRLv94Qs4UpESWEd4qxBpdd13frW+/b2eYO6C82NEJC0j58xL8OroDMkjehKo+r3
bRB0X3SrGp6sUoqPw7EoEPSOd3LYooazpvfk47slV9RvzXs8xoExl1T8KORWj/+8GihYzDZVyFjM
NM3Ln9RkbUjuonf7vkniT42g7wYODIXydiq+CSuyv3Ffihu575WdRcFqRp5RaKG7tRh00LW+sTqw
9LXstxHi917Qb3T0wN6f25VdBcmH8GjeUjSo9cu5obrkTHaYdvsCaFNvo3NMrKTbEBmLG/v3LzT/
IgqcvywgaZ3GO0WD5VlRU7pWehf2sFkm8zPmNYaySYKYRpITDuHoq7bWnRXL6r8Uihw/gbTJv2h2
2YJ6yrviG5Akybvnlumpd8o9NnGKQB/UFXgv6FHuPry/MG/yEVTBqBWy/+FscOwWxy0VU22HZdPt
FVk6L2pleXdRUEfb90e5+pUpJUA3ZlXBOF4uf+8OeSRzDlpOucHHbUgAD3R3atlt3h/o6nd+NdAi
asw6q1I6WgT4kxbBLm4yavQDMOcptFB7G+jwvD/e1eXjYlS5G23C1MW+SlpLLfBg5sxge7+3KJFu
IgNRzvdHubp8r0YxLpevlm2pDh7L15vNT0CRqJjGcKkG+fzv48zYDaZCfZAi3eU40xQbXap2GOHV
uBy3+ocuEZuyGm4Ad68tGg+mio8bOSKlyMthstig3C7Hbu/VrbpVUQHeu6q8JXF25XJnQ/OYaLzB
LtW1y1EC8KiA+9yWzplNA3nuq/AIbOve3upJv8sRu35/9a5N6/WAi71gN42FjxoilmFWP9O+2ejy
VrJ3bXsD6mdSaDtBalucI8AdkR55OvLxiSjKLZ23fivqOPrETkfOXqSdKm/s8Csxjovhr82lyV1D
hnm5jEoeN4kHiG6vOHgO7RKVtvF6yhTgUrWIaEfaQhfpNjKGJFphm52PN470m2WFzcB/wK8CWp+b
AJc/wIpbnrqxN/ayLg7pNG5HI7txPd0aYnG+2s4OULQZDPZ9tA/t/IRW9T/PQuUxIHemiKlj2LpY
xqr17Ixy2rQ3q9Q8V7len6WLO/z7W/DNRUH873CPgyKBAEi0drlWIx3tUrrGtG8BKZ+80VY+cgKV
XYYXycv7Q705XgzFbmdvzKpUlCQvhyJjBUCD4MreUkbEP6YurV/w9/JIfargu+I6ZbySsKW/vj/s
lRnCPQK6As2F/oWxWMdAMWsZYqu9N2Q5IcIth68ekHX01HrlRqnu1lDzv38dolUxmGgEJ/e6XUTb
MrLkY4JZ4sFxxjG6ccreVsxcrkOONXIflEuY3+Vgkx66BS3qaQ8yVz+hQCuqddBEQ7ihxJLgP9ib
Sb+K5/ohPVoveWgL1Ewf6jK/pWj2lsDLZzV4zmaAEMDLpfheU8KOk+AD96Tuu7ECGT/K/TT+FKq4
D9R7GY8rGvdba6pACilwwG49d29uOU78TPCH9s7NbS6TG4iMsEfVFj3U9I+j/MgjDdLOuXaD9b/u
pctxFqcFNSokACYmKsGfn9KQ0gLaQMozOzjavz/U29NyOdTihilljrQ5BiR7u8YbIUKcu/k9dVhE
qhtPe3p/rLf7lguTgBotYJV0bUnUy1Sri/UK4bXKBStlaP3HIfd+Ifb58f1xrn2m1xfz4oG1s3wi
iBuNfdHqtKe+zqKrjjRXuJVs3h9p3vyvQmrbILCaS46ceViBdNUvD0cAeKyE1pUcJFro2tqIpb61
6lCkZ/RCB2+FmHfnfojqCkX5Oh4z5OTf/wH6Yk3nX2CQac9ofUopdCQufwFczWwo2yg5KKUFe9Wt
XSpvaaNYvY8zdBr5JYQUFM+xxcRtVIBHouZGmxFB7SrcAek8taqKqP8ghBtihTSlX9rGGWlU0fiN
n6dJix9LDMPSnZEao7t21aHBRCsJ5d0I9Wb0O8uowtWA1522gvKS2TeW+OoECf+Z28xR/3spvLrs
UHFqHQgJyUFM9qw5S/tlmq38lBlsFjhf3l/Pxdb5bzlR6UW7ZhZPW55waCUS2GCVYIJpebu4axNz
02G3163qNEmUo4646er9Ia/sITqaJGWEMoiD/UUDv5ogwvoIfVYIi1tdWx3Qu6PpYg6Rmt6FOTnn
dhpQr9zPBu0dHoQ3qabX1pdnH2omQSlKdvMF8Wp4g5qyB8ZWHubMbsS7z0hnF0TcTH0Nv5Fb78ni
vvm7wDRukdBB35aO++JqKyPYSIXD54yr/qD9D2fntSO30bXrKyLAHE7Z7KiJ0oyCT4ixR2ZOxcyr
/x+Ogb2n2Y0m9AGGYNgCqqtYYYU3yBUOu3aHt5qE3U3fuq3mrOSRy6bxfyPqSFiRYSvUMxY3HKWS
KElFkBxLMCHPaaEgQ1/5oPDxH8W+VX0ruzSBMgIUTaD44PlBPu7phTneWBm2i+L2DJEU2S5pfUr1
SmutKBhdXRLSGrqKNhggbf5Cn76AgnR5KIdTfKRMkLt+iiGqmkUnK8P1KHYCGqfWChDh2i5HVkRV
VPozBCuLETvK/bZkKvGxFeShlayBFQc8aQ4KrfPxD/UX5hvq82Dzj/k0vX7SRmnwVRy3fPspiOUj
vsyAcK3ioRu6vVn0ayIji6D544MDIZmx8/CniGrPByyjGOJdmydHPeio9mtGte/Bdq9Riq8dHJZw
rpHZLKO6ODiA0hoT19kYRT21OMQW9p15a4F/QMhjd/uKuD6UgTwY2xed/cUSZmaDh3CSJschmWLP
RB14K0++5lYOENHbQy2DrP9WD/4vrVINIPxSqpCQklJFGSdHNP6ea8mhsaJvGzOu0ayVD8qYHqdB
7Gf5fLlT7zo53ts4/q78imsblPrP//sRi0/YDaCvi5JbQouJglJQn8gUtO2zngzFE0Kg3coCX7uD
KTFStaZ0PbO5zreMz7NlNAELTLi76fr6p90H38ghtkFbHDog4VVk7W8v9KIT/t86w+sjjiSuRgL4
fMgiCfxgqHDJrsuyRxXRh/eOmd1Lqc4eUUY04V4Z/vZpW+S81GvJ89UFngNp+kHAnpYAOVnx5Sbp
jPjo5zVWaQms76hNPF2r7i1W/PZUrw82i2NRPEc7e7G6CGNEyL2GCaaOPSimYEopEdm9h2JriRVQ
6Kxcbx9AuEVYpgGxoqgHhRIVhcWAA+w/p4GBfWwK1AgOQ0E4SmG1MfOv8ViMmouDvTzgToQ81mtk
NRMXvlC7DmuJ0XggjVJSLDmjkZ6oowR78rruN+7F/hcZmUmQ4gZOY5s+k2bBKZyuspUH4cpxn98r
wIuzDjxUj/Ot0cKQjI3Rjo9hBcWvNtL4MNVvda6tVT+v7MGzgeYP9+lqRtzRp+UmxUcLAwks4NQn
oy0NirrKA3oqj/gU0OYbdwmOqbd3xPwBLj4Ql/Nc09cuqZOaIcEDBLl+1A1qGopJsIpPk+pU/zR2
EbpyqK2kzMq1R4FOCvUihOIVuNrnU6WFoo9djZim2lSDdgpSQoAN+jG00bEIjykuK5M94ECkYMhk
VlVCKRy5urdAryTZraCRWBuhwWfCdaKS9JNc99K/txflyk+cTwj7llTCpP9z/hML4TdmEmrJkYj6
tZbUGk+5zF5Z+Wt7CwQI3UGKPUjZLvbWoKpjpxpqcqxzC5T3YKj9t3iMUnFM/AxRm9tTunLy6b4R
ViIUhPzGMpwunWouLhFOg0L3sEM9zWYZm0TTvzblEP8vU+PMzw//bNcxr++n3YyVYU3uyfrF8FBd
vQtxKqJmxmH/wzrxfHdD95/xQw7LiGrF+UhFnM0isIykB+pf+C4/Bw5GNLeX7tpuoNgADhfQzqUy
I/5qMQD2jExE1cV9Hefpa4pjxMoo2rypFidxrvvRIuY1oF88XxGfFi1pyCubdOTlg3wPt0GS/Peq
VKdsV01OS7lsJgH7qNDWm6YDW5gqQyk8M1MisTP8Fp6qPI2ysZHyMtW35IZj+a2byKLccKwsmt52
FN7BTsJ2MusKTpsW273z6NeCrsREJnAw6eJHMP6aFEpVp+M7irx78buagujRBAHyPsnO8JvOQJm6
gW+Vax3Pa5cgaGpuciC5OkJh5yswUhgOaWTER7jQeHCFmReB5wQq84bkgld32SnJ1WcNCs/tD3wl
5iDGInufa9ic+kXJPIRP1CgwxY/SADMia6xhk+nFvoy0XzHCD0gxpCclylfe4mvbCiwW8FBQeIDK
FpdMD7ukYh8g+FnLL6kRfDeKcljZVFfHoEuO9Al5LXXl8xXFzVPvO7ilxw4yOm5hjr2RYc2tvPLX
bjLq7sjqYFHC5p3X99PObWtZNIY8BkcHcZKnZkxDyYVTNtybSCasQe+vDUaMNh9G8nSqkOeDlaFF
pIzk1hEnxxqSmP0PCBeaN0qz8lBd241zdW9+pIhNloDiPuK5z6YkPXIUtjk359QYf1vNABMGXlPp
kKY14/Ctie0/ZIV8XGqoEGNTQcGXl3IRc7cIjxWxoZAnZ+YPuZ5OWRR5QyW9120NytrHCe32Abi2
piptByQucG6kHHC+po2etoCVWNNs8N+5gjCVzMITFOzGuz3Qsob9MTWQlpjDcMoVpC0WIynKSE1T
So5Nq+9MuHxZne1kpBcbTfoJkfsF78ZdE9qIw67lU9deQADiGnRuGszACc6HpvxXg+Rr2KUTdoNR
UPs7M8eowQg78wtBibq/PdcrkRWQARbzQ35QsxfjGZiZS6OCHHJhlAkIDSyh6TRnQenyKboC/2+/
ec50v13zkrl26C3KkKjF8A8x3flE64D/bPQoJGPFV3zBOD3fYtydbG9P79qe+f+jIE5yPkoX9zWB
OqMYA+KNdhT9YtzvPhG7+z8MRDUGXC6P44W4h5jaNppEAyNkdL6HNvi1Fr2yu3z6dXucq8v2aZzF
98JJVy8su5YOFC3svTnE3THrizX+1bVbxQL8AS7L1qhYLK6voNGtwZfAGqcOhDa1H81vCiLBe7k1
0BdAwwnWmRZuKmrdu4gi5fvtSV47BLPItMrWpMq1VEoxafdFYQy2vJTb05iZ0VaDRhTWrbXB5vd/
yJ7gqqCdR3URks1irrTu4UipUImUuAZdnsgA8gSexLrkNCu78dq8CBho1lNKo1yine9GGXfxRop5
gnotuyv96ncOnxafo0NVKm+3l/DauYbLBlsP/v+M6jsfykYR0h9AJh4iIVvu0GTDXzCJsntVkcTL
HGXsVHtYC42ubU7bBphEGQ0l4uXlBZJZLpQWZWtV2JVbKoPl4Q2jrzx5V1fRmZ3ViKTBXC0eHjnR
J6MeBZSdsYYinHa/Jux7cpqOG7WrVsrB19aROg9xNaU0hMgXg/lOOQyNkgVH0eRbe6qBCQj1xcn0
u2rgLCCcka88c1dfn89DLl4fma6wEpgMCS9+prGFWIeXDNwkbbUTqUwWnEQG8N3yR9fE+W7KKn1F
XOHatUmNkuSIZb5UXwyEWdaTYYRHrZzlynrNhzRWn3zHWjMb+agPLhIKNgqVE1QqiGCW7XcQs5RT
TIaiyqzuchzRn4dqBITsDwi79qTNz2Piy4arx2aDTTug5dS189H52xid9ieOfvVTkyRgw2frW/sI
ldx56hH+n50WYzuEV1TTD0WipHlXTcHfi5pBnEjuo+/6AOO9tHvDSxV1eolT0Zx8mCZ/xch97fXA
ll7qxHkOesN8jXAH39Um6iWuktJmYeWir7litxXS4pZ4qJW8/qsKM/ufvE3Do6x28RcJ66CZkw86
3E19dYKKXeHa6sEXH1QoHJH17itJ8H2KTAX3p0aSzU0s+cWdpIXdYy0hAIFCwei8Y8aHYpSoO+EW
QdT9pUPmxmQ6pu65bbQufIumWvsXX9QiPdpW01cPUqWbf4luaFGHLZPpuQzDqfCCXg/BvipdE+1k
HwgASdS4kjFcOZ4kCiY3N7UTSgOLOLuTa1AukxUeRV9ZpCeGfw/1TqDQ3Xc7oo011tOVE0rgi3Ac
A9IVWQL/OrPGOAlh2qNEK851UlIIE2h/PDn7MPT/NjA5XHnr10ZczBDd0bYezI4R1T6BImf/yxN6
wjwgxod6+HdMu6+3L/MlVW8OSJkjE6QFBoVsOcc8bUYkkiCCwg1QN00bv2AbfQ+y+sVq1NcRpkKN
yDzJqod4xTYPjZWHi0Iv78XnYzr7eoKOma91WFCUZc/fE71THGQOHSzC0l72eJ9jt4u7vXBa8m96
93cSyg8I24U/09SRvERGi9kTzvi9iND7wtEddHyhI/xvN54qyn5jakPw3S9Tn/hCb61ZGyJ0lSk8
acjKexpP8s4PkASx7agCP1HQS1DrR03SYtfPsvAhCg1lKyPnxeEqHpN4fMdh+K3o/fc2ieieT0O9
y0dJR7q5eUQNzPYCacw8qTWwEJPgXktJswG83PMXrK++NA2eOvncIpn1I9GR+05szOpNrYX3X8rj
1ij80R2istvXVom0DOqkj0OZQeDJYucRvzzcyW2/Rm9EL4MXOyNBAYJd4H1a2/Ehs2zpdZSgDLtS
Lseeb3Vi2+ehvsVlUwI229Ea5wkLRjdpNfUgUKL8BgA3/Sa45Z6USZMfKi1sD6YofhW4Z/9Oeug/
E6YGG6vPx78iDU2uIDOqw9CoJVwKOdhCVhH3Dupw94gXmo8FcckOjJG2o3Rn/N3nGaQOSxkB3qEs
JtVquTFSBNNy5BBepbhu+Yr4YbmhkrbfDCezt52a2D8qGUKvlZsjDnJx+wCidNiAP889udCnXVYg
5YAwa/pg27AvHCWlOmqbd1Mmj+5IdfhdskPb49o2QzejVraZipy8Q2sCfgJF3RGpaITs6TNmqgwN
YZbG7pQgdLvEd/4Ji6x7HQejdVXYIFutHKafZVJLSOmgjvmeBbJyUvXK2OJdNZ7UOJHu2qRv74uq
kUK3jczu1DoBOlWBQs2vbuJsq0FbcVsVQQhZrtKn1C7MFDkZDORFgVcGDV3H8pocFStN2MDQ4so+
9srU/RAOVTbXt4rRS2YxrClNjH1n66gNmbNQAhbe1bM1CeUO2fH4MOr8EZAe/GoNJ9+3fqa8WglQ
k8yBgYrTTiBtfYSF/sUPC6XOxqr7RwmJ8qOpTO09T1z1GFQth0Qde7Q7rKgz/0Fyxiw9BJsVz3dU
FDc71HGhlAmVWrUVe23vp0h3pPUPPxbpWyMhS47OTv46xFm/nVR/8Pqoazxh8OIgVDJMj34Qlfs2
1ZJDL/X5QS5Nqd6kMlLjAjh3YSrOabQd/W6Am3ts26mJ3DgCWduFcX6yuwz77YQ3q5+rtu0mqmPn
dx4Hzb2C7tTJmILX1qwB9NmlO4jZjDhVxj0Khp1Lv87Z9FIYPI+NTdun839ElZM+OWkezuwh9RSa
/isqijVqJbHEJkZWdEJ+NZtAy0ANUjwIS9FRr33DDSWTnqeIFDcpWv8Y5A1bE7avpdSWq4XyXzUU
8E06NNauz2Mfa+L8LW9jqEM1YslUpg96QxWj0BzqJ81kbAFVPejYOtyJmIGkPkIbL1L6YxVw62Ob
nRxilIXcqO06VN+MKd8LUEtvQZ8/JHHBDagE1YOd1s5D2qhf+wDZAKd23jQTHT4FsWsU11CfD4s2
3SdooruS0z6brbmSFSzzOm5xBLPor883OXYDi9DSLFGYidoc2UzH756tICt3eaaWbu4EJhI9lr2J
ivxkOvVBbjLsE28/Y8uo8mP0GfQ4Z3WgHhdvSD4HaEWMpHKjFwJxp36805UpxUEe2fg/HgrWPxUE
8JUq+fj8hH8q9gWhmjhpb9pUw5PingKt8q1Weg0hLgTlVwL2ZTjAtEhU6baTItCdveAoj6IjL2CX
jQgue7x+phciA7sfclnAqc/H3J1vtn9vz/AjzVm8yIQ8CuUTPN+QN1h8SwmOXCAg3RwrrUWNxpI7
fO1jpcoMj9oACr1VYptvlTrEJyTDjbu6IDH1gHaH3Q7prUq4bSrDEx+1VnlBTszE3yAKjNKDe9zi
6BtmwTdcPnBPBzEG2ZhBjEMel0nqJnqed3+8ihS7TNqLIKPx7lmquVk4yPdg4hLU3HRCikjqNxnX
41Zvcx8PTMk51ka4RgdbJqx8OhxG4LdQfyJ6NBY7sjdKpVaVkguib5uHUAad0PrWsLv9qa7sewQf
2ImkU1S5l5vRtJJeUrNWArGFRBgiqPaWraIcq1Rfs7P9qLoudgVj4T00Ny0NeSnwHfVGZ+CELh17
MgAdYVwllTCeN1rlzkna9BkOct3t4jgWe9R8asNFBcx8gABfJ9ByKrXdENVX30fkER6c3I+49lvt
ZxyPk+YFEUh+zw9z2kplSn0buVhE5926TpsHHTH42JUnuztBpZYPlsj0V7irzYvqN+mjFRpD4sLq
7nYUDlTfHQ2T27lsW6jMKDcFkodfgvmlS2FP4rWpFMLNqPg+jlpgpB4aBsr3MrKNGvFwrHK3MAbU
f8JO7h4lRxp/tYi+GcSUuqYfZgZgtrEybfyKELpibDre0wFptlJStyr6XYUnxWZ2h/5vZ7mZsOzH
xo7zzoVwDIptoHP0nhuWeB37Kv2nzSr1AccGLAwn9A7fJlGZx6GHwAxJwK+OZZwmJ8MfMp5KX/pl
p+FwlGVh4uHiR2u6x5dXDYeENECe52BddGMtH6Z3kifpKRLOHNpqqaJtCjtoiFiCHuH/Qi30R8yC
+8G7vYeXWR0nhZ7TLDuFygzEp0U9yXEinGiwij9WlQzHVc8o1G9G4g/0n9JeUzaqnyvBj9uDXnmu
aAVTAKQ8QDF86TaEuOxIbsNmHmNHGHT7yiZxJR2c3VNOmn83+HlvburWAG+pd91QnejLGWueDFcu
ibPUZ/7/n96SUIcJTt0iPYHoqD0jTbUDWkNipeSifLCFFkeXujFtNtSoNN6ueTU+jZOA2A77Cp0y
GR3y34M1absINcdNrPnjs+TTboDbLh10NTPvK3L81DWsVKIKZsTPcT9WBFtZPmv0qVt2fL+ZJNt8
0Ju2fwzCKLhDiV5HBTqt3nQoxV8Q6McLBk3sg9nEySbHbGnjq1l5T/tBOQR5Bc+7iZUTknPObmgd
A6eFmcsdYkxsllN5cEpHIMMWNNvSVlMUlAunpKhgjqe4mKNCK0ZZm6zO/AVGVSIt4gZxIgRdWjtC
XKawjL0JkuKbaO3E6ybb3g91gRWe1mhA1mBqR76MxsdgNgcN0yVsuaP8qUNV764XLRRuBJi2fVHZ
GwP09sbSyvJIilDcmU5k38PZh8ueO9O+EnIVboUYxwPg6m5LVPBbxrvEU5o+uq/QCfhiN2PooQBo
HDonfpcbElwuFfHi+K3tTjFVDC4lay+Z3XugtRFiwKRp2SxXN4SydKpMLdrEqZ685NaIL09O46a0
BSqjAZi7oAnVLdet9sWhYLhD+W/c1nCeXSUYxQ7LQR8eOkrx4YRVtC6VMCSkGrk+bUo3qCIEO4Eh
kptIhe8pRv87Dbkk26AkfmqGyOvNtDsS0Nf13hiH8BENAOfBVkZzqzhttUVOj2gkaHrz0Ucl+Lff
Tr/oEfeFm1mWdCrNCa38XGlzJJp0K9q1ApowSG8zcBmfcoZpjbtONNEGywPbc5zCdmt1dH5HiZW9
23lqbxpf9D8Eonoe1snFvkv0d5FH9uRh3Jz9LfoGvaly8F/tSjJfxKR0nqTkdJoicMOPIfKbG3BW
6FWIXOwrJSHXSMzIG+2m2QCUdFae4suzzAUKaQm4P48xAnrnZ6wY9aq1fJNOOQLfHknXcMCkz/9+
+96aC0DnJ5lRKJxydzmYGi8x0qQnWmmheXwStJ32OZXLb3SEvstmo53AFPQbbHkMNygGfWV6lxcm
A89CQyZQMDzrFmFvl5loZ3ZcVcBP0zvwTSg0DmP7KqeltFWqQT30dqWitBGOGz+irXh73h9ab8uJ
Y8pBfwqPIJq0i5gUmEdAk6VJTq0fic7LVaF+RWgj6jdFKIUW5bHML9wwbbT6H4xzg38To6oV+rhB
3xF9ZtYT1rolbtdVD7JatErMzoidwtgWUZlqm0RCdfLQyUZ5QpQoQ1rVSoLKjQNt3FFGsH8NlVqU
ew0I7p0Ek+uVTmZuoxBbh56JzfgPGK6zLHvb4TV7e+4XZftZK8jQdSgH0MXsi1YjB5FK7RAz95HS
RjJZ03NgxBhxpFr3Re7DL3JhCNJyzdipE4WttJrEz9u/4SI84CfM9CuTIJr5L5s+WllIWolg7slX
An/XtsI89IaKNnEeN1sDJPqhC/yVeV8EBvOYH3rPMMVBoS1CaDPse+QTM9Q1C8m/Q88x3crYeMDz
iNsNDfp+pfvzkSWe7bF5QA33dlwh6TMtub1Np2SJUTfpqdaD6IBMY7GNhzDcxanzQn8+c6EMDXi3
ST7ONrK0Ca2mevUTFAnVVPyqbCv808xl/kF46gDA5NdAnj6/U0o7y4rUyrOTKmoINElX2u+BFdrP
OJwRMIiqrN4U30GZ/fbXvrryyA/SCgMuB8nsfFytsNFuV8rsVOp+cQjjShyBPzl3oR+ED3QC+v3t
8S4uF+ZJ2UCZZZNkMs7FPMVoq50sJL507IcbxUYMJcGN3prk7C1U8jepHMad7U+Ivgeas4J+ujr4
7AAMJZT7ZZkehikFyGxgm/XlhFCTn7deW+CXgEy19ttCFtTrSnJhBLXHfWk3f1xPmOcORoIvTK5P
Lne+1mKYkkzTCbwpVIZ3iNG2z5kcvTRxs4Ycung79JnuxvtEfxgs77LUbxJ9SROZyKklJT2MVTxt
SL/9gOKl3TgY1qjWhrpmdzDG+u/bH/iC+sIVxti8PUAVr5SHCimjVpohgJfZZnuvBCWwZbsIRmc/
ShnnxlCsqcCNM6FkhPA89coGY3uXnnzwRa6GMjyUlYnDTjvJsKpnWy35VMBJjrAg6cWv27/26kLN
mGeeWQslhsV2zFIhZDl1kpNOmfBLreMwOHWhIlyYbfEdegb5I+V9ZJ/sUl8hyF8k9PM60XzGbIFc
CED++W7IMTfClpFvJLeRAVmOAPJvFJ4nhjanldvlgmDx8VEAkNIbnaEQy5qdnIc2iklsvVjUxV8O
HGUviRztyJsptsIh364bxXCHQO43DayzrdUh27xpygTzDxvNjtvLfuXWQcIQ8tcsgoFy5OIkTEHR
2FLG3HHDC0u3o+e6jRSz8VBvMl7TAtLH7QEvQrZ5sT8NuPjOOo+qNeYVB4IK1hONUf8kzOT77UGu
vJyQBWeAI3/QZlvEha1kilbVovkVs6t7WR3RE1Qx9kDuOEBuarKjnp5Ms7KFr8UMqOaAoeO4A+Fe
VmscNBrDFErdCTGH2CDXwGs2nY19q57WkG1Gd8JSBNUP00fwzaASM8qB/T98UZQToXbMlw7skvPd
rBR2qPRFygJPsvEalUr5s8sD3Z3dFVzqQn+K46PaBiSIArADk+TSmGJSpVFDNig75TVSd4DD9Me8
CPW/m6zqvduf9fKg0ujng1ILA8RKdep8ajRDfdkSbXaa/MD5LUoteG4CtXNtFFT+h6GgRquEQszs
AjM4GmrRSwGvYy2F/d5pGukLVkHJTsFIbgUlf21WYLxhYKofS7kIuYKuM7uxpBerKpnxzXHACuiI
r7lyE/x7e/0u71i0MsDjz3IPc317sTWMQRmlPCzS0+jrwwkoneTZiNtJclLQwsNByKnHY5zIa1y5
i4b3vEdmphH4JXKZi4a3nMskiZmannQEpQrXSPCdMELF3/WlaB6LKurdyJGAkeuZgCgYUgvB04Em
YLQmb315/fBLnNkJkq43h1U930I4XmdyIuLsRCnD/1H5bU7DLYF+snIKr35UhyMB7o6ZL5sjZjIB
ugQIfxoIILER7n53uR++CYm28+2PenmDzzkwqDCE18gVlgoeStu1ZOUkifrgON5s3karssQDN5HS
o9T3ze72eNdmRloERJnm4Nz9OV/BKcmDqEFuDSRfj6kgfkDbGn0Zz+nTZAXLd+1jkXibqCsDu5aX
/PqxVYtWF1V2Qh67fFFC2TjgFb6GV798LOYsm/ePFwPV8+WtHSLVmIW5kZ6qZqIV3gz1fYwF72OD
YsEmh+WAz6+x5m2pzqf6PO9hVHzjwGHQPuMyO19Gh0ZjgLFDegq1Pqs25GQjnVC8kr5HoZn/qIa4
pgQYt+FrgceNgA8QVGhIov4IWEmK0t6jo2O2dzmcavmoRkbxZkdqbzzStNBJR4ucyeTT8BhNyVi4
5O/+vxTcZ+RVb6sEGHlSrQScFzuDmEalLTLHmxx3Z3G2dCHFsTx25tGWMCCRwQQ/2giIPTRhpb3c
3oSXNwoSKzNSfX7k9dmu8Hz5ulqJnUkPnKMEciK6Tythj9uYuweTuQCH8MOQ2NXXOIT4Tn1TcqCi
+CG6R0MkUusUDGavrZyLK5EdX5SagQGjg3LJ8sgnqlnqgcLBaHL4QG4jzBi7oNC2WeywEtRuxtml
Iyrr8BWLDWRUHZuYnN6wifSw2eMlCpqkXKtEq9cuiLmO4MxniHd68b7w5OMhbIX5yRq1snaTxBgo
SA528SMEWfA0qIP8lCjjgAAamPFvQTaMzUYdau0pczoUKktcRo1tpzRO7SKJVxwSp5JP0HIsqiGN
av7Umki8TD14A54TIHXeOBTC63GusLdAZIZv/tAXWG2khi65JSILycrSX7snCCxoxQF8nxUvzzeD
0XLyJHPKTlYY5akbxmr0M8fm7q/bm+7KQhqGyTONUsNMLJ0vkk8Vfd2mvGvKs6cLseXJMgHTVLIY
3BFb+y92rGvb2+NdTIunmp0E9JAGICyXxRXBW91WsJOMo1DL7FiKsd0YoGVXRrmMWsGiITUJOAdB
bsSoF/tj9HmyoUCaR8RW4R1VmC+EUg5qJs+dcK9kvJBgIYSHngiWufokHwr6hyt1oCtzRbkZ1zUA
aRTelpoEYGYI+9BSOQZd3d1Lxjii4Rqrm9srevEFuTXA3IEjQF6Tc7rYKFMYa+mIUBWkq7jzAEa9
h4mN71Qo+n1TN+rK0l68LPDKNKJjIoBZlN+ZJ/1pw4xWkDp11TjHUB3Kb7aJ/a6DsHDsZyDOICKf
AttYMya9iPEYE2ot4qE0jpnuvASfxux9JxB8MueojlBZue6itxGw112vxt9zNu9dL2nSnaDJd7y9
tpdfkIEp4sGOmpVLl5ONolgfgLQ5R0SYNYE/CbH1vnDS9vftceZvdPZwEgtwkemoeeBig/TN+QTV
jE6sPfbWEdq+49F9H56kTm/39MrXhBcup0T6BB1uLr/Oid3iZGh62qWDXoBClnAwkOPS/CqmxPdX
IrjLbUKNX6OW+lEPQL3sfEb0I+2hNgf2flBm73rh9IdYSmLL7TG8fqmztH9UcUFdY3xdW0ieawD+
ROU0ZhcLmSWTOoFbMI9WO6k7FVHtzWC3087S6Tzf/maX5w4lT5OBeLGvoEESKCfOlOlsSqX45Sc+
nnZNp3umJrRjbWGacXu4KzPDkofSPfcZFdXlzAy1U5XamJwjVjYgsys0zN5EKFnPaRcmwcrclgfu
A8wrz1qxJFYW9cTzrxeG1RCQaYfHJtSmYwBAaIPiYnCgsqN7SZJlnp6DgdRjXfb+bJofI6N8zKPH
5rmI/BG9HZN0pPUhqWOwJRCHR2t1xc4cwETcHmq5Rf8bim0yB1saPbDzSRoOOqJl1QZHqCC/7EAf
6cZmmauAPp1UHfs7uqK3R1x+w3lEpDgo42hAoZGSPh/RckYhDUmMWY6Mm1c44kITVOro6q1QV0pS
y93531AwxpHjoLKwFBh2Rik2MOsNUH2Ko6dA6+ovNZ5De7Prey8X0xpX7tpi4hZDvQ3m0EwvO5+a
Xms8rAq8oUzRjsOgf5+q9ldMQxYZkCPahWuiS1fnR/+SzgJ8KCZ5Pl4t6UFpZhByTUDCO3j+YEoB
Xm7aUYzwvKvft7/cRUvnYz312cYJJj5v0OLaxNciQ0wK1kRCcxn/uNryyhpdMpxifYQ1QvsrRMjE
FWFf7J0+Ng66r8PPoCh6pwBt8GozWHP+mHfL50fj4ydxOo0Z9E4Mt9i/TSeq0SjCENZZZAKrC199
uVvz2bi6zp8GWeQ/IRh5NEDnQYKscsPKblxbb74ERfvkTOEKJPLqJjKBJyJIjp6WsdhEtV5qKU56
4bEcgVx1Sv+UKvpe5Nq2i/GkybRvt7/qtcnBVZgPCLVrcsjzTVTWuTL4gwOre7TNYl8YZoh7YKAH
QBoywkEMHEAJ3x7z2hy1D9dm2BIzhuZ8TEXzQaYkqXQQmj1uujh7beL2Rx/JLxRfn+xyzUXo6hxt
EsqPriu9v/PxOrvASiLAKAU1PCUBn1PWuwDltW/DGO+F7FBVuT3Ba5cckdJMimRMSNDnA8ZaVOqD
wCRFz0LNm8ZEACk3vgeO5e9vjzRvh+UBmKVydSIzeizLqZUtMJQ2UaSD6ZuIA4YjqIwqLgp8Ug37
a6rKzckKKsUTUjP8kwWRvHIpXHslsReiOIDaHYXpxQGURiwWJm32oElUPCICJ9gkQxoDjiIarcJG
hqAhxif8rZOVuPSiVDCf/f/yNgStAPfOH+FTRCwJ/JmFYGin741v+hB0dw24yniLlmf10I1t8OyM
8vS7Uiu5w59D8d/iYhwktyqTcs1q7toWI8nhkZnVDGVtXqdPPyZQR45oBoPZsYufkqrvlSb7ErTh
30Gbr7S1rn3yub5Ee5PUmOT/fKh4gnaHoAes38B+zzuKqmJKD2OnefqY3zlRsw0KTNoUy18p213b
1XOdd471nEttq0rTURBJIb032VQBRVMtXMYl8PkWEq23t/W15aSJRlWDfgv9q8W3HXvcr1HTDo51
gaJ25Ev2tjTE36MlcqBilbFyiq5dSHw8riK6hHN+db6kozqkU5hBThvqSnVhiN+nTbGlVRHAyZ02
VHW82/O79m5R/KSODIhwtr47H9BMxlAGEA55FPlCrIFKEcwOroQsK1HslYEoilPInBXBSN8WV19j
6hQapomrNhPRnQr90RuTdi0wv7J+s4oG0fIMKALlfj4d6lBT7Uy9dOiD8btsozMb+T/7JNrKWXlo
MxwFbi/flSNwNt7itBXNVOuh30KbrsOvtHj3cakeuyA7hkr2GCXDMan072P7xyUVrpyzceff9emU
IxAip4U0Xzn0Hz0wx8EGC0cvrA3JDTWKaVp0jKXiQQ/bkxz8aYV+Hv2jlURyDJtgqZKglZ1wnBgH
qLGl0pcocLvwtpZdM6utlfN37YNq8+MMbGXO77TziVpTVcPgxeu40mMJ/jKWTFxk/imJpmif16qx
NXq5XLlfrg3KO4bmCuPOsuLng8q9mPIcTd1jb+pvSiT9mOp6F0OTq0OZQvnQ7m/voosK2bygyAOy
ZYFRYKGxOPZRUejV6JPiqVJeHwtZwxZqgJYkSsPeBHKuIbFBcU7HwfRHG1cR9KLc/n37R1y56cBp
83pyNmeZsEUsJKsiMPtIgrkOlaPy0q7SNSjRflruI00Gk9FJdrPWcL3yapvIl8gWJSxuoA8a6ad9
LCy5wommCY9TFciHFsbP0UycJ7sS0I7TVNrSjtG/lviQfbs922vXEQkE2QNSDmDVF584EOaYIjOO
Bl7mt0/plJVHxJuSlQ97bXp4i8zpM1UCbcltznKobOgJx9yr9ZdKd76OTnGXysm/KPS8S1XyJa30
lc94bWKfh1zcDFNlirTuRoTohNGrbm21xkMeC7hmtxdw3pKLeM+yDBT3iSz5l2UzQtejyBydMTza
uaP8H2nntVs3sqzhJyLAHG7JlahsS7Jk3xCOzDk2n/581NnnjEQtiPDsmxnAg3GvDqyurvqDh0vp
lRIO877cjrFnRyKgA56BfQF96e3XiN0WGvE6X6M81N03LW3SP2Zg/S7q8l8ovPG1k8kwyAtv+e1I
ka0mmlUhDhE1A2c/lK8hGM1QXrINdNqZTWIyGAgs3UDa1quo1rRW3SRDGvkCOtGVNham24BEPXy8
RWfC2JtRVldu1VTF1CCl7RdhontIQM+wXKonNdPuChk1K2UyTx+PeHZeVPsWbCPvxnX6YiWR2Wqj
nftSb1cn6nyyn7Wm9Jd4BuIFcFlnkf8iRlP6frtNam7JSQSoyh+pJUHXCXr5szzgfI4xB2u+cdCp
0rw/6uAIKXkjxcJ5Xx/1ykjjtBTMSg9lcR2b0vgVruq0xywajSABOr5tuzutE/XOiszGVVIngsvt
3EWQDyQdxbdQb6od3Kro2MbaPax1+Qr7+G9al/XHbkr7XR0qya1VV/eAaKbD8v/1aXFRJQ2PqL5+
bgz4wWi5fUdR5EZBIyLsp+tGVy+SNrgHmmd+aS0DtWnQjCPEZ4Su4V6Iw6wP8yE0KtVlJeHvpY3m
Ua+XdnUUy9eF3sMqKCFOKa0W/ArHyDcLzFU6XiiHiu6xV5YgNbQ6eAjbaICrWl1wSFMXwvRwDLXw
WxJMCoD+oXWpeyE9YY1fy2H4E9nOHQbw+KTYjXJZ6OqutpwbuUVdvbShd+V4zDZQDrpsTndjnfxA
DD17NGHK7sIhzTynMK5UM1Fc7iTHE10S4bUCdVquUdDoi+OghV+a0j7B9g3dUIXG2FfT7yYYvpK1
FDsEvjCOsqTnqSXq9aPzqYjFlRE1T3ZaXBqz/LmUnX08SnutH+KLQXK+Dp38BZnhYq/W8PfD2Qld
ZGPu5tm6mhzxQ47Nq0Rqd6BKv1eDc10OGGimlY5zYWibnwoDVwgstwcXRczuglhJUTFAN6CeruMx
/SkGFg1ZA9mNcGwETW9VXjYPMuaV6AaYStjdRuMgAUQODk42+/2oPaCnFHt2JLNhURtccsgS1zTi
L+m47ESZXxrl+APzllsJAX4f6Y+7ORj7C4T5+2Oeyv1BKQFrmImJHGadJ17ZYwGkTRBMUDeOIVvY
HYWWAVhMWPXe5EzfQlwdd2YD3F3IiXM0ORlHa7bsy8SJxFXTJXdypvGc1Cv5su3L/no26IWLwemO
RjQ1twZ8/lNhBa2ri2zc6zXy54qayldZlGQXKOkNnrKcEqWMfcOYxwOGhg5GiOW1M6u3Wmb+aHAg
ttpaP0EI/CriofGIjrXbpkI+SBBNRzMGpu8U2WUsR+yzMT46zli4YjTRxh4oOE5aqp8cO7s28vJW
6eybZlC/O1BcZS9WoZBHcfesQSc44sRpu0mq9M9WjZqDpbqNXlgnejXHOJzCO9AOeOZ2xoBizwhc
Q+16zDLkweVjRZKhD5S9KrRfDRoiLgLud5oTVAe7MeuThVPKScxhspPtlPY07BUvUlCXwfPjWZu0
hzCa9KNIk/lOr+oFL6tYnlnmd21mXUpp+UnNWmtvDhgEixdyvKLPbpz3+UIu/2oLC+JDRN9LKk9U
OycXOBtz51DUuYyy7dSNt13Hn+dZOF0ABSg9K6pmV+Od7qamXHuDFP60SoToEOMb9sEk1zuzNe8H
2Iv7ooqfUVCCujlJmHhL8CiG+fMQ6icENQsXK4/c5fV1CoN4L4LkN46ZR1DlqGAojX6wS0kF3Muy
OMgUZIr8KYqKkzYpkRfnmeVm+nRq5WHi0xme4lgEbmfn8RGw5mWcGc9OGn8l3YS9Wy/epoaEUnCp
BScp0G4qwNs7AUvruswC+cirqvcCCI+ISLTVwbSIZF0SfwtwreESSA+wbH4XZv9QVMGuLWB6xeUO
SHx9NCr7Uz85F6WlNyTV9RVaHUjHIszjljq+m9rAh2iN5ezWQHbdkWeOK1rYmr2ZKjtLtNcqRVgv
TSL10MXqJSnDZZ8Ov/RIvTeTOt1lBmr/EMhV+hbG7yo37lKz7WGERdYfS5b+lAWETwgLXz6+ec9k
7zY5NIUocGdUoVflL9sq+tmxysJnsyfsaJF9S/YoJJFCY1GuEyJLNVI2Eowz1z2DLpUmKpooZK5y
TdmoU5MWdOGLOJm8wo4ytJyFvnEBn50alXXyzIVNupb7xPhVH3lA5IuWeHsNKxe5lk6RwYeNdQOl
cEriLZ73mZTzzY2/ypyyXsBgNB2GbMrHZDDQaoci4VQ/Pt60MwkaZC/uXpkccPH5epvI5F2ujXFv
5Ig3Nns0zD9r03Cdm9N13pl7NZ43srOXQ7DK2WnH0m5enCDom6wOSZ2M5GU5ViCSEGh1KEXXkdP0
waOS6xPod7hWUtsoF2Y0ZL+MOAw4QhiWY1dcpPGtVobZw2SNcCEFgBLTk5OCWN323MKxMKLWHbhC
Uw/LsqA7pgm3uwc0zNjCWJzbHChECD9TsKcst0qei9iMWvTeMz/qjHlndYl6RP5VYBrT/60CxZJp
wuNAawzKDO/T1QYh96nZfTdlPuY1iifFyGXhpNFTAhiT3cdn4dysll4kmAMD4P47t7dxsgZpZFap
RE5Qtz8hZ31rke7xPh7nzJOU7afQQBrCsbNWZ6CIE6A2WoXuV4taHD7B0UOPQBnsQjhvjsk/bIMg
Chow2nj0nJ0hlU0dXCzEZWdVahxTuU2zCOnZfuqtfTYDH5TiezGE7b8IS9Q0KUwtbCc6vG8/qyZu
ilBt68zPJsXa1ZOsIQs02RvTObuQ4CtxgGM5GebtKEEsTdIYMB2tUMdjmpv3KPtobmd1EPZE3F+r
QZkithFUGyixc1EX0BbFWnhV74sKFXovYTg3md8ksNdmQ/k0Fcq/aCPYrwdZzQ5TpzlDtT3zA+zK
PzllwdcdSNGRDrm5d0az34hN50KhQxnGpJa9MFiWw/OqEBRUxPUqKjI/Hk1f0YYnyykuC2NMlns4
hKXebRUwzl0r7B2mN1jPoYC+ivG2NFtOCqbQF6Mx+lNhUZBGjXxn1Nito3MrtgY8e/5fDbiaoiLa
dJ7RifJ5KRbEynmP2dutVnf9xoV5ZqCFcIdFN7UtVD1WM0syis+d1RO1Ck2hy5QXiotZNwimoAYO
+nE8WQ7C6k55M9jqMW51ZZniaELcGgUPmuYSyv5T5ohvJoxGJ1OOdVf4JnnQRhw7O0mgrQtcEv/A
tfrBIJUTJYAhozGDV4wzK9oVBlStS996Swn83BQV8hwCM9ELiNHbs2nAVEugEaZUa3BP8TXsa2a/
sXM4pXagZd+wcZe+ZkMzKJ9TEY7q4+gMebb/eJ3XxxVM2oIepzbFWxrZ2SUcvfpARl3phIRfKaLn
1X3u6N9L9NJU8mKPMsRf3kXLWDRrKE/JiGhALHw7lmHRC3I6e/aVZq52wVh38HoG3trhFgtmHUQX
nCv9mqWgA/ed++/tSA6E0AzhN/okshl8igwAI/vKCcXTotY0Hiln6BdaS3MPdtXYbXEozqwp/icU
fCjQsrJr36PUBMmQ4TrNFxlchql9X+SBLynDJSoz2sZ3so7ay0wXJNUL/HTBa76d6RTgMjA7zHSs
RxLYaYwDE/lsSu0bA52d1OK3YCkGsN41ptAotJY2mD36AO5ieC4Fpl920lmXatEOn2g0fP/rg0my
x9MdWCbQhjWIuJLjdkqmYvILhSOS5PVjM/UorYVWC4u/30ClnF3Gf0azVkkECp1hDZWCLavGn/YU
hIeyH7e+tXVsWfYKNQYaoljW0Xxa7RVYBW2YHbp3o9OI5kqFKnmPX07aHea51aKNr+2lu/M6hL4M
h8QAHWY69qzk26Oh1Sr0r6YSPnYi6aPOm6rfkVVjN1zrwg6PsjkZ4S5Q+7HYSWZsfheizeRdjDI0
fhd5bV43lWl9otIvfUrMuX9UZOF4xWh/sUoEJjUp/Z1Vs4d4C4ot3XhDpLZqzzEzo/CMmITebYux
eUqUUvs6zMV0D/u2/JPVWptR0XLMCElatQy9XKlQAdOjuvw9GUnbePaYlurXj4/TuQ3mJYSoE0Ho
Pftn1MZGhCjT+pkV949JTpvT4yGg9xvx9AUktl51ACuoHvD2AuW0CqgQ/s1ieaT4ehDI6U4WnfG7
HPW42QfS2MKrNKe+3mHpk8qH3uy5PotJlFbpDnbHszPN9YGO59xTcVRQ02n2w0tKi6CNc6EVmeL3
gQOtJuiovikwjT+LcB4QB9Xm+kEq9RANGmgj9h7nNetnUfVyfnKUCHuSvNSQ17Ry4zFEmxPN6N4u
9QOsvbK9L/WKYqDQgr8mWXLkQQFQtCccsqnq6gzKKP2V8iT8Kkjx1haDUiU7FsDIqaDm8ZYG3rkg
hSsY3xe3GmDr1eLbelYGphxM/jxY8ZcK9GBIXXRKwmsArb1xlGSpkTd2fPlq1xtuLggl9OLIitZT
bDvRWHELATEO89jt8/SoUVZGNQy140JEHgSpjVB87ixD1SUQv3gGrUNjEUcdTT/BLPN2dnMAUjTj
OR4ffzEvXcTVxBYleppjfDjvu8eKxRO9tzsE4gogIt3sBmGwN5zpuuXfg0QtTXmQsxPKzUMPyo0/
6BYVTinbNTLlzvukuJlmCTnZCdnrp9lqL2LrjzNaX+zq2awrV1L8tr9Tor9m1cggcLHhRqmL6IfR
7dszB0u7WASlVD+JGuuyV+3yFDp9uxFe30sRMwyoE6Tb0LEEtr062lxZ+kQ1XcHd0EbSzhVVzWMi
m1RqVj3/bfYGe5oe6ajzBwHaHF/HWqENEidW5sVz2dwoUjnXp4hDqZ5gyaHUi7CF/rnoUnRZNEF9
ihvWoEMR0y/XPcC3yUMzDu2XWHWa2RuTRjbdqOtrDZLYXKF7bM/KldLL5aUamsGz2eJngwKK2f2I
zUr5Yxld/jiIVP1soV8lX9DxV8LdiG7KANeti4aLCFdjVIGpio+uM6Ymonq5ThexE0LMfLFZkR5w
j0QpeLSb0rWa2Sm9KpHh/KttNT0rxehEp1ayncJ3Or07coRHE6syREo9IczxTpKNOPAmhLlLD6He
4kfT2I1xrBqaXvtyFB2BIdDTyLVpmeB4Uqn5N2moYnpgkJ5bT4Madw1uPfuTdKqZ7ZS8Sn86ziT9
GnOhG8jcND2AKs3In00LhyYXzbwUYd0KKtBhoHEEhpAm1H4UQfa9oRPVHD7+bN6rV8Dy+F/JeuRB
CAura7foIuRNJ2P227BxhYxcrppTsBrdEaFjTbtWQHhln9Tguu/aU9q0x84S10k9eSGyaa2zZZb3
zlWQNID3BYwaKqmoRazJ56kWSo4zB8KHRncZSb3rOEcEsLy5jk4Qubw8TI6A3tze+T6lwd4ab/PQ
OCm1uavw0iseUDbajbbppsaWxohyJiEyuSuxQ9LgPLyjIOQmqUAblrPPUdkvPh99ouxCe3Gdbn8J
BahlqFErX4x9m18RrSpJDg8yoKQiQztZa/7y7cdKIRa1uFqxXIsV29vAUTdILjpTrvvB3AwexjtI
C9r1HRyz540zYp25qCwqSJwUQA7Q/1aHpNTzVIvpSfnKLGsJJgN224FoHELVA8M3dicHebSbXNPi
5yRAGBQe8XDhJA5yCBP6x4GUti4hu/s895kEW1Oocu/ySnhMLKS4+0JDVUzHJcGsWuPr2FF3cNts
RtWsROGyH8LsOWXMn5WBddckWy097qIob5eiyG1SRu2unXQ6OIVaN/djqnVHLr4fwaRnB/BUg48R
YPIZKlpwq8HZuCIbilEcH6wx4uvKUb7XR4AAZRXGO2Qd8ltNg9CL7qV6smRh5gdBF2+vg0HcRWpX
eiZL/6UoLciXNLN3lVMOnZcNlUUfT9P3UWi2tJqHybO1kacHF/FdPGuodBUjshROEI+t2ziG8A0T
qTnX6vMw5A+c8bkro+Y5NmbjGvPgdq9apc4bAg/BC2cOc8+JysLjeJoHWVTiU2eTLRfDnBzrWjOv
nEBfPpNp8uY4765AHGWeMrHcXSCXbigs8cWubf1aaWjxZhDqUVkHmrsP2qi5q0NTdw3EajnBwzzt
m6pRvhVYmxOjYtG2roLTxG3rBBLN2Zx2kJE65mdVCisP1ZvsCkfjwG9QvD06UdQdQ70w9pEWDp6Z
am3k6pUQz7WCKK3qFP1tYyKnGo6GeJz6uNtlCL0fcDWPPb1piKsJPExECYULGXVhFw/Boal5/TpF
IR8SBx3wPI0AFht5dZMrQX6wtMk+dY7aHbFRMC8Cq5AukypRbkhhBy8JJNULglb6Zi7GE6gpzz8i
XiEHtFTLeicZCKsdZEetvxP7IuT8qu5LKVLnECbSXVHX5XiasKT4oaJOpiMLVqQYSiiMU8rgHMHM
/y7QqD8NFl5yMXZMqofmdhIdUaQWXqUt2aOS2XF6TIssw8Qe0XW8p3sEWoNqQK9SR4/waTZFyZ0J
00BrhsxN5NT5M4NGU/aT3sV0OKfwWrbKHtBb2d+mpt3VG1fBmfC2GMMYwElA+vIYeBtPIvSJoomE
2zcH9U8U4EVTmgZ3rLmh2XkmAzVIQDXSbAhHJKJvx7GhkEPaqGffHifFtbVUHS4DerSd66QWouE8
6qXHtk23TLveuZMuV8sSt1+A2kiorDItWUJPMqi56ip72GW9QbZwM6XOBYiTfVY/TZa+M4pFFP1K
B0E9QoBCSwbhpq3axPk799UPWa2AxqAq/FB+yOL6XJ9mJ96X5XBRBqq/ZDRWjzqQSu80A7rW0HIJ
rF1kF18GSfOs5psktpyZzy0NOM+lEIzKOIJ0y9l4VVerR6T2yjA0fBWYgHQRRfmEA2+VBoqXcQin
vWiDavwtR7p9ERqt8iQZbYp/byGN0SfEkoX2JYdfn5BMOR2sNbyB/5pHCdiJJJlW4SIK/Y4Zo6vc
qmkQm748jem9NcrKXWVE1VObieIvoVXLzQoElUQZrvsiTvd2NVSttsJAZLpfJqF8UeAldEBSoIDx
vqVPce5ixfgJZhF0esBVq3VHepaQJsm6j6JD9UtXEs13ptR4ypsm+0TdeqOscO4TRwNw4bvzmb+z
mqqyKasKKTXQuTYD18KQZN8qvXJCoCV/+DhpODsU5Dtk51C9AjLydg2njByhR0vFRze3lPbpZMnx
RafMFqqoiPRu8bSWT2b1+qPstjQO6UVRflsW+tUBlvSRusOga75Vp5pziKXWuhVSp3THQonD7jlX
8EPaWXMnjbvBTKxfH8/2HXZZp0SM0AgvKwi4Fgf07fiBnE3RGCoyhu5zoB80BITJG6rYmXZYkFcX
pW70V1EyNvdVPWqdN1dA29DWbYFwfPxTXihib5YCNiCvC9JokMyL+Mnbn6LVTT60RqOg/4z8nGsm
TSd5GWIZl6LU4wtdTp8i6tG7VDMf6sJMb7DOmp8lI3F21thL12mYfdEqlOgCaeI9FgTzb3ganZ85
mfYlKgdjV05zA4poNPc1nCIBQivQy91gkAO7sdlrwS7tEp4GhW2jdG11lV24DT/jm9llCZYJWo7o
Steo8ycQfSGY6sacf/bmnPzo83K4k2yU08m3JCcFp6WhtANCrbqoZke71GI7f9CyUC135Wgr1Uat
Yv09soFgORT6wrRzFlTq27WLtQnkyFA7vnMQ6dHOr4psr0+fP96hdxIm61FW8V9wy5v9hHgA9191
6I/SU743rzThyc/B03wr/e3hXI+3tHZefRx5bNQCqNQiVuDNt9XBCF0HPQ3F7Y7Sr83Rli/79flb
jfbusbBYFadB4dCjcXfwwuVHnaPoatcMmHx3JDfYt5dgcT5e1HVWsYzKx4egKN8/nYzVznUD+JdM
jR2cTNI9kNHveod1SJ5ecSp3ItsqN53dQ9TaIUYs1f53MjRCFXI5xYnjj3/m225w1cf/TLA8ZN+3
V3XdfVum93q4VTi1gITmPYLuvi489Vp6imxX/5l8B26CtdPHK7mO3OuhVndSn6vo2o2sJIJ+B6QQ
/QqsR4g88cfDnJsRUs8GosqL1Mua6162yVDnIYcS9xzhhr9flo+vLQTmujGjcyfy9VCr4JwXmjqC
YWKv1AsRX2rRxlTecR9fDt+ruax3J7XFrKLjwlz4xPojNZ/ffGHatf5zmc/Wy39rPqsdqjNbQxia
+TQgKifUc5Px9PHmnDsDr1dsdZ0mNb62Rs2EjO4i1W6iGZTwRpJ19oN9tWarIOgkFRTRjEnUhpt+
rw6hsisP3fHjeZz9TOFnLeYeXIp0Od6GPpzSS/rSzUuoHf/Ij9XhZV/4xzLY9nd6buFej7daODvr
0jFNWwdnzWs9utBrPw8O/+WcVqEuFnMv1SPXR4srkKXiOFTJsxtOzQmsyr4odU8rrG+KJl12in47
t7nm1daWnOI7GN1y5l/PdLV/wVRV1BDYP8R5erzqan+enARbq+nGHuBrFfJlFfQXPfwUSSk/lfa3
MkjvG6felUF+3xUjKtutp/DWNaUa1U6ndEtnMVgd/hZysv6lq+tv7hvevf/ZExkXGUDMW3uyse1r
AmkzZoY2ThyzqI92FuUSoV5NW5KjZ8PMqyVfw1vVdOR8lWy89jNSd1ynL1c5/54fCTPlYfMqX+p6
66v89YCrwFmkVaHj+/mfuMbVE0gENYD72nXwtEXUWQ7MR4OtPtXSSEMH8R/H7+ufWMG7Q4FSvXql
hReBfEi7DXbjO/mM/z0V4ILQHoLqtE5TJBrFmt5xfi+d03KH2zjt3dYjU3tZUOnXZopy/pD8M+IK
kZcjt5XMS9jOos+NeR1qX/5V3KZf//+TUt+GO03pNVH3S9xOD4mJkdEv/Cs+Dj9bs1idCd1s5L4V
DNFAASl2OvIbY/rpvxtjfZ8WbRi3Qc5K5ckunmV36pNbiBb/5TCrE+doYQ91iKnk8xKsI/Et36ys
LJv6/lT/syOrC0FI82yPFZuefueiG+7740tqoP+cH8vDvztiBuRZbjqepGuoblzipaB0XD9S9Oho
p6hOXV3fuLjPHoB/xlgjWCUI+wR5xkjFrSk4Y/ju5d8/PgDnMhw0J/9vHmvwqggU2J0VY3QUU7Vv
VfS3gD2otrimUS2wqPBA3Vx1NGxoMUCD88GPtNgN2ptIS6/0tP/ZOcOfluCTGuNTFM73H0/rRX/j
9WlgWPon0PWwvKMfK6+ubi0EwVb35eSLKDJlL5eq6qucg0j8HvBKG/dhjS/VXoJuVd5XSG6C5Jtm
0R0FEhA1/jiI3CrYoQWfCz3AkY5C4vwry2RreE5bmdI5bgN98tO0AgNRzKYOw/tILUV2IeEu8Tsd
bKc8NfOknEzJAXuMS6orZkn71oG4LjvL/GZXloQLGDo61k7CmyrfZajcFp4pQy/CaLY1x30UCH3m
Epdskk9T5M/4dcDZMiop/Kqm85B6ndOMN/xNabaPBN0EtyymKLgqAyv/YwfdeJnrgf0gtUL9parZ
4v5jUyX3JTkafSUsBeZIejePd/JcOq0nIdz+25gGJItUbcgwQO1p2hwdtE6C4xwO5bRblEfTh4/3
6l3qyF6BdadKTVmO9+Qat4BOiVPEjjL4Td+aRwSmwt/QK4fa07EIdFwm3R7bJOvRWO7aWuxzc9CV
u6Qrh9azgtGiggLNJdjIzN9VmvhZFqJ8lJswq8MXb3VyYwy2Waeqp1CYVNJlihZMcInLbaDtijQs
f+szsjoUY/KEdxSoXjMH1Y6XHM6p5gb4e4ldq9O8FLz4IegToxC7ugqgWDtB1sSDb1RZt8NZBgoU
Jk0/B5vecQHjY6NzcG5LgJ6CDQPvuoh1LMH2VSGjCyFGWbhYsCWx3NykcZ3coRws03ptqYbtEoQR
79CBM7tLK1fL+KKcy8yTlfDaVBtNcS0cqfLdx+dk/Y7l6b+0S5baHyBRY92GNTq5N9pGnn0jmJOD
VTl/1LpDGVgE1kFYsVvaB6Nvf2iNamyMvH5BvYysLL1fHDYQFV3ltTFCOmTMKo2UMnQ8gBMsgJpV
Xqzp+HwE6XUfdRuxfx2XGZJtVgiaSF6857srQ5mZUaEJuDqFedVQNLythjzYf7yk6xtmGYXvCVoG
SHgsJlfbXPahjRtDJ/tRJvUePmb2RZ6P2j4Lrdn/eKhzE0KonWuAcv97qRknsQuBqZvsY+ZLP8NQ
iupr0YfJljjcmb1adgqAL1klGuKrvSok05F6PLp9TY47fw7xbrWHdiKADgkCbiMMYhBvGwfkRYX0
7Qe6qIYgALPoE0DmXyU4WQE8Vo9nyLTApvt92BU4fSSOine0mtUq4ve2U0suhaX2TxXq5eAJHAkD
fOFU7anAXLl3sYUZcJlEDzT0BkTdbbfrW+1z0A/GAdJw92dQ+7jaGabaB27d4Nbkgre0FZd2kq37
KsJF9kIVhY0NVl0C9YPj5RdkuUcAlp3yR5nyW6ejTh3jtDe4FeRzBe44iOu2mJWvs8jApdDalb/W
bWpeCWtWHxpZKQe8z80RSL8I0gqVgly7C0alDb0JfZA7ex6ZXSTbwxaC+UwMWthJeD5QW9dAU612
EskViJushF8qCZiPwhnnxcGYIqFnp20oeW0bZPFB0a0MWATIWq9WIAGoaQhttKx4vbtWnZVbB2wZ
dr3V6NTR1Vx6Vjza3oZGXJbM1inSGcToZO5nrR1v6PsHNj3+af5TOHWKtXk0D53bjHN3WSeZthEb
3r2ols92GZpG3YuY5Cq56fVKT6VazH4kMrysqrFK76xAl+6bBA1UGkFo5WRlU49XWGqPR1Rfg99x
aGlf+DwVzbV7qUPdBeHsrRC9flnCsoJLtvwtRGoqxKsrM+wHXIWDIUXUJZDQ7a+l6p4/KYAMqdUp
s8LkMrSy7qJtK2ujWLO+IpehkYOkc8mbzKDB+nZbrJIu6WTCmtAWYxls2PVevUEI4TbYBIWfHQoA
Oi18dvudyl2eJnmExG3qKwBoTkJNCk/im/LsASpw0oTyn49D57tyxMvc4KOiMGxQnV4TNzMBPrZp
rdRPG3M3RNaFZoqbuJcBpgR3QS5+dnmoQpwwD/E8XQ9C+bzxA5bX7Oszv/wAyL4gpJdzR070dnGH
akqp8iNlZwSdk94URpc+2ZM+BMARrfZ3qAbq1TAkc+BF4Ft+5o0ZqN4wSnSo9d7OADDGqrZRC15f
KC+/CXPkF4oDQLZVeJCKSdMEFrO+kCRLuI46j91xHCH4bZysdz37ZSTITapD93gROF3NPkoVxYoV
kRFjAfF5NZTJ9CqLEU9yh6zSa5IfWiKfSZCdB3mc43mvJEmFcptdDg990CzaoEVjgdSczN506Z5K
/4IaTZrgkB6hHAITa5UgAmKKhykY4bMNkePx2NFd0dVbIPZ1uvCyEC+QgOVJRVny7TGIM6VQQwfy
VRtH6WdRmxYEXj3bW3Zk7j8+cutrfBlq6aqS6NGxp1f4dihTlYBBRAaOHx3QzwyEuysBF4+yED/2
uQZSvCUIem5yCyzYfuEggUp4OyKeVVUhD4wI3UO9V9hdYxeDHBduX4fT1vuUv2z9Qb0ebHWkdKfv
5mAyocXKKsJx1CuEVSHQmaQuqK6nj9fynTfHspi4gcFhIqdcmq5vp2Zmc4dgAPuGYk7T7OngZ4kH
f4ZbNWwwZgVa25R32KcqpTs2zvBziGqBeUNUF9ohAFWbuPOs2LeC1Uu9fDDL2oW7W1PiZeD8OpYH
DTIekid4H5pfJaywvtMIqvpDV4eqdtVEgbUF6Hi/Xdwxy9MeHzrk4daiaUkodQhwxkjfWRPEEpP3
oYErfBqVrh3yMnQ/XsMzMRhPVl6oL9paiyHG2zVMenI8o3ISf1TEDs3/ex1hkNmcr2zJuZrFvJfN
InedvvcTu7mwm3kjCi1//9sT83b8Vbjr0NDJekdahLaym5miP/Um9Vuj0pwosn8xFjJ7Ks8/h69h
rY0b1zrHRdUSv16uJA9AIwTcoJ/AGIi5HJ96sJrhRpn4/QdPqmcjUoWwJ4ZK67xdMmEaZdi/+4qK
1VjcDXi/m7lfOiRSdd89j5tEKM7LmTXFyACFEWhXlKhWe9qbCTxtlCuQpslmr8zDYQ/zujn2oa5f
xVWUPsi53h/sKSkvK2uYbgrEmTxnCKubWUj2LkTGno5PVSNdRAx080AgRmrZlO17/YtTKNqlPWuF
VymSfjKqsPqMIqWK8FIYX8DCKg5zZbZHuY/6Pdh+wk0O+SkKjQ4ootbvA1xwapyjxvpuMgGTzE1j
XdGfToWLDE7ndm0Mes4o0v1UULlHfEXfJ2Oh/Y4B5t2rc1zezKkt3UhtNhxzx5p2k963J70zlUNn
td0DBe7Gk8ixvQTjtl0zFsNO7oVzJPHRkGnSzb1dBNKeB2TzZ1CkaNcnEIkYtvhkBVRHXIWzshty
x37sCmm+FrZRPdhxP9zNCHx6EJj0E6/Y9lDqtngIRc9TIRHSgtoRO7RcjaMqDffoCjW7Yqrv7NGY
IGBb474qzcckbXlvKEnmoU2Y3zIcxtWpWt/Lbd8ddKMLMcWZdA82jOKDiNae7SCTfbmSWi/X03rH
ZW2fnCxGj0U02T5tDWOn5hSHS4HQkU678mBKiAHZulQcdLWWjpIhmSg+DknbuA6lMa8O52rj41Le
J8lgIxGwhQqOwxWv4beRJEfROM0KJfNrwFRPVdj2v7kCI+FGDQhctxwmuT11HXZ3V0UX1K3Xw3eM
XVGA/TnaUjgm+6wi1T7K8ewUXtF3o7ODYJEXNPcoHOynesp5M47JZtX73Ef6QmEn9GKfvC7BBGCR
VXNWYvJA6zkI+nsejb8UXRxEjsH2EG88dM7EeAKuTBnXxsfynb0JekhpPKVj4ltFtsNyPPLk3lR3
SjRvSXAua76Orq9HWu1JgnK0jsRV4guzHv3C0eJLeAXhzf9wdh7LsSJdu74iIvBmCuXlpe0nhLbD
m8RkAld/Hr7JaZUqVLH/QU86upVFkqxc5jUwECcGfgwsPr5OLj4ZCRtPBToQX+a3Z2CukmVKnZrI
4y/MaSu/DJfOyfaofwaHj5e6EOQgAnsQJ2mKWO45xpKGNtjHlty9Vi6u5djj1DOZhs0d3gRApA9G
0Sp/l/Z18wufXHt+Aa+fOI8f/4pL9+eqxgstCrmglf/89ombdqlGGczj0ej79KGeEZRCDgETqcDL
9lm/yDD1M2PrI9Ud4VGP6lVKiMvoFl3p1VzY+pVzyMe3CpK8g7eiFK6U3utUb3U+//bmSu4trXef
pDKvJQ0XThXzB/wlaCQDiT5PYkleeq3ukGBw1aI98UFVW0b901YWbvoM8Ce/UhJdiixAQFf/MCRV
34Fcpcyyya5mbk23uR8ACUTgtKBA4GPZ4rnqw+4KB9ubruRGF3YUB6lVZxlEH/7LZ5mzr6V1KrxU
HkVcN1vHHKO6aLooxUDvygNe2FAolYyrSPygBZ3rt+IRVNiBFORYEw0XkcqXOva5kIL+R6FdM0C7
sJtQBVegKyohgHnXx/5PD7xqOkNOXTwevcXYiEz/4fWjHhk9FEXbrneOLKn7NSuLPv5SLu2mB/6a
vgLWXwCk3y7r4FFvGBjBs2y7JZ+8jWVrQefTr1lHvhtwrBY9HrrfUI3oANNeeLuSayCa33nOeJwG
Z9z4wzRtx2Ra7mWcffNye809jG4SIVn1srGdgowMvfDyyul5X8evvwIVYJDSyHqdn552haHTN2LU
EHj13p1VedM7MFs+3tVLJ4e2FIeTAgga9tmuLoFEwX3iZUKA+AybJBp12NLtaN7YZfD947UuPhFY
O5q3qwDDeZksirpOl4EnAhW8bBlZ1LvO0/znj1e5cBfzHP9/lbOCYLHiXi3Gsu5b8LnWgu4rBwcR
d2/JT7GWG6SPFaSnjxe9+GgMbFfJN6DP5ybrvTVBzBP6eFxcNe1kYMPnNDGT+HiVCy/Lw/iO8wCk
CcWts25GUHuQlUpeVmHj4dwZ4Wynx8bR7nQjVVeugwtfObMCBKro5OLIdj5aWybV2aghyKOBZFOB
FMIYpw8xg6zUKJ9nxObiarpy+V/YRKZFXMhrObnyLN5+d6V0hYFJJlchgH0Uvrxmm0yVf+VVXdhE
iIQAruigUPufrzJhP57BR+PEj8u8K3COenEhIzzWi/tkjPY1YNalh8IWHoI1r22VSnv7UOnAq6mC
fDxqWR6Ta3vzZkxI5z8+GRcOPSPZ9WBgYkxWuP6K/8bkJekD0arxWBoF9gT9T9xi9NBR/qmW5aag
PLlyPC5kTyzIa6ImpdNwfgmsg1BGDgOPJa0KsaYMHz8dQccY7PqhnVW2Ya5SbbCQKnZK4nfy8fNe
fIkOMulMfnUIjGdXa22Y41T3wQBpON7qcb9nip+dZMzkpnXtK7frxVeI9QRRSwcrfP5xu2L0/dpN
x6NTjV6JyF4/GhAPbGu6Uuu/v+LQ0zHW8Egwft+t1EdL1zTd4Gb1lbURpgbdwCmME4gLeeU2ff9M
LIXMCcFqNRE/f3+ZhNStKzke0WGtn6ui7sLeHdunj1/TxQciV0DJgq6Jfa4ZCYs800UFVMA3hP0X
jIItETUo/HtnNOL5ChjgwmIGqn1kQEiJkF+enQmPdkySDEt/hAbTnrq+S188cnp6oulwTd79/fkj
Tv1nrbOvujQbCReLteSC6W4u3K+BqKMpNfTdEgS7j3fxHe+bqLEa9HHY12QAlbu3X3eSuqKQbrfw
stCXMUUU9w/liLkFstR+up0JYzmWk52KiqyN+DJuijrflDp9t4I89+Nfc2GbgVowfSc34Qo6V6Xy
9JTpaunCHTSSeptlw2clk2xH5XAtxlxYCVVOfbV/QGBcP+fCTNVoMLhroRiPk70RwiFlTyZY+Dbp
9D8/FJgo0kogLSarre/7P/EzNhpckypzPnaxcm4A5ZUQmSscQw2ruXKJvw/VxBDazhjQobtBdfB2
KV/FxpBM3nx0cmdfZN73Ma7TCN/43TLKv1prXnPXuvCpU2bRPWFItmaUZ2fV1+LRsAVs7x5WdiS7
ueKt+dfMMy58ERBR2L9VnYDBz9nlvZiFrIygm45SDzCWQap5rwM4OM3gYDaxUV/72i9sIzxchCPA
vfBJ6OtT/+eNiZIFXa2bj8ncIfdoWn/GNqYR51lqm1e2dwJTdfz4kFzYSJZkwKOvFuw869slDdRZ
Ui1o5qMvm18mpLJ9MCAX9PEi7/Muhjr/WeTsbZWinNqG7TpWif2rX4L5Jq96OKeWNW1qUfe3rZLp
QU+Kf568sC5HhM8AY+93s9QEZjIq2uZ0rGzti7dakIs+3abtXIZT5n7++CHfaW1xGFkNSAijU9On
Qn67lZ5aggn+2XTErmyA+h4Xj/gqD4cZM51PrkzdNHSasvteO7V7VxXSQZCos15SYamnGqX2p6rM
mn1ZxSm9YjHQUU2s27LRm5fUKIoba0j7PoLNbUa28IqbwpsUyKi0v2n7CemFIRGeCu0ui3exXell
SNc5vgMN1IU+iMKjUUnjVNEjeTTBdHzSpiHwIoE5bP6PnTygCswliaMwFWiE6Gf70Go0V/TatI6D
NnvUXUk7vyQQVndpJa/xl8+/0HUt3i8tCSpHYDlnayWDagQaF/YRD5+pD4clU8mmNJ0ijcYsz34W
wsv0K1fX+SezrsllTGOXV0235yzYNcWM56Mo3eNktt4+bW2bOZ4ywo+P06Unw5vIYwmaSiz59jTJ
GMZk0bbusXQU8hBFM0RjajWRWZj0gYupu3JbvGvarY+F4uy6ImeX4czbBTXPnDk8jnt0u2A4aE1r
hg0KGM+DhTSRmwhwXDkHt2xSbHZ9zNj13LDQgkLX9OMnP4+C/BASU5uaE/Y8aKAzYMnU81OsQnNB
vAztr3Eamr1hjPWXIK/ifaUPaTTk+jUpp/Wl/bcp/L9FUS+mUwi1GjWDt08fGJpUDYXV0csKeTA6
Ld31pdPdlznWBR8/34Xzs6q+kBEDMaA3eRZybVQKumnJPYwcjI6Js1mMr2W/oFn/8TqX3ij1DF0l
GiEWwO+zgwpWwq/GTHpHXbDXoS29dqePSCEUGSQhoTxYoxXSLX2qsMLtE3cre9ff6Yn0ruTMl14p
n+l6zQA+fIcVKl00D/0gc49Zr+wosaV7EF7rRHm6/FCWBll5MKYrl86lbQYIt+LR/bWBcfb0peah
jTVpzlFOk/dNkQyFlUj1K+jZC58pcBRvvaxxjaGH+PbcpAz5csTm+Ey7AC0VF3O0INHmTREXWWR5
+VXqw/oHzw+qS0aydn5poJ2nqj20OzHifHPE/gPJnhicyTar5jwODVz2nJsCsN+462dEt5jeOzVM
SbqsSLVkUiEaRJZkhzUdmWvx6rx4Xj+gFSTlAOAgiT7HLSW6USejsnDk9uNVpmiSj3bc9NsEfNwe
HPXrgO7NrVPqfZTXXn/lpr/0svnNq5QFgw/aSW9fg4Kr5xejjwYD+j1fWsX4Epy9+e3jL2oNAud7
zzQDcAWJ1jqtertKFTd2mnvEZHckhViqstwnzeQXQDSLeWNO+G42idVGQJeviVi/f0BjVa1ccQEr
FOKcg7Kkud+UuQeeXy1SbtFjohkNI0FeMd58f57JAS2UBVHzR3vhXEemM4rBnQfNPLbu9Ad4EKJL
0v00a5YfovJyzQzhgjAZKtII5wFyJP+kJ/x2R50ilp09FdbRJA9cQr135/oRITg0L5vF/U6+JspH
pgzLbzWX2V9wLbYWedoCIFu4urZECwPQYZsLC1OVMqjBguB+M5mh8vWmDK3S9p96IWfEMQH261d6
G3xw704E24WEP4LGXJn0HN7+/mDu84ZGkXWUDqLbwVDfUK9v24Iy1VYtdEXlubdaW9oPjoYD8Iw5
dNUAFOZpMFiGuvY02ngTWbVr74EFPaVqeDHisd5W+KruBr2QQP7VTwvo7rYOkiocHMx75FiaD4sb
yG2iVwB2DKk5m9aFIOpn6anJKmuLyx2+LTGVspr0fD8jsYiyYKZvyqYcw14TCIxCXNkWSnb73nRf
GlecqgC/KAZHN12zDj4ywALN7P6iNYcFB3LJyqrbeyycjI0uhBkamvdQWErHwEh2d82YJdSW3V0n
hu950k93eer/7vTqhhGruZvhtKH6qVc77J/+mGkTh44MsjB1WoHtzPyDEiC4m+L4x5KmP3V/QKXH
6lUYSxC/Sm7TLJ22gFVOYlLtrgX02XSLCr0Y+yo0T/3tUqJCMtZ9FuUooaAaqO2l7p6QdzLDJZ+b
XdGa3aPyp3mHt1wfpn1TbHLew6a3QThTirdREOefF9PXjvXC4HRy3Z+pDPSDzVD1E2wBta3ieo/b
DwjlxblVdq5HWgo3x29EgenN4m0GR3wCbeU9rRswVNqdCtxfntPfL31zFIOcw65bBUF7rHWC9JNY
0i0f9C7XhzJK434BU1poBz8rX2s8hspMxM8zMPcwcGBVJRkuKH73mGjuQanxG3Cue0z5Fujq1d9y
1NKtqy898nDGbdmmG96Uv7ezGrqayOwtqrNP3jh8yfzkPpjSyMiqBg0xl0aWEe+9pknCvkGDPFDO
X7vujvHgvXp1JwF+tftGd26qxnPvmlnsl1zbydb+nFYlxlR1JgAypM5BZL4GncpF1bFyfFx6kh+j
hLczGlJu2qHVQjIveVt0+U8ArQZqUeNpLopbgOqv/rRYIT3dlyxDJjFN6P3oSrc2nQncKmvbT4tN
uiKrIkDmtuy3I+4huyn2DqOQywplD7beOELYyOlDp7yT0FT6azxk1kH4yGNYsWR3Yrs7KMPHpQxh
lDCb8q+5Cu7z0ftNWuuGo2c8j858w4BlQ5687GrlsQ1mG0q09xBXWdQh1jOJ53RqhGmRRJpjf64C
65fXG2inTHRzZCIeZ2PqD5pYbpSDcVjRf25TEUSm3qHR2us3MjHiu6Stn4e+/2bM+hcp1Fe6ikj3
4x20LTCLDI0OP97JS6G6gESLINai7TeO3zNL3iBv9jCq+QT1dd7L0TwkWnOy7EpsWxeYS2WttKFU
RUZR/5jH+hn6yny/VPKXiwDb1qyxdV2WOoBtZqrV/QpDuGZrefYSmUkptlPunrJGy8M0TtN92XXT
zkN8PmyFUW7wLvsGER6FRm95oQX7NFXecXRHZKB7wDZaRU05xO1d4WAFVjbA5MYmvtPsDH2SRHFQ
luRrGuu/uXl+a772ZZw88xh45eeskjnOdrLcDabx2guA1iVgf8sGE1Yu6lgZyT3/wtkrV3u08GsM
Kb8E+U857zuzsT4HpavuMITCGmyZj6LzHx1Vm/fUqHdrme21Zo2JrfyihDZuZi3/DuPtNQ6WIUQo
D+tVZ97rTn2Pq4y+sfJg2BKY/rbY451gtI4P1uKsDnp8Izkad4twI8Wcc1+02a1Ra197x58i0XhJ
1CaxhzEW/nOw4wNOmrealeU/HE3cOE7ys46BtCq8xvaBO9z1fnvSrf4wj7kelol6doL2VymYxGY2
11jXdL8SN3+drbTbA3v/ZZkDGBUz+DsGxn0Smz+5AGHJpdWXRPO+VbV7cnLT3DTwYaTo7vLC/QEK
4FNvzCNGusEjsHywa4tUn3V3zNCkdZGKz0nFi3L4kbnTC8P/rTP4nxyMMLcd8SdUtT3dFTL/sgLD
D8Qnc+d07njrpU56m6p2glQSi1uC/IghHP3bxubviST1N2hQom1N1XVHe6mOCk97Uba5d2NMvMbK
+ORl8qupTceeEz3UfnIKRvmiJfo9vYkwmLsXrp5voz3ZIRzKTY96npMaaA9qaDq7XYvQVmPY27rL
fto5Vh4OMK6DUPaTWMChT0Aw5rb6MmU4xeve3pPBlpIMiyG0rBpZTcgI8mkLlVW7wU622QK9c2Ie
v3V6e9pgS9dGyFAykcytqNdhGdTJQy/6h1nED25W3s8WxuBp2j/Wq7+g1OWrPvjPY0AYGmAn7yiN
P3WAijYM3u/GhsmtbtMVZdYS4pr5KaOzM3X5Z+W3ZURX/0vuCSz80Kzbaqm1Txf9aWHIRZwJ7sYA
OWA95+RIP7hPK6SNluXkNNq9a9hH+va/sKl46PzxdzyZP6C97s3a/FnNConlWtunTvyVzPm16plm
NZURWtJ5jmV9cER18gZc65TtVyFg9Ucn4VYgXfs+DDPigVmDpaH4GydE9cE1X2EG/TAVgaCNp53R
VXt7xIFwwU1j39WUFvBlD8AbbwTN4JILrqFBFQrhOaEj/Be3cC04WdxIoi7ulDf9sKvF4RSaT5Wg
M5ZpN4kGxV7i/LFB+P8QDNpNLN1ls2i+uQ9wGgtbSzz4Mvgq2+BRy22EYYX7MsCTDDUnk1j6sZt5
1TymXppEcRc/0WqzMHg0n9Ki2XVc46G/dK9T2QBPWnbYqG5Ihw6TneEyh1dhMXwWDYTy2QmiSdon
zTBpjA6/at8YD0rTTn6l0Vcy69D24j+mHuONbWst3wqKPpnZZWHLJOEGDsFDUqx0iMY74c5csZLy
N5qvqj2MOy80q/kxpXYPc9/5w1vzGQT093NSPOFcEXEv3fWDb4TkxW3k2f4eb2gZllry17fgOZm5
K+/KACPnMnHNSBX2bW0nbRGOPchd9ka7aweHDbCD4SkxfXhm5oTosjlkD7Lq412t53/iZcpvC0zY
NrmogaYP5W4UOMSPGls7ExnjUnI1q8HZUrcdOnyqNxS7kNHUnN4EtZt9YpL63WnzPJrKZH4Wo4zG
ts52jZv/STogSHbSYxM5GfnehtgSdlgIr0f4VYHgjt3JvWU2sFpCufmtNuIzKic7DzttOKkRWJEa
K31Pot9GOUrOh3LgOGBrdlt5RvlrrhsVCg2mrDn6+k+nFsWT1ptylyX5PVTzlxY06gH3UxmOZL43
eGTclzIOsPMrm63Ke2vjqhjdjyAYDwUkg2Nt2s7GiA1nP2blF8wCrDDzja0mmu+drPNtYYBSTcWA
Cr/SZgpAmUSeS5juG7PZktijTlugeqqXz4v0f8bC6nZTnnJ1tk4czokct/1CprIk+h8od3+ZljxJ
s8RnNjPlNme8vaMxHmAzuPihSpZDzKh6Q8dKRErq/WmsK1C6pvuz7PJbuG952OQ1T2e0uKQ7wQ2t
lIW8x/g1L2UQJqiBxihxdpNxbwx6HVLTjnvg7Mci93COnK1dwh8VrvgKnv47s9ufjmiBrcU+ZLLK
mTZO1y6HWdbI3+iHBkhmlqHEgg/z9xqJ6zAJzGfplU0YaJLwb7M33tzuVWpJVNca/cWZIS6OXvaw
KP3Qzcufzp+GTSeMRzwyf2rlAlnfLZM9CLDkE8YYFGxoDoWzzIwwids2dE1A0uisMQcsd5XWfaZT
9aNN/IcWucrNNFRGVGXWfQPucdsaEIQxnfk0tt63oB1U1IrCeOIwZJHZBk+lhqJ4a6gcOqYBFDqo
xdHJgqfcb8m7XLPZaziD2352aDw0hiDI33tlgAGlhdoODplOHMlhGQBlN1PIhbVPVN+/jkK7qxd6
hF0/g4fri4SR1/SLLYyjbtKySCnL39k9Co30xEXoTnG7KRdPkB53n2bDTbZ0dTVsHaun1ZIoVLxe
W5A3DZ1IQ63wNrXTP+p6s6W/g/p1VSOsYcwRBIHjHAwNmr6xcZqGVcIMY/lt5voHdM2XqCoATeuL
hS0rihzbwW1+Q2U0DpYzNGGtOJUJFdceZmN7wkTgNrApq0MKJT1EwXhTaEN/bxV4I/ZdtSut8U8x
2G0kKaYjp8zIjzWOrJn1/KsAkfNM++U3eRq1VbcXgXbviJ6wB4Var9XPqV5+zhw2Lpb4jwbQjVSp
O7hj795gIWsdSoes3erG9gimdAtjcHhVlbPR+5h8vD0u6YQ9qj48MW5gBpw5Hv9dFYT0Gp9NmI07
OTuvlUfSVFTp7aIzH8+bYJ+P5ld6QsaDMeO/wCV80EduWIYG6DUMP6q01g9ebatdbjL1rQi/B68q
7mpV/XB60zgMfcvZLiG2KUP6nxqsFENN5C/5AOk0Hd0ERSLXR3xaDn+0koHnkJIamtYNPY9Xb2TY
AWOWADC8Jj1oLVFq5k1tBvc149IDveZ7GEc3A53baKgTas4xnbjdSn3fa9LfkZw/jSOo/0pMXFPJ
9APaxBCSU371xkldaRb/T4j4bW8L1i29WZhvNEuROnnbyaiTbnGrRpfHnIvav7UXA5J/07hpdj/7
QZ88Dl5hqg3RLs9P6VQ0chf0Ahgt0tHBS10WbrfpAVA79+AZdZ/iopvtDU5E+l2HyF7/rbQZplJr
d8OXsY9ls9GHzNZCZIsZ7QezxoFMtcka/paqqH6M2AhQQ6UlYqPor/jBrph6avXWVir73E9Ngj2A
ORIWAGyn13xB3/GRwQ6yBwxeoP46+Oac9XWyyWjc0u/N47wUdXCCWuHVT1rrJF7oaInm39RK8t7K
ODXssJOTp93hA+s9mWZfZDdVEpBTAouyr7Q53zdZQV2tSBoTliLNwPOXhBqr0CdkEcZRtwgRRXCr
LLgeBtDfSE0pDleL1uytuU+2uNmKK8t7F7qQQDaAma1CER6qK28PSZJ4whiTVocd2XTZ0cgGx93Y
QYI8uuoy79P0v7jiWy0ap33RjZ+k07f0Qw1FQ6wsMv11EnpWhBVC1NNOwTsXG71OCYK9Rx8w9PIa
H/GxJQHqVLp2tlp/zHZxC4IwNJQ1vzad3mGP3jT9HFZTD1/Q7Tq32sYDjMyIWtV+skC63gNTLn66
RqVPUMT05DuNhyrY4NNS4Vo8mgNGJQa6qaS8U6tDKK2mV8rk+BusL0cPl370yfndvFh2rbK6zdQn
7WeQ/CuGwp+Lb9CE1J/Ctyub2N4XGAsnqLjTZEfTPFTLVNubHKoLV0McB/tGmvL3hL5ru4ElUO5b
AVShaSZ5KyEiDJguLQPiz1n51S6mQNsHclQebRyrajYZhpOnumts5BwxQh2jhbmGugMShrt6kgX+
qWmIu5sWpnKBHXSXDJuPu94XXjrdWTD0aPoAIz5HQYzEeHeeKuvotnGzH+pU3mV2YV3ppb4fwK3q
FCvPHXSy5ZxT7cGzS4cESR3zIqBdlOG3HeyNHuw00pWpumZYe6HPDacFkDBNZ6SFzxGTVM1N5haN
OuoYFHhf8jg3f3dwF11q9YCywBJtnFzBWvyPOn0WY1FfYkIBNwOhlfMmvmMPVmmo1j4uml21kYv9
9I1vyAIB2UZk9dbJ1dzeMU8qV6xjymmZR684yLZYTqVbxlyztujWfkTqb7skkN5hWFLXOOV6W/7Q
ywXyWO8r9TCKwc+iup3j5bHvneIxjunb/POxQKzBA6CPFSqE8XWH/wNWSWrssfust45JaqQvekFz
KUKKCdLzx+u8H7oQ8qBPeIxmfSzO1+P5n3W6YLFjE4eM46QnuK472nCbGWXyUtM+8ojAjEA3EpMQ
FYLsra7iJC+EXOiPmHiiyYMC7rk8oDO0JRjU1DlONpY0D47bo2TfmOhnlHrTOaEWiNh/hEpmpLfm
bLtfuiofZiyHml5tKkzi4S50w1hHeotNt5P7qbbLWt1MblXXYMZRMxN4yTO3NiPMCTPjq9U5lbHl
OeGLZZbxrItG/DEUutOROUHppWwyEHBLEFBq9w59oa/6BLJio0QRtCFEbeNhMErsrFU52tqm7Xvj
jk6hc784KFCFSTH5Xx05JwNlWR0/NZqOHJhdL14VzUAQncgZtSbbDcuYzFvX0ET85Fmu/xPbT6To
lS1mN5x6/t8rM+L/oa/Pvg6AXOtg02bA6Z1D6SW9HE0l+EbTrNrGznfQF4d+KZ49J9lyj5zoOhza
3NnVmQcCgP6wPpxgcF45bhcCg01OCL0EtYEV4/H2uMFDwXvXBYWbuJKe0VzOm1Rv7a+trTFQsfJk
+8/HGzH8dWzKk7+Hk3p6Vzi9xXpgBtu7MemyX3OaWQxrBBJQvkq/e0yBIrcs1ZWVL8R1wP2g4dcB
3Hs7PJRFVIGkyYhtZDdsAJzou3kJrnGZL63iEOzgUiPl9I6M0TUWMU/PwdClCSY1ua8zT9CKw8e7
eGkV4ikqAjB/eW1nwagLSmdKvGRCVrktGqr2AAXFDE7oNWund+EAQ184NJQh+PqhpHQ2aJYNPUM5
DslpcSxa5WZi309TpW2or/WnSs/yrWPHtBeXRQj832jF/+OD/m991oWrDbTqnC6hrzJcfWUnJ+o8
9WOOfTNqxPCvQEQbK3eTOb6LQoL+/lCqbkL7w2ji47gUxR7CYXJbtfjMMdsPorbUxU53YudKAHgX
6JmqM3eGgKVDmGWY+vbLG60E03V7TE/C0roD6s+rFF8yP02rn5imUBpbHMYQ8Cn+2S1uXdlB4twH
kgso+SytFTVZfG6J9ORkdfMp1xqUfx3Lr+t/jS2sQ9KMbNOKUPfPp92WUyZTnMfpKU/Xkl+U8X6s
F0QMsPo9WrG6Jl/0LqdiPfQg+PDAqcG3Ojus4+KbZT5P2ckDGP+lYQoYKnsJHkTKzPCfz+UqzwDs
kbWIY2dbGHiyGScXcTgAivreR7/tGc+Ia6f/wgNhtMGnRyABh3GeikqvG3QTi70TbfzuQP4+ht1U
VLcDpvC7jx/oPXpqlVuCKcS++QgknMO0SKEWXSV6fdJKTIpH+I77wfG+1UnufW1nfdk4i2ntCwqZ
bbfSV+n2eJtYesWVnX2HneJ3gMagJucfRLLW0Pef/Kfqk37Ruq466bT4I08aedS6idw1QzrvEEma
Ng3O0M8fP/2lRYlxK5SV2wFgz9tFm4pZb8844lQpvYg0HLnoDNlyk6aGFTWtzLck8tcUpTyLv/om
A+BRiWw8L8cI+dCz89oWY9NrlrFy2lo93/kCe4tQyDH7JnsJjkLFzu8xzWj6VMrxKHmc5TGz26zY
OMSVdKdiy8gYMufzJ0a1zUtZZu6f3tQTsc20ddDraDfTKLgaKJOab3IppmU7GmVAA02V9ogxa6yj
WDy2hku/KO6wdCjQu4msYFrdhDzuk21aYbKBNaHjfA5mIR4apyk+FwEwkMhUJqZjXhcUv9xBldpO
9xQQBsNambl+bFpPppXhKNdzfJMNFQhJulvFi3enjMFL/laN4f9OFnP+XTlZcXLGUf0tjEF8W7x6
ShjaGulzgWgD9owqwW6yaqaSoesAro+Y2omw6xEPDHOQCr9rS8zMgdXY/cFvdbnN8cT8WrXI3G8a
c1Y65miqTX4zRmwZMviAsh89o/C6pwIlnjqkdJLxfq4KWBnmPGpXDvWFWE/SA1cNYi+4n3O0mCr0
LsYFvD75mRkmFriZSkAydGmP7xcaBC1joCiYvn98qt9lCdZKI6OfD1CNNOE8lzfjqmCMJFnVGAOU
iUsfUont/2susq6CKyghg8ezz6OuS1dL9ctQn5JlACqDtbFThD4X2xB9/DgXoiGRCdiRTXoFdvXs
Iy2cWeZGadQnvdawCo7txEBRVQM4VBTYrF/JPC6stjLpvVXEwIIjfdZ7CvSpSIE8NKdiNHMsXfuC
ljP2bCb4G1siNP/xw114V6vlELBuE0LeO0a2p4xqkr1VnUDra9+YcA7zZhjHwPw/rANGlLYWtzJs
xjUS/ie8lvaQBliDVThwpfZBL333sGSJcQUm+r6hSMuMd8QACd/v93w7KUFNlW1RnbJEnzZmMcsv
vtnG913VVwBPMnPpD+2SB8vBNKiqQ5oXzU/hO+kDtRZGjznR8srxeVfprF08ew24XCz0O8+ibQVM
ykIVtiTr6ZsNTmMC95oki3yd4lbvxfD48Rt9x0EnqyT3sbnLTPpINDDfbjXdQrvSlF2erNQgmZsc
+UkXPa6fWtn/RILFwfPTEU1oJvMQDdDemC9U12gal47xf3/E2XWqeU7mL7FbnmBHMNyF3npoBiAf
sdnnV8h7l1IIWurkYHTVvfdmon7siAF3QyKBg3pNlLdNf+rplJ/gu4hfKQN4Rp+myVxqKZz4O9rI
UmOQNzlBGupwOpp/jkxrMkjNtzqge++UfhuFi4ZRpvmpErETzZmX4o+kJ1coz+9j+7rKKruBZuYq
pff2NVt9UxLy/Oy0crRgrMyt9UUurlRR7Azj1qpF+0s0OEyGMc4HH5+x91GD9BNhN9pFHlOW86/Z
6aouzcWQnUpfYvPL7FITu7HrZLX/PyzEFULYgGD0LhoyAsj9xCpIrUVrM8w3p2a7jL1zzWXn0mZa
OgaC8MJQ0j2vN3vLUjUE3exEUtMDVbJQAeq7PPm0DrY2lii+aSQtEeVLM17Zy/dfCgBgtGQsCNhr
WX1Wj5mpn49WGecnaSsgI13WBc9Tghh5qPQWydqPN/RCdIAcwK1JYKDkBFr89th48EGtfmnzEwXe
vmyMQW1yj3otmuG+mrueKWkXuTD9DmbhJS9loA94KlftP9vVrwp6NKEZNePMy7z57e/oStmpQlvS
k6ec+KQNk3hwp2XZgV9frgSISzuMTB+6B/ALaXKeXangOjFLZXx1SpXvvUI17p5tYAnb/0faeS25
rWRZ9IsQAW9eAYKmSJY3qnpBqFQSvEt4fP0saB5GRTGKoTsPfSO6O65SABOZx+yz9kTy7/+H18v4
AXOaiwubdRr7aH2J1rQjxw2XQudKxKmxb7Oy/akTeEWrthWl39fTGHqtaqMOtoOEuVuupPHH13+T
c58oj8t1yL6y/joebEqdjEyJ6KqXpuG1TsLuJkoplny9yt+XG+xpknq8nJf9e3q5dW2qxmQTHEIR
F5tfmu0vNATCqwbxoCYapsRfr3fmp1TIthlc4najbLL8/3+EEXOmGWMw4caYiDG/T2Sj3oimlw85
R/qFe/vvVi23J4B4zh46gPAsTj7MpRseNjGHnFVVaIlbYrb7PmhKx7Vqq61RmA8i9PKsy59NEanJ
ehy0/m6Sxmp+7gi3OjeYTPk9l8MYrgcUuWzbamBY3MaOYwyR60Yx18zeth+KEoaMnA0VOqO6GYTp
xjP3J0a9DT7IKGGGEraaQWO/N/rqMJFAFGtavhX+RYE03w+TLQAC4xy/qLPaSLpwCi9XyeeEkTiC
1wBijS3NjOnnt95ksdJDQ0uvJoGSr9PnwAW39gPr1wCHE4GQ2FLU7TwzmFH0ZXThh/jryFomPvls
+QmApDD/fHJUyF0u5lw2xx0irZci9vOUMYPS1aLkQOPp0IiSWfrgo46lS02R0+22rKxzTFEEAaHI
lf75wY2+NnoRZMMO9EK6y7WlFKDHrd8L6RI66PRL+r0UpVsmu3EBpNXzeSnTrPK2zouBCScMB7NA
RjFk6chgBSMClXLhnZ4WHk5XO3mwiM8r1Za+XBpkeyS7h0Y3X6fWWDlp9Ziqxo+vP9tzD4f9PIND
HPlw504+WyrtUqeIud9JmbSNGOeczfa2C/Rn5LDNf3i0xQqaqAFovfXXPH6NyydJ+rgTqLTxEqGg
QBruR4JOfr0QCWtDe/7nx2OP8HQct/jWnJ6CFdD0Uqr1YYfLNt935rTJ/RTUzpre2QRdur3EJv57
X3ImQfUkyZZ/V60+b5Ye6ycTXEW9C3NU1hWZolvo9S88Ti68zGUf/Pnla1T5SaSWeTODfs1vSP8f
522gSHOfSCzElG/lSabZHYNwTC68v/OP83+rnCSHdMPS1sm7emfmkb6OU7y7AEo2+lMbZ3Shvv6x
zi5GXYJaFRVHWp2f392cRnCdO1RpdqU91rby6mRW6XVO8vH/WucUrFbPdguFAmu5SLQ7PUr9CG63
V/UiWX290LnfaEEfwZlfEG6nPXap7ttUmoTYoRYA8JFVhlmsBqmJL0WqfyVay27A6tmiScvGM0+j
ZLCjyAirvt41PShj8ZrEOuprC6F7ep/2k9/PBSYqqD2CQndxC/O/ftDfx+3JblTREpDikeETPp3s
k9ToDLvIrJxWGlMPwyYYs90QTdvWqTdyYnlMQW2KInEta59OwU1FPQ33Bs8olQsb9u/zjAiPq4g6
/BJL2ycRJeS/sayVsdiZNHWdJJZWuhTdEEc/xIZxKRA5s5gJJYkEl5dv8hucbNhgavhJrGYn0jFA
6ayUYWu7Kvq+RVrdFM5WbyKp3X39ss98JmjoeEq21eLScvKZjELC0wMg2i4s1HSvjp3lJ/FkHE3g
uBeWOrOBqa0tSiuONNSxJz+rnuhYICWB4G3GwcEmyMBEQ5df/vmBmB4GnsKg/5JPLq/5j6NM7XtE
z6khdkmpBw2BSuoUjKPoyjoBw5xcOGXOPBOlIpmfjA+FfvtJ8GhXs9Xyv4pdXsh4+hr56HNmS+uv
n+lMaMQQKX7ZHM+8vL8mvu3WZDok7MUuUz8mRjI9S403FFo8K/1Fo3vDjOJtMGs/7fbn1yufez7w
+HTU0R0iVVu2zx9vM9f7BhcIgGsA4EJfbRhxwjHhX5NENjtFSXpDTEoTgZ3Wr5uywcc1FrDJtOFH
HSQ+injH7Weq718/zrLFTk6WPxf6/Z7/eJxCSrQGkVi3azrzfnb0a2Xqd9Ng38+6vgI1eqnecObr
IowmPZQXrCid9M+vL0rQ/WdY1OyGSSmpx5kzAKYuqm8lJZz9r5/t3FpYXNDqYaj579JrpdMt02Oe
TU+6FoMl60HOm8JrGbr4eqEzLxFlGXcEQi8mxNVlz/zxEinCVb2KqmyXj+iVgewQsA+HMoPGW5oj
5JRLoo7lDDr51UCEUJJf8jQE+SebsIP3mciaCjqxlm0YwxraJbep6Sutyr7NfhpyTHJSK7M4MGsy
vsIinC7U+k4LR+xQ1ifcJLQlHT3lBNRGWXRmprW7qZxiLwwmHJHwzTjWUi1dCXlRlWVI7ZVLts1n
LgUHGiZR7qJ0w17787uWmc/KpXRsd2o4hK9cmlgOOKVMdtYI1TOrLr0gGzhdkK3D4Yzfgc7DLr2k
zwsGkQiLyMEgZ2L89AjCJDz2c0/CgLz4tVCVS53uc+tRO6VIRCX/b0yfqhGkZVki74jw0zWSsXU0
D2KtqfnNGOsXHu70E1keDiUEvEpeJnqTk88xCyqaZGWIwxVM/ANNwoHyDHlebaeXSqenG+b3Uou0
BUszljzNpeNe1ZoxSOWdzewigxjaqmm0DX3S0LUz2qrWFDxEjXShWPxX6PZ7WbYJ2Cuu2b9/vsBJ
nApl8K43xwQQu7WZBJitULs3ze+qM9zpgxYwLJgexwLVrsKkx9eHw9lXTLAExAN2GY3nz/sHTUEY
Tzma5lqVmfHt9bdQFfgCtPklytzpMfS/jwqMinLucjScBGeZCYyI0X15l9W4B7nGFJUrpmPUn5Xo
7q1BjtbxpOUXgA6nR9GyKLQ55CZEhaQVy8/+x9nH8SPpZt4rO2wPuoHZNIlZWmpFqwg7+lXaTpWX
54W9SYpmXNcEOxdoUKf3Mesr8DJMauQmxZpT09FSYTp2okuJqk9RH4ssGvayUC+NL5xdBXHoUvRb
zCVPTvikhP5do40nt3YgnmNZ4atzO/5j7PT7Wfj5FtrvUkQ9OdYZ8+Tbs9gqiE61rV1g0da1lfGP
t9WyCq8MDRT9Y3ooJ79YQhO/EAgzGItmGGpwZkC/RaF7ozxOHjzIdoW56aU26JmvgEXpBFJa5Ow+
vS4ETNJIxf1lpzba2rHEZmqTwUX+cqlpfe6XUhlrRFSL+85fx0wOspzsLFJ2MowJ261QThxGdoi1
+vqzPoMWQWS1CAz46UnKfldR/9j4o2Ul1oggmIXEKuh+ztNtOj9lEQr6mNmz0iWDX9npR1o7vrag
hxH3QstpQ8bi9MMcKW5tQhRr/lkERkebiABGnEZJRjOXU+KPv5cDFC0tJEPdEe33rhaamZtZ8UM7
Y9Geq9mFLftXIM5ugkxCr49h/KVceHLodN0yOo7zBZx4Zv2aZpcVum8HyjHOrbXQ2o8YigYqprdG
V3Zf/wRnbkqE4agtFnwv4fbJyZrikBIXuaNi6SAdhan2npg0V6pq5rUw9vt6sTPX15+LnRbFDU3Y
DUAkdacHiKVcNS71wS1TGHBlMAe3mtVjuoRQoaivyFoxavn35Q1TJlaHWkYt8SQKkfEHbw2aUTs5
zSx/7OvwEUhf5zXgB7GQtSzYwWwlLrpLnY4zXy4NQjRaTGjQVpGXX+GP/VTEXTBaSoVBoDI+BAM7
ObTUW7Mfv339hNqyU/4MatlJ1HGoNS89DvJ99fNCoyom5k/jece0wRAcmtiyMk9kqvNowcNk8/ZW
C8neEmV/hYGjOSF/T9pDXsvaBxO9NZPfEohlfprYaF2gB/aTncnqd7qfJuHhFAc9ttRVBUijUph1
QPyg6du6k0S0SvUSARTeDYO1QYKv3xaWqpYu/7APJqdH6U5aWb4EpY0wr05ap/WEOYl/zcaWVwAZ
j5ERc2m+nM4itIU1t1FeA1M0wI90+STtmGTtweOZ+SpKGFutYRxtv37xZz6jRSi1fMMkS9Q6P7/3
3CoZo1XKedem+i9qoX4phUettV/m2rnwxZ45nCkakTezmRYrhJNdnIRGkxcqsEgRGcM+xZ/ADarg
Xy2nlrcIzWqp1dF+sU9zzAESUz070HZxUtVWUhI8QKF8UAtH9uDIPH399s6cC58WO3l7FfBwM2v0
eQcedlhnkjLuEOHlzKj24CqiQd+UccNWlaTqQur+t+bn93Nywi9QUByvTk76LC+qFlThvBuhRB/7
KBqvZ1ubr+Zg2bp6ljwU1YwYyO4q5i0jdRfXw+Diami6RS4l/n95Ef/3t1le1B/nBI6RdH5NZd71
+NC6qVruRAP3AQlK1wOMq9pvwfyvbarfvzTKoqXatPiinBwZs8KHWOLUuVMxJ9+YWWkdlbD7yZu4
FJqdia35IDUKnzYYPia6Pj/dOEexkTRkgSIL9tE475nO9k0Mpdx86N+bTPn+H96mYtEOow+H3nk5
lf94m4bRMYzgdPOOadAkO+SlUy2jsKXxKylK7Tmfm+hBqewIYL0s6S9fL37uyAfBwY4i0V5yp8+L
c2oCiTVsPKqbYDYeZzvoXu0egPe3gfj4Qjh67vhhDoYkFA0pwoyTJ4Ug7bTqQIJW633ptp3pS23B
pIj+yxqyfy0//d4wizyMRiNF5VNJYxkik8O9gwFXqU1WdtRCVpJaOtrpJXeBc0cdMmPIwPiJkhad
bJhgGPN5zjlVnbKib6oIfWWh771wBpzdlqjeFp0DMf3p2T3DnDACR+Ny1qE21JDVmDYtI+AJaeD8
moNLztvnwj2UJBR/+NgWZ6CTmGuK69Gk+vKbxI0BW1QxZ0AhxnMa1fAiHeiJoTLW1Tk3Rjx8YJ98
qYxwbruAgeSGtOmMI/T4vDfNhlRMbuVpp3X5T9ANP/PReQ7yCFvJqPz33JJeKnXzpc3wt16cbFDK
ZcBNO7Cb0+2YhMFNrVbFhUvx3NfG7YtqcxF7EeR9fqK+VhM7q6BXB6b0M7SL644hDreI1UvjGmcv
jD9XOonVGdjrg1QDxj2aEmgp7OxWpGWlH/fxvHYks/jWS0216vsgWWORIu+VYQF+BLXqRqWR/YcP
H30Dcl96SSaaus/PbXW4eM04l+4sfai8qcNyeIqbHFRFqPooWJP/EOeQEam0lLiBCA8+ryeaJLX7
HhqUblWHcOZbVAP5sU1LTIqcC3rcs7/p4h9tIzYjoj25mhVJG9Up7iaSQwgwY1FDuMmzakutxLyQ
GVxa6uTeRdGuDxJp2M5kZn6XpYP8WEuLYVC+cCq+vhjOfny4sqA9Zz4JqefnV2jFlRCBw1qdXB16
YDY16hFv0pLryTQuEV/PPRg/FN8f1+3ftPpQN6UsUexplypDC6JuTvRvBnMLoDbqfNQuPNq51Wgk
0WoxGfSjnPX50ZI5VLNC6NMu6VuIPjYj4fpq1GDsYDNZFtH66ze5/HGnyQ4N1P+VsC7Sy8/L1SA4
IkZi5V03BWusEN+o1qU+HZNtJRd3eujcRzA3v17z3JX055on0dKUNmkZMRqxE3ocr5j9LK6iiImT
r1c5t0dQxCFB4Z86cIvPT5bNCqAuwX1OFvsu5PheH4CMzZK8KUr9wlD/b83CX68RhMYy97Zkj8tf
5o8waUgT9FkdFbNkaJQrWMnxqqtMZHiJZnl6U4vouorU4lUEZfY4Jaayz5hfuO57WXwPmim/iuJg
dstcpOu6LdJ1sIw7jHFdXOmVrT50kVSuh7EfPfIhac9w5gDYodEUbyjy6nEAn+Q6SmH8qC3mSUQZ
NCs9dsINYlPTciPexSqtpOyjCuR+k0Zhza1oz+957Wi3KOUQw4PbgIjUt70bp2Vwm81SfZVhqvEQ
j4ayCUK4c646CmsNgdn8ZgBGcDnG4ydMubBNScceKmTc7KXRzryhnE3PcSQoMv3gJEw2TZiZ9tH0
3OtBDUgzN4+Nkc8uNcwMRqAxFU9iKqVVlKaST08pvyksYccu3mY99NU2wCrI+i6ShEEftWh3tt3p
P2o1i59nrVZ2xixAvvVav2Lemn9LSfE9CItLlZezG4qmIfEhUo+/6gKWMwVN31PW1njneJLJ28Ee
9lqWEft22F1/vX3PRVSIZBCYo+5G83ESX9h5YAEEnElj0ky5RVi/HUoK55KaraH7qH7s1NqFEvrZ
JfEhJPVnw/yVFY8Kvp2wV+WdGQyOCVglzfZSnZXjrRk3tbnT5yFBdamLS7zpMwcCU+gU7ZcJAiQW
J5FHl8BDiUKCOYRbIyY49XLO6coc2JuvXyqS4yUw/PylksdQPKfYgosFY+Gfv1QKW1IqaxEYombO
3ckpj44YTXeq1PuoIzMv5vZYVeqO6blXyRiOIk1uidV74IbOs94IH/Zo7vGPbakWu2Zo/Tax7ww7
8iRhH5xG8tU8OEhyfcxtWCa0lH7a5vSjU6WHCMLdqEy/ukjEHrYU+2yQmAJJJK9UZL9tm9VUF2AY
s86Ly/S6wR3bTUM4UbmFOzKiW7dSwMJm/WPZof/Bts4TUbgmfdr0iQM3xameFSfd9FWwoPH0wXO6
+orOM5iFIlM2WZ1mXlqMe9PosPoeSIybY26Gz31b/WQuhZFCPddWBaNzgbCPFizBVV/rL0ZQ+q2e
3SR9/JEFqnIfh8ZNWOgvciU/j4l27Kps4wDtRvua79Nc7lcUvbZzHtzqmK3LDTijogF8SSpl4I/R
lIJhhdnxMaJ+oxnFwZfhiMxcLwdmKN+Yeeyn2TI3EdObqtWAs4aRc29O+zvGRA/8QcdgSk3XnqJt
nYxuXqVbqIHfBPM9pSz5fd7+avPgTtKVnw22CvKAfjcLu6NdTB9lwZsKmL1Lo/S6dqyD09k/R6e2
MRZtXwfozi5IqtvAwOpCCy1fy7tNNLadJyXOTnGwqM7H9QxzrhvlVTKKY5q061hRvllB75tGOK6m
IEdMgPrb1SdaeYmm3lVDtp3q9lFM9Utu99eFEnVUhKyfYrQtj5kvYJ+J+spE5bcxHn6AeP9ldEA0
AzX7rk44O4tmxtx13uR2sZrs6SGTn82m8PVeew+T2VcklNDlYEIDTeN3rQ7eq6i8DgdnQyl8PzEy
50ooHCDb7hnWyV2N6qXLNXKM2+RGSTBL0gyAcRi+IWZ575F2DUlwnaTFncCZxUsgwJd5s0W5eV3q
PWT9Idn2UpCu54l5rRhmYCx0jnZ93FQV19Tcob5OrKAi7UxtvxjSXauZ26KPF4GFzMijsKGZ6L5s
hldqCGIKuM8a7fOdCCLLg/AhI8GO352g3U8WhSKlB2iaBdotpgrf5xiIDHnhNybLIjc2GdCrimoT
9cG61uq1LvoNFNoVoKp3o3EYbuUzKEuq5YGlPGIl81RZdgYFfNxj63HIExxr5nkALRwPAKjNFd87
CAcz3szq/DEDm8sQtLIR86NkmaDumCbz+4jXaCgpLhOaGN0uBK4K8gTt66McjvUjkzL7MjFubav9
Xpr54ioiPVRZyD5n6l8yUiTT4eDZYbV35O4hrZt9PaVveVndOnN9iDrjRSn617hVAOeZr+RHTzJT
kq42GpVb5fqjnWsCtnnogY6mVAE3ZGR+btazH8Q3bxTk3vhtjqWUviSOdZydhL3RGo/9IPmGkJnj
HoarrnfWoQh7t3K6O5GG11Mz3Sa27lscCyu8FTy6kCsz6WSobrO5NkPtKQqm2NUG43oRI/7Q8ukm
beP7NheAm4tqZ2nVkUL1j7LL4LNY90kobhtZQDbV6qskDX/Ik3mU6hFgqEZj1qzju7JQX6RZfo+z
8iouIh8KTelKjYXuOhsHP6TJsCJfhCznxBBByyHfG5LCG4UjtBJzEXqRTZ8rZIQFXXp0lTZ83XkX
fauMynBHYd53cAAGUUSIdNVjoWtHQ8mtlV6zSY1oeiUfOyRh+RAWCrvWyJ5TJoG8amoUSF3KHjlL
6VdTf4VhC2h0PJ78SNWOoTMfKk1s9FKXPQYb3wfRbycQoK4+Wi+TrK/pr0O8nTh0tcLXyuiJg+Um
CPjQOuVQR/xV7PYmGvNV0GhvgeHsZl0pqETrrWsE5lOhZx6eSndFqL/nYwCb03rjM/D5VoOFwg7I
to6sJ7utE9doDMe3h/6Yy9LgmXTc+hzRVMVURm0MECvD8k6UxFxRNvGTN3dRWTMwUBxaRsQ9LYmv
QmV8KSJ5HQ3FDVq9yBO8HcfkZOq1LGbYurprJb76Bu2jw9tTi6Lm2Giru2ZIvstqVGzySXtuk7z1
odUDvDecq07NI1CNOlR6y/gYpOpuquKtqTSWayul5I5qfs/Qve72UvVuJs1DGVaOi4VouGt16ejE
quyN5fjDJKYl9y+u+iEDEtNox96ODA84k+p2QnoPZPUZMtMmQMTsmkHJEV5CRQ9UrE95nrhOOr9u
85upqN/iMtPxnB8ttxog/0am7Y9x+my3iJ7p6PqKLbw4qLf1mEH1BEHo99N0o6UDmMrCOVZyfOO0
+WM5lrfCaehq6uGhttWtEMa7o4ibgKkxr7NTNMeJ3xXYoEepeRhk0+vlENRXhNuAk1wPTdTjsTnL
Lkl6t+pne2048DWrBmp961cKoOK0mPNNnsrwsKKNRqPfBXZ70y9/J76pe6H3uw5DGROCUVCb+y4K
vEpl8NQWKW54U7vvJv6UlvROcrKHItFTQLnWIZrLb2Gl02HSJd/pzRU6ghsJu2uCC4fFev2bye1X
6mntqn39Urd0iJ0qmP1ImWjV0+8rQudN427hwNE3Q2vcc4P3XiWVu0KaHyO5fgG0b2yNIj/oVfMs
inzXRuG3toq9uBPX6MXwrmCicK+bMRtEuyp4nVM6mL6lRMdIlMdeq7aVLu6jMNyGU+ZTDX6eum4X
q8Vm6jSf/Ph60OIXSW9vDX7eRqXBC9n2UMTOnl75XofBn5hN7eoCRGfXbkJRbQcnRi7dkusO1VXr
YD9QhQciqKtphpVqL75krUe61vnJ0N6KnP4cRxy0acayC0WByJfvagOGec9dAvN4jt2mjenqCcUr
0xp8pxMBOJutklmEKfWyZKzcNps6T4451LRgq4zpyyj0/DC2iXRNoeu2hoS/0sT8zibfKh3JRRYY
PwCLvqlh/tGO2drUm83Ud4+Ulb5n3cLWznVXGiT5QQ/G2J/S/kENmqvKqFfYbFdegRFFEoQWh4DB
uId2D89C9eRU2k89UOUy1Y6gCbFey9nvXQSZmJv0Sop/U6aNwp/Qnhx1rd6nWbln/J62o9W/R2Ox
7exybVG98qXArjG0sLODhuNHpeUY3tupP864fgSt1KyVsfoet1q1biX5Nk60m0GJJC9XcTxOmPa2
RowJ7Oax1fS7MFA2Ut49lra1VXKpcaVpBGLYBx+S2t5IC/QxbJnHVAYFQa29hV2+T/ThQwX/GivO
fpmaIqYzr2shDpo1qivKxt/HcYksU/0tAJDrSbLMoGWebgYx/2DQ50a07UEPrFUaEhzl0NZLarBe
oyU/1VAG+hkLaHLyBpMwROwmoFrUWxtTGQ5GVxwnBQUsTi3Xadrxc3UaUFr94KjlatCqj2yObyb2
sJvaxlVTl9yiARrENNXdVhJXsKn3FAPo/IbJj5HQE9pnK3wtKRw36pXcb2dn3c/tdc/wggiEttNj
fVzC5lckvzchDgIrYVZrwFaPEgQm39Jrdavq6YZayrYopO9d136fE+2xcfRfoqifGjWJXJE4e0hr
12qvxl4aylCyZ+1xoCJB1B2tKclugSIWK1iSPurNncxudVUl4WPXJpdZu5/BYP2YZZRzMXOydhNe
W6GyAnN2XZZSBLs4YTChaXdWEt0tbUZZWLt0TPetSSw/6cMbI7i3jkSA3U7dKxZ2GwEiXrcnybUk
dVplCbIQwpEfQYNv3zQaV6VpMBzr+JC3H5Kp+5mD8MZlhROV3oAfd03pmnW2EjjtukOPL0tvF9Y6
rM0naaiRtxgfKs64HvO470IqizUU59TPwsgv275Yl2rH7WHpuLSIq3BCpKPXhPsMHoMhWZGV/xLI
VTtteCNtvSl0rEsIbq+GSiYmMW6SUl3h1rKRJ7V/KIV1/xtu2xNM1mP3FvfahoHsvRHUta8E0j2G
Hapr9fVdkOlbDRiKp7bdy6jOJEoYPNRduk+CeN3bNsesSo6JFr9iBDnrVvkY9a5ptcdSZG9ZXV8J
Ud9kPdYnU1leBZP+FMnGczk3hEj4f4DLzCa3UZyRIA9gOMBJL7TLQz/Mr1afbqxZvaUYto/D+goL
wXqlzvP3OmSiLwTs5dlzTDzclfqaK65b1Sq+2kqphztLARGM9mT0JoBVh6rPbs3EAFlFsBRi0+Xa
DAJKmeZ3sxGt8tCGH21n700ffWiFDcKIQNFttRhiY9lEKOQ1b1BtrHnqTYIrBWqpD0Uuj/Trb4SV
TyClw3LVqsab45TPaUwtqK6IDHU5NLxxeTmFYn6nXLMB8VB4dWqtg7grVrh83lu4rHuN3QEjKIef
emMSETQlb9ke34eEP1tA2YNiP+3torxmsowApaHRYaTZnSTiN0QaHvWtXRVnr6qVf+gRA6N1Hz+V
Fpmg3UVP7Zg+5WX4ToAW+N3o7EMcT6JBWQ8Z44OwUW4jMR0omRmeLTh3VfM4QG4HjxiMrtTa/Ubk
VvAchhImP90mHXrD1WeUil2zjaTOT7FipY0edCsYvq/BnEor/stGBfHuArtaz3J0DdmAZBVmcJDa
cBHFtR5j7kNn7D1oGj65WP9RcF/LQn1QwV97Q2N91LPhylV9S/Z4g/n2zuiLn+VCA4rUijR2/ga5
mC1q3dV8m1bInaqnyn3AKYQHiXq0xTh4nRzSjqmkvV7Ux1plRn4wAbOg/mbvS6nbyDMUaWJuc6SK
CQR2iwMqrjitxd2jjQ/NFLce9+D3DOKaG6OGBwWfH01Kn6sxS7dNVN/ZsTzjxyz5Y8nJ72ThN0eX
XsLC2Dh41CJMdrN8sLwcFp7TCMhF0oNTD3dNUryFUvqKMmNDOavxGilYm8Z01TZLKbHx1QTTgcBi
kreU4AyMEqOllGSs7MWRM9xADKTVBqeithXSmHpWl16LTmzmumALpR3y9q5bT5N2U+vNzyqS74pA
qj0pKB9bS9pH6bRJdSX/nqVclKLOHsZwpG6TGnckhG+jgues2Vlbq8fGI7UaMG8GybOFw5RIxNU0
KFfg83czKE6PWT8ZCyxC+r7el5N+z5yZbzf6KxTp5yS1dmimH9pyuErn7ikay31mJ1DyRAXbNTW3
cYeVhZ0UDxbz9nj6xC+mbB7TadyZib1pWkJ0uTTcIMopELREP0FVUp8S0xVjcr+qsEvX5mjauBgE
1KM668mYg2fC6m5jOeOdLcdbyWoQIenVN30Q/Aiq34A/5N+5l7LuMMTSFrDYBrrNTdpAsZ6ZwfGr
pP3I9OpquXBo7kJywibFUAWZANGZyxTnC524KzNMsVRINT4JO07cxZ3G68kuOGHitzgNHzSRvMyi
KdZwwbwudG5nZPDubPHpdXCauVBNN2rHmykefoKXIr91eIURjmB653Ngc+3DpnLbvvugXPicJTDp
9LkKXTksb2U65W7SBTnzbNI3DG59ZDwyx0kWudXsbKK2eDfy5ENT2+s5C2NXpkVZSt1ySaoPbWw+
6bm8ibJG80JD38ZCebOoH0SxDtQzC/gG9OROdcKHYLSfjCHGJivrNgRV+woWvteouscg34qoiAON
Q9JA678puvhFUeu1St7lRbGSrkVk72WtfEL88YYqgoSN+3qOcjpufbseDJNuByUQKAumwBKyb1dm
ybhAhMKWhBoz5HfHCH9Rcq/8pK422eKTU5PM0EiviCaCfE31BSY87i8oPtT7wMl7UFxOsVWkhMaw
E2Z80g6U/5Gr2HgFq//QUpp2J5kB8QirD9avd0XYfIOc3a2TuIy5fNuDg+8UX1524Ace3Toh6zGj
7KEeMkauI5S5eIb1OEo0ZbmaLcindi9vZ45YpOrrAlQS/37A/YZeONW2jdpiFzBb91Mj7J1WUp1C
S6f5YR4+k5696tOvgtaEa80cuQawoXnU/ZZIwpUhRXh2bT1XfbVF6bYaJQk7iaR9CobcJxq5jaJy
bTKzM9jmJlvQu0VEW0KUuEM4YHX2tGSOShFfidKJN6MuqZuASRMqB/njnI1b6tjbVArxTXPCGya2
Qk8JqRtUwyquyVPxcMvcsMh9K0pXDfNBVTzsx2q6Qzm2chr5yHkjPMsw1ihFNqnpPGtWpyyue9dS
kv8i73hXO+W5VpydJsKtPTCb2OEzVsbWWp2CKy0ervJAUfAPw5ZjkAjadGs42uhBqM2J606q32cR
UrNq35wojDzQ2goHgvY9qSaF3SLhzsTBiveb+TMtAeeaxKirWjTfelE9l3k6roZiilynMNatYu+t
TEKUlIw5maxDtI5vCUPNtIb6tnBblfNIG8qtGoudLWnHKuI/dofDT3pMYja+UGS6WnH4VBNrYYZV
bBOlPrBBO1ePiu8Iqo/EwFedWR8KK3qNVHk1s9PN0t52aX9NoedZG9Qbzei3MmjrKmzhpTc19a9Z
WxkTPhv/Q9l5NLeNpGH4F6EKOVwBBpEKVrJl+4KyZRs5NVIDv34feC8WySJqai+z45lpNjp94Q0d
FRJ/JABYvFmzwHQrSAFhtKX4w20ox+emQT/DoT8+eF+SzPkdWc5TUuNC4UaHBJ9NKzISX9O6z/Ok
VETJ6heN8r3aeD/jEOc0KrA/UEr6ifXWI7ZwwezFCcXPvArCaOq3hJ9kABq3Sy3Vt1YPvyBEu9X0
4XM5zHifOOV9HQ7ZtonEJ2pu/F305dHkx1RIE2+tl9x4htjimknugV/AaLJSkbxXarPc9ob1xMVU
+K0Nq5rgGjPA8BnhNIwtquwF6GgRtHWhBGhl9yB1aWt0Dft4zmOLitL42A4l3CXlTyPme09PHvRM
/l5IHDKr39o4fK4IqwhDdl06P3CCYQG29SeHONF3S6sLzH7ydsmIU5BeC79qUTR0DWWvGcUvfWp/
W2H9tRcOIVyjvWhxQ1lc4M/hYpgbaFb/KAdl6S8Jf+YtqCvnc05GZk1MUuWS7Zt+g3Zac/BkSiGh
aIcAxh6VpazZcQ9hnBjmG6r+xwbjliAEB+D07Bq7jw8zuYMf1eLThFMGblhOAGviJY2GfFMk3W07
cxdWVoNSQZHfOjYVDbs3S7pczatB01UdeKQmcnDfFg5vVt+8Z+O8mez0HSVh/mhqf40RSii9I/0y
jVzfoY+FhtAvCovH2kG4Pxzqp7oSnwcdvT+VSnA9u69Lypiif3LTOn8ziH1nQsoxdQp0FHfGOb+d
VY9WUltu4NQC5Yyz+7nElXLkfuNYjOQD+W4e85APw8qFGJr4soj5aZpHQbQo9l3HOdHoE8Xja6U3
v9vewCVrsJ+FxHtnQjX4II3oKJThu2aNfu9ZTx02aFLAwUgK6W5dM/5hJkLsIgdrHK/5KhznqLXm
rVS7krfRQ3cEUfnt2FpfIHP80iYOSjl/69ROxxBJe06rft5W6DchzLgfcbcMxrlPfMp/PwxQfShc
HkQd78ch/ZpU4R+Xh4cCl/OgzuadldiKj1Hny6RjE+hRh6FcTl20G35Ejb7PFB5HL9sWqTQ3EJse
Bs/6U4U4h0a9e6jG7KfIUC13LdzDlIYwxyp32CfvgaLdqdTEvLjjNm5dwJOqiDboym9oCx69afya
a/K16EnA3JTbwhjGV6fAHa0qwtewMz63vfikGURbpokzQv9T4/UPQpXmRlRi/xg732ZnAZ8WNyg2
bCuzPTpGeG/YnXNoDPu1k16/U6T62lveXWjFL2mcbyzF3NaFdZ/q3re5nL9jt/pgeuPPQiR3oSro
HTnTr7Rqhk00zY95brDv0r06l3slLJ/6VDzxHL3qoDn8wpSHQp+jjVD1Nzt3yOu5gYdiyUNQpzGm
ZmMgKKVVJVVskWA5rm2NiNIUBoqjGP+kuBnzTxLLzMlbbY2Pc9V/8uL2nSq85uejvAcgQEqDNYzT
J3YQR/lL37XEMvZ96uA4GbUbpfWAGblfXAjQgGFfvKVC3uiURkvX3sxpLv3KeWns4ldj6BtdNMe4
nyhJDNScOoOUPKFT00YbLR2fZKdSX2xEkNnJChBLWyAgp71gCCMg6gz0Ac9EpsMEiv2AMOmhizzj
JqEC/CdO+pdOEoHYqW5DdE60uyknl4yRzXus+oG6NzHwSuP9vP/Nna2rBjx1SwP2cwJVEb0RWxRb
3EMyQXvajlZcZFz1k73a/16gNaczhrOlLcB3GLOnTH+8q9qGqq17KFVaxjvukOyp0GHHsTFozuGl
ZeCqDVE4+uFFuqaReHnaO7HaErrhP24HCXHlf+dKmZCy+M+BvrXRBFm+zz/omcnBb4SrwjnElsQe
p5dzXwd63Mtmpf9/wZnCBBlMTcAGyAVl+QQ22k/kz+rYegeliI0xgMDr3ZMEtF/VPJfDY4VB2WNN
8/tNHzycCiA5zJ4/I3f7zTUybKlsihY4d4gKgnOS9AoK0J75pYr7+rOmxFjASNfA1diKMpLidi4T
bh4Vw65NrgoKB9fRDOeAlGUy0HN1GPoLOPvjZ1MMQ9R5VtOVNsxpl9gR/i1RUryHpFyAatqV43Jh
l2qosrM8LJMHOebjcKPoG6mrcYj3eOzdTbEREuDo+HitTOsMkmagLMJWgH4C/ZihPo5j1PHUtSom
mUKJMxlR5ZGmvs2Vuk1h2oyt4VuY6/waeEJ5UL0we7/+Wc8ReEijL1hJFA+Ag5zukRq6YhN57BEH
2wCkgSnzdVoab0Hi6ZvrQ10AowAkQtUL6gAY4lM9FfANUaXmDEVXrHx1O1qJ+67XLYzPKYiMG+Ru
BYmnqOqnccb3wq+6ovl9/Teco36YrgtrAdo1Mz5VNK87kAowhkmdxJxv4866m3v5gAuJVe8RQTNW
dtGZhgw7lfFAN6KLrMPDPNm1GqtGHYbLTskKD6CL1myUAnk3byj0jSOp5FbC2wl79ufQ/Bkmw9fI
mojnPgMte7QGxVxT4L203lBXuAzB/mqwjz7ut3wqeytRc/3gyr4GNBCVu6Ivh6AUmb4y+QtHCLE+
CNig/g3MIk6HiuooMgFgoWRmKfVm1nqHGmjKuCsX3aWnjQFcYP/QnBaR8Y+Twh+9cr3OgKen0/Hf
tLmDKZ8ss6q9Qc84q7HYzLVEv0uaSkElEUPjAukxnKTj8Ldb9dUaTfX8rgKAzP/QfEI2Gr3Uj7+n
kXWqd2jdHFD39PZS5NMrMHSTzrOm3WMBIp+v7+rzRWU8cK0o/qKReiaBTbXPzMKKyDkSNK+VeJxu
weWPm8ao7N31oc4PEEOBC1wQu1BdTyG0lHdmRbEH50CuIB4lRie7Ie/mH2ZHSJ7NtJgixSrfrg96
6Xsu5GKdi4N5np5abNl1rXdb52ClTbYvhC6fhDSoa2P3tNFMjDv++3gAsDyUbrj/GfDj+o2VRwkW
aM4h18znPNKaP0blqW90UzH+mRqnXrkZL3zUhaa9iJNC9QSO+HG8hlOJ9abrHuw2Hj83SVuqe33M
lM+t58R/4jTUsm2k2en++jQvDcuYizofTAjNO4EmWy1V3b7SnEOn4+drNX3NcanNjSpGx8dnoj5E
vRdvrw96/gpYS0iGGpqL8dIZ/BFrZzMmJ2Mt1XijOlAPJP3G7aTrpu/k7QOSXzRAI+wDUe9bGfvi
hE1XQ9xqkRU7fdQV9LrHslQdpJ+4BzwqUEGu2PUBrx6MIRtwiaUUaxM+vwZpnoHMRjrPw3vhNArV
qOaMOTn7Tc9Tm/pur2WB3WEFs4KhvTgOVzueIHxhV10ijX/iyjAFxTyDH7wxtXwA2NjNobGhP7M2
n7+Shh/CaoNLDX6VRTkLgsHpvS4KbVZzAD7HpAHR4YeawErYwh/+KVL68dWbEr2FetlU+Q6QGdga
e4K4TUU4TA9maVbhTtXhnQTmEFbvlFDTlyRuaVDRvs9p02ZSu7e7qfyDL2L0vTOKEZaRplQ/HG8e
LWJLjOCNacAf0Z6y19bqxnevgbu07YSiGOC4yBB9V81iap5yCO2bkK6o+i3XY8fYCm4L/MXQ01cC
osnmZwhcofENN5vsAN8kl5aHOcsWbEynVoA/JtRH1dIQWVAolXKfiGEC9ROmlOsMYGwbG6+/hzlE
6xx8Kf8QCkssdDd6YIgsLB3svHYD15V7p8uyaDGOzb5nSqgB3pprbFzjJvbAb01unAXw5Hqxxbpi
EoFZ5Cpyr1Fsfhb2MD+rAwtKK7lAOAJMJZC9lvDc82FtaV/HKCnvbWWuus0YziASi6ahdEt2Cqjq
+vE956IZJtxPDzSx5Voq+iMft5kRpaFhQvw8lI7VbbpxMjY5IrSvpkifBrW1weRwMxtoIQCidCNs
U8EM/PffoLqoOcPGxFYQHMjH31Dag6HkbhEdPUkBMR3rcdfi0bIp1W7e2G067ESiN9uOguBBmXLt
S51E3cqPOHtzcTWEosbtScJxfgokrHUawxTy+ricH2pJD8Yos/TFUempX5/v2ZW5fHIVTX/o22B5
TtUerD6MMR2Hlh7ZEIjd2ja3CCEYlGZx2iwAONzWpZVs00pV9/k8hisz/SsG+/HAm9pya2rg5B1V
s06ep4QqFd0iVzlkpgMUOzZafO4T8VVE0VGhY1RvHPgzL6Mu8Nau68qoySEKD5C4UWlvZdqZmGgp
TQSsuxSAhpwkdHyKzLRayjohOgsn1J58aNs2zZB+1L+6Tmt8yUJNdn5JyKauvLcX1o7NQ0iKNJ+O
RcTy5/9clUOP6Y7GnXJoCNzvyT2mr60xWPu6VKeVJ+fsVmbtiJc4Mjx3ywJ+HAqdpxZy4Bge+H7K
zdjV4naoMQ5YWaNLw2Dd+tfHA5btaVGlDxsQdBHFHSKw9KuZZL1Bczqs85VxLqSrsL7JxG34YedK
cmWcdOVEbHQgYIlucDv1fAQBlOPg9tOdOc0IvSep2Ka9Byr1+ik4e7wNE8aig/o3wJzFe+Hjl7Tc
Wrc6rUuPuiun+zikfJ7ZCB2FSI9+GosqRbVhWquhXDh6UDRg4RCWwBI85VUBF6KwqnjJUSnDsNgg
RkJdpG7owgXGMNfxjT4a4ODmPk3+qACnOt9BJePX9ZlfunPhbVG2A/1AiHlaJKjKctThxMZH1REc
HWkp4jUeJJVFVy9qPaCujBSdrSTaH1sPQ7S9qDCrD141DP81MjawgEAsQ0NSiLNzStQJ+7bLx76I
j6EJCA5AML1jgAwHq/bah6LpohUy8IVFp/hCwRDCDFSz0+BpatQ+9IhhjmHdpzu9Lp6Egk711CPA
52Zxsa9UK1mhkV4cE6lJpN6oU5y5QIyxgpuH4kXHKjU1P/MsuaOTZqE1W053QPnS2wLFhZU7/tKg
SJ/+TQJIy0+fNB2QMWYQdFcbU51/iTSJ/2RWTU9ytI3op5HNE0Z9fZyvRY0XrkIeMBheSF8h2Hjq
raG2sgdOjKQ+CGpN2ViFm+UbKmzJfQ8wdO36OM/U2T8ILCA5gCEYBLXlHvvn5nVaE93GIWaaii4O
GPMp+4zO2dZdumVh1A1bPrq4SWP3NfPan2WNToA50ES4fqIuXJf4AiIMB8mVjXx6oATq4YbbKDE2
cEr8y2ojcwd2ODxcH+XiuQWbR1a3lEC4nj/Odmwngc1Pgn9ebIJPx02yffLmKt6W8zyDXjOaP1YM
NCIX6gA9Mq63g1l3K2WYs+SZT26gaYHuAo831LOPPyIkHHKoisRH+mhyR2UWYxNYPHAicFJ7HT33
8/VZ/xWb/RgukOVA6oW8D5EYX5qPAxpNpFpF2OZH8OfgXktUJZ4i0UW/MWTMMhpiznRHous4D6Wt
RfusAzk+6REUYxtLgZ+YnoDqc6LUxnvN7CNro1WOO+5SGFoPxozKwaYOy6nd4VZJb1tWCfYW16dw
fhiJbIl5lp3hLnHuxxmojTt2xogXA3pjUFobI6MLhl8fBOWse7CGKb5rjSh2Vl6487MIndZC+JJ8
0aMYe1owyyo7KZU8P8Lvrl9KROSC2BbdQ6iaa46n5wcA3TCy/r/VBlQdToYC6FAX09Cmx3L2otu6
mcptHCdrdalLo5B5LUo5zOgszsrUNuImNZNj64npBrcSzGhLa02o+9IoS4EV90jInO7pG9EpI+Z2
ZJ3HsByN2yEn8MyRc3q5vifOj5H1t77GXelwb52GH5OSTM1osCfc3I1vHTrFN5lqQRTWJvUlb/Rx
ZQ9e2gy8s0TbHFo0bk/2YJdKO9GLIjnaetXs8cFV9qGCg4xaOu32+tQubXfOKpYT+HASWp0MZdZZ
g02rkhxnG1Dr3h2j8ils5fhV0yPlL3o067YFviJyc33gCxfkctCI61x1CelOMwuU22pQA7w+VW6T
luc9CirA6k2YogYfHAuAp1T19Mei6OAnplmx8pEvvEfkx5wC1hN32rOv7Fbg+JGFTI51m1HWa6Tw
HpqhjW/n2lHAg0/qj4Q36wBNPEJTGLVSd4Negfdd0s0w99c/x3mwiaTSIiiDVDO03VM1hEZBZaWS
tLioFYRbM2uf6loo26mGEiiaJIHnZtbbRLPKe6mG8co78VcL9uTeXvxnqFmzGITZJ9tAOF0Zp73i
HuI2bHdJo+v4tTXYAZYTRlEFYFs4t1nQRHMaSFnO2zKLZeDKuAxsrZcbp6lxMZXT9BB20QiudWxW
luvCRqVxvOi1YChFBfHk1io8p6uNAciDRSBxO6RNdCPSIb+pMFMNVKTGQMPX6sqqXDj4EKE48VRo
Gf1Umj6JpE6dS7qHWjXE3WRlsE3SMQ4oHY8BnsrFSmxyYZJLwMu5oMBGie1kkqFZ2WDH6TyGlRfd
eVaibWZFz3ZurDu70Y0VEDx83utbz1hY5yeLT04H/oFgQT83O8BXBxJl74UHrU+rT2E9Fu0GyiNF
/caa5Z2llPYUdLmtDxvw9tHXXLgm0DUqUfSutZnwae4fKOd27YKlAFAO4Mm0gyhD5tkf295MdwWI
oeaL2ebit0P7DdIpAHcLsHGqLzxdw/PHeA5/qtJyv6nwsv2qaunRYebou5MrF3ag3a9cfcuePpk2
zoVEaLjboFx6at6MDexQUPSLjm0WDjdFb4ijFA2C2tgDP17/xJeHIqUg6lzq3idxmE0LgThPUQ5g
LaK9683Tt6KQ0e3ktsXKal7YQkvYQosG0206GO7H+AWv2tjBvEo56DJNN2M9o+PI2nzS2/YZtw0q
g5gwrJzNS8eEa4uC4GL1izLoxzHBE2aRwht9qEcq+PtOMeynZATwRF858XwXeJq7MuSFhx8UyQIi
IaOgh2F8HLLOjAQVQMo4VZ+BBTR6qd9PZpitCUReWDkuY1SvAB4gUnMaxgNf7DoJ8fIwdS6alkQg
LSC7wrtTdTmt5AwX3gBjMe5Eg45dSYr0cU7VmNa040vloGiupLAQOjkaJ7nampt2bIwXu07zPwV8
srceJRF4MwPklpVDcWEpaY4vqRFdesSdT74rTqGt12szCbCJF2JiU1VBPnL2qUm7gLWbNXuo8/EW
feL/u8TDk3WXP/8nKfTmNpGF4BEeIBNserVst547t1vHkuVWQvJZKSpcHI8nn3eOOZ5lROasGp1S
a0QdhaLTcOduqS29fCCIm7Ya2MSVuP78ODI/PGTIOG0QEO7y5//OD0UGu7Hxzhx7CZ8G6bZ9P4/T
q+eJ7rnMaBO0rfGfVRopTGNJC9SLqoKD5ubHQWlSOiAL0/xoK718i8uw8bvZNXdprECOv361Xfqg
i/UflUw60Gcf1OYlrNtIMpbTfUkS17tHpRVKmtsn+x7r0JX9qZ0fSPoPsBpBMCzogtM+nhZ7imMU
ZJhYuORfJmTcvvRVBsnEEkr0YOsZ0b+deQOQ/VDNi60az8V9FaNIu4XdHn8furkuglKJW0l/IKru
XAgN40pwe+GjLCAvAgaQYtTvT04yPm6Vp8MXOmYl0OwuS+YN2rJIoKj0usJxFM//eRGI2jiwSwOQ
S3j5aP/ssthuphlKe3asCGYcXzMoECI7wOLLelR+QOpYVc5d3pGPr6dHsMhFBVDKQbznZIoloLNM
KKxDVzliw3PubDr+Bj63bfgzofESWEkUHTxX6L+vT/b8mmTkBdgGHoyq+t+Wxb+Tzel2qnpeUBFV
9C9tgZ+nlknnUcYF0tsgkvvbxOiGe9FwnfgqEe2aKdr548Oo+DdwRy5J2qm2+oy7CTyhtDi6Slbu
jUzJHjO8kPf/fZ5Ls40kcCm7nyZIeihgttp1fvS85t3V+H++OUzt55ZKwk9PWgTgdh/Zj14tZ3Wv
eGW3sosvTXMxSyK/plsCzuLjrsqlE0HDGLB3ngbtXcsdNKyMIe3WctALRxpg34IOo/CBu9jJdYXW
f4NFEqaPWeF0e332queiEZ+NuQ//cxyGbCcAQvwL8BIGdvNxRmnYiwKKMW7CtarfIlRCtQmZpHY7
F1H2dn35NP3CCcHJkYLOUg6jgP9xMKMPo1GberL4Gdx6Q1wNCTdsy4eEjPt5RAfyZuBH3nP9IHvU
twLCxZQlgRfBg3D7Ml0JLy4tp0fdE7yfSQfn9KlNKQlZbkhFUrptujebtIWQ4CRP16d9aTEJPnnT
lzN6VvesAMtTjxx5YGnU4j8hyreRBtVRy4twrQ974ZrFJs4GYAEgifT55HElK8rHgrocb0+N5amW
lTsxU9iqlaHeZBVEkOtzu/AF6Rou7W+Vj3UWHMm8sNSIDsEx9nTx3CWNdos/9ZrX0PKrT25WalmU
pmkasnNOz30xq13a0so71j20jTSmz4IBq7MBvZIHljHXP7mA9JXNcWHZFvnAv5WQRRjtRJksGsiB
vMhLjwj/T4sgn2UGVltGvy304Ne8dS/NkJILjSRmd16BTHUZ51I30mObqPCuIdt8MzIADUkyF9uk
w1RJynDl1bi0V1g3Lm4kj7nQTiYIuTYWJY40xzEzvlmJEt7NbVU8xELPb2Rtev8V6U67kreJKvii
akf09/HwT7kXasUULq70Iv0agYaAt1M2Rb65viWplF3YLiZIw6VDjz/gKczUaRuHiju90Xi2FW3j
Fca2SMIvVouKFSyUgExe1IFbq/mdphNrblMXE8++h1m3ESFeAxtIvs2CZejm1xC61LSf4rx5yNSK
HCORafI7JUJGWWeSvK8DjjLvTWQoPzXSD5CdOsAdI3HaV2Ds1Tct06whaArVLDbZ5KXKFilWlL+y
2vZgPfaWBTfdKk0IplGtvMwU4GtUBR2j9x0PsAEiVzl/jdhDZwZxWaE9hWotdrtjmubdRpmM+XUc
SvkbtiG4gSqz0EGoeyvr/dKCyu8LUaXNFkfJ7CnPuvaGKIjEzR1D76vsuxzOVejpBezszokC2+3h
59dN4cw+b7l3VHh132vEHZfmWyzthxIT3iwY9Xi671y9doIqyR3YtQhhKhs6eqiayKJz0fVFpMSC
E1VP821tLGaiRlt4hzGcHOSLvAYQyoSZ6n06m26gpvVCsVS1dmd0KdTwFqcJGHBd6vzU4rR7r4xc
cQOBL7oDYcEanhJznJSAN2N+E0pOm7cw7f4ZNF1HcQh7QEQG+vazFpYwnRV3rF9JK4xvMcZyOPQV
kVUGeCr236dKbRAiBout+JXERnLjlTB4/JLU5ZsFgywNximx3rk7rXtnsWvAjMi+TVUQKE6W55+t
AgXATZbXCcomxqz4YMXVXTe047xNHI3WTDmNs3VoQjczfKSr+x3lgVAPFKxn3vCpaQScVBxjICcP
7ld8hMwUGYp++K72gwqBFPzuw5Civ7UTI1XwQMuxbIVV2Pd5YJrt8FYVY/vHzFWpBQWlNB5waXno
fNhZey91RKYgU8ZsmLRVc7nTq1CDnZxoRYN6CTAtX520Ntl3jIljDD/zbVCS7pM7K+M3QBw2dlya
3DR5DmU9yWoY+CPRHhp6pf6ItFN1EyIq89tIO6cM+kZpb1UJIdLX7NlEK9OWKJoN+fzIZYvqkdON
ELr7YqgpKps0JzLbFo9eNKjf+lGrMRM3oIGYTVt8BqPGimt62hCN6Gg57ewa20MfBbSlaKMp3g/c
z/HHzCImAbG6HFGWoqMalHZfvyMjUc5B2DnTF5C/8RgUbghHDgaSk/tpmVRfm15rxuc5M+UEj8xC
Lhbef31j5I58Z1shauhEhfN7bnEy3jilsKvbau4gcXt1ObQ+jf/xl4qU3HMKD7fc64kKsXQ2ox6F
q95MDmmHDUOQxpIdJ5y6b964MLpf5tx4L0nfT46fJrmHammdD5Ef2VEc3grsHH9IfJdegTiM2XYI
tdTE6ENrv5k6F4SPOI18VKQhw6fOBHUWDLKo7a0x9ohzdJWC1F3bFNMaiPvSa8hbgaguVd/Fl/vk
9janOrIyLT0qpnCf0gbMYjCrZf0tEjaSltev8LPBlqcCRA3i7qQzXOMfB+Mn1O0QyuJoxYqOAGIT
VwoyQKb2h+pTqW6vj3b2XDCaTYOWZ5fX3jrVk4eqg3o8DtVHvfIKX9R9FPlpbPR7ZcgQp6L+E/RW
m29yjFe2RYE/3fXxz2IoxuetQgUVKDCMzpPZCk5EROGcvBGT4UPbdfHngkRrf32Us9d+GQXnHhJw
+mdnSEVHCQtwaXVxNPKh2cPyHTaSuw9NJNndVVGSrnErjEurSEpIvM+wC+j34yoink1EXSFw7Gjt
cLdUYD6hCm6/z2HaYxNUKl57Ww7e2AYWvDThO4Vn3WHEaZnbajaKp9aOTWQxeEoWjcLhGzJnSrqX
7I4voFqTx26Yx8Kn4BMbQTjiK+drNKxQWJni+XMTF/EDAjxFh/rgyOTo8X+3DSXe2xJVjlxPwc7M
NNULr5OvqQvTfGt3bfxut2P7NBW5d3f9+19YZcwUWTdiLTpsp6ts6eDW7YEcHZfTUaWQp7hGYFYI
VF8f58JXdzU0upYyxNJLPElRI/pRFVzu/BibidxRCpCbyk3Kt6wu+xVo0Hm/kD0FCg3hfNJhlWrw
xxUWrVviZrREMRYO5bmi23s1RhY3RwFxi7pbAa9XQ5NBsdlx2IFuZ0dGDwS248rHvTBpeAIk5AsI
d7GB//hDGrikeahZxbGoShH5QhUTxOGkMb5LdKbFyoE9C9aZtgfWlc4QNS2+8sfRnNFUwCEl5ZHi
d7bBEwbp4K4h+ElyK7AkeOnBKNfKwhem6KrkqkuaBafFPplim/UAe6e8PPL4pwhwEi7FQBIbn5vS
2V3fQ5cWltbrAiDQF6jt6ffEKBG7Ua8vjmXRw/aP0FByZ2qmEdd2UGYAxeWIYmKTOn6HWC5mPgM9
QKERgK38kgvfmqIWTWmUt2EznfYbkRyeMMNiZUNI0y/p3H9DZxepiAZxF3VKqbB10LehVuwm7GnQ
V5lHjpXkFYy9xLwBCpzfFqiH3xSQO3CUAMTlaFW7siPOSn/4krHrXOo12CWfkbvGYoQ0nmt8r9qr
j4gbom6bd/0N6cWw1afZ2iSG4QWDaLKVbOfS98FUG915uiOcgeXa/6f012T6GNGOKI6NW8kHLyOx
cL3QDqSamTt1KoYvrVGvXDEXnhJKnBSoNLKrcxRvweOvqENDkUFgBhTLRk2DuRnqz15Tqa+z0ODP
rGyDJRf9UAHgA1O9p20AcpiS+vIZ/pnmYJpdG6pGfuwtGXh2gxhgauOX2nXdW9qgfUkd3kS3Nxo3
k8JGFQI17eu/4a+X37XfcNJHtEszg4CkI7EZifgR5zZoDbYTxwc+RYQSY2gWe2xA1SeIUdUDWrHG
J03Hj3iXzbaZURB2S3QU1LB8NzH7ee4rqzR8wGgy/61niOVt5Ti6ZjBD/vlRidF0oZ0W1buscucm
iTzzuRgyVyVbG/THVokMzdcSFOG2XBrCRP1FH5xgLrzmd9n1YRdUuqxvdTQwkqd5KtOjV46FeRzQ
Gy++V3ELigOJRoxSm8KjM00icE+imNt7oFzikxuFaIKFBve6P2QlLsAteICD2YT59w6NXjzcc6Wt
Ar3vy++DhYAVyhSL1DGdss7zPZROEG3tqjhGKyRTv5vWRDMrG83oucWNaLuyNBd2x6LpTl3RpvF5
ejcqnOrMNCPKpQRrPoYF5Y3ZmOPOsdrh9fpQl066RU2B5g5GzHjqftyI3ZANoD309KjKZg5S8B67
tGg9zVfDTDvAw272ZdvcmXHTrRhNXHoAyP2NpbjHQTiNwF0ZjogGUY9KhG7fOHkSTYEaGy7dSDNb
I2JfOuLE4DaullwsFGs/TlPPjcxLVNoneojERZQgjyW8/Fc7dsWuJ/16u/5VL82NUIK31DU0MHLL
n/9zvB1tTmA8jtnRgf/93IW5Qitj0DdC2PHKhXlxKK4tYmAVJ4DTdm7ZSfzmQ2a2WFXcYI+Rv/ZD
pwVmtqa4cGkk5rS4SRIjnRW8pCS7SUREV2Zwx7vGka4fSce9GSIxrLw/55X1pb68yCeQny2+yyfr
hXiVcCd8xA5VuIjaoBUZCpnt8s6+xQ3EfUDJqt4pFLVeQ2do76t0tIK8tjzUN3tvJXr463jy4aJc
fsyC3aaJTcB7+mbHbtnrPXXhIzFU9ikaDfkzAm3zZpTOVOzN1kUgNJlLY6SgIexmG1WmqQGR6ZCB
KzID/fc8d1GkILqCepkktftglZ75nptuTo05FLz/cY9c9uygJIhwMRWCTdVanepnil381DLYZHei
7WekpMCGacSdSvZFQV6AUlvax59mK3K42MzZCbdtmCF1WdZleE+ZAhXrPI2iTdFKDU20pcBHoUYv
X/M6TR6QHpfGBo0i7b3WtE5FqhF5Szxtm5l+RjRIwc91FCtQCoXfF3k9/hJ9ZIa4L+ZKXuwM6bph
kAlkFPwZ94Ei4LZfFOJRJ4JKEeneHag0dO+un69z5j3lPVDIC65ggRSctl+HUkhUb0Dxzx3CqVWv
f9InZV9ofZDWykZa8nc4WN8LCnAYqqFaC/PptnMqpNPT/tVpvZvrv0df9uPJFrEWTActChthxdNi
MHTYQrTQNI5WWT5kA+gGoiVeij1mlvceGvG+PeYP4AQ2KOkUgdXF2xBdboRc+Uq2fdflyTMeYSh6
qejI1UZ3JzAuaMWsLYRvxExytdmanrgZzCpGIb30Xad4sc3oy/WJnMME+bCAbfATXTQjztI6FLXS
3HLy6OjO+pe8NG4jk1qqWWsAvHqsWoADxlbzLR1dsA5TNT42wjxEBLp+QtfEqToCGc0OjGIN03xx
yeE+ubbLRQ6K8iQ5g4Tp1DbaznDTCQ38xuyV9k+UN6gqxDX/ig9zETWkMRdRtXPrsXzROtvrb1I4
oC9Iuk1ugGayAe4TiUiU1VWSvJVtefbKAFTGm4zW0cJn0U9z4lEqKBxRmj+k0nWSrZnX2QPl8Lnb
eYOI0QdvhpV25znGdrmbICrCnefxhkH08aXRkYl1AHRGxzEhVJCLP1niWru6i7FRUrsnvY3ToEpJ
6SAZ/qzomqy8P+dwDXYMgE3YkuQKlGROEjk6+GPjNimEYdP63Wjxk1FMD5NavxYivp8z0Qe6cG7G
yNojy34wTIkss6cfa416hsEZ9dy1X3QW0/CL6HTyfHBfwwM5+SaaG3ZmNENjy9IKzmI8qOOdXfBU
+SaS+wAIvNA7WiJGFA5RdLTVLGE9zFSaNETAnPx7IqYUZZZ0tm71wXXGpUJb6UfHnkkem07HDaWb
qLGuHL2znICf7VLm4BtCJyH7+biUIMPGrECCFxtGND3jcDN4EpywuYlTlK7qbsi3zqj+RiPT2P2P
s/PcddzYuu0TEWAOf6msnffu/IfoyFwki8X49HewP+DCWxIk9LHhAxuwD0WyWGGtOccs0sk5XL/+
hcHLSdxbeAHAGPRTnXiZa9KOlUkXQCmxH22rMUNybvtPSuODYZmry1uFh7NLLiI0F62PR5ELfMrJ
Nqkzs3rGtu8eAmf47mrWdHSiPiJrZFAvhiVuddLOywAeSh3mZ+Y16nhnnWtPSsBVpeEc5oYFCjp0
Z3+Kl9gxukem89NHVKRhtyvzIWwmauCbmCX30zDKTm47nFQ3RdmX9jl4TPh8LMo8lNNOtt+pNc1M
orzzevDYk7KCCndt9SJ7meeplyEEnaUwYXK42pepoT/rHIm/JGMagCYGbWFuYg8q2loGjppXlkiB
WiLF9D7VvhQvZZ25nOkGa/4Eh7mXa6HV46/O6PJp3cvKE3uc1jZkeQVNi9WTnlSoV7LbdQFc5l2F
pvg7BmCd7GFt8IdVpMUjRqchYKppnI6cIdUZbfaadvkMXm7GwA4i0I0/xNXYpdsyEJqJLdhQH/De
5nd63HNurCM0GuE4yPalTyqrO7ZSJ2JKMxootUNmQ4SM6sndm6ofkYGbaZlu0SArfZ0GoyvvIQ1l
9TPpsMMnuHrx97kkDCMBvzqsrFEEf1BtNhZJFjDXF4M3Id/KEIRIIegJdpNXI3dPnS6gCRFN8wdZ
uNpPYQxjtU5amU37kfSffVbi09uYmlE+RpJDwqqOOkLd9DIdwHD3M8CbKJeGWPfOCFs6zZ3hx9xJ
NlSEuRN7NQbqMNltJEKC1kZnS8hw/EgtN/9qFnkahfHQMf5KOqHlZm40XFB56Y5fBXoYc5XPTeOE
7IqpPAIJyo6QCwbB3VvasIZgG+BKqU0fM6rpdZ/1asm30Ie8KEOdolYWlgUlppU5jWO9NhUqtTCY
A5O/D7r2wddre4YUSszEkoeRfbg+idhn+6BlBkOBA9CDErl1UlNw8DYUvRrshQ9ofJ7sLMARbjXt
P+tCOBfz/bLW2uiXWAHfz5UzRXR9NgnMk7T3V1CQCeZepg7i3UeE5mP1ev2+zs4+S3lUx+WE8orZ
2Tn5Tik90IlQNt6EqhMf8tzh1RpZ4GziJFCbf78WF2OKghzmAOF4f29mZtce7XlIuFU0PY40++5t
fYoCIslcoJz/frFlNsQUQIn9DE4T1FqipTW8uoFTzMtIK/wzzI3ZA7NYc6C5frGzhZmnSMuA6icn
O8SMJyucrCMl3Xrw0QyifznYpo3BAJ2bu8/nNPtmIYuKwolZg02MLZv99av/XUDfbdK5PLt0Dg4u
iVo4gN8/WG3KpEdD3D+UBdiJzaD5HKiQDCRfrFqZzdqO/SRZ+8AteAaa8HaaXyLpnTRZxxukNdFm
BOX4h0CdDJ6iH7nPRjy1Y2hEKimITCnl7+u/+Oxr4gfjiWeg2x7L4yn0xRdsacchDg6561ePxCS3
X4PcFjfeyqWxzWq4dCfpGrIHeP9YonIUdlC4/mEKphovgUF6C012xUHPuxX/fGkEIM/D9b2UYpCJ
vb9WLwwtTpzJJzEs13/jg44+VLa0Pyino8VusUsGmT9BSFvyAP7ZgcmBBrsiG3N8cChpzPcXlw3a
kmKC1KoyXCCrdopzb9VRfyR2wUnNmw3DC68Plw8mUuaqC5Nh3xixJ4PBO2goEO9Myan6BwV891lk
g06nodFj0Oh61O11Q0XuOrKpf4VNS220R0pSUmGvyUiFe+u2rl6RoCjFqK1MzdH30m170jQol+v3
NrXyA7hR+DgQWNWHFPAyogmpUbtLVUA2ieuQtwRvQz12kOoP0pm9lCpY79asgi473AjK8QedrUjN
quKUH5uyLY2V0LGsbq6P6Qt7Pr5BQFhU2pdt38lxAfZkXQ6uCA6uP/uEN0/lhj2IcTdbs7XiZC52
/8P1eO0WRmlnEfa9f+mwVezIgeJ6kB4cklB4xRAf68BicUV3J92wanIK7Ncvevbml5ommCYfkAZz
zZmEPaP3G5R4V2bXE981hL2AcYuczdm/XwczB1WpBWZ2VnbIdUHEWevBH4kbYx1FffEkzD69cTI4
myC4G9p0iD3ZrS8FufeP0ESsI3Dgagc11NSEfU3dkY7thp5Lqvj1Gzo/5XMtboYPlX26CUrs/bXq
tC9gybA4JFHsvKZoHHCKEbA+hMoDBHqQLjR/6qgjCUBMxl12X8dQn0ujjT/6IOT7rYGkYpHTsJfT
OqwA9er6T7zwNOjKsmVnpcD7f+oX6gIR5UpAm56NWB6FPSU7Vfnqvhm1/saKdfFSdGUZuRyRWGHe
PwwDYm02lCI+kn5ZPlLyJGIg0aKdT/TUjQe/rH3v1kboig5leEACns8UuUzc/6lYy74gsnDsMJVh
qdiOTg+E3p7No6TYt2ErWq4LkN7/2gJYXraFYY5aL+CX013VPMHSFYHJTkCS1BNq9HomzgHPvc9a
+89vbSFbUSpBSrB4dd7fH4dbxdF6mXailBDyItburZa4OE2AGbt+qQsfP/Xd5evHGMSzPNlmlEQe
REYxBAfd6kEcTUUN5FoANRj+h3uikezAEsDWe2bQkEPkt8LPosOUe8mdFXQRJzkCPIukT24IEs7W
bYRLIOGYABY6JC/t/eNLekeHyp5HZOzk1n0ymNV9gOxxUxeZRoVVK0hkK7sVskMyqq4/zvMSF0OT
7QKKDDT2yGBPru21Y5L7mqfB9XPHYxfU9aY1KGkPVdk8j4ZWEsKVUsbO6zpCkJh5w773lPX7+s+4
+IH4eCXQNDE72SfqYtOr2fUnTIIjCpFNRTAImHP5q++kvu/MyTqW/dR8vH7NZVCefZT/ueZJIYsz
3UgAGQHPep43X6JW9hufiS1H1IWV4Pq1Lt4fr5evxDTOhQmytWsCUcgQEmIetkaa6OuCzBAYRDNS
pkIOoWXl0e76RS/dIBVTtriLLcQ8PepkqRYkkUXNCXAvAQQjOir6B8MTgkv9xgg+r1MyjP4PxMzh
I6Dq8n4IWwPSHqtV1LeKwT30GpO3VlqE2Q1W0BNG2y9tf5XF1hddV0hD0RPDN9EHXd5NpVVuKZc/
E6b6hg5peE39Mrkxzi8+C2rGlLgXCvbpMNdcu0wyLWItd8gQBH9Cy9ubq0/WHP97LX15Fov7nHo1
G6PTUmOjzXns1AWScCeaD+i3ot1ID8gH8bTWULcC/Yv0jdnJb51snDWCN/9R0oMMhZSUjhwqgSiC
2pfro+HSEPwLKAAqxmHklJAQzGUfWOjOD6QbEeSpua+1m0ZbS2IzSZyY7pSKbxk+LkxsVIGQLbBL
o4p+Wr1GczfW2qRrBzgI8YZi75I5FKd3tAhoR0ND/9MWpN7YuZT/7FNlMaKWAIObZRcg7fvx6NXt
WI4BE0qrjc1+6q0ZfYuZbuo5hvtXD/qND/xs4807ZxeM5nJR0Z1xQJq6FR6m4+Qo26z8UiC/es17
wkNWBfLoNsQ6Ca/6+gu9sBJyyId1gWZSN3BlvL9FUG75SOUvPmaJiqZNYHdFtAmM7hbR98LAwUxj
GqDc6QiefTpi9EnprEeaVqUyP3re0uohlhv9fSOPRkQkkdHV5Y2bu7Quvbvqcvf/2TI5TVx2HRTT
I+Hh5hOBQWrl6Un50k2xQQwW2O1gtFBQw4f1No0mfwOD+h8OGpRTcGku3LhzXUOCQYpRZMTHvHDb
KdR11qYhS90v11/khbGD35iFgQIBh5rT+aLvvFLaksvIISNqzkfJva67mgxUObTrzjT8Gxe8MHLQ
fkGsgVWybBBPPw7N0abZgkOKwqx9aKckfiLi6VbL468b8GSBhaeIEIs/OaI7JwtsohAx56ZOTzEx
ZIKmdjB+WkQbE05YJVh6wVTJjy5GchGmWZb/8ozCvO+tAcdbaYK3XQI0qI0nnQqH2NZ25C0Qpjqw
aEQrpccT4DFCLxMouk6dEEIztwZ8V+wTa3e2yJe3hPZJdplBHDXZVE1B2qiQtJeIprO/FLpdfE1y
Hf9AvBw1Ah1fbKgoutpM0u5N3fj5M6ePzv4YrATM0zNCDNkZkUlyZnKckWt/MnPD6LZxT2/xxq7/
7xnu7Klj6gP5DUvi7HMtjXzqI0o/h25CwL1T0QDwljkLR/PkiGZCg1k7w33ncdjZ2U660C6JESL1
xYg8tHB9MX7uTaPB3ZFJa76xJzmfTHgAqDNRAdOaonLw/rNuo6waLQ2iWuq70T1pbs2OYIzmdQw8
N9QIH10FmVXe6ONeWPypTug03ZGynycXgFsvIvSpVClszdgPAWF5YVf0+R25euaH6x/zxWux3ixE
JnRfp2VQ2tGRZjk8fnbS3XGIEuMxa/psH+CJuFE5OB9SHFzZK1M6Z3oCsfP+WToclQcDx9WB5Mhp
q9yCjyCY0xs3tLyR0/FE9XohaixNtNPZaardYcaVEh20Jq2eirhtVrpK68+y12DPJKJe05CJl/T6
KdR0dcvvcD5giIBDx8bCAzn1rN2svLz3yx6+IEEXWmil/o+mIQF+trx1mqd49YkjXV9/hed9Q5yA
wPKXmo/nUrtfftN/1h6j1p140pm47MKd9ybYANSJUAe1Eu1JaZnkcIKxwqA4AEI3CakciapPs4+R
KfLX67/lfDgxbfzlvSPjYx06+V7o0jnosNrkOPbmG6In7RsyTyfEXXNL7HD+oKml8V3CJ1/Wu9PS
oRB9b8V9nB4dr9LpgdGlMEpRreHbYzZrSK+LWlSZ12/vfOlji7xgWSl8wbY8G1yqKaw6R2nUTeTl
tbVUG3dUn8x6luvMCcZbx5RlyXk/mJcDEegLhjJd4VNBR+zMac4LTI+5b2qPjtnNe2nmwYa9WrFq
sy7bkPfTwEu020eYD9pac0nikyUh2v9+45hbWYERaQLjOPl2i7Qfuob26zGDUHusxGzsYhpW4Bca
P1REQN/w014aR7QhsF5AbUEVar4f0iJHLOy2dnLMVfPFNivjpUCQsCKUsLmx8750pWXnxlaRP8/s
WNII3M4iwfOIJkTb6G3T7dAs2dQP5S115vkEyN2QDEAJmF3TmXRQxnPdVz0IPMPuq98qRlcZJoSb
3hLEXfo0MAUs89AChTo9SCtOOGUx4vxXczLsbYHlOWPjcU8pqCHxkURjTOfd2/URcvGivCl2n1z1
TPnjF0NRq8xKjgFUmM3sqnrVJZ6+CrRZ3IE2U9tsTt0bS8ql75HxYfCJoLJyTsmJ8whRMOgDaMnj
4D7lGAfLsNEnOiJi5txqe/mNcXnhFRqLHQifPnqKM4ZuKrwoG2QVH0tNiSPp0XKLVP6fBcp/28qY
D5YuM5uPZcz+Z0L3u1kOHtUH3PlLorNXKivbM48PlPVBr2eU1py8vfEsL3wI9GJ5e0ulkq7c8qz/
c1FRVFNrJIj9PJn8Rq1Rfk+rRZ2IkP6f9zf0e/i6F4rDBRSkdLU2m9gDH01RuNt+9IcHnS4V7LvW
uXEu+9vROZlBmUNYJbDZONZZggWksjSegxQkrlm0ZIAEE6kfo+aSX9mPQY+cy+uzVx+6J+mdbfyW
Drb8Q0oxeALWcf3HNFT+76qasw8pz64JozGJSK9uE7zG0jPe2DrP37RqkeriprZ+1UmNc6C0PYKu
cUa4alc5SEdWg2sU2k8jSgNvbbOad4g3FpWK3tFsRdCflz8lpoiuaEcM8lCpyTzDoNJtBexDuZI9
oMAV+vK4DgmDSJyV6msxh2MqsgBcZjx8kondbHu9V2yc9Xy+K32D3MbrH/mFuhk8DDAVJB2RncXa
9H6QsOPN+nakZVvkubI2gnuYMArgC16PIH6dpToGH7WIGl2FmJtH4lojtid73a+nbZ0FCIcJwHX/
9CAw730cD3jA2zK9JUS8QCZeCjlLiWM5Op6VcnpvjGY/h4nVwiz/CkOn2WlZket4UurplzGAOOCU
VpL+Lkotyla0Q6zfdq+0e21u3DuYWti/4jaxfsR6no4hGHhSQP25JKvWM7UffesVxhfyizufAE9L
3DrLn29jF30CNe6Fom2fFYS6zHHmqUjLowRz+ezUAEjmNCinMNI0tHBenjrEKERDRXRmpFyBQ6WT
t5rWF6oa7DkM1DuY8mjJnJ4OijrOSn/R8hLSlu6I12qRVCsXq1yTruj6mYfcavWVJfV5bUgiU1ui
X27MFudT7lJrQOgLHIcd12mpNhhF4UHuyo+pGqqY1GGBWonBN36/PrYvXmeZJkyGNaeT0/mvRxpv
6xCuYgAGx8nK7SdjoN55/SrnKxZ34y8JZjo+cxbK9x8QPbwu73IoT0YcDatANf2u7gwVBlapth5B
MDfO1+di9KWSCSISHiN1ZDpR7y9IJV+WhUkEeaFlnVzHNL6YMJZu1NocCR0PZ9uTd4XZ5OKQx7r1
xRgCa1xnQ6YfukouXUZT14h/icyhfcRJrMPG1rD9h15dGvYK8EP9vdR07b53AsGHYpaCqGqR/oyU
Ph+Nach8Uk9ndU+VYn6bdFU+q3j05hsP9rx2yzGdww9+QfTH4Lre36eHT4kQ8wS7bpAOD8rNrGfX
b80vnpu4z+Xg5b81Vmt6/nP27wfbpUKwNMUM6gQ87PeXbt1e86ZEw08k5/oxqZE/x93U3Nh6XLjB
/4NLmQvm76wiU5BkBJecF1kJf/okUQ6v28DUfCyYg6Y2jKQoWg/NYPB+svYWnex8e4fmaCnfsj1Y
RKonW5KKuJSSaILsmDtGZx2SPqbXNwHIeBZdPFW7lChIzCQyvtUHuPBZLlmVcKNx7J5rAHp4nxEI
CpDfQ8viERUIWlZFiizuxlbh0h0uODL2XDge2AC9f4sUcGd3LNmdS7Ahr31R/YnMseODIfRGoLga
HQha1yeDCwKHv15r4uc4WgEOOnmqEykQcx5Irtmk+ZagI/1gj7gSEyfX13nrFysxOBIE8zRvenmn
JdW6Nc0Q7cMfzRyij6UD5OD6bzrfBvKTEBxSa+VhnIHcPZunXY8OMFAjNjGpEcmTbdseVyfS+Dm+
Bcy8MKpRM3DAXRrXyA5Pvp2SkpFMbZ8dfFE8lDSENiZtzq3syjac/Dp+4IwNG8Wx99dv88L6ynVx
yLE/4H9Px3MZW0R1Bhww2Wj7O1LD9B1eVH2VdV4OOSYOVjGZVmxt6C1Xo/7v/T2eMtAvoBzokM4Q
uhUgJK0YC8JmFOh/ITXjqaudP5nZejfe54UFh4LPYozCAsFXdDKs3d4drbSbsqOhhmiH3inb1EGp
77O5qTaWqm/lbVy8Hh5SAo+BNFANev8ZJQW4ctcGvOU2afBYtvE3RNa0QOCNPNvxTU74pekBGcL/
v9xJoUDJBvCcz7xk9bH63LhLSDH0qsP10XI+SqkwIfLhr79BkSc3lXPmC7B+A9y0PHIoba20h5AI
NL1j1DTGSzcWehfKNoo/F11AzPf1y5/fJJdn8WbqZTfGbPH+mfrUuUjlcvOjpfedc8gj34SRHfTu
rTnw/KvgQkvJnxe3uJdOvsYuSUjNZetzZEdNs2xkZtIa0qCXbsOqaKkgMwHnJl0OJ7rPW5nfGKwX
ugHLD6DiwzKKsOK01VN79KJb+BbHUvT1tnSTeO2RorgzJlOuLcr+YaxXfgh4tN36RUfESJ0Nh4VN
TsieclYRE/u/T9Jsgv/mJdBT5Nh/+gUlmqEnfcUQi5zJC2VPpu6DFlmBvxOx2x7x7/mvneYYj1Z/
n7E32WhWr567IHe+Nu5sbtQoX8krdG9UXM5nan6XtaQWMTjOnU1+Pwhpzll2nMxhdle9OY7fLY48
v4VhipfrI/DSB8D3TGYpOgE2rycfAB43T0+TPDs6gyrijdPFxkued7HaY5nI7obZl+5Gj2aLhoid
6a/Xr35p/C8rJBsANgLYb9+Pf2fuh56YP+40d2y5mbCW2qiN/PhmuYD/o/fVAuxOoHtoxbOFPKvQ
jSNGGwlJ/TjoxIERU9nGH4JcgYO6fkMXHyc7NHT93gIbP1n3RedGVawkk3Km+4cMpJUMg6jvsZ00
VQXgIVK/rNGm7VOl3Y3JZHlYp/f4F6NJFZMP7fRhDqquxqQFIDiXJMPXkPbD3pvEGndJEvpWBdit
7ob/5aJk+qG5tSgbnK4KeoIioKvN5OgW8NkaiL7HwKi6lySqn8jbqO70avh+/Rlf+jwWmS8VmIUI
dSrmaDxihurUZYX3hQQzWYLxI4L9zkijW5TqS5eiZLaUWzG7oCh6Pz7ttkodN0dNgY8pJuY7tg4S
mN++FUl/4zx38UiOZBGAGG5GCuMnsxFcdjsXxNEdzSZBS5FF6qAFpb835u5DkAjc2cs/0bhsHggf
RTpbV+2NZLhLqwQiYNRvPFUWxJOfkKvByvSKqqto+9Le99icn+zaH8QOo3fi3NVeVA2HwpPWFDbC
HptQNMHNTtuFh76wc6jCLsCDsxNJPE+uLXPeLxDy7qEpsSdrJaTEJuuNzfWhdGH+oVDJ5GOCWEfu
t3zO/ymN6kEXV+kMsdiRyvkwKhoFPr3YG1e5MCnQGqDBRMGXaeH0pA6SFbwWb/dou4n/EcaIv+lL
Ya/0GAcX6hJE+2ah7rr2Zoj5hftDvEwvDdswdoxTOWOVA88tJo6t5NClct1Sc+oe+9jLxI3Re+Gd
cSF2MQvPZIk4fP8graodugKqzDHQ7O6P3mCac+3Kf/LH8dv1V3bpSoR98MRYsQFVnCwZXRNFaY1F
6pi7hjgYWTTsS4hpW/t2VI25bL9OZ1R0MA4VZlTFNAff35UuYkUQGt9DXsNNWWdR3gsdHIbs8q10
RfbZ1QfTRYtOsuNOMRXKvcy16jgoNjVp7t4BR4TDaX8ODM3/Nk5Ki1eZvfAW+cn1b3tIPJwYGhuf
9VDmzj2OTV3sGhys3o2G44W1gRMRVQxGAq6z0y+7ywqypScG+uxkkGKDIgkeUj/K/BUVauvZqOPk
GRCHusVAPntbS0sF8Q1mEBhyfNbvn6Dyut6OE5esQCvydsUomr1IanlUQ3pL5nM21rkU5TAWdzaa
hBOeXAp622gB0aGlWlXWHyCdgw9Ed0pvpTxSHz0dFsuV4MsssxOhEPZJQbG2psoKCH0+4oIt7nQA
fNqqI1PhWwJtM2cjGzlPlK0QKyNYA/AEzHVY6zyHV9Td6hDXfvFSDlSBV2aUQXSF3GkdTHacL1Ne
Ovd2mhRfsyQ1Ira+bSNDDK/Dg4jjYG1HQ/eETRhTLPhHagaqq15gFMEGBPFofwRmOr2OVSb3CufV
wYjTAb5gVaMZqJpkEg+F0rUOoZJdfWJDBjA9LU37e+M1+m+lquwuipPSWuUJqqxVS/LLwXQx0PEf
tMZd6cQiQ74U66DKFiW/7sp+27aGrNe9TeLfxosCYe6hmShrFXRy1tdM2U63Hs2YemSlzDRYsKyl
H+b5lN91tdTjTWKS372SU6d9kWOKpcku8e74iuwyYjP9nepUVa/9KeCM4FmZ/WaIdIKVkXvFvUZG
+BC6hR9I2hG59tZMGZa2JALBYMw+7tvY6gFriLjyPqdJN39xqyF61YzZ/eV4svudmuUEqtPWPL7T
Ws2bcY7LeKPpWUq4xAC/bjUPnnw0s3J4iqrRfpA0SkoismaLrjUrRr33GuGU+wAfNT6zpFHGemoS
xdpIb91iC2aNPd976Wr7GWlktne1yHskTd6cdrLux5+WO7gxHuu8+OOMfvl9aKv4tUuT9A60xPzS
GamVkJ5uejvgtY4DJK0vDBTbI9xkrdXE7wmLcbCGhIuxe1KF89WapvmhaDLUVaItgHMKeF42grXu
jmzC5qNjFuazjvxJv4uiLHHAYs2UqpKR5lnRVi3t8pi+waZz0rxBgT9WXZjlvTI3gIsRZPlGPf1J
y7x406NC3uLbnxUa+LzYOy/dZjz8dEzfzxnmRBcz170EOIlvwbsZLP1unIX30lTBpw7RyPr6inIu
s2G3RVVjkT1S6T1bn2088hGvA9jYjM/T8WL9Po6QySJVjl+M1jXpBztiH8zAqf/qjrLM+TXaoxlm
ZXwrqftsD7b8GBYdaoaLjv20rGM1WQThB/i9m5TVGp7ZuFWdFd9rhUv9sKWD2TyhGZPZWk/lMK88
b2z/dbHgJ1CSwJDKH7RNTraBouuIRCMm+qiEnLYloGTEMFq6CxLQS0ahvpgFc9f1l3De1+OivHJu
2KZ7fObgwwBruSPH/+MwfANQ/Wdoojy0Nbk1xCqOrJWTZC0otg4vv6hWVhG/Omka7LLuxbHJEcUV
mUSVvYMIMmxw7fR7dgn6Y6P06MYm+byUwS9F7cZCCqOGde1kV4BVq4HskeVHJPz5zpZpfmCqEZtO
jfPBNGGzNI38bVfxNyMv8hW5dt7WtIZ20062vnMJ9dpdf3bG2QaTXwSAn+4TLXG+nJMXRvW+bt2W
pIFEDHq6nih/fuwtSY8ERvBPYt5UHMJxEM1H2ZTJvG2kKT/TUHDiMLd8QTwggIdgY7Ph+UawUvWV
Whlgca8xci0MinRm8h6TKblxdrywYptsiGEJoMtF2H2ylfOSjFqplZI3PsTFoxXXzYdKVN7++tO5
9HAWWhOhbQxqxvT76QQ/nGozlUCgG2W+TopkCO3CzDdW5qcrqjj5HS4K8OOpMWofr1/60g1Sml1S
SpjL2AO9v3RaaIIEMPDTc2oOG4yp8SrCDH+4fhWOChemzMW35bDBQsVmnOpKOgnF1muwkI86iWKb
uqoy52GYR2OrKjyTQLs0YzMMBniyoavqcNCa2g9TMYkDYTvxo5rsxttPqUl6pz7IYi2KzNjlljdt
RRDk2ya1xGGsRyIlzcF+VYOZEypYNsUPrda6r2mutZ/0uXJfI4AU4nuZY1gjUCjK4Nlnbv1Fc4Lm
W5lKP8btMpZfiWwWjxlTMTJqphvwkIXdlnd2EmM8IXFW+SvfGR2N+KnUeJ51mMtRUmvPU9SRVYj1
DgJ7Sy5TGGSl8dq6xfihU2hAw242jSMxv5UNwTwq4ZL4mbelX5mNYRuZ872k67BBdp5/y6vS+5jl
KnL2oo+q1xlF+LOrjOypUZZ9pPKWvLoYKHa12WCIpXvjfq+zSktWJEdGr3lKzqDrBNqDPUn34NTD
AkfzomiPK01fGdgqxy0OGNGF9aQs+RqYJbjhILH0V5eI1q9FlgImoMTRtmtO5ElK3dPOqzdbmaX3
VAyGl+/amaLG1uTWNlZqDU8yjnSx1qdaz0KQOlr9rYyDalrVSVbAfUNMYNKnTQDfVkbQvnUk0W39
Kmt/9w0w46mb5gqOgahf0k7PP9QVa+tKpiVSP98TDVoDZ+ztzWiJyXnr/bgeVnZMTvTGYnMyvNWu
0H5U2dzXHzRrjsoww/NcrQo7QLjA0yy7TdEBpt/kmHl+TAZ4gdVYJ8RiB4NvhQAWel5mZ8o3SoLt
8NDZQFHuOUG5+q+AuCkhsLxpXC+M/DFws4NZEY8n2CYbf2mfbgnDh0gQuuqig8DymKPUHRa5Qir3
VdnHxk55RA1gLW5+1vBUvgV25L81jkZkNTF4yWvqVAb2jcbPN3Ph186q8fyYNJ8+mI50PwGuGbGr
FaHZ4jYJtSHrjxp5wT1HdXNyGPHCH8IqE/lD3Rp9FJJVJg8FfoA0tDu9+Va3XZSE0uzqJ6HmVA+1
Ku++MrsgejcsTR1hWrffUD3WH8Wku/nKTDt3MwUxiL+qRxse8uHM42bKBuuptKXzZVaDX5D82OUJ
qQBTOoUmkV2HJIiSX3ZMSOQKkz8cGpkQ9fABN7p8E7W03nQzn+MHZfb5fkqi/LGstPiTbJXRhnJw
3Go1lm5TrxICvz54fd/c1W1Qvjn9uslV/lX4qtzTRyzynYngT1tbgUq+EnJgru0pjj4GvekdE1PH
6JBHwj7OjTDumjrOh11EsscWyGC9L1Vn/yCqKVXP2B0yWJxRMlqrCc7jQysK9aLpoGNCLlx/q4ai
cdnTauYfSy8ram1i/lKqKaF1WGXr2DaTXR/Nzkcrqv1t4bLfV8QyYexlDeNs3hAhMlndCmdqDaVc
FBj77GbjC6PZFoC9Hv1FkWaAGQ91synWsszjL2nffpKyVguR1Kg2SdCPgnNUCa4hUp98P1UbZNVR
2E6cbXqircKxVsW2IFH1FWEYXTajMleNmoejmKZoFejEiwedewdsJdv4Y21AnxCw2KIuyH4mTtpv
Kqgr9ba3dfUBST7ekIaEu7UpDWMhfg0H7Nl48PJGbDGQ6PsF3pCR5+CNITUGBfXHaRwIunOxLFip
l+6rOsEZO7oR0JpR8AUN6IjIBKkC/VDbPf+aSQQrERgAjvayWxotk+EO9mbwR/e4qINIE9QDMlZk
/zHJIJliZY6M0IWt1+3rebCb1dAr/3lOrXkKbY9g57XuI58BTV08J8WEdtEvOTSFXUf5kO26W0Ot
slHmW8ytoPpErt0pDB5fkq4tKZ90ldiLKQvweMyu9SsbK5WulKMHv4xUV/f4tc17TLhwaguKzqFe
aZx/CkvF39k06w9WPHb7sqoMtjQOs14y9S5Z8wZVb3bsIw/J9Mvo0ZF1enASURwcA29AB54R9Tzy
8aeJShl0xVxVd2mT641YN6aWRmvTcUa5ajl9Ih5M4vkXCSVVsBKmsu+1NC/kH69o/XaNsY6SpGix
7zwz2qt+J0Ueuytiq7q3yksCG2gQNpuXLANJ9bON1BA8BGk7emEzTiWJ2FbcjCuqZXl3V+QD/36F
KJR1hVVgCKUxJO6qMojE2eccA5Ot7Wi29zb2aZ2GHtzymmEFOPQA9cIrthQ3u34T5Pr0J289A706
2j0D9ZvhlQf+o8ZFUE4oyW5O8lILZzdyf1Xk8L5hwkkVG0BNy0PDL9yvUZXIZkumTEQmxxA4PcZR
nMi7Rm+0+jHgg4rhpkXyUyN9szomVJKGTeWWst9ptlPUB1fv2+JjaooMjwKryDFqygpbD91hxqFO
6N1jUBJws+57NxeIvseST8Ka2mBNim4R8JYwCK3jacrM0BaLOKmP6L+CU6E0G06N0zo7NJtTt3ar
0axkCFDLk1sTb0Z8LyY/+RzDDaP4MWd/ZAwJOMzTpv6J3XT46TZj3R38kaDBcDClr28jbdlTROjg
OD0rgvjuiqil2tda/4+j81pu3IbC8BNxhr3cklSxLbd13xvOFi8JggUkWPH0+ZSbTCabxJZEAef8
FQV8Zkozz5fJcsKN62aNx9SZooi2VhmgkVvUsH0vUTj+Ciq7O24eGtVbUQinu2t5o5ybJVDDdOv0
m3nZiHFZwfnCtchCZ7B/Jrvl9c/CHROHlYaN4WSht1+zvazK9uDMcfLdd37z3VQk5KZ2ty2cXV7s
6dQJNmZ5Kwm3+Ii9R5L3RXL1pwkDi/oPhr3fGN3o9m5Xp6HMBqDATm3Rb0eMIknmGzXIdG3LASXK
EkQ/rHZHSEmNTZDC7cchC1dMw6RnHPD2ZLE8cYBoKkUuOs+lg7Kp/lWWlneoS6zv1kTQSQHEyZDO
+DL/dWMQtwdvEYAfS6+9B2K9AVCmekVhSeV46aQaqvlnYDf8e3JS8T/hd9UtbMhquAeY1zIkvzVG
lrmSf5NBc55GTtcgiNSCRLepDtvj9UvZH5KkHh4lX5u7PSloZirdegTNmpLuMtpzd6Iw1ftj680+
BPsIZOCW14qF0Lfq7zIU/VtkrKnN5KrdJrVUPw+Zj9uhz4fIcEaNfmH+dpGWzF1D6X5gohbnOCod
EKdO+unSLEuZV3bR3hNaYl6XPnHuXVEpBvwtoGXHCtbFyangcYeDQXetCIDrsLOgheoe+XHLjbf6
/UnWrqXoIZ7lhBO640ImTH28nb1mfoNYKZ7HaXJf0H8t74T2kOgGR3DTWtbOuaENLuJQUeglbXTX
B7FWTfvdulFJCbcjC5k13dT86ENlXVbGkJ8Ar8mYCU4fdFZYL+TNOrY1rUJA7cfrsvvFaY8agByb
t25p2BDn0r4bqRq8qJjoIrpnReUfl0QxRNjeuCdpR20QesHKKp3zPHTrRQx1rHLgm2LO/KbGrFo0
PQi9kPOeGhDnCSyxZdLcqJAMiBQeu53RcRDBwfWm7UGWSfM410NyRx9R+9kVwrPyqWktNLsdOrnM
dcv5sSumIk511zE+FFO8ntE7he8h/8VDMybEC0SdtZ4xauHbDOct+j0SV3sbEMd8aMhFuVlt4guz
ODTqNtCFeayahOiZkrvsnIhrp9kQTeGhX4jmTL24Yrorh45yhlp58ujyXNj0Ww3WY6ur/Wl2dkN9
S7B0zyD87Uu1LFyy4cYOvu+TTTdPYBUm94SzfwTaqh59l7LRmeh8lRkdrMe4tuUN+Vz9rQSYLI8w
8SQZ1i6h7MhthiWjTD7scgdQ8V6jtbqPrSV5k6URc0ZOpH+eyKplWI5c9agW5QJ3xoP3HKCb4SLu
iPon2GX9zcTvGBbekTf0yi6maujKpyWgA4wKAttC6D015qqbD637OiwM/Rh4jmmdMZK2W/itBih6
2ni6+yL0L6JyAT6CqOK6s6P54ifr8M6RlJBkOQ0sGmGizHImlL0+lZ20P1aHeOkzP86QEetaND6p
VXYpsu39QAPBdgjixv0VWMjG017jyQ+SRl2Rz2Z8hHP0Jzq0+/5Gwp+5GedqRWSBxK5b240ejysH
aJVhFCFgkxLx5rHuoMBTPc7epV+XJCQ5WPkPKojlHesfgwmWPnlZZhGSsVjo9mJZK7qTZTPj1+jM
Pguu3OJco6a5Sfa4v1SJ0zyNIiawW7A07UBv1bbllYfpJmX7kFM6DnUNrD1IDkB37frUmLZ+ikUd
EO7jbX9rxeNFdOc4XFh4xV0wW1FJE0NPL4qKGflSyw04eqPSq9pDQXSjm4trQGywuv7A+4zCJxOt
jZWgcQxFci0Jke+Dlt65o4D7PhJD9CT6RPzypXJ+NsG1lszIyjsQIg4CvgXFY7+SyzuS83MOlhr+
qZw4sA7zru3HKli9PmUiYnXFRIG3HlaCFGZi+qbnSkn7sjXLRhGapYIfGuPOyYR28dA2k2VSkmk6
5kwx13+X3rYO06gJj3bYPSpT718TUfU31QbvNF5Dfe+Lcg+/NfXS77O90cFGfKfNJEW/3utKAsu3
ZET4chcdvnv1Lng/lRBPTGjd354uwy9/8Kp7UVjzT4QHTBeFnxS3fAMWmW6cwD2QVl1+1c6A/2vu
1hLp3x5cuzZ8/VLM5XKoeVde977mDQpaqxrT1iisf/VYBDfTHrjvgdDiM2rrqExBHcTIYKY9c33f
7fUYzG1/u2nHXLB9yW+NVmbInLUs2zTpYtaiwbJ4mHYe1QuJdNMjuvT1Zioc6xGvNPs5caamPhgl
yj7dCSPdb4ZZuOUBjeTa3rEGN0s+VTqMc5ytnvuytagC7twm2nnWfMhDC4j6pphUF57WcHJ/O8Rm
1I+R3y3lqWo5pFKDjSK82einS/IlskT3bx9xoZDaHgqGnG7pu9y0JmgO0uWl366Nbbk0xjXd+j+p
RaLoFC+/umikPAz2PLazuRlslTt2u/9qunBJcsuXXJe2tnpq+QZ/RjTFQKLzpqscdSAbrv4YnA2Z
oDeW9XSa2lGii2+1JzMI6e078BbbOi9V070PHL997i/bfnEmS5l80b695Sti7yXXmFD6o7BM3Byr
zThxvqGT7Y5TjWLiEI6kfV+hCtkfRKda91DRqOTnbsfI+0DJjXqOjdeSyAoAbeezJsD0TuK52e6c
QvveiXEa53KDKn7KkfFvFzTBzqc9e4pukG22s94Pl4jXaSI3Y+Co78l05XDwYHraQ9jOa3PA5N5/
0GJTimdMQzrI5qS0wQW8bdS3kKxFeSR9YOvO62LHQAdk4WxpRaRZkUWxtbqnQkYMiEro/TtpSbJ4
KvzRfp9m4eWuIDLER7D3udjGJLA8Ytug4kwtz7U/k1I9TMSFHVlhez8FxoviO3632cnkbNOK3nF/
gS24imw6P2HFPbg9+QYcs2K2zqvrbCGTqd71jVZLMHzQxRcPfiqHSMSnPaJz9YlMBNs9Em7g7+8L
KCBegwlVzL3AnlDfkZOHl70MHNlmPPixdbRxDP8NAKeiU4Xkj9ZAIrvae9lbPY8NFIMhe9tTda6S
ePi5EvvGLtLMA4ernPvopqm3YDs0Q8wcG9gbfQVmB4rJSGxuPfqXJ6ohJOO1zlDaXgsnQ1vE99U2
skAQ9yvDY1sxSJ/MTlRcWo5yvAucsWjuV9ubvv15Z/90DItF2pOSG2U2lh877/o4GW7JKo3QZI5T
s921aF6GPywGhTp33bb7lykqxjWral+gOigKkzw1kV2/gKSr7qBdTXAQaqK6PITCY2br52rZjjyz
3ptVTF5A92njd8B3vqmPgy+t8rRCQCom5FhUx5lIYMJ35qiZj3Vfcb1XSbVxMaB2wqKkrJioPAYg
mVZrtO1n33hz8taadRDXe3ezTwzdnX9vqrHVxwIxQZT3C8nBNx7FZ5I7ffXdJwAuh9IBZoQy92dn
dNkvymp6Ute2nnPMi20OHfr1LQePwkYCChR9DYUo58uOhbqHiNqZSQBi9/CVyiqIspB6sepeSR77
g494sztU4ULGxhBEVFw6s+lENna9ac+TZ+0//Zkg1jdI+zI6hoOr5NlC8Tvc8TT4TZasChtmsNmK
RlavIlqNQ8jtDjjxINQT5KzFMx1aLV3DxJItd7qJdXP0+1UuD0FbuuFpCAVlwGJDR5nOmgaLzE2K
LiTGrNu50EfZOCfNnekfi65ZvQO/XixT0qHiK2QidZNWMdxwWq9EAx0ksdzLW4js61k41NieLC6Z
T8pLzfAAQTzb//gwxiDbBW19N8s21+ENVlV/PuxBvIk8Gs3E11M1rNNx4SJZM7VDICWpx4u+A3MY
y2yAeeEiIx6aRtCgnkze2kbPJ4g62znWFoM4s6TTEWAUWCBVScn5chB2FSWnhGUVoXtXzMwHDhMl
UoHKw8e31bvMrVUORTZQk7k9D23RFalrNTYNIDgN7UPjRi2CRGEX9m9LFv3Mo1jv7fxWNvSUnZoB
088dyZBDsoJCBY75VRIxRJCKvzRyuyX8GV+ds3vxp6S81E2VqC3vkz6R8DOEXebFbD57G/URljrb
UeEk2ehN3ZotDbqswyp8AlqN2rby5CUiHl43ThZzHpC9sq+z98gbQAd60AKuZHUWgWjpwq1WyKKC
MdOOx8BjeJ+L/pnnQq2H2i3a8nGcweSjm6W1ym7INNV3zAbGigmbRrqAtzi0M7KB+zbMCoYBEIc5
iluRcQNHVrYYX/1SCVx4RpZ80ac+6GaXhXVEMHtvlz6YeEuvVaUAd1MKf13n4PTsgee+xyae2vu8
LWcvmMq7XoI3HbFVOgCs9STiO/yb3ZiGw7IXf2x+JqByldSoJlJrchNtpSx8NMynJP5N5dEDUaUW
xO1msooHUaoDMHSxf9Ga26ob6SRM5LouqF+BzdAQHXHdCouP1SzLuaMPdzzUpbtNp6h3YfJ0MFNw
wFNco7kmE71kJRSm+FtfZZCZvax6egnXLnAOvgUe+9b1lmNd+ycllI2sW8wyVdmsIsxsZyitNtPu
UNuHUsaT96WksxU5rAhIk9p4hv/6lDD3Z29wWQAX6pLnWxHMZrtt10ojqCYrmLV2GzTlviTXynzq
BUsWt7IonuEHxvLWBj199+XcHgfjD+Ej9g2azAs0R9bZ7tywJdcXQUGb8vCq+uQIAoc/1mIKxifA
hFDfy9kVG8I+r1tu0FLs13ovd433hQLAvfP/7TuJXDmFWLZEHAfQ/2uuWrgZvpSRS27tZvRhcrah
ylzeO15GQpz+KZlr3/pTlM0SYdJC1JXc9ptop0s5DPN2VzVqj44rFvd/1u7wshvZeXuYkcYCi4Ib
QL6y11veTTjMdnJjyRG/LyDYLAmla3iQfgb0HHw7u7UMtz6RMvpQ2kNfHG2mwp+WJdAfydUjRHun
KLA5x0S4qdvZFBayoHJdxCFskqXM1oKQ8a9xVQWnZ+T38rktCbXPN7MMRPGiGeMG7Hw3tLgObT19
y8YnmqysDSigLaZguIzSRnAipqj6M+4KumpSfDqnTWxSXOIFG8rFaftFoQGu1v0Uxap6kH69jScK
YiErQIChC7AfqPggkkQtR1/ZZXgMySyZYejY5iE0pPNNb3ylDzAygXf0qAx5jGcXafq2bNF8mlTS
jV+FnZTWiUx4bZOSarzfqIo8QREymZjnWvZm+ELpFHM6zZZX9G9LLNY9r4d6sB9iSbbIOdiYXu4k
cXDBZfXKZLov0KBML64p5+YVXeqyIYAqrUeeyeVpdxsAe0bapn1WcVXLXIwqdNOx10WfTcSt1Yfa
3/R0HKj9/VbXJmhOPJKMWnA0ypeXXAVt3BBOA2REbwJPXppIE+03baWmLSd11doOekJ+z4GoN5El
g1cbYC6jE7SG5SJyC5kNapyk0N4tUeR79OTuak4yx/j+H8omHbZHs1ATga6EccmG+qpybSZnOe86
6McHVEFjceAxJ2Kga4bIurMK0TR3G/Xq68m1/K7lEYaLyEZ7MSJf4nHrMlO7gYhT6sTL6dDWG3xL
w/fijoRyl4ifsfWXSzcYp6OoPmiKXBpTlQdUMmELwmtIx6qqa6ECsfozgqWaGMjD4Ay1BLOLqinH
2LiVj3Xs1duhjCkWBwZooTCmiI8o36vO/0U3vEYoa29WeVBcvA4l3O2KTdrihf1ek7WMqTn2eqaV
Wq5DbjN+wTkvDO6HQrtq/dnTpVnnuomS9YCSgchZ9je507/QQ/cFbtih5nLt7n2LCUbPr3sladEV
s9yl5ykdWJFC77EcwmaF67IpP0zC9QkJ9Bv1KjzEftQ2YRZjme4yW42Jnw/dHom/wpSi+YfS1hG/
99BcKUg+kM5+lqofO2qZwwlcExmZDO9HNdjriexDRE6O6l2Vqd5HxxZPCN6OMDxGHorF7ddTH1tF
QAkT2YqpO0d3KDj38TdAOhx60PUznBTW3zJ329bVNxFuOIpmVB8y3ssukDfoLi2Ab35lkMpaV59q
qTwkXlSSsLkStkBZjgj/SvCQ6h6kLkyyWHE9oi7bm56ukCGCevfsKTmGrY5UXg6wuBfbqYGIJtHO
zXsCVtHf9KqbPtFqJfsXqVelc9hZicJ77IahOnm25gnvSXB+H6b/AzgjZAWg9TuHiVWnlNvH/mmn
NwtoZnD3+aAAs6xbada2eNn48piTnsrIumcn8Lfz0Jm9um2ErchlI99q2g+RQzVa1nWlF70yFDpl
LiK7tL56JJtJJuM+bB79BY3xed6hFOdsLSPa0IJIFFSaYTQzMWK30OvfSl221pe7yfiDlbd+ZSiM
XqdN0UihCT6kjyPENQZsZgJxj44Gu3DixUVyakhrqdmKba4sgt/3M6seXILli/1+0CaMmTYD7882
Jd5EoTx1XFknEsiAkOHDfWrhEb7nxltYtZegPiyh46l0DhF7PLcLZ+8XVxlJmbSMjrDHYFzi6A1e
2x1te/b1eRmVXn8Kai9xf/imbbHqceneAT9u6tUb+rq4W9i8p3s/GjY3TImtU+YPKV9LfJbVMIhj
OHFZHhlv/fafFc17vKUguUFDYGqn1wDMRLC4/t6QHnHqjEn9UMBM0rZAJ8CYTeQWFwfqQsOfsbY7
K5ccy8PD2jWiTwtjRHNmYmpVTrD9wlDDlD6c6QWu1+NAQMG9DMJRHUWJpiJdLD/sbkfdB1NWhxRW
srQWH0Ohhnzc9ND8U+7gmpQ9dvqui32pLz2xlMXBAsJwH7kQbEKgo774C2cKFSbFvrZHxCo8mJog
yejOcpfiJ7brH8Mwld0TxuuoP0at71UvyDu0ytci4vhSXq/CE5sXJPHEBj1d9bCBvpkSpDXOWHbT
PWtHUh/cQDFL9ixYS4rgLWKARHUF/ip3+l3IWQ53mgCWHRmSpi7HtuJpOUhkO7Dg9lS9zEENu7ur
feuzK9JKvKBGYdCdlANi1CmgvAyrU//doGpas7YqzFPZduGU137ZVi+BPYw638Sw78cV2uR3TcaU
4SMwtptRidPo1HOU9zVQ5dqTZUhlYGqRc/npyU6gT7f+T0p0m9LNglqs7+5kZkrV2i561BzBnEGu
QxRmGDbdG86ymcSSYespN1w4vqgQrDHUuYRkIwFWyv9EXtTfNxTFPM/9YB/5oRhauOdDndkYSH86
1BmdSoBAASYW9+9oC7ZzLPTqp0FYEGngx8QJMq/HxYua2si5UjTxL6EQjPHgKop9KLhgEoczTqaH
kGb4R7kHmtovxXGcSuaoh7G32hfTrt5PjDbha9uvAVpWHpnuvm9bb0i9ufGXfPSugGm3DOvz7E6l
PMW0KTxRetfi5PasWaVO2JRFtvZ29GT5IGcUQsa4K2anBoZvpl1ftBytz3gQ4w3BE8sv5CR8Gju4
yGdQlzwuVsDTYQe66VJv52bMlY046xTIwHqNEzsGrd7X8GPAm/Rrs5TNzNBZ1SGATPmK2s2+w8YO
c9RQg23fiK4bKDoiwEvfKASiD0Vc9xd3ilzUIZ0Uf5LC5jtUg3x8oksqwan9knJ5pDjTkk5bwUod
rmt7AV638sZJaLQ0ixB/REsDGQVlM79PNBNpmFZ+YGTWzeRD1D71lHlUbD3TkL9FJ1rYhlfBzfmP
Q8t7ny3Ok3SxR/7cVVwtAENjf4VOd9ripsWh+4btPNG3FRuXyQTo5AM5d85HSQQB70uF5junBd76
s+8CtMYOSQlNfcNUs+klGeHqmDqydQr9H+X1qwsM2Vn3KvBMcN7/b6yiH/OBixlcd5qa+CHZbCtL
qIX9waMortk9E3r9cRra+17bzYmBO/jRozjqbpmhggH9fYLnd27LOg92Ozk4UiWPti287eEa+INa
wA+LfFsMJ3PgOt2ptub2eStR+nBguWfEU/xf/KlFxcHpjaDEYiPQPHTrhrjMs1W6h5JHw3AgwDU1
237TuVX1KCjO1dk4zPLSEKw/5IGu+tO+BMspMUhSShMUTyrS+3Z2BjmeRMQ6mk2jQrvDr95lsfTH
Z7IHlj+Tl+jfTrDrMK+AVad7uPuQNK0FXBZARofJ81LwDh+GXRTvrgn5je16aZ733WGy5pAC366m
9ZIE8wpakFjBrw4Y8NJGev5q3D653bHPgtspXTZpuHc9K0bsPzEONt+FR+RAGtZBcQZ32JbUVI0F
iavV/pPchyS6abukv6WOzPtZ+73+g+LFgF0P1+4lSfFhSRXYothw7agT6GViW2U+TJ+fNsKpfhgz
2m9rQJs2Mru5MDDRNXE57JLdlkEBgIa7a+TdynpbHoc9KH/OyotvkO9s9tlCXWcfg9GGhkJRM7lM
G63QZ6T0ugYuRSXvYZ15HJOi/YZur487rEuJasuncU2oLjpGnecZtmb3uraNk3WejWh/TFvf21mo
tgklvS5h7AI7k1E9WbkAwu5TJdX+1Yezc7ctNt1iwxo4kCX6NjIx/JzUxZBX5SZfm85Qycbeycvx
N5+WmIB/xNw3qJ9ljOYz7VnSZ/6qi1/j2rsvsVMOtHdHBEynPeA5jOsiITGcKiouVWxKBvtoVueC
ru7n3YwjnOc2f7vYPYKjFf1zyRKv8hXc/WHdi+Kz25V3aGA6P8fAL37oIYSuIz71blV+eBn2jrd7
1zL6WCne3LNR1n8sPFUTajkjcW9rrocrT3X1Z3p1xoex3vKX4TsmYREp1Ao1Z1khIrMxdPVvV4Qs
2sx7bkpsO+yMVHbyp+OIZzqKxu+Vps0520xb3gjez6+OgVnn6GJjeTJcNSXand55KGG4Q8DRqvpY
aOSlc44eam4DFBaXJujXHyZU5gfGL2lO5K/LtzVsggdakdyPxF50e7vTT3L094getm6bnFOtkdkw
5zvz084zDouR7C5++pC+n6xyqp4m2BpSP2vLZiBDAL7vLhpLDuaYni+yh+CZSwjV+yUZzOvYbuPF
LqY+R8Jg/0oqLMOlT+Ccm8LZLdxjgPp+SvdqhyZslgucmw7H02L37WlemDjGLlx/L6OOxU3vo0M5
RbQbEdiuBDFAPCdTSHbe5FVHK6xMkMclo+WR7H8ylnQkut92E1YqWzorfh1QRLm3FvxLePDW1q+O
e9iGPE3CDiGynfGjG0VS5pxRvXUG4pvbU9zr2Mq0QAN0W/Y4SRrAJEzqZ7nMrp1Saz7ij1dr8FZg
7bnnW4oGxKUXSKQV2NjvuSiL9w3L3Es4oRVJ97nU8YUPartUWidQl3q607ZLU3g4jEmURRtNSlnC
zSKOTjO7b1XvN7dubTzEUutC2AZdiMxple9OVY5srwEzBfCPDghY5v1gFTGOnbkFszzJco/Ch77B
9Pk3WoQt3vqZ0+tRrG3YUMHXNzxFFhdPVGr3Lpk41UkZBy2mcMafzV1Fwy+lYMULe2J5WCio2VNY
aDiwOYJqFMrvz7jL7dOgkHwbH/KdOt0r49535DLJELys4bPIXO2Mt+s+gi8WpZZoBUAtWI/HiSsy
SfoA2N8xEJaJc+vvMYExiZoPZFKoDCI5PDIgocmqeRde4mrhXrd1QILBVoKqSifb3Hg9KlR4HzVQ
5gOZgwFNaKgNqBlvjrjEOSf2/mudlHPbJo37V46tc2o6p/yMyQo4z6smxo3LDb4tkPSVOpGpaAyz
XI9HrLR+8pQTzLpOpjgjoR5OBktKCi/c/NBTon6Mib6+21a4fbtWMDdQO7sAW423+kUNa73jTRvn
+c3dPLS4rpiwIoVupM+WrMeUB3c8sEybPIbt4gfW1YdvVcmjC4HJF6Ik5I/I7cjLdU/tRO4AF6br
3vbf3g5dHQD3pS7GfxLM1FznPREAZAdriuFWAOFFkipBf5N5teCb3xcoj1fHbCjBbDt61iqqH6gs
A9NDPTXkYrfVr6Tsuud95GFoGr//27ESop7hpr4dJwEhtmhkTJs07XvPEPs7Wjvz2NbIhMkeHH4V
sb2nbVEQQ0MV31RndrINv+jDhG+xtumf7aq+AFwwzRP1ktHJRSuSVVNLIojv4YdCILzJu1GU9onR
6Q+pZqBmgxt/rSa2P31jhc8NM3GfoVF0GRX6/V9jfOeIGJtb4yqPjlJYleRQTQjrXCab+2a0a0qp
m/B14kA6gtiY44bL/UgC+l+sg+LGLvzVSkfqzIB7Sz+6XWJrvnE2by7hqHRwFv0w32zz3gKxmJb8
UdecyhHL4VHYY/E10TOxZ449D79GwsbGTDmeT85R432ZnhLUqhbYSq7ZX/Sp2y3ug8TZ/4XDKkH4
/fZrC6Lwz9TW9aMDJJ62ZTXfOz1i08Cpys/SRzQTBQjSOPsKcuT66qZPlji1UeNgcvDGdzZn1gbS
Q266Fnjq7GJy+Tfw+XAKmjXrh0jfb7V0Ds0YReSi4eLc2sj6Y7awOk6whh8ld/UpqaP5lzNN3j3f
sOIsdzCJUgzzYfCNfXEKY2NsrJfvQiv1agJvwno6evkqi48ybr2XGKL4c629D1tDQwfYOr+QsVm/
+UbGpL3D0d9z5cuzUpt0s4WLlsmw1S5i3CT8dONoh0irEgo/q3n7IpvvOkkAkJxLGfqvXj3bmlOQ
z/M4JUOSb/1+q2pLMHOQFst07p5xGravUVzoYwgmelQgF89WX84Z2jvn7HRbEp2GZarzUPduAyVd
Fs111TblKaJrwLtrncUHCF31ZYWIOelurYu0ncc4G6Sa/5f/DgMl1I0/ZnNBwFYyFvos0PSeWl+j
tGLUPI3UKv7cHRrkW/wTPyD0gxe1NQHiccvhTy1MIGv4aS0aPZKaSLSVUaJeIDNXG8q1pATIN5D/
lQlPRVD9QYEaD4fRMuv73LvVE0gjQlxw0Zl/u9Mm1aZSzzqKplvkBt0Pwl3wL+4IBvJw6cIPAlmr
f+s0mehgCedK+hnJjE1gaP+PfAPrPhjZ4oiGiZCvkcm4M88Uxd/I6mqBQPJ65BPz2/wZisR5J5Yi
PPgFWv+m8HqZRqbgIimmcnyYe2d4QRem/5EyIcDCa8JGwzoeP/aiLS7bELhvq+vOAiy+h+goqdQt
e3cAfAn2M1FpJr9e3Q9lWf4xITkBstrHx51UpDOQs51pD6spgjhnyaEgbQbsbgVzkJ50Q+7toMpi
S0avw7a0J8GI/ITXM0aQ4G8hc6uLlE8AZ56EKGM6WcBtFBtQ2d3OE0aDdKYU6sGux/XgV8nvGOoQ
Bg0aGKqvGc8WuoJHHdBKZ8tllanb+NfYHN98JDuaKMl/iKmobM4JQWzMns3ydw/LJJ2RSw+2PaKg
CsSLVRfq4iTb/ggqpjO/bd9L14nv6Kpvjku9IY4DAFA4cu97BexT7yshaoUa7wdpqjuCuqkr7qIQ
BQX0Bo/JJlmaTPvMBVE99tfc1QYe79IKYR9U55bcQANytyhc+0dksNvDWnjzmwHFunUUZgFftHp6
hM0WQU7tA6qssPIB1KUXHq4olSSdtZ6eav5uSvXA27Qpa3w1gLiXiLP92WzL/rBaUXhcZTXeaOM5
rxuKXviGeLmzB3d5LL0y+NKkVAPmNGEB3DdUb3IEbjdEyLk8R2FNPTVDTK3C4aaK0ImOXHbP0SjN
0WXhcrMGLfCHg3sA/q8L0AiP0bYoMJ7a/6hW184XPIysp3skz3G9/WFXejZxOWT/cXQeS3IjSRD9
IphBJ3AtoLTuaskLjOwmE1qLBL5+Xs1hL7s2s2R3VWaG+3MPq89OswK0GfD8VnCDy6kg9nL2gWm4
GgotEIVp7CyKb4dA5lZQuJNia7PT7LxIqoOHJgT31hgvMDeHzEi7U+kmfegNbb3VjKk9Jwy3wcht
sDJb/a9u9zFPMk6lZeqbQ8eUs7f1YQhcXrHnvpJXarb6oPTKs9UMrxEtdkcna/2zNgk3pNuu3Rcs
Tw+WjPUQFQLiYZ4cnccgOILGP7WuGyvblk0xnCJP6za9puIgYaXzmg3SNBv2OsBqX9wbS6gQb+yD
ROWDw66D0uMTTKFbe2/NOFmNgzfsvEEPn4WTpuBsM5iDvMJ9LI3Ysl/ku+R2ANgdWd40e5+SBeqA
NumLJLp3FxwgGx7nHGel39yRIanVMqc4lK2rzirrv1RacvvFRpD6vR0axLn3tqhFYIKyzsArnbtq
aM7DrtNZmTHgF/zUlBusbSlOAOb06vD0o4sj5ynWDf5JA6tg4baev+hOXwaWJs3L1Gr/DMOThFeA
SVXS6es2r6s9Xxh18jTsg6yr7HUu6y99xumrWz4Icmw4A2rvRTMr9dmNFPTpAwXIrIlKAkfFML1Z
BKkshjZ4pjSstPrhZiJwn2pNUBbDt6osOxSjoR88K3nh0Qndi4IAHiAZvhwoy9xZ9tQ4XAQe8okw
1xiS/5+3ykzLXYriTqiseiXmnK8tRkcQjXZnDM5nRxknonF2UnMtn9/k4j6ypBl/oBi1Lfwux1/k
uivwzGjlaqa90gu9vrWkK8LIiqyD0mktJ182XKNl+mpoEWooHXBQpZTPp7+OuxCGj1iGzaHAMM3Q
rnv+v6lY3rCXvkXZDjeJKBrEbjes8TgJTbTyc3DjV6M22hfEHWJ0VqUxANi5zLdemhX/iiK5Fvwt
oeNsdpgkY7RjT7vzxmpWDcG4EMO4St0hf6m5+TdRsszrSRdU6jhgI/tE+Wk4IOuukpmZ3J1SACMg
/NMQRyJw+Qm+x9LO18OTH+Qs+V3EGpROPIbE4KghIK5ytEbiQMvT7Bet/7urB7VLG1Ge0xi7g8CP
BSmS+K+Tnf1Dzyt2ls1fC+cpurpWUdwaS8fZoZxrOjJR6TudBNnGLpNfIPHGGTbgZlmTsy5zx6Xl
Fgu7QAcLCqbQI7kQiIYMTjx02iaPn0P6g2p8lkOxfe4T0wtZh2tj4ayK5dMxHl/a0R5C+n9+Os05
0Xn7yxz1Wzzl/Cu5yK9U430PmX0u29LY5b0RQ6APy9rRhn9kJ310CTHd2EvNT8ggDTY4TbUdhybf
REwrm2Luf1FPQ4J0KciEEIKIljp6KWcyj0k7zt9+SQZJE3/syeFV6lgmJ4vKzRev5R+SOk45urYT
9vYE0ISTGdDJ0Z67FLGIhzXiHp3KayPSfw+NcRpjcakMbzkurCfdcA93hLUcyW+RxFc94rWirLzV
DqxwlhnuWuR9p5BPfM4Fq/ileUCvevb8vfXTiLQX3wmICXQqRFCuZnzZGlZc47UFVEVCAZF9roYA
K/OzNf08oITvF5TWPzaOviapZOWz47Q7kBMrUJrS96aVdztLi5mMLBZ0Q2zWuzyJ94WV5JxtEbYo
2G9QD/knd6axbk0FGoV77mw76Yg9JB/bQzurvdHHEYeQRtGqwU7koJXWufd5IQNtlgFQo3OAgTFD
uJlkPdb5q1aoK/0gcVDFRR56JWui2ZfQfw2ujZM91HdX5dkPHNEpSSpzAxN9cRsbgola1a1k8cjK
HceTYwBKJW6VYKySDIjNUQs0140frckShkJ/8Jb7Q9HEL8zgd8t06y3rraxVTmt72MG54AhWxXfh
yf7FAs98BXTqjohd1xnwi1ACo7vmOv0eFIof+zxyW01FTQoiysPOSbM1NdBxwL6Q/CFr40OVgJke
fEm7Svh/+0GxE5skAtTqc8pugGuzlZc/E4izaaeSUNZsM2GPci9az913jinfUA/MD9NSYm9Hmngp
aKo/ev7YhwVBzs3oWeNqzLJ/yl9OU2mla8dqu+3SUUJRTQ37cD2rTPepv1DYS78sHSwkDRyzxT5R
07BHQXBvThVBvXcVxmGDqG49w7wJ4hvG+UdsLh8AGrw+Gj5JWqVlG8ed4muUKeJiQ/phVcleWxbv
mII3f7bCa9E9MIDSRdu1s/XDq3cKmjI9lR2DZzMmO6MGMS+aIuaZCCcKTHmIYvltZ/maUWc4aTL5
x/ibUltKRqroc/+YaE1OiT/EexpErSW2gHl/cyC/Imv1O29VNEF9Aa3N3fGX0SAvG8Vcb6Ic4mk1
L2O57Ub97uozpTkDYIMFJR6kFceSySaLs1er7sBBTtSTL1xotkZ9N3Hut+M0Vqu0s1JMDf5io02d
RMs6ndNYWBVVPjXZUZaHrPhjAL5XxjWO2g8jb2YCKk23XuxyKoJGpec5n7oMxCw1D7U+v8IdveuF
4WyMoZnWU12kILWMJvR1ibXfjk2H38xSJhdpIKzBI4KiYjpIpyfPY5BTwzaTxzizGtgfpqTGdMjP
FP69YrMmvT6k8ttsfnZW8kO1gbm2sS+aNQFwnfiD/8029J96GhfktOnAecOhW7N+y8jjV/yAr6pz
GXAExxA6Dt67NJMzmvWTHXRzRFzWKQmX5PwzAYYSz4KCQm9PJEj4nEv1d8KOv/SjWNB5jDosGv/V
ztx76et3Fsi9p72jrWXRkbE1h3dCmNoKGG1DIgKxKxqKlUiyDy8v9LuTuZ8491UQkxvBWYbrLgYM
Ero5c2QD91c9RC+WANskqhet+I8fLoPwA6B6EHD8MHw4r94QX2JwLdXwks3+PWmBUQSAbTjlaC5V
66E0zDykhG5deOMBiRvqwZvuXZXJWTn9tTGjnUJeWEVPJySbFpPpJZ6ZNZYEytg8LsJ8j4vuW+8Z
TGVU/kxF7B4Jq8zHUvxPKPfdClW74bzoq02daH9p5UDPsodTNzfDbYLP4eORZeuUdNlDwUrwnp36
IxJncYisxsHBM54miD4y29KDomvGP8qGPCIydfxbZjr6L+bpvmVHCn/X/rvM5Yk/D+sOTM1f0xZC
Wjx95nBT42NJHSOsKRxaF4wtnNEpcA2IIM8fM96pNvo04ubHEDWpyohlqPzsFBn27Oyyo9WPosNS
+deyHX+RmqwCmbb1HrfYDMfJM99b5DIiCrI9LdK/At5cImjdQA2DGXB9akFt2VfJJsGVCUCyQlF0
SdTypbTiu1Uq3krOSJi6eTGa5oXY2slrvDfDyvPAMex+5YAV8vXutSDOkomG9J51cCVGZMeXZVjN
NqwJLkefBRGixKlwavFaMcmuCebC4WpWucv8iOBB7yp4pi4NfKKffHuGpgv6hMMlj70exKbvdpOM
tJVNA9WtclRzLYdq2QjppoHts5DDs8eFpP40B04BxpfiyiFWAexEqNN7G0P7wGU67Ctwux82nLa7
Qboz80fO1lkCR3/jIjp4Gska3SqrDbtmT7R9FVswuXdKqRASMYlPWk92MQVgPQwq/bRkBbA8dFdp
Q43ak9A3qW1EHKqlsXISuwsKQ//prajflVrmf01Ffp3jpn2nPcGkW9u78j5hYuECjMNRYfRrlHNi
kCD8+qOCg+XmfrXGJiHsZo9Es1MX+qQ3z3CaeajJ4pvZU67mkpBXKWS/J05c7+HoxBrxiZ2QFdST
bea3onPlziydmYE58S6GBkQWg4KslSf6AKL5ETUIXR3NeSuSawPURWOFbQxqlMHYe87ZKYoXOTsT
xeTi5Ccah2KEYvzE7FaNlZSMlTEb39ruVFdy2XA7vBmDfi5yxq44qTYmH8Q1+GkS6sk4v+WexsOA
lRZHN8II08aUjSvG9MdUFS9up/9/Q2OBwWLRQ2KT543G77jTWAaTlg8q+TwmDwUhnZJp4rlENtea
TmKKzQNX+C0b2I/ZjUj6XizFzvUW8PVUKnLoZSp/Iy1Vr9YTxfNZ67syp1Se3EbL95xU7qEsVBQA
hFWhEqMXtjJP9li2xnHxyTBNYxQzePpTqGwel5Wdcc0Lv9rqBAiPDY7GJ9jIvyxFOAEdIPYiuBBN
azTAy4FKwHA4zuPuj5pm886iSmMlTJtW6cy8jd1M3UbZrIVY3sAIjCNJuaceP5lfmC74tNHS7mKW
KuysvPfupae/lMJK/rrSMzd5aRuBMYz8OIUT7dM5/eg0bXkrbPxVy54fDCkLWElFw1Ccps1qQSLE
8K73YiTzPRfqjIH9N9LSCzMjIw4dEIHLrzrUBY0Pi2UWN3s0e/6H+DdkU3MkoRRtcG+mLXbScF1s
kKPo2etA6dJFjzxAk8kYAlYqdGtRCTanxYkMMxpEeHBGYjVr/NsMc+wf0q6pTWj9cmt7k3PO+Vg+
fPXcBNBbN9+pfvn6cKPptFuNrtYG8TCZYTen9b2Ygd/IlHocxMKAf1+sVVQk98Qd9jPg0tnRuNQh
tNj4xfpOjqH2r1cXLwO+98pPFput2tU3WPeMQJwQOu2tq4gzbau34yMebN6tmc6UrmFyJlDSoVnZ
2kUTbXtL+PW3JrE9GhF40pfV2oiHlECLMx5zY4Crq5d1J3WG3IawINJg0BvmJ46Yv9ZZo7iftKEn
moyqOTkjihkJCroc3KtTNMsX5MiVOBL5FApQedMUdmA8pwo5l1T3dLV2H/RpCkoV00pRSBUkfZ8A
2VDtZ0ctwUqG+HBsiD2ujFn9Ses4QwziYrbpJ+nAbmbxpuErbtPMtILYo7rDGnn7zuYNwNvfE7Qv
vyqhjXy7a/EtM9/ZISZPd2Hm90SwEzXutqrmHTon9XxpJnF27OrC8Yfw2jkiyIthr1s8odJUI17L
IqXVWI4fTjUzvmbmZ4eyHuR6k6/n6hkTGPKTE0UUK9p/EmGLFSCyxVcj4VQ04sK+27RjvA2T0Zwt
2jHXVe5tVctzRPnRG6VLf9ii/D7L7uzP/d8qQR2jDwlDJxk+oprEqmQ2+Gr0Z4WLu3yOVvaYetGE
ZY8ZXMxxtpmfKlzDnLy2nsL+k6oKqF3aeC0aqifj+zDyShEDs4IAUtvMhVeybzj6SpAL72ZrFVs1
mcVlnFAOYpK5B7ftGcjQ3Tbu4FbX1sUKdXoYDd+bzkDoH17v3gmr7FMju+lx+jBsbU29nINPCHvq
2/NpMdN/TgtzO+vQsLSDLCszxnGiMYEWk7K8+VXMhyZrTiaU0W6JuCLI9g9QasSSAv4OpIgm5zEl
URwMC3+6bunYFJexSsuq/8Zm1W9TvV72Br3C95LRC69//q0Rkrw0bq8ODS2RR6HFX9RQzNQDYCqD
NUxUMqZfzqAjUQjjhX8uDX3Ket/smcBBE9cvBA8po5oG+1ZaHpIOpCUh/r9JUd6yur06Dc9gnsKs
b0I/jk5W7hvUPgya/A1/6G7STNDhQ655Y9tjD9Yll609mP6WrVzdDY582ORjkhahiRCtB9MillvC
Vp0HU1u7p5ymCOxnUjRPTZJtvXFkfDmMWfkTWVJePc/7bth0uI5HOjoAAKqTMefn2S4EykpbnQjl
/x6feSNg1Tdiny51JE7EEs+aK1oneoyjTCbG0d670dzT8JMjP8RvUqK1lVE5hFQQVeseOH1l4JUE
2IMvfVMe466qwsqM2F81nQV/6NWY0HEez/6bzrsvcOfp4SVPRoLlmnvZ0gvaRo27S1y+UCOPSMIc
mh4WY3FxCdhR/K6LH1oGhxciBtmZZCvldrGySc9KugCZ7fKzMmv7S7MnQl68GupzYcYZNVsi/mS2
WzaSJabbsn+6v0rVoKOu678xGVpr5gVWVkA4BKUUM1NX44lzRz82jQSzpki/ZO2XoFIjhC+yVknU
lUEUR8M+95t5U8nO2msi578jJb2Zl9gPusqqLlHUJw+v83BRqELYu61HVCrzcPMyrGRXLCBfGlfG
CdgYPNyp5+9kLuvLU2K99bMoN4MjpiSopaR1rIafmYDmzjo58HO6lGpHSsUJSQ9pm7JkL2LIjzie
tgt3n6av8inNvLWud83zjd0/8Iiod6FngtXSzrJh7We+AiQFe4S4W3tECdAX+onUij+dOiFJ7zgM
f12NQgETULah3qMRGqj261o3zQ3N6OUWADOlAdX1XjrYgA2sWnzLI7PDFB/icEHF5rJrtMAuG7Vd
8pF3iWZ7tD0ZVJE2iaDuBHXJxQfb9K5LkkJZrD2mW9miMU5GRjgUUCTDYhPdjwxUdJOHhh7zVVVK
83c+VBQlq+mMrpDbm5LK0GAqzXkvJnfYIYGMp9ie1Wth1nRUZEqeBtPVDyKpv+n0NN0gt7T6RHBm
eHOzvrx2fq4FLcjonqs/f3UIud57WiIJVtmFmQbPy6HbJ03XXicWDe9o1Rt2Jo+Gvc7Ohq3Fykb0
K3qN+c4RCWTLXr0bXGN8fX66rlrZR1wtswyXRvMeZEZtAgSp6t9MWMxvqZOJNnHxf+yRABRb5/Kt
M8/8aJOEkZ/MHghsHc3Hwk7ne9mV+GoSP+mNeNrI+8XVb7z0uy3NEx0TRyvQuS3rsx+c5GOZ5upV
oQ1e9LmydzpQ/wZEonmfBuK10mHpkwYm3QXWIr0fajxalGWbjNbSLL/IGpRnE/RjNXjzp92P+pGt
AU83vWkv5F+JKfg2xQy6I9hH3GWHtEd5oetu+pFDidjdgyypVS01HY9sjP/WMYliinmwVCK2fdRh
zwq6C9dkvpVspAhUiyTHJcsO57EELoIEOoBVaVQE9PqlFjpGhhKowbR07DFuipDcVnNG66kutNHW
b6IsoqeCOREFGb1j5xbLr65dxnPnRdoHOYqWxrG6GYh0LkW1ZhDw9oT9KhiZXtZX5XbLTjp2tklx
XY9DLLvbqHUTSnTjrKPM788GDPVXC5pz8YeBi55yVvne4MaCcizfkI7LBkzX3JHtLvdwwZyUc+Ne
ZOPMWzZ3TZuh0MdDPVv1Bme42rRRQUN3ndbh0/49zLKaIDWl9k6oFNxHQbNeXHt+VmEASBAeJKRD
EP/qSmO8e6Vr7Tpl+jvRedy0EbpmuHQdwWpdRdHrM4/xd6nG/FUsi8GDwc7G197ERjXJc21i2I3E
wqulXbEhYBYvSGPsZEn6KHng7S0IVpQz0nXRdP7FNK14XUpPvqbpSDS70tQDz375ENJjyfeYF2vP
G8gOjuxjuGFa+pd67LJ1bEBBgBJ0p0ofnXcSzwXVF1XRnSOKwfYjbWuPQXRxETp2snwOcWKdFLcj
o16xfGYiEluVLxTElGJ4JraSg0UvW2hT27T2BOMcjxIrfB5+AXE567qQKEJb4tB3qxL12jW1RfFQ
0JpPK2+d00KGxKNtyAA95lJJP2dczAPPqCzQVZF/Cj2Zrh6q2BnlZvyjdwUSHvH76YGvnL+bNmJ5
2I5avl7YO0sdoGnTNxezjXaVKni+VREzM64M0VmrmlI+kKBmBHC2EVLo2ZcNFdTLE4QSiU77pdnY
W1hQIyyX0V93ZfXSuiKh1q7Vy6OuT88rFImLrkyIT8AwGLLEtb90JyHTrck+hK8W1bpKmiZDLfC4
n0vD/cLS5uzwm1y/61KNTPnW9Nd202di/JlD9ZveCatpSn/DKtXrbvH5I+AD+f8KKkmveZxD5+i5
fdc6jQu8ex6aGqghgpyRERLX+3ZNtWUUSEpD/jwNiVfXX1B3Fr3OEURlU7Gsk8BDWAI6rVVHoAFS
YYj2VIdRhFbldbrx46H/PS9Zfqp9A4NvFvUFSJJwOzqR2lOwkh7YTocnmw5mdwJnxY2itmel2ykV
cROm91HW0rq2BJzWOrg/hRei3KcsucC3VNH35MOlTHpZXAhoJtdngVbIpwetkvWBR913DOQ69BIU
ccC4dujMYlXySg2FN8/Yln43rgf8E5IRcXNgkvjxG9yJefCAkhY/fXWppeD5CBAxW1Z9ivnMrg24
pJ+qHHmr9FrT3J3c1jatTlqf3JoMIezgh0xCou+R4823wTOWYlMPXc6z110gOij/FRfTWMhcWPHi
/2g0CJAJsufhqPdy+WM2bsznuLe/7YQk78qkEelUm1QRJG4bBY4+RL/pva/f/WIeP+xCKVyPBv5B
AdazL02sE1qYkEboraNWp9qnLYC/Xhs2WxXnP5qW6ttyIvhBnW8UmMgwiDexthac6n+Rj1GJrZx8
VK/ZT4LDDvjgxBfiO9Tk2YbYJ317Ay3uvpzY/hFuxohkKg5QiJ4HYxoOsWOocF5EccCV8FCaGQzr
QWNpbcxQEj/5C5kMZQhfPpACThgWJmcZrlnJ7VpYGteewadi5DsCLAL8ROgEJ9vPVX0rtSXm12V+
84yxrknq6+1RIqqFOF4aYPn/Ial6ZvaZl6gOTDomYtZlEv6y0rzYs1VEO4KwmqBETpvvqN+kDUC0
2r6njRrNf076S2Wjl42CQyDI+3JwwtKMxEZS97GNkQ131IEA4jIyNWutU8vmGZNwtxmc6yOhdZZ3
FS482xfclUlpLmepT9/0ouqHcGgvo+M7L+jcLKz0TxrH7mcFor9ra1X+El4PtFZoJe8fmPAitAzT
OrCUdz6MhDqjVaR3NhywT3NdmncPkCPq4NsF0XTVs3mX2L+VEz7tVbLOs+qDZ0UcpqlMyKVBPfNr
mRoSfDyn/Fr3HiPg4N6deJHTedRPIUJe/5pS8LiPbZo8mqXpjuSWEMgau937Za+uy2J/JknH8hQx
51udcspAOvMig6z0AS/6sd41Xo9eaBbNaab5kbFpggQa6dkaOVEh3WD7OBxNf59R2Edhr5kZfyrN
G37ZdenzETOdgTIcfpN/yRvUgAh4UFhtSzBUA5I2JxDTeMcurzr/qeMyOZrxKB4kmVL0ML2Iob76
mnLKZvzsVMFtUU48z3ltTsuFBMd4HSgNeZuLot2V/IxXJDWywIBCedXGdj7pmiru0VPeWRg/4XTF
8MJTkAI5D+zFyOcMjSjxdrHq+HoZ5m1q2FCs8rzce6kfURWAVHRBDEUu5MVzbN0ov4jF8k4t6NzB
nJdnpjpLzA+3aNSjzLv5OC7CP6eFdM8cXPZJ4opdZjcix+aq0vhX8IQiMwrATFcPQO40DAIAEjEh
RL4rj9kYiSj0NCDqFZGm8jflYLpJgKwzQtq5DRZk46vUgiodWwNtJ5KS5xcoFLsMUlKzn0iEOQMK
ZRAxTMg37bvlbyQe7ZFi8f3TDEAc8nzcX89GQBbGkr6hf/wzNUv/VnKRr2v66E5Qm8gXlQSX9Fib
gsk9X3hfWZuKFAO0jxLayZrU1a0dZ90MMfn41mGngF1m5Qdou33yIJ9jAudLlxx0x10osGjSMt5Q
eRxR0cTQffHIsq5xmuRTbG5aKyh1W25zwEoMprY1bqXeMEbzIUcUUsa4KgwNjVIZgnIO0ovjL6/K
87VmLs55oR2ZflW/obogWuyAzKT3WrNkizgP76ler9QL1Q0tUJZWbfylL6jGtHP35mKmnjrNJBJA
kfJX1ErzjXIAY6sB469t55nWs4iLbNgL3K1kJHU6T6Z+0w6q/6QMO4PCiJaj3v7vR8fJ2p99tnct
ytnk1vytEvmHXxGehojFqaHqKOCNCA5XdPmnOzrOo9IdHElLptsJMZmbq2ivJSoCjJhMdwoA0l7N
FduCSTTSbItysIdVIGWVOJ/anMqQJZXdOp7i9qdnbUHgRr35TgmxHWgSn5I8W++alNml3kttpM1L
3RbtpoK3CbQ0rYlxUDHVmfTF8wYa5z9mTIIrswyWjVYm+9y6PHo1JUn0xhqM37Fl/O1NWb3kRW/s
bGW1wWxKY08WKHuhkoCXeZ40N9uSlAJT6v3ZFG33ZPFMeegwhVY0bCA+5oQ2Ca9THJF7qt4Po+bw
42/plZOAYzul96rZWI2vbRXG2zMvutyGRBgXeqjHPfjv/Jgn6W0GCmnjtTEtDCtz4ZMsGo2Ss/VZ
cPc64H3dRsasT21IsCuHua521Bd4mx7oc1PCHqx9WRnbgS4ueixYJaKbOV4tiwaD6Uk7Et0zXsZn
QzHaUvmnqAl6GqX2XoCcbCrPTI+GMIYDRw05lxh6dRqN5QN/g15GJ29zaA0bJ4IcNtInD6csAoPU
incDT/z3qLviXRoLZckjT2xXZcUx17SW3lPVSvYw12JlTC6xLbtaWqp1U7Bb3wHMIqze8P1NnB9v
ifW/S97HN9sYJXNX5FI3UC17yjKLK99rd5WTct9O6eCd2Ciy7CKKXa4cXNW+LxMdfzfvzE+9wZFb
2So2LgU+ARihKT+0qRRbPHUyE3zoqAw1HbDJ3Le+4kEs9b4cXXvL5mfSpkWk71yel2pLiSt0vgKJ
oXkMw7GJxy+wEJPCeEVLIFb4eOjr0fzLJr/4Nje1t3MTkrUuWeoD6fV2hnim59oV0T+XipjAmXTt
H98dBvx8aqo4aHwsbcZtIDGJvnTIa4cdHFbPF8FtlTirXgOhSkvT2AtH8WDyHfW77LJkT5E8IRWF
3nKyFa3LHTcPLDJnGWCgPW6UMYz9npqbvNiQhZRqS1kXtuMYR3m8FvwxH53RfVduk648qNtDo039
za2N6hP+sw2jDtDDGl1BtsEvXse4UogOPmIXaXIajJH4V2VV1se8sskTSCLxij7jBcCQBpijayj/
i1+13DGaPFvX86cM1d4BzFgBz5Ln8sYK4PxcZK554QaE1M96YL1V7/rTK2xKuXMsv/xBfBrfpVpw
zQliZBWm97O6c0rI7/KuV8UNw4Fu10pl5YG+tU5wkzjZL18rE3Ahyyc9hY11phjL89CeqvSOW6Q9
41cMk5NOH9DK6av2PfUWBpehLvJ3paO6UaY64mOLatuPHOb24sh/VD/JMzubo63LQRq01qCdC4Os
5Jq0Gd9THNfVhClukToyf+faoN1tSUPRVcv9iIU6UWFRCT8Y98n23bBMi5l09GznR2Fj+3WoBAc3
oiY8iLso3RV5E2nrBrsR23a2jikP+zDmCP6ICy6OslVy18jE/qQpgr4bs2Zt6CCSe0zp42nE/DtN
elvhfpTzwVtmsu2N3e2HqYr/8iTKdogLQ1iViX1BI0rult4aG6PLvLCmB3ijL0/S21Gy38ikU3uF
egJ2KeaIQEc67bqpW/DVUxGwpocQIu9Xfn4MYbm3zuntuSA+iVeWNxRvc9W3C8KTHp3g2JJdZ08N
we3YW3ltmtRh7Xp/ZjRZViYiOLiuTSWczyK12eZht6L9ix9WrOf4FbJlDSl9uukD4T8D1EyMx1L6
6k36FmQQvXn7BheUpdo60fPARW4IK1avXDpjyCg5dmSgpx0+no4TccfiTz/qWtfe4TAKUtsUj7Nt
qbovflsxj4E5X11e6a8aj6uPLiXe1UhR7JpJGQ/N94sVMWGCffGzORUFTr4kXWftNA3m1K5KQNyS
tysWJteK0Ic9egpXHpoLA8RC2JIC86AUExUjmYrWfLjNtUOEKeRaqP9FrjF8EDk18OQ82G7+NDsz
5b3DRuUOGZri3kqwnqiiCyGkEau8AKtSV/EsBHSlfaxGUT0Sy5m8lZt0gFEurokkaZtZ28Tw++3Q
ENokSeqGUQsTUU5VtU4NMIO2G/IDxABFIgNhY/amlVtg3tIPlplDDdq+b8/L0C+7ZGaHyeyqbu/1
jtgNWqxMSqwlgfl0UrkV6nOe/jaRUvYZbVarRKeC2mON1yvCA7MhBDNZgNoDQ3V6GuQJi7+adWzd
+MQomsaKCNk0Rqvh3DwPvDvoZ3Hzb0qB5I9NEeXRbMrsix0QnB5zwxdn5Rsj+0682CLXnFZhW1hy
XucVnj1td1Z6dcRcnClPaW4Jk8NnNHcthMW4LP/aMqVfjiNoa9duduK1Ut88xOKLZbJsyJeCEvNW
MYLVU39wYycPWbxXhUavZDCSfAcT7Oe74PwOIHW1k9KX/lqglp27ppW4aaWk0GemIYGKvRup5IyP
p+INofc2YkXiqBd2qGImmQh3F8KRBJ7rsj2yNoSwERt21lGp04tMRVjgxBavUY+QWRHqJeW+uqoU
uGRucLFlpn+qcv8C3uFnwZQTnSdkOKFoOmJ01nh8NZkyzda+ei2Pt8r6j6PzWG4c2YLoFyGi4Atb
EvROorw2CJkWvLeFr5+D2b1Fv5FEAlXXZJ6s63dnEtVOgQA95kKLX3tssjBEoGk+xRaO984KSVXR
PPeEw5bX0OXS+Knj4kPZifvJMgRrCekBLWD2mGETK2Wj2wSaFQDPgUfoZmPzLMjo2NcLBx/48vyZ
OkFybHBh7nhJQXgLo8NDPZmosHiCMufFoYtmSxfAvIFY0/1h+WC8hieJfEERvGGh9fzQkVAoLbAX
u3BqmPbEClVM0wf1E6UuF0SgmeBdoGJwUlbxfG1G/dNMzIGgjc5cCL9Kn+4Vzb1YOZ3THW2hWFOU
cTY9lJbO1RwFRuKiACnCXYm5d9VB47rqdYPkEFKLjbsgrilpIJxRsoV5fgQIM2xo3jy8D/VEpC+M
nERrzEcUw+xNloN8FXhx0630NmRnz+FG3VIAdd/16AI3LFLrdYWNGidt7OLRB1SYs8rryn3URtgR
XXTPBBXnyWnu44ywbpz/iT1CKkf3xCMzWVdVTKxLoix4G0sboEDXFOYWTp22xWvPR5UoFjVZx8BX
zoAhsix1rsY8B7gK69JjphiyQh+9/J2vpuDZi8xdRVjBftRCNtMklKLhYiuK/Ch2aYpCwhTbTMu2
HsC4Eyvyym/wfW90qhZWAloDvSGxgcAsPafGfsF2EL8G9Ng+LBPDl3bW7bsx1beehmSgnvT6mWNX
rqdM2Qi/iurWEBeyRdgZnDFyxBzcdXB28DBCPpvMX0vv46/JBq5t1Yn+27qRsRF1chNKvEJlq49N
o6GxGbT60xxIUmd8rcBxhBYjsM76M7rhntAC+q1VLNcFeKtR7yJwAW74Qo4JX9WYgx5BBL+Hfjg/
2pGSfsm9ui6xJrJccpvDPMPzxi898KkULi2rmfzEepbROWalbxPAcZkqMGzYn7ITv7/0+0wF58Fw
1MFoGFeHE86NWfT6P3JLG3PTl4BQM90AFzqquPrnTLa1L3XUU3HXWxcTg++6msfsnWsr/EvDsd21
c5n9gsQ2z5Kw3q0aXf1QxkN3GqpZXeRsUBFFhWY/sX8CNzpN9fTZODUgqRHRsK0qUWxAYumHAiIC
uSKMh8gnKidAxDMyPmM0B/ZzKa2rbtCfUovD0FNtXd3nMIoe2rQG9lY1yQPHjcM2Ox62ALJxkSWl
o//KCt2966bGoWPIeXTHKd4LTryTQhGxFqnsEf/Bmq00I9waBhwOBgNWd0kSni9qD3M3dPq4m/Qs
fmDV4OxcdKYvJipMpk9tp67mBAAddtkyvMRF3Fv6d9M46lgyetpxheBWVUzPtSGwr6kJrQYIlWVs
U0LWqNfm/tA3TXLPB9EdnDiPt43RlhvLCst67aZgVSrLtDbaVFoPDtrgx44BzNvoJWJPWGBV80kN
08GavPgsCpirTTaxGejixVcDbEBtlRuMeM0txzdSDTsTYEEN10Y6PBYJc69q7id/kfJuCxaV9MhZ
u4E5xjUDTgCXWupNe3fIDXZplXkwFFQ7BdT3LimNnyBqmr6HVRfIlgiZ0w3Po+GUL5Up/vJmQVx1
i9mDAVqynkyl70fHLjZdVopnxrCtX42zuXXdySEL0cLjgjGJ798NkVVmRHQOTYr3HO8gFVhmV59M
r97Y7pjbCD+DHyQ9dbuOUH9fc+kxgemQS3E5XZxw1hHHGHHwYGV6vXeq1n4Do6Dtq4DVGfv07qoB
ut0bZPBsylompxrp5Hdaz8k9tli1+Chwwj3iU/nC7DL9ZdxmnZN2ZMcmh4WPhr7SGY36rWQNsUNp
+YdtH1F4OOIFzWzGSEDp80MD8JWlPbMANujdF+lk5Z4k2n4VpVGAiH12j6wkOMvAVK7kCBis1gKd
/VTHABGjc7Qzu1p765o42unEyKydsZ7Stdki15xEALHBYp3FZAI8fW6O68khLJN5pjK0LaTVgYI/
m/1Cte4PUMjmu+xwjIoxJvuEFrb+NSor96vcHtFTFu4loNPZLtmef9pE19jmWX6Mc6WgTvOf7b0u
2xWaCaDG7Lv2INo0mHZj1wPy6QKLgh0/FYvfAdh1aU24emxW5wcBtW4P7HXYpS68DF9ytz5ZY0uS
aZyQNZKP3WKRJbOv4Pv2O/rTh4AGjuDPmSlJ8d0PuXOedIdj1mYvV3jSXplYiE9drfJn0L6IO6GR
n0zQ+g+8YA/U+T0kxdHBfJUPnJNJAuYjcx/nJEwviFubR6CzjMvw8G3YCZnXZWWwLjxGoymGk7Uj
OOIn0g/e8WGNnyy2C0KB5lLQ93TQ7mJhfUVON5hraTnxQUbYg1hYKXsLoRXvQFM3PwlQeCCvTSE2
CD+nu+dYyDHdiW05BsiNgiTB/jWK67UjXb6Urqj2SkrzYWIVjWwL3K2fMOT1oRO/FUCW1nBqDbTg
9FJYGfuN6biJSYWVqz/LzLCRFYsURUbyrjwWXuY8MsuMbWap42g/ODPnAGIlBUOKFZf+t6C8WIuV
sDT5fa2tsDwk4yAK9sI2BFVHXXK9Tn2oMQU3/4Bo1DeUO4u2rVDojNLpOg0RuGUXIySMBenUW3qg
8YHaF52aEurAJnZ8ynTqRJUp+UGOx7RJUDE9uvE8cJ1Y/Q6IZiZ8PZuby2APqT8LljpUonybpq72
GLkAMTXhwpEPFH2BRPvcKOtWSCJpRmr9VTxlzo7w3eZQQBTA36hYFXDlV88B2kHfNbp8w5pSQ2lC
WZB2s3FvMjf9S7KCkKfGsVx64TRCPUu0wYry0NnzMATrwIEGIA3UBkCwvIbkG3LzfjvW3CEDbSKp
Vg7GdCxsDiu1CXXzyh2FtcNQFrziyUsp9fTK+LDH3iTDL1e/ZWQ1WzuuPlir/xD7UgAWKsZo5cip
PHdpiJgSg+FT4VT1OougsWh141Dsh9AZehN0XCBqlOwUg+yhopMsQQBkM148mvzkDX+F/ZpnHNa5
EBZzr4hV96KNG4yHmpCBE47r+ibGQtyrSSupU+J858ZICg3H5AVmQe9tUHxbewT4HeVdWqLahm+M
sj6xwNOoPjy1KsIficNGPFpBqxiXYtIAV9Yh/+xQgxAcQTAz0ZubKOn715Q1+kXL5uLOhBZ3tqlL
kDJC9zsBaKdnuGtzg5bVPok7Yft9wCpiCrqfgKnuGUhW8dA3QRdtWFmhuwPfkUcrjZucKz6dN8Vc
zVcE9SiHEPOGB2NQ3SlZIm0IS1QM+pT7M0vKrVUWxcAyHTz7O2/yNN52eBbEXPDvNV6Cp2Rq272t
9HDHJQZzMdX1Wy9T4SMaQDgsnT+76s1NydSaRtbQPTQjUfHGHRTtXHywP8jQ1W0AanBoS/jhjIpg
A8vZ7YQ/1gi8VpUOmAC+EQYY9uIIVZFb4HfI3PqfBxrvqXbN4lSlFpFLjv7RJ3r0o+bce4pUDbef
9GBkfgUfGWh6dLcGXAvWrd4eK01yR5GR/w5ZGG3ZrfWfygq8c9y4Jru/2tDUHiIskmgP9n636kwJ
qK/rF3WV6T3T7Sa/Bs6nzzTtzRfkIPjSIlJC33u7N3/oZTzCtCPOb6+tLDomFFzPHkoeWMoR3ewm
g5TzoM2lO/uCTIfPofXm71roSL5NJcANG5Rcw6YeOXxlWtpvXmrnjwkDwSuoonkRkFo0pk7gHcIO
ZG81NvGhdzvjEwK+e/Ioc8JVXQj1bkaBvY20odzrgaG9cKeqGp0f3kYzBG9VR4bHCE8OeC3z5DIv
Lj29XdIRtERbU+mTgKfjPdOH9u4VKal5iA4O3diqtz6uY5YiympvTVPHO5NYg4aOsNY3Jm9Jv3Y7
FW6r0uV/xVI8Z11FXnWWOFtm6aAjXM39p2yRfhpB8aczdiPRAQjoDM9pzfDkA2wMWIjS2Nmlhs4s
08J3sMznIc1eukGRAi6/2b5+zYTd46AezipR04shRHF0iSP4pw2efVQ9ug8vnYCDBjy6ygiezMAx
1jq1Og3qtGkktPO+S1Cu0a67W9sS50hAri7FdEYA+Sw1fldGhsaG/Fn4T/jASWHLU3oUI9tFla6Q
yi68L6Oozl7qfDKL3ai2VKsG9Wat9GssADdxFa9c2X5ivkn3bjm8osPp73nASxhnlKmuIECms4xn
Cq1zZQbf9TQZjx2Ow62qDKD6k3tuptjELoeqQufwX/Up2XZeYv1w+RCc0JpLGjh8sEmxdkGNnW6B
xODWCFjmGFnADKRmuKgstQbtcnZd/Q/ydLrpSdBaw+XIIYfyfeLjv2ayYdZg5IBUglecou9Nn4Av
qaubUs6b2bksyCJSJgWW1ltOUxvp/6urIEMhytoWGewkGKAhKCLWwl3MTJe8VoSFdCyMcLWLBrNV
tv2JYvtHc6mWCWZyEHQTGpmlKfymtH2RsSh5AQL9AKKffVgd4VSehb7CbEBVY93sabSueJPyg/Ja
uh037jnLcnM1oxFdAYAaDyWbWSIC7uRPIEQKuhs6skPs9a8iAHhm1Li6stTlqQVjcsoquC16jAgz
EpZ5HOvZvfR21/mB7aDfk8DB6WVzFOs94Q5gTW/Y5/RjhmjHX4z/Gw4E98Kr1d/4vJAiqrG+RDNI
gtHtPhSRVkR+4LlOrRhqIYiVB8II0GzOVrdJ8sX6E0bo+3L610Qgmo4Hm3A2kiEOvWzsVabN+A8G
R50BBRgbNkmvdcgpVwv2eYWXMHdUrAZqy4VynBMljyDOXTF2xxWjVzvK1oPTl4CU04NF3kJtmeeR
YTeEGw8WVYemK7RrbzsU9lFzgCHJOtjJXLA9RW6Chxq/+yRoqB0GZpIQqJU3Ji0NBJ+cCyr8ICUb
Iw0INxMSiMRQFX5haEXbMk/+lcztkfwTBSGwwvplHxBBR5DTxkE9fMiMGrQGtxQ1bPicympx6jgJ
BbXJyZszqzIH9+K2znxkhV/uRoJX0sCaCeeActIvBuMm2Kp2QSZ6rg+w4HmcqovQ4edCVsDP+f+1
hmtEIo+dHEFMXq7d3ZwEElPM2qpn4LhKsVY9Gnb9At/jzJ20HmL2BiNoVz82RzIIZ1KwkFvszWFJ
zUnUR2Vq4jXuyRVLx3j5XtXHKMVvNBi/JCwm66Tump3tgYOfYveLmMGASb2zWFyz8diHDHdxmvwB
iOSo7ogQwQmiEb9BpmJQM3x1+yVxbVGwx3Pb4dLHnaBprs3aZjROZpSyMvWab/hppLOSoUHhXTJo
xs/K9nUfUWNcsll7SCpr9OcIQHjY7+IpfsXAkaOT8rYtrSSveNpsk1kill8M1vnibS2ryzgxPhZV
37EsDbFg6H+uTmKjU8RXg4Z/BQaCOVXvbiV3dRVxhuYomME0h+30h8vwwUI3tx96IqgKFd8iQcOd
5Qq4tm5axzBy91KwIzMVu2lGvjamS+03SPFfF+2706cARXUTg0L5Erh9eyJUVq2mwmp9iklI7M64
Qw6+i/rqXI+o01Nug0dzuW9n+adXDhgQPW3Wo2ZIHwwlzaNFew5h4rO1sa3X1aTvDAeQpa7pBVuj
/MMzguhhcpjrT2n4rHUTkIMg3tWZttc8VMpzwkgps9QlqyTkiQa+dxg/TCWTd9e8cCHeTIuGgn4f
ZRWkCPOvqZS3tTKzoLlA+Z7N3qnUdZ8kJLJ2WnmNMHuuB0Rmm9gNnhCqPVfLK55zeuLhskkkzvsb
WbnL1kWKHWEAIwlnNCcItdWm87D11dOyLyqVhQEJm/CYVPz6RnTOm+gqhgitsdvT/3o8TDViI1kQ
+TuXj8LKfpBkX7NIyA3r5W4duBA0CoM3A+Wgzu0RvA29/ZHCgSosdhhpAcyjMMUeNoziVyEZR5Wa
TeBbdOq9KNiSb0H6VsjUaY5BECZUqAoWYT/lJ2NJKEg4ILfDmFnH1prPpZademFejMiekPDpn4Mb
pBuk9o2f6linREwCrWrH6/I+J0Z+AAYgaO1g7uNAfNSDaSuF+ggiUKM1P983NNRhjJfOSKRnZj7R
c9HkKPbIk21wnPHjnZvJeByJEZdpNDZQAlyj3EawSXi902kdZAzbxkK+9JUr+EbiRdaPB7gewlOo
PHtXk3ZFDPmHY9u/s5e65Ptk0baN1BdZteJY6Kk8Ml9jJmExjC40KPOJcfMAhfwT2HN2ONEAJDsQ
zeowba+Md9+dMPiFllpsXL15BlfwDWT6n12IA0/ek5DFky6SEVxGLxZIDoJ4EdHBF9Jeaw3odF1j
1S5rAfEJY67cujOdMovdQ8/CZaGSHbNxOveuPMcpHKQmdr85b5Md1k7SUNFgoLse+xULinubOewz
yTPaDlIx0PeItGF0wxvDzKU1mWmvMp4FO/IaLMf1DYoJxmC9fMwyvk1SBVZMNkBEluGLWzaoNRrg
9l7oICMh82hHLZ/vdUkMOpXCe5ub58hUKKxLBIepG25sAD8ZEgaflfiRygf9OKGRa4h0+B3pH/06
Kl/1aPz/PH4wtfHMsfihM67FIsoiG8e+x1hp7Bh3RQFzMlen6xfu2h6a3u9Bv/la7h5Uq98TFBcZ
rmpzwstoJR3S4IgNAuPZ/SyYbUQk0ui5Qc1e34Fke+uMdGGZZdm2LzP6M0BWvul5V1aOahtGCYEo
JHGvcSm/N02HfthmWR03xgF5VXtFfcLwtafu79FG37V64LDVrBw4rfIZKjzj5boAQnZWVWV/BSN7
4DL6XLbWuESZY0foMJUls11DY76yKvnRZAMVSttb0YmZOxvNEAuYowiEhGukbZlZAriUqEEoGDJr
jUZ2umNfNNbYlQGOhTNzwqHmEJn6JyIRq2PedTAhI9wAsmqfLBV/ErgELy0mzCZN3I3RwVCkj78Z
hlwMMMZtnLSLkTpkLHhees36iWY8rr1PFNALRiG66zlKPwJT3iyB2xAiWbKXI2sSOzWLd4EXmUwU
K97GBOSswrY3V5GM/jWWd2cuxdg7f1kCNIHhxNiMXRZIiDvejUrP/QQwAboLXNNIwoZVY8fqaPF2
grrQX82Jv3zIDASbcfYc19kFgz04VYWROJ2GA0KaQ6nNP7VrVete0rF1Sffh1dH4oMvCWhcEPq7N
GrdCZVq/gmzLVUx88LohMYRQvhbg0zw/RbK96Axj0Uri9JVMqpmZnqVr96spzgqousHP3GPykgPV
WJGV8xqz89XMcuM0WpjQ0iB67gsUVASgnFrc334i9T9ClkBFTfmXJwsFl9AuziJTNzXxngF5wQ3u
hZ9JB64vCSVT3comb09gkil7VACzXkS3fPKao8nFcTCN8hW5m7lnYrhpomSXsTnww2LUN1qZ1EdK
8P5VlualByO+cWqCpePA6R5hE1Y7PfDCHTy0cBtFWc5fn0DlqVzP1wPtqIFtol1mZA+l9SJMXlmx
9Oml2/4iI+Iw0cUrob9UEmHRPiizPfeZ+4ngOlin+fxWehXLt/wl0gzURsVD1IT5ruMmXFPRT5Cp
s2cAFChyy/csXfCwJUBZjADFlmi35EREYM6fjfkDx9iNDLnnyaA9G1P77uJY2QhM/iu9WSIF3fyf
nGEgYHV/AbzY+3mr3zS95FhS6e9sVi/13AQHF04+J0d6Qk5IzAHKfT9EenEEkHbieG0vbWU336Dy
zL2uKreACaHQMoto3AwYz/Yt6irWSMYt18sdIX6EsTpF+e7GjdgQqN4ja9KCdeclJxgcoB3w0m2z
UHyV7EEwMGoPBsZhImZBtVvoYWCpY7+SrOFSpDO57R1bXYNVpb54a3j7MFraLi1nNpRbRhyE1pbO
Y2OMb2ZQvDp9cuTH7bF0fMDeJ0HNLqGo9OcynR/D0v6YgEvODOVtQL6ayO9GL+72bL31hmFsxiga
9n1h+HSi0Xq5nmJYgwhn0aKkr5CtLhQ4UOsTuACQymw8IVSSkgIQ+3o2hRbIfifGlJXwsEbDxrXD
m+HRAQ1qi+RqYWTbEummA808iqANlu3kT+nwVVqCa92e5KZtQaDKGn2mkzGBk+WuR/S/hq6ab9tA
f9JN5x0bO3OsEYv+gGSXJMtyjRHwbarkVRr6j6eVzhoVxV2T6m5QO6W9/eKMqLjRYxOO57h+BECf
76Z6LeLoU7rtvdPJppETDT5qm3acttxA9rZOp3GF/gzVPNh3xJ/eKtH1cD1F9TtCfAhLefpjLKCb
ZA5BPnbtZpi59Rf/2Chbbw0xizg/aeFeUlZ/NCv7ELT2yzDgzEhNO1szw37XaHkeHNf6rV1wGAY2
IFtjDmuq6UyMTccL0HyFZXKXeDU2EzMMpKUhkv7gDPgpulpwLBZ/8CcCVjTi2fiv0DKfQydeeLyI
47NoP0/TN/FpRxlKupykwhFtYxiIM/cwpe0PoSHvspxIjpyi4EJPYDDT6V+dwvzyqsznkt+k+gLG
1tnkxyijDdd+9IzO3IdsbegtUVqPeRL5yqk/FEK4jVmrY2yx3fUGbDXKqmyE0+a16JvTzPTet3r7
DlngNzcyKEWuY4JHZI2yxqqRrbvOOGfCtE550rBppnTtrOHVbNu7K6LG57fIT3UKuCNRgc3b1Z/C
yX5uaAuREn7X5bKolyXvdMtzqNdsBIFx44noqUV0kr6b2f5sUQxjI8BOyBrrtSaPd80bja0n7X4m
z3pSTneqcbzztPevLgbA0WpfYjP8jnVMWGk/XYXjXSg80O9j7R+zAix0WVADooimOwOpPL+HHkgj
5fLgFzaXj9V+MBum4QlxLxNAsGo5B3eOhcKvK3l23cXm2Hofdcn2Q48GNoAdRvXaKt/yEWByMrPu
CnqNrjN9tRzCSEjp/jCFeB1IOiN2vDnhRVsEC0gGTeRDPce0P8eI0Xo9rveZ13oblp039GjPdj0f
8dGfO5PAx0TH7uCWFfde3b5mieISS6srfdJTEnpszdJcf2SakvtQXk7o9OARFfVHWpqA9pN7jZIy
U26/QRXv7LupukVk1aLKNNHaD8UpDtXFi+0nDJLsx/GLg1ZxHgyD4ywZeLvctlsSD/WReSGtGTmx
7xFxuRs6kqcsS16E0G5GVy2ToW5XWZhNrBbEQyq41dsO6KTdfeLSfCBiiVieWPwknrmbeIqIf+nA
GCePhOe8Ea700KJ+W1UBoeKuFd+UYVwnEW/bNkr3iOwvesqlHMWSF2rkuor08nnUSz8i5w9X2nom
kYnBaYRAAA5Lb4B1crVgF0JxQmNicwCAaYNyfaLgvZpEprP2xUUxVdWmk4oMUd6mjZR2QkgWJ0FS
fbiwmBqhHmjsr13c3YUeZ2egHV99V7EDLBDtF4MGFIA/ValMowtjmkZq0oqctqPRRMSF2ayQpEox
QNtEtWYaGlCo8vcoYmHfoZ/pTHflsmVZN+RK4BVjLJGytSGFi8sIhtrA9MsnZuc3M5tkT+Ayj5KC
EJq7xkeezs+eQwZdqFHgN3J6YBOfr8OyQaIVpGx5RPNUxxKIEUVRLMlwM2b4K1XbvDZO8qg5DEqi
LEovbcs2LLOsF+h++KMj+9Fu46+uoVuq6c6pMXvt0IR6dGlCCmYbE9C2mzrMgu1D2M40Cdmo+P/F
XzIcv9tYv2ieeR7I5sLpGN3mcbTRcZoox9V0QFD1kUC295OWLVsX9rCyOodRyjSdxawQa6ryc4oR
uOJuwXXKlmNL+mGDMq9KN4A8vE1IRqyvxtTyySB5bBN5tqv2DKj7DeYFt11XFJxEfL2aGrkpmDSf
AYuBxI0U2XUtYnoNZJGfGyO8Gsm+ScFd6kyoK6yEIMCCBSpndiKjZX7bhuXhER3EQcTs6xwJdRoJ
6lPewdCDODmgdCr09VyJYQeZ4XNZaphGtaUZsG44WiQj2+EFQH+9ygXZePHi3YjRQ7A8YT5WFtFP
4cZPpYp+53noH/Q+/Ox63j4MLqe05PImZwaA64RQc8D6IL2YEBI2UCtDH5x1VNty3xPA7MmEiipF
jDN6K5ag7S6vzfvoAcJxhuEOvITSKgalAdJlnYbC3o8lwwqRABSqx2dzsQ3Frfdim+0LOsK/RYq+
96yhwU0JqLyrgF7BzD12sWJHVYl/sQldi3XBuHGC/LV1x8U39GGi4faRf745mfEtiORbaS3CmrFk
/lmwdbcb4ssGwT/hj7IbCJFthjye428FSv/JGug5Cjezz61ofi0GFidqdNT+E8P0SMqnfFZfbhld
pjwh60oE/bfBjyWMlfaW7Tb5N7N4L8l9eXZkirkUB5rkWF1j/lj0/3bzBw3ojEi4W5FT+skjcC+a
ZX9Xwb5LSveeEgxVCTYaialOiTP3rzRz17hln63mG8Ud2aUzgSct4hxyRw5AIt6qwnJvcT8Ep479
ylPiVPkJ2zkMKkUEG4mMRKCFDhuEzAWOgYfOvPZsVP6itBu/wZQ2mxTHPnI7m+wHvL7rGUMB82+P
gMOxnG8inuSfTaeEBzWtkMahBR35PayOsNcJnfsKs5z7PqhKv8wd1gSusZx9E+OljUnOhk/K09Vh
tHRpEX0+SoODNgH/sNINag7YLaT4MZjHOPxZWd4SGtMweM4duZsD3VhPQFw2tt4SOhVjW5Bx+NK5
VAWlnsxnltqBH5qsa0vuFps+iegHmx5ZGisy5gjXQSIL7sYAoByyiYblbV4BZH3UkfWvhZYhoQmC
jemrLaLYT7SDznqcONX0Sb/i2PTrjDEmOSAXKyKexJQCQXXI4KErGyb2rvxgBJSeoASgK9Iaa3FY
x+IsRL6BKYR60XZ3gwflnDnFc1sRoRbNBglRzb4qq2eELP0qtT3rzJaGBCjyZrJNW3bzrgeu8q8K
B/gdZBwgJknvupO8iaGLH+HxfzrG8DZO+XertwWG3MrZ63pasRmr8Cukw1Y46qso7dNct1T7zquK
JRFhVcXZZ4sN05tml2XiB7f5rWMotDYk4gaM3b/4dvf4DKcr8DA+oMjepi2fkm5QgJQkbVp19aIm
V9/0gfPSWIwXqGbbw2Ax+I9LGnqPyLFFNr+3ZfpZO8aDMTOL5tP7mVox3fiHZ4Z8rHvwY66UNB9J
Z8uOYL7rZ0LOPHOrGRk5GXVZTX69bKQNGDFs+G0ggbpZgVQZiFJUc7HwNfqtrblAJqFyFimCdTdX
91bov5ip8ONBBeYqyz4wwTtPJm/D2kCHUOMfWlVTF+464RwZ/re9MWV7Fk24T6k5cIliMB69NcGK
IJtqpELtp+e4Wc3RoHEG43Dyc29CLmraxkCCRV5ux7n+gw5F8of77BXmo4AR4qMc98eGgLyGlLai
bhiWhUHOlR01UCmxynFYtqsunsh9zq8laPG2MtI1MAvNa+Z12hjhH3gr68XwGoZZEdk+DxWZlraf
ZQ1ktNp2htVY0XjlRfdkAoyG17N1XHWyyAxYk2j160zma1Et0h+YBSz0ebAh2carcZoYO1nCtOVG
RhZQ7IShtyJSlHrdjcz8TIkM5ZXBXciEOpEbNseez7BiPtcQ+Q+dLSzGlNIFO2AAUbVBonYCGXNL
fjv5rsETG7ezp/LrTI8998UNMdmdA/EQIpxn+pfLnZmiJcBdKWyCVitD4gKvwp0gMfRMOF/tI8iY
/IjmZaPn4YcXeowKYyI7hvlqIyTF6BKgrp0kj6bLsk6rU/RaqAaLRCPNJW0+WS9fchdRSYwiex8G
PPUdJq6tneuHvOb0jLw/YmKBZzYEdlf7VkD6LV0Edmnoyq0T1/ahsNB1JCaXxxQG/ozOmL6U/Nqy
nyqkOcZ5TjnyogoAmVM1HGodREnMEfU6rWbtHDTGU561276SvxbASbdsP3tvxAqIynjdq/FX2VQS
RQUcjNSsnHxT0XfHvhwOLulEay811GuduX9Bo7AwGtEbBsCz6WIQ0Di0iSwMERviKkJ+/jf32Y/Z
syvPmOQuxjwsRZgsVwgwvH3V6fWHIwDcojVB1rQp9IbtO4tMsg+03iIXhUEvEgurKcaPnBxqF3Xl
olij1YR10Fke0v4YldqXVTqLba/T02kDGaoj18vTszuBjzY8F9eeL3VUD4mvJ2X/puRiKVJkMMXs
OuOkuPdJPu6ruYLz1E9O8p7b2FqPbR1yRXdJEpUvrXKHDSeJFhF25iC66CBcJVtNTP0xSOL2MtI0
w4LvX+ZoOsPCeGGPvUV1T+ea6m/S5M/nQvzwJs7g2aHr6Y1ihzjjC2HqA/aKPSPzC5m70we7TWqC
wKkoQeVzhv2eBgD1oQUx1SvUqYusYNuVCY9rXHylmILAqAiAEODRzjFdzXtCRtkeH3K0xro0QLMD
7s4HJ49gRaqjxfkOepOUUkR9ocKlFpXjz8DJyA01s8mQGUPBkqE82oq6kp5PJGj0PEurOWU26dvr
MiW1E3G1Nm8ysBwvoyazR6CMLEcIW54uEmnnU2HAh9r3+ZA/k6UEzpqkpA8iha2bIev0FcEZo383
nLNpa6LH+MeVK6ZtNOquZI6RpQ9BxOqO2zUg4gIcEQPLccKy0gHnEVZMBL0cSD9NEkYqwjRVsydV
qclfJd1LsDZNrdkWDOsnn1hhBomuiR2+qxt6vdq2Kx3hYE24HGfnsAX4qMHWah2IBN3gRxVdfyKL
8k2GjrbPIPP9iKSsT1aTw+xh71+eKxL2NnWFJ2nJrkuf+tkzwjVGyvE3R5gvES3I7ojmE3U4D+eu
gROzkdiXjv9xdibLkSNZlv2VlFwnpKFQKBQo6eqFzWacR6f7BkL6gHme8fV9ELUJN6eQEhURuQmP
JGgwQFXfe/eeq1C9fY2KgGh4383qYWNbcwtIi7c2eeBYPOqtP8wUGfYiuKyIRbsr0zKCZ5ibMWnP
Hu8zYTgtau1GcaigNT280CdPb7IGnYcOpL62Dat7S5GC3fojXfKgyRD4yCVzEL9L/g0aabJBac2X
5sJaNfBWPgGhCPZM5FlH/IiWYdEkew8a1h5itfNommG4ZcRWPMw6jPYzKp1jTPLvCX7GcFBhZX8N
bLK6mJfOdPKYP9QoGLo28dY47COY0qDavlo0LB9wN7BsVpiy1vguurvR6vsN7CAaCrZXVBYhtQ6b
btDKlGMoGHh5qqZGjdCKG7V1I6W7zZwRMQowqwzeBALcE99aLXcx4KP7McIdNDI2sddlb4fM2IGp
cAKU2XTl92HIk89B4buW9uxtelNnR3Isy1ukuP7Ow5bPeWjsrttAOd/SuiMws7CtQ1+BW2uNAqpk
a7hEt/V2tNivyIOzVKTpm8BZon8aHEdIgQeE0/OtzGZgHW08uDe1afUHcjbDK5CL7WvadtMrHsvu
ia8kukX/R1+piGxEY4nT4oKLVECAJrljzhWRrLDa6Ay7hJ5CJIo3RBFEt0SNpAdgD4AbcBaY4xXR
iEm4rTFq3blZ0n+DlKnQHIZ41jZ0bjil05HpE8a68fiopkQkd7JmgHhVSZI5MZHSGlPG97gCYmdU
zm1CO4DWEe9i6aoLlXOms33kDW027Jmbu0ersH8iqII5z6yyENj/K7EkCw6sptZ4HQB5YNTEwRpu
wD2oDTRF7nGqkx9JW+wzEQBvlWodGcF17XI0CvwwWxuV/RhBrUE2LV+V534tFIx8T4uTgBGyNqDp
wAxL3gxMbqumBWNN14whkq5mYizQQBCXZG/ggxonFi/6f5571Q/edAwJmKHeYjmJnYyfz0QhXxPf
dScLf6KmlvEAGLt2aANHY4kUSlxaQdOQCgdEMzKM/uROGhRZx1MAHY001ZtUlm+cEDgcQcKirjLh
zPu7OBgCTG+9s/VM47YQ2n4O0+ApgCgQVozbqko9FgxzNkoZT8B37szBMdbC4pwGEA1VQa3Xoy+d
Y+h4BH+WcOiUzPHAtSXqc0SZDBCg+WkZPDaDWW3YN4eDdENok0vkaQ8gRY/TtGKHI0kmDe5Lr6QZ
NzE1YOWT4Ew5MTeRgsUG4ZhZV0Naqh4uGtMaD50ZhNDCTGubYGhCFsOBJmOfLQz2u94K7xyHwMsU
ClOo3V+LfR23DWG+TWLTTmIAYFmNvHDcCm2WhUMSYs/krWkdV/suN5+VCxcFu8hl10AeQuRy/xeo
xOVcE0XOV+jqNF2Ix0SMlJGYwfG/NGm4xZ0N/56Up2phmWBQeWCW+R3nimKOCgG/MgloqWMirmDj
IqdRKWmTfncKQ/XESf9XyoTjFPDargFfvLY5dcPYJj86bO4cut07TXAR7y6nN5UO9qpbkPe678Id
kyToUX79NBHdvraL5levjJ0Hh3Zl5UxZPQ5tWzUgAgsS8a0DaEhRkBQHQLjDNqgX762BmMZX3q+k
Da6oXMlfbqs7K3f6tdIu07/IJTpwxpqI8u3FdVi5SsKZt2WW/3BDk0qjHHN+QA01X7vzoYOk1dAZ
tCU6ZZnbv7oxAd8CKnh223svCl48HdxCLOvYNkkoDCzcWYJYr7WerGkjy/6iTINfViHCTVVVx+VM
72C/xGfKg1wa6inx6qc29i50nL305nhRq3o3BtNbjEQB3R8FxpyjDM6NmOIrm9dVg0zRJXQGX1gA
llWZDAwpcmIbz10at5AmWAIcFd05PTeKtik0kJAwB016L+z44bvZRTeFWd/llUtIWZRfJmO0j3uj
3MX98C1tlvRVFS5h7c1zkxjfGxH/pMtLipOBdUnpkSSryfXBvwcXEmxs48XqZDMqp4aeb+ieon5g
OxkDsAS1I65VTI+ln/rntBl2DRkXMwppIlaanTAgspngGtZFKyBtJ94BOC7DwjL9mjb+ix/lb8vZ
nNPRk6HCF0kowMYJyyezNN8wM76MlXVpZSyroQE9UYjsdfSmx2wkn9LxnplnBJsuhN1AvpeHvKHe
1b081WgKyZq/EIQpGXO7y0tIR0A4rywq5B2hnxXDw+Ar9+sQEg6+Ku062rpCQwpT3UVqDxhzquJo
4/2CAhavxk4cYkaWZSbe9IhCpl688WRvc5iDfrWSVX+ZLVMTJ1MXI2K5DeQdtbIoF5F67+pivEJA
SBMA3PhGMSxeuz2Q1bIJgcdO9C4J/+TEgYq0Vfsuzcut4r1h5UHORkqPcVS09o2sNVaQbXAl0VG4
Y179SsBhvAmZnWG9AHpQm9U2kc2taZOKkNcpQ5L6SRrdk4tJCzuFzf5QoSyyE+or4oI4mrqWvSWk
7FT2dU+bZ6i3YExZHzLLvvAReOLOq2/iLrLhulE/KokiodNVvQNA9ouWOEEEnXXBFEeteMEesjDq
r7A07duqv6a59xSP6ECtpH1wEwO6k8F7HeBIg231a0qWZorZaGanHEFhluY9qB9XE+gRYa+QVK97
L6h/cuSJV0kVP7uL2KHnBnhFeawZd+5kUR0Wd8WRSj06WV1McB/SApk2VzT6GcTK6CECV4ITMqNJ
MDGX9o11pYYvYcDihhvxq1lbxk8Zuycid/qHKKv6i8DBweYV2Y8EHzX/Uapp+pd31AnPLlbArW05
ySYn3XMF1SPaoA5HnGJcuKXLDDACd+B4u9YkZKhgD4XusogTGdiXSfZglghz3Uhc11FTrLxu/M6M
m5p6HtHdteQggFcoSmZqjcbmNQe/bKe6XrIl95WB5MY1Z7QPvNSi6h6AwzP8BTogJXwr+hcXqjIf
CpczStczKvBHkO6V0e6mPHvIIvFt9N2jzOiiTF36TBzc/Cx8t1kLNX0Jc4tgvnhC7EjyVtDVv3x6
Jr5tNcTXAP0aZpbe3iTBF7AA2oOpvDaVtx7ppLC/CI4ls6TRDx54ZxXxVeKE32m/H6YyT9duOr0k
YQBNhdogYm/NJNMFgQgdNoADbVOdcCkgWs65C6nMdqDnoJ66g7HrRNXyQ7ILxRz9a5IWu6Dw8FYM
6gJwIYxOWpBx7CQnMPXbWqJdFkNcY/Ot9VaH5i/+J9aaDHcqF+5K1MeIMxig+nX6RLT9rYGoa1ho
VJJ/qVxUlPVc3xnx9CCi5gavEUHI8RRgcwsvvMi5JBL3a5+ZSIvbiYcm+h5o8VDGCipFat0ie99D
r82X/nCwodF+YesY3aL+MZIsCOsR8ZkwBXt4RZwCQTSHUqGQFnOj8POPDsnE7H5IQDH4gR4yJusS
aUq5xQH9ZFGAA2qMsQWM8JJZPjZ9YW7siL0CbBmrdqGX9pj1i3xWjiOxj7q69Fc1E8fF5518SUS3
VZG5yJOKyx5DQ4RIcvHNHLIWzkIAHAVyeI+EgFgUYAc8KunadMon1/RgYcV9viG4jyTWwXsbeNii
DF0aik2FAi3TvVpjnbvObJIbdJbHu4ZpPAVLvUsH/6aUmvNKjCenjsQlRroHOHf8JvVkbjgdPw/W
8BNY6rhqQqKj0Z6fiOw4GXkdHoOgf1CGsw9tD2VbWVxTfy5BDClgFY0leKhIEWDfZ7fd06bHaGC2
133YMoWN1a9ZeyeUWCzswMuOTgGShCjp+wwbLGGNI4GSsTFs/ZR+UmZRr/omdK2AEWEHhbFJkp3B
oIjyuYEPZb7mPUdalYU3OLy/NkZxPTrel0Y1JMRg/8wray+c8gqFQLb12GinStESLttTjR5kPRT2
29COrzoq9rAAMGeaxiXm1l8Y4O77KXxGKHsD3O2rXdavKNJ5BVKnZpKWkVhgWQeGVFtGvLz7Jv56
d55fw4pjFa3PV7NZMCgRogE2iW9BM+zBoROJ5CfXGaYKRKH6lRiGR5BTnFEA2VspkS4ON0qbqbku
J9HRD4QLPjUhPK85PYpGoUtTP7PUviZhw6BBHW/k0P0oY6br0bL+utEjZeE1LfK3sJ2QvsfC2sSp
t0yVnNuamQGclfgG3jn917T3N8pCqtl7xWMXjrDwiJ1BGzedYMFjxB1rtVa1dUIvzdjSUz2e1+Wg
2oRXhc5iYBzcC8zke1kWgMY1CMPe2hQCq3DSRRd54N03pQYYSe9lDN2XyarU0sY6Tn69GPL0OrLj
K9/w7qx5mhejyIPy6sfQiE6IK/NdWUYJnWURW6saoARN32y+yLoEu0dGS66I8zfEb2ADQ3JmVJOj
80R0HofixkfesYoIHsAQ0Tyhzs2Y+nBa7KPkygaZn5asFzn1DrP1+o4MS0z4Ja5WK6RSUdFTANAK
8svI475QOkNNURVIbOpAN2vVPI7cjE0dV/Rf2mK6TPP8Oc7q2wio9mZwBaxxE4V97B4qD8Jn5mO3
nJPqJ2aoH+zC6G9y81tY1BR3jMSACttfJqIANrXt+5jI+TbtmKdfTcg/dFjLA/MjjEGmQN1iUxu6
Ru4dGv4fK3Rq+GF1NmyYRI8r11EPJjOT5963mEbiu6RhWvCDiu8dpzeE1ybtRKvQ+7ZO8409ZigD
gjtJwbc2i/Ekh5YMaJc7zD1DWFOmiKQEisSheMJFaG9zqZ+jvv8xDtBRCVF760qgrs3gbe2ZUJvU
spAiwvXtFGkmuXEjlXensJtuE9Om4Z5mP6fYsWhn1e38JUC/emEVFEVMQdq2ZGy36DLoRTUXzaz1
N6XNfBfnQgK9QbrPSDFgxAEECWuIl/maMjdy8SbLOhvEOoorfRUTl3KRjVAvaK6ZuETAS1pkXjpU
veup6DE8FAY/YNUFZWK9uB4JKkyl2oTO2WTR53NSR2z6LvZdeBc5ieFwPYsfbMHtVdIbHK5pVxHm
MwZKSnodZvqTlg9VPqLhxUbmDkvsomsdMgLVaLuVjaEZXg0QRcwY1OkubKX0dsFcenhH0O3Dw6xi
ulaB8oLT3HK23lqEgl8Sbjr40Mlaom4Rs/nhLsdqAbgNOeM3EAH5q1NYCP7KciDeCKAYeXbQ7Z5K
EwmBhDsCynDheqzLMvBetfa9i5bHO1hnQMCuFP2NZk0iF8V06Bfow13ILN/mhAjglUEH4anFKH3P
1UEtkCx64wov+RlwnkSR5zUXLiZyQgRStZjHgagjacoHI6FV73KEJdTFiS8J6a5/lXrAlFxT9Wen
ylb2E9iA4DqThB5jmg2Rkgsab8hwdcBQnD7ZS1davBg8nx4UZDNkVs4iNV/ErSYLElM6faOZU+sL
nWbMXJHFKu+OOoueRCsNGGGJJLs37WNIN6MEXE54Ax3LMS6pg6EByG99ACaAlHQ6rYue/L7O1GIs
Yy3a4cUlDxdBOyO5GP+QaFPrueu6wFvNvGkXhIGL3WRU1VvtshYxvqactobGeZmF5333MEbfosTp
MLeIXo1flZ2RmFnHLr3kJp/kQRsi0ofWcZiaZJ4sMSEYZkxWRR5T55dp1X7zMjreDX3PdcnRYJuZ
rr7x69AI9xF5Ig9ONrq3qRuqYTWTcUBZDYdydnOKjYYpNFhRRgH3ldtDwkLXqpYmE6KKFZw04ips
xLh3fCeKmoan9oQkiPl+rkvKT3yIYfvoBCrzkEgkrbPuu6CKt4S7UqK3ARmqxUjLKUQXuQUZFR8M
18rTbTZOSbjvRMqGSudXP7tRl/509Yikqsl0zJ+ZMkUEksP3WxkRvfoLOg3ihdQGa3wlv4ETPR0/
We2ByRC+TYdQx3sA/KHJsk5Y2EqUrSnXPhSYhhVQt3Jt5SpviYkUOlp1BHi/urE23loDSemWngxW
6GJsWEONsEKCXyWqu8wKtJYKROfez0r6YtqeAv801iErQ+/7zd4v5+SLwcHlMhngtVEU47VELFGi
1QmIaLAbCnyU6ClcoXQiTpW02YwQBCs31ssgZZf1w3SaoY4EG7dvAVX9FXbaSnSgOMn1tqobYxta
sjlEsnetLbXTTCyYTTakD1URHGL1heFwg4OErhwVZjA/Wh6eKBhBmbcmXnpEEyMc1LR0W9Bmj2BH
eHcKt2JUqOlEIT5x803Q6E4cxxmsGyoIAjXRF+JWBr+LWgWMb2eVhCfIoNyIuhPX09yKXxwk4C80
mWvYp5lML9zC8ETQ4rtonjNCTW/hKEM9xzOc9tu+b6HyEglOAKCTdV80ZoNdCavp9Fdml0tv/Skm
yMW/kubUDwTAW8mljpCvbhrHZaGcJb95YUxlzbB2JvQX6UJzN0gVEAESC5QRCj3uNsogNF27kOey
Ffa4DLRg116R345cCLXAN7MEQz0yRV6k442/SzOGopiU+RLWXaeWtSFOGGU6JY0EEQ9zt89C8qMH
tBAZperEYXgA2mFfGXXXzahfvdS7/Q9fHqGfVhCeHA6kS7ak1/zIpnow1qhRxy92i3LsP8TNhzFD
vOBUd/g0hhwVvOUTR5HlE1D40Hk1+u6SToiJ9cWAXhPzWBpNZO/DtD3GBn3KOtbWEzGGS7SjHV2g
LVSXlhVbDDLL2rDRh6TNC1YxvQvBL+yiqkeTDnTtua4KpFE+VIMDwabRW2SHVHy9Z8QHuyzQkWZG
QZHr0Sa5rUeLrz0i8O76P6Kn9Wj1ojjilWkDtA2wN8m9mNOHto/bblU3FVAdi3eyonOMVUZnphRr
p3e6/vnf//o//+//fh//K/hZ3BYpsPv8X3mX3RZR3jb//W/973+V//Nvjz/++9/w5xzJXs8/nhDS
pZfDn39/vY/ygP9Y/Kfu+gavhOEegdsyWwADtenyPgRvIsVDDo1qM/Y88B9fVL13UYsKn3w+yIeW
9ftFacz4oQpH7xhOURAi6x0p96Rf4PZEyt6p/ceXs/+8nOfYAgGhiVhSi+XP//YZ08pmMpJGznHG
qg2ztPSbrx4hlp98Kuedy3gen8aRJluxJ3+/TCXG3pgR/pKirUCS2OK+Y4n54sL/2ca1EV98/KmE
+cf1bJOvzbFN15Ympe/v1xucUXcGobBE+7XESyjygcZ2GI993qQAq4R/0S1JgECrir2lFllwvRxX
P/4t3Hd+Cc73trBQmDtKnj0/yk9Jq2nN4ORjNg/RiKbJS5vM8k1nXZ3RwUmrdNOKgu0lHYWVb/75
5aWlHFtyGx1Pnd3zwktAL5M7cXLyIbpns24typyRglMx4qjZKhfEZ39yAGQcP770n0+VbSo0Ln9d
WfMl/H77KYzmMDMybr+lixnHl5zJwgXg6G0/vpBYvsjf31GuhNZR0FFgXG6ffdGxldXY2C3jOFLX
IDnXCRaLDGvIFw/M3jUbkmYa1LgVPvouYFjZ2ZOYtshTHfojk5N/8gu9950rzdLheQLYwvmaQdwR
MUVJFJz6wrir4FhuSpzpB3yMb7MvrY2uS+s+78k8+fhG/LlscB9oOdkeFyWi4OxZk9SSvonc7Vh5
ZnmDwXu+dKIkuGfkFD/880s5JlQaocGxyPN3md4C36bBcxXKhE1L+O1t7VkIZStPfPIev3c3HctW
Wiqbj+Z4vz9H1eS1cdSq4NQYsrTpXgm4+EiPS+LgljkGtJZUM4HEaI84Do/Rx5/0ncdYCseU+FjQ
76nzN2gwJaKOqgtOKKuWRj+4tHhP0KYh1x9f6N3P6SyPr2UCLD2/UJ/4faXQkDE60A2OiDxCEk2D
RZoFhja7/F6ZU7ZuSukePr7wn+syl7RZmE3t2tqTyy/2t+W/K6ZuKgbDP/poeE8AQdsvfKn6ohX0
Vgre2JePryf+egHOXlhh03rVniWUaYqzKw5Z7fGnrX/Mo3iydtqmatxMPt4Dpl9tgraSVI7niHKd
IF4L6/UaoxnHUMD2S0gLnQZYdIRk9asGVyJmEYl/aANRlkwURWTej6JTNwmjnatEWW25ZnVF+Tci
vF/FUsHL6WmrhKuxHtxbyCSY6qo4ejaGSoScqGvk0GCCyEStIkHdl0V1AlyZ+4IcwqzEpnAy50b5
1Ckb+m/ey7LdPZkUmu5ycuIoF1RODyyCLNjxMnBSkyQinL8TXCOMCyCm861ZZhEGgDT3vqSII2+1
TSZCFY9osmbIKc5KFANpJRMT8WYdqrY70Hug7G3xQn5NIW8+4LfDKufWhqDHGNnmV4BDyjh2VQJR
BNtCcwe6Gcl+aNmoxS0StZIXlz6FvxlsbiZklGi+d+ucop+WQ4mCIpuZsVJBKVK9jAa2um0xX1hn
fdt2mxbJwN2ASvZg1sn4nURn+0qjfgpoSjkAiaA79rhj+UneQWV4jLdGXsD6q/Keki5nI55Jfgig
61vD+M205uguNrwYLVhBGMO6nVT/mIRGTeBUQJMoAw3+kDKFro8RsGyQu1amHn3Cog5Z0rg3FEwI
XGCXMmBOOMP/8HEoYh+g709wJgU5WgmSeB50zRgGbXnp3SPdB8JdZADqHyEDQUFxIzIS1wPjwjf6
8dz0j5/zZbk9f8q1DZRg2QcEepCz94rGBpPOJDrNpR9vwJGEZG43zEJre95qcoi2s4706eOLvrMH
sHzwwNFCMy3e5t8vGrpm0Ue2G4FsMZS/dtpspG1ra/2qwpZozo+v9s5H5GoavbRSNFets7V5Mk3X
AncW4fh2MGUbYTPQXpmoYIo+aXAVuA0gNZn0nywh711XOJzHPa7MbPfsU05k9SKiTuJTWFJmYhPB
B0wdWx68Oimx1xskOm4dkj8/OU69s1TSrdWKCtWVirv8+90dorlOII6GJx0jxBqHTKVQ67Ewrb0Y
eCLtgzn+9fEtfu8Ya0mL0sNRHOCUuWxQf1ueFcBXsyMY8VSqOF+Hbo4KJueYXtsT7Ow2oZuNdGQT
1ISBxSAVmfa0/cPHv8R7T5W0OUeabMHun3uwEeDTR8N4At5SH1QJqhKfdrQMxYxPHqnlkTl7ayzp
SIF3j/1B6LNDjJWEPFFVFZ3IR8ntQ2pwxrzkadeXysyyJ7A5zYsrBqbn+ewC9y8qL/3k5Pre08XJ
zQMrZnGmPD9HRbbTFzHytFNr1z2MDvcxtjDAYxh4sxC7HUpScT45ZSw73vmn9gRzWBtB3bIJ//4l
a7HwGSRRE6JxwqNEi7KKjf47DCdSpNMFRlMQcyVt3/zkwu98s2xPPFyOdlmsrLNFKvJrtE4R9Ylq
UOXDuJ1eAivv1+7g9ncfP0TvvDwSV6/Ndm66HDfOFovU7/syAHxxoghZ/BeMC4ucM3lUOF9kST/y
48u9d3DjeGH9dRi2qcB+v6UI5yYnTjmFSxwFE3r5mJWwCl3cNR9f6J0nltMh74aiyvGUfXYLHVu5
cy0oP3RAF4VO8ZJjGsSX2eS+Tb0jiYzV0TYfIcvUeRF98r68d1ctBLOmJ8lWQon2+8ckhIZ7KGE+
IUbSx9JysTYU0v0ywgXc25kRZf/849pKcD4VHt0Jz1x+ob+tR8x/mrkrHHUM4hpFO/ZdRGowOiE9
6qnvfkFYbcODSeZHcQrizIWXnNZ1f/XxTX/nYytF7pmLp4Z14vymq8LTlSMqaj7df6ddC4eswwVt
EFF/YVHU7T++3DuvieIvqirTtEDtnj27qjeF2c2lcTRSQ14Ng1mckrAMHyRRabuPL/XOUsCVXL4z
TzvCPq8el7BmmXDCO0boT78MDSoGSQjQRUMFvFlEW1/bAseaycz1k2/23Q+pLWoPlyYQm+vv32wz
RbqT82wcS5KCD/0Qiy0ZguYmp1Le/i8+JHpkV1ID0BQ6e2dilSkCCifj6CiszlnvzVd11Tabuo2t
Y+U3EIxKm7Z9jNH/4yu/9yG1EmxkSgi+zLMrSxlFvdUuUWuDO5zgQLRr4NgEdOuuu//4Un81zn5f
1UHV2ZTJLOwuTZizJWhEyidyM+cwhnl6dvJ2W0LtMsyZjTSxt75rXBHU/lA7yUUXOacl5WtjBj1W
QOwIobz55NdZNpHzX2ep8ijXXcf749RUllNgpcRpnwxD3o8ucyjP2nb4y5KGoFqN6gcAHYkRebOf
8LPiDlFQKoL6y1zET/+b34UvX3isnMLRZxseMgQi3cKMKToIt30TZfegI9J1ZArsuLB5HeomohHz
ZNWMBmpBRLBzrV5atGx5PH6yhgrrzztDBSz4y6RT5lnLO/m3NY0sQj55OoanpBKL/hs9GsI/D+Rr
YEgv2tNc6u/6iQRejYJvBV0+fpKaQgbdo/21INgs/exXWp6Nsy+Loy11GRQSeqXnjUPLmwNLCY5c
Kk7nH/ZYRy92MAbAcSbMQr5Y9BTTICGLBcKQ10nfq29kiyT40Pwm+adbt7LpwCgJoI9GG63Z3+8P
moa09ZPZO5pBg5+pD+roJmidS+gV/iFebFcfPx5/bKlcj8YAXRctmBWdv6QUnFNYwW0+khD52tkl
UuhyQMwxO+MtKb7eMaqDa6wS81PPFvPJxf9YgJeLCzgRtGE4Fp2fUwLHR9NLWXpMQM17+8ny2p+t
VFOL06MbGoLkSvV1UE75NfNTzCsff/Q/Nra/ri41YY3CVOb5fg63OsEW33KrCc/rLbMDX5LY+z4E
L87B7PHjq/1xSFquphX9NSE9pa2zL7ZOWWVn2/aOpVIhEjVjiedFSvvxVd75TLZUbChL02eZ8f3+
+NRYW2sw+2zWZKusu8q21xgm161bwVJIAyBLH1/vjzWek4Gm9ep5ruMshfDv13PotQsI38YR6XN7
VQvcZqt+HK3rqu/j5pOL/bl40Jek32oqKGSQB8/nDMqv8xJLJaxN7NuHumn1TWvEgHX9sDqUVYDo
CgvOTZ3WzBjVIC5rEdIpndDLOrTIP2kAvPON4vMHbqdohXNiOVtYizqUJI7wjapxLG6q0bTXaYHX
+uM7/M47ovXSDaVIYxE/P37NqN8zgmX1UaC82NkhzBnHN/ytYhZ5FwcCIhji9F1ZVfHh4yu/890S
7Si5z67j8jSdHVI0kHZfwP895nWZX7Q9go55SV1aMjVe/uml6Kb/dbJ3+FalffbYepEX1yNkwKOs
KLO/Nb6a3FfCP9rLZIrV7ccX+/MdoYCwLSmFXHDW7tnF4h4MQSU688hEO71xe0wADRsLrJcqhX/j
RJ98g38WucL1+O7onlA30Fr4/R3RWa9IMKR1E6g4/kpjcFh3JrhPgAkk5no+IIcy/KxY+ePLc9jv
GYMxjNPUue7yWP1tn+15HroEE9LJGSODmIOGRqcZ4IRLnPiTE/sf9/OvS3G0REq2NLbPPl+dEEJB
unHClj4RbZnA/2TyPO0s4n/X0uy7T9btP94IrkdhIDm6u95Sdp59tBgJez7YBNQDkVnNTCR3+C3g
pszyYVaNcZmYlGYARvTzxw/OHy/8cmHJiZ1VXDOQOXtw0nn0SmKO45MMFqMvnes7O52K+39+FTo/
/G3TmWGw+vvHm6BwVS5BNyfX8NC3pKG8HKw5/+SzvPd88Ck47diW54rzSbTRC9ZGy+V47E3B0Z18
epfw0B4Mg17/xx/of2ZUv5+wGELbkq3CtNgr9Nku4UEBIYGd4AyrC4gCoXc2rbucbB3DbwDKRdJE
F+mi24oOIfjBaTW4MV1FZyhzKKVdBKPaEImxZVji0YXUHAgmPynuJpwQh5naVG2nqVxeMBlcAL7B
VKlF6T8iK4lukBXTwoJIyoGtjvpwU6NvAFffZc0XI5jEg5v2ADcABgOnwviWDqCB+KFIqAYBMRZL
dQs5xLbHY1UZFrrhOqb1h7HwWoJbuRwHXUA46zLSeevIeR6FGJ4R4HUzktg2JOzFtptfZl62aGBE
uo1Ce4j2jTE4XzO7gm8Amzvez56T/GwdC0G4h1TqSHd9fNE6g5CTDn1KmDMKxXwdEfX9XcF62jGt
w8UWwB5iIZmiR4sfCAIJ/FKoiflYmRhJjp7vWl+G0Uq69WjF86adUw6VYIw6FImFvy8sz/xB0qc0
cZvk+luCifHFbBlsrPCIZhuLXtgeRVJ8rEJnvMotPZ+QB8JdIttsp8a+IMKhw8FJXud4IJbVfpSp
NLcQZbNvDjT4biemBZUGUK48DY4AG57NZQWPAXTlDyLi+0sDdP6wkn08YCq2VPCK1MNhBpgAZZxk
FfP7FCX4h7rfCt6YtZnWPfffl2hTmQnsyaVkWROjxKWK9ZLjxywfiTq3DwQV5HtoX/mxTur+LpzM
dOY3Med00xMhZ+5hdCPhKo20S9dW1QzPQ9f5v8ioSdQFltvi0STD5KlgpnyBXGy4iurZ2JtGMt36
Ipiezd53H8lBQJFXKpR9Y4qnvyWV4TSlc3QZWA4SCB0WB3rOMXBEiaF7lQdobVcu+Q9IFye4nOk6
obt6C/KdeqcIyirDIlEAYsGu7KSbIOnJVBp6q9hYTWKcChC27SbBh4RPKbFvW4Z0D11oI12SiQNC
ICuM4rHtp+6Fc5tOtog+PG/TDtK7bOGcPzEEojFHxnh72QpOxUdGwRD9cqFa0MV5SzTHiG0wsPz6
zsSdfXT6AX6OJYrwVqc9s5SmDF+NuOlJe9bljdURrYJcfjiyF8HbasYxfcmaKrqymWnDyyfF84sn
OuMm8ULRbAUaqmxftJW8qxrXH9eEU+t+RR6a4LsgBOHaEUzVNn6UdnuySCtxW3mT1BsZDib5XgZp
k7BXw4sa/9GFE4Wd2JNa1rUL/mY+jYMh9nVlqxc0icABfTsLNeJdu770DJl9SVGf4ggNYGe4FHhb
G5ExbtvJKeo7AlJhTpASXqDfgsOM3I6eUOFV+HH7SY2nvutqTHmtaiz0lXX1vWiM5Jg55J1umryv
aBiZhXep/CXOC45QqjdZVTbOvU0pfarq1CjWju3PP8tcmNvaCDKWDrc045Ugzn5a26gHD74DqGVS
hL0vun/nKgxBE2NBDGc0gdK31z2T+YMXhc633sz6vYHcbG96Y70Ge5lukxlnXzLlNc9V7D0FWYVj
EFFmvO+ayPmeMcJ47VpVXQMWIjOWPFKGphAOKHcrDxl7HT45soivGZFW9C/i+a627fShl0X2Npat
vnN7RG26m+O3we7H60Z6MPLa0eqOEayKN3tOQHtOPchK6csJYG9MuDrzPzfbYgYuv9vIS3f416Y9
CDX7Z9SS+XbruJmC2mfN6jT3SEyW1kR3Iuyu+A4tRV62YdMfCZ2wj4PO56cgkTBnMD/f/H/Ozqy3
bS3b1n/loN5Zl30DnDoPoqjOsizZjp34hbATm81it9iTv/5+dNWp2nGM5OICGxtuI0si11pzzjG+
QcBFfohdouZ7amd0bal2FedmXm3iPNa20P68TYc8ZNMYLqgYivnmaUhVsIGK2QdFWpXcsyPXMBGa
lX3orbh74KwTBjAhICqINrNuoV1H1YrQOjivlrbQLWhmufvRgNfNbEy/KdCR7iriv/aFYwZDB4v0
obFOqZLrGI4cr2SSoTq9TyZTXG1sG0IRwD6xhFaMURztpZtCjxEMuaDM123/RdFN8wQoxA5CFfBU
aJnRLk/hljST7W0hG2AomB3rnERCvWX0Ci+lLmNxEsMQX+lmJpmoSBjLRdkpPpFfkLAxvmj+aC45
v3i2cz/P7BICIHaoh8LpS0KtijFwlbG7saxWbsumETtPZhDoMwsXD8JxSFddehQaiAtuIHV+GDkt
nOLU4q4voxDXgbCbNU538WWGXVD7HsG3R2KlSbFDn1hib87nYS0R/3OXWZP+wioCsjlxCCMDrrY3
nBEw6DiZjE8VO4//UBz/enDU6SfbyzSTgp9y4+eTVVybUMRyB1qEF2ZbPbId4pcaQnRHZXDXo+zU
K7sW32LNZL/9/RlIX4rBn49AOkUHExneOGoP58OhNVbDbK6qmvO4LZBF2DqpQhlhQnJlpTMJ63h3
A6N0o5swo423rMOK8QPXg33by1pbT1qib1HzzTc1torIx9UIiQjDrriqaqPFvNEYSTDZVbNux0Yu
G8RMcIILuORAzJAbbX7/fJaj7sen49oOLWyOqb+OKe0iYtLDDXFQtbF+aI0svFSDcT81LrykVlh/
OEL+elrl1VvKDJ2ibdk2fn7n4EKaWatq4mDZY3Sc0Ltve8i+W6UCCvP7Z/Zetn98ahT0ZJstBfcv
5QUpxGShWVN2MOD2r0Io/d/SgfiUwmQD4O4nS3ZmXsga9dAS/r6CieEdLAsWKPwbSZ5sd/zDX7Sc
+D/+RUt7e3kB2JA/NigdJ+5cNH4ZmOGCwDsYV05gTdEPQnxxl+EGOJMRAP+8HRCWtoJ4s87Aquhh
0fr9X7JcpL/8IVy8tLS5jn9pToZqm8R6M2aHKgEbBSY03wiIgeu0wlaE5QVHQRx16FgG80VCWvrD
w392/9ou7R/DMD/RIkjNHlNJzX4oqt64sZgrX/cVXnbYDVNg2sVTMiBNsxnF/eGBP7v8aOKj99Mp
4PWPnRAdigqMAyrOROKgEz3n0Qr5+HWOZu0PGrxPRAj0W0xGX7zbpv7L1ATLI37yBsNso6K6mMt8
7IF9VhP41m6A9ubNQV+00Y4lDF6SmFWwFH38h9bWZ680pa6qsitzE9gfalA5K5ks0y47kDxX32CO
aYIwtmFn1kn5xWgdy09FxZTcwo7++0vss5caiBvxfqhoURR/eOTI7SiuayM71DiO9mJwa1iIbXQz
t72z+/1DfXI1axQUps6rjAT8Y18G1FGPRlTLDmrP8IMoio5Dbl77xO+2mwS52TqBoeEkOMA0jzng
7x/9k5cYqRKNYCpj89exDHp4MeRhlB2E0SdrdusvRiM4kJDas+pGD09wUyiPTOzb779/4E9eYY2B
p+WgDqDn9rHtHQ1UrthKuMAIkN7kLguXVijFpWOX+MPF/NkrjBKaeY+j8Vgf5R3dOMHLc3Q2PZV6
iHRCda1OQPxlMz6YSVEczGKGn5FV07oKw/r/4/2lL63RWmSjUj9eSsq4iFydRhwqeA20wMv0EnEy
JMBMq0grcLojiL6KIyDSt2Z2o/3vX+fP7mQKLDrWHg9kcJH9vGlpmNxYQ9Gz6oWmmH4OM4kyS42i
N89LR3PrWmH7da6r/miYsPYAeifYJwvyY+M/dOh+bVwxSUfxwtyNKw7hxM9/Cbj1yYiKODrkRGMd
PQetC9xYT/6pM8e86LO33GDReNfxqshcfn4o1QKqlEdpdpA9Zz/gysbeKfJsw5wl3eDUI1C9AxPd
5bm9TpNaQUc2wjyQ9vOkikfQltB35fzs5dQZnd74KA8oFupO9+eELA/mfzmhziqtCYJGcBaXug/F
SIXDDrxTk29q3cBMNZJby8NqZte4/8w55beJm6UUBiY/ZtqD0nqvaPruBx1wBZv9N6kpw6r0VH2V
NGgz9bGzF7ztHm5Y5eteJ3ZzVU5PtEvECwerQyfg3vVwzvGUc1gN3WEkmsm+VccY6HAaj0Gk5yDy
G8i5emPyPLqpXtM6OE1igoVDJgQEiEdbGjNNGIMR+fgg0sRc9a0091keEefgWsm1N2mOnwuM9V7F
rBa15Vs0jLtK6Wg8WDW0OEBHZEDPgeW2j7CRqQuAKASMK3Z9mn2ZBsIs0JMhuW2Io2TKv0JJShXT
ZFQdI1AomgMnJEFfdIFroRlCACuEjeZhuBmyFs6WJBKOvE6MPzqxh6C7fNrkNTZV42Q31sEtrEd8
wZgB8emj4MrAK1Vy8R6Lx6kev01GbD5nCr0OLDxkrOqy24f03w9GWW4YTBIWieSL+ntMN05eWdvR
s8fN7OWGb1cQV92WzsoApZ0UZ+BO7jSJE7nhk58rnbWSttMSdFsCiveArkHFvZ8iMz317nhtYGk7
mfTu1npXXVyTwDI1NZ7o3uEjtKNpo3pdtB7izlsbrfFScfjayk6bsPAZ+AjyafZrrNJBq3eDn2sO
uhdIUGtHuN9jTU9wfzpYnepwwaqo65T69ACcHA85M5pVo9bknIbsmLgh5nUSlflaySY9MAfHfB0U
A08/dko8qKbtkC/leC810DN4oPXNPLJIQUvbcpq5iRvjMnGNMcWy9TVhFwT6jU4aFDJ96fL5SZ/G
ZIVt65zJ2d3B0LgrRugINFnOgpPhqrDNLUJlkqZmzLmZQ2JGRCqZX5u52DjanASL2P5qitUt3yPp
1mP66hLMvQIwSaKKY34xYSr4iFw1XrbxGS/1iPkgvuCAjY8F5/JxQZxAkUDcD4l34sk3FJ3I79HW
lzbkI+GdSg12Upy0eC+xqKmw1WrK7NbwTpEgnNgcTPqMrTECKNGcoJxS9YUOFdVOqj17mb4H6Xap
EPgWefXm6NgxPWcJvCPJbd2WcGQtMk93neu+YSGoCDOLdT/s1SdaK3jfbBw3o9JqG1yXWeBlebM2
lOj7hA5wTZeRK0iprvG7kTGnGz88IFLrinMIUVfEYNQVIThKpJzNqnmRofPWze4Lem8PeXbxQ7Pl
9dhyQkiWRHYzIeyCIfAdXdarkPzZx8QYie9kiv/W9/mpUhMYWEl1XzQ8Khw/VPKF9RVBAP3adPiK
o5PYPiMCPqzo40sTR+YmJN6Lq9EDL4p6bx7KFs1bMQUDdK6iML8WbhtENpZ/jnE3iCaPKiihG/gl
5TmS3Y2ox6cOYqqvttlw0sL6gRj3i93nEUsXNTh5ZAMJaHjBPV96EJDaNix2XpFpeI3B1Ao7R59h
JG/AI7psM5pOfkwlsXmEGwRR0prnGM9sMNaiIdPF/CpLOC3N1IrHIiLUMGa/p5UMfSyPF2yflWjk
oBvybQKe4tM6T9e0wuS1KzVzrRbpaSyyemfquMMSFw4D+Q7VCmWc6us5clzcBrRgQge/tGlP3WZu
oXypRPiSek5+eKOWMDAKVnpuprPlFNTBqfEIseirKBRvXBHoSpciUl9UBUN0Dlbu0EI49gFceyu1
16y1NAdWozra9GTSr5lGZ1diMt3F52sGEokO8ZY9FmKdaK+GVJByLO7TCNN1i3F+nbBSQ1WLL8pk
LeA8dWI1LJxTko3YTlOmHE6vFqekH17IMe1XFF+0yqhhFTGngNfVCxkt8Abr0N5WUcQGhkRt25vq
dObQD2u7oAs/V4JRQ5qsydRraQKPAuWEdg2X9AexcjRl9ISmomhuHNn2FwhHr06FtXxAIg6eZNlj
ZKZt3BkEQw8ymnekvO0Kq+Vmh8sJkdL288gsAeaMO00SQzDnJOZgVwB53y48q753JjqanFa1kRht
vaEl2xGfsvYaUjVC4i4bh5fHzduvRIqQJMOUizs0Vm41zAVbrfcAcEj1go3ktpCFfSwzAJXCoPU8
K4LgPd2ouxvSyUjEm6v6vhIRkFX+pVsrJjzRqYmGQgTRB9Ugiw3y93aj0j9Bg5mcuPC/V3k6+1qo
sUERypD2mgiYB7QrurLkgLRZd84IpVspOBo5ZJNtDcH8G/kar+Q2xgGoP4CeLrwsRrV43KL+K+7g
YmclZEZbOahCsgovyjv4ujXxa4A8X+H9lSDUs/imA+7qC16bsZ7AaNScf0IVAyRYaeAZlclkyoQx
NOMdTl3FR4Jd80bOr2FGA1dVouvZKuWP0i0V8v7MYW/QbbgOZ1g8jAlIWyPoxDGyLghNk6WtJJQT
E8CrKQlQqDrZXYFPvdFU+VjFxlOi2GLb1DpN56rogq4vIp+LnhFa7ii7khkK8AT5iiCZxdmz7j0v
ay9RA2l1cKrSt1o2PU0fUdSNybxqPZIXsKy+ScuBjI5se503ngl5hWYrinFJoCIguxxrUGFrR81g
5jzFpthYxN6uOTCitA4dcdQRdW8LGYtt5kbZJdRn18+SMjun+QQwZQY229fOW1GGT5mYtcNskXvZ
xd0zbpfnGSzYdnJ7L9C6AsOOSYjRiKAaqh5Dr1SCdanpOq9akEObBJGuj+nyanZr/VKje9sQLswM
xhMvwqQfm9HaDCp9NoGPg/MJHSD6XUycJUOqHa7DS5PbjW+IjBRDhaFJOx8yEwoNckfSq3LtNYZZ
5zsVNLJ5EOtwqhj3zfmFrsoNZ+QvykCjlzegukXWD9HZC8ObBrcEJCxilkzVzI+Yj6dd3DfzZojz
WzQsIJ0yN7R8J6z7L6Te3M6Drt2bfXyjdd73eEiPHVlgTJ5FcR5djjcEgjsbYUXlpmd6DeB8OMO3
IOlJOq9En0FJssHlRI3YZ7qmbGF0wen1egxCKqA3yy6B40B6+2aHvN2dk33zeg5jVOfVJols+rEV
hKtYt9JrWIhwwmJ1TVsx8s0WomNhgeqDFuYB38zSYGmCwpiudZhZsMRMTDLgnEJGPcUw7/CSrBPi
WoJZM3siWMYfTPJPet99U1o13Lh48laSQa7fRw2LY6JiAZ/aS6PDJg+LL3GK7xEKTv6QqmyDok1S
nw6MsTajHHn0ZFVXTDdAyHZQYGoTLb/Q3Q5NQD6snIUn3zgQsL2WOEV7Im5oqrhu1N4a/Eavr4C7
XZXCu4s8I113sJu5HIS5L5dxUe2JxwXalM1ZQqp3dcbOUABsIbKlz9wAtMz1ALN98OehM49DGkUv
fH1ir4+mx6TGcixayHihYDQz5I271cqkZxrbDJeQoWagOhVQcRUSKxnDxbExxm4bqkqAO2OhTRbG
rezD+jiK2Q6MfGghhKVPIVsC/eueWy63tmyZh0JJLlTEhwgRrJLyhOvZaHzS2HOfTLX2UE3yUc1y
Il+n3jg5vX2VW0Z+a6mK+WJxKxGENc1P6agV48rsgRoVkFCBBiXzSSrkCuqTyvZbT5N2lIZ16iEv
ME8tO+ofTrqeTQy00An2Jaauo87AJKc0BGGP4FsgJ8bfrKr7os5khYRoD0jILekjFZBeKtp4SGTD
/swAiMy0vGU4ZiUhk2qt2Utqe8jz2nOG1F/P3PlWAX+w9zCTeTOjeQCxXtDLPgFjUSTaFStT/iUf
Ym1ft6Ozqei3gcXoMKAjUxnPozF+ByKUPjO0mXw3ScsAWgchQBDqty1ojQC+I6AKhWpLbCF5GLuy
9rjSAHmsHMYtzczAkFPLsMHjl15NIoS0XKRDdCMUJ0aTZTJiGSuqeJei1PA4xHludl83/Vcn1K70
SruLE7vcEgbSnUATYqxVnYvMG9WHa7hv5xampGk/J9rs7GgdMJmS5IqaFimffUWRYPeh3KSDPE4q
QfDKEDYQ+GD9DRZhUqkaPzUuCUG4fga+6cKQcmGJER7t3nWMkQ9uPy0QdaSkJJZABPLGyo9mDsqD
TuEjbBKM9QaEhlf1TC+nJ0aeCSGLEO7s5gi/jrK2mNsDCuduBU92wdntvTTxNkPVXYfSKR+KvLuP
ZPMWRslxwAfOrE0+o2L95hLNO1Xh1Wx453BwYRCHAypssnY4NkF9gq4WLessoZMdM0yD+tpAxP3k
ZpHxxg/kz3DUuPOQijXHiujo/mCSLSTWHndVFSiN3r8A1bY0yP9M/56FJe1sb1oJISFGC2CaA0U9
fle1Rv+uO4PIUaCQGMlea6zV2vyuq9Mz7sGzEqXOyiN1bz0Y1gtvbRVkhVIfXfJCQaZXj1IYjNj0
GSNPx0CuI1vj2Fo6Ba7q/nCMcEcjeUdkCBlUiWbt6jBlXyrCt9Ep7xyjYkNqX7qEWomZ33eaY2vS
/yi23SYNZguOkxYZJIOkIYtQGpKsVHFsntnIyfQh0LcWIbN3IXZFGnLpadpNhHqDGK3xDos2l0qT
f5ty/TktkvyVIu81a9LmglPVCeCENQG0f4nv1b1MLQhHp80uei5gJUuuacYPbBHGHSJDLFIAZXU5
ycBh0mmAP/d7FiOMqGK8hDPdg0ypa1BBkGqHSHspBOivShvyYAZpRTaTvGFcIFdKJQlonvmSNdfG
CQBaQ1RmMayqMt+ZKjHsWcypSRtkCIiDBN7F0xTEqtGSpZ1ehl47cWbMF8jLgmDtb5O4+kqYsbZx
+vCJZBnuXjUubgy9fRn1/EGZxWWO7BPRVePaArGzriGKBU4xfnFHOPpan+9NAzYQ6YQ3VWeF15M1
nQvLPYxjDGedRPSVCfLMT1vV3uNcOyoW1SH8C7pC5uAd1JirliDOLnDo4q26cBKXas5bH4f3t4K0
W2IWo1s7RctRqukerrm77h3zXHTjQztF3sat02M7itBvmt64mluSCMd5+J5FzWIsVnu/7uKvHbU9
rFsHizpBx3PhrXmbgMrYxT4qzOOcwrcrwPht89QOfbRVybYMMVP3CYDRohV1ADFwT09ABK1m4SfW
sydh6qe4lzBiDfnF1mifJOOQfC9tfLytqxJOo/Xw7RRdgbaDjDa2ScLoJv1eyYnN05YmeT3buQ8d
8uwoOl+ClBBYRfKN5TOjcEgGsBCDvelmOMRJ/6xKh8TKxLnqMusrWfM/6JGkQJ3krRs25a6AFxYY
Noia0CnJskjwbrmkvb0CMD/ojfNKm1y/EOvePmhuWAdNMZNt4xm4QedZQqNOmuMYt+Oul9UNsXx7
t6u6cyKns8JhcAP/jCvGa1ihJu/C3UcwQgJf1iB2UWvLBoATgK01Ow7nAdeOLQpLzbV2ck4iKqPU
XkzEXQiZr/sCwRyJiyQttCfLr2r0R4gjClkQaAeaWjsbsXVvJMQGu6mVXTmAefbJnF4RSXcqFJWS
XEmRTUAwVSz+jPm9+RYjo5qjDkr1OJOkmNfGmni4InALm+MTfYxzhdCDk/3QE63e9+EhBbZL1Gv6
wwYIuhNTcpva3htEWhtcUU8GlLC3qlXFhNVhXW1d3dnV2tACk+zYZOhA+C3BDxQyAM0LA/tLNTvT
I628bBVx1N96XeGQepVmGy0ULZ0P1SbhL1SB0ZtQdL3aWJEMdDeR5ufbs/WdBpD0R8fl7OOl17GE
wOh43JAjUC3y06rh2CQAX93ZKYPOridfHYtioyXdw8xJANqsuJn1WQeZZUMwQifAuU8vt0Kf9l3y
fj6bryGDfbPK5go18qMTyeGUWYO+bmmbQx12jSBURoz+gmNW67rXVlXUIIs871Y45sucWd86w6s2
Y+Ll+1J15yCWRMUjSQR4mYRvc1aec1V9hYFwPZO3u0KqcU3kV7iKaHbslaouCTJsIt6Tbu82vKt2
Fs/ryWkUglr02wS1qF+h9ENR4XjXg+u1W3LWbzlPPYihH4OexqXvSGLZbevNy0vET9PS0E0jZTsj
M9rWSlOdCBgizmjo7ZUc5wvKsucyVxjx99mbMXKWcHK6diaUF3bL+Wx7XbhWFvUcZsf7IeSEG4nh
pnFbqLOKe5ahJwJLcPG3c9U9SklXA8JSvKX9+Rap452wqABhtHlrAZHTd2cd+LUer2MdxO9cz52v
VfLWanWxplH+pCYacyljjJ4MRxB0jToQxSC9ZxGTx9jPPe5wq8r3WdkQ6CaqLzO4MR9IPWVj0td8
ydN9MiT6jeYSt0ecuhngWWPHKG9qu99FGbnBOi28SbmN8kGuWBJV4tjc5mpZfJq2108U1Gh+rWoJ
g+jRcmaWAJ48JZsqQ8U3TxmlCtSuPeLx4dC7iKrg6rXL2fRK4pxn1QBGT2ZvfjRcPFdtAuMPsNYC
QVQUNdAs2uU2zRRvLgFKjtM9SRPFJs8887tNcu1mxltwHWrjWzVEzQ6ExJ7gk2pNibOvkOjDkOwf
JoDUPjFN4i30tDmQXapT5SZynYowDSrbI+mudu+NSbQBPM1iIe1HF1bNyHdhEwVjHh7yiJCVcazP
k5c9Fr2Rfm8Y2BFkkkYbfZgYh0gUQdI6Km3/olbRPjOEwJ1dEPgePSiFlR0ilAJ+YlthkE7Wiezt
u4hQ7XWYpunagg0O8fXcOFPOXQDMu4y8R6VKXnulIdGyh6vr6fKeMW98ZSoDh8OyAtRt5lkwy5aI
T3TrTzVJa8fC8cZ7sHYObZU8X0YpsWBa3cMGZyZD5LI+sqvrShOMXSMDUG9vGUyoLcFL17nK2214
BDBP1bxXWYXhbqk3keY+97hwmsYsNxLqYDL2IpixmaDS0u4HhxRfrFfRVRoi3OobB6N+rNLlyNWH
uTPQdCI+uKpynXhyJgxgLIkhR2l1XTfeY6RyuGHHPWOtZU+cwodYgc5c5f1TM9IDYWU8M6G4NFbh
rKOUFa6M7KNSIuW1GcKsyySjkWaPjXFnwlRmrEZnxn50KP0Oc6P5JQGEvj309dMgBJuZFd9GmSDY
0CkQCarOnUmiGOjvgVaiUJg0NzXJUFIrrgTpME4i5GUadS7SufeuLRFzVQ9ZccMJUBIQjKdoZUo1
6BVCdOCUHYeKTcHUI9zdKuwNzQQRSj6aEwxSPtgh4SxAUcGRj/GlWoYsBI0EzLyfRAj3dejbb5U1
721a5NCGi7NeLurVHGx2VFmLJBKPDQpomSIAHrcKMQibxgxvwgY6S5x4SKrF6NZ+WxtN0AxzD9G6
1NfznCHJnRL7rqSxkBG0wMkVL6a5GSvx0Lt6e6UwbwurytunMJRObsebF8PSF3l/LtTqYS6Meyaq
XxsFmoosumIHZX8vovRbrKd+NjJJdkl49Rkc7o0q9s6ehzwNivK2jlgnO5rYvB7ha1KqrxFjhdyp
HqIIYagyMG7BKxM4VglgJiVRth7o2iiG+2qzJ0VhD4ImJ8hLgwNqp9FRSrv0lTY9s8oC4NXCb72u
3RFcX984KJ6JSjTdK6Udz6zu2UGJOxZv2FMrDvQkpYa6B03V+JElur2OyLI6eBBvVqqUN21of2s9
wiLgrn4lsYgWQk+NYSTZbeqUR0ifJ0hnAIoIxIIiVunHwS6+qzlhpjVuK9p5irkx2j65TSbiWUPT
/dpl0de6obwz5vout7hEhoT+Ue+9LhalCLTjVgykcueG0tJ/5EDQztOxKbTnToa3A3LGJFJOjd5t
dGE4ASGiUIrhjAZ2lkCLt79kdXQnNc5NhqM9UUemHPbiqyxpHkyKCBvBKY58cJsVo4q2zl9pPItt
6FXPqlJuHbfKt6M0/yAw+NVag04GVAd2EItgcn2Rqf3F5QLyPuka5JR7Mx287z2Q3F2ocJvQzwr3
5GvXR20umvvfD/Y/EVBg5QN4QFS5yalnGYH/5UEr3RgdMxWgSTICx6Ar3Mct4e5p5Op/sN5/9kjU
FA6LlGG7qvrhkQhOnCtQ+/FBZlGGUF7jimntJFoX6Jvvfv+sPhncL8JEDx3M4qI2F73KX55Vkmn1
UCK/PxBhhO5Vmd2Khpmosb2GuORvWa5h66TQY8dNE7HJ7G2gduofnvFnfwVWTCzcGEM9FAs//xWa
3ZnlQL/h0BigA/WsmrcZnHKCGQ25GVIC5Z33HDfSR1OAVUr6B4noZ6848jIPtQS2Rdswfn78Knc7
8kSS5JApALJnA8X53OsVDelM+YM85RMJJSq2/zzUB1FGTE/HJZcsOXiyyo5OOnsHC5QdkJ1OvUiQ
+H94vM+eGshni2MVNkKKmJ+fmhrWmtHJiBmqdNSt5njVrsAktpComef//mL67LEQayL6QWGF9OXD
22jn5ayNVREd4ACHz1x0dxmum1vCLvM/vGGfrACLBRMGoGUgG1M/KEN7aNkEUgBdFVMV+bEGLLqe
wyIomakQ9hq9SCHrf0q3/s9PqNLmHV36vaymGvJn++HT/9m+lqfn/LX57+W3/v1TP//O/9yXOf99
/JGffoN/91+Pu35un3/6JCgw4rB1vdbT7esCg/tfmOryk/+v3/yv1/d/5X6qXv/xt+9lV0Dnv32N
krL427++tdBXNZcL/d+w1uXf/9c3l+f4j7+dXof/enp9zp6LH7/81utz0/7jbwouw78vjnXWqYUD
+m4kH16Xb0FT+rvH2uWwRi+mtoV6V5TAD/gtw/y7gWEQMgWTAJRSDhdSU3bv37PUv7PNw0lFsA3T
YaHl/e8LcP6nKPWf78nndFlYYFzf/xGvgvmAjufBeDWgbuBr+ejeo4xQ9cHOrBc8rPHe6RrlxPny
Wk2aBgC4El0pmjHclEOW3rtlnqw7dvKtXD7lvKDtqek5czhjeo+8PLnF5716/+b7/2Bs/OhrSz3+
8+cFR3/OWF7w/mmtltmR40Tyl19ovec+svXb9x9QhEWIAY6UQ2EnFkYFOhRmVjU3cWFF+9TufxB3
Xh3DtrnuQI4Rht6K25j2/xL5re/0THYXB2owgqSx+bHUY4QX/qiL3FypXfyvHyUHT9+p6p78Ln1r
JaaDRyqVm4iMMkJHlk+7qN070mmZWvDp6PX5daSbP0pduPeWl82bOrIcv51lfjU7oxLu+uXD98+B
CPz0RZAjTFZJS3z/hiIHkkkUK1dvdIlXwNLi6ShnuyI6dPnw/X/sBhPIupy/sLS3H38ERVUGydbz
yEaEh84UOUlz7ZGUGEDdhiJ2o0Hf2dajIwE38csoIXorWq2f2pQYgNBBKP3+DTNOd2k31o8Yj8Zt
BFV5G0GSf+iEd3j/Abo50nci5WHx69+AaqfImFueXKVEdznLzVXpDoLDcYd15z/fTuo+wWOudZey
vjbTpnttJLjEwh6ae32O+41nROlVnXT6NbJfMtx6oTy2tUUU5SBPf7k3/3Xp/xWk/L5V/+dKX6Aa
nBVcwF4LR4dr/uOpCMjLoEijJ/GyY2CbDkED1myvytzcpZPb+jQr4usiHL6LjjhUlxCX6zHRG8an
NGtzoqzPMe3UM1cUMGznJupK5rf4uIBLy9734t6lDTVUqFP1a9RRxsVMRHs/0yvA7BGu9JppVu3Y
kbZAJgufVl5LuAoGhTrNmos2jklgTqK4HpAPkSw20Gd0XdkF2aTqmz4vH7OpckngawdxY0A+Citl
4zaRfDKsrlgTDtqeEANh9czE/vevnbHsuj+9du+nScNi6gY+ASzZz7uknNsIw9g0PtlZYZzKRr2r
Ie996U3tUeeEt00YWq1K05xgUfbsMCr2orwivzPDKHSXxJDl7UH7PmijdWeRYYPiounWjTvFGsqw
9mKgHNxV4Rxdv/8vzlydtOhsurJi7RaDeB9DZmHeTSYzjRTWiO2YCOW+1/RHbQzFhmhfPYgY0Ik/
bNnmzzspid6QyViikesCuDK0j2fpQdRG7Zh6/oxiRazzWInWUefELznCDr3q1K9m6DibUuTGLiJa
fQa8cOeSWpH22ddETc2rLhov2JFaxEQV7PTBnM5Tnvzrf4SXiaTKz3hR4WIOCTcwQTqlOkSPWh56
NJlcst1ZAw62VTorfNa3pNaW+0yGd2PVlydXQepAIIM8mLnzosmwfl4+mP/3A8ijfjMb7pE/wbpL
vVSuIz2R20hVxjt1Jj7gDycP9rFfXjID6DAbG1veoqe2l4vpL2fmeupiYOyd8WzHWHZQWN4Ppadt
eq0n1Xn5FDeat0skWTqS9AIC1jXCtsRU+o6q0Y9nsH0p08dJYzqTKeOp85wBFSuf/ftLrTb3O5Jy
6cSj3d0RvFTnYFE1dVPcm3SX7iJVexOZIo7jcsm1CnN04MRvnllzwTIF9dXIjoMokyKoC7O+4G4u
aW+TFZ3p6zwrTfR01jfQoTMs2rBawzadbuI6nLdDXOOwxejR1q3x0Ff1wSNE6aXNQkY+8H9PVYVv
GCmbZm9lGJrXWn2BgJ9/D6tB9x0UjKcJqdKxFISsIcauj6qc87WqKegnFPXBcVrlasY35lsiIiY3
1TN/nh3jmMDh/dLpZTBFXfyN3a7aZSGCEurzgGQIBc9dH19qm346INPqzqMVRfsvOzi2cqMz43fW
da8oW9lpT07snPNyDF97t9nUMDOes06SCd5lBCA4JL15nb7tyKI4uHhIr0cZdzSrwvC+rVTalkWi
3JIOiTHXtTYqeI83QKL//ODfX1k+AOGqDtaP2k6f3HwMv2jkbG46wiwxw3TzQVQP6cgO5sfC9NYu
WpMNINn4rnNybWdRe5eOUhzHYnhIW8ymfqjhHHWSyQ0KffpK40cSbubUl1BUtU9KidxWocpSUWAm
o3tZSdIqsnSfDqGymZJ2R9VbnBdf2H02Dr0/6YQPDTIu7nuLJJuI/qxVxvLIe/p/CTur5ciRNg1f
kSLEcFpMLheYTxTtBkEKUgxXv49UszP7T2zsnigEZXeXlfDBC8Uut4ri1P99pqpxsVOj+upZXXoy
cY2bfE72FRW8Z8ZG9dzlobfEm8JEeVRu0twd73lvtzcGz6GCJvjelF17RBoF/01qHUszBmdQjqwi
IMLBM+ER+tGab5afP/fhRORi/U9Xbq/lh3Zy4KiUZkumTwcFMPmR1jDEVWlYF9gi0QpXh+C996cg
wq6tFyCzVrVx4Z+Fq6hWtopt+MeQ/utxPjNbT0AhDt/nK+FEcqeAkdljer0Bj9Uc6XqNR0XG6Qah
CTFQuBHYj3q6ssq6+JJgmfQSCb84ZmVfAfGstHuVp18tXXMrHGw65i0KF3+fVWP41z3TqtbQsay3
htB3bed+cuhxtbsPvvdTArh8CzOPro7TaC925WgvhdLflMhVz+Z0ZdtU8wzpGvv5E2LqqtItdQgn
2mcVSFKIyWIV+cAobNR3ex1tMaNRl1VRVs+0O3lHFe6Ofhy0yr00u+pk6mNgLMAN16cMjJ+lx+ZT
luOFvfYtPABtsASh6vYXLHKHC6HFsOqcMcV1Y7qMKDglWIWuTUmBC560fkr13ng3oh8FqPi3Lg1t
7OsVsAPZoCxQZ6g+mzxaOGZxTgt9+DITtV916DgcqXi3L9P9QfOhwU4vryut8Cmysfto5cB3UEpn
42pY5LhsSPZ2aHRrFw00CQsffA3NA21JbllsRJ8ivKxWxTHFJ8XC12MXEwTTjO6SG1J313TapKsc
AYVCBNqhB1nz3Fo0z/J+yTL1R6k88WV2+GTA7rN3KWSsFeqD2Aj5wpMo5Q0eFVPPeM+NEMKlAJcz
X5boGQ8+DQMhZb3XrKFYlbZvXKwqtvBD0dsTFDWKm5DbUbMwaCrlEp8XIZLb1Dynr0LfR2YRKLxM
yy6mHcWbpNGgAqdFdsF4KQdMHlhbUngUx0TrniWtCuJxXKSa4F1JNT09isi0LgwkeUYS+sccotQx
EBCMLpSjUybxRgxxcRj6Id+LVDd2WZo5+AhXLfm+wKw+LfrwHhc1zgwoIycWd9rCwxhTrY5mpptv
k4lKGw/FZxpk+Y56bbDpcySsgx5/+0ijrM1wVIelRJhgwGBpJyy1uGlVrD/Sj6Re11b6xsQP7j1i
ApvSks5WjSv9s6/2gWkMX3rc+psi7XH7kL8V4ZpbwyOeDzLXeG3G4o6sZ/KzzCh6ibxs7qVug4tX
3G0bu+klaNCjYHah59enl9Fqne2IjPYG34EUHVA7/akUoLejmJmYE6c2NYF5X+XXhKpFtTEHQORR
Dnp2YSJuvxB4Rm1l78hmlZRgXruxHC56/imkkf3KIwA0USuau2JGQGeH4gnyAIhM0/srjpuDuXYA
X1qD8N1jMfcc5hYM8J4SQR02wJKndBL+SPqC+eAXQ9tcNnRU16XTGu8l8kBLsobwhF92/Y6Zq8Be
UnPDb3eQ6K17XneMRSGvSYQUAFWe5mJEPRGl7rxh9oRFHa2LrdZH5a6ybMRA0vJnHYn0p9r5W7hJ
C7219de0jcggI9A8/1x202UcThrdaR1c3dj43eCc9TqaCvCBRJInmL22rx0Ed56AY8VHF4Tmkap/
HKyQttQe1zZ4PRydWsAHFtQ1WF8A2LAwxPrBVd5yyjKrMQuHfVnI4N0szd8O9Iwz/RT9VGnm1zAU
gIIqF7e0EvBO4o/+cT7E01kHtnLTlFoJaIHy7gLakbaSJiSgxPGNM1hNufaKFBQ63J4eNEF4rWzt
M3aMzviiWgHrGh6hswXtlC2LfEQzJledrS1N9yUPk4+6K9Kfsar8sItUvgjchPj7lSdh+6z+Tvoi
poMnlSXMDPUqEau5UiJdu674CoCq3e1ktPa2YzLL87L9atpPNJess6vnympUNVLuxP5p+XRzMzsp
7j0Lx87t7BhIcT/cE2JVsEZ8RO3NQ46Z+4fqa9o6s52vrMV5OabPQ4tm0G6VzL3jvy4TzPqM1DaL
b/pCN3KH/pJMy7bS9ecMVNBxvjUfoOj8sOP65puxviui2HhFeTRZKQCLdnqRGWvsW4oN1mbGcuj6
4aQBnb3FoDOFqwBp93xtLaWvbMtunHqwXbb0Yys9jSkWUE07Zu/8QW+pbY+0JhRnQyWqW4bSd860
LvMTEn+bxMQGADXrNGv5SnY6mk8pNOGmz6aRE2fNmfbRvUra4Sum8I3X7GCzn+v9CpAusoS9X8hP
tqNAtgjxiISkitL4OrACB9FKP9nhNIU9ppukuIRFyP7Mv0pVdj4Yr1WF68IaBgVLF2FQszEdE9hA
VPm7AMjrEZ14Bf8tfkHmBufBjbtfXaSwT47dLyX3HifDf9+ZHwHxNJOWf6xGrXIijIOBHiiNT+5w
DnnqTQ+97Fa4SGzUpvHuWPWP+Svk0JsnhGW29iWUHbVp+2fQPCu2PBWBhUI7pZP278Lq9Zc+s4q1
ojjiucxpbYjWG76AzqJsEmH5ouTyj6IoYH/NIOmv2rSkNhA6gLLQmEnbq0LQvWyQmbiTEtGy0hr7
l9sjAx0DiLL0bDv0zl16TvxkG014r9pk32uNswhCzbnEGcC5+axXcbvSTXrl08YxgrA/ZGOJLWjh
Y5ILAGDhdW7w9M+hJl9fFml+xkS82Qy12b7Xijx6iS+PMeSjbeoVKzeQ7ifyEdW6RBBx+YgIVKdo
fyCCvvJQLv3MBNDSVmvI3xw7dVZeQo2ioYi1iYWAVDRmLvt0GylXDCS3odUVl8dwcvG7/9bJo5d4
RMcIuzm/H4NI5vrOMR1WgRT4/jwPikTNdvTKGmDq8MtaYS2hDSuYKPbp+Feg0uRtuZnLci7KNGsN
RtlnQlufWRY6L5VxKDppsG769L1bkzEx1smvfMr0k2mbQOfSXnlGK5e2n6XI+jjmoQ8aEL+Aci5B
mLc4Tk0pblADzffN8Llvs8MYSuuaq704KkYeMVjV8BvZEvrY+RuK9JciKwwsMjP7V2UvXWj4v+w4
D3A0ldukV+JTbmXi2QWLgOBPN3wlRsO46UTEojJmy8cMGtwCQ8BRfHe+V14jtULCOy6R1q6ooK1s
q1T3lqyynfbdymggo0rzbZKIfjuwuzyNs/3mlJzMEdnQxqdpzh8dTJUtI8Z8cfr2Wo6bORQPDLnn
V6kZ/QnaOmgtyFnL3FXXOCbl11B32hfZx5PF/eAddD81Doh4AcovjPAeJfh9Iq1b7rU4iFc5ZPyN
XyIT5RWR/RwqvrMPXJlsgfkmy8c7MCEnL+B+ek96joNYh7vbJwylfZMOaG6ZCtA0u0YbRYP7TIA6
fCTRpiMPxKHMfCtMtVxphYVtdxWHL2ipXHqafMsgHdL9PA+sTFsE2Zhc1fJVcczqKfDd8Cx/6ZFB
ku3XT3h8VLfSEs6py5Rroyb1bb4VdfU9jiMt5e+U1fd01FLGJPLeauopFyAKern12M0wWjT+YJjI
vBNeN9CWG/16nxdleRz93N6EllqeA9hvG1RYynOe+gLlOxOnQ9fnVUUbn2IdJMopQXrMLksIc2Hm
irEOGmSu4HIQ+qmDRnEVvSU1hgMF9z0/t11xQ/Kg2WtOmZ/nW4LS3JpEf9iIuA02blhn6xGsANuA
765tTK4/nKTEuu0P8uSaCvg42xRa6R/mgTWaXoNfkvZWagLVDAbPkz+o3n3M7WOQevLT1xh0VhPp
TwInRQDRIyCdgCxI04TcguOKNsGUJ2igDkzFyTFpxaQkgv6AGs2Q/szC/mLJYLg8HhpQ/rai6Pe6
KyQNNbY73tnjavC7+snz5C/Ajnutj+MfNDbEMmi98gaCz9ooqVcfEXRKT4H6AcswOEq1yJaNXxjv
tQ1DeFB5Y6EzhhdNRtBE3GoLpXZc6INuAZaPOuXu1FpFhDKeLJ1lUMORDQbldCoMW+4K9WJGnfpY
kHuxA7Hj/fQFPjKiIEiP+9ZaARWFtcSKt4kUH4zP4w3y4/4qnAJok60w74cPiP5PGrKBr7jborWm
5f5viHVarRe/1djCldkb5Is9mOkGUzDzGHVNdwIeoa+hHMN/iWwXd/PpDOz6CdOkHh30ZmJ06sGL
UaUNRZ5I+QVjOBCW/1ttOzrDQzO+qkCmMn+EtgXG7Ql00bjX03rcaWAAnr0osFY0CM1XtJUleMlQ
7gZQ8fthh8WP/3Ns8EWbFGaeFdMaDjAS5aZMckoghP59OHSrpq7tfcLY3ek1buByeoUmov875Bqc
AjPixrCpwiNRAQgz+n4ktI+X38euebEK1QKxh4VR2Xnpizv67dXCYNtJev9mAiGNk1g7pmmfbCmg
9Rdbh39kgUJ+Y0BDI0Gc+idAiW2WSzCYE1Ghi8Phd5lZX8De+g+cX3Fydcz6FpasG9BzsifdJ8rt
RaDsLKjKSwQHqq0weqiH0/pbROgXqqgWPueN7J/T6QHMoeErbCwewLF4hlPQPSNR8B8Ppp9oM/Wv
n9iVVkU5r8NZ2TS84iuxgbAmsdKcElbCsxkQNDp4iH733R6QvvZTyzUwH85QP2tWlx/hM6n0BfgG
PUthyZz86RpmuhDYZZeGfjehn29SvaHgl5fmOVE76PZVbH/mgDJjy8p+G2F0B6gyvOfQ9dZpBvIz
twMbDk3jrlMzsl4HqI/UUF6JTbrymEVTep9UbygIHgDXK28K1Olt7sY15VE+pvHODepG332kTqwC
M7+C71t3fm+dYEyKg29Elwb+0dlPIvNspU3xZDlBCtistWoQSkN3FA1wfS9tN0MAa2sz0HY7RHrY
gmv3wlfKavE6jsb6TBk03IOlF3sEtYqzZzpUdPBMTbNAPVS4OccB0b30CsBRYFFfIIxfy9Ydf0h+
+7LynIZ1NtTPiQ0iU+2iZgVCLDllaXtQYlYFO02Vel8mArbcPOkZK4fALsJzURpUoDqMpjQIb8iD
qWLlDp27jBBzWXk1LUesXO1feThUh0z44amri28Vae6bIZinjP9iPPWkGi9gkC8jSo8Lm3CGlgj/
PXP8QIUvPcYSPliu9y+BrPzv0BsfJzEnc3hc1dJ+1TQUMZLqN0ZCuItCun2xIgUtLveUaLgxI2MW
kF5zGPvM3j2C3C7LElo9kbvGpBvDGF8tP3uxNkWtfBL4RTs77/H/ni7ZvdeV5aRvE1rjUNZZv5o/
FmvOuyAMXyiZ4fASlPLct3Q6usBRP7UAl1HKPNaJIjXe9bKhlCK1T58+D9zC8UAfSdvMf4aSpGCt
TJeFIAAFzgKaTocR14hijzREhwis5biLBreXLdrC0VIabXaZPxIP5nWE9PKZN4Vz6TTMWs2kMs6E
780dcheYIdf9UBK1gIGRqJv5knd4Q1wjvSEWaT8j8QnrfvqYa3RyDRw12XZkO4iLKVe1bscnyTzD
Stq/zrfyIm52fuB5C72v/ev8AJ0Ple0BB7S4DNYUt5xrjQvrtUTedlFIr9wH8KOv8wNTA84E8uVp
vjJiObLJfTpmo+0bDcK7TXJ8VWRoncNugGI3JYxZqeubR+PjET4/xmUHtWQ9xE6/CTrNPEMTIT2I
cpKrwImx3rHYYZ0x+BDCv45+SrsZkY8cS3FRvXSmQmUCj5EX2GQl4RzmDs7gU2/3B9qHNKWqLR6U
xOQI7qCmWnzhJvh4L/Nffn4HrpG6y3Ak/xnACFIzYykk3SsurTR3KLTVP+EFwyfUjcoSTyhN3YbE
VU9SxiREo51op/k6xprqWE3Mj79v6Y1bUDq37U3uNd4duYioMFKYSBwyCxdv3RiDE10XhbzQ9g9u
Uf6SnRX/mE7MsHycBCaA6zL5Vb950lB/O1YrF25YAQfuywpb+fAIsp2JWMn7HHaMiLg/NmYtaAH/
S+fHOAwBaDuME1et3X51gZUdVCHso5aFHwJcJcBl2442uRP3dEaU+EZR9YdbVwzLBRx9+TKRnIRi
0rStcuswn3W6bh46xXwl1y+Wo5NZd2rCzR7NjmA5N70yxA5XWVhZK2FoWbXqkvRVDH62Ql6/W80Z
6KDCO/VKuzrMl1a3hz62zKLA+xPo2mY+if77RGnVjTK5AGfE2yd7TMRNMbtPq23Vo/TwFU9Sz76M
xdf8qNWCc4RmxxEHrezSWtEBKmB5erRybWxvt3UD/ziZ2sseCLJ9ERBHAELwnt2ABa3QEHKPLA/U
A7cGkctTlIRUCgOx0yEcLVvIYTcHm7dF49bjj152cBED375oXd+eEksKwo2o/COUo6YpyZ2VR2fG
G6/RqBvvCVIqOzpmOVy3+jBOidRUaiqU2vjMnJGCsuKUe9C3xpNag3Ku41UIxemmGkp1A0LbwLVw
o+V82UI8mhd5PGryTRPYCdIO7aad8if+G+NOKsAjazGo9TEYakaNoXrXOCuaTVuV/clvbXkI6Ars
gOKnz74B3FiRbvxq1tmp8ZUPirxBeh21GutEjfoU0YudDyQGeJnYDjIkyzoVV1qfICzC/oBZNW3H
ulWMTZdBPrQd0tL54NStf64GB+2XZNQ3mtNa5Ite7eyQSqbqCdaErFsBSUJP4EYaLW4o7mzUzHbP
8y2z0vs9Xqr73rJv8yibR55dtBeKdtk50BtyNyU0kTCgNJnB9Hqiw9m+Fy/J1CQYG9dZGGGPZHAV
y40vIcC5eYggqBek30askV2bxh8tDbehAWo/dl+FDGKGPF7y88qQmQMcMeytuy6rD9XUjdfE3s/w
Mk4sJPl822pwxfN/VVN7M7LRonlsV1WGMHBuey/u3LZMIw1CjSYvVtuVJ5QDylUbFuESLjGK3nYt
jVWQAspompiNTEtfZG2s5VSdVXz4PEKjkaY4MJ4cEN7xUiaDtmzIHp8Mo1KfdBhDqx68LECAioao
48IrHeFh/qR4Ft/sQewaPSJaLfwe8DWeSovRRwfFnX8ZDlIF5Q3UlaXtHueaUGK35gZh+Hr1wJqk
do2SkW5e0hZ1Wjzrgy3cr/QAiyAGWe9dBgBEkJ5SXF2Q4Xyfz7LOq1f8wHju8wXS3PZ3bRX5iu7r
ZeiLYf3oEBP7XX1XICo417IU3UJ3AnZ/Zyi8Mfp34RJ4/CFKm1NA2fUtw1p6GU1nQSBQ6kT8pco9
edarq4dXKFuPRT1ZrwLllJeZgGEEaSGFlG+Jwj/Ph7LU1P8H36iZEzbjH+wG4lagxDwb5UaqZ4Cw
rH9hNxIsThurU7MfQk4dm7zsn6pIhtir1usekMshdfU3KgDpZ1Y1B2wM7V/THQhwHsQLzdl0dWat
g7o3jnaAT5KR2wiW6ZTmkzgKWGmbsloVqUhphUhjmdbeMzPGIZrzD3BTq/vcYqURVuPsHdsrwHg/
h8QXJ6p6fx1MCBTVwomzrYd8/MlFEc3XxvqpHUfvuZ4OQpHtHk3lnzY1k+e4M2ibpudopFxMY1K+
se4cjUBE367RZBREA3OS0HlVcvo1PXrvl/kQOrWYyAv4bUex+bindXqwdXspGbuZvQ1FjimU76XH
KvRsQDtsakOLoPqjctLXjk55YX75gWQv6dsNfRS57sGkU2RQFG9ppvYfksnsoqgWCB9skb/NCqC8
aqV71cbxoIkNSBVF+R14qPzg3+g/uxTch9yrlXuOZdPJycx02yLrtCkhIn+U+vYxeRUKVJ/E1ftM
R8ZgOolq2/nd2dVeUbLoV4ySNLjV4eA1OXGe7rbjLh7bu4dt67q1xoGqmEArxbK7p6RMk4WClMiu
8NR+XxIBrZDHoLFehTdJTVhUZfQ9ZAEpbBW+STel4UXvYwuVSzlbDjw6c9Ni2Pc6JilCeX2C1Rws
eErOb+VU9EsQ4zhFIoCeOy1PUR/9iZM2OvVogT+Pg0cZWNVfJcvic1laN6Cw7f8z+Gddtf859gmo
MNJxJp19tnDn35gvu/Qyibmy+UOZRsxUZ/LRXdtYSPw8LtOmr28AU74q7XMCdL3WpR4uHWbpBZzc
vZyuakR63uazismzdODZ7/20qg/a2P2eay96r+TrsggJ76KR5lCI+pBHoPnNsmLAJjK1u+cBfcDj
tcGWT/ldq4qxs0KDOYHB5DlJi2qnFW55ssLvStXOVfce9T5vEDwY48gEKaj6+Q5VWbkkEUHMlMQ2
XSp4wq11iBFuctREkZ9LDXtDaQSUhbHQQKYLaWxaCB5xUz21wZXI845Oah1VHSOrHibZwRpr/XW+
xNPIJQ3VARxo8dqRAz3XVjeLLSaN5kKzIu1cB6WzsNME0TYDrSevsrpNVY/5BFcA+1WVT7n7EuZk
cUVfWnfHHFlN0YpcJxUx0f8NStOs2QDlP14voBXcv8EZgd02eMf/iTRSIWsnQWNWP2J0E6vPOKi0
Qx0047NKBChQq6EkpmWwHoP6IKae2XyI/j6bL1Pr8NiczKzbaGYQ3W1EAVdmjy+YwHJnW2X1uDFz
LVFXj/gmoBS7VktDozjZusf5zPv7rEP1YVcjhb1oYnrVSOx0Ygm3a+pjQH9CGLsVSwK5n6nbXdBV
muVjmExZDcg00qPgXS3bblOnDbRAvw3e9a5vaIMKk7ydp3lkvMjY+GhgdW4fW5WvkC81ifk8Y5nE
2PyIlUnzHImhVad55Y94ZG7HvfLuC4CiQ2/TyY9EPKGLFvMHQPhka6dEOYD4BM6sqKm5T7M2RTXZ
goZ2+/tK5IZDz54I0k9XMQbM/xvoQx2dN6oP7ueEBQGNVLy1of/HtwMUMGhL7ed514AaukiUZ+aZ
2TfwsDD5OtjVXO2IIu3Ezhsv6QMViz6Q9yJv/WNeSC1azadS0RDPwUTG3cRDKQlFA/rUmXKXdlQ8
F0SXp8eq/ejBBl64KSlU14Uj7roXEAJH+lJUWXJvxvxm1CAFVNncaoQRDg4QXLSOlCI5jdSFZBee
cs9L7wDb1OeaCiEcT1B3/WDAysUEuurc+jff+g/Fz+bVV6S/tgPVOXqO7k7SzChqMqHeQlV7Fxry
9I+mi9nDf8qSJl4HWVNepW7fdVkGC22nGnnzoajdcIyImJcSoClVa6XivfnoCLZN9xyxjRMlM3Rm
3IAcUdiDotw9p5UCoRu65caPoGtNa3HDMnnxav84X1F9kkeyZ+BWAw0kPBZPVOO1i+1kDcKj2vgD
ajYvNi6yGwpW5RFfB3MV2o0H5YPvQ1a4UKeWmYEQNLpcdXcP6nphKQ6SeHqcvXhKH54NcELhlGWa
060Yd0XQwtGaqWGw8+BvvpFFXt/mQ1I9udQnrhFIyZs1Rn8iw5WLkIrHQWkDrL7tRFlpWui/Jbb1
6YNM2z3qWeStGd/acWFvhdFL1QcofkgtfJyhfxC9JNNTV6mjl399Drk5bz+YRHwahWCwadRROWhZ
vKr6qLrNt6y+vptV7JznZ2mpwQgufP0oiyh6tUMNe1U5KvhscckKBYE1houLstnTHDs4QeyvvdwC
/zmFEpP7H6aWSr3RJuzB/PSfS60s6WZZKiEElPeehOSiNcK9oMYe71MXSaJ/7mFClZ8dOhRRajmX
+WB05gYU3HDMGxSU2saTlDuUfCEwsDv2sdreW9WJ95WPUh3OJcZWUWycDqeICoWGcgKtn+eQa741
H3R6r6sxMBf8bj8AcpKEH6QMOu7sBtVtkEd9stGt2ni1fCPZzJejX6LbGmX1cvAa2titErtbW/mg
o8arcsS+Qdti79ZyfC+US+k+w02jvFnXpnpqplnvV2jKKLTMN1Vk6RsHhNWhGY34OexQL6LphpyU
0OR2mGocJHBUQMoyN1EOOrbHzvUyTIKiaJ1MPWHLkXvFsLVXQOo9MK1Y2fL79tqUv7JH1Tc1BD/c
AwUDi0WLA8h+uPIiGqeJQBGplE27JzvwrwJ3tWtrIACIPcd5vrKjtjuXI9ptVU24WSU/JgPeMOyZ
wdMZ5SONLkTtFN+aTldonnu0eQj5R9M+VtPEHKdLZ7r0BFMlIotxRu1dEbp871tQLognhucIS9KD
QHpwm0wuHNZoBat/XlLaSTBOFf8i3H+szzIEJtn0CmX1ocRtdZ13BTrq5fU4w2iF2SE3CDZtZw5j
ufZCEW0fg7W1ynUUe+HWylQG6/S0Qz9tidDMx7xIzwfhrCKz9q7zhRNb+1Af4scilNOYqqmpv3ql
AnjUNYO1BULFDtoIadYI8Ewcxtv5m/u+W6xhx8bw5tloKuzT18Ma5XQMeCaQmpqpLJxpDLqoN56R
qw0XM0oyItpDhbEG4CDlUZ0qPkU1lLtEljTXYmDOjZKk+7Cpfti9/RVO2NuiqT+hiBZPSHgWC1+B
sdGj6/gRyewuY9P8g08cFPRR/5USDII70Xe+kSMU5Jc/+57MfVEOzrDCUEuQRsNBkS6dXgfUNRF1
CHzX5eve/33WWzga2Y1cCQ+hU3Mwin9/pCqTiwJ8Zx/DI6RqgBBePmEDQcwwIQjfMRRu1VVvh82+
pqmwiwtNXG260UAtverrsYsQ8V/DNnuft4HGi12kKcGxdr5v34qwO4AuW2tg6t/RV+NLFGF79voq
PKA30G9H2lWI5TnJZgBGtXSzQHxGZfOCXjLDGPUJIj3lT9GGH6Wo071PL3SD8aWxKAwFMYqpA62r
41OaypCKv6gOLLLFUyTajtJ8Zr9oNAEXSpT433bon900qx6QCuI6nJhkv8hLSspug9JlnerkAyZE
l0RpzVVeCxTK+iILVxpgz60WI6ZnOHV+zvNBsH+ZySYSA24V1GXWhTNJixF2hU9qA0GFCaGZ675I
dbC5BtDQCbUX0WdfRWXYHKgIZS9ZkC0CJdbXvdu4i2hIE2COcXhRdVmcQD05+7pBo3ce53PEouQl
tHLLPjFi5T63RbJX2xIiptf8GPHjWRO56FtjkMaVoB/Esg5VwO3TdSkLzKH5A69nlonhlHw3rQ2e
mGLWAk0C9eQMdnULRfjVBGgqZ16rI8TXqSdMeKqbWeNYUVCvgqjQrRSdpb8zyycmBIsBAXxsZ+69
GMsHhg35hmZTj8ZAcknIpIaldigyCuJu4h/nW0gn+schlfUy7HV3hc5RucT5U+xE5as3c8ibaxW/
C1tR06UpM3VTWWG5SrXE2KDimKGDN2RrE5G+I8pK6rMSjOnSmNrNwHWXfpBnr6Y3vNRtilZqIorP
PDLNVd9k/r7Ih+ATT6MkEsa7myrqbobd2SEicHZt1Adkk9v9YLv+HqOsZefL/D63qSsTdWg9sonh
JiDTkCGsS2bgPpHbLqOpOjqKxnuez6yRGo3bqoDADBSOezB8XmZZx66P7GMzHeZLx0dROkRleTU/
UGT9HRZdQxnLq6p7MLY5hUq2Okor1n2wMG9SqO3Py3igC28NNmGqXU6hsMZlVTnNZl7MRp/XPT81
3C4g7gEYazT5L0eUynNb5+091Lx9Uxvyg36Qu9NK2Ai9Kbmsaqhsapg/xWFrvaXia75NAiSOqOZO
Bkv8UDepFTZ2Zh2a3gkAlrGZa8FTN42cUXRbKiHZawBxdgFvuPyaz4JgQBnS19qTapS73h6G6yP3
46oUQq7gdIcH2EX1qtIi6zafBb1t3XBpqVeBliOoFgAEHooJwTim7b7K0Xgm7uqOFV5TizJrhmcD
s4unCDEQtK+r8DsjcMSoBL2luPweeo+mUhT+KryIapA7YdVj2a37sIbOgUDQsg7k5QGDaxOKLomF
4IyRWSrOzLl4GfF8OnWJn9/El2XU/aSdwhYf2N8QAoIbTlfKaQbz9LnYjuiXvvWhGgBQ7LLTIz0H
QEPFynXKgzrh2Sno0eDR86Pdw9pDJJfsty6qjTGUEDYQNQrdTvmiIY4s6CA2o5CoF9I3vTtR3JxQ
8d3PCfoMvTUSpdt2jW1NYLRxO7Z9hZAbQCcs9v7Cw9bU1XFvy/t919bAR/1o3ARKmb0nZnGa8ZY4
AVbIKunOPg8iirv/+bEJ/hU2xa+4KMptO/F/6j7sdgjPsntVVKlBiaDME94tpDJXae6H2ybEzsca
6fDMA3O+DKQGVEJzJpzN4NNMGLFd28RZaC3dsBErQy/t03zAJY5d11exBkv8aNN7pPKqNVgvTTWi
hy6ob7VQGF9CqJ5Piiu/UR5BLqOI+i3lhuQ0HzxLg8k9Heaz+Z4xdNs29Ya9F+TdKXTUFiKn3z7O
QuvoAUqh7YrmlKza8j6YuEuBbkp/tlK/AUNwXj0R6MjdW2+Zm7grOFJTN8uVT15cfwJdpv6YgWLG
vOtVzR15NgI3uhpJdmdmGu/xEPu7ssItzvQwkm7/i7nzWo4by7btF6EDG2YDeEUiLTPprV4QIkXB
e4+vvwOpun0kSi1Gn/tyo6JYTJGlTLht1ppzzPpr2JyjJcxvZV2Dvl38NIT4SDfI4ukwVJXlnR8u
Qhsv4tiv7mEchEAjLofaeTgPYP9+pbdx7FZZLe+4tb+QaNg/SXOsvaaNuisNYPhuAHy4n+bLiUA8
GlBJ0XjgAJ/SH+vqZrDMw4gi5ZLC6S6lwojo19Yv6YIYl619QV71cBJqP+2HOr8xRZPu1IXZaCTL
U2R3o7918i3L2vS+0NTDsMx7OnqtzZircJozDYEeRJAZFqPb+qk4hfhld0aBK0yv6E0UQbAd/DZ8
jUwd96dypS47FbvHBytDlPrnoz2/bAneXqmR+diacfBQoOxPzER9ycykp8PAAPejAagpKqnZauE5
ZjNfN+cymU1XFBX0+A2roPlPaV/zv5mSo+n1VqzHVkMyH4zo43IQWYXic3nZ0ASRRorCuTIR5b2r
EjzUqJUDUBLmF4jV13N3BNrsxKI1B7VN49MzmaRhSGON0GAUEWGmnc5/NEGkQowiyUZYim9RA51H
kVOwYstC/SY27BeKhy3SJKXwdJJHKY8b82OVpJ4eDeJF+Ai7fCuGFqjM6gtOsbXVpWifQioPnejv
gyn6nvmYt1BKdPe6xA1C2nW3Pf+wjJy70QnnVZwOUDGXCxM7zg4ksIoavvCPPlq3JYQ325JK79DT
d4CNzs10DANhPkRCUKIZgpes0dqdIXp9fX7ZzPGXXE7xDUNRuGNY++LE2BQgsTcXEuDyJVYQaH5m
rb0g29shqWIf37YvCxj/Ee6eDVoFuixQ+FuTZ2Flmv74UqrpbagXrAiHbitgYH538vpLPADEwgp4
lcg+uUb98a2drPGZJ4VMZqMkgbAsp2fTAZRKEYtaNqJbhr/wrh8R+pOFJLbnl8ZMno7stR+vwsUD
hnPln99A0e8cfFumrlln2bVhZB5tmQDZWZriYqhYJBdDadwyLRu3ZQZm2uja6x+v9LTYzb5ND8DI
UBUHY7aDUT+ta1Yuh0qv7Zu6XvwkZt6/OnbyZDSivbcmVe5kQ3kE/TmsN0wEa2yM3EuBPn+bWeBA
PgU4WuF58wsjfsuhgvDhIJtV9kJzpPHH4nB6SkojuvR9lpbshloG2BK7kQPS8hgoCLgd7TFMK/HM
cylWRpG3N4wOygZa6nChoS+9iC34WmHZaW6L2HHP1qlzsXpF3wTR7OgCsePSAfaQs1cL5xwDkqwh
KrIq0ByRkb1NHgMW1ZBy0aTenr9YGfp0ClzVbkAoetvn3CcmyCj2YUcyIBVGF6oBleHYV0UJCpLG
fuRZy5+df8B1XudKGx6xKm7/52/tsQKsE8is6/OfoW1WbxVaESbKn6u6AWocad3lgMhyN/U0DJOz
68+vxsOcD7jR67yHvC7lttGPRazBnErD049v4v/7DT8axll7c/x6T77EVku16vrsHCkXdk9dzv7u
PAvEURjtfE1cdpJl4nm4H4uq85xYdvuzr4S121XlECdhAwTy2sU3c57BSfn7Wpipv28qLlRaQkr0
c4eixFCgXquh6CyvbO6iDRX5hjg6faDFyTxYU+NDaHlKB58F0vnPQ05mqGk0z1VaU8Rr7s+LAWOs
sXeayK9SObDZSTbNrJYvtpKNjLoBC+3lZY9fqRiiJwz+1p2ogLERhGYc6cxM1zUSMXhN72Xfixsx
ieKUDym41mXfmONR8TV4qjyTZTKk91ajb0jCip6zjA1fFjW5d37ZIixY6VEVXlSVoxzAY0W7OsLw
b6VXPzq5Roi1Ez73/qx3SvANnIaCWM/zp8lzwn7PrSlq/v16tux+J53iC0Fs7LxUEksACzRXRuPE
3/79zVx0VwQdt69G+FXw/a8//eXXzj9afmeOaQwamd4Sf4pDAhDT5J3nI8DV0Y714OTJmWM0UrPe
TXF/jUgBzpiPm9YMG3EHUmpY512pnKijRXuJeBUbggBgx1wGs6wFLgaw5WueRBrN/MnxsAtVLyzK
3mvEh9cAVvtrUxffz5clKVkHNKpi7v00zV5wsC8XK49Yq6hEhTQlH6IpiuJ4/q4o6eT9x+/Ov4fK
OV+zJru2FKM61KNpHe2QWEKtq5I7p57gEFul9gUB7Clgq3sFb4SaG62UUGunB1mmyS4mt3krRTA8
suPEDWx0r8QcWK6RGGxkwS0eFx8rTrRAVjDFktF57pfCoJ3PX5OB1XkdYeXUbS2/HWTJ+J5G6jrN
zOrgz4hracl3txhv0gXTZa8pMfgvweQgp5bdq5OgYKAy15zw3EkP5NzMCr5pvHxswxfiBE71UhYv
e/94/pORbD4PQud4mYHMOsAXDba9T4GkTwtQxDpRGrUZi2Nu6sOBoBCsb02e0SKYMDXREn2CYvaO
oXt4V/2vpH8yHdl9d2k2dfuFsSZZDUFk31ZxZK3sCU2CMXXGpbZ8UaIEVRcacOBhwd3cDMwB1vjm
q6nJRfTr0zgo/gXbQdJk+2HYz2D09+SVsHDvY+ifBb24JRNVJ+H1YBBrsDq3SmVjODgXHJYN2cD0
tUiyIkfBpNB3O32Y2L2javHAmLYeUUeEIThULvJCmnd6WupbHfHOosuAud8u+ogfYl0llsMzMiOM
zJQzkGsRFjEmFOCpmF2R3LuNLNr5bYtSuNeC6CZwpngHnWQ3nN0uRszwUuX2cKqKYTwNZfJip0W7
sWMrnVmrQfC1TSUnoqfqIZMpRo2nxBxBH/bK1Y9tgU3LBbdTz+L/XKkIVB23Ajh5OREbQZRtfk1z
K+PJcMqDVNJniiUwYdUq2hh+tUutzL+sNd/Q3awd/UutYPs8kwN7/oGhV9TgGriYpEVEXgOzZYH5
5XvTiYpdWgoShNoLoG3UwrnISLlCZpAgvxq6HmsTQHkVbyXcVjxVSJ007U4szZx/v+p1yHI/joMK
fgaxtyqnzYiXYxciRNRQsXvAeEkMDkZapmPfetW5ZTrLovUivHivmAzJFp5addUWBR19pQWekGfz
DZqNVQ/S9q6pDlaXy9s60/5pb/vFMyidEfFAwQHY3a1uBeUTI2B+qNNREkrelU95uYC8BcJ+Sl4K
NYKzYOrsTj77lM9fptHkgUG1ZlOvQyYETvfHMag1iBeKU6/1mZwRBugtFmJVbJTZA5Wtxu/1h6SF
D12V3ZU6L/Uyab/9ve+qL13VX7quRJxKJCVLXp7tkNX3a9c1CzsnoX2mfbMFiwlLjCc10NRvDt8Y
yWStrQrhvuivaYnZz73CfRnPxBeRVe8SJQ9YcFD2EbvN56jC1opx9k4xh/Ra75OvI8WEZxZcq6GS
L5q5NOQsFlRtk55g+v78ZQDvuTkf2D8gqesfh/CBWPXh5X8EWC1/yb95Vv9/0Kk0uBr/GU7lvqfR
/P4zl2r5/X+wVLb1L5ZCui0XXRA5QUvm7w8slWI7/9I0k+urGjCmzuipf7BUwuZ/4n9zNFsCF1OX
MN9/qFTC/BdwScGqUKhUolQoUv8FlOpXTJpp8pc7Nm+j0QuzHNWCjPUzP4QaXyCAXzXbVgn3SHvX
IJEOQTX/uNy/4Mp+BgL9CtX7520Qfzgm0ijTPife/oQpmajXOto8wV1VlIuO2FDbCMkuyA6VtTOA
eWizO2XGJySdD0mA/7yruRBlTBvFgsNJ/Png8NxLQbZLs7VMR3GxBoPC6Z6dZrzAGbFSnOggZUv7
KKwOne3xgG/BAl4GfXjNFVAJmKPGHXeUHGB6wLKP+tQTTvSlI0ge39BtX77hC3py2uC+0Ku94gPX
tppD2yiPP91N/zwrP5+9BeLyP4PAj+Nw2PyqyOqlpX2MCaXEXoK4LZttWkfbXPp7O1Re/v4WH6hD
/5wrROoCHoAGuOkDSEYMuq9RCGm2gx2/a1bnIXRTaIuMmxZkc0YgD5B7ehTsBt1iMj2/028wRS2p
PdHRQAdWYq6dO3kfWPVtNd1VmrEpMQFA5ZkLnVF9cPvoAp01+0HzBqUnHczlTGs1BPQWN2+NUkwm
akbIj+l9cnDLhf7tBAoHHBU5XdI+U3R+uv1CwyzmRDICytS6bIvhyi8uBPYiXcb3ZarfEMz5LbFx
CXMZizRdZ/Fw6ltr20saEnQwM5tKuOWsI6WEddZt7ER63L1HI+/Iwir3g32g9HHZs9xyU5PWx5Kt
mYwXA+hjtH1XoRO/qEP+CWXrzIv77bD05bllgLHUjxm5dNZ0NhNcMy3XXKpsqAiaHFG8XGxrortU
zHINRjR3dRiLVqqftEy/bvVD7CMYMNgIt2CbV4PWr/9+vpdB4+fPRWgiu+LlqZN0e/E3/vrcqVNM
eKwO1yvKaR7aF93UoJ++bypSllKse6r4hBylfxzGzu+oa4aO8ky3SS/+9R1lK3BTojvfYglfZ9r9
TIXIMpO7Ootvh3DeiEl9CcRN12qrUJJjEVOedC70WYegnD7IKLrz63ZXNKh1g4zde3HVRum1mYoV
FiyPcMFbJzPBwh1JYtuaFS0tNg5O4FwIZXpMKMnRtgB7bnbPflT9d2sATiOn03TAD6oa/xofw7cH
qj51ATxii+j8vqbDRxdPrvZml+ge7LXaNRp/A4l8oHe2Gmc4HpbDtj2EW5oHXlbn0wp5yAHS2WnM
Sd7Rsysnkc+oWVBMFYkncoo2cwCsWe2fOxKi1g20XVoGZKvjxmIhIcJPLpj40wWTmm4ILhaiTPuj
mozylijbst4CuDG9sFR3BeKiVTckaFzSdKvM06YNqNhyh5MKV+QrWSRfFOcZzBMRUXZOrld/9ffb
VtgLlu7jjSsY2pl7VWnwz6+3kQmhBFuxQr3fBvnRZJSaEHl/mXTjKReTtR86/4hAj5Nqt+l6gGqc
2gNlI2krXlsXxyG7U8YLUqP069DAQiliZ40dL8RswlZYnUMPsPgXf46iI32OhQBd0w+m0bMjsY+k
Qiq+uSDroa1LlAWi/tYGpMQJRiV4AMDk8+7WHqmT9g2anhrHa13nl7MljmFa81Q790SoDR4QSQvS
V3A5Wu1FIUFHxUVEi8b+0k/2Ox2dnU9EiVub1SbU7Yclt8eB41zkswUQpoRAjchv1s01vHAc8UsX
Su3IULTloxlWXinoy8sMHvQG8Of3rl5hhUoxpsaoHzP5JVHIKIWxrnjqRMs77r8mGVByvb0dLHIv
U4uIiEq3Ezguirkh9PoL9a0kS0458aJkLEAJ78Zre2ioNkfWm4l7WPVnfK0FCDLFNuB4YH1HOUBw
kVfF/CSEn+nZFpLcLn5uoyP20I6eZ7gynILYJ/E4xsqXInZOjSShijBst15G9nQsHwYieeXwDROk
LP07Yr83DbKXSk8fOrMz17GVXSXXMizKdUToAYoairTAM3BKJmbp6nQIYyQpyp1Rydkz1JGbIWEv
OKL1o+NMAT/qLrKuNV2jX0LU6VbQqLvx0/xRKlheC4xIkt5V0F5pQ4ZDjeSN1Tjghp/Vdou66aL1
IU4OVrEfywUaxhZj05cPufLkxLW20bjBZN2dFC3PV7GTU/IjZCojIjgI4EUR1cON5laduZsma5MV
xdexd96SzDlhn9o7wBmFhiJHE1ehnAkAIAglesLtfjsX/sKvKEJsPtid6p6UTg24jiI+wS3/CrA7
D26Gpqo6WFamit8GAvwtZpuqPu7q3Lo2O8KXy9QAKddsjdm4jvzy298fcmeJb//4jJsABk3DEgD1
Pk5ORdbZKB0bso0qP6Sanb8ngzzoEQEOBVz5glSZoLwtR4xPFY5Yi1YH9a/UtX1qHpZVrqsw2AE9
pY+UGGiwi2dBQWk1h8A2QesjdThlGC+JdHJ1wBnkuKl389hd++jx3I4uB7kCDkXm+Biw8HYLEnSk
nr6Mcbcxs0CAa+kLL4BEQrfHv8jRGwyd7rgNhTxchTQsIWm6ao/lbkwBR+Hypz/6QqF4gyn8DWJE
xKA+nKwgee+IjXI76Cator1gbWXQTOc7Ec27KIm+U4e4ArKyS0oYe7edlDu690CmrsS447PuFGKZ
qUFTVvJfzAxY2BRuJNmSq7EuCEyrA3Swafo2R/FtQg+SuJpb/DrjaiJiLXYtRVATSrXtwOJobghY
LBFeLFE2D3+/oOIPd5AwLeqChsFMqZ230D8t7shSHc25oTlUGeVTNky3SUy8jn2By6undKYQC0Lw
n9LZh4ZzrZGPQtBUBkHDtQbzEMQkE1b0Pqsuff/kk/26eT/f21JTddPCsG4T3rxMgj99MuLNFRwa
cw0BsngrDD1yG906qA0YBk0e2FQ/+KVgHy9Wjp5v//7mfzgrvLelqhay6WXh8Ot7KwWJHTT0WDQo
046YxAdo4jtHxkdjQLqqGWP+v5jSJQbAZf40hcay79d3NAf2uwvqeqtZ5XsTjq7ahNc16NdkbuXa
IU4tHq1L5jGi68YZzA4diNljnnknlPS9yZJP1k1/PANU6tn4WRom/uXnP519SbMKkTVLjL45kHir
0JRifl9R7r7EQ//JBvdMZf0wrEjNgCHNJh+IvfHh6FGEy9b383pbmupL4nTreCiOOjfcbCvfZly7
lkifhiFDhhO+tmO0KwF1rP5+zfXlov72IeCAalLiwJDmxxtOVPVMzwMtfU22UkBPyu27/lsS0nIu
6UHIlkw7sqwraWCeT3ddEz/iBEKBjNbOxuaCcgvyiTqyk53UfQlFwat6cZfY6ZMhGlcznfhAGPcq
IG8Ymd5JznXvzmkLC2yytmOQbtqIfMYKlCixeYw+Npf97wf5p6WjxGdEKQWU3O+7etnhU8yDkKeq
NO6skPFuzMVdpUvoSmT9JZAyh4hUkjJ8QzJ0zZR1j/7G1fyAhOT5kuT3/JOP9LG6wbDDJ5K6oZmq
sGz5oUgHAQzEBcoodh/xbesMW9NpyD/S9nFSvOCfd0cAQoAO2k/e97cNIG/s8Ha2rXPDwYP5cL3b
wIzCpC4LshQzwvy0Q4JVzq3qB+aHBF4yS0BoDKoxfUFDqfIR5G2p+sewZsWnX6I8mVYNRdFPPtaH
ouUy7gn22RQTAKdL4LTLFPzTk4eMwtRqQoS3cWaZQHz0y24crZVf4flruA8DYbxWA11lYaJZ05oa
GzHiAJthfJ1N5GEl+snMisd+YJ073Yf8+jw2d7GBVdOWwGc7IpDVBEdGM7zMqpEe+r59ETIBMPlY
TV0JEqtzvP/6vhPqcqYlD5iOB+bDloX6RlBZ5LrycLXbzOwUZFIo+bLZgv8BQTEZ4ieZFmRTcs5F
SjhLSLjfshF/alP9EagLNneizD/5WL9PMgLIHTU8zrYDovzDZpvwx6p17CHfdiT4pZq/FVFJtOLC
SQ+Fh0Z3HxRsH6ZVZdJi+OTNlzv7lwFHB/OtIq5bymsad+KvV5pSWmiafVRs7UPalcxvE/p+dDAY
GgSB2gz89HfNIxmvD60cVnzOT/Zsv5UaPnyAD0dfNZEIM6i42zrpDhGdyJK+fTMS6JmRRBSa+8Tw
Pzno5aH6yzF/XG/YvZaGFuH228LpTzGVniQfL7Si+WxG+W1UWQ4Ni6lFZoF0oDH+em4DNZOdHnNu
W7/a2wgyoQRxWlWsxsoI4kR6EOSf7MHE7jE9ZlH8te3BF9iWF1dbRxnWxMo9mGm0ypXb3shePrn0
fzzzmq3SmKB8/FvwjYaxUNoiLrZqquABkMdmkVHX5bYJs1XqK5DClHXvONcIZYE27hgKvFpflqDB
BcbPjdEc0SdvnOb1kw/2x+uD/VazLKFbzrlW9NPoU6b08cgZKrZVqRxyypRla23miDbVWJG5CQeo
Pky5uRJNdF+11d5p4peiuRll8lB31SfLMLFcpd/ulp8+zYeSAiZVfMxMl9sgYoHvpOtajqe2n9ah
fygm2pWSblqWX1M1Jhy53oS05aqo3Faf5BT98W4y6FmzQ+SLujzJP52VILdGGJaI1Xr7NZw0t2v0
HdIvJEqpgC6hUDRiW/L3S7Ec22/H/tN76r++ZyvyzBp6K99WTr8ieMuVfecNJgYupft/fKsPD4uv
LtqTgCTDRiXzkdDGwG/Zgd9qn64/ltbLH46KbCBmN2FI+WHM042urCRbY1R9zF7kn3txPQKYobtQ
fdUjcUUw28lnDiIAKw6PSla9EQZ6kWDM73xJml/2ovbBt9EyN/r8YtvOyoqDe6WfLpq2mj85L9pv
q+BlFFmmZIYRjR7ih7k4q2G20EDA7T2bu1Ert+Ns7ZWk2ZSNerEMIkNFpK5UL0LMOqDIytBfT6np
CuTPZZufH9s09OEw9k9BBxNaOUwm9aWZpx4pXYwRLd4ovo/kuroru+6TWfePo8xPH//DbUtAct9p
GbeQNFm6se1sVjIRFz3JI7ma4JSf/zfPCSOuoZsm49fHXUw8ORqYJj/fArs4LO2g0jYuaxxBpa4f
6Z54BJy4RRJ/Ntr/VpZYrhOrdsGlYhvx8a5qqOBQ6eFAo4lsVCmzNQmfIuiOMBpWhV54qap6pfk8
Tv4q6sL9f/2kLreITUPMtKnGfNgrjbOZLGFJxVbJp3XawvXmigZ1Dhex+2TG/sOgYJpC0HcQOoRK
9cOaNdAKIfEXMTw3YIXJczY6fYcieA395Pj3o/p9q0A/wDRMuudsSsmA+jAAGbWqqK3PzT91OGNJ
l2fpBtdcg49pl3u9Ym6tCFuH+5nnk6sY2bEKq8gN0mmNQ/gu7etPWjZ/mJt++UAfhqnOKI1BHRmF
wUWuFua3QSYANeTbTw58eSw+jLw8NEQa6TYbEgoAv468KdVIApu5m/qkAe0LUFYtzNiLQItGlrmP
mJBcu8te4Co9z9kl6F0MFf76k0/xh3t6aXvrtJgJoTaND2MPdTGZ+QD3tgGipDqi+2NPxBi8LFqr
scImTkduokcVGMMOgNtnb2+eN14fToNBy5nNCPsjIT4iCXpo2rmCgn2LmJ8D1iiF5zD/iVpyWzCP
LhpkQZlfbHWCimbBF0hgu4ZpuazMHYGJ94p+5/c1RE54MqI0ba9ulrhOoV/QVzaWnvHsKQK9rKj2
g9Su2sq+0mbfUwEeufzKEhZOaT+bkB51+r63wgeFwJl+XKJGqmIHIwxUlNOslgJWO93lMFBUpPOb
QtcOwqyvKB894HJklQVgT48vUahurRaCou7fAPZWOyIzzVIcmiqL4GmmJ9sHopdjYIdPkHDDM+PU
0b2RUbMOyWTODPUr1i/MGujSNQGhSgn0vRzV15L8W2txepI92+idvVfL5rLotEd/ok/WTfbdRLF4
Xar5cRimkaK0riMpOaVxPp2SJjzNQ1tekP7udh1kBM74t3qI6ZKFd5lezK4y6dEOdJl6SufxXW6F
Fn/RFTO86asbgnTr1VS9W7J1NgxvxWpCeRkq6ZuNfpbdDGnoBi2XmkwTekI07fvFwJ59tZJh3Sq0
TKyxiDd1rV+XoWF7elq/VqMASxfq1aqrQC/U7R6XmnKVKcUTtm4eeaiddiMwd44gG8raGwsfT2ry
VA3GK+34O10E6a7S45dxxJ3YU6Zr2Ge5ztR8n9nXNUu+kxcLsrdx546k/KLQofnh4HlctzFQj7Ej
+rIzv6PqsxR73SVhBaGs7UkFJml5Ho11X0CWJTMc0KY/7rp53PUGhBzxCOWzAt+Ubv2RXVtnO5dk
H1ZuNPf404cKehjVRO6B13xYUZz47iuYoBtdfXUy+RCzEscLdOiU4r2Ew9T28dfUr16VnZj667pV
vKiQoFmjl3C4D3XU1mbO2wULGtKyJs6BdbB8wG5Wwr3C2+LJruCBNvexJFGm4IUKoF4BGwsV9NKM
kPeWZf8ioG+7XVRP3tRRAZ8S88AATNsh7lk4lK6Cqm/jgKd0db1mhDWSLRTcAPCGOnjZvMAJDFaH
81BTATfC26ky7hL/2Ep8RXYgBq91xH4c1MbNitY4kI4S0gl1zaK9Bvfwxl4p3mSC+6XKqMGovWCI
jV58U0Bci6j3w86BN0ytvCGIouVpCWe2qYuzwQ7fUAzPXEgTPZdxJTM6cgB88qH2eK27prNctkS/
63yQiz0CSoeaTlqTNCqU/ElCIHIRAT+2eXc9iWmNg+megAW5toAcE1Q8u4PT4NrP0mFfRf6xaO27
QR9vc11guJEvziUA7sCtuaFMByJUQR8fb8rVUOZvuUUtQbH8V0dt3dZO3vK8OABzTNyJjTZU++ah
wJPWmm9dmq111WcwyjJ37IbTuQQIsb6EEUxVoGuWDl/yFuIeox5Aa1W0wzN9VjqvVSZWsr7pg+eS
pogbVOPODOyDaskH7PlGm9BkxNsf5hOdu5RbYMySO8Xpt7KlzMjW+5LVrbq0BLoV8QVXhbAPxIpC
5lbzkx7lcA1q8CCTOkI47667+rKWWUB4Aw7zzlIJsaYBkS3E4IlaZKYvadfAPBCLuxzldKoUyjuO
6msrqtor1bY2eE6JB6uviRJBnHmv72RXwUTqmovAbtZWcuyy9CvpM4E32lkFfno714FKDy8DnpZm
N4HpjjTXPcorwi20fWgnxwLE10o4/bUaa9JFhI2Snluoeh97ceLpy92xYgJA0ERwzzJ4aEHytWAA
9QPE0nP5xH+fFIZPIuopjQaj/qoKfScixmK9fum9XIpXg0lCTspaGkQQa754xF6XYK1EzafeF3aT
bkq2qtBY3moHnD0lDta9OiMMaeAuAgoroo+aSIeNnLG2ZNfDRrUzr6QyS3uovy6jxiF9I9qNeJbX
UJTcMiIETREkP4fJS2JBJEU+DS6umT0SVVjS286xR5btnkeZcQSPKTEsc9uzHTCR44bRtrXsh6YC
imsLSItab3ntwlakza1UMda+gt+ryoJkvg4eO+x/2NIrDfMZT3vyFgSweOOmXtvIp7dDJgr+cuDn
SmeARSE/c62BqOQOZedUtEKwPXfgUUTGsAiCIpcZekH+tslpyhJlnRB0z7gR2FedU/nuMPOA+/6s
Q1MJtUUjVW3kRJoT2KxxXemkQbXw5QWzysH29VVcTd9n4ma3TTaYzM7mvLO1xfuhW99qhZSkyeLJ
ouoKd6l/jH3jS6GkoGbpmiATzQlN9qiGNeuW2y/g/IVB/pYF3UMp+Q3SO960jIdPL98tspbGpUUO
ObcY5Eon+KTETes2Qf1AghKF9jxKQbBGzqYxlsfN60Z5SuLmuhHTCcf+UUuoyIucNKQpW/sOw1UN
4BJC5ckSeLElAck2AixXkySG07ujqxW5PAW05JuvhWOE6xxdqFuDTkyMx5IS8S7WQ8z/5bvqMCP1
0Fdc0a1L0XUrnGD7lMmp97WbqOMmD5grWTpH33FdmW6ol4wwhc9Eh98D0/hXmqkhnkddbIQOwJ+U
OhdzT7pDf+IOpRJjwBNfRn20Yas03NNvtMtCutGOwoozbdzOaaZt2GuvvTX2qyGtew93ib4fovmC
Tul0lJPN5KhS57XVDdI1Whp1fROH7UaPUQ6mGR8GDT4OfH2fWMnDNLXUdmr7Pcyiva4Tehbi/nbE
MsOuA2XycvOxsJVrOTQrIv/ALE68cYKMOZEUz2sdUx1EaXqXgF0smVzJisGuS8sbtYkTb9LR3c9D
81S39WNrZLsoyI+9nz0SnsRassguxNDcBw2Lq2QE0j35pAuauyyLeJrmPtrUvhKtCDu4t7ri+8DD
slLNqT7iguu2mYpPMJqjdT4zsBbxcCSyAztnph7mbkF3TofaNvY5KuWVmTvvkkBQmwtB87nA3Eiu
Yj3192GQOVuz36L2YqKGkLZRU6CeLIVXdjEZKyOHBKDrCnitsPjuZOMdId8dT0EWrQjVvETgjJFL
1VchW7VV0pG2POMeixCLIeQvj7NYphGse2t/rt9Bh2SrQW9tb/xulW17icjDJ3Uc/xF0ccpKVXqg
v44bgXVhtFcgUrqWmOG8Nt0KbOdLXb6lTUJSfAS/S9PGC5EuKeiU1Ys+vTagBXiMuc846VpWGbgt
5gAcvl01wDRYWodazypDAmrIdC+Z029OBS6Vafq7idNs06kXLXObt1DZzRg0XGqROpcgQ9VMGa0M
OXYH34y/j40xrHz1u1nK8JKsqVOrWquFeKgiBsSiEJUuxUJ43aVwh1ZiDrMdr4/HbTuTCYTAHn1k
37Ls6hDje53EJTTX1gyINhXQZR4snjm6zv2hiMfyMiLl2Z0bAAd+Wl53hd/ubBa87Zw4DF75RdRA
7XFwosBxoEFifdcd/w6kbg7j/ps6NBIsPWXWIBxhXEvsIuTLAH/W8Bu4QaA8xMYpRiaQ8zn7jize
63qnGtc4CRVwvvEFTqx59swAMYqrde5YXFflfe4/4TWZ9G86j6UPikEvHifnKoM3JF/nBFZKBvOo
fNPG2iWwD8FP4pUjETzIcoJYdfXhix8dUdtIffRI5qC6Za2BiJ7sDut23u4jC/uztLapuo+b5oR4
yNOBG+WNfcEsfzkCNKZLeSgcC0OCdlTG/GrUHpK5vEq19iB9ZR9GyRas2x4J6VWQMtS12drRstV4
MybDJmjDTWzElMc10hPCk0jFbvHaKULZ6txsCQIlNdH2QrnG3LCmJrBdwgKoMbExJoEKtDhhCnOs
HkrhXDTFdCgMBcXWd6ZTtq3KxqiBpDKj2i1YiGpcG1GyKfPCU8x5TQiEB7XnguzyHQs6tzDkXdQj
2c3BX7LOycnE8+2RzYux6cigcJqNJkwwWuHRD5r71rmzuuq70vso8PQr4mTuFoYzZkB2fj6B9/2F
PacHowrvEiu+tNRs2fasSRFYTVnGaGyenGm6pRB9bOFUQ/QZVrOiPeh6f9HV2jcH0ymYC9wb/QkV
Wdk3Jz3091mYbiMjWTlRd2tIUubCchMa2mVkFqsy2GPPX5OMeNObzQ5/BLYm+zbRq1Osmc85gBLL
BiJr+C9znT2nPKwiCx4UW39SkcRpD1lzgs/sRkgAiglKaqjsUuZMX1MfEUMcVHW47yySNon3XDsx
ZiHru+Or+9rUt1Uy/x/mzqy3baRb17+IH8jiVAQO9oUmSpbnMc4NkTgJ53nmr98PlT4dW/a20L3P
xQECxyJplVgqVq1a6x1uvFzZNjUONKw7FoaVATIMsSQFSYbcC8VLoUp01vR1K+Tl6EyrMUThow32
UxjckMFkKfNQw74acrbbvbq0oHvq6axpL9040JeeUay7lHq9PiHBOywHq2O7YO/LlLIFAlvSxitM
z5YVkBY8QdYqjniVyZxZJkvV+GmKM2wLlyjh7rqwpAoYbZNJcTUMJIBoro3G2DiG8qC2S0MWmAM4
bsgupoXqMkl93Wti4Ylyj0zoSMic3QXSQH3avsTyrpyMizZQdn2PRk9kb5IE2XEVRY9xvDccSheD
ixfzOm0ROLVnQyo2nPa4kNZ3v4SLPgyA6m03bcW6hkKIGuoarRf8ywzsekCC2jgLkhiiyLkyFT5k
7y+NzmIabRFN7dwk988qXFY9We8aFoSKlLQRKASOKDVlG62yLzUtOrNAfAs920W52FeoTDXVmRNo
G7zzEGVX4Glnt7pu30/srCvT2fW1spUjLRKNNb7PalfgPRate+B0eoadQjheWQWhJIvtanLwdNXU
WU9x4TOLeayRZWGREoAVH7dbq0I0RMu2JlzEEdhdMZL50IJV2521zrbFjUqCu/AoBErlmzr9bFNS
AGwqOlKnVW9uvBbhsAnlIRTUnAF2b12uelJSshJbC0NqNY7WUE+DeRurrBDjWlFPcmcaEUJA01lV
sbExijPKAwDjlBVIp0XXvQQEBzHt0tHrEAi7aiibRmFfWzzXvb3qpL+e0FEyw2lNieaad9kIvXUH
T6ysKFopWF1GxnPNw+7xpYeqIMT2t7atLyWJCtQT12jyr3AFV9C8TPolO/aF8J9HjMhSe2vXllsV
/aYgfPZ0byEbZYmCzDIXtwncbeJqZSdDew1T7xETU7f1kmXXUFfvxrNZiUel11qDeSPIYDOaSyEV
BD/wjIjAuRGgTiViNCXuDL4FZAC17xAnTETjonsz9zfTUseNqQO8p1jqGhtlL/7mN5kbxXA8J3o+
jFdZIdjEQkZLkc33yByN4ptlWutMtusqLekz2626/DlNq2sVjUGS++olEw05n2ZVpdNKB4/ZZmLH
GwPex6ygVAh34CUg0gXBmhEaLVlu3CLa6ZhlKBI1Ay+BQqqtgAKtsMbYyy5Zo3axLlj0lNJajEOM
ak9DaFiz5da2YZFv5OxBwKCYMNIqId5OYomJuZ6uMAwZ9WYeDyx35PXABHrjrZZ9kwMWPEB7fZDY
Hs6y0b7THT4qlsIHRPotCMCErWrXh6v4R9oGm3A0txWk5jYn66LHKzVMN8GAdlWKxoPNBpRbS9hn
Z0HvOo2xwshxkcTFmlHgqkU2I27WdtdvJwOtGD3ciFJdysE4K2plnSPv5g3VbVJnhMqdsaxjdRWk
wEpLZ48M9XnsTzdhKVwBnaU1OhflGoSjpq0uUEmx2DUUw/Mkrase6m3Y5ItipohH9UZBHqY2CG1R
mY5VLI7UjaoW1DRBiOPKmVMA85rQrRBF60dJdTxbaXB8O+7Pyie045KtpSN3DpDZLtctIkZamqwS
IyawAszreMt5AiXKPNc63Oc1ZksnBhDsoXaGxKrs2NudT6W/zpDqRWIYYsqmG/sz1fs5wABkdBJZ
yM3oaeiJFmtCxVXa82i24aqzEVVmXl8XMkTly7oxlWe9ds60NNoW6L+gRnZex+E+parnt8z3xowf
HpHTi6ieh6tsY0VkMpBoF7BRIxGfdVV+h1QoEvkxgpUsCdMof2GlcK9EwyVJ5H2JtYLmsFNUhq0O
83IsvxaBRMuuXwVk2n0PHTIcv5IMqcnQ3Ike3QNxg0CFJAMNXWXt9MlFqSL1P4k9e5zrqNZ2Uqbb
rvmVAkIpuvRKic0bAt1dSDq668J1EfNUtNnWq1dNgm42MUZsl3uMMndFpF5aL1HZX6p0m89a2KMF
BFhs49nBFZts1RkIlsZNcAUzYuFhCuZfkNv/Xpf9/YT6T9O366zu3dZI1npdrg05uVViuCW5PY+V
Cn3+jdRvlbFd9Ozo27Z2O+zWRZNvmqbYROC1EHm7jEb27UhZ3NZVgWZ3X+HY+/ePKlbRsVPju07L
y02G9tFZ6ASU3ubf/rwMAvxyiLT/h9OHE0d/cnibMZv+esNRqD3Ior9fH07/+bsTpw8X2gBhc2O0
diTIur3jxz3yePz258fRsQJ9ULZj8zVVQ9JBi6pp9ecaY+rJ0v15/T++z9EliCnupCA+Ozr+qrmj
t/rd0uHg4W/CpFR34yiZed7cye/ryIM3ud8ApkhY7SwY7ob5qPVm65qJ0pwLlFRrHdBniToGEkzN
z1Hp7kVPhv7zYtJHlbOZlmELEiusC/P5V/gFZEpKWD7ATXrT2kkNKZkY7pVyiir2Qb2ZQqgKBwAd
TF0/hq4FUahmNZrKgEZbDDNMghCeoXgRsvcbh3pDZfPEjX1cpITWA5RGGrO88tGd5VYfNTZN9n67
cWZXRQyyuzanMFO6AaZ6xWRtOpFeS9bmvutvw1ye2/GwrrrvyM6dqpp9WDr883GOmTl5WnnsVejo
MRn3RamjtlpgGJpdNl6xa4VNfqcD9EOiqqNcIAvXKert59/1x1/C3z1yjFlAUVep8I2nR/rySveu
guhZTizuzFaliC4xsDn7vMH36F0daB/ib4BKwdJRNX37Hajg2kWRNLnrVXDYk2BhqR2UvuQpQnTb
zqbHsKVSPVXg+QK70Be1ZGq37FMY6ndgIYCkCORKWGxwogB9vf0Yo6X4UMFMXH8mrAfL/GmeXT+/
1Xd9OzcBFB1QtAWU4ZhL6ltRi61tX7pqrFxK7JRXRtPhSRvYSNFZ2Q5zXghXqX4CYHBAR74pxb5t
1z6qSKMHnQ0w0Uq8lYkNDYvQXuZPsvOapTmdNx3xea0inxNa2hV6by+VZV4C7jMXthnCUxT6xspZ
gvogvOpYupl7O3AYZVKRno43aaE35DyVmwqS8QLNsBUJFNZuI9kpqf+1tqMXat6Agg2UkS3vCvfO
R4E0z6KYU2I3SI9TxxnqizKFiObl48YIkufPO/7dBEYHGEAemLs00pTHg3rEXU/NuhZstgLoOkEr
Qi8vzSi4+byZebY47ufXzcyP96t5Mm7bwKIiULoQYW/TjNRlHt4N02NL6BsO5I9Gyhd9K05BQT8a
V6/bPRq6OaWwEJoLGOiuu0Z+ez14azZcG5tw3MuGTSCrEx36fuKce3TmDtmIE+C9cTSk0KsWAbZZ
pZvj98wSiJ5icN+P5ASlq+0zv6WGl12hmXOBC8WXodddlBe3naSOZJv+7ef9Lt6BHfg0ljTgxIE4
0fn3tuMRtQx7lbDDTW32tii4QeyDBdNfVLCqqeCO1Dq9vWIVywSLsXJBcrCm8EhMMOo4U8xQ9SYm
oGym7GeBn0mMx/r8+Bd1/fD5R/1olnn9SY9AKHkTDiLwEYIdJSkPX1uPfnICefOOes8aShMOHQEf
wtSOUckkHsUwoafjUtHdZtQv64YaL74Jl0mT3ViKddtU3taOvL3e6z8DEzrTSFmvRv23kBdl5BNU
D6s8sFIyzQCHB2OlG+WdWU13Y82DXAXG5VQaTyklCqgHL/ODVKrRvjKuP+8s7R1eab4TMOyA2gEG
8fy+/V4jAFeDGFK+10L7yoTzZCJ3StVygzDceTqV21YJXjJCenOqlrE5fh2dqlz4OhiT0lbPdVR9
g1qc6N/ffPyj59xWLWBqgBBhtVtHgz8PGYpxkRWugWXmuk9xn/URIBj62iazbl9V6XgubYz5sJG5
VnSW8KlGy16DhCZl/yuqUB6qJmdjUjMUBlYXWdl1qArpE/7Km7hTgQJ0cyLfgHao5fDyB7t49GuL
HCpS9RRhuqXp5V+Vtr7LIgr2fcVRH7+wUGBZ08HPHJqBejDGsU1sfLOL8Bto55dIZGtdeNteQJ9s
zspK+2rieQAuh4sLO+1IWoeoAZqL3E/WSZvv7JhcOAmjRTkqm7wiJZ+ruHr7GJ53bEnTqLi0Iqi1
cQW2crpISCxsUkXuo0ZdY1xDBgCp5I2JgYKtZfhApmKFG2zOxrrbIFnzTDrILdrsHvFq5ERNQvPG
oidLyi/bFMoC4o0XiDB/HWdfajbdogPoaDg83hVsl3lrOjQprMWNaTbUT8W5rki3sunSvETFR9HR
Fi7qX75prs08B7JQ/kD/EpvVS9HGl1FmfQd1g6ZVx3fVbhMluM36AEoYk/QibL+kk4VndsANhuCE
F+2IyQhmpz2d1e6Yh5Z+zw0nEdTSrqeqgCMyltSetqhKRCFDzuktskgoTiX5LyqkVywKq7IS321T
8dmWdhtKEOaDbEmX1I/a5IhFapfPfpjxdVrpI0ySSwVzhaavCzDCgbPuBzAaur0HOII1XykvU7Qc
ak/57ncWhp8YL3kGoA6fQQF88Dnm5uMq++XXyCGm5jKs40v0ZyiGNGylvySlncOANNR1GnfPpdk5
y9DKV7UdLOzgh2ZEJUKpEea1JABOPNofTIRS1Xl8kFlxEFA4WisHx0PqvdQLUuCUuHNBulWBv5Mu
nGG61eroWk27C719hOh/J83o+lsTp+hi8Aid+CBzQ0cPs1Rhzmk2uw7Cv6MZ2Ysy3cEBuXBzLQxJ
Wtt74ut9Xt0UFYKdbXCmdc95Xi/HNj8rBoA0w5cTn2CeLo4/AQRKmAaQmGYu7ttZzpY2Xt1BWbii
N28CGX3NMaAvGuNe68p1kHmbGLEvPSx+YFC1+bxt4x1EGeQrBAJdN4Hrg9Y8atuoAnJdULPdfCoF
uSWAVpBLyWx36jX4tmfq6L9ygu5K1L9mFxGNRFZiQX6tv41qnKI7uzSeRd3ELsqYzjoJkOTqjJ76
tOHfjp31K1Jx7xzM6jbHtJ1cXr7xau0BTcNzbRTOykzaXxJJeXVK9L1n6bceEqZnRm1VqwwPLWGh
51s27NhJiDGQSOR7JO+9ddMVI/kP40JXcBczI+BkM/v68975iN4Kl4HFh0UUEZHD1uVVQIcqfzw6
jg+vokjPxyL6AagVWSwTMnqdf7XK6gv6cXcUMxFAnb5MvoWtEFCfgMpYsQ8H3PXYz3xP6LQTO4mP
vjZTJZS1IXyq2uGDv/pgRl+iD08Bx02pwCHeWS6K9jLCUHFQr3ofr7XPO+KD+Fla6rwAO/QGWkJv
R6heFwXakAMQZV/uJg0sYGltoH+cQOgepIiOnwSWVMic826cZMPbdprAKduIRDTFHwqsbbjPtfiB
0uFdHCtnae0/TFN30eomqT8KNWm1syuxN+KTK/xHT6Q1x09AmCnbvYug4ihx9EHN3QIgJ6UbuamG
6jo0zsw6vR7xtxzzcd2RSoJy3p0g5R9C53edAP6dPIughGUf4cFjWUkECDQYfLWaoMUKwcnCZ8pM
152mXeVGvdCd5Fem4NHj9Sca/2AHQ+0c6Rpjlsx6J3fS4leXD5JqS2Ja16AiYhDiVDh1a49z4x4o
y51eovccqF8/H2Af3rRDkgsuk2YTxR+NMLNH50ExtMLFKWYJ/+8RI4V11JIMCHXXyHNAU6W2NoEV
AaaJnz5v3f5gMSK9BfMAuDbyBMe4+JhQpTapv7pObz4aBn54YTFesf257sCkAME0v+tq/WDVd47/
xRftti66DcCbxWgCfx2wAUQ342YE8gzU6aW2VBxek1qQf08ee69MsGeYrh2rN5ekdNDD3dS6Az9e
M3dlIQQC/jVuvgRkxgxSNe3vgaBV3SK0MSNvOVng7grtKR0yIhOEu5F795xt0SCIH3ffNDicEE0Q
qWyeC9XEeVSOv+6ErTA5Xelxi+1CX5uQ8qJ8RX2PSCIfmcAFXsdLJZZnXfvg28ZupjgcEBUEe11e
LGd4PyoifKBscCgAtU9dg3C1qq/D0RooK5V3n38L+geDb6ZvQ4Ug+yJs4+jpNxPDKpwBxHhq+xpc
6eaxLinkBTVABUp4C6NICkiVKfL0WKf0QD2KxNxFRQo9T6mfGxjYOJrgU1Y0FQVFZWc25Iw01fxe
TZk7KU1+IVCMwcHJpObWsjfosVFAyhSv1Cv2S3jKzqFsIZCQRNohNL77Y54ulA7Fx3RJSk4ucWG/
7rTGBjUJDfbz+393+3MeTLIOSyzeyIcd3X5G+TXLkAlxVRE64FwAmpSl802tkvOoze5aM1nocvqS
4JlwYnp/v3+maRY4mGmCUEh15o/2ajkZ0Z4PhwpKRjIk6xZHdaE4szabFi8lkqvUKVZxzq5ET8xt
Hc8TQq8utFgC3Z6BOd1Y3E0of3o1KKLUiK7bDG8HfA3cKY2jBRrrJ4hC757XN59XU49mCxyYieVs
usqu5W6eoTxpuJ9/G3Pg82YWnptgApSI9KEscJyV9CerTJDXyF1zbPZ4oCNMryvGygTs+3lD83T+
rqF5F6kx+A37MDe96vvUcqrA60lBy7gC/ou0UWzc5EDWy9rfU1re/YvmEAO0IK8j/HKcCpsoLFex
AWkXca3lkFyMebZyxgeK9z502s/b+qAPHUHCE5Upw2Bun8OKV7dWhck0ioBccj5RMZw8oCWIm7c/
K9M4kXn7YEA4ArouhFiUpZiZ3rY0JBkCxTwY7hAijJCCOBaNvP/8bk61cRQq+2JAKAobB5j1JhVi
skVxuv68iXdxFqGGQIsH+hv/G+JoCmB/0Bd9p2Ru46iPMg9/zKboaD+rJx74D78YMkRzUGsh5HDU
XR2Y7EHF99nF+vqxS6PvlDUuZ/E9hET+1S39aeqo12zD70qzgHVVJFJZTDgm9FLel6n/z6cEuuxP
O/Nj9mqsKT2ZPLvkllTDvFFt/UZJg1Oc2g9HgIk0mY5cEt5YR93WjlZlOZj+uBAC1q0ntmzl/803
wybQYaGymXyOMpmFHCXsIG6j7Cf2UOPKy8yNNr4AJth+PtY+WG5QDSC8RHUSx9FjKr3aOVnCBAHZ
ckp+BSOGDeT7jGCPSmdqW3dlnZ5Pzqk1/sOBZ8On16HHae949VrlYWxdmhkacwU2TvAM5lheT9ZR
dyqO/qgpIngddRD6055VYV8PiDERiPDEFgNvci4dBZCKr0GxRb0vyq0TG5d3CXie27mGiOiijfDP
sVKw1TeJ6eS41vXJY9pq+4X0b+3Jv479E7nHjyYIg/yDbZhz6uRdgVCrcss3u5khmyI1rrzk4DJS
OzwRjn/UDMEw4rckRfiujtZXYLqp9MEEu7qNumI+LMvKX1p6dSLi0T4ag8xBGptYqn/kYN5+R2U2
MNlltFPXc8QGtI22LO8uT3rsxCuUpJK9r4YbD/ieVZdk7qyfQEY6Q3dFm25lSX5Ts/e92a0om514
FA8CGkcrM2u/TUEaPjKiv0dTyoThr/QSBmsLqnFCAtAv1grKmnZhbhRgY1CGUR40obZh0OWjtlU/
x+RPlciEGAKDLVnGjSRJly4m4bhxXqwo8GKKbSwG3T/LwJkodrytdEQzQNtJo9h8/oS/31QxLF/f
wDxsX82JdVCbsp7lrfwOrRQqq4DmcdgWPwYdpRpdzMnntSGqE8v+3C/v+s0kXaDqpGQgVr9tVhFp
a+UlT54eyIXEtFKhGqOwtRnyXzbyAJ/f5Udj1XnV2tECk46IO2G3nrlGK3i0yb609oL+/7yVj+9J
B1dIkEy+7GikZkHc1HKgK/FOWMzqUYMauL5xThlgmVv2iaH30dxF/ebv1sTbHuygo0VFTmum+WuE
Z2Dro2sqj4E4cVcf9x0SMmLONFCVfNuO1wGoTQsQTVIZ10p2ozo5qfzyX93Nn1aOnqOkm9TatkTm
Cu2ZDTNuBR36j+ZaM/6Xt3M03guyw92o01AHZ1+mL4l4NktxYrx9OBJQWMIpwlRJBRztlVi0Zccc
Pwc0tav0v3SLIqgCOF3Dpq10Tkz4H46EP60dl+5RLwnbuqc136jXeP7COEQSVApGuTzxNX18Y8QD
yMqQDT8eDFapFrqK3aHb6s9tQEnmKXicn6VUntrpfjjs5sjjr5aOBgQiilLtoBi4oy1WYX8m83YF
V/jE/XzYdehMEk+zKFOvezu460wPvaxlNDT5zby+UDpb6+VjUKf/qiHDlKyVaKwfCzj4xmhnFk4V
buL3qyLHBcmHGRAQTaUntiDvvyK0nTVyBLPuGGnlo5m1jtjQUQzIXE+xN7Ngdo3wd4NWl7eq7Owf
B4g0BliFAoF+EEB+23+dKAKtFUysc2OQtR67pHADLbhU4sBN9XNR7zN0dD+fZ98PDRoFa2apKtlP
1HLeNhpPTkKljXRNHmM9bz8hInuZ1v2JZ/gDzBHNmKxOlkoMzFbrbTOOBv3Ynm2G7cVgNus0h92H
AHX4FVuTAgLObiDEiAE420l9Au/04R2SJqCuoKqMTfG26RIIiumXPGaNMss/k2pFLirth/W/6EiL
RlAHk0ipHM2FvZErvg/7x/U9qH1grrE4XCqI/n7ezIc9aVK5cnQSRyhkH/VkHAsP65eExV400MjA
mStkRKfbvLrIdFftgtVEEs7+pT7l5T+/RQ2wHFMVoEFyZ0dNRyJP4iAaU4JhpMVz5ZxvGr3d7MQU
LN5VA3TkK+BkGAiBUyU73vapk6HgOSlTt/RTFZaesUw6rM+VIb9SVEgwqO9cGNNUbEHOdVSxyYgZ
YR1AqEKZQETirtdJOzbh9BLqpHRjeaU7zVNS0y+1cUpD5/2sx4cl8nTgd6PSeAyi9LMuCRsH75w2
ErfGjWEWKxCj18ILT+x55t59G+XNhSDAX3NyB9Gco+kVakGiJ7aeopSMfoQ0ueFQMU+s6O83CJqp
wW4CnUlmnnDy7cPSyAgdkQbncYGZXZo/jaUJcehrqjrn3ViuBTyizMi+fz6m5zc9urM3jR7dGekW
+KywvNiDI5hPqlw3eyjKsIbYhjhluKry+vnzJj+Y2BG14lllPB8EHN/eJ6RSVXRWR5NFtcQuxPXM
ycWEEiQ8vI+pPjX/vQNMUXkX4KSI+VggAQm9bW906qCv1DR1+yld1Jq9geC0UFGhNqdyjWra0sY8
YRy37WijR3xq3/fR3b5u/WgKbK0insg7It6t98siRAiiG9YhnCEfPY84tX7PE/9P/G5e293810X4
wleX/2r+zxsbnIPFy9+mOP91j7RLnh5f8uYv/v8wztHp10+Mc6pvU5i8Ns6Zr//LOEc3/kMZgh05
BWbytuh1/22cY+v/QXqL4ii5o7fGOeZ/BAheZh5klwUx15zv/cs4R9H1/2AAwpaQLC1KmagW/hPn
HALFN8+opYMTxpyJzITGr8xCR3O/0cq8TwSk3wlR/qWuVeir8ME2yJeEVIJwoWrt4LumRumqGnxx
3oyldwUVyoTVxgnMym49MpL3OFVSsqiKAQabWixFlekPEwogkB8AEZmZqj8YvZKeHc5qnSV+n83S
vliqf1/stdCei9D85RT54Kap2d2wHHY3MgDRRAEFe4v52OFEIWFjp6g87NoWf4Ll0Gq4uljTDwqQ
y1HBwhlxX8s+e/Ur1M75aFXLszTIHDgqPvwizcihhWjYiq11X1s0TvSzC/FEnaLmJsqQh1jIhd3W
OhoRQ3AbDQm8GxUot0pV486cMPtsS2W8MIB079IYkmBhBsmlRYVwLfvUuxvVbmbUBfFXkGxDNFzD
srde1HC69p369y9BxBGI2NdxUdmHU3mPUBxGbxDjG0NDwkD0NTDypL4q9OymqbvuLJwP9X0/mAup
F7+PHa44XHs4+/e1h+NDZ/fuq6F+/Xsyf+3qc7Bn+TPHH8YPY1AFDXwQmjsOWybkVAbTyPEoU1Q9
voAyf+YMY7k//PC7otyblV5CCpkPosL6+szRsT9/16L8vKrL7xIV2AcRADhr0mI8z828fYBChs9v
qlX7adTahyEo0uXE7gQmK2e7WjUAQRfJ7nAWKODe91ss7SBCSDjTSuurD6NszzUYYtdh2fAqGDFW
xo72cM63resw7fWr36+K4i5uRXkVYxo7Brl+PU3iQWkY+e2IKkPUxM21sLMcUItd/zYwr6mK9pqv
PQcFWH+i43LXKIo8EUwdoLivOt6wBOLEjj0r0OGoBFT17cqTWGNXBzFmZwBYop3MquDCboK/fqSJ
VrlVZoIMh+LAM/ZzGHhaCgzm7lM09Dc+OZg9jqLDuRdTSVd5uhDnulDwlpoWbTXYF4fXCBQAZq+a
c4dnHx5np1TrNnEuJ6fXXBZa+NG5Zq+cQcvXE/V8cI9IoU2F4t91pY7rebmsKPeu/DKdHYSt/iJC
0GvEMJjk3TgZAihGW66MqhZkfxr/Qs63EPRjti87uY6Ax+yVzI9X0dSPX5tsuqM80d4djnuB/eXz
wcymzJyXzNfdalvoIutUjSzyD8T7R0uqj7xWjmBtucZ9xPvW4QP7HdNXezk1lnEpx67aZ1ivrBW1
6p+awbwEAJ/8SKv8ueyt/gG9bmMzdbZ/pjVmfZ3hB4ysBFfo+pJMFIFrxi6iMNrpyspG9UwEIt8U
Y4o8i2rdVb6V/Oit7s5P8uGRsDzbFFYnzhyvGa7wi+6XBvjXF9GvDu/ZOH6yZC5pr7MxV3a5aF7a
rO+X2Mc7VwIFhdWgifGu1cJ6OSBH8zQNGUFKjrEGe5jLXmahj3LCLDXe5SHG1zGM2ar4hdD3Tdto
7bdej2B6V1XwFIQOREKZ+HeBZWB+bdU1sgZT4VpWkp5TWTd2kBrrXQACEPdb6W2CTJFXskotFhao
v4qTGxuyPd29p5sYZQ4MzcPL0A4LzBrkhe2g43U4ZLPxwSKlutW9vLuvFCUnAVCaWJDw5xhrYnih
dwbaQPIM9UP13Mu07Jo7gFnrZN4SKRTyyxmzYiqj9lJLy+z6cIkK3Pj3JVIbg1eXjImSXnstDrWd
1iPdgWmMjBDSnU3D++nVC6msbbQRHvCK1uczhxewncVdDEc8Di4ML0XKjl8qS+eXRj+PRT5GCLIg
ADYf+afX5Lmwbx1lnBDBwzvdCRtjC2ZWu88AsG4SGyUbq7a1+1b3DAxQTVSS5rMGWrJXflrvD68O
P8rsZ1eZyZ0xXw5Q+VuWeM3F4dThrauWkqJjt+GinCb7uY/EQuax+oTxpYL0duutdBFg26OhZe6V
2m0JefIixBV3GfWJjUBZZuKg25eXo8jtG2aU53p+nwohpZWjqjC0fV9/jFMYOvPxKcIEvZ/J42rX
jk9BpCLC5OaAO6PF4Lu6WfFLjxQuYdXhl09OmYeLP//z99fETY7du22nq9fNvL/u/Uc5uuZ/+efc
rdRIh/vhj8Ijbvd8X7s1Bke6+F/gZ6h6znXVFQmU+kh/GWJ0Bzzrx4gjGMgRVf19qUHR/velaZn8
udRvW/vVuyqRkO7hUij23vXhUj9+9a4ffYDDpYcPoHjYab/5ACxx5qaY2LcqVaLdyDo6H0LPfBRa
rJ3nZT0upvml7KphG2JGuvIQdnrsZ1Ehr8S+/XBWFBYF7dSa9oezFI1v476rrw8nk85t+jR8rP0o
R11MR9WjcUmxQvVH+/qsQpDjKjaN6t62FBSv1Bz/7Cyp75HzSl2YNdrqcLaPoAIPQfrilHV1fzhU
edjcGcrd4XKEpGbvKrU5P5xDkwpNhB77v8PZ1ivtnd5h2nU4S54GRH1fu4eTiBhmWPLG5daB9Z2g
sdklqX1hCx/zofnlmCq1G1mDXB9e9j2yBW2Ra2gEcTYc9Q08XO0uVA15MznGhQf79KmIUPlqFMNa
Hq5qfdNf64nWbQ9n/cB70byQ8C/r+kfa9Zo6vijNEqBsGdautPJ6p5iNf5PH1PY8QuUfYI/ChO86
jDGPq2UUXgs1R2gm5C51sjIPuZN/n7Kh/tGX5pkyGBjN4xe9Dtqmw5U4Ky8sBC1WpY95lwn3uoM7
8EM3YcIjHhbdw8qvXa+Zmg1I/HMDQf1LpUElxGnj6XayyeAUjWo+tdkMJUMb7QXUM2l/ZFQXQfzQ
pYb3q8Evt0wi42uqIUdRIW3x4GeoTyhEkNeNROtzYl4+p0KcnYm8mLbW3Eo/ZIj5OUQV7HCSi0pr
wzN2/8lWrTr1Ci2MbgWKf3j0Bowe+wxtoDqyFp7MkYyE6rI31Tj5BkEdeRzN7O+qSsHoxbKwgNHC
q4NzcdrO1uSkxQCrXB+O/DY0HrWauWOEj/b3icOl0KNEtUGw038gbRA8IMOwduJK3hwO5cqIRtGI
55mSBw+CbDiKC7q/P7wk0XA9oflliSi7D0PTOBdd9CMo9fTemA8ZFd+2rdwejjgjkliZPsmzw+Vp
3rabUe/TtZL32rY0h2ppe1Z+652FsdrcFmXe3LL/gB3YjZgMzC8PJ/oYaYaAKho0WY61iYoEH37H
yNT58t5GuXrfDPl57sfNVT209e8ffpkAqcktgn5ICDA4ol4iEI/+W1v/KFoVp2RUUVy/jFGVnF+K
uPzrR+cTcArwWu1OCA2mh0mIANqwhOhWjXfVNJzZXTp9IXLNtnmbCDZm1fjFAbTpNGZ+FjgTXwiE
lN8/bCPjUJYsI0+Lp8ccY5+9b/n1zdiE5WUfh5vDK7vSqpv+/x4C621uW99BG+Lw4da+1JPLwmKj
t+pg3cRKPZwfGorm1kJZEh5FXrMR1oTAReFDqLU6xdkVZX/rsSP+/aP222kTsi9YBcqI9GMJRmuh
1oncTmn71zUAt1nJc+Pq8GdO0Y7n7eyKhwKP9M4CQ1Vuq8i0rrwJK85WDuMXPZ2QY7UiiX0iL3vC
CFS40d1reiSwiLf29gg0NWJRRs8LeA2lrUTZH84cvz4c9AXRTo5KWB/YqBqhvXWRF6q6DntluEcF
o1ukZWC80AnLGWD1a8RvUSNb8dzwRSxZe/Iba0o798+f11EOVcmvx/toJkAp8ai/KHqztIzcwKYr
f/Xng5rlNwPST2491COqtrWzTaf0vA0p/od+1e4VhbB3zNViOzoyv9Q1ssPwqppbvCUFzCE/ehqA
XS0MJ6y+Qys6V8DIgXEmMi5R6FpYTbjVc2t8MUumlSLNvkikZpZOoOLAAnlvHUR6fNUZhuZaVWy5
ThY+puog1kVbjF8hiqF9ZAZPXdtXO6erBCpt6fTR8cP1iZb9vt7CS2V3eB/f0I/f5/f7w39fB0Ud
7kpN7jEgyviwTMxWiYSsCLVrp7W1r5ldoR6kxBP5s8lZVZ1eXvmGYrs4dcozo9DUvU1p1i3Qt7yO
/ATO29iqD+jYQiRUKvlt8u19lAf2f9P2XcuN69q2X8QqgAQYXpWzZNlu2f3CsjuAYA4gGL7+DEK9
Wr17rzr3Ptz7wiKAScpBJGYYcwwATQE5V21Q7L0cmZamzyEpjmzOysrsCH9+DONWIz3KrOFQTUPm
tkuCAulzGIXZtW31Ps7c4iaUM0OOB2LHrLSA1vf5F88fnDWExcHw5LccsorgrmvKutuYoZvAQSnq
cjyYYZipg7DK8cnt0uQLq1dmtoXI4YW46ppON2SakL25P+LaA0o79lPq9w3+WXm91+i1PFeJBw70
eMy+TcrrDsu894cFBAnCcwqqk4cFdpT+pbOHlxIN6eCoouNH2jBsA2PvPkmkyyeKE/in00JOigWY
PtVb36dqTQQcMPwJ9K2lw8oYjGgnAwXSWB2gRBo9mVvSptUrN8/6u8Y9m4h7x1Jga/q9JbTUH3Zd
Y79StK9ASivJ84ul0AqYxMW4aWM/uxhjY6coezUW96lp8XHPx0IejGBR/Mf2MQ9y12dofSa5yj8H
MIB7lrB+tAN7LhxXvPkFNtMqJ8OJShZuw9oZ1xkaXJ/EpPUXC9AvARrvk5+S1uivZmCne2J+CCXI
mj83Od43rQehYDN02kRtLSnk3EK/wbOZC5HtpjaIGCECmReWXuUhSNsHL+Pv5sxC/ePXWVyl1xZO
yAwZueSAnn30u/ferphGKchRD6rl8Kb8GJ3wxsSsmIM/QvnJ8xu1lwBWH1I0FhzQGUQPISu2iZO3
WzN1X5zmGysWa2X2MzG9HDS+mFWOdtYWj7YD7ljsTT3mSgB5JVPBkyaputqCeLOyq/1N1vbqWsRZ
dtVvZskcmhL/PbcvUcmQnrXpE8iS8d5zDyD6EaAicIa3DFoYC9m3eGim4dhWCEk78gUx0ToF8mEO
L6OL5tKpoonIuFvSok71ztXluGjBPYia0xdwcP+IkHk6Ea8uTsN0MGd+NcoN9+pLVHncLWYNf2ED
r7dlGT3rvs7IGtSc+LZllnMKNPPPCRy1iMcaH6Xi4Gx1MX67AVzJxOpWvEdToDNFyjq3o1UY2w6I
jTB8RM+NBUKtxrKOZqqMms39C1IjIXzRAF7d4+V7aJzLEsThNN2jnH8As1B9VZWHHc6KD8loOzfO
i2AL9EWKfGjp3AKV5AuvTr2tnbT+s9PEyzTX+FFpPrjLmmm1yM2YtMxdhl2lFlCkxC6sygpNDHig
0nYojyqyln88ZEE5IEgQnl55ZAzO9x9XOyBJ5UHoLNH+Ai7WiNivZgiSoT+HZpUGwkH+MVpU2u12
IK4K96Ckhbp30UBHexqaOQUmUFAE/h6bSXPg2KCR9QQJfAUKKNXbNpjmCXbySDbLgstvQ5JKsAWR
HCmPLJKrMQ+h7oc4fT/SMV8ljEcUVOxJcfL6DO9vmfZL9OdnW00H5GbsvD5zFBnmGeiEPjxfAjbh
uN/tmIDuSnTqpRIcAIeQ5juhdDYTddPsMi8SOzUgj1NU9vA1aeRm4OB3TocwBL9nDxdmAWcZ+pM9
uDCLaUesbct/4Wg9nlkS1ATNWLnrRtUxWbfCAiXDRfUCXPZdDdosquGKMw7SAORrJq8cnLLzqr3E
SD9flbCP6Psd3qq04mtXh+ARa+XwFpbZzxjDc8mzYZE4Dl3Kou6PfR71RzGdlWgTW3WOxA43DZEB
7iY9okHB5cUkSETxWTQDFWOYQSURb4XkwCqF94c5zSxU4AJkp4HNSQ5myhzQqAXgZ1knB0mKJz6A
H2eie82g3gyJyx5ZpS8e5GdWVNls54Bf9cyR+oMLYpNvfjRPqIq/p6AJm3uZn0Iwmec7kLb1q6B0
rFc3LL4Yi+leeLi/UFmDWJzX/kvUI/lWQPn8ezoJjKPz+Ctyd1CvzorwVHbdsKvsclxxi146C9FQ
QsAsDyE0/mwOBPy6qUCwYEZu6ueLNIDaLojX+DNUyvo9sjVod4+vERAw3xWYtUXsl99GqsGyiL/2
i+yEC/LPzDtwq3Z3BH2JCMes4ckiCVQuwcz+tQnBs1n7UMWK4moBUnCIEbdWcqjgfNyQRJ3JCDnP
qmb9OXAmztrAuQFG4AOiqcelsYKS9zfgnt5bWtNlB27vaBnWFZ3/PY54T5f9gGd+6VktnZsxV/kV
2TwovNKy3cLvANP29BlFAAW6YNTVzgyjDKrmaS+eayd1nwC7O9suWBX+uiiSMpw3BfvjoiwLxHOW
uPxxUazQjuS09QYqRkU0gcb53s79RVG0ZNv30t2bKZkjX3BfNeMoriFMhC5at0AbGtAPKWIIqa7m
ACIIlJBkLffInzRQdgUZ7IhsgFnM8hZBmYCWFg8GuW7svHsn0dH4jyCk9lZDycO1srl+1/Uf057b
h/9izafprEL/ewy/f4O/IDtBUwaCQz2EshgKCR7yb2CKm/Rlzerg8ciZ0UMV9Og9Rvi2EnDBgfez
0JifNC+jX6ZHlaAFFzes3l1Jy7nG7nXwul68oi60TpD7eAc9ObqeRP5a9HG4iSyFvODkNzrC7kB0
J8jKOJs9CLdmFNvI3gxVwteejtJnLy1DyNP3m7sPquG/Dp5/aeAbIg2Zlgc2FuwFQsJb8DHT9yZA
aaUG4c3GnoatSmZcdO4NchjpLh0GtsgjCbPR/erC9gno3vAkBfpMzeVQVB5QGYGQLFyx6ZkCRhuO
jBWpbQQxk2f0C5db/DvjuVntQRz5zO7nD3PCkcjuGuH+bR7WSAjbc7NkzHlKzjrpXlPask071UXQ
TuId2yQ++4BfI23FmgS+uc02cR2D6aZH/gg6pOfQrHbTqh1qtRlGyHMhFeAkHYpKHG8dE/iLPPUu
LMtXJkVgLPpKXxInHE9mNACdsMjcxsFGFCIUaEaCeL0kUH+OUhBZTptTapXNPhQg4wPb3+XXnCwO
SpAcIgSYczs6XFqXAR0cgsGM0Wuk6woVHJDwsZ6CCzF14xWRiT4TeGZTYrLb+hna3RTqbBk0r0DZ
HWgLLZLTMqRnkrNC8vS+Oo7BLCgtOXazzPHyA592kD8O7tgf3farw+L2vla4ZX83yH6fpcEfBiz+
wdHCvQuKZNhPpZB9otWwDwKnW8VUfpjRY/6vIS9Vas3NpEzdM4G0946KPSuVdcbbi4HaHocKhdVZ
DY9t64lKWND0CPAX0ejr/DVuxnaXI3ZMW8HgpeBgLsadxhKqrwlUuZ9QuIyXPvZ/eGqab5G1TDaD
qIpLEILBNLX99q1D/7aJpPvhpkYa/0gafDAZVAtua7BmoEgiIXkr8SDCBV9ULI523Vh5b2Kcm+mB
Vnor836ijuyqd1IW35RVhJc+8NKLuZrHnZqFKYVMGumSGWNF/uq4IIKNZd4eAlp5+8DGTjiCyPol
Fy7EKGyv/ZFnKOQArwTY0RPlUMV5SqSLoglvS+jZRKBvZHzQaxDMXHu0sHEkiOv9YINUH0R7bvch
QWYPr/0wpj45VDxEgjr2Xxyt4dqPNkDvA9KOBxDXghLUnI61A5LMOnwxo/9anW4zKvBqDcihLADI
fL1/v5gMg7mvq+zX9w1yR66fNFfzXRws0a/zSZcDJAn4qlZEvVfI/yEB1NCryMLuQDrvFXmXFBk/
Bl2GMRZPxNHuPi4B986hDAHi9To4++wlQ2vJr6kBlbBCO87RClqBjAkuymUFynJ807dmLpgWbKnA
3u9V/v2+ZqFrp9IThy92v7tb9c2m6T0yM7cxhyqqwbYd1OicoLE3y4mvZjYy3ZtmiPk5JJb04BKB
hYa14nS3CYbQ3oHF4+k+hFfDznUM4pKqSKFH6yp25uj9W0ShF4ONH+rrM3yZut0EGAs6X4ANexBH
c+YmY9FMX7VuN+ZsyUFs3s0eNvfxvy0bG7/KoqNTsNfQU81GsbZa+QQ6G+aRb9FzNNxPzbgqaYXm
lX+WzQP/eP6NSYxbZTGowBPbqvbI60Grp+hUBQ50BfyBOf17nEAFwp+bWVmu495yd/EIRmsuRbbM
BmTOO9Ac+xA9kSDhH8v2HhR5YKj34VayZc27GjwKkw2fbKII8hMmQLrXFKfK5GQ3OG59BKTD3gGE
d84Y0AwryNc4y1EC4CErZPDvkwxv4SX+rB20bLBPFKne1pqHJzPKHLgCLJGQ4J0WWYkvEirY+8eD
ULTonK87Yc3NA2QW7k9RA09mhRYa8PLmA6gXI2+YJ1NRHXoGn1iDeGcbWAjplSsA2MUe7qG17u5v
tbEGNW9d+jvjWFmetbKigT9z2smn0NHPxtWrghQSLh50X8ByvzKhBUACLLbYew2IE5JVmI5JMn4t
23WdKf6eVZSvA2jjKHvQJ5NmdXyF5zKAA2bSuxwdaTMXnVrNqqVtFi1KCnJiFiWSzkw6WdaF2GvZ
bO4xb/LP0CyKig/ztKcK3Lj6O+jbu5/iOc0E+9lS6wMsAvnNRdi+aK2sPMeWcOG3WNFWl3DBqd+P
0KBl3hdoUyyhKJ5viyxaZiFe6LNkSitEU/YhQRBxAN04Xk6MZtDLyO8lV59pugoiJPtMhbVoPGfX
kRo5tKk8G1ehf87osDe1W1ORLZpPwIaKZ7MOhZgPODb6Xp7NZW0jFiP8XvnNkLtvc8Q1Jg/GEJNF
Kk0/Gu1BdqXIsoNM2/AECl99z4NFCTiQwLv/v1vIyaIOAOYw92jL2IIIBgStf3/K/9kiGtNlZffp
C1AOAPsgXzzXQOG/WS442EcHPR14xaGk7qAO2MXBG0WZZ4N6nF6OdR+8qWL8meZBesmQ03hitfNi
rMZIKVDxJ8PaDBM8RBXSAM/+yJvTMPl0osfNImhPQf1MRTtjVrUHYo/+zWnSflvWiLkD7s5i5LGr
uQ0aGSvwoiePWP2z6F13IfoO2gt67J/hyMqTbNTFjIyFm/HvmTWmB99FdSIAe8daU+nNjUU7iuoZ
wc90K2MNJmQylzWU6c2wKgFdAAgG2G3zadNnMOYeg7TpIIGAq6Tl56vQhvSdGbYpGy45uGEe9hPv
ElyFHKmC6SewIEO7Nb/PwyRCSBQpe+UiBn8rA6QXh7Eob2OLtNTIVYcfOw4X7sjlBVUStoplI45Q
rAg3CZLzO17U3V5Z1F/HbaxOPg099DAr8qREmy3SiuavUSz8WZOx9B1w5W/ct/S3lomdFUvIqOXW
UQ5UQY3QFgvLjYIfo7ae/IGpD6OzRZgeZ6AY8raDpqC4h5+0MDl1ktu7Bq3Nrxn8xp3bIN1tcuqa
O7t2mues0Tv8BgHU1JBT/20vmHot0bMGKqRofPaiLt6FaJWd1YQ2IHsDHT6QacHFrPoZZA5ZnQPW
mLgjWnI7csT37pnloLmbS83fgqQMDsYWwVuCF6ANzbRAAW/U1OwpEf3sbgs0LlD5CFShSYDVEAWS
WUbj94yx4U2zLwJh+g1EbO1BJlBuMmWrGnv1gijUWf6xUmGd3RI/UBBG7dO5mUbePV5ogKN2gsbW
VJKZlMK6T+DQ1VtC3XYeBd54rXniL1mT0iPq+PEWpHYdBIlQ9ywzmq5ilMpBrUso0MCc3VyP/hzB
b/590GIJaCSKDRDDnuuIiR9+MX4Kwdp1kOGZAfcy9Fui9zRSyXb6Xi+bhHrvfhEeedMGz8lYgeAU
KhhgN8R8Djd41lpSnfPSp5feRd6onRbsGnGx7ZFub1W0fg3TdMNRLHgv46BYJX2Rg/YCZjRAQjYo
NmMn8g3t3BHUikhQj9NZ6jXizY+h/yFKy7qZs3ia+39oZz6tC2xUKLRfodYnoA3y//cjO7/Z2STs
t6bk6gN/ukv9pgSEsEKDKw42cj89CMczbwRoTEB6cIjri6nIOrzMdxWFR3O3hr+NJFVUNWuzbA6/
r8jK1EXrmQTdOUVJlxptuslfMLHlxMcDuB47GhfCH1IPnPmTet1kYQ5pRu4Wxv6vexiL/B+Lxz2q
sfuaSbUzFU1T6XQhBg02bqXWjzlwg+7TQjlHMyXDqDv5ZbB+VEYbp7DWA+H5PKpou2dE3B5VZyvW
69IP0oNT8ObMp4OpRk/zkOXLEKPAK4GUwrTgqfucMfM6j26tmr8CtmgdXV+m0JWHp5Y5yGebuceB
KxCIg8QG3i5sH4eHba2bm4xKunlMPczSqF2KMaYJqlDESje61MXJJHDNmc9ZslN9dvxrvp/MzGKN
RWPfAC4DeQjoCv2+xW8DY/6Y/89bm6sdWZcHETjzQjX4o6Cc9C0c+njbVSVycNMQvET/DFWn70Pj
dBUjiY8kZwvVWN4haCsARfz4ag4RK91VVzXW/DEX+9SfZSolm8fcdLksQ6CV6yK5gnyJHbrjOJLj
o2rfESz3FOQsv+cf5fbf849Sv/EPzXzX2Meu9dmui1HcwEN1Qt9ieHKTCrpfbb4YwpEezLyZModE
Qy3ShqjB0iwQMB5BEJOW/ibl+tPMOYlTHxwRrNpM6xdUvisE1ZAWlfoFiPhPhLbJ0SyB5AfNQIPP
1maY6LjYpN4Yzs0QQFF+bLS6mVEMlTiwJelTNqSQwk7kJ7RD4kVUJO6hayU/p63lgoGcRp+lcp8y
q4teB1f4mxjM7pCKE/7bdCVzknwJwuV+HU2obzSlWCAB5t/ZhAjvlNeczRnhobVBP9H3eLKCTwMU
pJn7bWsu7ywI8NGk96HvVkGDMuuAG8pRFWrADOPNghGoCO507WZMWjA7TStUoJAk2nczAK8BzKza
+6pDKLKzoUCVwrOzApnroFnjRZXP6EgSlAdootYomYDzU/TFyQK6GCLh8VGHzSSxy0By7I7slHqh
cz9wT5Jtwi2kyP5jXmXE2krAC1nc+HQ1dKxGh2HZqlmgZARO02ynrbY+uBbTC2SKQ7UVSYKwT/4o
iCc+RBR8/+8TAH2jj55Zfyy5FWoYgBz34A76EZvaBHglZ4SA+ZMKHb/qQkFcHiWMGt1hW0Z6iOPh
h4KMcpPvEWnvRelmP0DUfT/5PfPfJ/9iA9JvOxSIovP8RTlt9uJn3rLI2vBiRtJHcgKBWLNNEi97
if2UrivC8oUZRuivOoHEA6kp2u8Yeo7nkdWnK43ywqGQdbht/LzbVF7FTjWz5DLx+uEFe64N3TNL
fXCJuiulHrLV3VPcDupn4ti3DonYN6vlCg6IUNewYekqJcnCJpYFeAbQLympfmhfobZeQ69GOWNz
Kd3AO+TMCuZmAaq8G+1kzpcWtOYb3iCCDHI3eweqGoxkuDLpoZDnjW6yLyNwnkcEctWgB26XsW2R
izkTHWjk/jor/Ipeotj+d7toujaeVv93O9GXZ6bdYKtYJXdOhlzAUHXh1WohT9XQzPsOAYOoStof
jm+hH6PU/rOWKVtVdebsUEVNTvWIrtcoK/o3cAOfjS1cln2ryPA+tlG2iOIyOJHCBh1w5R0Hr9Ev
GaquePIFNJNqDmRzRzlkFoVENzdWoRwmtsT29Nys9l3JT5U/XlKG7/Y86iDcG43+tSSuPlAnh6hu
UK6Gpq9veqghn9ISC6QwPRA75DNRdv1RO1wv8cvInS6C+iWkxdUKkuaD8L6Zd3XoHbuQ0DOpGnsW
TAtoIvuRIF98pUB17wfSd4v7jfBBrmi7C5CAn3Ev6SJCdv4KQU26gCb7r7Ois4qrSAKyMGd/rf7f
2sXTnVErw507CFmA0Ae0pV6kn4e8+NCOgrjkNALkIlhbXPO5GSINo5/dfN74oXy+G2g3Xth2AW9k
so+bOD1aVfrFjPLERbo/DRjK/7OKx+nXIKhHcEaEKd5devj6zzTJxnHNmJOuUx08po31f0zb0HoD
FXAD/Rr8Dy4jmkUONjp5LZYMF1+X+C1AV3YhBPIU6PxF+h1KvWJp8ZhBtAlX5H7yQ2mRwDlG9hpf
QjAgOx4yd4CaHO9z5rTO/anOakO4FKtmNPQ+rijj/I37cbAqfVGgTA1NW5t0At1V01gxODD30z+W
ZASGcmSgh1nlk3/WH9ebM1q33YqW6luaO91RmqorChFQdy3ydNVN5VqzkoPBecCLFOPH8h/XmFNz
eCznoFjqFq7Wr20qtctBo1tAJL0l8YULDkH36X/hAm6BIrNNT38t4G0MvpKs+bVgV5CpM1cEEjss
1Jztkx2NSDiEEQVgIsgbkCXoli3GFl+VNiZD/JxBLWwYynqfAURXnqA9zhZ20Wxi6HLOZELpSz20
/UnI7FlMo7yu+5dkjSZM+mImQJT0VEV4v5opJC2SeVETF3sRrH0r8pY6h2iyWY3shG4HJ83nKefi
yFz/Q7SMXFX/TRdO8VRXCb1mOs6RilMlGvGwZg4o9KIXLekySJvAJA6b9lgKfTaLZsqGrPkCzFP9
ytwErPMRUojyECNFmbflLfWofdIUgXvfjcWtrci4qfzIW5jVGvlJCDGrFjrlWCUif09Y457Bwzt+
YXTF6i7d/voz1irsQIaJLbiJwSs0TGAMpBWySyv77BL44msPru6d7EMPaJTfdsKMjaHfQHtxsjHX
mstk3ogNlNIgro4yH3RVNzQe5RcnbHZCd/VH0IL1m0AB5NAjH/EEaBtSXNMCOPkn6srAvugarc2y
1mhgnBaQsj1ECe2xe6O0p5xCrkinmg//LXFblIKQsFr5eF1sNLog7glH4g8LFcfuRwtEqR99JuWY
g1PQ93dIk8VXTvDrxk0tPz0qoG1tB5OoTTjsBsinL0nOs42Tuaz6rNOxXsvYApWxpC/mQCHHh5yU
81SYbCD6Z2YoO+QHs6gCWS1EWrtrs8qB+ITOSdItzGoTtP4+FQgFzXAQpHzyMhCYpqiO915PtroY
2dnKE6gLdVAV8boKpQEzWaDByklctTejJgnZOQXw+wjejwX09awEpR7wyPsh2kgeJr7KGxQPqVxA
8FrMlEyyb5AxAlWqtgFfdpo1UqLORpFSPz8s0En6DOf1vyzSGkBH3uTI2GQb9P2gLNRlkFao87xb
AtqFvGZb58UKslbjbKDQs/OaEjUPg5SKgJPfaALOzDoEI8L8McZLoX5K+qx5cipouxHkLRJLW0uT
M/IcbN+ypbcUEc0GGn74X0x4zlyCyL336M1vCNzmyd7Mh/6v+Yd9rpsPmUEPFWJ6bvkCxs5marAu
bhFeEWt76PSyntCTKqEQ5k6BsrHcprhRH48xaSM8y17yKhhYHaZpp4YWPHb/BlAMirAELi1IsSK6
DAAkWkYo5RZz1KeIYOxqYmyzmPQCWMj/WDQhegJM4jKUaI6AWrUey0OaUn71HH0zCX4ngQoxAoHq
Po/U5h/zWpcQj1X0I+NNeRqoXS7wzYu/NiNi7QlKNAj20fotfWUt+MEFovE9xKVcPG4FnbtO6EHO
E4q1xk8ekTwngZTLbnKP6Qh6olbz7KQ4XRL8a6+6qtHzT70rnTp+M6DjzOjeSIiRyCP/GkcAuqIF
U2zxvwFQH4SU37rOh/pjGf6QRf7uoGh6GyOQnuu6cY94AQ07mgVyzdwouybZygV1xlGxonnGi+rk
Z3b5nkdWvQrI6K7NsKTY6GpLfIEXDEFBIJ/n3YRuAPIcpGKghN4DwrKSgeZPIyu+GwxUHCIHh8pT
ekyrhD9ZaXufTzqojsKDSI8B0eqf4D/jQ4pyhbcbepsCWog/JTQOBwUuStADyDltSfYEjKK3wUYF
kft8qK/A0lIw5Dbv2k2Dlwy6tdEYNu/ZSIZl0YJS0HEhtMwqFkJ0ceAQ1QUbz32j9VJWIu4lIb7Q
ExDK7KzO1MvJM/eCPjxI0QWcLUgfQBieT3zQjPZPg+/Fy74EeOwpTUt1yR3xxQ76Eh6l1VyrMguO
omZ7MzIHgsLRcgLpLcxwHEq5uzcBoEOlnPeA8Du0CG946SbA+7jOYSzj4TDYQJsFito3JvWF0tb9
PplWYn0PtQYBdMLKUvxHGY7iiD+EPLTFCzoZUXBkgTia6ceh9iwkHE1FqPXQCs3dOlzkgG2sTJiU
i6rblXEE7YkpTHJS3V55Cc99iqhMbFXw8isNquxoAqcA5OTIxjZ7gvwlYksnmfX+pIQNx7Y+AF9X
woGfTr1ExhtE8YhO5cI4F1mhgmVuO9F2bNz+NoTRfT7qx1/zLGz6G8G8Bem3ORlySIk7Lcp3vHsH
+gwh6zTSwPrvwCKASNP8i36vsmk1jANIn06rxhjKIJtqYHTLDcANgD6AsiZcm9XXyHtZ42s+Idoe
82YY4ouzs+7viagrxpnUybggCaAxoV9jAwcj7MYF1hRFbN0uoFWe38oh/sxy5vysDmNT9j/huHxP
0sb/Yq5FvEiKKrxSYA5mMiXOJ5DqS29C/Ds1WI2GjnztEAcgXGnENWpAQh1QO9n3ga0PAysiIISd
8sCLGPUTzfGtHslHD208CYycAJB6BH6zyr77AtIt2OnRBta5BJKmDn7GPlcbT+Z8W6dph7xSS5YQ
/A6ee1nwWV2iyQqot+qECvYXkH76Tx50QM+q6qqZeQXAHS8WQd2Ci36w7VsTfJrp1lV8E5AaeKwU
TZ620/DkCOylXX0ydBXN77VHmltiSSQFuzYaD8i6CZJoSRHB/Vq3JYMsbwdANV7Kah6INtua9lXp
Qa7GBhx1YYYlmv0O/SRMY9pf4XSTa4zd0CyaQ0iqM2owEXr/C/0ST7K13AkR60TFwkPlw4YYPQNm
WlFIhfrpUM+hJw/yuVBs0yZwD2ZjVHk6nJMeBYXf26Rs3f4co/fovrNyontjcR+KaTXFqtlS/+Ue
KSgn5yWYz1cmLef3LXR5mOjWJl+n0EWCupJLq3ilWui85r2vtrqrrnQCMI/TQU6gZjPMWNJufVVc
q9T+c/5uoZNPUL3Y68fD74JivlkETEJKG1DxhXlBmFfFw0b5HZALw5D7c5A2QON9eq2AVyOah3eM
Eap2BJogebJNaPhifiK4Z4CDi9SKIUYavjx+QLN6/1Et/y0WqplrOgnJmmyZyYjVFvTma+JlGzOs
JA/OeISjs4ti4iOzlqcI7821Xcn293cfBGPzbdlkeX9sW6BpGrsG/jai8IS6wmr3NEAaSzLrRHI0
13lEirM5C6Yzj4C4zJyZuX+zS0UjtoUkH3/ZmjsF0/V/3fPf7jTB25cNcIRV3aS7PC/4a8GCjany
u0OVLEuEzTtEOX/MczdJIN8dRauWRy0cUbQpmeYj2028embGuU7EsDWzyCtdCsaeheBIrE7lCA+u
NApM4IMq61/li3EERkeT/m8L4wiZix4WFPxGXpsBUCatpt0H03Mi5PR3vf91zYNDFInnHGjKX3/y
2tMFcgF8Y0AlNov7vRiRVuh7hKZ3oAn68Puh+Ym3WQc3OdraClxufc9Ow4Rlh2PUbylKYwsAL5xb
hV7GeYn28J0Z2kG680vLh6RLABHevulXCZVgbRg8b+5LyEznHhNHczAL5iwiHV5TlQMcAiIrEyeF
6AlfRbVVAZaJOTUdzBlzxpVD7fjYQPZxIQnxIUBF1Yw5BQrqpd8v0f9UHFWdtrveF8O6iNr4SQL3
CBVBv3vPenEB7Ij9tAfsVkAXfQsitGKLUc+QI3T2ad8h34LU8qZDwXcOISSkU6Y5N//EJ8YgSMEA
D0kP+ITjrirbh33thcexHAACnxanw+CqaBYXjrOvaht4slgea9fn4KRF0o2XafTMqyBCLwC/xeig
OWRVHz0/LLTjAjjZCqCBy2y8r8aAb2koIOVBXm0EIGPvVQpYZ59N21VeAQOIHL2Z7+24n9U99ISt
viVXyZJrDeDwe4pw9n55OQ1VG/19uZl/XB5S+cflhIzhMp0+ncc5NCoSa1y16KE81g1Hvj5Sz46y
vWNWNkB/TvPmzMzxbKJgSAuIE08LKojgvNHU/1prO1nbWWRBds8J92jETUHJoaxl5GFo5h6Hf5sr
gwo5TROJcjbPui4oZ2Pj2xt0Hq9loiDlCzIUCFejjrYPO3QBvLoq2AxDdaxbZ1Whp+9r5yqgAGit
TxVi3J2XVNWqCEX7WkT1tya3+PfJtBS9nnlhdOhD8JGg1BzwfRzYYp6PnV78Mcl6Xfxab6C4hpA9
GLINaSUSwrS4ydyFrEZRqhNjsryJ9ORJO/+ScxpfiBXfzOyIztEtU2GyMNdA7ksshwhQMidyok0Y
eumi8pVEpWUcdzE+4I3HL/Boi5tOiuZAcsgvmGk8nKAtcdKtCNNn1PwAQe8QlkJUUO7Bh+Kc0X+C
Sv5QZ98g3ztHt1Dy1QY6fNnbw7DN6w6S28AbwtHteuh3TqdUJT/s3AHjxTQqS0tDtw0MiIdiGptJ
M0wHdcF2v+h8e419UgIWo+akiaw1a0EirhkibICPNw5/kmP9hYf42USZv2ILU0ffojcOV3XP/oej
89iNHNmC6BcRoEma3NKUk7fdrQ0hjSQy6U3Sfv079VYDNAbdUhWZeU3ECV+Fk2iCo8QIaE14Lvt8
ec/dmdB3y8wYwmFisuU+hINr94cCBIPGgZJUe9RADI1sGAFtXaqjCtRTabU0nq7irABV7Y7uE9qV
B2VjhNwpiP1gD0IawD5xdX3cwCfd6GbBSlpm91Ul04O5suEt5WlqHSRyrlzDeZ5e8Zyj4akYjGSZ
/LAhzRBo7+3oIgaNzw5ANMVfpdRLTRJ46uVDkhZuR2ZPjzi6kfU5ze0mDkwZNmJ6lWqmaWlxEhCR
PiPN2HeixpnMhNIiQnp5Wdv0tppLfHutQfW1OlWIfSmLwdfAhza8G+LaCN8mN+hiD2zaKwcWgY9m
11zyW5mXUWl4a7gQ8HBkQXTK5nX+k5UibOrhr5+WLNWL4W+fKzNkKn7p7NJ8LHu7efNm5y+SijZi
d3Z20+InMEDPdfZr6qL3Dzazi+uSsLs5xcCDSiY0jc9Km2NEr1Ed97I346w+1JR6TyuiEvYGUDUR
MVW9Y9xkI6Rsg9QiIwdrMmr/aWSaIWx3Smo9vra85/Gqne5ha5qnuXEfTRjVqSAFsCsNDKrkxI6y
i7a23qgZiRwbVl3eNiVKnDZd485pr2pC9oJ2fabgdaO2VP8c8wmX8LmXfGamTf3sEfxZmwJn6W4R
PzvCE8dCCDMkG8G1KlLwcBZK+r6BoG3+zwrOj/Mjg3SlHRymsL8Kp/Y5JXrQbZ7TQdw6yyu1+69a
DZaMIpK1/7qt/kO50JT5rJH7tZ8iCiHwDO3Z6A1IRd1Lk8/ouLL2w6qNV9MSkT8nebYoeKM+XTqD
kpHYjmhtuDT1mH8UlqnOAF/rkDz705Kv/UF31zggll2T454KbzuAewFLkfuwVrxifPA9pCy7k7ps
LNODnMw9rir+ocacElHIheawPefVfMLpfJ/zcvOhPmqxoRlQpwyBeTjvRRcVFkgz357vWBu8sIp/
2xg0h3kgv2GN4iwbrjhn/at5BP5Uea0jZw0uVrGVR6QR7cFm3oY4jBR6Bh5r1GbrN7g5naDvBJGV
emx0LnY31wdbMKL2R5tEShMbdb3/YRBWH1KGORmJPkB67jZvLePZqx2mhfyBN5lPZube+WP6TUxN
3JsLkVEm04MiK39glOIib9x4ZgZeOM121F756LcBQ/YRPx609dkxdGiSs81KsvkOtvK7Xft3zxKv
/XLViiHYDN2UD3B0GLDQU2U0lfxMm4h03v+pttOUBls4SX3pTHYS7m2gBRyd1jzJcrmjVmMTCcTq
dcEbw+TsJnD0fExbj8RX3AJBZteJRTgF6/o88vyRfblc78rW+V22/JianxM5eJ69N/wtkwz1PP34
9facieB7tt3DnjukvXd2G/aF/WXv1U+jUQYuawrjeOUXkDP4K2yW6A382O3HGwxqOFY3tE8st5/s
CV+itzMG6/Yu9uyV97nGOzXAe+xTHNzgaS8N0vFBdrwKjbYgdh+2foCzX1wdIVC59u0V/+S/FqBp
OGTdY6EKjM8pgaG++OTeiOaSLtcfYKVjy0us3sV/Np+0Gv5mm+OHgJ9eUK8+a3Su7ZOhSzOsnfVu
99yGadp8Wxvpv7TtXux28cO2Gb68odkPQaU+a520u91G7awbRifmj5j+OsSx9NNZBozXA8a8ogLW
4jHQx0OYWThEe55l0r+IK9LjC6kHOZY0BKjjVPEL4rQEq+Gfh8798So9h9wyKsqqDXJJkNMK9BtB
Xv1zvcKzG4iVSCxvOSCBXUO8v0ucd+Ayc+9bod0+pv+8fSNJq4bs5pfeReIJJM8sS1QwS7T913gu
gZTPpy4dBx4PU5ldiAx3MSsrQjsjicPYP5wMA7V5TYv2gjEmEz4JrLIA6UQQZYrWzkZwFK/dUISk
8u2PmIzeBcWgdOB1e2MN3EavSb6VX54hh7iHqhC65dPARXF082CKss188PehPP2nTP+TgeF/E21/
Qmu7OO4UNzXAtLTMywMb2DlqvPHRt5acXR5yvm6/QYRE/6qCNeb6aKN1fc+HTV58BudRwLw1hcp0
HPJyZKItpghfcGVKSlj6BCNN68jeS1zM0+PSW3WSV9mfmb/rCfvJgwFWIp4nvgCnmW8Mc3RJnpI6
dGuikplnJdlkq2TKBg4Wf1eRwEJ4yYf+WWVGeuwydz0JZTxh2WMoiOGaBujq41ljenvrobBqKrvl
sJNijsvDce9IwbtZijmIVyxOxl4+l8gW0h9j4RXY0z2pe7EAWxJPurj0WUX2uauWKN2me2YTRjh6
7uuec65MCDpNzk4TcF60DWCn1G5Ts+C/1Zt5O2qFmb46tP5+aAbk46szpQfGYLdey+PnifnNLca/
eX8ZOu0kNr3Y7BBpWw20gfyObrTuH55w4maduG5YgJGTh1q+5ggvZx1tDv3wgFUz6u3qu1UqO6w4
DeONj25bqAVAwP3DrvyORTc7ce9CqELXtxR/efIVCldMxELFTUpmeWXCmzV2/mEUEfdl/rmnBfXb
bkom7g0Dsyzj7Gef3bEQnJb8yJ1Rxsuofr2BZiVgyeeOdcwsKQ3t1M9ioojvB4kbkWWoONCJFKHk
ku2Vtdy1s9+HU1o82S31lLm8lU6PoHisnk00nntTWnet3J6WxvGPqTRuM927j+NwKjYBBhJRqNDN
OwPla1NYUlDM6AIHDK6OrcPZd0knLVcJANORp9Iu70zjXXnqtucjDLNMNxeBNzb0ZvN1ng15GM38
HeG/cyKXdjKz4dh7+VeP6DdsayJOBcyHgKi4VKfHqh8PILaOAcSAuDYm/paWjOJThZDh+pRRkFOf
iSGkU7lPMTsDHu0/WJn9ek11svr2co2qrnZTxf5k/9e03cnymo8iQJLjz+iDhMNJZQ0HX6WPXtH+
VNVTR0l8KAsPW5273ZM03SeTNT/1Nrah2c6qsMtVyrDsajilr4hXaR5QLOAvBokXBzMan3ldwrbd
x2Rrso304SY23PTOqUSNP5l9vl+uLw5i/njf0hsRGD/CbfPI1iwDaiZd3vQylPJiVM5v0wTqUn9A
KXgrSTSPaUGQhdjrYyr04zyuM4Ds8uzYCI785W4LOo+adyM9s/RikfZ7pAeMcRYVKCVSKl+q2UF3
tThDtCJj5kRFDcKFF/ASs8WTwJchOY7dHzyEQEGcKyoGqnZjnpQ1ABL1osWUdObBlB+WinO9X/WL
7oMyItPqbWmRrLa7l11rhKOsFwvBhP0F8Hs9NL21cHk/p/uWlC0JZcrnV9r76dQZ7n/kD18V6isb
hdx8HAGOR9Xud497bjax25bHYrPE/bL0x6Jzy0Qs2xQvbqsiBDJzFGi5xxA+/1VySBZTiL+9kOd+
m/zDDiMxrtP2Oy+DT0NPH5aqvvIqfxsoFx6uvFUnr1CyFfNtYEGJaP0AFqPLZIIret7st2njJMKK
du90fRpmJUZGnzH5EYC+HVbL0sA98IpH+IKgHdhHOdMD3H18UaqLcsH6O6/sMtaefgh2TPNACRiF
Ar4QhBew0YrdqSgTo7Ksw7qI99q9r8FgFes/t0yfisC04wZnfsOoInHSPxXk26Sv/ScrzdLDbvMc
thb1Xr2mvE3I+DDO9javkfMEiBJxAShJKFR208cTO1oqzerTc9wiJJZsTrxC14nEEMELgkLG38Ff
NEyasK5mMVwGYsgZ7lxfu+5cbhBCFzsm1tq6pGNzF1TN1YitO9wX6Jb6gBNZbgV5bdnyN5tdiSbK
QDAjP6yULS4WJ3haBByKvDuTGvXaBEPclR76VZQ1K+rAGzkWN1kT7Nx2uDw1qep5MR7cznZDv7CO
W0rJn7lbd6MvIBvc05K1t0s2fFGL6JM1rNsBzCG78kpOF6ewwFWuGcnHUG8mhyWE9u4X6OLIccq4
z6nJ0tLmQuqpK+QMidZ76Uv7kCtCKKHGbAcgb/tJ136Baqh88X18KY67sRWwDTzOI2MXUtcTa3PM
xBn3U9AN3J97f3Hn1sQ33ESrP8u72e5fMTkjATW/XNvjVWpZ/Ug4tXC9PlLguDR8dRqbdoZcsEaV
osbxP6ImHpQcm7+lY57SK/+i8MYqvuoWbQMj87gMp7oiU14Xf0bIRCENQp40QjAkUmOMhvIgJUYH
n7ZhZtBKZMDncrs0Mk3A08qj6OcIS6UX8UYslHXETBoODtAM+1JQvrVub5F5zHucMRtNjDrZdp+n
gViu+64uXpo13oHkAELbPSaU3RIuI5ntrcRyttk3Y5qJ8xqoMtypv6d55il1LEKkSjw2BsHv3Iaf
O2SJoyG64KVjB8Km596cMwOaDOnoU+B5eMQerL3/sK3psHvbD3tX7AWwPY+qoRkdpZ2f2+mnT9P/
DBxTrwSyv+ue3yZYCRV11r9em7YYxpmUBEHKlNceU5raGlpPsyKIIl10rY3uBN7jNTWdDr7SK+Ml
smAhF70sMx8Lpk07rU7c30ZMUiRDedYmG+epzVfol+OjPY3tQcjgF70w5ka/eUdR6R7tQj0pWe+J
LtRD40Bfz8HQRaqsjoW2zUPnc4b7dNtyZrPIyqnr6Ox8s7Kjkm9ocYgK6oV6RAgw39q6jIZ022ML
MWBcGeapWwqfeS/LW165pkPLHggamGJCDaEM+8YuNk5KlwmXXZ5tQNJ5zlhXiCYqNB++mWsRssqu
EFAUYPANr0ta23qtZDYnnTDvhWXRMghx6tZxjzhP1riWGweJPX30Vv7QA+4m7zWHE2g5n1U9FLdp
XvAdeqw/l3GiiymotoNWXGx7eetYyl2/B9oCCOC8W+n9XnFA7pTwca79V66+Z9fKgsRPr3ynvw1w
XyACg31BA2mGK/7XeFLvlXb/E6jeosCsnEvrmqTTanWrcp7GrHlwLfFY1+UaD1ZjsnAQ35zXW7zu
V8FsU9zgrjfwb1qHtBN/LXswT968fYqan3TZhXeoa49zhihAb9j3A+F1HzjrD0M51jd1RgE0Ll+D
woK/2QEFejbdr976bD2Zq0cRSBtg12ROtMh9uzmQoQsnIwwG52UxrkdCRhrOtArNgtYZI18DD1IB
tXsFfrBwc4OsKwZQyEHrOOjr68F4VwVDmlBVsDY3E2l492nLDeymco76K5Qkn2/dqV8PXmXzxgFQ
LqYvW/nNMS/h7QKyBimHoafJwFOQfRIa2UNrzZK89/peDRIstvA3snm5/7EjPLI5kadm6P6bFam4
Ckp1A2zkYqS2d2sQB+1axBZw61RhUdtb7Gb5Y+n3X0tQYckeveySrsOpzN96d3YiJcubPTBRZWj/
Yqu1IG2uQe46X7HOoOqYEvmlOR7Nhh2Bq52ZawH5tCiZmMhLmq/P65RjIZoDWJh2W4QbSRxnlD7n
ZsdBjXTkNu3dZ46cau8xde18KOtWX2pn2U72xJ/3c/FcGkt1M/brJ+hDdWmW0UIxUd9ma9ZwVEoU
5usQ9h2n3M59EA2ryUZkHL2D5PTDV6uO61jzf26MKi2PVLxZkz+FKCDtTp1bNS/kwkVG62c8bSou
ZNPGlkZkarO5DnCwHokf9hFLpn+mkclAJ5mjjTQeYQeEJLi2nVXmImPcaH7zon5Yk3q6aMY3cdmo
ItEtkXZpPiAl2Ps2Zr767pulHyNQGk95PX2XxhZShOB4XRfj6NNmJ47i9Pd3Mh7GlMt6V8qKDLwK
1ppbZ+z1XSJEHmFVSFzBn0jFucNBitGpYohRZLZHt47YjeqzTzw3ofU1byJrX/yo2DCzpayPTyZu
O+nwbjk01eCI/AuI/+20rSbKJ/DrmamMg8+bvmgCKLltFT55JKfui3P1D/RoaSKed4a7XveodvTp
pi/VwdsKFZdLfkL2dZ33VvJmmL6Dfesv+AiIuXFBJzrvdjN++qI8tBUlj8j2nkqFGWnf425suUly
H76AaUPDFlkfpTMrYNI9xshMp4pYa0m0yDQxxmTWrfL83+o7yyUI9tPeM4qqkTiMxRIXMycfMusq
OPRKrOQX5JT9BXp67kMrAa81O2Azq9thLJzQKeGVrxa1vVmtcbBxNhfyJSvS4iaAcRm0sozxrDMN
42VBFu0d1YhdtFMFjmCel1quh1oMr13nqJBVxTuurB54kMmgf7grMdbFQxA2a42UCtBVNAiuskq1
wNu/fL3u4aD6FZMlhkFv+zaXmc/emX+Xhslrnt5w9Y7xHugCOitDAZh2YbcRqCcr+a8xJd+Iqdp4
SLu3LJBga3wER+1ECZa7yNbs6WIOxhZheiIs0v/DKpulweLHKPq8qMLCNwMHivXmcj1X9T9SVQw5
v7i1+dOXomRERdoBudenrhokQ88yyQwj8r32n+3N+Gi8IuIoUIdFtwt4ghZxmYdVXPt0CKjMDDCW
FY2vxy71arr/ryC1MqzldS002g85hmBZ+R+rMD8MsZMWse2P9jz8UatHId+7/7xieAt4roEmluG4
wkTFUAtDSv02BYZQ9NSAeB3UkfaiD4rVzTXc/AF2vnUocC0xmri0wTCTZ763ce/1l0pwKqlyuhmK
nKVcyydJPxaWsuZVXhLmxrdw8O5smquaDeKy3LfDeEglw2pvHN68jNT3aeeMWgLFGYecP9YObcQu
7bsdlRHaSg5OROVGN30qBmDx0Cx2uC/5xTSml3EUWbQvbh21bfaMCft7vjhtJiOYaDBenMhpYabK
Gs5PSi5kTodI4PpNyi3CF4p5wu7Og14uRs2B7omc4HCr/W2c7tA6S3EkweAhFSyz8I2cM98+ey0a
J4SPkdI1T51v/NjzJciPaOr+mFZdnorl2XQ3RmuKGCyR3W+6aw6tBqOZKvPYuWasChSgddY46Khd
grikpkzgA/Ac64tu2DqZpY3L0nkmzPxD7SNRljL9YvBkJ15fniQpYnG/eATXsEw/G0YTO2Z3lyE7
3C3O535IBr524jRSwYvHfe+0KIwNzSDdGv82YkCoY5K8izbBWYdvq8962trhBg3zHqaUIjOS3chv
9R45aQDKyOPBCpy7tfXvkFV2JzrRg8kXHDXIcpkRGa96q9kapdvtLOvElv0hL/d/hHRbiJM+2CRE
/niPIhCtfGG8Qpa9zgv6yMXyHKHaY3DtNvdZEJyySf40eCei6TrnNFc2J6NF6yRRWsqiezSnO7Fb
1Wnt+5+ujbcBDYxGclRN/1LSBc+5XiKiNRpe9EDRfmS/CMXncF9v7XJsj70zLIk9A9Jb2+G4Bq/w
dQIGpd7f2kYQZUIxoF0HoLt+dyZT5GbvznbNInjhjUi9mpxix3vtUo68Zv8ZS9prtB4709zgMc3q
S6el9WzPQXb9LKJiKp148aIOimRoj9z28zax5bRpSyZiWGWClt68aOqSAGmD0VF1w5z6j9wrYgvM
gA9RHMR2VUSWPEjtev2FqlPKqsZypzHxF689Yw5vIwPJOi8zKJaBf9tIq+XG1j1hLWQjMCrgXnSN
36q+c4e6PS42wy9FEbp7U3nZA9wwxBOR9OJ0zBgXJLHFDkEKs07Pui/2CtHiJ9E/rB1f/GCSMOiz
exSlvLYcp0wD22jufSMRJaVD4BtfVk5HCIPXIIjEi1ZGXmVzahjAJSU01ABLJXpdqAZsUWN3JkEw
GOeT5zAHadSLy5CB9mkL9eKXsTkA6a7YMEd1v7V4ftkydR2DJ6P4rPNNRva2DoRp+LziuYiYnRKn
V7MQ2LEeAdSDFVt/D624/hA+bNidGaaJCjm0WjJpOqiy1xbdSucTWKIpxBH+yoIHx6D6bzo0AlIe
d0K73Jjr9bGlMFN1EHMqE2zHQm7Ixu9qDdy4q7owW1bmtIV3x/2Wxz56VqIOysiTZBZmTZOUqmOu
1D6I+aqJJ5FNVYsZkZYbmsNgAixwc4So8jKW+qLh7NddP4C33y8iAMV9vZMiupm32trvzA1oQlu4
VTI7we0U+EkaVGecZ5EHjIUs7X5DT9DBBukRBfquenNttUWW1UwHt8xfCB64oV/b+X74KAe1fdJC
YYz3ZjiN0MGKcX5qdq74xjWfOoNXO131YV7qOIWvnbJLK/zmwtoEmlHKD9dMhDVovHNex6SWsRzK
S4svrp7zx5zKMCwbDIxyrb6qdPmxauqtwRavLbCrAgpwXCzbI5ce33lRqEPg2WZkzUaUesbd7Lfv
+hqCAhMS0AAAAs6v383K7m03KkcGORiHIp2uD2ppXzuUTjJP3FnPSTVa+w3xQ3eVfMqE/BnUelV7
lh9eKe+K1SbaWWEHJJvJVT5JK8Yn8NElakqWeONIVSjQRFqrB5yV9YbYs+e+XSLV2w87eJM6DQjL
eDHzdAvpDt6vf4frT2+zKfkCsnMwVB+IZI9NNn5BWXU5L4MYSesdFCVAVmb5zkr7wnoliAo7XRg2
Bv/JfTpU9viyzurYphT3QuwYWRYuU9o7HsUpMtKrmcVSH4icWOnzra/iXAysF2u17ZE3BDRQjPPC
GsxVJshQQ+rE29LSidbd7cai/HK9BLQky8b5Z6sGo4KAbu1sLQ7t6lwbzT3fphlpZkwo6VirLHP+
bTniaBLoEdClBwS1qv52KIs/u8krP/n9w+KuyKid+Rs0LKssC4+zt7RPutNtFOSdEY88nGZ6dc4S
Hk20/Pgx7dYFxx/I1+oPqF+OvolqtMPEY1pUjaYwQsVSqJ1qcfaa/N6Z1v42NciUdgqSR6ENn1KX
nxxbWBPL1G2TbSrGKPAy1MeMgiTbPdqnezFna7S6DfPZ+gZylNSNhZeT68FrrIM1sI8vFqRLc6fy
2HEcjnQKmWRfcFdaSGfJt/lt3xunfqttRkGqRESWiTtFN2KmVJSBxf2cu/mtltC1na8VJGikbAGn
WvFKb1WfsEcI59RHAzb9qcVe8jpZAs0QP/wOBUpdLRzIsz+pmYkzZP1/GGW+MoVcD1NLlIHB9h85
BZJxXuH9DIOQM2PaUCfo22Ep7ncX08f/X09l/U19E2cKy4ihyc+5y5k+p9YthptrKMAYC7nfFhCu
InR34T7vz1X9ms6reIYSE2NwCCLg7dTfVv48ucFjPdEhViPTnAL5s3b7cz/gqGzr+c66rvX//yN7
yndComDPFi3d0NF9WeSaRFMOwYnANxpXHsR6Hz48oF3rNTRBBzrx15epo67ToC9a4RpJqZ1jI/WZ
ce8ju/+fOffe82wD3VS9BWZ3ZhT+45vtw9I7WND8Es5P2zvxUIpkdF8s3y9vpDc+DNk9/eKQ2CsK
5N27M1yMwUgaNVtDRh+SucT15WU+J4aS1DN2JEBEkk11XxoVkosacEZgDknXHZKurr/zoTsiXy0/
/Ha53irNQ6l9cAEecTLKqYk2Y8qWM2iSnIXevBwG/CGxB3UokiZXD14Mqtsyc5g/XtWQmIPrQZT0
2uiA/SnnyV28+z67Ymj1/JDqhW9nzfsok90fZkdMI9kRE6l+IV/t3YA/sYFTpjISdwPtE5kXKzVz
YN55qzlHvsq7eM+fQQczv5JbF6qCVoZVsTvT9k3NQ4c2proqJcbMInXJzqOGWCkS2383mCfBxlQq
77mXlCM+6yuJFI0ppYf9vUEDlm1bRmJD+2u41WHzNXnuO/Mbp3s1DH3XZIQTIFt6ki6Dd6igYyg8
/31q1P3Y2THCbfugidmL+zArZmT9jGKoCCDPOHSnVXbWEHmmgPn2WlYvCGIiKLPQv9fldm5aL7YW
/TK7JqTnrA3rXT0UJZvdImByaIwj4gRSamZFImtTN0dvx1JtO92bbTFhAF42S32/1WgYioALOA+G
78XMODttG0XCdmqzoIs8s1KHOr3t9/r6ok7UknL/coT7quZbc1PEErlyOi1d8aKm7KAY7IatOX3P
on+csX+HhKLFV0TcQv4HqWOo1fNmjHbT5h1ZCZDqiHal6bJuDTE9mgGpgYzWX33cO/w1r7r49JTc
o16sBYeQ9clG9VL1XKJzYSNh0GbP1c92MXNuvKZ7mESKiMbsLj0NJ7vHMbl+rpwYAGcX5yDr9nfV
yJqaYf/Qtozccnil478x6vSzFXnS54/SLlPw1gCwteVjBYKH1eDsKdbmQRLgBEgwWr2qijMtH6+1
Kdj3IMwS2GLO6onTahufewEzZ63/rigf55VF1TKwxpwAjw19z08SMB3vTe/ZGodLq5fu8H/e9rYj
rFrWiSKJQX/nu5TLqYk71t6ipq2fg6zsjpkvuPPXnVEz07bKce6kDQrbgsMzi7RkXkMpXI98LyCl
7Vh4E7JVr/icd92ytGCcXG8DnFZz/0L6/capCENIVx3LafHfTspX6Lfu1zKSGhgwtQVM/eWW02+/
SG4Ie34BZ7edfCSSUTdZIrTk17x2OJfKOngd87v5yqoK6ptl7TnkM8a6U1E9BQu/Orzfr3Fhtbek
w+N1LJlP7akgeznY0vdG5R9WW37TSjsbUj3MSiPrdfuYMVHXEESBZFQR1DqBTZfrtFsZbKyr/ONW
NZFwkLVv/CJ/89WDTAWSLJGzy9lwsZX3WnRnp0WyKtO3Au9FaHnAIgWc1wkWN9mD8JaUGTke3HJA
zF6MEiPl8VKvg4TiWTHwQGn0osb0h2Pilw3Eq1qdRDDB3/rmZDtJUyGzs/wTw5K1U/BnwEg2fnvT
MUnF1SpCQcUS6bGAIAter5AVqMW6eF13mw1Q82EanJTXh23jCyx89tXTWPdHr5nvUnC7roL6tdm3
WGgffKHfJGIFoix7nMzhOJILwmh771nQCc3aZmCY1v+3BtD6cxslHasHEhhfUjIrkEUieMyvm58N
/ARBADn2YaJ0y/LbQwkEOWj86TB+pA3ttCpRxjRav+Vo1EB+sbMmrSu83inBHPxrlD2AP+RSkayr
lwJ4tsOgNdPi4jG5kOQbhY6H0s5Lp0fG2ezF9b1n/slkxaqY+Ym772QxVkDcsjZGXlHyqHQwX9h0
c8pHdsXB3QBlXieXUwKfe7TZ6gvAHt5Gv41Hw2BiMFUO7RplfbfZ0BHaXxAK57RSz2XH8aBVAOmA
/nKblxihIEkB2ONiL6gvY4vxMbgsQ1+AFxHsTXXHthXFwrC1S5JdNYIMhY9ytpNxaN3zYTI4giwD
cG4Kp8w0XNL9WkzQzf5EFjRI9r30T9RpR9/abgVNd7XfSkeocymdc7aNNIEyd2J2qyiHen0eq/ml
oWdi0cIgJGBegrQT+FuGMFTL4yT8d3enbSIQJkQRjs5NG3/6fKous85mUjekk5RTuybTMnGm4NDR
TmA/OD3L4YBpQj0PiS4XcUsyUmM30DwLHtuAuAmAGTsa6eHYDXgXqjm96cQ83nsI2FK7IPgtR507
GvFS1iakFuO2MAeLBAyuj3QgKi3bCh4Gr6jZBc/IrTAS+DAljAbKMsZUnM8KxzHyitAsGDPvpGoS
x7FQtAAVR+/TYnYL5n9+za7e53eNePvfdRmwIC9zkgzM5jJOU6KWHQ2gdqrXqVY8M4zsismUOG/S
d2TEjDHkm3KINbMWsIppvyFr0f8wTXESGyMVC4YZZgzRZu0PQ4uWCJ5faC8cLOXy1PtoM+useFxa
Fo4BWynhUfryBOcZzQLJVldxOBPXQOuXAMFAZPEqYN0lT1T3v2Sz8up3xpMUJtO/qTX4HfmbluIO
RaFDVl/ZoAZUv2bFGeOV6hPqWuDn4sgWhRa7LTFrgjcXGnSJ6RwLX5IfwxIX9WieCIShTROrch/j
yknvupn2kStv2L8Dzwz+aof1vu/C1bxO1hYfIcXq8Q5kzqWSVuJtGWLSNoh3jx6NVcngOjBmyNrF
42ueJnyNIZEOv3IL6rCbu0ulAPwuuj+IDj49haUdGRYwuVScsTzg4J5pVbTr6Cd4Yw8Ewb0CAfoi
5cs7UIFGfo+Sq54NZjAjp7bZbFG/5Fe5Q/9kGOJGXzcBbBsYEwAHwtiXHxgI/6DegSTWkdFB/G/r
yVfbc16JenhACEVXw8DGEes3uiDaKO/U+AE7OfO7ZaV7/a/rOf/j6byWE+eWKPxEqlIOt9gG4xzG
Ad+oEBjlnPX052vNP+diymMMQtq7d8fVq18E6ta3kOFPzCyh6dYdKaPb87HM7GBKYIYZI3If6lbt
KJy7zltZ20FhxoHiFwHNxoSv84sxZd9KNVxcyzsM8XyvYput2QhmnI2sns9z86WMzpfd2Petgq7s
5rPuV4e0086em0LP1KF7nENrKienGX6GiiEJXbvlxAVVNFyycvip2+4qneIXVXf2XQkUJM8CKHMD
+Qnz3TmGV362P2NdOzblfK6cImjr5o8SXQi27Lp/jar4PDZZkIo3qIIQGy8Gw4ojjZ9m/pBhWUBa
o+aWc2MkASzNlxmwr29SlZRxBkngLuHZJ2FXiiffReGmTlMyoV12tZTKkxX7J/mwszAB2aNrJ4WC
f4RXGgsQRcMx4aTgyI1nvc4DRtYBLjP+0BgrZfUz4MONOqof7TId5667GH37uMwOMNv8V35ffPU7
BrU7m4FcIlHSL7N89jP9PDn9MWmqXzOlhqbAcWyMZyjDjzABPGbiuhV5IK/FUIn2SfEUad4J+oyg
nkchrwrCVIJr96VY0i8NiHYxHfGmzj2pNTfWqXLqdH86J/m59PSijt5WLZS9XEIrwq1q2HdaZQbO
3B87OFeK2r1L8mV9b2J7Jz1ygG6WeDvprd5qX878DJf9Qd5iGMuxpUaId/JWWtxJPB0ZXRfYNshF
66CV3inuuh95Xg7tFYMin4suhPk2v/+7fCz4ZCxn5q5eGgbeuOlRq6jZVfrZgya77xdomcdL7FBU
Yx4uB+IYs6GU2i6zYkOVYGJbl3OfRGeYX0OSVjTjhtWz3mcBxRHg+vbACDVmt/IldLveR7m3k80T
Weiz9msxDv/2UzZ8WZzPkrIxDPKbLJle24w6NMIgQiE7IB9Vuxywybhfyv7ZYgre+nmWSGn6Y5o0
d3WLjRA2ChZAFoGoM7CWQxKZ7xr/9bIkIEMTPEyZeZI17H0k0JHTne+bvDosqRkUKYc5HPOPWrtA
+XsCZnUAZAlGLNx57XyrJOWhHbWgabuPyfoGFvbu+DROdxuD3itde5a9XUIWlhtomZrjBfIN9OFS
5p+ni6qQ78TOm801/l830DLOMMSRykVm4r4aJGuZG0UQV2eMT5OPyr/RZ1i5jM3iXjX/JD9TY3wr
RvDnScrQU+5SHi9s4VmLmGGnRucxms+4pRtacz58hSmyobGujNwcGclHC4KtJWVeEPgtT/dOwLsC
iJEupm4eFmU6N+b7XNYfcbRhVZgC16lfsT5doOQPdJ3vV9IA4PVunoBPLtGdFvvXjDFhtGcWTEN2
D1nAtaEgyzA3D5oNK5oWhJwP+XpmrwThn9E0fqwYdOpSP/rR30NFAuped7zPRqdkFXbhuRy7H3my
VtGkcrlTur8rorf9JVe0qxkaviHitnJmoaeV9dhDibyuNrMpLrJQjJApp/RHNnE9KBwYr8/XJWta
72SyyWNZ0PfDjvTWYdYT/J8E4nKXrhHOOIMiN6aZvwLCPadNeJYNdhDmkvkxtIc/V2NPixjM9KX6
EI3jpV3yIGlpWPH7ctuUVLLmGeVQBu6snPrs2YyLP2ICKsXAhMSHeiua2zDHi05OYpNnGTPHwF17
fBWNSTgCmBsn/x3szTzD+YIebelXotZ4LSrMaJnenLdHb9mLgpM7TJLqKQlJDrOoopLk0bspDYZi
z2yPo8rm2iPnNszwteN3M4MWpDPRTiHnG1GvlrPaj2cnu8nt+jOdZ2JenkfTrEDJ7BvG+Nw33XSh
vzUgdYyRLBJU2O3s518qi06zEzH/3JFQi+7NJjqbGFFSToEJhkqaRiQDhUZszP4oq68p9U9RntU0
ZhqLdRABaWb/NNzpGqhjfosRnUntTj6BkgNrLOlfq1/OoiFFPcjPRE0C+f90Uxivtjb+Wa2LKLeh
dQ+rvVG1lzrzPyv0jxgF8qOx1v3QoXQU+ZLvod6y1WJv54f0xA9w0A3Tcf2orIzcmk+HEIDRV3Rx
UKpZAKbkrXU+oH8+gSg8MMXwqewJ4fUwgCcVRdzciYglhXoe8ulS5PvFVI/e5NObwOlO4ZXrC2sb
76wk/ftSkyi4ZMVvWw1civqRvE9Osy+6ajaalwS0XKTFq42wNcpZ7o/osuTTcupvkdGK7ZOlnWv1
kyDKe4Qg8Rzp0N5Cxb9h2t9taEIRxxKIdXNYSNGj8ogOXM/FcSShUbugP5LOOKxPzgQy+jIwKgiJ
z0ja+T1k4GqOpC1sHX3gZ8KWj0FbVZCcMVkrUr3PDpCF2h+P8vAQNl7KkExYnD+Vy3ROY54sqyf8
iH6j68rLYvun9UU5tFAvge+4cn3gx0iPvCQiRwDxpGoJtwA0al2aVYVnxbcWbeuxvxiwPMj6DfVX
lWjvOrGSVvivDIw/U4JnmLB/qsaakuZmnuZjLPcgR0G+IyWJMiTadV11W7nZf9+r+7+qi9zwUVVV
d3IZ39O0TZKoj9GCbmZ33DqDzDa5p4PmxeY7VwUtF18fSm9eu56AnlXwIsxL6ywXo/swhHsCOy2r
lQ5sARkPVT8qXvZGc8qmacJP0RFqLNbMeYlo9RMnQqS1TsOz63yoavP277TKVbIJHkmjp2UaMiPQ
FbIX8nZ16G+LOdmVnnZ2TGS8O4he1cEeZWZ9E2n2I1cPrAIB6aMAOr3PtNTOorjEOwQopRH4ZoPD
jZg30ajdk8741KK9aC2fsTpt+yVqL2uSk+L+39ESVSWH08jSO4vat2hkX/+7E11MXJ2A0OsvblVw
/OBKGxXnlEMmlPcJRDDxXnSHnJ1en59i8AEiNrWP16alvzb5zpBN+vcSRc+mNp5kHden1vRPv3rt
s4TuIPtBxD/jSsWYfvnKqxKaAT7uasjJ3NLbDbOPoh+0bDmLWKcq7l2u3Lalvk1VBpg692QuT7no
52ia3op2+hx+GXMDlQ5I0wFMQfyH2tFGVmsyi4MyVPemz2RiXKSF5pYmCR+spfolA/htpHtxWuXQ
MfyNyMFG++TWur8Z5bxuxp1ymrOqxR92PZIpBoS58M0gaoJEx6hPFhGld38l36ZFC4VX7dwq6pmE
fpHl7w1eRIilLhsHPnRjNySo/gWEHKrT7namtj7FfF48FxxO8+hIpVeL7nLdO0wytNUEgj5YRWD7
zfVizo+p0/6I8aKzOfB7KqIZc7A6O2Cu6zHH2GrHOfG2HQ0TIjV6Uh8kVADrx3Q0764hNlm/s9fi
z8L+w2yqo8jN3+e0lLsc0iN5AbaC8zh8T0r3MVKL01VwXhIoyGopLFKCJ0nzM61FyYsslFGJ3zlk
TzpoYVH+SiFDQce9OLEq/J+i6kd0nGHFz7NqA9QxTx3NKkkwqMsRJsWzvnz3Oghm6EBWZ7CPMa5z
wghcZT/iqOsIwGpi/jMvIs2t4R+6YieW0qig7cWV5YqNLgEKRkCMQc90G8Ps3ugXOIkfKD6br32N
bfW9qhxRD3PfvmlavKoKIqzLhCpp9OoE3wTKSmzrMqTnaZO3WNiG8YOqQvGKl8UaJA1qRM6NTXlw
Zja2KEcD+xym8y4C0emHzsEh17eh4f6+AZkRh8ZNAvg2aXp42+pNS5gn2WwGZp4d9ltPiSqBtINk
vIe8qqiVU0kASZX/DKb96CbWj1fdGDh+TMPYJ6AQRRF6psXQbefXD8tfJVdOnvERt8W1VsKB5c/H
ujNwKWNcMFRv1T0qcGx6hXZ0W3ox/xbAyekSLjcLt6pldRBPAIm0o9zRmJGEF85AJLJnVCrzKCgh
DXTT87cF+gVAFr+9V/0o5I14DwM/7sDpAT5AlTCzIVBYj7HcirsjXyr3K/dIZ8K1kdvw+4BRSXYQ
xwXr52Vt59D/HaiFhtZXOKZ/SvdGPpXZaWDwCGTP1rWik2U3+NU+8+znznUo9cbr6xHR9Dj2FNKY
tMS5bInU3ezv37JnQwmPNCecl9t8LI/rkmDsZdthToduB4bCEMlTygdaXwOfSd9y5y6rIz+NfgBK
RAqZuYPytLT/BGJ5VnkKsauG3z+Lk5dHPplOjNWoZ89MQ9g4Bn1GLK+dFtDxTxd5U9uQEh6cdzGZ
TY1Bm5pDRhCEFIlsrl5cPj1Acg+KG3UhWtgghOoo0Pl98rZKu+8xTEHOYFg0B4Yk/TUf7XRWIyTU
Gu5BAG7l/zPw1r6KbuWAz+a0jWfIVjouu6pHl3Akd7bAJffyu5z2kUjTdcdzQfnLUP1t2jM/gQAX
AQ3E2WGAwFeV78QFE3uQl+5bVwdOSm+oOdHSz9PKYxSWf+qBTPqzs/WeJgVag9rgDvqLOkP3kejf
WXffeKwZGxtVt445fMk5kDMhPzW9/ZE7QOhzjsS4fMquiPytW7A04zF0FUJCZ2fCEzFXsHjL3ogk
idyAL/w2mP2L3Td8UWTLCIMj1XP6fsQaiT2zvTyYwaPJo2DBxR8AVL73l5ZGACIWtIf8NBrjJmP4
mfjpEkWpFXE9iYdMoW5n2UGb/HXzU9/fU/276UDXhr1x72HpRnc8Gm1EVDtSfsBMGOlvVd0wdP5e
dZRr8YdEXlb5Z22WON3TyLYTqZN1cipSWPyT90AZ9EiZ4gpa15iOBbyLOgkoMj8rGSSwtXCrZo9i
PcUpFL++zCYGiQDhVvujxN5iYSVxMlyBoj6KfpxbfwemeyeqVRzuIdkzc/MgWrdU6lPqawF9azfq
oDLYCMfZtu9y+t8Z24G78TcPIhdsW6haQRzBUbRpVZWm/L+OVWIvTyMtWOIEK4yCsJD2sspg22M4
HCdhDYT0YzX3H1Xf3antsIt64nVsqCgDUWxuar7IxBpzSD6d4tvp66AkfqP8gk5pv0Nw0VjmUCnQ
XjNx8cww8hhGvuXYYZSZZxDU5NMU5urOjLZp0/EhL5hy74Nkyiyi3IrpHmQ9mIsqkPzhR67iTAw0
ASg8YUg11zu4qJLYbD80PRBdCCT6qGgpoNDuSbSPrTpfSfost0Vn08Enu2jqrIQfvo+e9ybKXhSR
1U5PcwxgA2WmqHRyWP6dKDeIBn7BIL3BFk/+HXU5hhcxj63nf3rD5xChp5DnHuDJoGrfYfnRAyEM
k/Qla1EefEIceTPPN4vmvYtTvKqlBbOnAITVCudNgk3Pt1lM8qQw2uJWva9hugTvCiwaHiVmcdNw
OIKO12gLQDlJuA/x6XlgnJg/M9ceRBxeoXiKazhTJOMWGjp6nbRAtnZO20BTqcMATS2ByYzWr1EY
NzRS7xV3+iRH1zek+Nz6J1XtG2cx9qJP/ukViPJfFQ12XU6c6Jtas1lP7V6lhU2kXZ9DYJ8sP6eT
geR3nl7/iCsuP7m0fANYmO3Q2NcLOHrJS3UqczRzLHhOVtTFmHLZxDOYsE0KmjSIM2InkE3dNmmu
gc1x8H5XZQHU5yFuI+nXXCPtVbMoxhGOjMMyxT91vRHxEkM9Om6A00e5vnwUCwOF7GHQhzPNMkHB
0FvLPMjuV6n7QHMiRcf5DKMmTYPLPbnn3xYLzdiSH9toT9m15drVnWVHu15xu62L/awIHdGI8raY
5E8575ZGOy6Z+qVOOzG0CyOkVqWnqc0upy9dVIVEYRLNioErYwdykxL0RbOTUEzsjJwwmEbfx4zZ
1f+pIDmQSaWc/f5GrJJs6LoWQ7Iwlid71Gf7JK6b7I9noU/LH8nEglE5zRlC0p61FvBSFp11cXJD
v96DsNzlg2Rq+0sSkjWPXhTBJIj/Kg71mOs7RXd3kvam4nTKpiIAE3vSQpu+lPyRKtxOX+Z9h631
EHTFmc5dsut9k0qYcZFfU4yq71SvM1k8B/EGZvsO58VaO6AMfK4BrxWh+iJfIUl5SeCn6kM/15/i
J9PLHCyWewL8STjUPcqdiY9Mg3AABV80FIeS9D3JzxeAaIGHCbIxQZD6Xae1wnxwQlCj/bHYHrUG
613N9N2mGN7+Vr5xKYeLVBvyyJN8vsQLkGj+qshNj5zQe/JipKexu1cH5WTGh+63cb03uU/J9hla
+6mBDuRCsTNdenyjiGZX+j81DCRU7N+LcjuiGyRj6BjJl24+xxEPxK9DNK+1EsXPD6axH289RT/J
e+XCHg6qTT5U0ohdTVOuf5uZzlaeTIoSJSGN3IPlxXs/ZmIhry8Oxhc5ptL06tnYvfniUlKRJ5kj
m8kUuKwIXsYACU3Ob/Q1WdF9XmVbvRzO0cLKs0a22j1Z7gw6nSqt/m335A4YFMy2l2y7ZDYdv/qu
3Iccma+0GXbl7t6YvZvWx70ulJMsuDlOD4XiXacoT/mIOjGvCyiAWH9YQOiFUq5EYkJMidyTiisK
9wwdzv6f9feuOvjz20zKAy7E9xJEcIvsTwspS7z6HIkaAAPAJPUqr8tHEkkneADeabGCtnDaAI3D
/NM0C574KOUnmvY1zz3LxphpHXije0qq4xRNH7KSquM8QKp2LQsuj5B67p96+k3zv+9sFuPcqgBM
EvC9OP0gAh/0vLqRfRrZeXlSubJa5E8jsMy+JepTgS2nAQVhYnf2VTHJyqj2c1FOV4VLMsYlTZl7
pLYRhP8Wt6Mt0aZ7xLVYNW5FNds99MS3Ilmyg2A3MYXdval6B6lmNROwjSKAOCxYWvIOPQmcQb1u
huoByoujXmUBKXncwL1mGAcJI4EhH7Ew72Ock0FGDYgLugabWqoeZ1Do9AfTA3b2tQiQRPIrOS7J
H9KMvKYrAF9cw3tFK1ZMjC5B5D+f1JaevoHyd+Of/vmqELTtaTbayVeLdJquGhjwGCX0pCyozpkj
3iPRob98Ou3HkBBPLAMMtqN2LostLYc/kjKX192RduICT5PqmmR+4mk8gjPelO3AFM9MUhbUOjh2
RXUX074x9DcdzkA5jEd5O3nRg3nbOiqcZvVB1EgcJ08QLVAOp27Qc3LQjNG9bsYXOoWx8sNPMk57
Q1FuRBUOOG1Ar+IjaVuNp5l4SqneLHb0UoHE+eet+z6hdV4/tGDb6AqUJD8F8EvCYPZNj1kiGfK6
nuPlAXj6twhchoPdUFBvBu1OdIm8pgwq2si9bhwiTjyMsYKvShtv5TyJBoZ596x6+hUjl55TzuKc
48aWdNtH865CoEVKRbAdf3iYI+Va87TPKcVDns+i76rOOcSkIyp8OufbpCwlr1oxywnfeVm+Dh+i
NURt5twNJOgKX7iqI799o/dpI+Iuvzu8ZQrnr3R4EQld2vI43so3Kx2CL0IsekXVip8sBRY93Bpz
xizqbFX0kkeRSis9WDRoue/KaASmrx1bv/1p6CQZy+FNVsScjTcPNn45athiVX2ziulTvkWulLB+
ovzdKn/yaWKgbfe/v8gdyTs0gybI+V737W85+GOabHUjv5dnWN8aJY/GDBMkUiGmcLb1M+RSlqr+
yEKt+ZpB/x4BBqMbLNv/wCLUPXa9AdgTpclu1Rnhg6a2n5J3arBQIqddC+7ROs9ueBYTzFTe81EO
nByH0NDP4VVtLHT5pregPE5S6YDZoQ9/kptC83+khr1WPQBdvvleAjIrsGfrU8TOzt2NkkWvEf9X
S9ChCg4uCX35m7zWRoT+l7U60tAjqwwfckwLywziyv2u+7t/NWW3Wi5zFQVzXrwmE0RC9UErqk95
t0Skq47o1BuzVg4Mjz1b5Ks8V925IXOiObyyfIMfnZqPFqbxoq7fIxv6Jj0NfBKQFK8Bdy5AmTBY
Y3RdWtFjb05vAwDqqoo2pWrAPqk++PGr6VFDx3uZLO0chcprZgU9jq4YgSJEkmolYfol3dbFG0f7
IhADUf4phsVzPzP8KUYuHKm1xXLFs9ZAttbPe3lfivs9+vA00ClCw/8D1bDrXtLNeCzy91nT70G9
g8EnbpOLygUcL/0eym0tqSPy3zXeFuHnm1eTB1+KDw9GhBFuVDLD92ZbBiCpbirfuw9x0r0p+lwK
91dllMZo41qSaE7r6kuzb2cKKrUHUUldH+hgeGW4ELpuOUZEqYzmOzaTfdP3yZ18BNgsaULnkBQh
+bfuGc2Em+EcJpWEZr9t4SQwiJFhoiXqTv+4TJyRG28lwJcXc7Oi7AGbDVq+spsTnUjEYERR5vwh
myP34Kfl7dwyiFbelBL+dlP7ZltMPOV55U0EZwdnYra3kb5rVBVleWTNIpoAHBQ1/M5fEdlHopBm
YQyg5951pftsJzWAFK5pme0foB502pGNadicJU7eWk3O2sxI8ukiTz9N8asT0/jEHcqdWgsL1tN0
nUTg69G70Gad1KHdWznTYIfi1+6qU4lb7OrhQ6gClue5xRYL0zYMh91ereAZy9Sj5JEzi+oXpceB
riM1hI+IhIto+L+H0P1Goa/aWQ5sT4IGEAB939ARMPQIxU8+98GkqUr+L7ZIzrbj0sCvMjyNZpHY
X8ElY+o85zlVhQrfjm8K3fGPlOj9jtzDEN9iDO6kZhSCvsILygM5qXrzCDcO7Hc/rvFQCfyLooAc
Xyk4iNkYLZZQmZkn5EArsXrmy3Nc0usadj9i1gyPGoPHCJ2oeVxTTGu6lQJXDa6OOR9vElKprKuU
OStKls1RolIJHtpiflS05lriM0ntSjGUUv2jTaO0m13VjCdTSGB0YxlUXgdMIYFWrbuV5Ir0X7eZ
8iq1mpxmrNbX3/+miKX7onV+KthMKeRJ3VASN7atvyQh2UtywVJCkMSI/KxBLYYaoSYlBvmb3KyE
LxL7af7NEI0/UqzTgTdIkdc2PwGAf6zVS9ld/TuN21/xToTL3DVgakgOgkIxoJ9wS+NqTRqRVJFa
jlSmC22G8KS9Wyq+S3rqG3etGq11YIjvk9IiH0wShlSL1IdROtQ0wuojDXfFevdVgSODKyTvEOGS
qrKQbeIPQRJ3vUJkINFizlJFu4WkbdQsDyRd1+m0juXT7WQNALrdF7mCFGRkLVI4Km2NtDBbUGf5
r2zPorb7Ju13kh5f11YKPt4AoHso/6wxHvtm+stHN/7Ic0opUQOjUQrBVERvSobPZHi/a8LPrvOr
cTZeJIZcg8Zlcl+m9LImGfq6f5dEQwIdk1N5z3JxuaIE/1MWbu2m23cxlVAS+FI+ihL1Pc1L+EG6
W7OKtpK2kh2TFfOEs5BRNOzsvrYBH5rIKWtWz8qrDtRWtjPJxx111L1O1VQqrWObB0pLtkr4F2Jm
i0Fo3SuPaa58LQOZPaN9WrccEPtrn9BI+s9vFWAX6mHnz8pejOXCEbWz5MsZ3+Rwy0s09geZ6hwk
yhU3R05vqDCzBTdYClapi9BHyw8jkeE4P4tVdHPSSMtXr6ofEYV76PugplSP6/FbFUWk3i2e/Smu
AR3iFATRVpnkur90JX6L6X0WF7OflpeppRmzV27gibxfqzziHfpQuqbVTyxPIXXB2pFiDM3k9kG+
3tD+WnBz7O/A+sDu0V0Ac96qbnMb+h0ttt1FCvzRBCo3PkqlRbRGaXff0EaL3dYt7dqZ/QfJEork
ycmS9GKlzFBCdBDt4NOQgszDo68OHwLj8D0G7zTvsjtNDOKL8yKforRLVFa+yv/NOt7lxXQrf1ux
Y2AJIgc+Z+5FYEvybcw/ABZMe5l/WndMDu5Uv4TR9NVk0c4s3H0Jk5smNAgfclFJUpaJ8+rNEIyg
ZOTW5HU5OM1wBPf6buwmez5JNV4Ol/xBsDiS1VguvZdumEL9Jmes1KjRcy+MhTjJ99a9fhNVHq0s
AIwFICfXlTdIzCKgqkymXQ3ZX7UJ4HdQwy+583j2njoYtRZy77L4skca6K8b+W65iFVm9HD4vAnk
jRg5SQ6PVclw64ZWQI9Cd822FYGkoBwkZC13QB2TLQxRIU6TDGSL7FZ+/1RV2bVrJGBL9HNGac5H
r2XpQ+Rnh4LQixayW2oW8P/qQAyTM31zZw/0MQjvnCrfRC0g7a1zpCzXseXQZugiT+1JMleRQaPS
xsynPd4AYFpgNBKM5+6rWdMmQv5Q0uzrAzR6e1P3KlOW8ZURKMiLKJM4xi6PotumZ97pMQZrGHKg
J1GdqNJu/PsT5utX2lP/Ft+d4V22RP4uYiE/U1hAF6d8imzZApLec0sV0SFVOMh0HBmddid4GhEr
QfuJ+haCzbZWnuX/vQa8Ba+J/qBv87np6luaKlaMoKgb0f2iQrzFeOgA9YjFbeDOU9zqzSyck1RF
5TWpmUh11FaMZ40DthQDzMz1WtivCuMRxvSt2FzRAWs03KjlQQMZyGdFXpLY/u2zYbu4016AVyIG
rpXSXNzfitwumfUK2RkUGzwxSl0DgDiwQlUX7uFS2SYDiypGz1t2WZ7vo7Q8+OaJzf4QO1CKnZFD
RLtSdA3T6fVSmFdJ4e3EsEkILl8oh0XOQEtjXM+y0f0mKywVD/kpb/F876ahEiLHWwB7ggCgSiJg
ga1kgaXaEo8k6gr7Soa8lSQiRHqlYKZJojJevhvTeIzHV3q7KahjFfiTlIAkl2n29lMTwlwhTjIu
qxQuBg0fyfgdevstVuyT3KSoAsYdICfW1aIMj3bOFMJJeZWVlKf0bffXttSD6q4bKG8vE5+6iQUr
zn8fV803A9ZnsUF2NQLufCyGEWan4reOwjc7c5/nuoJpUopc4+o0ODCrLCNDxaibyNEUsxNaHSg6
HJHqAkIM+p+3BKiCLKrcp4j7KOLo7izF/pCNG+bnzFP+WGl6TY8TQ1eqL/Su6FxiFprKp1dqahsS
lmspblVyYirdluM6Xw3EPcDlghW4QbITeohd41h3YrolZ+sKIKfsJyCzf8EbcHte19H8ICAx+j2O
Ak+KpvTYNvSggglDNvqegSiVcaXYlFHwOAR4ajKqviveRTvpjrga1rPkHyTGFMOX0Y3qdcl7b+aB
WJxJdz70Zs3/SCZFnF9g7Js0mf6syRo+MmqFqGn4pdjpknjH9J60RyaGQ7xwVkPt8z8FKaugRc3l
Ctqzk/hksrqiIalxMVfcv/Nr/dzBkAIMfz6YYOfYb5v2MUOHj4T6nEjp6uaRP49iCAuoGkiJSiQW
dU0Dq7+RFV31kpQ62rDb+HO01qYE2bSioFKfkCRc3iSXLj6N5+IbO0u4Hf3iXqoJNI+dxhhXu8qL
99i4iFaTc9S641drv8nCrpsnIrkYkYBYpGi2lHTx98XqnMmd/zNujOf4MDsGjgAmUJU7OYXipawK
joKevLUyvD3VTwp6e8ty/gjIezV/aCDBBqvDTuvUY5RxcpTuonnR2+wxnJVtk0hDoO96S09qU95I
8kv2RV8iCip/3Z3Is/elZW7lkvIvbw3gsyRHIKxAOGVVW9d8dPXyej19Dn22OS12xBCyS/KYq3yh
q+gUhZfpNzTabZKO60fl4yMHVq2d15mmEpE9OSC59JRqOaM1UPgcKSV59yrnz+owxvVGrig5wjhx
9xBkrSUbOZFrVdxi3AKEuTAOszWyT1APBFIyrdvyxbEy+gK9/WgrePnUQfChPCylvEcZ0tNyK6Wa
zjYPAxl7jYHxCdkqolQ8B+mYUS9NU1OniKwgdsFO9dPryELrRrPtQ0ClwEOnoXhSYJ2LxfbDIclS
jmcfE8p8YWKrkiGDMuulhB7NPA+YVxvVM6LMZJ4K7XTP9eRcFe2rUrZfaZ2cG9c/rNeykXhaR+Dm
XGgvwY3CDrtl9VRYjO0p5ncLGk11qAKvX8D0EWup+k1pWPc0UR4Xwf/60VfFHCQKmR1+ojxYyCRl
pVO28Y3ULqWGLo+/Fia9/rsdb0RHy6/iVfwZBnWFnyzRgI5cNmz0sSH/Lto6W7LPTIf076+1r2nX
hWHiXmAxa43MDMm0dda7XFDcAYHgUap594ni5NiJApLjKGYX0nVyTPkfKYDK+0oo5HITLAWpTDEk
giA3uvJGid07iRnkcxIxgnq9TauaScLsvKi+eBwPHvMHXBCVhKFS+fOghWPwJ9wS5a8cRvGt3Gxb
Z83JnhLa4OE6Yx9EY/T0CIiACpavS29NnTF6FRxf/ykT8ScEA2vB6Jrk7eM/mJE8TR4Zr11kryXL
uIB7yVkY2TOtatZqmqt+SJ6mOfn9Z9KT0D1MvK6ZGoOymjdjzBl2TXwWLRdxNeQunew97Kt3sS4k
lm5Jwu3keMjbGDv3C/AemyNvFN3hZowY8HSA+WQBxJdos8caUycgLNE31exetyP6v6/omaZsGzP3
G79Fj7NrqO9BSKOmea8bRqv6km+SG9FH6zYFG2DaHoQT73+VKk5XWB5yyqJjWT9OwHS78avU5gup
8QPrTQT+I1GhuH1eDNNLnzx3HilQ2Sc/ap9bA5ZQ0cM6XRdIueqDvG96WLB5EmKMKR2IN1anqImH
PQyHW6kwiqaQzWIm2Sf0w3IzNJ+tfpDpamcLyqE+fCsAYwhgoym7J7NhmJ2HLfRlXJ49vYg4yr8V
6iRCLgLsKHCyhMp1VzOLCw9E3rBCfoteUEmw0JOQE7QvbVRfJb1ig05SFOH6l3Zo/IWxHMmNbLn4
rYPT7/tu2q5V6R8lzL+l3i3WSDCP4UNp6N/rbZnZfOyq5N6m7TyzegC3rBDkp+eNBq8YtUIx9FKn
LSQDTm45m9PqpuKwbCi0wEYJx/1D0vNWzVyIBo0UnPtyr4SKs9d95QXSY/26C33IMUsFlsahNq8q
vf61Iqt4sTU48BN1n1el/8TYKHoAFCZWOIV70zvwSEHXCJcr0BuzPKrAel6dJtsWSdPcOC6TkE2v
Sa77VM138WgyWUKfd+0Ipi0sxmSv+I0CKXW/mZYifIVOHkkbXyLQZmRnXKiDt6YRVncl0HgdiOys
KuOfyNB+rUpT9pWZwWcIfO2mjKo7k1lk+8lPhXXYgNyozd3tBApl0u9B7n03/ZPOA2zgPGL8CuMs
bpLB3+c5aER9rKJXbWw3iQPvOkOHaRSDujSyaFPzs8GEG5ybViDHRD/bz6Y/mfdaNYHi6q3nJFOE
PNzbZkb3lvuDtTVyQI5qc2MllQ5ZRGJdEfBB1LpxlALoe/em5XpzrTkenIH0hdCDz0BaRS8/s6Ex
NkvYHZKM7unRWW6jftSIUukLIfD34QB6bifjuW3I8NiM1NmW4iLB4JBdMyxyepwBp5Radj209TmD
BSurZpjcVNaaAYzXkHapG5pOB0DTw7XRQl6Tj/m4aap5gCbUpYLuJHfGTLHWNsvixlYi+2pmSC0D
adArHf2h9hh+GJp33RmwyxfZBwwvUJkVxnOeDfs0ns2NxxxoeKDdN80zRt7XnHo7e6KVUINpnkbL
UdOvLNw3dZgDw50emFYFQV5kJDd686FQ1I7T+L53qukKyNEDpP4fGiyEm94d+TAc/Ypl3451fC6a
iOlWff4O6W0mmf/i2qmdXZq6DW4cfVDwNGlog5nny80PNaTLc2kV2Kvpbe/VL7hCcOMmr7seY7Xf
QKa9bePy05fmFwM6kLpmTgVHwfBgifLdPntYfPowFRX9wORbGVgS0SFLJrmlTu5BqpwMKc3OC/25
y6C8ljRijyq5nkwBvp+E+9RAaDK4C6KZxkbN3LeLPt1BGouWzmjn1ulCg4zgGA3d/7g6095GlW4L
/yIkpmL4aoPn2EmcqfMFdafTQDEWM/z6+5BXuu/V1ZH6JM5sQ9Wuvdd6lnHFtk1TZo7jY88dEPtD
MNi/CVN2dh2mwNXtfqJYC6c/cb9cPPaxTWr3aMPqBiGYOR30RgASq+qL5yLbjsSs76KexbSIJBwd
sRA6UbYn18jznZZB/otYkTcSnmW4kvfdiB1KEwZ0cb3aaJbzMS/5zagm+5TFKgR0gy1E1YSiABg3
BjNIBmfcTLH1QhQxyGZOyWmEaTMhhGOUE4AqJlUlw0/akocxdfXdoOOWiOt420jEmQZY/UWVIiSd
DJxEi7S+GQdygpvDUBTVQTeKciPKdMLP+6w7trFP+c1wltB85LcYOhB3pj7P+4lSazFGnFIV6OZ+
6OU+MoZ5A3jkz/LPbOYPsLSkR7g2CSnQoydIGnk37jBsc6nBZjZXsZo1jrva4nJxS7kf4zXhMEOJ
lOrm24gdcjWa6tiWT83CX+1arbth3H7LZrvd2jmZugRUKPyyc8RY8be2VLgL53vll0hXFqXtdCK+
radKzaT/JIS9FBNYBCWxJjbjtXCR60cThCS/QcuYGtgA1rABvS4LAJ+GEZRTLXYj0sqky5GaW+TR
oNbclcYvm0b5KRJDOOTwAWYgo8Ei4hejX2Zk72axtdOZUb67eFtfmGcUItXRi1rMt+m4qwaDyCKA
E8YILdYaiDLwcKBxOWRx099loAt/zZad5MZRE8RNYiHs2h82lqf8oHYNes2ZW6FGx3MiZF/A+/3n
R9ijeuKcivzNykV8yLMescEMeGGI51NSuMGYNDE6Me+pxnluNZAnewnRcc7pnte9zYuc+ltnLEnn
vLJlGhvHZbqY42PbGM098fXruDbyE6g7KHkX/MUSz0uvm8w0ygB69xi0jvHmKPzhGfs+HYEoqV1u
cIIozNL+9JUOKVI0t7Eo34wR9QBJMFqejSFIl7ujDR646QSQs6P+gT6G3l/7n+QcWkGnXV1G5mzB
8SsjSH+bRR2yR1KjCQGaffDriOMfjPJLaO6OuZrWiSet4fpzXS41DWASuBuBxd38V0UkI/cOKK6W
E0IkjP3Cjp9KkwnvUBDcACGoQk5CjT+f62uNFujFcR0WeG86IEUkWlNCb5cOCkDbBpfnF+o4GNqu
6e1XuoANV+3UAYU7KTndjQfZVmFOUUkp4Ms9oNuvpOU3HKFZ2CWlrG+5oS+Mhz7XGHbRwAvT/Mlx
uoNnEc7qzo9mfuraNN3xZ2PkM/tfvSOIoyv1zzbqQjnXyMQY7TlT/Ac8UB025VsR9+apLnLz1NtW
tlVCZ6CWTae691huBohlgkx3DfDAxE0HpraibwA8xc+tnSe8+lR61sGalnGP1fipMnBTThoIIAek
IZulBfhVFwuZTiDYOaxvxiTuj5T+/sacFKnUaa9OP98H8Ha2IcgZWqPVvpOR8lHaIBltrM+qN34Z
erwESwG4VzfAqmOU0vP+oxoZJDA3G4hEhSWXV5gp25Sxdes3HE9Li7Cjl8mptN2YNWdgFBiFSGIT
qbHvou5lhHG4TfL8Oe9zoJ/rP4llqhMMHqx6mfpWNuUo1IWbaHGimMVlaKV9rNTSnnxdtae2yW4k
LULK5ADUS4DwfcZsf8AxVWmnqZQ1EN7mKFArbECMM1A2EWqZUPDDfKM4IxSR9ZRny9b2OE8sSll7
11EH08XOb+gAKgpishHvFE340+loHC6FKGG5cqlPdTWGvMp0ltdnMSuSaqdZ+n1cBhlSTrMTTiNT
fas3GKmXmHodq+o4v0UV61UGSsevqBWNjOWhrk5gt6vTUAnaSBRX+UxwRjZO1sZM3K1pwnecSrIA
qzIjhKY4u2MP8YwS0Vr6L2FxvZFAcbFRLdUNe+GYwQeuXC6dyH7LPewFtKV3iUVukq9dEcgg2Z12
SxsF42K8FB7hUiURbhXKgPUqGWqXY1dNq7QRbRbqdcFAYVjgkxqbbjID1gkKjqTa1Dhj5zkbwgw3
y1a3wSoN/+KVKkZ+SbLD7Xq1LCCTgNGLvFcYHH7updeYPejLgf+w0WfIiUmbgxFumdPG9ryxKWO3
iUZ4SrX2FkcvsLzuIgewV6V2tqwcbu/UQtWTGX6Y6NJY85dcFkwMffXhUJ64rbfTpLXSztiHkti0
ArdNw5nMCRZAcUEIbACUlZ9aDhVlMHiStfbbcLiyfUvnObI/U4NXqPf9ayMmO3Qb2ncritGet5FG
YZITA1X3DkkB5FMWyamQBDPqb02OzX0zc9udzKGAjTJVA1BDk/7o9udRff1Q/fNZouf1duXI1ffz
Zi4zFxjO+gn/+YKfr00NhW+yfhodpHkafa88oVw3E7G+3iViBvRt7BllNh4Wv3G3zop2sUz/xRin
h5j8Ae5/noOJUM62bFqKc2qDrLe3gAbGreqIyPD7dttCJk7YGuZSzqGudw+9jOlpTUhj6rzryZSk
0SjbfUcn1FxXVt8hZIniHrWOGEM5lv+G1H2SZhGd4yTZE3gHvdKLvrPZf1z8v12H4zHKdHcfLzMK
U2ANU2ff2MW1TVlektZ/qT30Ug2KpnSpDx2bPVFsyaGLmbzTm89DcwFeUrkntoLWKHfDgFKlHDtB
blT6kevS3cyxGXa1+vBC5UPxEXL0qSupdHLTOse596slhWyDT7U9eaW/tbXI3Tfea0w3ZNsxZ9wM
xEQeeo1UnQSDjT0yAwbBT1z14h7mAb9JST4Gdpp3QbIuJ2KXg2QDd3uiWbQaWwNjscVl0Vi8ytm4
lAj0UXguZ0ft+9mvz64hVLiu5XNsJFtix/Rt0Rus8IEG8nJbKaaFOKH6bTQzTY5tUEr5Y+uRU9GD
+8nJ9LOM/NltjBwaVfPt1dpthF+FW+iQji0NZLDFg4ifW+0lawmmGzQrsFYZmKlVJkkfy4XG00V4
fjCqEjh118AiVwWJy4O3LWr7TTdBcxVlc3UM/RksOsleBRv/YtcnrD/vxTy+qqL7iMYCemiRnjLy
m1likONHMxoIe2pupqK0X9bTNhREC2L+8q2Zct4QTVJW/4x0CtxE2qHeRDDw863uVDIwhvFigNTe
RBWdVFBgj1PtUKwpotcylLgoUra53jfbWS6vtZvwXOgrFC1bDxd14ofKafbOlHYnM4tvLuc/lFYa
x7Q6nreiiv6k+nL0yZMKfD3fVJp/tbqpCxnHfWljl5CJDIZ9McVRG9IAywcK8pqITiSWgZb33nZa
UpqFdOZ2sXYoqZwOnfL+EUpS59FCrKpGmYqQtuZ6aBz10eq9v/VGI5C2cfZldR9bD4FIDobcbB9q
iyjBaRoe29F+8svlVsP+2kQu8RsIaehjhK1hExHSgqegx4JoWhxRGxwaXdVwmBAiefsin24kZ5/U
3N0bU3w4fnbpBhBo8FbY+tW5FBY/0TOeBriipiGZvg8Pc46rkwhDrSvOji4eEARCOWxUE8TSe6S7
uSHrbni0rP5XTO9uW9O1rCJBEQC7mY6FGfYaz32UIwvNUqe8ANUf9KeUwC5T8nIzu2mj5quURCIB
bTM3RkEXYKjb86J/uuT9pnl1aar82pievRv9uN2wSx7ezRmBaGplPTcq5DTHPyb1nIZONwwBSTkm
/ccEdFI28MMdr38kUYdQr7/9NJqnSiNftXWrj8JxtoYH+rGd71qpMyTnXk8booQaAjn6LGZLovG8
WWT/iG4/tCugmzhiHz3NOwI0LcJ27M+Gg5xxaM56huGnzKNHknUH/mx/p6VOmNHm3hiuoQVVTC6I
ayojWKz6vRTtU2s1iBGI/SiLuWT8UAd6Ti2nuL53fJMdBiCiJRJqVfefYch7azdXJZ1/pv3udxT4
HDEeAZYd/NJToYcDH1b2xdaEv+sbQiOz2Hhhdb0tswPgjG7ZWoINQt5SgWaOQQvnySbbwPUHmThs
3+tDZNPK6GqQ9NGuSdszJZUjIYIDbFGM2xGREEkYIIdpNpLi0CxYrBQpE5suAbA1UQw4LImmzZ9k
dM+TAFOZ2JiC4kvTWZwm0nmHXhS9ngZtsHGNp5/XK5IVdRfD5KLem+uhsPTVh9LYi8z2RlrUocnZ
PLquCeABbVMB5MwgUWujZwvdLSu/tWX06ZKrvtT5W+sgT8mqo4HpZ89ppz399x+NPtj/effnA7XQ
d5UcxKEfx7LcdbLrSXokJGA7j+baeK//81hKj/y8NHlKf3N9kximiG1w7RElLXS2afab088/Xjns
LSD+B83xn5Qu54PNq09Tmya4sit0FKfWnatf0tdvjl68KHtA1+c5J5kC2zIwmTxiHk1YT+ZTVno4
1joiujQ78QnjlcDu3agIM5iOvmVhx63e4xRo4EioIhWID0SKSRYsG3rXbr8nVfSwWFoOPJWCujI/
tYTfA8zpF5dtfGocPdTaisQfFx7mkJRHsKD5KXrGK1ZyJqF8AgCXbkkCeJRdp98t+4qqhVyHsYJ7
O9a/pKWTNDrHe7L6smMlE4/IlQ2w4Gk/9xMgfoyIY2e3nGxzgH1uOMN1HAmj2rZDmaNGNJ90v3sp
i+pGihCuBxUf9KnstoPS9H3U9YB+7fRhsWUZQktm4MQdu5Ho8BbHyI/A1r+pG45eA//ErHstiGmz
bFTXU9+L78gs2hDPKtyvFLaaHj0BxWuCZKpv1GaYt2NTBuBexIa8QHctjW4yKtJARtXDmv2x5gm4
XvVYV7DSoI+abvTkmdqTwZKL/uGxj9W+mhxjMxXzG5O9hoCs+MHvOGXOUVNuKs/4QvDx2YiPwqAm
RPzLL9hfxl5i+Ob4L8u93jmh1pSoDfxxz7yi2MLc1RZ44soSX4tgGubN8T/LEg+5Rq4R/rPQQHpP
MTDdtfgbAulr6V3akT6T6dMSc8ry6E/tGWh0fshECJaVeJiep22U9Ey0EauiDXo9LUPdfPVEdS4U
FHKh6ELVYtH26zcvRHdNWljOa3eZSDT/0nrdfVZMMlrIhkPs3X9i0pK0O2uMqbcdHImqS8ptHSFg
WLOI8o7awm+t+ySqnQ9n6mittb6KtXCO4l02No9CdidpFDtmsxqREDQBoaJx7xOwqU3DL8dmFpm2
xneD0Hrz8/yOjYZ/zSHkyHK6YGDVI53C/SjudRyfLF9fDq7jNbQhx4uuNXvRjx8zM5ud1cVPca9H
20mjTzoBxtyIus4uwoTynWbGlbK+ORGZQeZtVpMq03XLIceWHNZ857AB2bgZ+mjcmUs1Xdj4n0gE
qfa9yi8QtJOgK4EXeYooeD0SLzFd+q2uc3LRCtYhDaEzlQu4aNcvCW33Fzq/DrEvCNEFvP/im2Zz
HhCRaS62d50Tan+ZFHTk5ob8IYOEu0iDe0wGK1lWvUlcsN3zlEfyd1nNIkTDTKopM8IKureKWZnI
I8p2rb9Mm1kM3oPHtsq6PSIDWN9VZlb3e042dELmh5/P+Hk8c3MO83VBPiWfrAfTGq1NUjiBmAC6
dW60oJ20dOEgocSDO/8eFPGeZmnaDz//QFUU/3mraNf0ReK8Nj+PkVM54ztqrv/vc4uFUnHwWrx1
paPNwc+Hm7RT59nKQSZ6fYt8jm8/9v6nXXm/SRvlWpGg0ydiJR/M9a2fdxEItxeHfMef934eh3rh
EaNNEwJzDThXbhDa6osnd/95n1y5S5XE4jgbwnyYfbw1S8x5cx7Mh96MaQGnrjJoEXqkZP/3QXA8
QE2ywgx/Hvz54pSJiUsdd2LM55AusSKQjEw7jet3jouomQPqf+eolzkiyPVTfr6WG2fcRQnJEEVv
+w8ZrdGtLm0vcKuev1DqHGCq9SMDF+2padrjzwesJY0eOoFww5yax5+Hfr7e9+0vLSnjw897P4+r
iDQY8l+M4OeL6mq0d0RHEnn/v9/WNscjoIXsqhagrSzjyQXCL1kOY1+dhzWYpbNnMMR8MEU0DqK4
G59ZwdWxKXvO4GkeBZySi4sWzYdMY5kj3Ext+1G8kPO8T5ucU5/OaKCS1TPkFUruGrSxaOoSpx4q
XHQfO1vClgC28aS3TbOLI+xTgEU1MM8LEvS0AqY8QL3MkvagoI9sItQoW8/Ify1EoY52Sy4HzSty
nra1xvR/yUkOMpOntZDMcqqUIfN/OZH76EkWFuYpTdqfaZ0fFWFIgO/bXTwtPjEjQ9B6uNJUGXGT
pBfm3ePKdJ68go6GT+uhpGAn2eOhX/fkjKD6xdQZ4HCS4Z561pmMACmJQ7InSK6tT6NHF8aN3Gsd
9zs/Sm+mJq5ZP+xGtcD5yeMH0yF2R7PuXURkVqYsd4sO5SMiPApXCMbkNqI54Sig3xqWVZLPGfEc
i5iqvo+XW5tlfFXjwTtou3ezgGllANFJcWzZPUr9zHsfUuJNDbc+Fn2+t6by4CdPc54f+1HLD56I
Do6jx9tazHhWGAV3wrq6ZXfou+7DSryrq7yRKO72RJCizjLNOsiw/dVFDJvL5lLk1nusXOp8Xk4O
X2gP+H3j6ZExIKVxh3W7RF7I3IEJ8C2bgPksOecohP70vosDEPxyoG/T/gyPJuPBh7FkcwoKeb1t
i+SbFgihNQ03hiyvmltDjHbfgDy0IbweBC0Vh/W2Yy0T8QxzXd06R13S+reVQ8WbyGUY08Bzu/7g
Su2BhKYmKFT8WJq/ZURCDRHzCYHzLhv3BGV0zf31WyBQE43dTWSStZka85s2qldYmTm5MEyIVK8N
2Eb1APM9B+G6/HK5IhNrHcAWgwPiOf32CkGCJKUUIW1kCFbDdzKbuHDZAJuKFxqfIKcGHX6z7YVs
1qcq4YTkD/ThLFw6QY0Jnl8EQZIPNjWlNYqwEQ1b99ethbaJ1WrlLG3UGcveUlNQlak69qDLFHPQ
ZmTbTMTazPY72s/zblz6fclg5+JodIIG8TbbzOhtDUDF0F46LXny+vRouthhcSNN84roNfU3wmtu
ZpcH1ThDUSmOjL7gGrxXrpWh31O3OC52jEfPAwCSjUdfauf35IAWHbPCliMxgSnvU6GYSZMlmr0Y
ZfNM5traKHrz8jrdcfpFx9pqHDs9IiKypaRDlwT6bLx2jbgT6LprrOEUlQWjACC5klw01ZgXJih+
wD3HXF9DHk+KZ76cCmi3pGdTMNTNwVMK/4tH8kbTPbqyxpWEjprFdN/W49ukohbryfRhpE3g8SKi
J5h3bjYwCZ+2rueD5LBh//XdZw7zF2JscnVJGgclqT1EtfUQgxV3jeKf6NRldOyasy2UWKia6ZD1
W8PClW44NMdbryb6LMJ2T4OKIDphZkzbs+xi2gocS+WKjUF/71zZoOvV4l49vbsVo/kedcMelK46
AvBhLFB94piBLF4bL2Bxy8P4MiLZxW0AQnRNf7CtBc62U75lVNq6R/N+khU0G7bgqr9gi83p3FB7
it6DOZs/tXRwpTMftZx1JJkTPHQrYb6q1H1pyFJiLIehitxh0S5s0MLF7/82MsPyoBSeCABnjEhT
WKlu569pfp26Sj0OMnL/4G6DGFe29+x4/otksstEV92g55MCdltUe2U/pH8DrXKfec5dTVB56oUs
AhX/1RP52DVMGnyDsaFHfNZ69eoF7bGCRLKUcb1s6QBDbH/1CwclgKteaUug96SPAhGc/+8YRhA2
kNA6yYc5SLX5w8NHQx/9kSBR/DsEJG7ANFKQEd0gIy/IOriX4pmLCqkEaStS2ptF6KR+wzqnk0pD
xbffU6MjgKZN6J+RQzwawy/RdCogcJKUQjdtmo1r0PYs6XyDZ5rfbFKuE5xeLT+qN/hHMOsko4Zh
0QICmqgztR+SQQbCSHe+6z9UjCU3bqxeqQqPrsUo1npbhUhzTDix47heSJIes9bm0dSrT9/hwu6d
RyTab8pSf+cFh5m25IcWnoaD4nVvGc9tj1Sg+PRkwYXfTV/08R76OKxc+UmBd+5H9zjGMnTEyIad
x+4WFPbdRRi05PIu3CzH0Mw0LpvPYwf2UdkthsiCxTIbbzCSPvP8Qa+zl8n44zQVEpGhOMaiJkjH
AMChdr1Lfx6Z7C2P7b0D/yHkOwD7sOddXacfnlHieo+hF2PY9TneiPg3w9KDcGf+BJNQp072733X
XCqZI5Iko9Jzy7OBwsKJtV+Jb76RTvlLSC4PbcWeE/2+gYz97k9DiwqBV2NK9K+61T96zi2IrmGZ
ZJsCegk5GZecBPHCnJhXzRe0FSfCnDHx38tsILGl699o8gKQSt9sejTbQpp3KeQvhVaDiE486kzY
G5k/2Y3+XJk4EhJKlrqFrQOWuCI2WS6fUc2Yk1/s2EMZHl3zS4uYs6XMehKbokg0d9KB5tArPuuG
HbMFDV+xtRBTRQW1d+Z6l7sFCSpdc9BF/wEIm8GRNX+OTsfJqsyfI7Pp6FzTl2UL2w6oNzgWM0zX
uaxoJR3N/rooN5TZOaP1Zxg06Awg66UivFPNDNfJkNp1qaltnWkIITuLLQ1n41z2r/NkXH2NXdpt
eGadrifqmTf0rDj1lvE2Zs5LriIcfuJMeRJmy3BjpFRd4/iS0g30GGlG4t5ovsM+p93iSb5QIT+Y
saKFByh7O9b248y9a5Z06YnPIHH0H0GmXdDqeKZAjI9Ncst0TZJbOwfakL9PsA83paPvpqi9uKjE
UZlRV46citveeTUFt1YxM75d/DXWuBBvcQmSrMoZTGPy+aQPfWwAgFtZ2RytpXpdaHdNdVUfxhqs
ud2c7ERnsRdvUsosMMzhOjgAlPBQUFihaqpnWARp0gWQbt7qhXN6m8wfHTlsyVCdFraLqU1ZHuNw
GHO5oz19xn3dbvLJ19YAdoxRqHnpuXij7BFc9VbAaRL0F9GYVXLD1BURSYbZoNMOP2xaasscYidJ
Skf6/yhLPqQHIXghGmG1ZljTKjSo3DeXr6CP4WMVgTfStPMZmfQ6hNjlo/MAGYmtj9Yc1yGNj+xh
MfCr6578rLEpRzaTOO6mOX62zeVk1dXvTHO4w5gt1yUOCNN/KnTvu5gmj3MnYgaAUdSuo3xl7PIv
oRZYd5yOzBKP07xGce1bLwUgkaitjqk3IpBArd3oXOxavC/Sbke/4Ink42VTLrje7CHbdrH8u0yK
ieL8PXbvvTkEOhcezoHFPTrtUUrxqNtmGcCGrULGb3DTBISOCMnKdukoaqrMv8mWDgL/BbGuDpZ+
JTIsD+p5ja8qCze0xPdkWB+J5bxHyrnIpjv3Zfc52DUSWVxWYqAy66tPKXharVjgA0Q7YltE4Nhl
RmNhFS45Cbkd8/zsmJz69dx4hd4fDqW8JW6FeizH4U0VPM3l3V0KRBbrgNmbOP3owyW3Rg3E47bt
rJ5VgtNd6Q4c0YsRD/A34ZZvQtiHuCKRykMUiOfjUW+jNQpj7fYK+2iLnAlcDobRKp7bzrikM9i+
MXJvSzPflOrriz1pv3R2anImr4nkMluGnL0IOSYX4C/ZWg+6cogXIetj6ofvqPffPC0JZZMco7n8
m1oz9zYQ3Z6tHZP/xmWxCPU1y0tT3b73Mgps/4G+5HkG7iKJTKBwmWDg6wx8CNGrI25lYCTXyH1g
uvSF8pbaiamm+kuDcVu63WUq8kdDm14tc/hkZyUt+JCaJu3aBX8qYgk3QT+pe/nJBxe9UjQj2k5a
JYqtV43MKGKQwLp5cNvis3EyWGUZbUbGDa4G+77Kpt1QEvqmdXcK1adcLW9+rK7+HB28bAKA0u3y
Oe1YBIczOr8QQeFFq0cLhR6VlG4W77iqPq1I7aMs0zfSWMJM8Oejf6RZ3hCbyixdr236HmufrTka
PstClTYnqEzIHLLnXBr8vfEr8kJJ442sMgCuj0afcNTAMhTl3dEx6A7azkTjkdwQX3phbWD1ELQd
HfdOKOCGwAcYru1RH/K/mgT53Jg+P4ahxrgQcl/QziP685XYL4RivCKe5WIey8NuTTFvUCSRJnRK
teQlQokAkPKcuNbdHouDqKMB8vVyjTuLcqIhCkiLbGIlmcul+aydB+rTyHV25Gs1SxQUs8nh15ru
ZEQI2lL2frbMvZWORDbDtLWCcrABodDqHVl6f57EVHOhjCN9Y49ME4llxDae9NU6vioO3Jm0eyYb
bYNfs2w0uQ6UmM8Iel0ai5xw3H5HqUbHhhxq3zJuRIHtLLlesUkqNtxNFLJM4SmlHoTu3ekbcDuV
44fVV1+i7JipOtYNlg5L9rIwoqphn5HT43WMhFezc9O/WQ6tyiIbUEQQ/skEIALEWHy6w6dPgBc8
NQZshH8h/4jsW9c/0iPYx36/I77h2QHByLKl02YERsmBkWOKHK+6NjwqNDQBgZyHkf6c1XsvImkz
cnvfC88OU9/Kd/hwq42nccpKaQraWOc3rV8fa9Hf08m2QnP+4jDEec8jRKZCDkAFUybIHVGoasFg
NKyVxbU1YGUnHkHNkwEgukUF2TA+j+Szmhm799OtKvNwnIcv8tSo66nLOfiQ7Wrj7YEXP0/p60Cn
dN+a3jXOYkZGIwmEs3FAVYm9un7STBqas+F9lwkg/RbrzcaOT3G63JHImMBtagpMWGB1/JrO2p9k
gvE2WN9ZTp5jhIJkIhuSLA6xKdkzaFXSo08se+PFdFk1+TlVdrd3wTPAOqU+Ie+nG1ADafM51Wx3
X3ZTQsdl+ViW4VvNKFhK1hgJhKlatcfRlH2w5+3iJnpJEnrAheoB6A7uly+GOzlDu5aZvoqf+1Ir
dut1YpdcI9kckW+Kw6NfGBprbfQ7XszHhaNinqhHHTbdBoDYNwC+gKB49rGo30RDdbQX+UGUEImH
6CLAxCKQRP839BWrSb4E6P/YmlWiAnf0n9rS/lc42T1hydsM86tacZBWflra5LiQsetUJX0iF+JY
V4cdETXrB4HdkW6aGIf1BhEJPgxzmHJs7/+494HlcohWqffwqyIH+4jr8ljrQmzsbvqlgb7Iou/e
nZ1NN7Cl2OO+w8PJMRjBQm3En4zZkSZWBYZrYjt8SG1mwkw7qwHI2M1B80yyQnmA5Ytrft2r+ih9
cWDKUdWJa5c7AL6Kg75Agy5h2E2xHQ6qe83HIOqsb3PdG2KPUXWUzo/r2jloy11F/D6Rhj6zVhxt
iYU7cuL/dLzqYMwVCvaJ3NaoO0G6Yn/jtLpxBxQ4g1pdqczKqz/F7N2Ec9K1lLR5ZUSINrjCjb5+
B2Ok18mynwfahPNAbdW3gGzizPtt1wdmyq9DZra7nFO7jz3GLMHY1WBDiGGnazaZhJomYKCzot25
+XhqifFjOZj2bd6+ePEY4Er6IsoV3+hL44Vijoyj7hb/nJL5baZ+534mH1w8qclKQV040p/TUrv3
LIss+5Rdfe79nrNt3IKzj8Z7j0i9kOmj5iEcrjpCwpOhDZPoUusaQmualvs6mhkuVgYiCvkC9Okg
zSxhRcSFnQ9kR+UlCnIjHt6HQuM0W/cnJ8ba2PV/9FH9UT5ZKGlW/bPdyQJ/HxijUW8ZtB19NByx
qveVU9S7muH0VuZiOHilTRIb0go3IUoAlSX8gv5crqeVrj4bUh28fHrwHPfoIynrhFfirJBX8n92
DP8Yr804cStr3jh1ful0eamW+TqTTckF0324QDiz0gI3ZGPpJp7MrskhtBJ5m+UnpWi0EWQvrBfK
KP1/lhvhXbc/XMPdKiWfHDjs+lB5DPFLk2lvaCfFmg+k2DUkUbSjFxX7KZxpjh2t2L+b3vjSub25
ASOYHwFzoY0zSQ0qGiQrzYSOXwrq4+belk+ZnrP1sWLRxeX+JNrUQDOcD4T0UkAwErfRQQ8ElIzo
73Sd2UTVn0olyq1gCRupCuMJ5S9ReMDoOcYGUq/2TjEGLlobU44km/XuR274Tz1OXizcT/Vqa/Zj
cNk5t6Sm+TeNDlc4a6kM5fOSOMQvqigNYr87sT/iixButNUrkgP1mBcJmbBNtBdw4V5VUCs9+e21
H04eYWXSpphcL/eJttrO19x76WAmVeVIBNQsL/ARpkA6HIlgT64aXyF3jO/32uy6R71aSe4hFLju
AWB1WHgNUzBlPk5ZhX1otj8qMMwBRfHVzE1UMZR7UsC+EFX3V/R4NCfVehsC0CGFj2q6LajmURr/
7Sp/RoIOjENwHl7WfE1yrsejJdpDXVFOxfkS7VokriP9Nxparbmd6MeYZnQcG52KzM7fkLNPiREa
tPhJb+fHGqdxGW9VS3vPoiDpiv7AxfnH7l6avvmwZX5HVoHsDF9bMKVDd12zXITnRNtesLr8TDkH
TlJoH4kFOrfoWHeqGJCgEC/oVSTmGmoP1WotKTzUWq9DujqSrUC4MSKz4tjip9wgi3oB6gfbttlm
iNaa/L33mjRoLMsIW48Xz5z8N6aBHudSXrEx67BolP9D1Jktx4lEafiJiACShOS2gNq1L5Z8Q1hu
iWTf16efrzwTMTcOu622SlWQnPOv+pn5jrpiw3S4eLlxxqYj+p+2j20sH1zH4KGD326Aw6im/E3g
s4wmTGMJS9iIjV6D+YtiPS1JyvyZF+jbnOkJaDtCeuRT/oV6z5zKJITkCz2UByG0hA7GFJRN1OVB
J/iTboQRvFqErOcXmaTH1tQDC+gcB8YIYpFYeWCnSgZ6HF/JMFEhleBF5FtNctWqCIn8ei6L+G1D
xxHQ8+fvpbE8jIZjXhOejfqm3fcz81oo6V19DgLusu2XzHrrfc2pc6A4Yb9imTyK2xC/ONy/AEEu
9o7em+ddKWpmxMUAK7KMw6qtV39Oo9lA9QQGmoW2dKGhspR2XAV84EkgDn8xvnEl4+mkaesGDIw+
8XlT9prFnKpGkgxHw6hZf/LlaUHFUTQT4UeO9UJFBT/1AhCjK5Py7apNMKdYNs8wLJSKIS3qgQNC
2hdzFtTkbbPj0HQ4v6fpNwwUbo4E/4yJZllUIGZGl8Hh93KXdfelmTCNb9HYeea5Se0fdJvjqZc+
KJ9iJ1tSLBVGFuQOBryk9rnJuSCsAW9JvVZnFqmrKmJvJ6lS3qNFjGRDh/aalSog38QKaZU+FKLo
T4NnXzfRV/ucfmqp4gNKVKqlsGgls/unmb0mmLrxpIENd50JvtM40guz3ixAk8xw9ePmYNI2TMD8
EKyV/ZHwRvNCaBRHnf6ClSewJ9ph0gzPU5fOhALhFoklKQc3WX/pul+gRft46z4pzwk2QSMZIiLg
ofzZSLzpaPm33F+e2rcbzvA9EEzeMF3Z7NIWAJtPOGyWEW7BuOmztEz1Dt3nnrP+ojzIHWtcb8tJ
e1Fz/DLULTUIyv8uzfGFLq4q8j2i5Z3krrDwxkmCcbv0OG6g/Pg7Qi6eDcyl++BELBlG0bJyGO7x
N/Dux5t1ZI24KEE38ZRLdVrQaQba85FvKh5UOe19QhG4B/WC5BXpQJE23N+D2BfD2h0HhY2v7Y2j
UIRikN65K0hT3TW5FZCqwgc9MIRR8PbWo4tdxfJnXjlx2i8gB4nbiapmYcHQEQUimu7iNHToIU53
g3kAbXYX4lDbDkBTOYV38NLlk6bkhM94IuXONcGCUgP9Rz7dRHuCF4LNDoiOAZRPMNvn+cbDhGti
oI0015kLdF3SUO6wM882BsbCXiNi/pOnyvywY/VT9zZtvJvLfmEirF1Wx7kjK+u6WigWzGF5jvHM
5Ustj4YFquCsSDM8156PBIh/EPhv7bHcYBJ0y93WXMWAslKnmxnG9Nej9dD35BHI3RYbhNSb3/Rt
MlZDspuLxL/STgU1689pScJx0eYHnKQ9xT9WZHtOtdMeXP9EOLzhIzhdMKqFaNlD3NkX4qmevBG0
U1kLO573Trr9GphlkTLJ8ZFOhk2m3MNY+B673ZJEcquWndVsL6iGdrmA1Ijr+Ek7G8qyGmk7SfnY
gkYkuhRhCTb/3gyVSaJ41beHYkWJxBgaWhCEh9jLnpF2hIj3Q9czih3RH6+enP2gr2a0i9b2iNyT
wt+U7Z82qkfR2K9isp4duEPSAL+xKlKXpueT0wyXTQu4a54x55IG+nnUxSN41WfbKVi+pSSP2GEz
IEA1vxU7DgfcmEi31urimOm7tjIEVe5wTiv905IjBOALL+1qwtNH63tJ1/9MNQbZANw7Vhv9hox6
YmoJR67o+p5iindVjV0hxhF39uv5KmQyHwgRfjXLDwe/QO3kIrA18qR8IFtRL8heUdelaK30W2V0
lEwTFMeoWyjiDHqqK+z43Zulz8RNpSIq39X9rQ1zwb2fffRzPFwSw/hvXqsrbvsa0tw+UpM+hy5R
zaGMPeL+S8YYEMIQnJwJYdM0O0s8yczBgeGtS2DTb1kcS3N1TxKIvKfkPMJKJQKF+MnzHVTUDdn0
mybWbVuMYKkZ8OmLphK3mhAbcz+UC3o31wQLkBPVj4t4JowSYTAZOmcaY6BdzJiomYq8YK89LZp8
Bpjh0uTzFZNpRahV8FLGM+Nb5S80fLrIoosDvdH1arEm6fnqtPm4tx0cQ71l4rXdzoZplUfoE4BR
PCwgnvVpm4Fxah1TLFKB+yqfZJ84w6DZTQ5mD688uLdrVRX6fRwZyHzHyPeTWoxzPlgvbkn0+Owc
jaRYzgtYZeTem/3chAP8TLBhtUwb32O2JHjWoJ+zUdzJoggFTwazn8Y7TKTOQXBYG6j7swZ0YsDs
Pz0yKTz368g4kRKVoOEmwL6Ad5ueeckyjZCgJi7WQmP4wtBPs/RIR0A6EV0ImtSPDn6CrKUfdzNw
4jvLnUOZK7QcWoNlBuztBfRx/Zd0ShNZ8/p37tj9/BGlQG+Y71sq0KsJflIbb+3OxYvGRBr4zcwn
CDdvmwC6ZEFBH/0UC548GlcnVlgqcBCl79pa1SB2zXArDqf5NqsmCoFBN6wtPW7pyD+XbMxcPc7G
XvfG2XS9Px24nkUOwdWp7FOsq/bOTTnZle7xRQHYhU2GAsrGFTI2eRwpyXPejLOjrseGtdo8mrb5
FMsYRUNiSMzHG0NGf7Pn/PulxEIDZa4warjb/AhZNbON4uCRt1/+fcm/39X2Up8pgEGcycV9+zu/
cf/vq1CAMYOCJUcV7ol01kxtQbv4xTGLSZs3002Fqkc56Qzlq+FR1YaoZ4Jpcomly61z2/xay8kJ
dectYaPMZ1VBaIqOjGT6UVFfL38rw/Ev9Xrl5GOlkAQ598MQlhJFDUGNIHytbHfegmkJASSipY3p
Gg+H5Cel06tJk7um96jvLbqLe6tj6KstBPZsz1mWPCpVzJcFpqCuGKiU5xwR8RBsZ540Fr43qyx8
gDvPD2VFdfYQi28H96Vy3DRwe0yXclYYBKYJK8jyNqwtDKp5s7yjVZJYl06cfMHcTguNPAaYnyux
b3n91c8faz3wbxj9qeiwCLDdC2rmrG8DoUdEZDJu3nL91m43X221friNr0+dMUKCLgyyqY0iIjPb
m6erxeg2YlWVt2TD9HEyvfWlwmvlVMKErleEW5l6CptxAKeCch2S7RvkfeIKUes+b+JHgmL3myuf
R5dyBhIjn7Z0YquanY6F1fiS8ZwcTEcPOJAyng20yPpjZqEcAroT4M/sQt5+GjjBlwyROV7gu4Xo
KiyvDqoAf7nzDYcRbdYPxqj/kNlXndEyl+d/v1ODrSBWvSY9ZHK+uNLx8e/d7Eb/+1vTxeTJNoq6
+3al/vsbC4P//32R3QkkVpIUin+X7r+r9t8X/v8f0zl5aglq2P+7dv//CvexKxU76T0oXHD/e2G3
t0t9HWlMuFkIzYMajcO//4Y77Wol249Rol4sGSFYh/mlFFTxMo++2S2Xraytlr7wrA/bdKJ4N69o
l6iPebbBhpCqWmxkElPBHnIS8Tx5MfIRVKR6pZAsTmEapYxgHHp86PpPY4CK8wNXjB11F9gNlQTT
bEQprdC1scjzbK46cLMl0t6tjrjYfprGGMGwIB62DTl6MQZd9ZCM63qf+PjSJCdBqM2anFlwvLX6
tQ4I6gaicTIj00iG7sWsfnO5Cirac0azoVLPeTZ8evNLYRXsQRtJf5Wtd9QeQ75qQaFcSye1TLwX
rezxeNPTKQV3SD0NvZlrS60knrjVPJc30mbsNOy+5FbInTMDarLae9KE3vwxbnHYIQpdur27lBX9
x8+Wob65lWyuK4JJ8IVd3BE/URuL58rySpqExjpUs3+06cohyJxR3mCKdCUkIAoCJi4winnGuj9R
xg7fVDKFwQUEEOVRIuL46bcNP4uKuSHl16JK0USzOs4b5Eq1gTqrXuxnMUAuoLcNWkPHO0Wq2G7x
jD0B4OahW/dVmuYP/uqzpVHnFFcNmpnitRiqP2sxlk9zfgSDImUCzfHFnczvsm0npkO8LZ6b4VQE
U5j4J659yf9lryXSiz5Sw1qBolsE4DXK2jclRAYWm/TYLpWA0TRP/ThPkee4d3nVA/HEikmv8sN6
gpBzJpORYZqOM4UVWJUQga0rpEAtu6NH78fcpzwI4vyOm/8HcxKK6Dj7tWzDtmuzT7Vx1ALBuj7b
0Ojjf1D1WmCN4OE3VexL+Do5c7qswRtgphFc0BmoUewms34afYF0zFzpseKIIszrOyabQXSIxpNJ
3adJYwZOd7As981Vf0ezf7BzxhRq7NRu6Mn0HnGVOmI9FRVN7elAIAcgdk8spXGwPOw7CyiS6+GT
HikI3Zcvy9h/KrOsD1yYZP5C9MENILlHBIU0Jx1fvFS8Z9YgQ7fvvuKc7aH0uXRNTzX3IM30gf9R
YtG7wUyHY+IyRs/tfb3OeWQD1Bxt/Yej75ZNj8GJNwBRFyxGQrF0fqHCIDl6JBdaQeLFGAdmxh4h
hiuP0geMs/rWXBkSFqCOuVs4YW8h5+vA60lnG+pzXqjq/O+PG9JoXvt487VBxBiufSYdzj67xWqf
J9chs8zvaLAhfD9fyzVqHHqJjVweCistMBjNqGF6Xt3MLHZ2GImOOHRIXRgelmnRh2WtEVKhyMCY
y87M1y2Gc8Rwhqht2HgxOSK11PWPA+kt5k8tQJttO9tbZQ6Xj/M5O0x1ercMno9wL2WuSeSHQ+jG
vmtIVPR9A8uexc+uJtA7wuWmoG4YCTgFMcuSHvHvOzidRzI/DI2xLsM5d7GwsWyO/rHzSJ9pGtT+
RWeEDv5Zgir8WwmPx0UxJcZDjVVpHdR80ma27P3eS/cVt8NBC4CC5lXKBJgZ56qZZwl1dHVQdRgy
hlQy+3ezOlml+Xssp4e03+bXwjA+8zX9bftDzIOQfJPCbh4kwwmTIDS4oev7rnPf7dx75qEG+wFz
FBaexWzK2MlOzHCN6UGH41q+ol08ZaiI35IEYUaypAeQwF9OW9THVnKOu77GlzZ53q4ifwGqEFOV
kw5B1uIb1D0RPjMGuXllz9c/I14MlH6smll7M/ulzDNkSLEOpXcZjhSS2tffuKYgWCwfB0XX4Tav
Hwh8OWetOk6u696ar0SoqNfNFQbc9UuW4z2hFs1Ftvy40htf/Dqlj7ubX31ds6A4U7OPK1cc8FSy
f5GXw1E2i2tPkAzAEFFmideTqrhUTxrtcOI1D2bW78vNaGhLSH7Kiuc9obYHRogXYUu0Az4JNJoR
2vD7H0rXfDIe05d82s6LGJco2zJgG22j4vA7iqhxXBmb2rtNT976kp/XjMFEdJJISLxcEKuvkCAZ
r8L/Y5MkwiHUvbdJhkxXQkXTIej2ssXtRKiIoUbrkhtslUU+JXhUw7VA20asDm4lL0uPUkyfVo9P
xhALnHdRkvzhvKo8r26Rvq9+b16sJh5I+nuu7G5DVjI9lZO0doVhoitYB0w7DPpDTnjsytoiSfjj
MWjtu9h91E4Lvk4qnbtl35j7kK6lWBnUFDlifrIb44/IktDGf732+l4TpGyuPVEOFmuH44xvWF/d
zYVsqpEk5tPPVvkf6TzcJ1l/ailJ96vu0m7DvZdxY40YJXAJEd6AtB0ejv2DOL4nTNxd4Hj5uhOy
/rHt4+j359jO7zNJFM8GKRCOCSH1a31XxoMdrlvou5MO05tikzAeSuG2gxINQ2qNqEuO9ku1bk8x
KS5Z+WeDsKyE2+1FjF43Jk06e8j9eArB5q55Aq6gG5z0CsduUNtexCOXqIbRCXO1fm12/bCk8aXS
dhGNk0fdinlvxmt/LI31AW0qQWe62RnzdPUwQzPFQ8eRjZEhHEoUyxRVmi7I4mITW5FiTHR8+cTG
aYwWb8fafohyApDS+bWdi3cA0ps/2X3PjCaJ+rGjaIk5tXYwbq097tdsfCpMRdglvvAq443Ucn6v
CnxJqsjfcHNdy9RYonhc/xJf9WnZ9nXO4DaNzHpOoKhDGvI+ZEtUi02Uz9Kbe23Inphew9xZExUe
eW7vF+LkOdbAMXLsknAPJDVYx5zyqiAu76vBLYkwTO4A/95TpouU6kzy0MYHs47U6tzkX0Vgd/mb
BnkLgE2uVXVzVE5dWNfjewlojiNe7PBU3+d9Evk4SkXXfCCHhrrg4I5AKPdT7urTbFnwzcXRriEr
kMCPLjRcnEMPTm53j6/hm7GyxTA9FzCdQMWVtPCckAU2Cr63HMUEz5U9IK/vYuYlmy8MEqb8hjKk
yrH/yg43e83hO40DueZJLHYDaaT/BFBAlU56v2ToFpEvEQfVI6HT3WzdrzDAhqUfumnERoQcMdpI
aCcM0dpn2c2D01VJlCxtiY/A0hEWehx7HCXMdRYWXSoJQKPycpfTcg3S34d1bzonF3I9M9kJt5o5
DskLx4dpPQrdiUvapuO+UhT1mMLyOMk3Ew4fKq/SFt7nKiWXuueRo8BscLdEyYyKwkDNXqiTqkcU
l7JgPrfse56PSBhiVAQGwBcoDLdTSqPWUhsoe9L3xUQpanQ4fJiWd7PH8enjJrT79qGpH8xqSaPY
KdH2ZT4qLCBnqz+uvuZnqKzHxESJ6U0xhIIHk+8wAftkTg/jqgJ3wflB5CWXxlYH42p8N0BBUUMn
X9tqjxoKmPGSwyEkBfLD8paXMXOO9S0No+05hu3E/pnL4mdOuvqLYPF0t9bGfW3UC2TKee2zLPCL
32Q6MLDDGOwGnKxjGUHrgrCjrWQ7ClLXNC9NvzXRmE0hZDHCTOdl8BNxHtlqszkGRYqdQJaFGxSQ
YamFPm4lhg9d+65fCDoy538nhxelnvUgbd7Zak3D3vauiycA6IsZTe7KfkaWAIN8qmooX5AeqGW2
5U57UWsUH6LYTlMDGIxzgwXrn4JQ618b2QSHxTWutm9np3T4yRzXvSAVt066Vk9xE2d7NeCy0XO5
V4t1wjQTR5vV5CEaAGJ81zpEjoAQwChIfxQvrV/QL1zne2EmX0LbL229MM6hyX6RJVFQVmegvv2X
JtT6OcR1jhxZlBAx3A5DnXf3y5LdpWxDtfAWSvscuv0skgHgetYtvbqWwWXlKxRPaiXpx5Lv9WoS
6pY6RpB3uF7j1AArGu/jZMr25SIQ0XcKieoRtydbJN8wKCfRBn6HwDt+a2+B1r1hvFOYWO5AlN+r
+CbdQMVSQBMSvDHdaM19VfgoSWCkUTF1rH2Zhs3rQ5epNKx5/DOXprzC27ciEOi4cqNRnHi1RMPz
we7i45DLH1m+LrYBRUCSYgdmCbyPKZ+Nz0/qVwCRD68iwyq5bVrE/QW5/LATkwZCBvBWN1FONkVg
s6/t7MISAemXn2JAbUjbwt7ig+4nFzFFOn4RPEfOZB9mGVlKS9yiOmQJMrvhcSvTU9k7L6nR/LKU
dtAKaaTrGUgQFX0O9geb9LqtdfYZ64xL+wsWB4QbLLFDuCIiOWcJh3kFkbs20Muq+qxy3myfXB6z
u2ZkIGxe+WmaNPf2E0IotjZGD/3LRMl8NtJDR2opASw+mT1lc5LiR4xw/kUN4VQLl/t0a7FUNktI
JMJxLpF8OG7sgHxiD6h989HBg4CKuHwcO6XDaRCXrsqetbs+kRD1XOPV3Emj/yhTdoIFoejgnNfU
TvaWae9GQTJXSqiQeyupGJyX27SULbSAJhUOvcTIhkj5iKib2Dr31aFvrTboyvYyUK9L9ehHz0ER
exIHe0r8U+dFoybJPhU1ZBiQ4pgWv7qR55lhO0zIE4u0R8Q2zx3qVf4U+h/ElfsIFMrfFDv81/rT
HQI2/NuDL49x+84lH9abWV/Y0BTbY0ISCjJog7aYWL81BfDZzSHIOD++UJl7d3s9tHCz8arpzG5H
an1VEWiLpDkdGDy4Zn8ns/GNqDBELO4eDFt+aoSwx26JPeKhQAGZkcED5mPe+n6wLC81qsrDmM/Y
XfL6o0A05zRMhytjOOZYN9uPrbqVAlBdoss+dFa8L9aUPYmm+Y0QRHXNn9XD+DiRIqKba+0gBs4F
Fqic22pAT27FhzXVzd4ypL1r5zQJG5IAfF+c59R6hGIjG3ADYscoj7FUdTWSf7IjFkapoQdEl4sL
quyBypXZfrFcqCYss63cvh0qdI4DJrrJWw446b8d23jX2ma6mmJmEnsiEsIpf+n5JbdnnH2dLlHe
dJFFZU5Aft63J6FQW6L/kbe/L/ZI7sjcfVXauUxt+TfD04boZm91C17JNqA6kJ4ZXm+Xeb9uYVy4
LWyO13KzySvzJwSvG1pcdjiY+Tbs5HMxkcfgdxSQFdSsAMS0N0wJ1pZoxGDK5uIErMnzPEZR2kGp
QdrpfZyDnREI+0TBEiq6Jv7M4x47eLWySGM7wW4OlJBhc+Ba4ppDTLN0v+kmseDXk181IHRAiOOd
hcgs0iumDvQQUGgLCtPVmPfm0D6rDHZxImIHbi9tdkjw//OzBPdyl1xJFvvpVHKfUyqFCR1B00Zg
2V5PUAzdIkMpeihBo94wSJVhWsm/COT6/SoVzcYHo91wYTtDszeT679LeJmmt0aM18zgmG8mD+gN
XHmEvJlLlGo3u1PDuIWBpl0ee/xOymDbaufqXPn6rausv6OIEfzWWPZGBMk4KVmVvNYIhYmazMAf
DRPbPDEnnitcnHSxiZDcka800Te9p8Op/lV6eL7WiW8sctZwmaHJGdwKBiiPynrI7/UK7Z9UXh24
9LCmLTo+n6OnL4oCDyYONLNMq6CIn42NTnTWZNS9OL1RSf4Av/RBac1Y50piPRq0JVQeI6gDEjFm
yXLmo7IetvVuwxRxLJbPqXQet1jEQTLHei9H7wLliwTXdV+2hW1rZpZg+a6P4AjRNLDuOnCnSNhI
KV5+OzMiE22QySfbJ8PLvYhLyYnIUNrCvqjn3ZDV93OxfMzVzc+FjswQTQQk2kYWicChVmzXdiPu
bZak0fSqh0UYHUk+4Tz9zLX71NrrqynEKY29N0ncfemYZOKpc24blwRTz14OjtjleaByP2VUtYNu
JnGUcFBkWaNI9mJa/qpe4QX8MRf7dRHpK/M5P65IzuOW/+kGDofWGF79aTglI2Cb731tihTZuaq/
JF3QpfI3Jnje076z30uLz7bPoZB7bJNHxIrYjcG+YpDPqSOhzDT6sBxJfmcibu2TZfNkczemR9ks
ct8bkk8Ki6Or5J9insxDQ0AlogPqgrxHDBJXi7jmKJ1Zh1IEInOZW4Qm1He8kfK6tgYoDnvkwSnx
AqIynWOcec1KNquBRfMsdfqfJ8R/hTa3AziMHWYeYTWL8TxaLkHddSuCxEaL6cW4+jwa0o08MU+u
iUOiKMYv30aiGNe8IqBo4O7tr73gduYBQkqcjPf2smqMoRjnjMU8ZhM+blzVZcgyxOvxjYcqzkzG
ui1/7t0yfzXovPTWmeCM0zyb7gU0g5sumJixr3Hd/FbrOJxSWa2PFkqqWPtFVGj/r5v8nloBa7KT
+GxPxYyuuJ+JMLM8J9jc+cd3933VID01yjNyL5C2VZQBKAfGs3ijjcaPX+NN0QCyPAqrzF5EzX4U
t5jat7LgoyEiA3DArCI1ER6jc/plG3D8AgMN2/GvRCdoUrw+P8nCgUpcdMlYy8KCmMmKpA+MmfTb
T4L5Y0hWCtMCnmFocaRkSu4hXbqYpV9lf4hn0CerAJTAXp4TUOS52K1q+0IeKBk9bkvRX9y+2BY3
eVXal7pq6KwAXN5Ue9+RZBm7jOn9OyH7PLI0ubG2ZLqGCiLZy8MZKj63tIyRdJGZYdYAS72tLtDl
5rEy+0vcl9WdH6O0WWtThpUBZDfnY3OmhDQgIRrljmCgJbIkaEv8tF5ZgBxOv9xFvfqyJcmKmjds
ROmXGc+4lqaKFACuKtWViJV6kRyWBk2mn5znxaspTakPedvezHziBxEgayBkJ0nLCelKN6N4Mn+o
EsUF3dyI8puWZdXrida9SUCsglOi3S+slFedCeu4BZ2ssmtum+8KYd3Oa8qUp4g9hG6VHafcK8NB
VGQPDvLX+s91lNT48CE4NwdlDnZLoplZrEDZzcj1fJDEvj0uJXaZ2mMwXXF8mgUSfG+O0CJL7ObZ
K7Zt1uYOb1JbnYhKeG58sjySnoA0Aud+WWJmro8B1+HjEcmUatj9tOBkqLgWzD+xD4tTsMgJn7pB
7oZdGuvTODVuSIY1mr+2uCiySo89ah9k2rokMdK+9qMuCXjtU4JzxQFWh1lyGdn938uafBIS7c9V
BaqUj+Qs4tIGjbvFFmxxESw6UzuziD+FMfN5Nuoz8fFZDGWn8eXHGwCG+VvXthOqqbpLO+9CtJ0L
Hg+kwuw8vOYIBl9kHs2pA5bZwab6NYszYsMf20CxyQOb0T0rJcb1OP1cqWDLzOmpnsTVbrcLSonP
qRA0qZWSKGqeTKiKOZh6lJ05vnaC1J63cZ0PcX9yMo3SaPpcPVQqjornSEJaSYO3KG8b+k43b4yS
ZH2STquCGRMAAPCx7QYcJnJ6R1f/dyNgnI0BP65ngOBB+jEUpGI/jEKdaaUpoFvTq0p6fBU8bqrU
ytG6+WdIUPdQ0ScWJ5kZZSqHLMhJHOqZli/5Un0Q8hNZyLNOCDDOXie9p2l6XSaK28vcf0R0T5j2
QGafv/aHKh2rB+jBu77uPuIYRKTu8zIqh+1VNZi9tk6uO8Ah2PVlcU/OyhiBCPmYIr4Jbnwx0mo5
Zoo804XEjwStHuW/d1OPeUDoOqCIOb8Qu/Dl+fV6nhx7DWwDXTLjGy0nlZbhOiobsqg99l2qr122
XhLXWM6ZS5SkMGBrpDSP9ogZpakN8s99lGGJn13Keu0pmuBKRN5pBb7T4k6p0DCYxQEW5nmYtw8u
reVoZdY56ezqIAaWiNLJrLtBQElolMy73IPeJ4fm79CijDUFg0NVPVuIls5Y+4ojQk3CxewbUZkQ
MwikJhKb4SWdgNrWrSe7g/iM3LPfe3JbR4csBXLZehhGJo8WQV01LZjxyPJi4xZpOBVkf0nnplBD
ipeCwZC4c6sAUCb2yBYaek1vuU5joDoo3wYVtEfJqVgNDUlTOhdn/pozXP454B2spvNUdP1Rl/yL
Tn+nHHqboC8zLgaEJ5OHVMIDgT0O6IIjBOx7Zp/m0rS4fvw4/yidhctYUBRMEkS6T9krgVGWc5kA
1c+ImziZP9WwfTbS7Q/loH4MApzIfXbqfWZ5F13yuIY/C8l4Iwu7xJMpv5oUY4zyiZOtWn2dHZOm
X1AJ4jFIxR0hzlCdeuB2zlbul5zXSjiXd18VpKktWffUgUFjQLCB3afttklo1AfoeZ/0TGq/P7i0
gdbOpeiAf9Fhs2mOJB5jhqKXIy3PrZeJC+U/QmZEYwz5X5Gt+sF2QaCHEpinZZ4K+5VDu6eV/OBX
DUa7hvcShZh7aWb/BoPR90MKEwmKuQMUuR4at0LzSnI5hyGyvKynlSZJT30y6L+ZyyQ+yvsxThxC
XPzLlpioiL3qlndH6nhMY6Bvr3qXDXjaoDpwjjE/g/bZ7v4/f0AqjTGPXHyEnGbOkwmms87aP4Ov
ctrPEZ576DnFeIBtAOQYxF/R7IlV30Ax8s/Esn+vk6kZn1poWo0joFJHY5ue8oxE9t6zP1dz3KI2
5kzHw7qXDIJ4E0At8sX59PG80Y2QvLdjS6SxNT4zuhJ2kt1Cl2aKgGLur3nKGV9y+5VP2+Vt8C88
YANni1uy1XmorjjXRrsmcSklThtDazj4lBhkLroAz2fqdnuyAEaeAjZe5qjPxWutubjlZJPGNBGn
txKw1jpEbhKL90W21eNquD+rUxrn3sszUm54TQV97qyAWl6lpX67dXrs2imOtMzswABAXrlGQlnr
GzLUlvup6b/S1QzFbfktZlaLXurXtvfpWJTomJhX9gigBtBSw4IJtcLF0GKfYvxF1mSQrwC/3RDb
cV3V+GUQrYQN0g29iSidPhmP8cLpmCJf7HuoXL8yfsahudNk5B/Q1j4ktVjCcfHJWqzKR0X4GtmJ
9E2xLPvLaodJ3lKHTIsELE3rHyxMZWk3ZGyy+r8NKc24mvNDnqqgzfJ2D57xpWJVB6nNjtsNIFKi
yARSw30+4obG2TWeczJrGI4GqKh2+vKojrp0jnhclTsHBEdFmEl4yhjcfmwMX7T1njuLBA3cJiah
2CMplLrAJT6aBztZq31muxdSyB7qmMDD0h/JpSM3QanhYM/SDsqYqAjyVIl5G3vexax4bTa3jjiH
n4baeLjJbd2Ep6QzAxQubvINDlsOZG1Y8m2uOkZRyKxq9vVZgoBShw2biP/XQgIxrGAEM6Z9p31M
QZ6PFWf+JtV/FppAYty8Az1QiPF8QtrLGPUwRDBmDo+ATY+GiMScL7WkRRjml3i8DZl/7v9atUyv
/AwzRmeVcSOFWSq8U7YigXJSYhPc8s4kTviI2+BxjF3zUtrqDdEsJg5n5j4EAHOyc16LK1ZKtmP6
/tqpRsyfQOP73nUom+tsOW44Ef+IMQ2nrdtU5BqA4tReufImWPfSh8PENf8/XJ3XbuRItGy/iAA9
ma8q71Ty7oWQaTFpM+nN159FzcU9wHkRRt2abrWqSO6MHbFijDiZpNR9V15/rHAyinQ5Usadeavn
GOVZDZ8J2IEXL+OwU9gQpCXFISMR1XWIi9YcFNlUrxk38LeXuBZDPhf7qib3j+zhL1IUpDdo3NwE
F3NljedFMqCz4zWvC4H1hFYqbqoIQ0DKk24nxLgZ6/BtGLNxw3H+Pq4YJEVUP4xe/clxGeqTHTDf
69vQAMAjG/UUioAXNCVtIx+tUuE8NMytAJTAi4v2XtJg4PZYOAL6A1yLF7joquuMk3vdSDR2bJ+P
pRlwRbrjL8wcKghnWoY9Uh6Y3xf3BSa2VG8rerGclJVW40BjaLuLNfcge4CGWUn8JCxx8a0w2Pcy
2IthfuxBoKLah2RpZfPT4HxHDKqtbQaLOuvGj5QjyCUNUqRj5rtD5+kDiKQrBulhM+gQfDlchSrh
tjYXzRmxYriRYr5W2k3X9ez+ilE9RUtwGV2gWCA818b0vup+XFlT/jp02XvgSf9GnouIVyQ0kt/O
nojmLB3wrnGppfFiDvMzUdhsO47LgK4Q5F2JDSO2H+wJBlDi6R9g9yEbpW7TGvUdUwl03CW42TTD
ufN5AbA7vgYVh1yrP7hsi1BOeDO+jrLf20PmraYc1zybZyrh+Wb6sGZC8ChYpqPDjLNrBRjd0OYD
alfts5sNhsOY29RWymlHeJ1NCjW4qJ+nUX/Ylmx21M+5K2o/+5uoJEhSOY4+9ahhES/vBuDtlxSB
s+paIkzj0HNj59Eua4EvCNr7xg4bGI8sv1jbfub8JJvMe62rrSkRCNyQaGlbAjBXmniAyoguzrXm
oNED5y7udG/8tkZubiZttnvlyufW97sTph+U3OhkBN7GSASb0MkbiI1X94QzacioiePs2oXlOCw/
C+b5gGqhMPaywxy4BOTJNVk2ZfL4SOgAxSRK6u4Q8Xy5SXPoy1bmoSPF9VYt7Uf5BEIiZRsdxzaH
jvzqWP2WKyHAUmvSg+GaV9nP3MTqLN0t+m7YeJxGvsYcc/dM2PomuvUCp925SA4cna153xrNA2Z/
Hl5dhGNgokEGsPAqqgPIcsyNvs2Db2y6U97EFm21zc9QzFevmiSngLdManURNv5/I78TXnbLooNy
Vh5LuFmfrD5EazZv3YgNQkYf/Dan+8VR54bU15zau4yTTJ9qLGyOXpUMrkZAJtvp/GMgm4ce2GoV
AXjwO/2cqf41r515a7n4fA39on2MZk7+YYzAXFz92gbo0PPY7SFDmgLinHYR7pQW+MHUfk5b/FaU
eSNzjGO2Ccdrk8+U04Iab60AYqlEAF8ComnUEh5N5FOIQ4RMNLYi5AvupZ9IdZzOx7Hl6M4zsAyB
PIfss4xz11m/vug2ABcLJCz9lAa84dkKbxDEvkOffBAG7UJFb8aCJMua6TDZPb0sAz0oxJnxx0X8
w4WbuGvSSyesLZNVtnjv5GYYq9dygmhR5P0rnh2oZNEOX+k+40uYaDt4UNQUsQLFyZ/5Adu0XPsb
0fEEiFLec7mVzXzbLINt3+HLVLytGyy3gXeFKrBuw52lxblNgLIZoXX+wHeuVnZIG01cZeRnZt7Z
5eKAINnBfaL+UNjRE5InK5aQODuj7i4rxX042ubeKt+jaKQk3nj0WVXpHBU/y/SX46QjR2a8A8No
pauu8Zg/+uGzK0dmGX966Fi+ZFoQZMnGf3bQPZj4iXrLJE2fJPp2GHiVLU48qyDwfvGkwUFAXSyz
CjaGFV8svy83ZRrc0c3gIYOYxyyM4QqSFkIMdrhA49KfVik5NNiUx6lQTJGRe3R9sctnkOQZtgHW
cb8wrd6bKDqjxXKCwckyc+CBgElokIPJHCGwtdGZWq5XM3ONXWDWX7abbekkWvviMexGtQqK8nlY
QrKeV3K1+Wo3RuSGs+Yn97lIe9rLwAC8lu7DmKijwdBxY8/Wh5kk7qF2MiombPRcj3CuW70QEqaT
qaIrrRTluqccDKnDvkmMk+fgvUBTea1SUPRVW3LD+mpiRHDI6Fcze+hn7h8JAdUbQ03k73swiRLz
SCLfnbR98VW1VlRzZyUP7oDJ7iYdaedKQoT4/mokp6AYbUadKd8r8wLm5Sq19z5ODQWZXk0GVD2p
0fsiB/BpWIx0OXFmgHMA9ZvlRU27+Cm2BEyjrVScNQAufOYqT4B31UQak+LJ7mkNaYgtpZNlXeM+
3gclxvM6JafiLKQUXRLL8IgftXH8JBUhsskNkM4B7LG5frItytHsjMqIFE/F7JfP5P6WH8+byQV3
GLIAsWxeIiEVungbXVSY/bZ9a286N4q5tL2tejVSDD5G0rGhgzje2zCrNTNHiN2pnJ0fDymIpk2S
ElbxHkOdN6Tx0znDkT6jHncu+jmZ4k2kk1vhs9icgxtw1MHfawgO7U567XBq3/ux9rg7o6WjKGI/
yu7CKX9oMhPRAJu8XWUbp0XnyQvasKz5NucevZpke7B66xkZEfHJmc/a63cyQmcMQpaROGqsYl7b
LGluqrhX69xCeIx5K6iOQHzgX7yqZ0AYa04r1dWmjDB38UTws0vdY1PprY+FuytYBrFvw2Tcjqw+
zK85+gf0h/FItBUpgR/gBU8OxUHbutYHDIurZHCBhPn7Ys7RAGR1SykEMXOrvnekf1hUh8SHo18y
YlZdd8uqjDdax7Ahi39B616mdum/KLtDyPnUCVeuWV0aXOEqtikAa4P90N1ag387zc6uNhhWQBbc
UAqHeaahUUSrW+Wra2FNJEkjIPl9dDdnPgcbPLEYlGFle85RLhph0O77AI+ebVE9kizWpLLilQ4s
+98ksXbaAcHabDMWybufz1fIH5vGx+pqCc1lAvGy4vTCTsm/6VvOFx67EStjVgEMwaPRwa7XviYm
lr/aIflAYPLGwRdI1HN4yOGKly5QtuUijIz5aph0XyGjmFF3BEIs8I2N+45FXR7bV+aknmf64BG5
Eucq4jqbF39FgsjrVvgVsBFZsX3kuH2FDQd8r3usBWMTavzPUOt2MzvsLxtk/E3mt5vWnK6hjbFu
TDknkUFaRU7801v0K8zjKoEtkuBfsif8TSxBr3BcVk1FX0Y/dnB473psodSeWJw4wEu4icmqe/51
ZqNgnzVl60J1FDi15UfqevSY21+yjp6j6MQcRWWwAHVIc5FjIsQBTp8L69Rk/ABc+TCaAc9kA4dr
ZDrPU9QfLPXb83qws+GuZ8zFR243+04vxmh/dreI9CxH46THcJ1R4dK1F6exabfwQW1lcvzmb2LX
T7+jYBExpL1zrFzKKTod76ntWlFYPWx6h781082KFpF433W8OoHiCKmj07BYoQhh4lCg4Z02qZ2F
SEth4cVagrsmSpidZmDeQnFv9oxoVfwpO4ZE+gNpefCdX0z+e1/H2Nv4CwwBiadzALYvdQNgoyzo
DEkDPsEjMDSRevIypCXL3oEysHIH6GwNdj5zPdIt0j9R+viypLQqeVJ//V2VOESJaLagCFgZZ4qV
Ln6+PXafs1HTk+OE1jNJxnGbEoydIgqKci3vxlFYq7KbmdtpyFtFQ/E1oFWt4wK9jFrMtVUvrq4F
YGzAmbhpLHzWptZv5DnMY8guxRwpFesYVTduJ8sL2v/sULbSNOpDm4N9YP8isWiBEsARPrGP8HMq
d2v/WEizubR20x7p9toFmGIvdgTfoGzMJUiy/G4OyXC1vGn3fZOUx8aoyuN///XOAC2PPacP6DT8
6t8HvpMW/d7x19rQYN5eeGNzFpt9aH+58aJKI3/v6LkFN6yMByMiG9nTqH0JAqpoZl2z3EBXHbQ/
8QDg+bnEfB8G1k+rLJfGm9k0b7HhxL/EdRDI55iEZ5bd2w04LLNxCAwzRrp5m72UHMrWqai7O7Nq
i13MPwvdiXc4JJ2If27q7ShMhMKQWKwHWkSQuUptbG32eAp1+/8+pFk2nv5+Le5PrCHD49/vpSp8
VJjZd//ny/9+0+vK8Cjr8//+KSGP9RNxauLik2jI6LXc+LA3lCxHT0zzMMn+/wer80HMhOXedXLn
1Peh/d8Hf/m0ybMcryjnPRTZ12KgIuvv1/++Nh7iEK09FG+y1zYurO5+qkk2Gs6dMNiiRHo6hLAT
dl0JbBFc6MhLOgO3akIObhANJeciHv0FnNyIDgTLZnk/z94xqXL/2Jr2l3B55yU4VI6SAytGPzid
R1WjkOVkR9aazmIP/BSFLtjplwgBPWfl8e+/rP8SBWIdAGraA59qjtJymuNEvuD492lRt/keeRbI
WNEch+UrKsG9O5jp/0qDZuSZLFlXqIzHxYhvJYzI2eWsHif/forIdGAhk+SR7OY0NL8U30enuW2X
a4gSMIdvRKhLpRrYd2EC5hl2BXSipqk2PYFW8kidcZxNaYB0bRzj+N+HZd/f2ol5A00/OhZDbvz3
oYobRIKiw3RK0Al9j83M35dky5eYi2Vrpo9XOB5kblKQDEZ/dr0VsBq5K7rpMCO3HD0K2tXoqFM5
QGHsurNh/mrTqo9JYbCk8zFvWWNwxCXHs7fFmx5ZcX1uuM8eSqPcKmL/R1xuqAksz9X0Sa64307y
r2qlxd8yW6xzxA2rF8m2BM3AGAVPkjS/WGbI5vgADjshc0LvQUSgx49sftL+CT1tAMUP9tPvq7Xr
W85aDxlRygDF1LTmJ6Q1PKpe88mca14otBINwrsc5Qd3inCFriROCUekWONbHfUENsWhMEKDFKKR
Illlg4cVGz/y2nX9JSFCD25jb1wTJIfOgUtYU41wUZs3Y0speuMhwrHfPwWqSk4mdcgriS/HCleq
VjwdKyihC30yxL6HnZQIeZc/0q1rzAuB0x+32uo4DlDOh5QbDiu+RYo2/qlIlAd/AHqt8W+5NRVr
qn1GXjozj4Dshk0TYUNdS5os4UzP40ZFz4nw3tMi2quyequcU0U9x+hn0Kqo3yg52HFUN7Zwym76
9J+MOMJBYiw57MKGEB/lUO1b7R1HTazCKQl4jW50LoC2x01inwsjZX8kooNuSoBDZCq7J+5zvYnQ
1Q13nWP/sKns1kzyOxbIkmu17FaQRJ4DC+48URq+Q1YOuqZ3MmbyrFk8VWGwtsqSHuz2UcTiE2h3
tgmq5IpGEpNpeS+SMKLfLllpA8xlO+xEVnRLH9ku4VXHhuDde9jdpYqPqhW30qFPFkMh04Jai36A
B6wI1enWX9cyv6+c9jbsnV/JLQ69HmSdmaBcQeWm0t3cY/fUsMRD5ZerWBQPU9l7u1ZN28ZLHhp/
EaSLcJM40SUdtb22wyMPituuah4NJfobuwFxV9j3BBxebN97DJfCuaULAI2QAZH0YE9qmccovkiD
yhBJ2/kcw/HTEISJiW2G8CvnMAlFxdXFq7+0nmOSDpA4ZUksa2p7SJDRrxIgZF2bhRFTUR6+6aJ6
FUb6CpQLSyLVvgwNreU8QnzlSZd/p7yOrKWcN5zgCG0DA74NrfhmtGHfj254nw78YWWLscnp4QvB
LjY22fLUHDUBeMdDcMML0cTFvQ76b4Zu58Z8tTIHCzl1lvFgZrsMLSIywUxMKY/YnvIbN/9W7JCy
TP4OsxSHQjXb1oieZgWVt3A3HSvYC/ECBQXukFflPmiDV+rQ2BrEHC6aiDFlQgwMh58unSl6EMiT
kbpaMCFxbZNzSKJ7Nj4VBxXy7MpgCe+ToTGAKjHAWQ5Nid6hirHb10V0G9ktdbf4G3eOy54gZHmW
whjrJZiAMfXZKRpspXHSsWQ06v6dXizeA/bKL10YY4m7KYb0inkfhKn5abagZFphf8sE21eNyQ5c
yMyC03PfBBWoSDTgWykX3ril+nGdztiY9GNrnzsTQKYCVlf5bpsdJFz/WHcK1GXBWbN2Hohv44DM
4Ue7zHtZO23DkAhiOPdf+NLPmNeHpUyURBTwxbyIPSCEoF0aXMhV4cEgnpvvbja/2WDEG9kKtB6W
fWyZmbInDnOsT1esxPmPnqWFLRu5cor4rYZh243UJmrbxSxYTO9T7z+4qLQcTopjn+KYFFHBADQI
jIhjjg95br+VavLjEES3NcfyiKTqISpaED+z2GT8aSzA5o9yRLou5mJA9gvvcRzC9Bv0lVTosM5F
+WXz9ORl4AdaW8w9nsWTIjNf/HAmrRZYL7JqNmYb37ZCP/WW4W8zdR4cEe+6GooOxqtN4jccLTC2
1d1uVgq9V7O/RKROkpHdon1wCcy4cfPgT49m1578PPvB3YfrpsDs2Q7P7AgOZQo1Y7Tu8mqqV8mC
yHSLgAbJ2dk7vfoMoED4XrydnH1sD5eyneM7iPgA/+wA8BDSETx8clcU1jLGSde9OjGrBB1uxjg9
VuVShz1G+8wKx20mcAYUA/tZgGg0hMELhfh6mRt4XG0JssAfKhw0QbPKbSyJczofgwijoU6AbJjE
oAaZvGAyhdw0RekRF8bebOz7JrsCkKqfCTCPj0A3wOaEM3drSCNqkBKjPK2h4IMc0yu3wCOAv7bm
xcKRytkOAnaVV/dlIoqr0Bw0nbaGptatqcChW30SIcvPsj/0ipt6oGMaxMldk9oS178P9QfLjmDV
kpyuhLLOcy8xVlfAbxyhzWvqxLhdQ4mcRTJeRd1D9Ene+NTmlNF4hcePbo7QlHgxi9hcpc4jFge2
MjmzYNQG55JZIlp2/bSa4NlPy2Fl0ZtAkIN50DJIY0ZADMbhI07c8VxrDXqyZkPDj21XkNvGt4E7
Bd8A26/8CaibeQY/zsY3HfbonAAa3IjG+v48MNjD6bUZxJxpW1MiF/ItuMpEBygRLV277O5y2eDm
jDouLivd9P7U3f39ehDTGKPtFtlPdHdkspu19DEx5ZJISUxh/DYyrgC0k7upDOX9sHxAjD7Lik50
u/bD22XYKKcyuTdi0pI8wJillk/18oEje832mV7isadU2Z6E2v79bmdl0bql25qDIV/H5Y01KBob
1Eo/PvU6vxczNgePIlo/4dCEjOejgU0Jl2iOzs24jYMk9X3BhWodisg+VrJ/7uKA8hPyQmsWGg8e
18TenkZj8d0EeDnSdThX6CQtfQvcX54jBQKSJBWszTp+qRe/eDf4lJSuWSiEt7VSWN8SeRTPNeR3
Jiz3TffEzUWxNIN44dnS/xroUJuIjNKaTcTwbNvQal3j6e+TgU6WkT3xqtZZtU9Na3yuIZkKvCeP
f5/lbbwNRi/aSRfTYZ0FIw56V+Jj8W5TETpXOevyWbvGP68q6svfZ3MnbDq+tNw5tnxw3V49c1Vw
RzXRg2qZqmfbmVycV/24+/tdc5xWszkE68BQCTTuUD3zbul3CmMm/jetn80oTA7J5DuLxZoEpM/4
42HzPGYWBBII3/q5CMeJdwXrkCkNYBXiMnxpsrQ69XFDXGQIL2ynsivHSzDjMrs1s9ojemFt7RD3
febxoB05OVkO9/aRGejb9/Ginbq8VB8Ae47AVlmCFGV29co52ky5QBhwh1PVBtO5qjsHOkhIE8tc
v4NsISSZ+KtqoKWgpOJz33uTgU+tfTJUbtwpLliHr64iI3zJFRiljNPVQIBgzxEPrCEl9TctVVgs
5KfHwqFmNRpe4ZbjFgxT5i7e+3hydhOJBFZS6HswZcjWON9NPnQbIhAc6xbHQsxKf6fjwKFLFWMF
CFkMunHOAgF7S+WK6tDG4bZtkw1WRhtpOIo3iWRuDQAPTE1/V2rW+Y0TRhtupLTq3ipZvtp25iKN
hI9sMhkES4eniQU1A0aB2mGVv2TzWK+pCbyXAbFPk/rFYumTtKvhJ6O0eWCh19cpl2Url8ETcmbJ
+U4ExEZ5pkbQDRlaeGyp32iervS6uxsqMF7A/2G8xR1ZRh7zVrQYhC3S6M3YvmVO+2ho3twV1DA6
3uS5D24jtwK8y77D7UfyFyelyBJEnMgWdvF3xv3Lc7maxMACfnLIv9aNYtngeGBNXWPDXYXniJge
XY4x7TgsHhe4Sj32XE469m0xDgFESgRI6amNHNgj+MGFhPtnrA3YdILtn+X5D/bo31uGAiPqe19D
CKdNRsY6hb8BXcE65Er2WC5aa7c8DSnGrHfGO1jYaD943jcbYmToooPDFlu7cLAAiY1kgwG18Vom
7ocM4UBqZeGjINZkxZySy6SUVEBUjxlDYeFCUODYts8V07kRsTkKRG9yt8EH7bD7mnPrDh8AKx9R
s14kHTokAWROshe20oxrmX/f1AvJgnxyTXshkhXifRsFGyBOgFf1KIghEZP1TANcCWa0BFEo1NNv
ziybO+G1BmAqHQ6IQQTMMnZ7dpnVd6VT3r5GS42JyyEqzwzeb1gDE07YAfDI1q647SdMlKiX+JPu
4yzP1kjDX3L2xcbGNM4EAPFdFXcM8k9ZBYbTEUhPWg13nhA3mKzUZqpMDpiCXEgJiqoDmGO21ncV
2W9RHAw7IyfvRbky64hhXvVFMZ7KhPYxn2eRDGjPpcTgoXVwtdPIqdZ90qI1uXfa7X5NEX01mfED
akBOi3tSsrYurP6SDeZb6jE/TbFBBa9925WwdVHUJYw2RPsRLHAyDHundoeNk3/Pc5qv0KnWIhx+
5bxJYeKvcnkZeDkOfENoYcWnbpK9lvWbkOFwCHm/g5W8DfmrbtqCNi0s4nOdvNd99JwK77lramuT
lvqK+/p2jMYfVhn1vvZttpTJV8Jt6DDSkpgo3G5RjlOfnxLqaFtdzSR+hjyxme2O9a94A0C6Hb3u
1CjuNqE9UPvqrHm4uDtuL/C9NwHppD3i8RMNe43JIT9zlPHWEauIgYVgUgfKkI/BTfCSpXSzsxVE
v8YZmRRWcksUB8z0xJG2de+AogGRYG415xRDgM9trrD7FXEHJLJwlWtAcEE689Sb2RQgBqxdR1N+
VPCAjBlQFLZwDrD7KiiYzArvLlq4NdkUXO2YaIjDaw8U3j4JOVIFEiWY3FmOJ/Dw11M7e7xxw9d5
IPmNT/+qXSCKNg4DxPSJOQxU1gbEC6601NxyVWCHRi37mK2Buda9Uvb02tInEg84eNBkCGXguWfH
Vm8cyBCD0sbKS5CtvFBipjU04OOMUxr84npCoMnSqyIrsA/5v0pKAkIsCkS4iRanyMAwcna5nfGE
U7SrFgj/1MydihZjRo7YveWAeplKUspa+inaUP5qxvpN+t41y6ZHlbRQe6P0eZoKb52p4M3lmTA1
83PazIsWM1AkELBrqxPzPjCDx3lQHGWSxR+OnbGbqYTxMn2q7faFpCLJWzqEZVJTFYCXHfac0huX
RAkypUsyH1MAkySFliWtIH78y2YF/dv3kQxnStEt84vVWtnEClxajB2vGvehNMAyeE9BEom1P4Sw
zkFJTIkF/bAID3kfY31gci8s8DlgTPGBY/7xAnaMzAYr2pFwRTjmY9SHT2webgsx0SCWiwOyLd/u
1O0sw34uevkvN6toQ6psZgHfGsNdLtx7xlC0tqxFjCz/2S19N84PHs+vJI2vwdigRc8FSR+Dqnrm
NHTzD6eW/jYkX4jZ3yIvCPuqncvHDNMPt5JzVBpX24tOad6+exl9ln7PkSwuPkYfpUm79roHLMzM
2G95WmMti12cdYZ/ofQEdUMTqJ7T6jzFatwtAbaNvg18fjL5wrrxJ+cfJT1LPc3At23Q0g2bbQU1
BgdnJ4CltN0WhhCrviU4UsDkBnD1HiRcaSgNkjAxz8EOaIboyu+8z/7VFm+H2HolZLYuqDCHKcD0
4iB5ZmE4rpxBfcAOQBoc68fUlQe3u0uwRrHxwSvkwx5pG/41VhM/TQVYVFYsT1lIoiMXZNAtbKuI
ISFtl0XmncI6++LGu/ZNFshUxx/tGpGIs9ERevMlE+24161+bMzuye+7FUH6p955MPU8UkJF+F5Y
xTONMcfY9r4MGZ7GlieE0RAirRr6WP3uUkcc9Ic8WEOQPbct0o/rHBoe23tWrqeeGnGe4fYu8AEK
DXhR+uqmZWjQGAq4yttrz6FpN8D8i0ouzjExr3PoNWuCfbQHyo+sas8uJWc8IVFILfu17exzWMY1
CtIi87sdNxpJA8qvKnl8CE3RhHI9e18XmO2WHEMzoLBCbuPmiYJpOcwwtpsvoDUwfGt25reJiGG3
7rNh+BSUFHHOw1agJvCeswRzbIDuHItdkc4shIcPq+Geq7BF2ALEGqFNu7lMLt8C51aDW1hFS8it
9JoCHSh5D7p5PPmGuMdO9Zjhe9sIIaku9anmpqwrT0PMedwLlflbWW6/owWLHFpyJ5z6lZQKFVsj
lXeh+GxRF2luMfW9qJ5an5KFMWVXhKAeeN+Vx+nfdswzpaoDl6vtfMTQtNjJ8DTmX7svPRhYLop6
kyE6tzUcvCpKD9yFgKREbyJOk02dcJ+YDMhenjRZoSsN7jXMNmaF/8n230fq7VE0cl4ycBdqobIY
P1FiMryqbD1FBm7QpjtOy9nIw5ESDkw/vFWePJvRrumtT9TDufFQTd23SfffTlwfcBFcE9vamlny
kaNvhB2E1lSgyWYD0MBPq8XmE/VwnAIGqjmxvzvu3WXqgn4N7Rfl9Z/FxB3bKFJOAO0PtbjkX5HE
s/pVmtEFv/sLvdOMsan1iqj5gxHe8vMff8RVOFf116QwkzmKko56BqXugJSrxiZfu6aH2Y32kTmK
Nnnl7Ein4bM19I71++Zvz5KXKHPcT0xnfge3copb8sZT5X9CZd1IX7yEcf/kcxUHtZnjaPoBZwOu
cAaok3ILM1VK9Z73e0XWvABc2YUlwm8DNoHa8xvyfHjRvfQseqDSXpRucFeYCN4B4jWxBl51zHI0
u+n0qOO2OzbBvZcnYl2VxgclecMeqScZ59NUNTPQEYDUdtze6yz4Ql2/Om44rue5vp88fYny7NHz
gcmbkjrC6cWcorUVmP6aHs2XIOe0AblcxKiwOCbh55Dq9Kvww6IUaI1oK2G+cH9yMKOQqf4gS0dW
vHU+nRgbghFiEkuJu3eyW5kxZ5sMFd337Jc6bfSeAqgEhxWFXX5FDBcteTPNOMdCgBqJB7g40Iip
TjB85F19mAqmkzBq3t1WAqt3/iWz/Qw90994BawP6T40YnoiW7qzzP4ZuGJ3YZ1ATTnWt66Rz6qm
XcGw8D1U915FsatCbexEuJb2HWUdL3oY916yOD4bIdYhlXBj8TkK/YaRqQDTYZywWvy0qOfHllwR
nnfOCm1uYpiO2JNrwnYhy/K0wxQA4e8yE0+9aWzuNn5U4PSoi33qUvEDgg+pocR8278HmfzqsDGs
ei/X1O3h3Zric5BRW2Kx0xzc265DPPfTAOTtSGNpRfnYJEHpqTfAjmTrSHKslr/ND+IPwXjilwmR
GMhsY8O6pvAQGXJJR43kKHHjVPUzObBDP9lyV1sZ/seMouy0+jfGBP6dQePFozIXQCCFFIeqxd7F
D4hQ6kObScZfONOaN30ZVu86X7o9UzIJPvQ/zob5McvyXwHugbx98GSzm+pgqxPf87Y2BH+GANKL
qr6fZXys7HgPrWpFudXFSKFO1nXNZsfzP8xpPiRZ+ZDNg96lgfwxZ6xbbOYYRvTL2Egfx1zurd1O
nGIXXiYlJY9BFD0xqDOSmpaGOUDtQrmfrTCiWzdL1tgFGSHjuV3T/Xz06uYcmww0EC+sneOgrfJc
TKgGACFIw1udW1cnqUAGdcEHJFB5CouB7zDEuqiHf2GlvytfTSD15RoyGgs0UJbrvst4r6fNBobU
uxkP2a5uLMxFyYzZMOXmkDolB9m5XEtt10czZjzpoFeYZAm8hqZPgJh0+9Av1iyC/7Uz8NrkBTFM
x+kuHhb2YiDi2yKpE8/znxLzE2KXz/8ybYYuItPQ4+kLoCIoxXajG2mE6KmXCoPZvc3R501S1rjT
111WI+117SOOpHvhjqeh3HcN8YihaAVfIsM7hlCdsZgCsRfXuXmcfONNDKaLz4/Kryh6t2sgKaMa
kb6cZ3S/pZMcZHDqds0hDHEa6ePYaBbIaT7uVGR35965FAY+m3YM5VaSd69nkx9uykgfOsdubDhx
wx8J/NeeyDN5pZhKWKuQZJ85J9PmbK6tLiWeRioj7wUx9Mx9TVWMP0uf8i7UP87gPXB2ra4ufkm2
Bix1fcFCbjLSgx+LoxGTG7YsnNltCuEEOr+9nGXitWX8RgWGk6Q+sXRTe8UrM9TzdQhGf92OT27S
YQ/iQgln8zQ4RA7N4dYlVX+Mxuls2LMPWsh9JF2Iat8ZuEpRQrwYHspU4oX1gh0mCPqHX8wUIrCR
mreRmuC1xemrL8OdAu+CbxloUu+BIEkrfz0y8aAaZT9+4NQ7Vu+6nbFSkMSUwXSqs56kcAJhxpmd
7dihs7lB+zgL3h6ZHF6Mmoe2dHr2efS0c7v7tTk2Qfi3BaL7d7FYKRHOo72ddJy9qp9GLebKHhjz
tB/OgSOu4SToDxIFqKO0+gaAsxoDk/NbyJbOsAnU1tOl963gaLWZPpgtoBHVZZu9aOqIlthFgQc5
hWRerc2SXW7kfSOHQ+L5NkZHrLGp+zdukz/DYMquuUN+fPpu/K7nVBvXm6o2ttGUqjN6zqfTmeRd
/4ej89hOHYmi6BdprSqplKZEgwGDsQF7ouXwrJyzvr63etrhPRukqhvO2acGT+FVhA323TNtKyds
T4xuL655yUzAattxQQNJLhGbTxrGcTEQRTYTLWDt4GBlCveW2TgztUvlgufxpoTtUOSeOzoZkSGL
aMBHMBW/Ae+h7q8cuNi86HxoJEtphAZ5eXqPqtQne4aEoRH7JNGQ7gdC1fM0yGe9jXcqHpEJoXCC
LmYyl0U/7SAP3mktev/I4t2d1jJkR8m8raLi6vejo8hsjmFuFvk6Y3h2kJCHVlOE26jjcDtWvf+W
CfgdY6l2zG+yrTQbWFCBCUDJL5D2u2RbIqsv0D8sScxCbTuvPhDOhe0xV1jEx+4vrsNziXt92Y02
Epk4fmscar8w3sUKa1VuN/mmxEUpMGSuBcQpxnr4zMgny8rnibCUgXmD6c0wsPpd6sZPFWnPrOZW
vq0uBYLnTeTgAyA/K/A/bebbdRJ+dTGLTKATJ77RZy+NvV1astf2WX726D5WkVYhbeyTVeazNq04
AMXEc6aLDBiTWf1yW+jC+kX6Xa4jfaNrSMV8bzMmvB8+zAGOHoV7ejgGCBNgOI3Ag0hXzZtn05q+
wz41KPtW0k2u6M5hUzXVJor1dwv3BTOd+McMsPv2JSBVw+Dls6C6ra352y6aB7+0w6lakSApnIvy
9M/Jzd5V/zPV41cdJe2+SPKvgYi8IcLHD7ch0ocjqq52zU30UdnOQfTjR2jgBkS1gKELcCftm/hN
We0ukZ5DtdXmWq9t73HKbsCdd/HDLfbtDGRcvixagP5Rz7wSi9c166I7KWHIKZwtK7t3jZ8WGD2J
xBMlFL8FYndNnupAO2FFWdNRoeGqHIH6fZH7Y/BEgPC0iDgf7EZ+sP8dOGKAS0w058uYwWnQ6v4S
wthrNA4Gtw6CgDYuv+0YDXI3tg/NgNepOpMXv7M3cdPPuSOoSThgSY+oyicJgWk9CWuvp5K/k7eU
smZ4FsgoGLd78OYt3ossVwev/yk0QmcJw5trejbGKvpHBuVHQGT0wkLbysuAUSzNFePKbtqWPdJc
ZlzsfpvmYzBBzugIwJeGqX+NfU2QM+PTyW8XwtHHFedQQ67PUZr2WYYk/zlzaKzFU26EwaaeCQUi
ex3ylLYhjMSyrBymuP5v4srfElPQQg0pF2xtYkdrKlQNwNZQaOHPqWZ5C1sOWVydSH8tSvueA22g
1ovZPw48Tbo7j4TzmkVX6j18nTON3yv2q5FKvXcW1TllxI76z+OG7OiS8Lku/BFTnm5Yu6EeDyoH
4qiOQ4TLTCIrW0gRi6exKTnLUmDNUUxRh3mVfzRNzw0rUhEEKB8da258SdJLE5yvqDEwHCCqodRc
ChVf2OhNa41KZ9kYp97VOjZxBc7GVvw8+a6bre0IQn1hySN+RDJq844NhmEdCBDMt3ZhncKcxxay
j74rrI6vRcxxlSXLn4F1fhEy2isEhZnm+t4Tem2AGFL81YPlvNQ4wheB8TomlE8+c+0Jn9smywjt
xcTTaOqNxweZsV78umxtWNBPlNVzdmZoRWeXcgPJ5Fc8xFsR4XYoiZ3phhUndbfsSRWk+2CTUfBG
Mas7ZqGxs0epb3qrvkpf2zudWIMaWg0wN8zk1caRjugo+jYispwis3j1Y1w3g53qywzfStE3PB8F
+UhEphvTb0u6GugnVCFJF2w7N9+OY0YKYtn9GRWnpJVEwAJ4Ys0SA2VENrdRcpjVvbnrqv4RRcUd
5NinissP395GI7bavJZXlcQKj2NzjCNoKwAATkGAAa0e6a9qr99EgW6u/OuYjGptFiNCOemfZQVW
2Is/Iq+k2mq5pYjsocx3kRfnE5A+ZMTfg8NWvpyMS1HpVKxxQzpEklxyl+K/xqe1wjDAXc4Sf2Ui
e8VMxziOafyvOWDdLVn3otZPVp6X/EZW8VXo28TSMR4ILh3bGbeeIi0qRXZCFzJCjqj7VwS/FW9R
0kIqQlsPvDygBY9YlYg6DxeI4JaNybQcNjU74Ze2ViAcC5NiopKntrHOBn8m1gXBKJphWeLjp9Pz
mHpTbuEwkHbWt79sTV6HoriA5gDHHF0lN9XGw2XLRBqooxHrwZ6mGwkUHoEEpRX39rIZUSEZ/TgD
9Jx9GWf8SF2GXxf9m6R9bwhM8mYNET86CO8kZqXppygWrd6CwFlKPsqqi7ayLt6nutj1NYoqlxwU
aso057FPKEMIE9piTocQM7QHHT45C7N60qe172CSNoRB5qSV8q7JVntOtGgvnTDZ9EhmljFci7Xg
71ppXvzeMxnd5VF2Y7xQPblyZ1oMDNirk/lApKURaO9NLRixKpPZl1QPqyxvyleC/RwnbsJ8sGhx
nA1ZHS+Q1H2w2TgH9DQVNSRbHlHR7RX/60t0nLYLI/OnzVTrBdtVxGjjqLd08Q7YrCL5a+YZTj4w
4RoCDgThpv96qSvcavpVHAaA0GtSPZKVo8iyr0AUZrhh18HASS2Z4CsDZhVC4OmptQRXRW1c0tFm
3FpHA0sC4M4eED7BvyR64amrrGApg0EuVOofR99kfzfwnHVYWhLNDTFnpPOBgviaN+L/DRINvTYn
NqTLukVa7OolViAkJCbHW4qWPTG4hdy0egwgDwryPEd2nQR+WqFbnAeoM2vpKI93fDPMp3PdWg0s
onbHHWESJYJFHRoFwh4H6WRXvRXteLcFqM9A4KtuOOUZEJGHpacfQfdWTQ7sO//mu/2ViJpfOISz
idqQS9vnQinFj9E2d8dEsOBJ/W9IseWbvfSW7D8gI9ZUl6bPNNKqYQKWfrrkeGBKyIt1LYSNRIZS
OggIYw2YCtEJsEz12DTl3mdV1j+ET+6BzezqDFM0aYK5dq05qGBygOrAdN+nd0Tci9DutopSk9mS
QDjMvLmZvuGyvkeEfzVsonkid2Ci0ItocCm50XJ5yTyQ6P4UrhN/uCd+BPgrEOUi+Sn96qr68d0s
5DEiJGZxq+2GxGuwLkrqL7ndvvYmKGGj27GaeMqc9Gmqh70VINkc7V83Dm+itd/zlGPTF8hDDV6E
6JcREd+2y8KgzBraE9oPmJVxZ3NrAJ6EoudDR/r/H5ClDm1NRg8toQyZzM0AEnQYk4PokIhqSqGx
y2yEbsybR6THoQEDFHc1yyruCnMiYSlPLgbiukSxsvHVw+9wX9XJa4mFgOXBsmPD0MrowGAel5Q9
HMK4OXkk1VVF8ASreKdF9Yvr6zu9YayPj2GK7hFrBj0EzmmERygLFAfzuISNfEyiGjiS8h5o4c2b
hnNtb6ay38VFcXaGfpOb+S4Io1U4Iy4M/1C18B3JmqPP0oLwc5goyjsEgyhPcP/Gn+A53nrLPwPK
x2by5AXyHNv+JWq3lOPIVvrm1bDbveM773nH3KvA26Hn70Gbkx1bwATjlbBGjDN2RcyjG2/HChTb
FBVLsyT2IEg4DWqSZmqrh49bDdukiU5dV0E2nphaiU9BVRsw/YEFurchOkYDpy/4Kt7UPPrJzX9G
IkjqZQiUdtWvcuDNlkbckvWLz5n5YZTllLMRRrg0NYKnWc9LA4rrLIIKB1th2aIYaTrAlUNy4wk4
xDbGPO+tLOJ3AR4ySIxzQNiTJdPPsgWTCQwd04zalSx3+zF51OaHzNIf9vVku3njeYw5cSWv4yzr
1rwfIA7gMGKmdkYq4GHXW9OdlwYlD3X0WvCU8oqPi0zPH4Atn9SYHtKeUyVU4w9j47eYIFdtrE5w
H8mGG5E7gCrFtadWospSrH2A91RmrzrbPxELCwUyw+9RBXwO43BKpsLYtogOF7E564PlsdeB+Y/F
P5us4VGoqxa7r11rvOIIYiqftL8lbu4RfIefQ6CH27KYMnEBEnWTc+p6wdCCUKxlaJOYFm+TVIo1
C7t95Vb/KqX94Yp7onkGHZ7YwPdM7ZBZdBetzI2F47Unpoi0OET0IeDHCYNAIUq6lRv3j3qOrvZ9
9ZfFGPqdEVFf/4wyEcn3TCxw+ONaE3LX6KGzq1O6fZg2C1h+cTHCEA9e2H6Oy9zZZpLWNqxIEmC6
kWvpe9m3Kx52snHzcNe6w96PbewQA3B4SRillc/QkpHNboHzhHFCSH1gBj96Lf9FCmdkG8U3JJ0b
PXG5uSuoiAJnXDNVO1b+R5VXVwqJrzSNmidLsOuHUUWgSvwwJrjhWYr4thgeqFReEu2p0mmXirg/
0zx/aZqs6cJHpvv2IWJkjl1NLZiK+wsvmbZmbFCXKeB2gChyhWKZunw35/zpAeeOMQYXI3G3WW9/
JL15sVrxUbCgWmFC9jV16pz6L+4IPsyRB2fm+OPGxq7gIRTtX0h8H+fbcMo+yzdZ00L7rPfMNn9L
3OHejOrbDsPXyBTXjJRBCnECOuzyRvT0s23gSXeh0vnkCHSmtrboVHyV7SOm0zbzV6aFsJ2z6Y/2
7tVwVL9kqu4Ka8sOg5z1bQQ4sINQsZx/a3Jmk61TCLbkwbOKpxOLnJOelmvauj0a2Bm79VtV1At4
VXri2emETeTRSy3zTimAiIR1lzESNzltbZUeBq6sET82X+p6EMMPbSICWMp6mXFwJJDFlv3knicH
HkAOgEkBOMmnF7c23iJpfYZeHHMYjb+4cOrFUKFK03FA0Nzs634C7A4CJqp5roYCFjHhfRlzWUTZ
VysQaPNw7g3t1u/bC8ntHSTXfMvo5c3hy5z07LVnQo9bmrhAhf4/6rIVct4GGY5FMWi7cGJC2ky/
H1aEYsZrq02/MfWsy6Tb0uESiGovuFbWLOFcboo0fRnyL5SnYWeVG7dwonWoeO8tx79JPXmJcw1b
konpdIJJgkeLNPXpxWdLzKbtDfgiLzF8Iyup7kTK/bXEvNIokUAup7Xd0MRH6MkWdUOd9IVaEt5u
2OpINgJCqIx38jtmjRU9ldXMRZC31w3ishmLDem+MCXu64QDC3z1YkqnhegIiAmJ5qEepq+gTmKQ
FvzLpLCWZlVcRvhBq6LiiXb47hHUrnRu91UGxhAuq762gvwtrP1jNLnHrtsRT3ZPu3ar592594dn
v0yf0KpVBGdtI3RqSet90V8VUgVLbyAIwvE/NS1kkwDDsMQ4sQiI0BobsYYmsVNaR7CdxkYUKjAm
Zl71As0IcXHbUCNhQR/lemCHNEVdD6ixwakUxS1zhnLbou6rrPQgHVsu+5RoA5cmGqsw7HBmiU35
z8qjo6rk0YgZME69fB44n1rbWMcN+C5Ef1r7hGQbET2pxUnMmikvoZo31qcWO4gRINXmRfCc1Q1A
TYkaoW7vfcW3WUYZIpcjIGfaOer7Ray/KgfnbRale6NusOldOs61iXzbhe4Ef/M7OObtJeiYZ1PN
34a4P0aVRsK3gkbjf/au2ntW8eZl5nMBTGAl9Am5LSD+krbk0LPYXblNcc4d+VVrSBpLVmmt6rAE
5ceJ5ZES+GgF4IlU8ctnxb9e/WaJcSssu94mmv1GGZ5VrrW06ewX4YD5Pap2g2LNrjBhanVbLJo2
5QHtQJONqPypbwo+dGliGMjIjB8D0n9DrPhi7O4Zp9oC/Cz/3sWcPydm4cLPFnqqborqTmtYJNO+
L1r6yi4XV7bTTyHbW7JFHmpA1O2TADLZ5iPE7txyV6wJGiBMgbQMnbE55rFFlzZQNd3DNHRvZj/h
TUi8TY7VTrkRdHIAfjZfiir+33KtQv/cY0wNg28m+cbCHaGPtFS5rO3+8IC9+Rr5qrA7CT+HLB86
K1VCjhOAB30TGUHRYhOD1lwp8+IISlFKAch9LeI+INkqItXVReKyDI5i4hrXdA/DEAAO5jlXnGEX
gRGfOeV3N7kXEwMQJ1DZomo5J+E/5ErxUtTacbSHU0DikAw3rRzWvjb8UUMVu9ZnWi5vhGTeWzP8
EZW1bYW7HRpWmZqxgpg9vFW+eebP0dZeDjg5sfy9j1paSIM8N5McDymas/dci+JDU0yi0hzTXte8
FTmSZGnmX1XTPTUGrAe/pfyoSTWHwyTwBpwjszoJrtuNaTi/WaOwklsHUgNY8TNyxuSVb8KGQkLX
dmPj4NF29U0zkJ3DeMEe3J8ppaCxfrMQduKs4Iwli8QkKw5WAH5NgN73RXGEEXZ2Iu8mQKY17nQ1
W3Nct3r0qsoSSLr9RCNIZmHqf5LY8CAbneAUZ+mgpiscBRuPRQ7bJ+1NiukXjxrWteKJSRUQ2a67
pGG4EyVFSOxSyiQ4N2uWGTXAdd8+sHU44ZeM9mnkveukqy7FyBANrhSC8R/R+n+1i3u/CZ/AQrF2
IXSzwMvzZsLx8gKUDGxJ1jR4+wTCkGE/l61xEXnbMrckQMTRSJOqSGTLGc0nsj4WRkDxx3IrAum6
aFmR8CQ7a87rFCIhBm/HmvYFOYSThszBkv2wQ2GNpShDqRX1xkkbjVtrZiMbcmw6nkSuKs/m1FGd
W6fOI1UDcbXdj78u84OVTyKkNWeKCXs4FqDkevwTwinveAVu+VRcioQGnUjRf+C1zkOPVLUh5Awt
SEptj8EMWTab075aurW2rVv3gOx0CYKF3KiAfUDCtS/G/UQ3iVIRR7rR1pvK7o96/Rn7c5atIS8J
qZqNFMxZp3XlXfGXQ65tmVSZI64nm1AEX3OMdWAUclG5JABH1bkLg3NVGczrqaioTH5sPOv6bOqp
baKqAW0Q7fNGdP3ZJJk+lu5N99ek7V310CMHBsrdFN7Gwn3D/o0XhdZN1sNZ8/KL4SbbDlY0sLFQ
C9+98FbZyUXl9U2l7V9CQga2s1ACR+Qm3yWxD6vj2tfRue6jdanopQMSKUhVPwNGjLF5cQ/PLxwW
a4AoiPSK1PuV6b9CgHjOe6a2Q8lCOk3wO0TfYRdsLC16pAXJER2BAxun+LDa6rsopmXTQ6qIK3Hz
TevMKzETdpj8hqVE8WrDVXPPgtjMVV34aBry9gG+gHmx1O9l6b8ZSbIVot+Euvtbq5T5RTwccwY8
rvJeklR/dAjOgDqtEzfc2IBC0Wez6J2NjVXU/k5av4LkMpLQgD8LvS/Af7eje1bVrZbZl8g+U4ck
Ot+mo60otJl9zRKQNYbJP4wvG/RtaKwCOSyj+kytNj35dMokV78Mjvfq+DHC9ILAPlF/9NLcoarg
qqko9sw6PfS9sU9gBsLDdt8NzcWfzrsalngeRPaTW9PNHC8FUATPHvaeUvZ6Fk5GRvkXYjhKRvcn
S8Q3SM1vrNwbXC2PEa0BhkGeSUSM72ZVvpec6+Rufw6Nd1FawLgkYGOoCBCy+uBHkyOJDsBX2je7
aL/5fhA3NUt4gZjLPRjMTZ4yWUMYF4h0I52Om76nuexGa8utfpATWJDwz6+sYmEa/q3udpSN21DW
MNVZSvBZzsEPfbbOdfEX0BzpZQTcZ57cGfeiBssxGJW/nEz1ZHjPBJJ82zpJNwThBpH35bjenVip
PWaMJacjBhtUfVKIB5mYzOoscWSOwSRFMsttvkPR3QarXdctyGLxAg//xRIUVAUVZHUka/Qxkc4+
N1Q0AuzBQvPeZZRWQ/VekvbQiPCQxNiC5UMvxrWBwDeEcChRywrHov+NzoY+fqNiO3iM2/IesI9h
PUVgSeu0eRBw96fsnTXajCNsSADNxSbCr8AbENgHTrkdHcxOmMbL/MOV4iQrZ5Pm+q6LknOs3H1K
ldtQSuosCEnkjM9YdzSMOtHaVBTOsgsZT6TaDVpTtHwbOCKAqez1Vv1T4XSo7erH7lzGWe6lnTm6
cf0mR3phc64H82xZjjGKnrl/YtzALJHERKj4H9gt2CrVp7BehUFC65LPe+SEyq2qSN/87R24QbHk
uTRSEgvY213zR47tUsQcSbZHQJiDvjoMscP7IxJWuI51Ya8tinb8kAzq47CD691tOe9OrUUHrEMh
9joYyY42w1QbtFXMFSqo2VU0GgtD17Ek9E/9GJ2JYvitK2wTTQ+C2jefXagN4SmBY7tkg+mxEM7P
wAWxKTcpzCHzz0EB2Qv0UHX8NSbBCHWUErlzYWKWNfttg+6DI1e64a8RcPdzLkB0G55zr3+va/kc
TUzVMzSc+JAGLOMtYpQyJLYnGP9Mx0ERO/DrpCc7EB9ZaZ2ZIzPRr45smhgee+8Vj8dUBQ+IzsCo
au/o+xQAjcZRPAJbc2aV+kxvpCOD9P0d4cp4tpvx3a8ZjHsW0jOZw+dIrwr/ceUH7WJyHGaCuFt+
XBelq+TGp2D718n86PQRp9v8+/jJu1vz8sYWonkZsp0dW8wwfGdPQ3BP6WhWBdhvBk9i3wQVHl6a
mSXScSIxdQayDITD2T0flsjihyp8skrtEgv1Zw13t6o+owYNLy4qqNA2TfzUDeTriK+iw8pQZLzj
CUC0ET+apSAdt92VHc0jrM2CgRkpS5YYjo4ev5BXz/tmz2F02DX87NOjZcFOtiHpkmlSmI9bcgaw
u/W3wkVS0Q0s8zWE53o4fOWMNjs9efanU++MyI77tttQEp+bPGdhXWJ9Vwy0Bn60TLk8rySVx5xh
uPlvYlApi1b7iBr/xAqpFtqjd/qSNwqNQGB2Jy0HITf571qMaxDt658u2S4X46dbcp5E8PpAqLmQ
w4jyroOMdSeGSd2ch1z5ijjzc501AA8rWDxUmMyevTuGwqvXC0nZFX12kp2MHX7X6Wguosb7djCy
4bW6Tw7W7q4+EF/1bscMVsj8a5YCnahqrNv8/g9wYBd1CAlf2DhJ/Cb7VpThE5gPRtsIlKfSucvs
REvER93mwYbwFxTfIL6Aa5KHMEGCgRJIEnp8cEP0Rz0i02gggaurWbzH1ZMxu9u9QM+39Y/eK5ZZ
MdNJ3KVLUMgmH7Xx7E7ZU2LMqwl9ZU8TYk2gkAsCuz4xRWPkHox51i/vWhM8Rg7s1HLWdU4IjhvR
6WDKDC3G1zjE66XJzL6ZXyziJnx1xFz9BHrj3rt08KRygawrAWHRw/cT7ja+3VpQPrGL0D3euny6
R2nxnptUB22l6iVGGtjmPIrpkK07GJErlpuvjFE2IgQNkZKlxrgOnXvch9u20O6hVtEesti3yr/I
lX8NDysji1smrccIJsbXxbyQIC6pk+/KrF/HaBsM4anyxyXJsO8oLD5d6Ab6K8FcP7jEaprpaom+
7t028rXdlhrm3wZoxpT8CrfAGVQjT0vql8rwXrtsfBVje7LHhOW4G3BWk7YzYNt0c+sfaPRPA0m5
ghUjFZRb18l3pCz8KaY8lsDXNwvhXesWM3jqNeenyakDoZBAWeROoJ6A9Kq92rlzAqFx0Y3XCF8U
Z5OJH6WljZPZc0LyniVIxGK/SCmV3c3M+yYCd4NkzPL9j8DHaabzkQ8EiMIijk7KdvmzyWtBJgCY
P9T30oRNUIUdYFl3eGc0xIB1MWbifcLwl3X2n2aOwSpIph9DO/f41nmpIwxNzDTntMiB221hxxhe
Rq1ZFg0bUDi8R5jV70Xr/tSgmla2+HBSZk0uXJ9m1vDi1yF0mZm3RLJVqZ8oVHeU5YewJznOruYW
c/AXVs7rMlYoLZiRA/UIdmbvsj52fqqx/uXn36YzeUmIdtz6RfrnGM5fRpMfNShc0w4NgVV2GxOr
NBWoeWfbwOh5jS7909GYIKHuJ2JYGpfMrD6riae+J8V1toSvZOStbYxymHkz0lLB15UWMmcPUmE5
H+uFZADL+rXmf6qL6mesxWvV4xyR/1QeHPK4eUmK7tekAVilVv2LOGgHH2qFSX7l1eUnHhLSfTqP
5+kaYglmfoedyagQgcJmJGf3gkUebabRYjCNH5HzFmHjJ+CcfLkmIT6Jn8hx7EuW6J8A7FBGdF9h
1z4LpBeFo6Np5WLlFvaRESKM8Ay+Smd0vsK6vRbKO40yvDi6IJ+VBK6KYDZQQEtEEGhGumZYJ1H7
mun2n3Ka62C7u1CZb/zl3zErP9Rj7PJJnTI0EocDg50UWiZnYBtQyh9wq7ssNF8MltTQKNTXGMWf
cpkH/qnDsr3AFXENxvAl1QBxCcM7t+HwxMoOnePSYIHMlrX/dev6VAp72yOnhc3OCcnDGfIjj773
xyh7nL50OY+zS8JaFK9EMD6iRCFZxJhAsvMu8zFQpaSLW3TlZQlKJCrvQ1/y5VrGh6uurQltle3L
wuCwXqbS+i2vqaN9ec7EY+foYMi8cVcSXYEIqpwwNxUFJSfT21Bv/pJ2uocTu9Z2PBjdnOoo5/Rb
YoD1nC+j9eyHBSsBYjUrjTf3kgArAUzWg4p2eZUy8Boloh6p3f2UlRwEOtp1G3h1nKfkVDbzPsZz
ebygHDsZBx91ANusIkdcXT1amd6cHC/UvDU+kOg4rFxPPOKW/zCREjNcFhHPSDmYeMU+inBTDJLj
IXNgzaWm828qTrmp/uoK1bQ3m6VApXGs+s/1hBnSYbvaJxVRN2huSRUJBqb0lrBJVIlJe0MWwptu
UdpDgdWwKiVZfQR8Ktamy/TfbJFzJXE/R2nN20ritNCOc5vCG/LZoDVT8OZntKfgHSXLe7TOie4s
cKDNYPsR9Qi2IkS+PEsTeVy+9rDL5FIZ2bAuPKK33G1b5ntZ66/UcEyCe35FXyd5Iby4YfpwMB+y
9e8RX9AtgK+3VzqVWB3Pn72RrfLwVarCW+ep/mu0wVmLWACh3dqgsX8OMAgyNu4epK0/2+LRWBrC
zJrxmImpdODwb6oJbRHKeD6fKur5TFWcLlonf7Dm2Y+CKqlXRs9cVGLWVNcJT2jWVNQZ7mVQLAHL
gVCs1JK/XjwLsVoLy5X96+ioMq2IWR3Gxsdk+2916324swsKFw7CAQ/pr0UyZa4Ba8x5PAK9u7LE
mfOZcIRYT0AkqzWixaOATE73S6EdDdannTO4iJKnUh2iSPTMQiLWZza7WSboL42NOSUv4MqZpAQl
ItyUTFOXkJ2pDDpi+uz6xMeBHWjyOP84FzhqFnxIQN17lpa5TdSuHRZrTCLHySaFMfI69qhR9m5Y
eCgHp/xTWnlyJky/LnRUqzcuWhQeiT9H84eLbG0L7bO31F+HfqlWzNamdPajlTprfWy7oWCd22Q9
WkuIQSm5UbZW0zBPYqcrcClGDYqejQSWX+9ZdtZK+RPP80D1FOLxXGJ9fdNEsUp9jURn6z4J8PiF
8Rnr5JJWwUV45puQ4bvZtA0Qz/DHz3SUTNBpUgz1qYPatWHI66TadfJR9QnceU5fvQ9mAod1DDee
cP4N3PFVikZ+zDzeO5wS+C0lSwauQ9Zwr8R5mySjhlDMFyA5Ko4SCfVOXoTKdogazhY3woJBDE69
+iIGA62dA1XQqJNjQVGMaAJVY8E8WrfccmPXEdsuQSffo8Bc1wNvgZYyVBqY9WRhxdKEWjsCN76s
y5w2p/ZffD/kwwJyTtSKecu5HUUTvyAA/7QqCgnFeHteuhF07BabMbT1Vc6M0eQJ5m6IvrUh/4lZ
98GOi07RKeljHqCp1N5RCvaLMB6CL1jaLJrydWWr9ib0EU5ZA33bhetvq4yMeh5zDeM07H/1hLSO
5X4t9plFQELhgEdAkVDVZXoy43sz0T8DHrffFAk/DPOmGeybXlCpsnAb1VXS6q67gRBKJfJk7SfM
AAINMIog+AefdBgvyHKLn6ktmYCLCo8yIzXPBX2letFsu6nSQGJ3fKpes2ksWJvSYE5SzbBtD4Xx
OhkQ6za5n6xmdiW2q56zqraBgXTBxRQhK0OXzEZQ+pj6R2HxkLV3d2JhhSpqUzhGtStQWjWljlov
KJ6HjOI88GxvU+vO9KalKgX/eELIzb5Sp3aqLXK+SodzqLDEdrLKrbIY+cQ2BpL0OZGOWMWl0a6m
Bnc3WDlmJlOk7ZroBk8gBs4LkN7j13Cbf4HZM/86O1MrD7GrfbWiaVemmN/cLOSvxgnv5wHMXPnq
dV2xNhzj0WmKeT51HOoVYkLx7a7KxDAXYRBwTSXRO8PWH6l6+H2Gd6smAaedBkU9JDkIq7CuXto+
fIU4eg0DsHxJ6H+m7tnLScjVQ1KkjBgwE34RC9qFTVeECk/tYsvnrcjDYQna+ErM7BpHwD4dnTse
c2AaTKNDlIGVE2MARfcwsmwf9Lzf2APaDvTKZO5R5K3AmR3wGD7pzCn7Egmy2ZRqpfMbVtMe+m8V
/KS6ftSHEBtBMN155M/IERayHK6Ox3Ram1NxdTIZacegUmNm0RD0yUzu0ac+glFSEddQeuVQLoFs
lquypCoIB8ZY/Z9DwnSEnksJkW1Z+gApjfjkKiEY0Lj6P60IdY6wloSfbjyEQu3xaDJBjjQyV9gE
NYb7UTakp9mQG9BT8HKPuvdIOs275v2MjzMatG0aJ3TYg92YtTV1EHLlrRvdOfQWJZmq0n2iDOYw
fr5trfw10MZPkzpfTchp4BUxg4i/8xjdonCAxwcmumn9vXK11x6qQZjJFzFN37jLhq76LssGxKk/
sV6dPc9eepa6e/CBUdDoJ5/MRjO2Hi2DYCgX43eZ4kZt4QfOSpHO2zX6YpjER2JErPWM/gfl4tPk
5k9e6JxKo4cAGMBnz3O59kd2SWlHahaeu8/R5ILC9klqoABNFyokp9Wu03WqT5/1Ja1yhsRMA9lH
zDmT5pTzrtcwp4Vd+TX59gSbEJK5S6GS02uPHiUHKj0OgwyjL1X2Y0gYe8KhXivA4tDx1Wnyua0D
NW0ZZM646zBnPdAe4iZdXRRqNvwNgJRy4evLzir+oVz9j7kz2Y4bybbsr8SKcSEeADNDU+tlDugO
70k6nRRFaoIlUhT6vsfX1wYj6qWkyCdVrZrUJDIlUiTcHTC7du85+xCoNNJXbpzkBegibhz7I07N
kij1/DwNwYnPjAoM3JoXzSA8LCzyV/WonpemL7vdHhvQecy4fuD68AkOc+aAA5/km1u6l6axb0S+
fN6VvNUHzii+0Zyn6Zo7aTkZuHKld6xU5tKNNvOn0O0+y6dYbz9MTsxO77CAGW74HI2YbHxffUk6
5i6WtNf35CJBUiX9j9oz+2ICKcANyhlmlJeQ93kKu7Md4YkC6XUUBlo9Pma6GcRSrfK7xqBPSsd7
3s+jedF7xyO1Z1cZ5YvTW0gVtOx6Nr7Qrae6sDp/HZPBMYDTnubwgzO7G/xcj2nfvKqEigqndAXR
fddG+mMaYEPDwnJL1AsJTA2yKpO8tysHaywruX4iVS51d2Pk3NHRZwjlN/oVXc4PlT2Tb518rXPz
PnJIPiAe6UsaOEAQORH6ZHbTV2YzSrfMupHCEdS0qDSBy6WPQG6wW0CyJfDrDg7ClePG+wZkQ4dc
Psd+ozXm53YwT4327FQd2Q1hhoG5nMmyqbZVjoE3LXciHJ6I0T3oKQOqeKV098118Fs2zTlv2An6
5BIErsVh+V7LEBlWgTzpwbjllIWva8TjLfTx40zaGzAnmtiGS08M9dfQP/vVGtXfAxAiDgKll8XV
iz+ld4ljHkIXl3FoEgo6iZVtErOI8+uBabanafDJwqrvPLMIPgw8vsrpP9Is2k3zJwPXvouURkja
5MJySSPRXmGcLQ1KvPKD9VCHlPlzBxpByx45Nn/ptHpGKWo+8FDwVk1QD8rRPyfpmxHnuyFBZko3
nX2nNrBphJt8zr8E71FvOrztKZ+oRFxCSWRbPU5DtrbBttJuAig/x0CEe+wfPaVZB794TnWMCCFr
hAFwTIMyF6vrhvRR1rAXOZ9q1a+CpPkqK1yVVUFDQBPVoqhkPyJGFkdNS4sLDmFm8vD1mdjDho69
oJxvDe4VNahhwzFyTzI1Wt0Z46st0Jz0GgyCsd8OI7TYWAflg4diW0TkYiF6v54ROLjx9CKA85Iq
wIQjTlxESgDXR1rcqibvqcfiGWbqeTGvdAZeLRLlvsiwZk02Zyy3zWsVQubUkvo41pO9d8Ul0dzP
hnAvaSM/p9UQeig3XUOmG5C3wAwp0BuVAH+YaK9BVNqHKO7W5EwcrCT50gIe15AKRKAkFnzXJ0e6
Eg4Mvm4Uu4bLJbd5eI3xB9ldd55zfMyl6G7jsf88plNz8vvqnAcJiOkqRFJUMDEi3pBGYqjbCaYE
zUGLsTTNCCIMfTr60oXcYm4qzJ+AvOWjsZAyJM5YNnvXd14tkZ86yDoyxYbXlijNXMBv9FhW/AuU
xK7z6BtMdEjBIWBt5SsTZMsEYTIcWN376WPb46RtE+cYMJY4FIO5Sd0m2vY1BpSkvUdjam+GnrY3
UJqYRserjZeCjbw21y6FJqNo+qVSLzm30L3DBQpgFCcVSNf+2rYyuZ7cm7kCIhCX+qWN6SDOUkJc
4RStFOck8VQsrQOVYm9MJX9REhs169ic2067DUQ5r/1spqnmowuYaJkANPuUDgO023oHS6SHyB1o
ex2Jl9soBOj51g31xyKt3iaz3U0gEZjflhZYYVMqhENINFxc9aYF6Jmc+tpejsWTX645hgY68+QY
9O8qyYNHMhcuZbtYqbFUrkcfXGj9uc5ywehHfe2wE+jZwAc8owxt6tfUTb8MvYOc3w73lWE5V4l/
xvmGhGjCSzUE7dEPnlVdX1vkD9cl66miyF0hEnvW7Rmao0EvmNY5ZQDrZkwnUgAEwBd5q53wKIVP
pXaJg/FRpcwl+8n19Ip0Mnio1lLfr1fJ5OdrH80F+i4eRMRXp7Qf+fWBdazmAFKefQopRVcYfW0k
pz5H1Tq4LZW62DnKE9oYX0mTWYU0jQPWb+kuO2CgvZoBTxTIKqY4VvkS6w0SVcvpr3aqKm/rBPld
4Budp1CuhVH6qY37a81kzakyuGWZQP2MFoH22nA30kXAqwcJykg4eyTQ91Lh3xAkxqLDHgs5BYKp
Mh4by3gz2vI2xI5+1AUkgrEOzj3mXRcIPrIHvwGQUr/FevpUWs/c7GdneUHMzzecVji5AxbImnub
1i+CG9LgIh0La95OTK5xbVXWh5Hm/XI8w76D1iqG1K/NATgat+Rk4vImdnWwKUc2E0M/JjrtYByn
UEkl2W/YdvSsd1bEFbmbHoYGo6dFVXA0oRRcFQ6MOBfwgkSb7lbNYxGO5br62Kop32VhLUEh27s2
IFt00stHuJFkZw34BWI+hR6JiJdMJMyosT4VNL/HgZa7ltGQqdErAB4e9tYcMIk3bhiuT+C2Z2R8
dHAGuha6JrwhqPK1Vsk7Thof2ggoBiGbxQaGpGFVVPPpA7SRGZu7f6ZT9zUr0Lxk06klNHUivJLu
AZLllDaL5T6JAW9rXB+56s908fGjK3oPAI8ZBuYtAbY2ZvaSFTOVmsCEYX1uevUKPemeUM/0PEVI
pyF9qNY4tCYJPLYt8AcEC1aTBpImz9XEjkCd1xIqEz876F0swlBXyC/IfaWnbxY3Bjy79ZSWn0Ob
p6mr0Y4VBSGc45RtSRcEBFByvNJMsWr9r2GV7IxxKjzs4xyOEAGiubJgEXP4MenX6iinr5TF9C0c
iN+j+avpLSayCTse/VtPj5jN6zSuM5i5HBTwUpI0J1dlkTxEGYdAJae3lnzqVcIUY9BBnjQZ4XVl
mpCJ4BKeahPBTaLSduqGVYYTkFPW0B0NHHBUsexyiRSbjpQtnHugYqxltIbq5dkcSd1djLZOgoKR
kSXB2OgkURgNg7WVI+89/oWwAANdNVqKaNnBtdndkcicITmzERkgOc/D7sFEb9+w6K7euVVZViMp
jp5B8LyJCbzMhP/IpH6ZVGYzEJ23bYTtPs3Etp5z8wOSzYWxW7i6fjI1DgBVxKeFtPSCD+HWZHL4
EHSoo4pFLErCieOFveUeVIjmWaHesAkIyGahP1qaaJmWksuQhIAG/Elz760uuowmDIMoZ6+DbcaM
sJmfw5HkpIrB+XJoSwDhTMEa+IrH6aDHVBo0PMAgT3jwVfZaq+7abbGLJAX5xBHEPwfeL2ZFuDWU
BbTcAVYDtsENC8AWElpFii0OWFwbAW084RSI+NsHMisQA+gfzHCJYQpo2jLruE9RvdkuiudZ59ZB
1vsUQNWgU8E5okMfOlfjniXIBUQ1Xzj1rYK2fCUrLNiwVSpP5+68gstXITBhfHvoI9yrjOUcMSJb
x2dKIALdRHnEENKtIye/911mxlojL5q2RN0JGC0AoV5Do7vutVrf+y0VdWWBgAXocm6RC5uGgPcR
9rtAyB3CAZcKrHzUNXVu7f5UOWiAa9r7QWPclF1yp2z41iMn365IgA11xZvdBw91Ie4Z6HmBHbur
Pmueje7ZxWMvWh6GMm3OA3QcotVCdZVqDJfjMquvKNwiwrmTL7jU2dCql0HPCXaxmMzjz0U0Z31O
CQ3H9pK85Zr0csEugXDPprQZ9rWnSm6ZuLQfp6j4lAyQ4SLmtKhhuZHKYTr2tn0cAHqIeDikvWCJ
oxGXWfDpWjBdykI3n8/mJVny4CcNFFJQ53ecEU519Fb21baI72ogJisC0w6a5BA20S1cWjRU5s5L
AZ+XMTqG+oiWrmWpV2z9KWRnQkGniYGehQ6VGOyXUg2fhJ48EHcZU7CyKTQtQpq+17BJcJTFCe/L
hvvqtk/7pzHoj9Ad0SFYmIeG9kOfto+NHj4P4IlwaeQbG2upFRqm5xL41sIU0RT4V9oGn01dgKag
wahqoXDoOmetztcAI9lvg6Zf62G5zQvWkcoRFxPAstaTOtIyMgRpYC4UKhp9I9u8p7k9VQuighVD
7NzLzHqrI5fHOcZMV5A+adXhR/FF2hzzIxK7WNhAIWZL6lCMZ7bAYSksYCiSpTYKGGxwx80KDVFJ
ONnKDBj+tXiKJ87XqEuRmtBYqp35iTBm2K50XlthNHsH8LSeMK+JlA88yqlvSr1pASsN5Uc3eQQf
sS+s9iQyZ1hzwAam6Tpfoe/dVz2tZC1gtpcuEllk/IwDuZc82wUzHevmx0CAPWuj7ayzC1MBjR5C
n2jXxf64gzu21rOIGWzJkKXOokcntD9Yd67jfxwnRYqID2qzMI6d0R40BI+3udK33LbV2sK0ucJ8
Dz4e+Xbmxq9lAKOikbuQ0c/KaCmVZpdczC7RN2Yu8HsKunGllh6EXjsf1YAix5WLErXCb4eXTje0
PdKLVi1zVBMoadFwPjUdexNRmOM3RVoZ4cM0I4ZVtcRGoYXGwWxLz2xqa2MSjIdv2SAaCVielBdy
o4Z1Ew+gvk39KM202UQVmSsmHm3cgBFynBIj4lGwXfVlmdyx/HtLR1GM6j4x2u6ha8Y3+CBfOP93
7DfpfTBBUAqC+ppYykLPcROEYl73JWQHR3N4JITFoLYLqRUUeMy5qbfKRtkZxOIu6n2oHXy7FNkH
ERfRcxKNy11sbR323q1TV/VDrDovn4JDO9+GNuF3EY4DLwnNhACumAq5Jj2v1hO6EHYtWKtpLVMo
vw64nq6BMKmOkVxQtPlW06B7F0HxNTHNbc+89V4006PRYME2UISsFC5yxDY28QJOGhEes/FzSGpT
nNPpQ+RxsPSTPdTyEKT2rRiR8zRxicNgUieYUOt+SgyWYs4wTLdjw7QOZWE9BYnJiUxlG01l2aYy
69eZLvUxwMR+fP9/RB2x1wnGCoDkqe351bRayXKmHxuDVLLqvc8MxQw70sx9h/hZFDVdZh86Re1G
T3/nBOFp0oGsjXptrDV6CkiDAV4hnbW8rnUZOlb2fRTQs+5M5bL5RVsr3HAYZqziAIRQZfVgpU22
HrJk3tMxvdN0iwfBMbwJwYVOVhzT1mneWt18RMirSH/e/v7bf/zzP//jdfyfwVtxLtIpKPLmn//J
n1+LkmyPIGx/+OM/t2/FzefsrXn/V//1Xd//m38+4Corsp9+y3X0WhdN8bX98buWq/mvn8tv/+vq
1p/bz9/9wcuB/k133Vs9Xd5AMbTv18DrWL7z//SLv729/5QHrHL/+P216BgO8tOCqMh//+tL+y//
+N001Psb9ef7tPz8v764vBP/+P0+yoPPZVG//e3fvH1u2n/8bujyD901beRmUG4BKlq//za8/fkV
8YdyDaVbrnJ03XaM33/Li7oN+Ud/SNvhm10OgYaE0yR//60BR/H+JcOyhMGX+K9lmsL4/X+/9u8+
w399pr/lXXYuorxt/vG7tPhJ5Z+f9fLiuCwgPcsvdx1IOgoBMF9//XzhVfHtxv/IkkhVUQ0uhibW
jS/Uqq+5lZoQc2mveYjH0hVHy2pDI58gshSl+egwTS3mY+PINXmMV7NQu4qG4tjkq4KKuXPTUxMo
RMWRBq6dpckfcuhQ1s4q0q+5NvIjKsLWIQxqI0GBcrQ2sc2ku7fSU2FLaFypV0YDU28EmHFlg1NK
sdPraiU6bNxQj8coU3CbONCSbkqEWoU6YpjtfVbfJ8uku8w+0The0Maw+CIalqEGTxBmaVO/2A5B
eRqOznKxyAc9VJnX2HIWe2W2Qqq3mqKSAwQlnmJ9aeWldsw74ZsU2wphP1gcTE3LpS4XU1XWJvU1
b1btdS/zVeOoVaXgkvJGqoC5HTzOyNlM7L7RKFnS5J1S5ROSrvvcxbnlB91a4jJph/y8/CytWxqz
6ae+tHYV2C478yBCergR7gK/v7aml7YiuF1LvRxSWx4RTR1e5faHKdoH4tISDeRkHIHaS4t5crJQ
nNh7nSCOIlSk2lyE8g9pSC95PmIRf9ATkW+rGiG61suUtjR4CnSArktnu5KMDvl0ne7cBgTxQb7M
fIdmc7CeEQWti4kJT262T9EigqygoMdwgaahfG66l0J/gekDaRuTNYYjoB5wAdD+MYEXl+XKEV+u
DMoerVYrqUmS54pz39LUny7LXy0fzfIPkb9sA2Bi2Bu95WI0sItOY+3bKvjCCJ9clOZp+f5eC64r
qT0xm8WV3F6HOd8bw2XL+Exn3ffAsFyRPb1ocikTsdxwkZYpd9PQrxWqu0i/pKhwiovOvbd8ENPo
e8sNoS8nc1tb5Q9upDChmFuLLNc4CY/Lc2LSbhwMe2N31kZyOwxNtbXlNrLVfrljOrj4y44VAxLr
EBjp1qaiaw+zBacFf3b3Vv1l+fV1rrbAslZGn3pWQ2eZZOXlfqfgBULD76i5w5i114CWbDjvJaLL
/hLArYLeuivG7Nwa1k1OJwaD8yeJeLHxrV032g9GFIJfgWZnHxEUvt8TSYUVdeCesMfHagF3cn9A
g7kmmdDgju/ajC0Jzmftb4UTHJn40sXgn9hI7qeCZC0NKRhQilxZBGJmpxmpP0LikUhZaxNJTOA+
oibGq+Qy3bQJWSdoUpZX6YLI7BJns3xqyydKLqxXmWI70H0aWDw453qT2V8vT0zZdUz+rA0B51fU
Ipz+vZ5Fo3fsfUo4SmFkJzfUsPSFm4khtzB4toOrjoeDDZT7h0RoTluEDnNUISFVB3toZZ4htdfM
5X6PSrWCGoR18LVCwZpj4l/uHf5YMIJOuouYmP8W4dGnT4icit7VPrNRb9XOPpbVJjJ0sWLqqzPC
sQseBgtXYYKQuwP2Ag+JoWtsf/K7stuOmTrFzY6V+UvjY+lgQT7BHzkFcBdgLxQ4Cf2QiJjMOhDH
+8mtaV8Udsisu0MxBRQSTRtVujLqjbHggJD/r9KiAytPryQeHBTeIX4idypIuw1K/kMkvUH0rl+W
IGGBYzmt2pnVgKUM8zAMYjxtfK9vLAOJIHqI8uQcyiTc6m4dbsxhum5M95LDn0I1WFF7DKib0DRc
Y0wi58BZzDggClo/YKmnCTuQK3TV2/KMxj+7kpZJpF1GXAkqUvoBdAdKHNn2CEiPIz/58rzI9+ts
1YFIATwSDFntlA6VkRFINfT5V4tMB86h5jWKxWinqfA60P1n4WT5WoTNRJkKgJus4BXmqYNjlUCT
Z9I7WipIkx7dOqrD56rPt/GSXVEN/tcByslVKExtSyNix6GKxpY1vKSNTm8moCHIRrSOG1hY7sQK
rHXzqzG3lpfPwcepZ08LltJL5abHGb7yhOK3je6mZPRdhnJH6UoOS7ThxP2a1SSLCFDRuf9UEk5U
ZONJh91PJi1vydGv4j0cwKtvSo6/tvVvt/H3Xfpvu7jpKIOMH1dRFny/i9MPdAG8DMXW1+zNhKJg
WUHsAlsoqwn16F2KGd/uXwLZr1FGcH40fnUJ6t9VEkIxojANE+ztUs58W0mIzOrttEuKreHKbYZE
q/RJlO9KZxOi+X7fj9m/Uv9zUn5Z9lGYMZs5lpzta/M6EfFnSSc4zsw7rWQoqYXj45DelQPncaVw
dApas/RO38ytZtHRV4a4bWZzvSzQPLZ2XJ3t7Mq2AApks30TdYy0+SUxYww9e+h1XJxUC1iu2FqW
RTGYtUPPRjBPqbcs5csbJWfNMxq51Uuo4UDLlXzJSjrYH9vUwZSZr0bue/T++9yuV1Owt/v808Cq
ZDXc4DQyOOOTLGVt5taGrBccyz44xiS91KMkQtbaOSnyLv5sJ8FRRx9q4NNiDYzHS52aV3BxACxx
mGZ01acvw9yv6+6Frs/WQGdVUORxhF0NxmVYii62A+TaV8vPIC9jC4fpNCChKofi3iW1WSux5iyl
gqEdanEIRuvGbYYbJHGbdPZU0p0wje7GBXdWV+5NjqG3zkj5g8s66N7sih1j8h09voV2TiWxNwx9
ukZ9ftUpZBcdOQruZD8MLbeWE3+NArwoEXagwHe3cp4fl0KKyEreGhQKCNi1KPMC5XvLS6mpDroU
SyR1E++Uov6z5QHWwRr890uTZae2yZ8JLvKkfClmdaM5ahNkzi/uWPvfVL6WYelocnlguXG/v197
hPxphnoaSgq4zxxfQdGTJ4Pe3uNyoK+8/OIh/XcPiK2zhyrpAJVT+ve/UG8QDQezU2ytwr7pouYY
JurKduRu0JJPzHHv5IzbIanXAdvGsvnliYY+hXLXF3c/vxa1vLgfFwxbdxxhAyA3gap8fy1uA+7B
iZakdWyD7+UGlegE72VoFTRb4JU00BOHKsHC6nZP7ivOzZMu2keJiDk2FRsaTN70rkHXWjh7t/gy
5dS8A1IEttflrgxp3YqtNWheCiLWHyAh2jc01/ejIW98rT444mNryF09WvCD6RvDZ7sO4Gnx2Gmm
vbEoqmA2XZmQnHoiswS3ecNzMg+r2nKvchp+Vh4cuUfEWN2XYFtZuhe1Fhjw92r752+Z8fePD1kR
C6xwDQ5MBMR9/5YN6CShuCjeMlaBkft7KfEymxY/BW0QkKRGBWg0F5Sm69NcFmerCo4asdw/vw65
rKPff3TfX4f4/joqMxgzBo7FNiFfYc4QJRAjGmQ8686lHtGXGtACX5c1jZEnJHDeQVYVR7N2zV3S
N55AJ4DpAQWlWr2DaOZPBR3AhmGYRaL3tUVwqt28MDBbMz8rrRfaYKQhcSQom23VAhVHOOPXGb0k
fAW8WOIeqcCTT53qHn/+WsW/u01dZdock23KR+OH15qjPgx7nbC7pZROfZbTsNxBi2BaCQO6/MhS
MqQvM2K1ZfHzt13wpIf9GjIjXWFWwPqFxRU6rTda/nsJTQTcbtkLu0DjUEBlDapshCwQZ9vmqZLj
uptqNM14pRogjoFcL7840ewbk6wtjXwVQm3Wv3iR/24hcjlMWkIZrhDS+f4DHdyAJmrH5s2Nv5zy
xklurZ6I0XY5YLKlDPmGQJ8r8DKrjiZp6GZHghYcPPxAwRHU5OfYIIrDv+io81JOLUhlvOVo+f7Y
lJflMVlOrWnSeMg4ysk/jMA5dXVtymY/Omq/fDUcKR1K+Wfb6Luu0beliUm35IfbVdCsgGfiUhoY
trG8+m8aDKLUohzNM49NnL40EKwnuXeUvojraHuHC46SoF5OnDaHW/YcnucOJlRi3MqMs1jMNjoB
K8D0bqLrg/x0qlgUlo1yEUfMg30sq2zz84/kfSn+/hlbLtpS1DPMBhFw/HDRkPytOmi4aPba5Vg9
av3asRR8ELlbtgoyU9cJ/uqZpB6tuirt5CQMGH2ufSOY7sv0ZpDRXpM2p72nLmLR66xrQpfGF3zk
TMUj3uyZ021M95w1o0sy/JLWe/8EWPi1X4ePy+NFevBV77ID0KAlNiKFy5gT1Yh1a708lXqIuDCy
Ny03aWDwdwDUp6J5WlbAn78j5t9XHd4RW0gdaxpL+/vXv/kYU1aFRGQpNBzeheUIthyFloVFkUW/
rNhtsoqYlnAIZjmokUfFBB8sXYDlJerF80DSDSvOgjGQvbXqOCf/4hKXxeBvH5rNdFYIh1LY+eE5
UmVJg8/gEku4UMsRkJ14xTu+rNPLub/kXVzOndOYnmJ4He+1Med8oY7j+KniI3xvwSi2HqokjXEv
B1MWeo94Nu/n1/p+139/rSzium1btqFIotR/KJZn3rkeuFuxFSEJ2eJSNPC/+URtZgIFBdYQAOXT
B/g+W8gQnmhhB/nd9dJEQuCCfXYtqvzPguivHur5z1//Q0v3hz/+PzVvv+3d/ret4uVq/j/r8CqK
Hzrh/02Dd9W9fP62t7t895+tXZLY/zDoLAjlCpsV4s+2LpvAH66SQKUMti3MxQab2l99XVP8QX/G
Yc5n2rZy6Lr+q6/r/uFghWXAZVvcGfzP/01f9/3A96/7Syl+gzAVYlO8Korn4YdipR4HRBHCjrbS
LsE+qY4QR18arBbsI22LQrwJpq1WGy5TDOjgU25a67gNupMbV8ZNOJTj4xhyi7UclF9HkxlgXrT7
iNOuqsSuOrqMVY+AXoc/b8L/dr8Qy5V9f+VCCOUgikWhxbPxw5WHsI8alMvBNuvVyrWYGiKo6teE
V56iSTnriTJ6C56339Lmra56EtPPMsZkSh4H/OjDxAvfj2454CSxnxP3Fk+A7zld+lqWOl9JGIPL
ojrrbjw/SpTmNZ6/wkxbTwKz8d6/bloQSyZnuFdB5bCgNc0vXuUPu+Ly+QhenGVJPh5H/1thU6UF
vQW4BDQEuahqMstTKQxGr3ON3UMjBIXekVdzhN1aYNE32Uz03+A0r+kEPM43sLXhmS/2tigvNi1Y
bwaO5g3Li9Orca0LjUKULjpDlKAOdqRSUoVzJ3zzJPy1YHy7uXNT/u3DYr0XjDDQROtiuZ+/3dzH
JrKymW76prdNgrr0wmVqGjExDMiCC5weqb5Kga+3vlrpZo+2ujsXNQpxITTjNm7zegOEtvR6cN+m
G4gPZrbAsoBbQR2fHpAGhShrofohfG83ygH6addw2ibXQjJo9h/LaqpuY80CG5iba6eatBv2G7je
iYMmQi0QmLp4mlqzvZlASib8pRNOB9cczuhgMg8fWIYfc5GXxEto1dA2n7ShYDIqnPjayecPopVX
nd2WzyI8TFPNL6tnLEiQ37Il5Ixw2VXURdPTYB0AqxFbhbjlFIXPYdmFDwXRisoa51OHl1EWBONa
b51MySsygPsUitEGaOorv67FDcnz99Jp2j1zz3It24EoSV3emJhUfrWZLyfNb58x6RqOxSFUMHmi
M2T98IxFeRbMQ9L3Wx4TdQz0gHG/T2MWeAnNmgqlPYf7a9plbUSIVKOOvMPbaCiJNNSluekwRL7f
aoqCkpz4fo8QjjlE7NVl4f7iUaEE/uFqUXMDP5Y6AGBWNfX+LH1Tehh2EWRIkFB/LWvZzOqw1fuS
EThJwKbGbP6qrCptl5vMXwV9zi7TxvNURDvC/naJUuOBlFTwiMOkrmOUqJPRSS+MM9RfDjaMSOvg
zmqfpjjuV6GItE1oTO3p/cGcLPN51nqNsQoEuwKpOyZzFDq92x5hQVi7OhX1KvbjeZtrdrEnOPgx
SWae6KHdWI3vkAA36kcenNArU3/wErhoV2bt0m6M+2jLzK9a95I61tfVcbLn7tAhOmgrnel2II6k
nrv3g3LAHCNQrgN5UMVcIVygGYZo8jkqWQw5tC5lddidikB7FCR9odFT7amZ04WkYtLph1lgYnw7
FzqKQMSHLVRUMidcPbsmb/NDDFn0/fGzmJ1bnO6PuVGrYzNaI2qhKsaxETXeXPshWgzu+sRAFGp3
0dMk+2T/vmNYTJ3zsuYgaYQoP4aCYZwyj3UODr6sUXI4hGgcSDcgeeT9STPdCENKYLeoo6GPIHKR
B0KILs7gt9eKIxja3zBYdS52OfKRhBcTIQfaADi0VTLXUzocaScCz40GSJ2qPj20LCBTKMZz6QLs
LJ27fopyIn6nLzq6DlXZ9l0txldb1DeBcMJbdI2cJNJyOtRd+hTRJbchjWeL3AnlDcIkDdF6BfZm
i9sOLkhYVJ6c5LMT9Reb1gQgaNIUUbUx4WOAsdYcrdm97zIdxgaGf+YHTQHM6Ne2K2M6/vmWx9E/
OtZESKic6H93HaRB3uq4SpttLvNo3+vph/eFq5B9c9Ra/xYWHplYITFT1uxeAhNOjKxrMHtorTaW
BZ0hlTGu8qbf8Vr6EzRH+ttFUZ9rmb64dWGts2gu1jFj0k3nRk9pjjOly22GVWWBemAEPmvm9Hvk
fCMmw2eao3H/LWtDJsAJ2xYCiHIwYoLGWySFdhulv1iSxI87CQ85VYoUlFK6jdKIKuvbnYTZY5KM
HQx1MU0DTvOQNix9L+zi04M9+ROwu7VNFPieXhZ3+4K27pDliy5SG4ebElQ9e1+eztHWGPEZ0U7g
KQz7QxCh0Cwciwg+d4nf6LkTQoIITdXZh8iYLO+q6zsKg7i7zbuwIPUzv+cgSvPVb7aS5XM329OD
r5/f72pMcb/aRc3vO0uKasCVumE5xE5IU7Asf//aLRnbINb9aGtr+clE/rqZ2eE3MaYP9olDK4b4
EHKqh7q3ymzf2PaTQdB50p6HkakXUib7jhRTHFgR5t/OGeW6qhOetgxjShcYEslWVT7PtvmxHnXo
xJNSu59XAupvnx9yGQpY16T3z4BY/vD5iUwWqs3yeJv6wHjJ1iCLiCOMxF1AGt6nNKvOmWkDvloC
emoQvrdFclNU7W0xhdmFGNVX2RsV8zNZUGXW2dYPuw8JVporYaBSf19CRGkZO0wkhNGofRLG+k46
9lNtAGEpVfLVIOYPgE/3VMeZfnThZnQ9GJmZdlVlD2rZap1rYFZj3Yqj66Lweq9ftVj/FHQjUyMT
fHfekJsm0WaGHVEQtQ6KyQ7IpyIiABc4ZuWg7rZWQ7Jap7EC6FN5HaNFv8j+MQTM+4t39ftTN3cG
O54UUi6NE0znP851JmqIwMbyu0U3ghUyRq2MhpLYA+rHbYzMlo78cG4Akp07Q9tW8dw/uNroxYVW
XUbUyVl9rBHFr4wUE6FZjbC/prjazZ2WHN3GI2JINnYK+GOqLx381lEY8lGV3S2j7LUgon5bZvK1
9/P+vkqZ/es5GdBGZGwBfZC6sBSdQaq3kAcNj82KZX4O7wUwaM8w8V+EgHWv6fkTDDd6QjCTYz5X
rfo0uLRDFW/G1ozXy/zS64X+9edvnrHcct9WOQrrwLKcGK7J4gI/9IfHahjLbgxMgTaOI37OGV8j
/QG3toPvHqrBqjXMw3ulk5j3Ffk2WhMV+8S9c8cASHMhwMnEtacX1Xj8+aWJv18aqxyOGd22aFQw
Lfv+0mzT6OEss2iDoom8sVAnOuzIQHrxpmXdKbMH6AvCrvaceEbPtGiVcdKynKg4V/Js4Zy5Bpd0
xA1VY0+ZPxTsUofRfWgDs7oz/OBTaOp0XWaynGcwMFjiS3yB6OsLXa7QAzno3Lreqwdk05XUb8YQ
p3JWx3IPQzelo+uvTJ+K/ucv2/r7IsEr0zkC03nhPz+eSo1OlLhvc6xcVXmP2abFxAsvEi0/x84O
7es47eMYMFTXHQuBqC/1hVciyf3AmAryIKxN5kuOqNCWYNLf2oh9uI+y1yoqT74tPhtgms56CclM
QEnqwrm9BTg3C5Imellb15BQdwhK4LH3ETrewHp0ckqZ99XFdbNijy5+3+dJ+8CMfNOEzOn0zN1F
iHM7tYBisv6QN0trKPL/F1/nsSM30mbRJyJAb7bpfWZ5lTaEpJLoyQi6IPn0c8iaWcwM8G8a3ehW
l0ky4jP3nkvqvO8BygudR5CRad4JG+RtMGJVYKS9j1rKtobpJ4FLSj5F0EvA7a1sEFW3uQWAZVKs
kX55eydtf+lqKpE8BxB+JPHCTnvwRiGg4pfG5T9/CM5c3P+v14LRA+9E4DDK45z2/s+YjGRIzVK0
jDu9NZMdk4I70WdDGVrHMFKQpUVkHrwgXZUF1hgHaN85KqsdMXezPp7Y+l2XYhHO3Zknq/l7ZQ6g
M+rqXmYdEIHQAOOP7CJDWrkhP1EDnZBBbGav+hrIELV57EXQlEMKFgfT6zjNMBzLoGWTzONNW7nb
sRpeYjzZZ4Z960hSQVa2uOWhW+lo43/graAUiJt7V/XnDD7v1ezIHoiQgu40dPAwPBQCpV5PzphS
9lHmWMf//Dt0/19Lwu/Qdl3XZCJKZ/t/h9qG1ozG4EBJVkkX7CcbB45FrlukWy8pejhWIxNCstp9
D9PWXHtVxdwixIZfsX5vQT8USQhjIAv2ppQzF6iFBEG4A0Lr3Iey1rxkXjIdiw7z5pChlUJNikqZ
HN+TaDrIJolrbsdSYVkIIfnbCbvSTHTwO3FeY34NySvsEe1OSRRSOVbbHGTts+jCA9GGTxN7biQm
rb8xYDv4fnVPy+4Pe7udCx7/OkVcg2LQbPD7fMs2GI7Ko+mYqf/0jHy+qvvs8BJTcv3Pt7bUipaO
7Mpm1MSNT5Rpxp8J5fT5n3/1Fo/q/3uAqZLJi7Etk/0tY/r/fXgqc2rHluJs5xi5QUQa7LhkDLN9
bKACibMa+lKSkfpJOqYfc20OoPRxx6OYN8wyuAQMU9e98vRjhbrooTGGOgnTDG+1XgOFCzu0wR2N
j7DH4TEAk4UOVuhHSWjBxU6PXejGeCDFc67Sn03S1k+RaOL9lLBzMsMaVNqA7QT9AWHG4cQkYAwg
50Tx3kwyPqBR5/ob0EBOPOX00xPe/LCV1DVR+TsoA/1S1WfbKbSzLbH8s+tD6D5ZJesg27ss35PU
axjs5UDER69NJx2kIU1Di6HdvaapEe7ItInWukA8SK6RwtSqsNVDddnXlvkHSJz3+P7ZZBJu5zn6
drBhqJh1XkPDDzU2+5Z5AYW2dmlwHiH1YzH1M421Se6Mten0a+KqGyLtDstvtG5sVNsquyQixedX
ny2bdWga0/9hMD6UZKJfYs6b+bUs5SQ+l7+rwO1sl17d1qHDzr9eGJ/1IfPs6KrHQPTanEFQH/fi
MEzyc/kZvVTfqgEDqlJzLGU4hxrMHRDIu/oe6qG3X/5H/Vi9Kstvbr3mWkc9JD2iJnORjMV6yw2U
XaIeQyclNyJThkSQdYdLSCzWQWdqgjZy+KkLR9sPKO6XW9HOCVHD9vPQoF4dgJKHeHhBCEXhGHx/
KBgW0hOJC84O8bvxKlpRnDyMYzu9QZJCsU7wc26h/U7QF6UYQcDTAyUs9GwdxsTzLd92Fbp3Zfa/
M1pbVfrGc5vYT6NksURUTcia5WaLSf4LFPIn82Y2yr8MfvXPjuP+HBRY7eomZ6pBq0YpQToP9v8S
JTlpsRV5gJpeP3llQwa7715gURKJRqDiUUPXRCxpiaHEmU7f331inCJ7qi9ayWRseU1aB1wVvDC1
D4Pgl2UnEA2F1DZGkpyWT6akRyPw0Dt50iIc3egIx5YxNI+Rqcky0JjgjdNvQtkN0uGoiJA6Cqt1
zm053KJAO5C49MHHeOMHz+4FdwPAqOFRmgxqAFkSWRdztHTzB9o0HF6ZiUosKjOoAOgmScYqXro2
dLfcecMGf0y5xVsZostU6RmGdHrWvQ4JYGKO6ARz719eQs3ilLraGnUP1gdv5Qu8MrlFKa87QMp5
qdaBzSbW73VnG/vuiyQx9eJy4S0fF+j/hpmF9zlkc8wfS1dDI5pWb33jBtj7rlvJOZFj+DJmBwRu
4nN5Gjv6jB2rH1jnMgZI0LTFqYBEhEXPPGBMja8tNvPlPRF6PuPxGuNYRS0QBLO58+DejI5xlyFz
HAh16My4QbbecXNe3mpDF+2VaQxH/Hy8WdMSw2LXF7gwe3jlrOtKv483Rda72+U/ATtINrBrPGXN
b1u/IoKxXnK0eBxWNu90l/2VqHYm4jBejNzTDlUBAdadxkNsudZrgI2iUDTgTl7Z2wYhIanQ3Vfk
wESCrDE8cHabYNzDDyeM8RH6FFZ+bol9EWdw1mkt9gXElzW5iMna88ZhDzdrF3RYvF2oYS+dpX22
ho9HTyuL6gAKKDsAWyBpuArrrYZxyW2ZsAi/KcCxMHEeDqHZGnseQ0jbOQU/+hd9F5QgqPXSQ4HV
EEXiNi5OXIZqsbQriFbBr8oM3yKlqrM3+eGq8HP7UU9fuY+9ItGVOAVS6uTakz+v99MVQ8Y6mEiG
9MPxp7IxOFnwtUXf9weD7eiq06TctBYezSoaokPVmTy/NhVd38PecS3xw+j0+Km3ehfDEXpRrtn8
xkjmb2851Q7yLlKEvgvPoeM/IS8GEoCW/1wkjn9xkGEOoEwvCK3uS+mqQ/c/aoX/NszcIoBQ6abS
dAlSvTGfjJF8YYtXO+oDgBRRPPYA1pznyn2EQVrcKrMvyHhXaLtqV89wt4mX3NSMV3aRYFrtxHpa
xgfIczRMwtpz7Q/5bmCvsbVD4JzkpGCkq7FvrbueFrgcwcDgQ07RLTF16NLceDESyN5DfImTAeJd
beJIy8iqqrVf39+UbkfBNi1j82aRAGpGBL3Hzkzha7197VfeYRyEAvhE5ISZM/JbDoC4UJCFwN/B
03zV/aQ8kHa7o1OmAHHie5YE2rFQoF+9yCxPOguE5Y+5ujdrboP6KYETr199rR2PbZVqu35yx7cu
yD6MiDSbcKRAsjQkMZVxGLRM3yhw+NvGbPdWrkUs5PvwZk+KS8xUFmYdCXW09Qy0tgSJCBiS20YM
1jWX2+8fcjkEHWv4l/pajZ9a155LpYPM0d9EajXnSU7oiBjteEbd7r2KPt9wTOtYaojUyL7A25S3
w4PaObqy+zrYwzTc9FIiPGQmtfyvEjdGuNNou0hjvgvqaIMtWYPzDoT9+0M0GmjDdXfw6kQecIGs
GVnDVp+YHU7ii1AmWKWV1+xk0PB9m7G3cWnyMXX3DqJ5ANO+2XdHa1hXTZHso6mnPKlGpZ+pIfxt
pfK9dDm1g6JdDy0WD2zZYuPjkdhUyu4PA4MtXLXYpNN5cJ8ilT1quvVGXdrePFH+hD1+SixmLVLU
Nl0HGoxgyCTHTxefm4yGK9TBpufWgQQ6531Mi5flBxNG/6MDU/WovY4gEEVZVWTNW6f51c6yhFy5
LDZWsHHEJm4stLjzb1a0eJ2R4xJk2oTRnthrFFxZ95EoigUpva/StN7hh30STU2qzPxH8spEcTWk
9VH1HjqiVIueh2zdti8FfvJX6NQU5XmZESGMo5Y0FQqCYd9Z0tn43HqpO2lHowq9nT2fjYZtj7cg
nv3xUwL9SjIDHId/CeDXPYdevS6kFj+oogElU7sVqT3sKw9llqS52DD2dI9EWv2wmeaMQsWnqCy1
HRQNLqO4/92U8PABIQ52r72nM6qV1YXNOOsDiWgJnB4bPgz54DIkI+y2htyp1qg+GHhsh2LAGBd0
H5FCQDaGhQL9gKa4qXH+uWnvH4ooPea2N14D51cnvQ5TT989Q8lcm54Q8LLQYYkIMRJ0fRvKQAwL
zsk1mKeH0Wv6V9uu2n2dNT+Io+X4G7P2ktc+mZwJx68pfYN7YCJ+ts4ZU5ucRG3PKBoz8IBRj6Zn
0Lz0mhbTu5M0PzIzjS4+mpqqomUBk1KteDEIPPCrgnyl4V4yFGVZlE0XAzHHWLX3wE/dnyZhxlmF
Y9hs3eFRhe+Vywswp2HvJNCBfSswqVfBUB6ZnPg7IllPURx8kV00gtZiqTkw9jxEE27PFE8tCMrk
WddsoL/yZJZ7Rm3Vg2COPfvs9CrIdVlT6HAZKes5gBz8QlVKXR2b16DKSkw7zr3XuvrSCP3z+6hP
xu6QGUO6jn1WhEEDQ1dUCUVi8re2Saw0Uc8f8gyBcaQZ8d4aGnAGLYk1k1v8sZJ82xFkeWEEPIPy
myPx8BDAY9D6kcIlmRUd8qvIBU7DPxG29n1IwFaNjFT+imixRu9uu4V9LPV0m/Fmk2QPVCYE3Ura
hAl2SEzmodKUwxoBaGKV+NsgRJft8hThXXEYENRo+znVtL4aP8qwnVZl5H1GsgguynG+YMuHTV5d
9ZwmyBuzgXY5jW7MDMgqlbyzQ0DiIZxO9o70qdgsUsFbGFSbrLcxbkqNko0TclOmdXIas65kQJDD
fJzuinfpLFLUNCBIz4bX3Rnl4ZdRjNNkXuMzz5zyxqXvH5TT/F5OSRC6d/69OOmoy8bM+4GX3b5K
+mxUTxKqp85sOIf6QKKpg9Wgs05S9s0Rmqd1tIoSB3sbwgv2KnPTZnF88fwIQTizoOW/6BkRHPv5
MyEyyD4yGxSfABC1dadVWLDBUhY1LtTMopCBO1mvvbjFIWsmxtaLVXZAH5+ReTwW4ALN7M1xCz7v
tP7Hfp+5aol2Y1Vmjr3X2u6XtCqBU5fRyPIseT7pppMDaXuoIIaHBre0wxueYHbNZWDsEp5gWPrB
LkiaaUPqNlCnMv2YyICJBoAnnPga1zj/5PDZzLG+11CzCTnma6zEHGIbsL8Shl6/WMxrKhUP56HN
3/OWkQWNi412jMggq3BOgZa+N35TbsFlz2HzIkQe2HH+OL1HsFJtsRaLrX5tWGV+zESqr2DtxJdC
U+8MU/eijMOjH6i7CsLkRUuh4wfis5BD/KIPBEHnLjBKZccR6b4Vy1sbEUf8tZRKeXHS7QEYVIDX
Vqj3OoVQHjXl3pZVusuqfICg6AaHqXKvkdlxm0/WnblcNNgeTDuG6BbwBjN7b+dP0kqm99wLrRvF
9U9m+WwkKH6Wo91WE6Zux7UOvEOXgHXGpkkC6yiNcz3UzsvYWIelHoFiSW6uH/xNSLzcEUHLIE6V
kMfYdlPKulenbMzXEUDqa5SBEao6v7hbjJX61C8eIaa97+ItJXBmbROlda/64e/UFs6xdk3sBU76
W0Xl23J9UT5LrM3uk/T14FxjCl7V0335PrTUvERjPeysVNE6tm6gH/UDm8PwUo3DYWok45C5ovNH
+Ta59LEtXeipt8XHQNLYmp8eNmvW7uE4iP3SRy6DdCHcWTxBPqw7GtY2ChXl5zzVIK/yv/VJSvco
0yeH4ibqf8ONAOKqYcrxomNcG+b5u2+SAo9iJr8sr8I0xslHWHfTndIpBbDSDfvQw/RQ+PyCASkB
4kima4ujo9AbooebQm3oBqobxNLd0r1pJm6+ZlTuxVGADHJIChslAw+SsR2epy7dmak0T1mOV340
8w8UwTz1YW6+gr+27gB53nwH3M08U3L1x+jH1qnSsHyQMzsfL/k99Lw9ASNTLcKPssdGNzJktalj
MtvlDLUIAiDGZ1+bgi7J5FuWZvErK+ncUAN8RkP5G3pin44PO1TdzTC9EVfkZEB80f6NmAnWOiIP
0kKBSBnuZN8QVT2SMAr3jYjGc6EZ1dpVAapt+L3OKUxgGY/h9LxUkWyd9yMj1rHjTjQloe6QMdp9
Nek2r337TxmJOnR44Em20bF/VJZOXgN00Kwj6xT+KYxfOT4G2N/LCiWpbX8/9vmxCsubFpFlgYl9
OvrtNPPRHU4XMOxwrC40pcwUtPJYaI37Osy/VN8HW14CkGOefBy9ODoEFlID2VnEieIiXuMgqa7e
1Pwo0E/vl+OTr0tx3jx71t3xMN0FbIL3E9LpLUuRDbmz8SPzwxOS6+4yjtnVd5qvBmjDS+7ZvENB
dRocld3ZJ1DNFh7I85rUZy9DRVanGBp1XwR7IeY5eCDKV21wvzTkCI4ZNSc5kqDEoqGmBiGMZj3V
uyhjoD4UebnvemA7Mh+sQ9cCoclxMSQFF6IwZ0GRE39ZrHHvIuBE/+/exwziNVTwam8qLdr1nL2Y
lGClRSP6iYorP4hIwTMaHZox7Wwj6+Yuy+pLi9rmouv1DkAaI0lfZx0YuxUK4OlHp5pxbYPfXAvf
4c0TNgIwncNtqQcqXthtJSGcYAuAeZAHGtOhtqCDGxgYQQF2nod62FjcAU4doKQzh5tPq9or0WPI
Sxnj2emu1BEhuJ15VC0tmjWrc9xyrksnbUCmyoApjZPqtOzNgfNED0Ihb665i+ugvOMdxndcxwO3
FlBg9sompfhsboQ4r5S+j7z+CYluvc/wn6/DkMxRbgJ/44b+L2ugbk44AJ9kR82cCPGnRTq/435v
34a+e4SupJhJX0uSwq5l0P+qYC74nRld0qK4SfaCj6UdQ2MLAk1zPstiCvaFbt1St3uPEfSsSdUp
8QtyPzncsKvl9rBmgUjuiydFxt1x8MD/jISolVFr783GINKeGBTIPTv6wFMM8+ag2s/eUFQLsfUy
xN5fiDbjpqtkvZsUCHdbMsRqDE2/9WKooelell8jzN1loGoLZsCLEqk0x+xZ1TUmDY/gQtm+LQos
jezPtZitY9VEFoyZg4JDd8JnYATekwPqkNcTB72Xhc2bsE0KORf89qI5Wb5iFljMgma9DjVNdEi7
BPjXTlo9qUHo4aJRPkpb4JBEQRpCb2NJFDKLwEUgiVHKyuYk4umtlqFzq6IAyGoAD0n5OOBNcMcd
5lpWGeLpe9/6Ebmm2Iuml+eJRG4goUTEKRk9+xX2627wZyoNMibZB5spG376rn/34FFvGak4Owpe
xindvNFpq6eKkCl2MCsnk08JNMN9b61UaamzNaODRVwZ+7YZXiNSKB5VamxsWHkb1KXxt5bAC3BU
uBPEolhoauc65rHSoX8NmCWbklm5Ky1n9y1VknRTO43EBLp6jvSm1QKQ+zFtNz0Oe4p6U6SDvTLT
8d3iGHtHGfVhwGNZuXx9IzLfQYM/cTY81SM5KXbqDDOzCL1X3jpXGo5005l4oz2zfVLw9UGNx3vP
UhwqtCA1COctOhBU9+ytq2B+DQpCekimSC+JnTwxlu+26PYtOPN/w9bQ7g6t5ypPzPLgmUV10zTS
btvaiA+2oeJ7wLe/9YGJgOH0vYtDfTxMRoDlPfFWI2UleZSpQ9qte3fDlBFdAS+s9HJrFQfjM/9r
42yrWRYxP1KYOIhrnV/ERgd4EAjelGgs3iaCKm41YTVBYagH7+svRrBIUGrBRAuLNXofAlF1s1rT
7sGUm1icoA94tHUbnYxIO1eMrA+mgKnQ1xIgmiS1Wgf8dbBbyhzHtOW2Dax0Z5cKTpimsl0Nt9af
x/r+rEp2FFntS2Ox/MUTfXV1C+dF60vsxo2PWsubyi08g0vnh/b5r56I4BhrjD68wQjPuYc7dNUb
AukNdKMVyiKm2Jy8zY82kd2RyVewG0r4owxlje7NMURxK8iwzZNdlIhNCsbueSR6epmRQcYEhM7x
6AXl2kQKd1KV/VzTgAHehf9QO6pmPkjWU190X6IlwIqBcH6PM2hlvkbuUJYnBaGlnKkDot5VIg3n
7Njijd2J2FsF7ZgV0d37nCwb7kX2jJmlIPir7DqGw7BplF7sRZY3Bw8puAnE1AREdCuiw+CqHaoi
fTey52JmXmnHpAPH4RpGtQWePNermPUDqgMj7DOiJ9r4ud6gSvudpdV0QLa1co0quHdFhK+DcR/e
e/gCuoiPmTXusIIqNIeVSXKFCdazzp0NGgAYmayDt2Xwws+DT9rxiF5Lx/wSMBheTfRUr44Z2qe2
1P8ycNhpbp/8qHPCSeJQxGtw5zGLdpDbXPzpoQ4oB5MC7lDiojN0aGpQCvP9TMp8MwTZCyzf/xiy
149ZhS3ZDx1rl8tEEbSh0s3gx861+EoYDa4GN+cVUK6i3ulAz5IcuA8NvEcakhbGE3htvIbyVfZp
sl9uhaaBhQ1h5Stu+9dB+Nqmz1qQSMjRt6x/cMLiFArZUuyXOyezc7IkrJrdhHqNsSyfVZ4m28k1
vx8WN43RGTqYL5dPuXCys+WZ3slS9ldFCMe+k/Ox11S3RHjJXYPe7XtEzS06sMjwSAaOKnbfsUal
GQpi4JoJnkPpqyvpIysboWqG6YWXmihNJ/HUqdNLYJ0UX/QI9yJp9KubimZj9OFhebcZ6AOpj7CF
OtDVQUkGSAQ8982WkNeiXJ2Wcwaf3j1rtepUDnZ7XS61xvbqrVlXz27FyhNCqIUAj86Uvzk1uKJo
eJunqNE2GJO7U1DBoOr9QR5cKAB1b0K6tJI7i4VPck24oTqCc10jgsTZed6O/IVmK9yWoLiMZPDW
KiT/SSj3DoG/2pByJ+qjc661/lZXfXie0z8Ueo9VOKL6KwoCRDx3Km9sTJBViaR5TAVucoHgnMfG
TXfWwGdHCNMcwhX7GNaJULTHFtQakLRIpSOb0uyfkH68j9MJ5ulIrmIn0+vyaEzJdPDVZJwJkmKn
Smt+I/TgrIWTcVr6qN5lfqKkt4mCzjirxPsyzIIdA6n3m2W6mk5OB+scCq8Uzjm2jQfD+An/m7UZ
FRsdDCh4yTmFJRgY8qbJaDJsopyWr9XJ1r6ULgvSODGiq6M4mb1QDNxp/p9GzGnfrC96Dvl5yyKd
8FXDlXRioBXzwHQ5QFIiaCoBXYG0cpDTsYuQemixxNXQddSw45jyzqMJXxpUI1K+6liy29qYCbkm
5uiQ05a38h52zT112HD2RiDPosFHacPkjFQrWetNkoKCh195yALzSP4hwjg78NnE607q77rNO2bg
OjZCXmHbumDvQrAu0Pb6xDvj2E+wKuttv8sSCIKz6eW4SAjd2q4+O7s7xHYjz7Ut7zKX7kXkRQX5
owoY3Lsvg1MbLxpP83o0mpdGWOOLdHmakmHrcaYEfd99uG78RULxtEKg2e9sRzvUA6cSh/MZyNH7
UoQtj6xpTbtM0VyD7gFhXp37OC23tY9I0+VOWw6KyCcZuzSTszKqH2XEb6acU42zPNsywWqOweS9
wvSqtnhTPiSl581B0LKp0vAfwQvllhNtjjGPPpTprpsBZAIEKUJKgKf2SI/1ytXxtkxwNzo8krar
mbuJgxy91LaEJLKq7bg6MaSaMf0o98yueIlsk92SQ7iaQCO47mUQzPcKukAtUeuuMRUohvRXjD94
x9geQ9xIGnNQ2sTZKecPyBBx7weCuQqwBYv22ZhMlLce8vICsOPyLHJy9ieQtmAY2dUHSXQpBOcr
pNG/idvDOahQOCKtSqugvcdOhH06dnkUf1STp9+cn/UI1szozTU+AxpSKwyvCpzfYZGdqKiJ1ihq
UiYZjnPubF+/JbYGDlv4gBSM/Li8IxXRzp7U+g2B8oQbz2rhypm1HaU4s5El8K4QhyAInd8sZ0aS
Yt3GNn/68URctMXABT7yo50QuIZoKnjZiNIwRebfGJvuKyd9jUPLuqbzXxoMxULlcCZjPbrV3hlZ
24+IFeZz0rvdpc/xqffTusle6sR8WRQQuR9j5UH5FomIXazOhNPNFJiFJtnpJMQvGoewdcdr7Xws
/YDyX/MYOGxi0iEsPQNDglksVbzCOdoOMiBz4RK7TnoOoe2HJJRs00V43zHkv1W6ejVlb7/VkXyj
NZdbv43iQzdgSXEx86zAQ1RHP8zoAbj+oVxJrkF81WLrR/obxYg8hHYUXtpZOy2L8YMUUjLOGdYk
QWadurH9GYjEeM2wZ00xgehdR+5kDkbvQumrNmYwOHc4Nd0qc90HMd31zQc7hLYx3+U0ALfG+Gd4
TXmVZgmy3BXazg8YOEjTuDSpto3bTDyXug9q142e4ta6mJynb70gssJAzHCtE3KeBg2taxjV56So
32SqmuPEcmOctxwzmDGnLhuKfwOKpsdy0TkusycSVJ7NJHrK2qS4moN6x7EnIFdN7cX/M6am9+TD
e3WaXTgoa9tZHh7g6aXU63wXmQ7l16zpkrl9iSfVI2x0DwEwv7bvkbVEvXMRLJK1UZNvpRP6h5RZ
mwqnP8sqnsENT1vSnUkqQamqk7dBnfll139qv2G54Yv3Os43o9PPbgECowPUOaeMc4WwrylgLMB3
KlE/FRNZHRM6kodkan0sYQ/jlQ7so2cCT6EL+mE3mtmtC9JANmbe9WtrXlWJoahPmjlejTx5EbMk
p5qaBCakQYCek63lpFcPW7NntC19cdI11y72f2V+XLO+rT6Ruk9rXrnw4Br+teimZjdNBPpaNoVH
AMV8z1IuJAYW6T5LpGbbRCS6tZn1Nyy9du8QS/WY2hP2qmkNp8b+w8THyF5oJgBi9R4T7mbsH1Ye
NUcSOzHdKPIrO9r/azZEx1RzGFJlhbc2NMu7KlShq4EygsKCO1xqwl2XEtGHM9fsPvfzdqQ23mSR
G6+BZTAD8nncuyQxLoSNuk35QB9UlAdwrfJS+o7zQYAekc29o19yHTmt5hrZh93z25cI/b7G3o2f
mS7lrIE2TNTDa8Cht8H2bIPUKim4THpZHIvggx3YKuThVDfTmcgQBQ6yTwUtbWnTYEpOUCfsn7WA
xB9bdcYnwbhfMlAc88hfDEdDP9Z0BPKyAtmFld98Yd8homeMq9tsly9bglWiYWJVyVdfhUGF8NJ0
zePy5+uRRUZMcN19wFIcQTZ39PxPpyPiAFljfDqyEasmfwH7BVS+088YCYLd1I3dMRri51zS+kRq
0diZqC1LZ2f1MJKXSWik9Wx/WWr170hN3Cc9yLx9N04hqRZ8c7GhPhXJEMflOYgzmvZS+vlRBAQz
Gb4jSR6Kr7remNfW7ox7AwdrxnDpQ/eiQhJvZq101GUa5j45rfHNo9SGu56o8sVQWDjw1v7lJ9H2
QsNC0kKPh2teHvu4HS9uUs6BHcgHsI2tjYIDb5nnTg0NYGAR4VoPWNYz+Sk79a+n73pYKfVzkzsm
qDPGKNSsKC07wz2YCITXdkkodAj9eYfzyr6G0j6gqftdaCR+WjEk6XLCQt5kZGxFzGjWAwOLlyln
lJJpkHXL2Ob3ZGRnJLQ/lK87b8oC7dPb29ErvbvL1BCCt/XcZ9aTmZIq6GA5OCXYRQ5VXLj4yMYA
TpatcWQZdyuH30Eum/mWRPmB+8o6RizUyu7h5ZeuHrxrXQO59ru0gV5qkvEw1dExSNCkiNrfRLFo
d7V6DRlA3tq+GCCssECpq+poG5N68hIWlyNr2WJQF1mARu6tKLtLkPRunDQXIrNgYc/3u2SgcjSY
j4kchdSmTuNx7c6DiNQK8xuLqtEsHstcJhhZ/X4vAyZWPdsaDvMlfFt2B4pWYq3PPr8eacH3Qx77
0IAzsFtrKzBBdIHUjwTscbzE7mYkT3Td+O7b8rXqOsJUFkbZTh8GusSuqKYLFRHF7aKMIyFO23lz
ec570KwY9k3bwq2sAynZ91EppjdwAuFeTzy/Nje+1BDCJCCu7tqX42tMGGv3meXpLxGl81eCQc+2
nz1s72UvpePsjbw7wlYLLhoAWT47t4Z5mDEBdZLkpodF97BC8jMUR7mFbJO0MOPQEAmglbV/YTiB
DH/eEyqfVMI8SrWzxWrg3atZxHkjRzeAkrQHbdDZNmmpznDQOr871Jr75hnZt7wA7wYih1kQ42pk
epmpd3UkrWBBVGOIaircwelsbvCGkl1jcSZHfUgjMfsAQLAFUJjfClW8Bq73qDzS5SKqgu1Q40Vq
m5HM+xjK9VLSLZ+7wcW+oTBEAtK1PsruqdkTddXsGQd/ySGc7klmvOgVpl8StvgMHY9dq2NdrS7Y
WojSjzoT1TUr3ODu+SGv6ayk9IbsOc628QAL3mjTN9GNaO7C9tjEbQIh0eJNDoO/gd1ZL2Glzjlj
hdcimCegHOCmSlfKjMZHimUGlUFn3wYGBwnTHJEKfrv1Wc5e12lwm4PvfxJZ8sfPhuzSivZnMfsZ
kSe0KxPEED8HtJ1TPE9eUkRhZBGcK2FMJHH0rAr6T4Grdgtlrj26zpQAIc/jU9mnf5adTU+Wy83q
gOZZ0ioPDcykqrKetMp+0lSA5Bfh3KqcZeOdL740joeLG7OWMJvk5+QI48mIrD9+/5eMofh3EDen
dK6WWtic6McG8dk6036am8JoThkdwzRnwRKtC8XkaUyDY1kpAm2y8agSsiOVo2unvCMpSRgzq7nn
WLNrJmPLgEIUuXtxlfsPtRbHK5tiBD/JNJuQEnY8WrVVONYu9azCRABFIV2GHA3xYch4/RcV4iLd
7Gzi9NBP4qGMJEceOrFQONXTouGc/QFVS6IkLz1BXs2u9w3jGpNT92Ri+KqSCKGSj1CoH/HSZh1s
dAa06UbNiovBRcdDjESzW64xPqKnHEipldGQxn7+NKlTMcuI65iiq5fdD45QAiNwiSHemm9/TLpE
AMeIyDuz7c/IcAknXA6GqK4ykm3y6sykokKUReTF8iAm87QUpAJfx2/hkwYFS5OUrJvEdMunKLoa
ZFZvgAgaVBSsLbBLFt6s/R3JB+lCKM4InfxvHbkfoHX4L/bObLttJMuiX4RaASAwvXKeSc2SX7As
y8Y8z/j63gCzOtNZ3Z0/0A/FAiHbaVlExI17z9nH+cl6yOE4K2lKTdPHJkfxg/Cq2ntacC61vt2g
PJQEW3NoiYedEnoumHX/CxUxDvVWt28QUotFVIfjoo2V4CzzEnKi6hOFUsifXi0+oQuHF80X2gsD
9U9HDOHF9j40u7YehoYYl7G2r6lEmavVnfJk+T/mx09eyhZnb2xqn8Iqs4suBMO7qfbAFSXWftq/
1EZEMpVIiE/RivCWW8WTVtTOElX4LyiyEc6M6qlTTMoQ/5HUMQ4Hk6C+Ij9piYxLv7TpaX4yNUSQ
0yzYPthqfJwXH4VPolmn8lIEsFPn32eh45KjZW9S0+sf5il5TCmOrcLCRoaOeNEyDF21VoO+Yv6L
juaVEQRieeWjVElyTBA7bKB+lwdHkAU7Kg0a9mmFQbDfnsAltU9hxRmHaIgUNt23NOpf3XXVa91j
qQTjZRaCz1WHnOIa726pJqDCFotIk7umrfVD6socCSIWbEmz+lD0IUrv6fseOmjskCCaDcaShVdj
gJxAuM401W8G7UMJ3Y2SNXsts/JTYbrWrbRd2gaD8pEakEAz0+MBoJN05igEBVSGLcl6Uj1mnZ0v
NZ1yomTotcQBxmJK4/k69uF7ZnvxhfEhDCvR9icN13bW5Md5WyUd91P0Q7klMLM/N3JA5TFtVFVP
xRjEtDnropLH1GiJ0TJJl5i+DbVrxq3KUQ69NZNwL2vCx6K1CWRBR78mHqJL0mZDMoF+6kZBsJFp
+evQhjblhr5ceWll3lq0k1M5kIwCmdAI7t5mgNuRuZ1pWoxN2ap2kdLIW4ZZJRiUr6CKkneCwoOB
0K5A1vlTUDjBagTKhLZPQz2hO8olCp1miS5h39aqhcJEfdEI1rkGHFmFNXjXbPr7m582Q6dbJDuG
ISW6jG58QjiF6lXgmjQc7aw64a/pf520UMTWhvHIxl0+OB1EC9kZIU8AOP9krAvwKTRBisQ/9+aT
V2nhbYxoSZvFiZUswnOcZNtmtNc0nKNDynRWUXz9pWz3YZoO26KLX1BTT9g7TBNu6KrnKgPe3OcA
jTV3dPcejRbTl2d08WT6GBwG86hL93EwnuKwjk+wgaeuBzag8d1K0Fjl7sPo2sozOQ98SR/pDwNI
scUvQ9ObfaIhyJu0mR7quxQNKVyD9szjkdOtGMjQdQA29UjDl5XeJM+2KE5djqbVRPy4T/JAXMog
eyUsGQO1Gj07zhCeoxgkpR9xlmGakF+k0jx2OuYfh0kcqap8HnQmfxvLDB8iXArPuf9Cteweq1BS
J07ny5ZIpflkgHCvWqHFDZ7BJlTL+2dR9TFCGqFHcBu/Y4kqih55mU0E5uhSEbexFywA9+KwwVaw
USp87KnKxkTwNXKULOEkymxCMfthK9opAqcbyocUdMr9v9Ah/CdJBAmFcBQIyCp6mnm5tGr24vkz
35VtuoHNry8Z0HhbJ9SjLdIEwqm7b2HZ5Y8EQiO1MfTTXBrZrm2fY62L926OnjHoMHF1IjTOaQWN
IHCSbhu0uFs47bxojgpfuCbBN/cTm0CDHbAvkgintKxAv0XNQBJO6BlnpzdXqNiaHQVuvWrj4m2I
bXFyGHLNBdi8kOkfPqapBUFewcEqqWymf2CzopWZovRB9iMu6SREB3CirATijhNY3dBM7E1corgW
lU+exyRnwVkiFiYdj4eAuG0DtZlpVvWx8E/2qCB2CddxZZp7Q7gnNTHIjWvtM02VRTPZkIRC4yVA
gMaQzxEM6PIM+vtZ7/tyQz8qRkFMO9nrlWsEnXRNKyWCwnKoE/X7XKomdXYIlaTdpprjrBtxCVua
Rnot3NUA83gaE74nsYWFxa9aQlB8HsR00G9G9pqyHa9szWfuYaTPsiclSTVya68lur3ACFLtlTD8
Uoly/swrksJtTFOqYT+iUKJ5aeXeEmfCT9kl8a1jukRkx4rypNqauUmGTIUzLFB6ZPVdlUKHxwU9
NuPZ153x0moFBD0csx2GNVLtQR6XFT6H3nuOai16MBWyJpRLHUTJDwVByUK6o3+s64FDDyxtdHZk
iIaBd+0LBYC7K3+BUjdPoibzue+zD9n766CgNSAQQVlW3B/KsM5W9PE/OoLU8YkOJ9+Niu3stvt/
JNg/hD6oKk78/50Jtk+/svRnFfwGBpt/zx+hD1L9F2pv+F40vCybueC/6WCO8S8NRI6YwKsCqaCO
+/YPOJjxLwgQQPZsR1o8ppj//xsORqDHv+C9Q1bgzyJMQgOv8G9g2R+YpjvI7X9OfZj/+3/xAOMU
ERpQTVM1LCaDlvp3blPKFpk3dd3TtyjcLR3meCvs0D7jOYj+uKL5w/xcGY8hKo+b1HvlUHfj4/wu
KYEQxuSHrRQ5hQKgmuMqGm6+wYvCYnUMdXFxDCV1F6P6vQAps/I06P7U8S1TTrV8Vx3jM+RP/RIR
9HIG8rTTKPl7ryq+Gqf5hSXYeFPdCBW7eIhSTCt65Ckb5NH9EWvveHSt1tnQHukfNC8SSxHm5juO
VfSYdYTxcXIHafSNjrGp4kfTK/WI9FR9qiPqmbEbvlEDEDmsqOqRYZ94En79aAyc2+4H4zyP31CT
kFlVh4w9RVs+2IHFzjHdyzPtF7oZIBODf/Gl8J8GPfOfPKw/JCh5yEhS1qW1EqJWS9n4zvOVIsvg
fvXnvfuVZ+iofOp+2RvNsIlaZ/iWhj9CqTnvBk6x3Xy7QrzE/MExDx6W3IAp8lnB5YMahitUSH9c
zfeGGGe8gzcZHOjNCdvoad7TS1fFJ93CpZ3fsoGWm6DGkKQiSxhqr31Ng4GgbTXzvs1X4GupP6d7
9ytKYqv+CLQOI9r0Mh9g6oKxrKBjhV+Ee7Gd/YNlXbV+5yUg8zE1+CjIlfg/MlPkxMn4CwKqdKwh
AWNh7hWdtAIRZkWyEjX9XKUQ1lKkpAyVjuGfGE/LS9CVfE76mIrI6eUl7qgVNI6Wet7dvDh+w4Wg
v+lq2O8qk+RaumXVxdJFtbaqEUMsdqYnJJXwZofK/Rx9e2UYnvyVicd53FTgHrJHHZ/01F2fX4To
Shou9aunx/hRe6f7keQ3P3LNr05nPmoPQTVpGN094wHn2tY7uwzza65rznW+4zk955OOYMg2t26F
B3427pgZEXPOYDr1aIfk+g5ZDnkDLTu85nbh1p/+scPpRQnBp0GWOYaDE79nXQYi323/uEL/h1Cq
Hm9qBO1+RDN40KMgvsYGiCXXuc67jo6D4Cq1dF9jdwub8SVx6vqhdpLigZjz18Hs1YOZIS7PSq9l
2AdSF+WfGm95Gq2zKWKWjrIa1hG9gvG1SkqGgmnintIgPKVGVRKnPIwLQCfBafDMkwtp+6lsNHm1
EmZwyFCF2Z8L+DgvDrP8y9gOr/O7xKeKsvBUIjRrXscMZnZjYXEiZW9J+4YKt23odY3GySBd9GRq
cXRC1jJU6CN4b9QFIAebNGFFqsVFyYZp/GoX18F5Hgq6tYLESiIay+LDd6rPRqr+gymU4OYBQCIc
W/FXXhAQvtmq/sYo6vaU4yE5VvDTQGJJ75HBHxw6iAZbeFrlLnCbddS3/NgV9ReZAu6zxZzNbVKy
eBtyAU1fVG9k+KH9q6vvTGC6FZyG8Wipff5oyP6nVNzyOxZk5m/43K766P0IxuSM8Kk99V7anWKV
REJX83acm7oTcg6vWcS55HX+NU21tQy9+qALfUiJ3XuxStkdgogPscucYiHjNin/CdA2g1X/JEpM
u4kFb1IzpAXSQ4fD/fvTKcqgpDnudRgHJJ9jkirALXsfY4S+BOAWbsgclplX5y+RqBAm90n1ILIS
OlnSZ3CWlOoIXbs64hTFxDpqYK1JiVjOX7DJk6epgNZCNDZZaW2VfBJaVL7nzwnmqXevz4upsHe3
AYFnSD0xQLJ+qR9dSYROXHaMZjyXYySwhIqs40e3oSuQSUBaUavtsfvrCLySP67me/10L5zueT0K
Xj3imTCLIrhkUxxGycflbUjqt86I3G+KVZz2Te9GP/LUYMhZet25b5LhzOkYWd/kwkHX+NuXRTsl
rEzBniUZkruU084+ZCZ+YR1F1JaP3XOsku9Mhkf5WSB1p895U+j/fDSWgSXdkd/NUBKDCan8kcZV
u6liXC0N6W6zIhpnJZTgxK8289v5JVedbRUOh/vPP2I4dzImPFlAgkA/olaj8bvPk7A9DBjvSYv5
rK1ORueITZ1EO5k/u+E33cn9o4JAkKnID4wb3c9Aqj+bNEre+p5UUtxbyS2nmKfc56nutEoQvUmU
LtqY4duoYksynTZ/SGstXhuV/hU30rpizvjVTqtdWcUeUhN9EQSdDX6nbfeDpvI57vQWknLFlRaw
9hn0lu2sNp5MR3kXWCI+RRIj4xwD59abeAzN6YEfe+fsOWN1DaYXPc6Z+Nmk10z353fz/SzfpyML
utXmVCoe0ThHdRKNTmUMe0x95ci+cOMw3FlQztfz31MQDbAIeCbWihGPOzcuHmq30N80mRORbqdi
Nb+1kSm5bZFuS1gZC4A3pI+LJmh3DUg7osv5WzF46Nb1hJEKayu5DIbf7+NDZqCM1YYy+ZHm3iof
IvEMLxDJX2P7665z6R5N1vz5Jc6d8mT0nfkPODb5O6mHR1pVsT/Y+sTZ0JGw/g3sWRNToKqtAuAk
UZUp+Sk6JAn74lB1R+mbvyDdkZuQmF9uGnwCeBIvnackm7zrhkNVYfKhHFJVZ9e3mn+dK6S4Kn7d
jSoR7dJSmv6Tm7vJg03CjzlJkHQoHVoTmhc9EGyxoR8hhWLroNrQbnPzRgPRdbMcp7rVJKnYiXpy
8iRbE1RrLixd4jQg2ZrRLPQgtzeo/+oGw8c8abK+coY/1/s1BpXNX8r/Pyrsv4JQtd+ZJPx7mURB
wyqheBcGf4W/saaspnIKLy+1rTDZ8KWWv0W5W5Fz0dwvpjuiQ3ndFUV/+e+vl0H1NodwhJZHJ79u
6BebadKfxy6L8JO7vbXCGkzeZtz9rDtIR60av2iEcgM67F/LTjXbR3Xonydh5DeSCL2lZIh+PwX+
r0xe53dAHd+dpcPImg8tumVK42+AujLrSYDP1HBLcy+6NIXuP5FThIBychTk2kgMYiiCb7Rc5GKu
rUsn/9G0z/SVyodusloXwIQA2LX4pOuIAlLKs6z87uCCEV5iKPBWFbwpNkIE42FVBg92pdZ7d8hp
nZAD23cjig3G+CuRDvneT5v8jXr5W1fm4mp0KueGvJGbIBDho1P4/YJE93o/v51foHYsWhRGN2J4
6mVGibnO3dE7zy8Dj/2Zpn53tIlrvcQoq59GtdBWBQ5PzKZN/NgpVbK1rAKsE0Dwl7KuXhHVphgW
rORaBGO+MUf8JwZV+ZsW04NvZFZhdaDL2Xp9dil0cSvTTN3P7+b7DEMzEspjsFeVY95M21sXky+M
+l0+dVn6LUhpXlHL4cybRHNVpI6PUWF+FygbL6rDbC7X9e/OyIfd94x38QkJSX53yo4ZNxM3BlVW
T8mq/MN2/59Lg0kBbtOkMVkiDEP920e9tvIqkq5ubLManZBSNc3Zq4Z4pfdj8MOj98zKladpuJI9
cI2qks0ZeUOxJBC6hzSFeUk/z5uPX2dfcvCH3b29cm+4wqY44dwVK8XTEfhMV+nQFI9Kx8I6X6Wi
/n4/3lllQ6dagyoPnwY9mR7+9LUE+jHLDyHYw4FTrlzFRpfsyzQK36eUWx3uOknOlnLLNP1lnKia
1eA524DHm2aTFrwHXTIs4sgO/4l+9h9rBCJdKMkWWGvL5rDytzIpTBzPwNqPoFFrlK0GGvXFaFOK
MgGvJVHN4SjnbYqcrRXp6HBaprfKOMW7szWss1rPb3lFEh3n0CJp+v390ZM9yPoSrc0kxNvOLkhi
oI6NXTCV4wzxkptIeKYtFqHNr5AJMW5Mt7s6md6R4DhUr3GQc+rD5PklMEQPlQ9V0vS8g7afF6Ny
kg7PL2FnvqejbDZJ2BDQ1ljFqrOhmaJTGS4o5nNCdIQ4K0laHsBORGdhovvpsVqtHAZMm3Qc6oUq
LBrGjU67Pk5Lhm/jDyIinF9q1N0GcjZAcXjEFsdG8Ir8NOAsnXcP0pAJzsSqPYPBdXbAL4N/QFja
v0O9plUO1pSl6sRnAZWC0P57GVsrQxDSuOcxnqtk5mUUGny+X9RcHMNJfJYbRvOCluaJJzW5lk3g
TP0ANv3EX2oQFte10XXMMKP+PF+VDjzOkgf20Dfvg5Dlc1vxqbO9d8VTim2CYGnp4TRdWl40bkQd
vzMvh5w7Grg2qoSMSa07t667qu7LO0KXvW/12lY3ah2xCKoHq63uAAQR+mgfK5/ToGHumV32W1ll
xaOnKChYCjn+QFwFoxmnppmTXmGD4rn/uWAvrrl0oudOYs4muEw7gkp2cNj4y9qogmdC64NnFJ0/
GraBJWdJtG9gffQNtVizVXKyVOaSJ5eRuRBhp51afOCLMYqKveXQKw21IIQ6wRgliJEMIJ1g6VOt
GlYQFd3ci1B6u3wMcSD7kZU8+x5Tg/97i54zO347pQBqo5HA7kXDS9P+TllVW1XQiveiLROJ4pSk
Q39iOtXfr9Ik5BNrSCKo/n0r19JyUYYe4NU5PNnPq+X8cxil9yu29cke8+VP9iKj0b0dlvxhMb8F
ZdjuS9l+nzmNbuqZ53ZRTiqD2Sk53yXwpNxqHr6BrraqK3WUY0bX2SsyH+kN80EhpJBQw7wGdePo
YjlfJnlGfCENtBXk/FM89vp3YBLLLh6dLzeiMB3ieMBUEEzUy7Q9FE6qXBwy3TGYK+a3wJOQGULn
a/SHLwtQySJtwnEV26oJFlX02yqNH5NEMY/R9FLKCMcZ5kEArH5GgyRiCo1OiT7AtLO3085ul05/
vyfqm5+L6nuaA5BjLOm/By6R5XWQZ0/+WORrNXW8a5DhlUvInD36qSUPYNCcfyhXpuyF37ubAG81
CyCVLk3Hkn9/kNmEFc3l/L9FnsEuPrl2cIBlYN2s70x6KLynl/l+WK2V/tW2nUellvobvkCPQJyW
3J+ppGceqS4Kp0QBRnkVtFCKTF15czzObZ7oow1mi/v9MbcvCF+jg4Vh+VLQPrpYkSZwBAFEFxEE
//kL8735q0bak284PJbtKPaWyJ8rz0NNIVNWVCPOL5aGvngoswPxi+5jVmhfqWr7n7pJUk7cd+pD
g2SoS5kfJC69mQnU9mdDCpjkDuOH9jxLU0iatTdzgYiXp5NNtELnZm/FZJ+VlqEs7VRxN/PbUBoD
IzXYW5RY+wal0mfeTAIOhZqjqLT8ArGjXlaNN/zDD+1vSNRp9ZWGBZheSIfImP/YHTVPVTRmnPGW
uSWa1+rbCK4IK0PZXZiN0lWaFZeOM2Y3JYMoIXuZnyWzpmNRdzo2XELAKgeXyWhW+lov1H5VWiZt
vESkNwFcNSIz6qxlTtAh42OO5KYsl/QJveoSTC3uVCEJPhd4HSvVDE61HXb4C+JiFY2a/lYDvV6V
FDCHPsz1N5weCJ0//u8lSjOs3+GcnCIcWycXBBo036xpzZjlvzQ6qzZrWiy4LuKgKo8YHecIDIMx
fECRVx/QsPsbgL0TrzPWp9Cv6Kab1tfcCUFCGm/E6Gnb+W0SCzKI6ujiZCT6/am564haXntjU+Iy
7j8TmXeH+WHOVavbJpVPqmYHrlJr3HbFgcU/YZFZ3StZNXhAKpGcI5sT3Kjjy570jLJxkiecOJXn
jwszKdoJYV4/1q1fPpjV4/wGNAIZsVGgHaD3U8vqfn2oyS1bty6cjAhp7Q7TULAKQC4w9ELm44gS
u7FP89szQmbStANMrOh5tmsqPsGKS7c8JZJ2r8ZRtux033jKRVI8kYyDgq9coW2hDR9mKlPjsE+e
0f+Y69BxQZR1TvKsUXMf/dgDbm772pQnK5eRNHyMQJX8TiD3uzaG2o541eFdzWBS1DgkWtr0Kp7o
vaZ2+a5sUm965sKVoO/77nfjKzon89FV/He1sLHnTC+uhRFgvmJNAriMWiPCXRayDvchGSWK1a3R
6pjWiocQ+gcsqllxQ95HgPGb0GGvzJn8S/eXm6p8Sgs1oJ+WJPshVoiEDPJybQJkXnJ6gwNpdcW+
0uLzqNQZdI6hbFZqAaxKQwu9TOcquQyK9qRp740WxnQVanADRUMLhd5zBIsSLstV+o17aPLoYX73
54upt/TmVL3IkE8jkGpU9KfkXlWrWspnQyFCHMYjQcBu8Dgao/6oET85t9srjeOCUV+7ukZNxyly
Nze+5xZ4WoTJ1dbZ5mR4vZe0bYiHNx6g5ERuTCk/qk8yrLeaE8s3h5bxhi4hCHe7xVA2N/mBRhZM
Q3nolcDiY5imNfHTtHEg2ciKxsvUO+QAJq6Q/ctFYFjtUx2LalsBtt1P9FmlkJtSD/ynVGFLT10T
k6I8hYVMb0lOSWL0PxpDIf9y/mDZNh1HAZ/soqXFtzrR0FfJ8f4O0ZL+Mn8tli+qfkoV5xmarUlk
tXbU6tR+99i5EIdB0qysRL0EMDuNPB/eU6e0d5brWRjjm8t8QhgcITZhj7lpfuuWgXp/2wf6O1W4
8UjqwFmzMuuFH0sFZxDVjVoj8O9IvwryyzyGcI3mpxW30UvY4cJgYqks0gEsuNN2OpoAJVhJJt/4
rS2ekVqQVVF522Ey55lyowDxxNsGln/2qswvtV5izB/hO44lhXHTE7mgjtTBq9BHkDODTOeXuSOT
2EnFOrLAQW3VvouuVNWPvmUxCjSG9GzWoMDm1kyRHVCCtddZuxm3trui2EBLHQFRQ4LSHJM2M69W
OrwMTXjz0qH8VGmiA452f1Zp9Vyosf3mxi3xH0p3zgFDHOrWzAhwQZVHS4FD1FS4CHOobvdeaImh
yePsqBr1R1Z1evEJ78qKvX5LcVWcifbtt+F05Uz3Mptii9F9vmJE303NgOL85y9W2jDaOupffv2f
v8Aws0+TyqomCW6lJFa+UHKnuNZJZD1Ujv2aTUOIso56knx8a9c2sK+gKjgHMly2czdQhnAUHRvp
sacb7YGxJGU3+KOT1hU4XbohXwo64he3i91z7NVQ0Kb9O4aLp2HmnuKSSqKKK7hehvtzsAJg+3X8
g19jLxI38dcRtpbtvPjgcvgasCDuwMNY7lj/1MRn447Rl+ungicefeEQVf4SUe+DLKrwI6ne4qnJ
q5e1uim9LN41g38wcONsSCZn+YYau01E4UMF4t+/DhX0em7c70AS/LDKVt//uUEVmPXJhR4WYa+I
qxZl4b4sqmrCIak3B7Pwsm44v3S69Ff6pKcOy/iBCnnYo59ivy+YoZ7oei/cpMDUCzKw7HHa9QU8
o8g8IUPRLyPCJR4jadwykeUXDbPnPN2d57wGNrFzVFMFbGFfWLl8m/8AZNaECAxJpSGlMt+ILFjf
f6DYzW0yYCAvxUp7dOqGwkFTmCSn+L22MjDzg+/h7ZpjglysXkt669opUlXjNfZx6jd6+JROEwmh
I3JTmXfPVyApxMOQw3uKkf2X0YiaCzr3cJfv3d8nRC6sLSMv73/6L+wR3btbQny8H2J9pymXLpZS
zJiUsG3rnKJaqpzmJY9BhXWX09IXFl5iVDjhPvHZKX86BrYMrNglQXPTdtV5ZkhVEHAytS1n5ccA
R6MJAcDs+GHwEhOXT4IxMh37BWWBeKppXBKr6WRHRRmYfqtxtXa07JtdxMGDR543Ws3s0QhE/xiP
pNz4ZveizOVYB4SKNRIVfOHobxY/yxPuO2ehmYV8qwedtC6rPPaEhHW4aaSzz7vysxTSP0kgTicX
wcU6GaXz7MUQYtw0BiLQTtk1sShXFl77Qz81QgosOyPJW8wFk/y5i5O3gASwT4RRb8B5Gc3pO11V
fqHcG56GolSZ3HHSrSFgjyUtwqLAeCHzKNkjWaAZJwJshbUM3hlJIz1Iu2dvVIYrAI1f820o7grI
Vwu20vSrMC7sm6nt340cdeWoLWZ1e9vY29wI2neMDAqMOq05+FXuP/gjilrGRUCEWahknl6bPCiv
ep+oy1Czm5sdlP2uyCN3R7qid7z/RGLdWiWVLfGSSoFDsMRPaKspTVvw+MtEmLAuROgeaxM9JaS9
Z0lawtuEX6w17YqdSIfqkVDhcOAQ88p+N47jZSuXHVEQ1mCqL0lj9ZjFUAHnPsBxiRt7rU0PJb4j
bZEbbYtTSF2PnvMrocK8mU6Q7RTfTPeBdJqrHdMYCIPRWjlWax1QnLEWqTI8l4OWvfb8K/cTL5lw
CHOr9yUz+apubySodLsg68CZNw0+mb53UAVKdxlkWkINlDA9zcR7oZb1zhRFsynrTNl5yDyXumgG
joWJu5q/w/lt6JTsM9M3bJMXOTVzK9XH8TiV/aXkAOwlUkEgC22VmTPkBv2HGAb7IaetcUaO3C3n
nncSyZuJQe6Y61GZrDAPF4f78yNc1gHXavqXIIAOQTb6Rx37U/yeO250Nxc3izbDCQBM/TgIxH89
uUa7+UA236uIrHezx/lGFmUmCAdQKcpoOmclrdhyp+ML61F6A+fjYP6qzWWQ0hstElecatctD2Ft
Ey8x6TrLqMgxoor7O6VtoBBMD7k5MLad6nniCdtNYsB2jqZOeImA8VAP/YbDKKHBao3HCh7RwcpI
ySTHzz4NGd+eHdeAXwjP/s4qvAjoRC5BoivXvEQ9CPjfedZKYa/VoktP8MwaIl+pBxJSvTwvMM/z
lR9BMJ+vQhX4WwnvF2C0/xHnygCdHXVAHScfXqsrRw++ktc37hKAh/vUI9xYZvboPM33vN4o1lEa
U/KJFgpGi2gkWxJJ5+HazwC2M1xEZxsO72HA5LCv+nxlhgx4YQzqOm0SBbP1ZpR4QUNLJC+V418r
LBLfTQNisHSsfu23fcFWPxWYWEvFqmoCoBGeq7wiFVz2nRyfS3atxyYVe/6GyqspSGYCRaIRTx1U
mxkWNNBYWrL6x7ehGJAgp/AM6Zt0H7of3vvof/sVqMaKNR1jn4H3tyAmCGAI1M96CmDG5G+d5xey
9ozl/AXTMBboEZNvMo7FujQz9dA09FJ1DAyLOGtO7VzLyswu14E7VtTskXsOzP44D43rwfDOtY9z
NCcokprZN7fzp2z+vPFtZGuvq3Y4scNdUETVvhN9fh0CZgEu7cH3uCqv0BC+973sn1QlaPhzcvUZ
b/oA935MzxWL4KGJS/iY7musXGbJR1sjnSlUmw3bPU/i6hj/xDMdJ1bNitwNHFK6llhH38FsT7J7
QIMmVs4ytZaF1tqodx3Gy/daVFeghQoD7aSjR5BKpic6hiGYWNZwa/lRT7ImbR00Sb1mZg3ICRIe
ycRcedO9+Wq+55Vjd/X6aDUQD7aAGvZH98sZsUnM9+bCBtQ+PznNTXeAr9i4C9yqDnorBK2VvjGU
Wrw0aBcijExfTY7K1JASAn2tAVuiqV8jpAojTkNBqcarSjfoNkj7kZbm+EpdnW7qwRIHnbHfFZxJ
s2R1sn6kz3WjWoDv3HE/94FqxOlbV1gWHVgkSl745seOiyuM7QIv0rdIQLlgmuTuXDcg2cgXJN7m
JhoSp3bbk3qte3xE6H46XBG8WCGoAlJDVbn0Q2ICrSg4hGlO3LSn2w9l4hCv1OpsnCMrjlDjpVX0
1drssK06kXiMaPY8el1inmXHgj47TBV8UUu8GuUZHzhAjojwYqXUldfz/FqCnrnpMQ0uWmdvIOLk
YYiHZkmCvLnFxQxnK/a3IYfOX6qrbIh4NH6NXMTTnelLkQ36pXbGjqBf9kzfpEAo3E7FDc14Nps6
aUnaPyTKk95ZaH7cxn6Ea3eMzArTRBnH+xI79CpMleAdjS8kFvQtJ0d2xaEWAORLuqGLsUmzZ0cl
qctPMh2wRzWcNLRra6HchjwITrai6g+l172MvffEoUvd1GWRIfMX2Xm++vOlbGyU/S1T0SDZ30s3
JAbJK9noV4thwc9KuswY/fI7o4cK7dPVAkm61rIkOFG8Z2efHOiVkKp6y7P8AOPA2gmlRyfY5ZTf
uevv8p6OgtXibGG2tKQ1Gn4RY9gvWkwFj6Ek2dWi0NuOidVesEoTH+/a70qWxLtimv8YxKGQjDAi
qAKSA5esfpxfyIqzliNOua3LJ/CioO0eJ2n6YMbq/QXcEaumW3S4WZtHWHjulWmXygQfbO1st/Vp
QPNhLdJL11GxUdkoADGkiQLNfiXdpPioppORmE5GnDGNpyBpd6Pub4MoqmCDGHIf1g0tqKnGLTrv
L/dhwf7sYvNZmAlDqPtYXcOeHIc5EUrFz7Q3QNEnrtw2mvX+51DYxvptZE7xRnsLgzw+7xRABMBW
EJZJTzKzRRtlo8wihDpGelDr7U8Ec92itlSk9vI1aB39NivT55eeiXjiN1cG6fJ+2+uMAt2CVi/N
pm72xiSCqNxIktbiZmuEKnG2rInHAh/xSIfIfwoN4pDmLyo1gSCe53T4uzOaVp4gS7zoG37A08w5
t0L17Jq7OrSTG1tQdAZxsIHSldysWEHp44+vcpIZzOM9pa/8cwSYbLozj/nm26bAcBll3laRGoK6
ZEiiU4pza1uo46339WiTKUmC0tCCzQxFDIu7FHis/4uw81qOG1m26BchouCB1/aeVqKoF4QoA+89
vv6uqp4ZnZlz48wLAmjKkE10IStz77UH3gyyVtkvGmfF3amk40OdqYMZRuVZZ1YSvIRSIjkXoN1d
K/OfKcTMfVpHYPHUBI6KydjaNCLXmmiDr43D1HSMgp9EiN3S0hv2QUadFig7sQsHj93bssul7ZNy
/cHJPMIAgGAebGRcR8Ba48PoNDjzyzl4igQzX2mBVwef4mZnuWBnF+k+Va81TtWd7zUvEbc/8Bl8
nmXrl5t1OegdG2Z12aE7WRvEmxQAly4TnDHa1/1yqDQgmaRcWPyvIRwMP/c/psK8nwx/nsgvRcAN
tMx2vv7/fy6Kq+Bd75gJi+RGJ8j5sTT209RW/ZtV9w1gp7S9aJnwL3hzAGk5OQTkPruNER8qa4ph
inXatLEJ1iJnwhq+ZNkhkyZ33U/BeOc7LEPk5lh9+ZbkQ7XpWqc7dn1VvY1p/l5pvk3PTCCmadxq
P1qfjTw1IaSTuUn4p71Slwll3SrsBaU1gqQhDYezo7/k8oL9jTz42X4swnQiLcdNnkvYrVh74JUZ
xFFIlY869EYVnsCc8EyX+9N56b1zgZwTJA9hlRAO5pfBxYBRlaaDoOcwePnKs1rvUQ29i2EgbsUI
Hym8ZjwyojkHWouubkEQ1/aj9ayRluo4zcgOvAg+1+HUnFMpRpzQLZ3Qv3AfQiR49weDKBAdnemA
9M/ri+Li9ziGOjgXq1Yw5FQih87Ud1E8jJe5xk9jReFrLE3Kjev9MtPO23ljWmx0EWTnZQbIBinF
XfV2KVBmQhL104VREy7SZ7qFJZXdA90JH2Xi384isJb31wjn5oyW5wbPcQtc1Dqr+88aWoBtBtYz
damHyQFXyVen9qtv/Bf7SHZ7Wsd6iB1o1iWqyKLPTPDKNrTHdOS33OBso+z0r4vkophwLVD4hK9F
/1I61XS1bVppy5RBkBUdAmIPNYweQKoZr7jm3WaVZ0twtkcPmCyI6XMXWafAwS4QSY1baoV70UXV
JVE6vLKboU36CWySpjyWvgdrpw35hfy+TuwWsgKMkb2+vHSYcB7V7yjSRbW/b23xZAJwI9rTscef
8qSN7UmdjNi0LrUBlcHAm3Fu8oJnljxTBwgpkikYXtTrKZMKZgntVT3G0sAGMwnVcxOnonvGQpUx
p0aINmgiXiE86H8GbbpiRWrB8MfhOhaV+zTMobYnrak6mlUTPIxFS4pLKsL9yLSZHCbr1yKE+bWd
3F9jlf9xEhcmd2LzyOQ/30Qlcx3V/HWKnyMxzJ8HyNuXLizglMiesN8G8AEL98fkZeFGOdi7PKDv
rU696SHEZFUFNWVoFqQXhVBAi86KTaLusEkYzwOaQD1JbReslG4o++symLMBHzCYOheXrz17y7lY
xLaM9cbc5D0wxa5fmiPRX2tm/eYnHRzVi7qSjuK08FnhrDCbnsbBKNDz+RXSXX16FJVZHyu6+1sr
DtipAlT25UGdddbAXZMQ63mEWUaXzfOHX53bPy2eF18MgjNQU+xTSKZQ1fLvsVNDUUzj8NEtpnOE
nSU/x8jN1pATWp62ZrEbVD+IaEkdkmKgH3HNzqTp+N7V98m0xapBb1QqRY28Ow95RV0SliflRGSA
WGxKOrprHIza/RtUX/DLJ7sOKNSkfkvJtnBD6msnTKJt5PiZ2Cemc26baO5/NokA3QRnzgXcu1e2
3N+HhTcO3rwcovvD4q1TvJ1ntlsBcL4/D7phJYfAz26NTphEkRbDVpkslL9CuSqMrv9UVOw8728Z
9pYBjI9mb+nB4z9G+3XN5ICTnLMKRzoB7MesMV8KaPDbvGkdbvW0AYfbv/Qwmb+x6UoYsOjmLTD8
9qY5RoG1AGUtmR3WrbXTD0fD2ruErkQAYdkePEZRzO7GjZBPSKtKzrDrvbOyiysTfmeG7imPnCc9
DoHeRH5RPtRGCDazTJwzs197qyddvqLJ7be76sv9xsEyY7HTZ7VPfOCSTS2QycrBg3qtRY+zLQVh
smoYgcx802mNdeymdDgr535rYN9XZ+q1yTWGM5QWes9hfqjd7qFvAuukZhaTnFQsfgTRTDPagxpc
8A5SLVoGybMLbyZVDcY9+d3oHjFKPHD2qkZHZV0xDA7mewX/u25Xtbzv+imq9vZsBM7RZKp8vT9k
DDvBW7Xqo6j4Lqrgx5J4Liua/nZfxrqlcz5MPUUCZPrfezBxkmVpvtJ9gOScLtlBiov8JWAH0zuY
dHAAzxEiosBxsoPuL/4+NBz7FTzRF/VJYeT7zWrngJ59Ji59LaspmAPreEYmu24EmEwaYw9RPFr7
RLcKkhqCF595z6egr/r9BEzqEGd0gfE/Y/4y+vQrm4fdjGFB/ftdHoLAsevpsRJ06/yAVG6tMuN3
+SfEvPwoEIg88zb5m1Kf+5MBF+aTOU8nM0rNrVO1BjCjKNB3hd5iEQ3Hl6oM9UNuieKLw1PVj/Ll
KzkbxY4P/7FHFreb0Zg8m26MrSaxR1CQA/6FiDH1ig3IQX1XUZrrNFC7+dIgaLkjY8YZXUfpV8fY
xlCeNIeuiXBFhKgJa6YTJ6emTZ4wSx6CtQzE/Fjq8efQZtHnOfabbQso74p126SL3sUwctibJ5MB
1nkW8xqFjQdLLWYdslK0epYQ9b6uA/Apil7Rt1hv87raYRUr1pkxmW9CM+otwzo2rkgy3rRsg/F+
p1TSShxN2hSUbXiCmhZAWKG4e+XR+q3VfMAWvfhiy6q+tbMPLRrag06e/BpRHDjFnOAqWQwlcbfv
53B6G712NUiBLpKR6bhUrgkfJHMOJiXuvUJvZZluD/MOvGpwzGQ0ITG3436Ad7PCzmx+quvOWuv2
+KT+27rzZEiG/GDoIt3X1ti8xr1zI7b+oXf9EHw2aTx0JqYviJP27FazW0YON7QNIEGtbNvhpEqv
6nKu8/gMMxhotVkTIxqIGkk+CEIFMYmMMtmT4g4DmcDKdU4e9s3JLn8U4UQ7Xm1p5q4tH2hFXNZ7
syD/zLJGHVw61P1WBAF3UdAzmqrNGkMXTYNiMSEpC/uFR237ZDY0Jt3CfvGTJDzd/+XJEgO8bf9r
EnvGN3nS9t39ROD4/+Jk5clJy50h4UpLn+fP8kppWJMmXYkyIqOHRzcyuzY8tHL5UOWseq3ph2qX
DPlW/aIhpQePMcI6qCDB/r5HoCXu3srhlUg190b8kP+gNiGB3hKGOBXgmc1Af8jGbul/Qv7m1zWQ
qbMha6ABWaT50HfhjywhwdmxjxtLpgP/VprppZVCYPD0tcIXQ5A0QWHMWbQBLlr7Nou8DhBaGiQ3
QIfSZ/Uanrlu5aSw3UNrjh/puzzn5uAQUyhoJ7jVMu9yK12LzJ62aWqRF+2j1++8eLifNfIMqh8P
zG6wPgOTv+VMrD+xtPWHuZqTfVKg6bm//8wLvrnwWJSs27Er94plCnSbFH3n06zt6bQAC8V9fwpm
oDbCLrwb843V5JrmI9pC61GdJYv2TBoC8yH5urlY5cGdcqP+EDNSWIcZBXvSZzXkT6zq3NZDsRWg
du6yPW2RUr6y066NjuLF0fH/U3P6pInIWCbHbp87gp1WAIEEgiyqhroYv5PrwIrU6ODJqfTA/pEk
Xoxws1FpzXv+fg93NrVuAbOknd+RxhRh6zBXb/ffAcxHi8CTP6XorNTuZp67cu2L12QhFSOJClpe
ujZQdVQLEOKGaZFsRiZpaZBykxSP6gw/UfE4ed0hGYHBKEECY415b1ZWtgbDZTp7rHL6Va05GTOL
zgdzh9TrqJoEqjfQuTEaBVs/4kBd9jBgKaekeM6yiI/QE+272xrOD09btY3d/KC8x+2KF3MNxy4B
xIVu3dQZDnnO4B7oWdovs20SpaduNlopDFeKZW+I3LtoAyiXVYkmceXCX2LvVXav4HP3ahlpDLG5
3xmFUkE1ltms4CUv981mkJvVDjBnTDeatbWI6mIledJ35y2J2vY6sJHgQpKdribZfIc/PuY6/4xg
2bh6fuMiQKULCHxy63sx8h0HtCdb0kPTxssa97btblokYUc7rt/8dBRrJ0CDrSbBrZXw8QcABQn5
z5ZJ6+ohsteJPilVc5O1ZDwqD4cfebe5iexjLPl3QJua4wRByc+NLzXNPgxT2vwcAkUsRTtcWXlD
9i5S18JHCyBUgLdXulidzgy2PF8hUSTQQ6qszNfKWWHYzIpQM+n0iz12iMlkPqizUcvmoyEsNJ5+
/WuwBuOTmFPjyu7oF8PS+HJ/v9oa4EY6HECQmU8zwnE5tbN/bL22+3V/30T5vui988PKB7YDYqSN
QUvGd51x60BFPSj1HLuR/DC5CHjVJSa03X2ELnoWMKlAV79amyJ3rfdGe5nKTp5JXc64zN7aN0C0
rVsf6Fu7/EprgbqPNInLyN5/XfbV/JVV582fXBcmAwnQaU4EKSu3e+I97Z7LtJ4eyozgp7ozbveJ
oVNYW4WXisJIZ95e65dy0KZzUn0kgf1M5PXwRmo13Zew7N9pcsieJ92rntkifXG79k9WFDM3DbAU
n9CM7KuinUD/8Lm8j5emAO9WW+PQNkt4r/IsrOb2EsmzRb5GoN+fX019oo7UxIWgYhRt8mfyU31X
Dgmj0hmroVVa1aHHankbGVlus6p2eU5Z4TpoNec9MycCtifxyyDoHQLSS8ZSv+40hqe9kb2ZQLUl
aQsNThROF13dRPhQBqwjDvuGwDNvZIQE+ygmdNCSTmm7zC1463B+fQdxSZ21LClq73Aqkqi9xLPZ
XKq/zsrBEOQfj/uieq6kyGmJVMLBcyv1T+3UybiD+1e8YQThtJSE5RZFvrdMLn/b7iLCLZAqSrmQ
bY3QMTKt2EcEKG6tWvSf60EDM69H5p7Qv+FzLOphHbk+41T5VdBJxaoKl/a6FEX/ObG625RF3mPQ
NTZSQt9Y20z8CWigXNAyb8Kdl/4SYWzDcR252/AH7/TOYK83DMtWjLn/uar71yKb4W3wLN9BoPWM
DjEeJ6MYQPSwhwImCo8s6fyDTon1PBq0ad2uflBX4FLGQxl6e2PKP34LSbSAwUXcRB+ZbDJVVYoC
RRgVHcv4rbWy9o2EPWvj6HZ8a4KqOWEvHNFTBd+MZGhBJQSo60CGfVSQmJtpDH4SB7CfDKQLUvqX
6ynTriWvLxBRsp0ZQocP7HJrhs2w7mUfckrZfWnw5rZVsuhH/Ik/1N+c5F+fjfbbXb8SE4e3MqrS
03daNsSgKin/tMWEECQPXhdF17kG4OpMQXIagBY/GgT60IZiIOfly4MzRtZNq51P1AuYbqTapiIQ
vSEfU62XwILJgg96sTZzzAV9znvrpbb1oqxWGXJdiKnhuk+t/KGcJmDpMOd2oWQZB306n1zGhqvO
r1FxtptZm9JHJwAQ6xkOYLgmxblZ68h/rNwNZb4N9PGgGu83/P3G1repWPTbzCK/StgREQeU5mTX
FB1GDRftaoyd9ZPVLzX6zqj9gUJi5RVheBk18OxuRTDnkOYMaOTzpk21xzruhie/AwXRdFEpHxcV
uLiw24xhyQSC0Lw8b9JX9XomX8+1eTgWoe5uMz9eqPyH6GjrnfVqIo5vxyn+wFlPjrnlnkkN2qpJ
aByUzFBL5OSyhiZa7mVSm+r7Jqjkg3PRdbPHjl589rALnn8fsqH7z0v1hRk83srO0UmCNws3CkXT
DqsyQkk8VwuqyHvX3RkNYO2woncLssHDXPgg7lBH8mQsaYQa3NJSanBf5idQ1iNiUbW4qmV2fHHt
ZeBRGAUY/ttoN4jgDwOulE4e6DQRPWlE3iFLApmRPtBWKuDuwiQdrmpZ+X2pvopO9Y+vGjNRacYQ
Md/VO7occfjWB+RuNODQVoRThG9xkKTHocrbjfrqkBXVVgMspuoI+Gr6oat7JbYNrb1rko0c+cTz
hp19sUu7fdCr8tdiIpgh2NPa0cBGQiAr8t9tDojsqCFbYzx4NaE0NIF8wihy8dTrclOOikRdjVwZ
skmmrmjnkVz8M9aT/uJL6i/fT3Ssm7xcJelsng2fBGv1QCD34Rkr7fSiXmfUlm2qUrhnw54NelhF
/cTuHxp5XL3F7TSfxgjsti0vk5Yhf+K2kOcctE6FIVyCDye+d77hxQy6G58gZhshzq1BJ+408/2V
K9vcKH0Je+hYSYicbx49SxcrAJ2kQzVaQzbTiHmMVYFqKjVTbVfX8OhqhDkjWwgeIFXxQvr0QBxS
aK/Cuole8rknMZNmKh/z4DWu5uDC+oYjOLHF2jKLZ8vyoxOoseakzsg2L5xqfkCIwqBZCgk1wqRX
ASvgTXcT9wEaJ5wDfrBXy6nPhfwYTp333pYZ5EEj91BRhZuQ+/MMR6sjhMQl71rPHdBSXvkW15O3
i0uKNjXl0EqMHGE+MMU0Cv1QJHG7J56Jnw65Abb7IVmpvRrS44EpWs2I2+LJolqVvRd3R3a3Ab+Q
Kjg7suutLtUBE8/K/QzRH6PYNf3rU2KPbbaDYU+ORO98KytNULNXFlhqHixaN5mSm8uTKUi9jPRz
uz6nBREfBDE0U05xDGrqKuLu5NjW91w+Ssx2AOYfE9hqJdOXVvqC2eh/szV6dPdb/Y8SpqFhCGgK
EYD0KVluXRy0NIK41dvf/7d34f9xLvgWxkbAQr5pswX6B6IFhZVG347eSlu8xFpc7n+PiImT5DHk
Jo+qtW5p3bKz0A6vA9HQhGFDq+YGaoLwj1mC6RfL7u6NbiKymmIrYLw2ttEha8pfVS/gZ0u1mXr9
rjubkkvD8OZU4atzybWGdQMMn2erad3GlKo6T1/LhrsrlxStyIxRvs2lt61cFuc+H3Atx+F8shOf
faH8atfVj9pknxbbGaHRL9OJbdZe7TC8wvQYuxaA3hF7NtpmQnW4Vs+A1mJsUGGdYcKgHxKfxb0x
Yipcs5w+FXNHaoPXEm0srZGIfW9TMIwBwYRkEQ+whA+1XTormpMosKVvzg2H8V8cN5b4p9nEF7xm
6a6pC8e3LWVq/w+ziYB06pjkT500eiR79IaYI4LEOoMLX67xWOu0QpdlBRwivoQ19FbgE/pRuZS9
nA5dMxflOndOdas/1bJxZA1xdkur/kNdDYWV3jRv/CiS4BWFY/neiiOB0azVnKR1M38ve/etTcbq
MUS1cY6p6hjyWxGwfT3eOSSWRGQcv9hIfU5LTYYUznCATKE41ZEJMWKiv03GBQIo0lmGdDrGYTNv
3SF5nrE/XYQ57tWK3OouW9W2tQ/C06uHGeIa+ztskZ5hH5Xoresawsv8iqC5ynTJBrRpcCyBFAyU
T3oyFq/JoMVrwwnF0TKS4lVPweEPhtk9QRuFvTlUA9UqquUUO8TV9l2Mnw4e8LzzxKteLhS63wLT
Ec+MYXAHJDhsgC4+S9URg1N0PyqRnGfbd9yk1Qt6adDzutu85Npk7Bq8pufK85MDOY/6ZbAD51To
xoue18VjO5vmdbGstcf6dQ2U/tgqSmK/RwZh6rHWuIkPtyFCs7gwDhqn4JIYTnNhqiIbpa12MizT
WMe6nUNK5ukOmIWyFwc3PaUoXiMUkRuWqLxSP7CMAX/8Qi6Rv1pw3lwzG38bGyUSerVFg+/h7+Ap
TUcDMfE2HlynYePOcKWXgfaaYwbn0SFzmUhhbwNgI78WBnl/9zMhhYOFgV7dT8r04OO+2+eWX+CT
TOdrk3tf/aJtroCSgWA56GCv92u/K8459FD1kjoQ6y3/yHTVqsa6qClmE0/7qR6mU5LPv+RA6+wu
pXhypvSgfi1F2RMgD/ByRSgw7B9gzi/3VDjP/rh3evIYRqhB4prop4HYm5BGT29pP4Mq+Rx5tQX1
JtVWaRpGR4fhxRXsyWcXie8PrUI51aMeXhnlquqdKV61IEGI4hp+BgYPfW+uEfe0GAMAdr01mibz
k2n0p7X3dU6T+Gwnbcy8hTMjLhhyBO5hkSIbc5yR20jNjVcS/nTvmdSVP+yNzHm3Y2c5ROlcmZuo
JxmYGpTGdWEjghmsOiTtfcq3zLewxYU6yXTj0gE3YnE84CcjaFzWnurSGpxhM0DGusW29W7VPj3m
3ptXozn7RyGIu4dfFxIuPIpr3CdkltAxUwejCOAtiNhn/J1/SsIk/z53p4pckQ93oS4ykzN77eil
wlV3IggKg55aKo1WfHUzx9wsgbDPAq7bqiryd9sUHdMNetxz04FGHvpDb5sN2q74uxqZtuBcdg50
KKHV5WMbput50nzWGDu/kDVGoVuhfRrc+lPgBM3OThbv1LtJDVt51PmgMpFh0HWdRF7tp9EgCrJK
/LXWhO1JOZDylthsYotexoaSyyADpz96BkTRLktQ2javyrivOw9DhFhXQTDUIdeid1LqSH1Nh0cK
EFTHXYfYX54RrgU1QuvcW+R0z5Zjjg+6JAQE3vA8loKcSR85fY6bjrDu1D9FJIxeaMF6W/5nwKqu
AQLaUmFMsrerpRMx4nTDi2rOPmLJmKS9bD8MJaoJfUmfSU0x18GMREWV3B1m8vvlOCbG5r43D+el
WqntHx0DBPfZwjSBTts6bHEyKRypRZLoxetJGMGNi0iPm7AqtOVyAwkmCKhyAJKomY0RkqOrpgtO
SfGid3N9B365jNpXvZUh8SOyxMFsLHkWPzMV5ty22t6779rnVr6VmYGQRSLwuGl7UsBvaVAzjYjn
LxXuvf1kQ0drZQyQ145fiX1uoW78qNIeEvrUo/wl8eWQsPbc6yOzG7N3ipJoTZg1lpIUtpmyOqoD
qkH6MnC70GeNhPGUmXjoki59YMSH2UNNrWbEseZQPEZy5ayYyxGjXr+Hou+OkeZ9IL6j5ycPqurv
fZ0mtGm0uySA7WOHhb8n0btYa1aMX02j1VCEKIH/d2mmi/8mG2DKBjyBq9Sz4HP9g9/iMhCZxx5Q
aoQEcztIlfdkFs7Fyp2v6vGXNAG+nkJHMISQEA9NJ0A6j8Z8UMqafp755XnLuDNoRpHXQctbeDCU
bWf5QyDSNpJlAFgF8Xq0bJYYnGJZFguacM4W+ZqiaRXdnJ/xQru3kT1fLd870ysb4rn8GaMJu2ez
/m630RcVkQZe8hos6BZSco1xWyNSsBKYHnKvg6jxz7Y5H42RnXhNrmZJ4AYNUxKnTYR9iKTmDerV
irAL27zReaCxSqP6iWrmhhUO6ZyNrQDYCFD8xfevnpNaqwWp0wr93byr3Nq7FfKATa1IjW9JXe9c
4lEgMNfifO+2TXGPUV82yvMeEKHpke8iWmbWtp7p6zv/hdDX+7bdZBNKWkSABzYBeUm01zphKruh
tWDhUg/Wi4c/HIavu0Kcw6wlGi39hlJrA5n4JWnn+TXkybupAX7cgqRxTwsQ6A10ZBjMSxlvlClf
iZERq+f/wjDBl/tf3nrPcgXtZMPADQhJ4e+QjMSgWTEyzODZEvW7gAH/rplIQNIIcX9Wh6Zbfmm0
UtYF7LxVp4kfGhGfoAeK/m7QSGzXfFoY2oZhdArPLuC2myrlB+zcW7XWG+3Q7dqu+7bUYKVTkjRq
5KEXxUdgeJetSq2rDzRBSbad6iIiSWAedhNc44PlQm7ppW+3R0n9B52oMYu1qpWUh1adGeVUrC0v
thhDxDJyFtfIGJrv6iyZe2DKNfsU8oMutpy+TvqMnLCJvyg+Q+R31rVuvaNRjM19Icu7Kl5pHmIM
5TxYpigAep5+UU/QtG5jJNFM0ORL+giKsUAhu8sY8V9Je2daoTuPnpvF68IIixuVdLwJIGFtVbPO
pIl6IXfOWwX0+daT2w6vjdkVN+LcX9WVOgjavlo9vYSZ066KXA/2GgPHTcE++aUYacTfB0EmDjMW
yUHKtPxrnAcu9kcvfavLCeZk750wcQVb7BsPfu96X2jT5ptynsqH2YNVNxjIO8DxfMRek1+h+gng
OZypIm4sDzHdSMop8AleJF7FYnqPLuJsHtYkWMU4rmFwkCiwjPElNlPZJKJ5ERQCX2sIWUZd4sE6
4By9YklzP1otADFbpv9CFXX+fivjtXexAti27sqlkWLsH7wXfWjdip+jODnBWF6qGsgJHvSVZ3bt
o9Gjs10Nfk5zsZx094xvNbpSBctqt8+BUuLrJa9wOy8jf7An023laMgLZqVmy6NqpqnZYQwpkb3k
vntxpLx3SolRn4k9IiscUKHBkrVvOh0uVDOR9aFMV/Kyk5eRxTBNaHazFbVH9dbM8bM6C/U8fgYm
3q7BlT9WVZjtVXvFQzz0KJZoG3goSO47SsbP1pqErJYgmdC6lQ7WQCO1fdxGGEazpf0RmJpPKnrV
s9bnzO9HdhIhFDA83UZ0i8p+WnXy48SATOPHm8d/WVNs2Rn4DWaRvwcTvBjoNAOGpGwf/H1JcWxm
YSYyrFOCp5QiJv88GqX1yzJOIFNp6TpeeYXMlH6jg8677PHE91w337YDKLXApoVTBsnaj2sQVBUp
GvKbzUPithqoHFfCT3JILeVGiZq9Kf1aZHmEWRFNu6Vr2RHrA3Bvo7G148xq0Ol9+QV/mziQCFHu
gMpMX+XrAW6HFQ8ppA4Ngkq5iwvcwrz2afRLzT/+utKC1F1jAmxPzbh4Zxwi6Fkl2ksdhrrbsQAN
//qQ/zsjF4CGZwlL8jd9BwSdUBC3/9jNW3EYlt3SgCrM+2Aj29oXHvqr2O3cK+k67lWXB3WmXpvo
wVGcsQth564F9vvAhP+mdu4tItimrJNzxo5zbEPnZUlymHzNMO0B/fKToOA5+9PCtoyZzKZCyWQd
IgCLm6XzcAWFZbiiQYfkBdEvCU/oWtvwzzMvn8kYH8iZJ5oBdV3/PlDAbd1mkdub9mmxPetc2vZy
HQuXpjQQrFH2kNUZkMhllXr5E6PRflt1ub3XnLZ8A7XJLrMP2CNORfVWZwDsuyj/NJQuWLmsQUPQ
ees58MIbeeYRjnl6xEvWDQfL1JnLePknMQz2hzwZmSIRG1ghqa/Gh3bph+dqCavHpFq+kwyjXVCI
0hdGnHdwMht7vuxY+uJLOY/xe5KZbJ30HionW6IA6tMLNRktYyNHw2kTo5LYHguNy7LhJ/m51dxi
PzZju3amyjw3o/tJ6XfsmZARW0eLrT7bdBtXcxkbb8FiHTFMTp8iI6lPUWyApzWxA/5bzfiP28k3
TNcEx2JjoTLxCnly9fyP22mcnUW3sZedgP9FD2lFcknmVwTONlD1pawsvZam9qnzNeQ+qCjXCI7m
r1HFNiZpevE4p+MeUmYJEzLvH3uTSDTc79H3oPmeM+lei073DnMeY8Ra/PJUNP5XvenmRyzk8yMa
JQJy1JOddgTjz+6SlHnxFg70DlGZ6kcMsdeUte0U4BbGkOPRrHKaH0lZbny9qk7xREZ869U8jutQ
O0DlGfcJ+s3JYdMQVNSz5Wy+IN1tnqdSc2/uZPYYPbFmpkQvbIAuj8fBt5JNRbt7P4mZXKw8eyN8
pNjVS/Cr0BubTwD3oJhoHele3a4rMJH4JLT8rgGa57m6kvb2QHf8WC2O+OTNdnHC0kTerax05esz
OqxGs76ToyoL0u4Hlq1ba3b+i+fyVqIvBQ2emgZQAZ7Fq7HCjmLqtPGlrymlH/bhNdhZIqG9U/+T
jmaK8ehpAwkaBIWcuwaPZA814BpXgEvuI387Sqvj3afuiSah0dzlOyG+d2rXjYvuR9nG0+Z/31H2
f91QLE0wbWxhIhdhffrH4zZsQGm4Oc5Pk7K6e0k0fXgRrWefbdkWhXewoj1ib+FP9BtaglJmJK8H
TfYDTPRm5t3F6W6NZPQe0pbId731zn6aUcYP5OQGQfFBWmD5Wkys2XoZ/GRYiPhATN9dw7FWQ+PN
j92cbvlIs4yLangBbxquYikzZhSGVz3/KhKkPY5diPMkaP9MhIFqTqB9coZ2o+ahQZfCoRyBJWBL
qbO92j83M1yCIdW4Mfksjo3pH9RqH7mZx0CZp766zBjbP9Rv//udVe/c7weoy3PT8fCVwVN1oTLa
5j8eoPZiVr6FvuN03yqnjU3+KJrJtzAYvvhEE/5smWOhMui/3gvAtFrWYYWSwktmRzoy/jizKvsp
CuK3Sqm86sxMiSxitqzZv7yhyU4qOLMHHogEE4uW/DyVzgDXN0Qfcz/DurkOI5FuItKI02s/+fka
g0u8BRgjvtoTkTpyXJFFJXLJ2qsfuiFzz7rVrDtW3RVBQ6JYL0R7BgJywWSbWO8tkyw0DhREpMca
IWho0w83GYmzNENk1e1kr7lTTHJ+1T2b0yyuIB2uajaPb3iDSy6jPcS+SqfPd57IOsTVCINj8ciX
aWY3fQK77B0Mo4gOrZ10hxKHGt185uTqUA3ZL9vyhiMg0BIFF1HBqZO0D1PnBjSLxOdGK8NLlOkA
exlV7ch5JROyS+kh2p12dtPqs6Axts391vycp9phtIsaH4U/rhyXNqrdcNfYOjBTDeTxpW+aaINF
3CeA4q+Uiv8HUwun8x+1ls8U1XF8PMomMRO++AfX1wwFPWuciid9Vjovc36e+3SrYiObIWFHbxfn
+5KKz/Fz0tntoU7zTeDktDWq+D1M2/dpLsMPeRLy/N02GVmSah9TdDmoyryMNvlk6ntm/+hkJGqt
HK3povlQPIO8PU/8ph8MHQE6PjRtO9TCRcgZ2yvR++EzHrfqUOtiOXS99C8WlrbO9GIbWiabSIMe
YDHRjSn5v/Y2Xcy3qiesZnA9hz05w77IJsooRDqwjEiX0d8dFt/2P5faz0S2iRbPfixTIF9BbYUv
SFuGu5uotd8oLUYGIKN5bOCZ7vTRwWMu6vhLyq4M63J1sZ1B3w1z1N/6KfmK82k6mmZNJlkhh44l
+SzqBlT3nT99s3XLplG42K8TjvUQjNeqNM6lME0sNtpzilEex7b4ApG+OwikyP78KdGha/DHZji4
9qiRttg/k/umP5sVJq5eQP3rW/qF967a4rXadnGC5VFo4bdQ/B9h57XcNrZt0S9CFeIG8EowB5EK
li29oCwH5Jzx9Xdg093u9q06/cIiQMmmSGCHteYcU5m+hCOoCBbFT4VeBa926TzK/uA4vKhYIWN/
Vm+RJVKSxfPQk1CQiSU3RWnNc8suuhJU8NdV3+RxdyIH9+ywd7jcpVC1Gs4belPzSsGefFMm602i
OnrXKfZ+2BK2xbJwNwpn8IS0oUhbSrZEKarVB24W6yDrM0o/bHI/U7bMhMlDFJLt8fvZMPepN9kE
DkhjyrQUfmy6Wf+xyhH/BhsDg+Q+0KkICEMTNoWZPxY5AoFDGQh3pNZgTndwRUnowQoVbr7rEBRt
qenCd0ij52l2q5teVNarGPZY7oJXC9821jFxynvDei2GbPlqHIDIy6GuZ9M+yGYqI2VyKBq3+zws
IsIlSgIdyANRVuLNnmwM3xjVHnHTt7tZnZCS+qiyq0VzbS9lB4pBrWd+TJUlriLTb/Wiu/r7SG48
/j4io/KtD4L2lsX0HAE61JtgYbUYOlv/RMt+clsMpxHnM2OTIc4oZ2dYymFGq0KvwKXXmAErijPW
qBIFbMcCgS7tHh392IdFPrsWT9N/7MJl7fH35CW/AkBvuil0RiV6D38sC/whF12foSemmvtD7rLl
g5PX4UU+Awm7dVkrRrmwKV4bnwJfg0JJoN1Tn4JvGJQs/p5p4GipeLxPNg65sBXtJe8jWOAwnNcB
DmHmlCQmwjDu29VoTTUcIBGcBhQ/7kJoS3KdHaIednfpjZn4r2h07AcpXwfTR/aEsDGdulS7B0us
FvKVGU4iXDn0UAbKLQLCT1El2lO1POh6DzgQ8so2wC6aeWP02lpW9whlkhZgXcV7LEq11+RD6/3v
Mf7/DfGO5aguGEVTFaYpVMlB/cfCvavoqEUCuZHVm+LhbqeqnZ2RGeHN7PRGv5ralOzuhd7IiBDI
kBQop3ZY12zmFHNcpwPC/nt5sypj5iZpM86CMT7dAWj3lBwLq8Kq06pvGkEYe1knC3QFsx86Dzny
1/AVjxNxGxZBb+tB7nqsTiNBFOJlEs9PUgI22mgQcflMe3LtrOecLm8y2NmWdjoxa8Tyfi5HDP0U
FItjtBxqQ/pkN4NzE2Mlnv/3B0gl8/9VJCgN2ayrDEcHwuSYf5CaF5icMEZNPWC3jY7RnDRP4xxv
RDSMKyOvSXg0mvAkH/SRkOA7jtqPcDQMXT5RP4NgKKebnMqG19axDoy3bleO1QzbVGT1WzGWnrFY
0gSZi2sb/M2ZZIrk5lbtpS7SQHxxtGsW2iPXKLuAChbt6HNT3I2N0s7IG6cMa/jf3cWfomJDhoGe
XUdlZA89Zske7CCtkvtW89cWXUw2dXj3DDvB/zFW4YGZf343fBQacnVcaKa9Tf3y1s4JwlypO+/w
mm3lsYulcOs3TbcyhpxpPqo069S1cRmunQQtd1Swm1GIZmgA7dJdp8QnDzHaB7tZaUZWRyTz0o+t
4FmVh3L0xxcN7d9lrtXEa2a1fBNZwwIQiMkZLW58uF9njl+Q8qh10dfQR7e3pKjRKOk80CNHPIkW
48JIjp8s6mT2WJAXq4Lh/1ud7Up0EoBc6KDadEsNJ3gOTctfmX0dH6Qmvg7V9mIr6mMs3VKVpf3r
1boIL1YuCNJUaudWCAtdjiKcTRNr5QlvnJ6AstC0TWaG+WFGf7yjjOg+yQSSEkny6/0PiefxHa9S
tqf+TUI7g/K+SExzM9cIxol3pDWCf2FobcodSzisfJDni7Q5/T7l5825Kiul3qSEzK1yA8NTgE/K
uzNpWnJI1zbOjZ0z2z/rMkWFpbHVRHE4HxPEAOymxsv9TjZJsoyXhn7LkhiwN4GM8tLVlenZNCfn
EI0TSxK5wqOs9utiVzV8GGVhPTkLQ6KwU/u7ZV6nOAWTmBYgo6aRQIOyKY5tmhDx42jdozm43aWA
sedJp5d8QdWS8GhU5nizdYU8zmrAsxAXpN75OlJr6RruHRhCWaPSaaCKFneCLZWSMVIth2MCpCoy
rV0dk5F4vxgyGNCQbyAbU+QNNtHos3U2rQEnu43xIXhhv2z1TyE9H6SdQZItwGI848zh8Xc36PZ1
uR9LLXqWXNEWRZaHXs/Zy4sZBcC0xpR/ApwBPzJkK0m7tHvubSNYkQMudoHTBuOnJvW3vZhyuAKu
/9nQpwM1quxbqNKD7+tLmZJ95hqMeNyJPZ70lYEw6pOaFNNGLadgizb7i2wb17gXKXOU7/JIhaK6
j6vE8gqjVvZzRXZbElrx66RUbOWUAutTNp/ULnEPE9Qyz1KU5HGKSIFaVlHSheDnxCKr7o9Sa/f3
N2vUZK74Pf8382L7tvhtklGpzwGd+PGTro4qRGSgN/ItRKooGfXV9qAnteLZrKK3VlM2j/IFo2tw
BS8/DKwL7G4/pzurnKaHysmnB+xvqGGjsUa07o548/tMrGntX0Bu1ccAtJSnYUO6SLaAH/XmWYpu
2/q14s5j7SXEQ2f9KIvhIrvN8kE2m+UzqYUgJgvGa/0Q8/dTSgj69d3PQQgFmxvK5tCJ7sIGHRPL
03JUL0VQeaROylqaJTSXyK/ltYGxwEMG4++oRUA3WB5wnbKQSNzWOcX+hul21QvKjhrU+n0eFAmN
nR2JsNZpcs13WfqvF4KHNrOcAn5QZHH7MuOG9ka6wS+FTs19Xp6Nyzn5alCWPxOU39d+0qtnYBSe
tJ/5XVU961PlWXh4FKV3bnL06sC/A4gAayxYfq4qWZANJtvAuIsYeKWKjkTqPCIDYQJgNKgpNoeR
vEhJzyj1xqKfn1wkv5zabncx6UnK4VQ+KPi7V23lK5vK7KIDitin32OROqXVqZnsfwxPCBgoY3UU
dx9SN2h2lq2hbnBrlO16c/8Y75+g/DCnAd6QzXc13yMiuLQqIpHm5tqwJz3dZ9eWOo9XL6Ch2uXG
ROj72FJrelatZCdP275Wovf0lXNqBMoZhS0dvVkdr1MKjkiKKexU/aG35E+45XyJ0zi9aGXYbxqQ
butOcirpWqWmrzP6dMTftnr12bZxJjM6GnODcMM36NxGsPNknoIA+OJlyGjOLt0BZjiKTBn6/w1g
kvRAVFh4afTmA5oWs3ckipd6ACw21AppWFU9nic71DeOlcyPd40j7s9b40bKw9AGBEXD7XjArI3m
IlevUvgZOVZwCkI0YyP+zFsRLbzQ5RnNxuH+TJ4Dg/br1bGzA7iXqrH+/cPy2RhlDpS4vl+jpCH3
Vw2/tIh+9xEazq0sT6I589hM2tuWnlByyfCIXOtyI4cAORgY2Rhce/isfrdX9Uq9yBFmXoaZMLMv
hajJebVi+jOd6px+PxtniIpx0U87uxrbja6enGoa7r+t6Y2yvc+VaZghyVli3Jslxl0nfhiwmGF6
lDiiPUbSHxJTFtlj8Fgo3/GB4dgzSvxyzdQHGCkg9w3mQPknUXatEqzl2Pf7PRJGfUbkWGGu7pV9
VLYCUosN8RPp0Fs9jvdFUgWW3RUXCfXt0LZcDVtcfdcXO0soYitXuRBuil0c41KQh/JhpPex6e0J
MaC6GmYj/RLTvDn5jYMhh+IW9FxgAPLPS7QovLSQPQ+CMVCe0nySAeRquZhRkQV1qZDPa+tXSozK
BkQtKsro1w5x2StGdcdus9llAjxlBwv2mQnnJEoAEizDlK25zLBqYjy3AOyxknfOq8ptfiwBA67u
F9/dp0cNqPXkMCAfMpdBWR/L831k8BHWAN14TNOB9IKJqunEaMPME+7zUvkqP+AI7snWVppl02BR
Z/jQTaoe5YgDUWAz8MYyU0GYTl/lt0dZtH2qiQJaA5wtmde79qLG9Tf5dw56ym5ljoJtA/d6d3+H
ihGlF/k/OVl9CSsnPuLbQxoGTnRvxraNLOp4Zz87TbgTwB/W0QxWk0l6FbajSxiMYXjyMs79lBlK
1G99rW2q3M8PagXW0GyH6TUN4muF1miPRRp48LLG9gHAqlWDHw291EOuWl+kmC0rmq+jkkbHSgcJ
g/cSDBqqubhoteeaI7mJjMJQey5IzFm05QdwQBrrXdt8nuLmyQfIcZGu5KAqF0I5ff9AN58MuV2L
fMXa3vX2osUEolkUTuLgpcwqrAeoMrmelOZwvxIrcYlVF2XxFL1n7uQVzAnvrE8zuMLafFKMptjm
iYuwaXlwuknFArccBqn6GeUKmHYkBox/ixwZ4B2pOmW2lLZr/S3XsmuWm8bPJm0gDI7Gt7CM+1VP
hsOjRt18lbezNzht5Ozm1kbtkWdEQvaWi/ETu3urzOnZ12rYSGUIyAFqnGctS3TJF0vZX9HiBNhr
Fw+iSL1At9uzVM9INRZLKlQDvjmsf2V70aPdOEMdrSIVR1cBibVY07auN32JQH1fKeUHizwLahuD
gZSIFRCM1g5RBsdGRWVahtovkiwbPupbhn9JMh/xn2Falz4nsWmptQCUCI6ZGWwrSCinyMD7J2Fc
EtfFyvFhkh9VzKZt6R/RijB8OBy4npc0Djw+qyQNJm+86wKMTsEobCOz1NTPmZLX2LjtZC2vEKsx
9H0Rze/4MTrP12krSc/kgg7siKt7MbgavaCNMs8Zs3TnGJYNU89M7s+GqAPcLf1/I3F+Hjp7NmJs
ES610bwaGFJqD0ryBVj0nY6YUkC4deh2N91QmCcTh8LVVUBfzIsxz+/j7uiEDVYof5qJGl+i1fDj
hSsTY9bWjLrp1EMzOIVG3y++3Zs8+n3+96EztajLZjXYtDgfF7f08ijpJ4FjqKc692BNEiDYsMpB
ovXXi1bp+qcR7/adlDL1VbaNeoZ1FM/Tg1N7KU3UB/nQCPRdK4qILWAZvd3dj6kmHHyiMS5tUT1X
rWKdpDpK4hsRoTyLYBInZcrELSn2qD3Nw1QIKg5LAG8Y+duSDLdXeR6eXu4hEXmvHEtB56hML/Sy
LrVqPaF3ag6/r2NjuaKh1bGKI2gpL50EJOaSZUi9eQ+jNHt06rlmkTu0X+sBvZeM9J3z4BZO5MRu
aBJDO7/5JC/e3Nkab6g9sOMoB8pk8zZcTMRlqjPDLs9kdVTEpEXKVzuqXQe1bELxBQDHdtQBlc9G
NZyyvHCeJxapUtDS+MVJxfv04Of+GWUw7TdF49ILE1F9yKS9elD38q6cpIc5CzKW+VVdrseRrxw6
F+KJf7yU9UNJ+Y2Taj0zXZZu5/W2XVyUJiXVbtFKlJNJWbXO/WPE+PecJtYBSpHzYFY5Y12judAe
uAnvJJ+5QsYZTeO8CbEdxuXQn0Vqm+3O6g7CdbMLnnH7kinWo1LH5WPEpnas8+pTNCBNkHcALuh0
G4/1QGXXIQJi2Uv/Jur8fuH3uaaynzrypg7hAlHQXAi1ZK0coeZ3FGCW/89awAq6Yw+raaqegrht
CVX9+1tyAhWTRHKU31nq99MtYjN6NuL2Sl8U7NhQXeWYgXBY39lmx4pfIv6m0N71gOSvTIARbANL
39fTpKHtpgUq64WyrDjh50YuaGlHeU43gamrboxyjXIjLVT3lEzWN4rdtWeDq6KxXMDPzCnpRpqu
buShY9ewfNWcjK/lVRxi8ZWw2WuYaBprU3Qq2cBeE5XCz97QCUHtdP9RPiB5IbF8vIXLGSqgwSWK
xgdjcETsaYoQCPwrdbu2ehXywX08L/1PtU5E5laOHL5QY8/RYpIOFiFU2qHiVH2ruh8mpdM/FmO8
+vUJzc3tfl9kGRx1cw6+tq5a3VPvzMF+Lxvxgs5j8d34mV+9EqOAt0pXvzTQy+6/2Yetu5HQKgdb
xMZyZoBii8BKHjKddzsLO9hpjrtgH5j9KYTldZEOJaPW87MYp1dpYSKzZdjCVutW/7j4tfC1nuZ6
HVYjGvlla1dZunWJ8vpKtxhlNoDu+7UsL2v5oCjlBkfdFw248V7+DlX3GThc91NVnGmnT91AQB6Z
d90aGWp8KH0kzVHsVq8VIwJgHGP1a+6Dx0F8EvTCIPBtKHLKG4J9ICjyHMmMttcNs75hf1+uLAi+
h/T8G6oUzSJ/TM8ScyTPllmfP05HiVjKjXbjG2l09jPnk/y8hNY6x6IZbE+htvsajekLlTjxHb7T
OQaT+slUg/WMaQqnp+3vjTkyPreVcdeDSNYsCXZwCeXokrtklUp1qrkUDOSzKlRKr8Z10Ix+82AW
WeLJwIPIjdaO2eGL7mu+wGVczZ3M2UTzZN6vsdAFJGazPsEc0HQ7127JM1+6fMvkX1rZtO4aNHS0
/ReFAO2Oowiyz3XPXkIZPqPpyc5B6Bb31YFfA93y8/LYz6g+/j3EysE2bBCK5k261ny7JpFlKhBn
ApPvmlM9RvPnpB6JoC6cB1+0UO5jbt8+HfutO7gs9HtYTj5blFU4KBF7f2bh5WoMrBR9i0wrzZte
OTrO+Fj7dni+/wOU2FjTBu4LNWPzUrbGD5PexD7gQ9rlzmw94oSUl9JI/XWvBJWJo4ZM4QqT1XLC
pJu9yoe9AvjvRxhUnmxby4fOwgp0X6YoudXu5TUqV0LEO2brEWTOohRUdvcCMhvu/IjyN/6PHhyK
yz960kQ/gdPQEafTAxKG/ke1PXCt0okG0zjMaex+JE+9UrwD7sHWT7bjuYd+sTUAX6wE7f6MOAWC
ents7iz1L8FA04YumQ6QotTbmILU4gasawbSXEz7wuWyTew0O6hBedH7or/JU9QCy61mVW/NBH1E
GVLn1veqRhNncj8MhFryX9WKMTjboH4Uq+hI9mLhJRvlYmkD56q5AVzUUfVoafUMVY0Dmaszt1sS
46vQgllnl+BaWULX9l6mt7RaGnh2qWKEz635lvjl175yNIhpBrS/IUUpLcJDrAb2sqjObkVu7tWu
i38yqfBEjHuq0s6GX26PuaKMO2XpH8nyUliYb0ouqoPc32IyXNkOnQk63Qn+OYMB2gjrrQCPuaLh
N734dfuCTTL8UEhgWrVmLrjNsK/pWQBtzw6WAFtkqmk5a+iqAfFgn4XkNyCHDewFQbWEh+V9eZva
DGvMpJzzIXsxQhzPJIw9dYo7XfEbh6Sr01GIDYJtF/HikQql+dy2bU9s7/TDmZJ3+YYHpbS3SlUR
NFfY75MfWaSBRzQt2Rkb1LV3yKYBvAYhmwqUUwrC7c2QATUncXNjUZRaoETwRGwgRLI7AApNiUZ7
54icMbQwu82cgVuUnJuMRoOXyysJ7ZZ4IjVhRVJUcYFz/kWwA3uopsZdglhyPHUc2vgUdhX05ZV8
NbV948H0802iKynAQqwJvaKNnqyB0ih0tqBiZq8xhzfRMUuwwwzUTTu49qboVfNeStd2Yaz/kPaK
gqXyo2pFu0KEb71Vm1SVKXjUY5ifrNT/FiFPNvJEedAsm38ttXLjKFvyBY7F5W2iJFTrA+E3w2c7
HsgPKIriqW2HetfPdHILFJeAg9r2yVkIpvrSdkrxKuA9B5+iw29asdPBaA418B1VzTajgH3W1Mli
W0gqzFpRFc+nUHxVl6+9HBzkTNkYb4ceYr7bNqrXLx2LBKrz2S/6jVxumUXNdMUazU2qGX4WdFWp
gZqSZIc2q9qLRsm3Cm67lyRswVV2hn5z5in3mj5YlbGVvwdOEm+7ONUO1AvmWwCYIKYtQSnfWPj6
BLlrBtj+eZqrgykK7rJq8kGbaz+s0WIK1yNSifJC4iKfA7fCW1eY1VuO0KgYlF4jd7NJIEkt3aCy
xq1OzHZg6fYnl7SvgLHwIUmGZN/V9sFWgHMFg91sE+KHPLnEuS+DqQQBfPvfPUhjCdH9Z1fcoU9D
Ew9jrrUgesw/3NREBnQiF711yG3rzSVQcTHORs/dHCbUmOaVJajbyAJjQWVq7caOtmefedTUQDyk
hfDJNzbimYi4VN9Cy5wvyIF+LugfAOgfcpXVT4lzXI4QltwDSBRn/FD00NybNpMScgnnXIpcWaVV
Hv1Xk9VdpBV//IWuxWBvmLq6SL//+Asd8tWSiSDAw31IL3Xx7JCSg9tYG97cBgg0Inb/QcTar++K
egMNOw2yEOCG86hq5WOpkzCMj+McEzi6a1qy7yB/AIdFzPnQ15VY4byfH5VKe46iNvqs5ku9FCRj
iZpmR89s0Lx5SqPT0BisRDMjuQZOiSNkeRlbigEZSNGOEFWmL2yMu5FBvk6V+JH4TBoYaUN5a2wE
oIz+LYosay1FSq1lUFdIok8dCrYpQd5BLnk4n+vpVFsCHU76ucC3eXXYjVEcgMSsu1W3RqfdHa1K
VzZdYpQbqXYe0/opsNCoFQMgznhEKSWfhX8/K1j/Aww1nmSBTlbzmxiDRlLGlVdp+oM0FQx23ewn
RhjL6b7XaOMw86mjsoGOCqhFoWCT9DWwJPfnJDd4bk0kCu6ahoReDCphUY8XJfbP6EfsnZpY5Uo2
I1gQz2fV/QoN9YfaCzLQ7NTYqsp8VTtFbIIQJq58pviafx1zELvGotiK+uzYL0chJOGr2Q2Jp0XO
FojpeJH/IYX3YE3lE9rVMOILwTGqZ2DCq2hTLaZ/SQaMa/10HxGtrEyPaajkIIpZziWJvTbmnAL+
4rxzkuDD5c3dFGLG1pVIc/KoufVQZAVc+J3rforpr3thvWg+ddv50BAoUFixgwNmX5SL6OY39+ki
NjMDCT1rSi7f6NsUf9NJ7VgN1fyT1qp1IJTB9nrdba6UgmI031P6eH+LiYWY6Z5bVEEextzOSkMZ
aAJAolaGOEMSroNuJN7cmyjf75W4mK6UjxZvLgWxZZVjhQRgMISfknorz8a5/rUcm+QEfiqkJ2Lu
EZ+bK2eed9JvmC5Bwmy6VmbQ7WQ95veDLNQUOgIDNHDakaxKppaxL5aCyKD8x3hmmf8Ov2aocHXX
1QRjmWaiLP9T5gNoM1DQUhEKNtm961ki+VWFUtO82zi43DfBlPe3xpmFF3eNJ5fcrhGUqyzsyx0N
7XI7q2T7xcua4P5J1qFIvNRK2rWRFVTMhdnlJ3ncczPDlF7iLwIS82wDZz81B0q71jx6mhlEzxVy
QY+0A8fLuvJzv2RWygdLfJTpED1aTdcAfh60EzLykVVWYh5GHQMxlTiqVXj0FmWtVV2A8RtnrU9N
CkRhdKzTAGPOsrY37LagI+U6n5IeWKESJuHK6jdioejZofHNRgj/SUz6O27s+Sh5zgrhtQ9lZNZ7
CwuM67vexA1+cWzBbjyH7QlrEeFs0Y5f45yYniX4ziXvLhdKbu/R+9Ky9V0LYXtUrUJkMqRrD8zD
WB4AcyfGrpnRbcgfmTVYb2CfulW1ND/jKdv7bPU80ceIHBvdADmEwcE1Dg4BRp+LVv0BZK3/4i/3
UmnjaVl+bWpr/SySuES9PZo7LbGjDSyX8WJaynAps9eJTexNVs8dFV7TbAGx7snIuTuWiJO9tFV/
IXiWLRrieCqhD3kW4cBflGuDZr7JO4Vp0vLEJHDVag1DUd88VnX7qTS78fT36bvWKVGVXZOuqkAz
X0PLElvVncaNNRA5tQxjwfIAXmXpACxLANMq/H+UoQ2r2Smo3kgdhwGrxIaxGz5+TT30/0BXPsul
fGKBws3rYY/rRtxiTMJjnUwPsZkka4bQnuTwKX7wq4Y5a+yBnVS9vtz2OLHoSkbrQXQMqQumsBg+
Cl/YAFdj5+jILAn4ntr6fkeGPje0tFbE7gRqHa9WSLf4gn4WwUcEKLGyeto72OfnBg2IX3zCovIi
9ylOpZfXNI9fWPv1QMPYXfXFArUdlIKNKtpDDepfv1ZHkxioOMXOA6Dyw6jzBVHiFFsIj9Exi7Vu
J9tfVdfEOHsra+8CzwBU443Q856ypFPYN6jGx8Cux9UnlbibfknwAIYydUp5AFwgfsVLWGp1ob3r
fmjudp4b8lSW6uDy75la0HwUQX9ANmRu7pNzlpA/KcSMVIimtWPTAwpNeHcYvs7+ZLkfjpsVB8kC
aIvw2oXQlJG4H+QKXa7V4ZZsnYZRjfoRIHN4LrKhLaVBOTnDKxJxqm2VJw/dbBHutaxjY6gip4IF
SVoLCmyIDPdYF0AQK13Ictft9uaMBaVQnI29HP3+MdANtL30oj8qIjZuvRucEQF78dCHP4omX0Fk
GyI0SJggmy7x5GzjFrlzqZZ6g7Dr21Am7TlHXqtTWrjJbVYyK4S5sIdAOAUyAXSCWWdiw/USH9yA
0DjquSwazIaQC+xDay2Pv5W0OV5qarAoYqaNlJPKbnxHnLlCdeVkd/NCfMA1m4VB4d1ti5CS0YQw
/FJCCbh/YfP70QOK8U9oZBDnaaLaFtWYHYbY39dIUrI1WcHGrpyInGrgdZwbhXdt4+4HtKmGH5DX
d/ctUA+xci/fR0pPlqb5mG1z4VcPy05LqkUEYSI2Nl6ibNEqrrUmtV/vvxvH/tdZDAPp5GZN+dyG
3d5Vb0nptpcm9RINhvcdW5gvby5Xi8hTYqt9zc3mA7/1Iciz7hXg3V+n5Q8MBlURsijuPz6M1XPZ
uGcRZw9yeSwf1BzMZg3Z2WmMYufUrUXkXIjpmHhUu6NUlvb19y4m9C6F7gQ0sH9Sgze5zVEKNrqM
T9qKu8JY9y3bIVmORPGhe4Vd5Ls+WjiTsgMzpIRzxTXSgXHWyyeMj9u6cMl6KANtK1kIAQXWXWJn
B7m5KsJGoNS2u01jXGdt6SXE1rs2tf2LrlRM+MJd1Ia4WfsWEJFpElyB8Ww7JEO9uZcIlJxLoYm0
zRKNdQdxTul0NvR08rRwtjayoRi+jnGlfIqjbBel2NVIJQr5vjL8RZAublU+dagkR5iQYd2upWk/
CL/LNL2W/fyKLIrpDOv4JERgNdtKJe3L1FAgTyqBzEFujISM0q2ySpAJhQX7R4qspPAq3TZm6PAm
w/pstWZxwjXyHBAtWYHUO8kWcAowYq3GvfnD1QsDxwcxLP3VRiN2gEpLl8RuxpNdza+dmpMeuDR2
bOhUrBSCaf8bICCQ1J/vn8FdWC/Qy6xcNPL+Ch/gKTBxnyeJTgnELoK9oCTTaeCI5eLawmPM4BSu
zYkBSvaV5YNpkN0pz0m1hN1FD2lZZyf5udpVyu21gArqwJ8OqF2RW45ddZBgRDEp9QEHZsRe2MJq
okdvZhzutbqufy5PDI21y+gMxikm2m1nFI7DFYZEVZ0BCHd9RRWe5VS4K+JPKapNisqY87RsSRNX
5n3mJuor3JWdEwXie2mXXyeqO6c7XlAhBx02j8jWShyWz/JZXgVfikx9YlyfTyY+sw3kq+JdCQfP
0l/KuSIotnbLVTqKHaSxfu8Uoj1qCOEBJy9oM7o/Z9sK3a3jh6z9Dae5YsRDytH72knRNGtd0pMv
Wtv6RLuzu/Qmy2p7bjIa3EsQem86IG/IGkv+Qy6tiUVg/s+NqKWqho3D0dZ0YiQ15w8PQFey4syC
CoBzcc3Zln4GIO7Z0qknOURTUyg7VuvYi0m/ODRdWX42XP8tZJd5LaCUvmbOenKyjEUtm3LTVekg
Lo7QjBwQv02b194S5uH3+bBVtlNXH8JaqM/Is9jk6EZyjPp8WA/oiQ8N5OROlM/dQiMj+xhWfm4N
51C3+5dkwLpYZVm1EymUChFU+SWiyIhlwfbpEcwORXIskwH9+71rmNo6NON0V1sk2RTIVp/pfbU3
Pa+3qOXp+7U1Ha8Fc9ZXYnHf6lf5vxK/kniwqfXD/VCgxdTgBo1qNz7ZMw1HKfmszUMIqew0uEwF
v6POZd45MIPmnFVkX9Apc28h4XxeASznaSxHdJ7VsZFl+da0aXMNxbwfQBKsQ98CnLjsJaEZo00C
Fb4ipxxzYJtY65yIE1biRC6tRj2JzoYFyaipH9EChCtlLNH3yu8soRwc6cQgR/43KebrU/fmd2Nz
yBr7m1RnyNf/PopT0wE+wy3RiEC/kg8C8KWMpne/hlw7aFN0bQZyUa3apZDpoiOgULCUF/JkN0x4
dpUw2rphqb0JMhS3Zq02O8RE6tsYguTogi8LGuM6cFmcREA8p4KX9s31saeGjc4kOOE1StipeXbZ
3Iwl8czqU1SE2DP38mcjlhGRNQVPdSwOhLtPRz8jNlVajxEDnMaqzD4BOHpq5rRHuZ8lb83wKv09
hUuVzh8pZCmzKk9nZh4dXPBoSC5Kg14UhWrZN9F6ZikVu+IDC9/qxXdYcOll/x+GRftP240FJdCE
LaLptuuw/zW4Jf9pUShbBSs5vUDyeZx1XWseu5TpvTGRvZpD4O+FRtB7NS4mAs7nMYnv8nyeBPEG
1fES46RrpEcFxkGWUDO8MefYCD/fyVHy1c6M6h2Y3aNliPkLoyUVnzr7xi1mrAqiflZF3TAvdbG6
qo0p+tYU6jrL8OeMpKZSMa7eq46tHDmUBqzMMV9HFp7CpYcgLyDq9RfjX0ejH+THu3Imn9CzoCfC
/qPkBahpngXmXDxFY4Q/jQX4E8gtDZhdB4WBRNG1XC/MM4uLWJ+sO2Uv6nJ3bya0x8bG2IczXcCW
VSqVFO04LgwQ+ZDVI4HZrvrYL6eI2+pXDXQIMJkM5P+7LskX9OdoqfHdYTERKtYSU1P/KNv1itN3
UyviXdbHo79lAuvPwRJ7kZTTzg/T4Utu6mTzTBR2irQG1ulCDJVKdbS2q8U+/2wGiEqKPnG/W+Wx
a0r/B7c1W2Mat1c2gt9GZWDjYPnu15I+gTTyDtH4ROW/oNnmtjCA6Vci97oG8fQhv9Qytz6HRAC/
dBZhtJZjke1hOqQr9/2yu5o9C8rE3l8AqBrkwZ0bUNzuFzqqEjU0TrPBwlOIz3Y3ZSP+xbDML0Xq
PyQOtwFOeDK8EoOQZzuY3uMwuBaRtZkaJ79My2cOkAfadRjpR3kYNiN0aFDLG3k4qmELvjAQqyAH
CHlnaykhM/QwVGfQTz/yZWDujRD1wlzs0xB7MwOCuqlcovO2bajFD2UGLlKnpLtqlVzZCt1P7gqN
ukst5t7WRr/mDBeGgAOAg/pZid2vuZoCTfzrSV5FHwqe2S1GOvYkcsddR+n4f3yd526k2tqtrwiJ
HP4CFV22yzn8QW53NxkmYZKu/nvA6ztrn7OlI21Z7nLvXnYZmG8Y4xmANPKnHFweq1QWQks5Xnke
Ny9avuhHzCqwFdN+eUdyHmplnENCndlz0kHtFpmmZxKevBc9InlgvVdHHeaEZ3mPXQJkJLJiGyQr
SfUg87uXYSSkw9DVngi/hS2eEX8PvSBb3GqnB0bNxMa3dXrqSsSs//8LF+fO//vQcU10Fh5HvG5g
F/svX1TXT3MvpRKfOpukHw0o6HMVee5etk2+45nnPadOhzhQs9gjrV+F0jHfxmX0tX0RFJL90Kxe
2e1r6wd6An/BM763NIgb2+tLLQgMtw34Z/yDjlcZlJqdd96+SHA6nn3L1Q/bV//9r29f7YXmncyB
/FTpcgYuo/SCBOvHY+Ec50mrnrYPLaEc4aCUzn77I6k09KuxOBYqtfH2ki7dnGWo88//S+jzcsnb
6P3ff2PEN+enOqUoTt/6yYlJeG7xHfjbX5lg97VQz+4caT+lOtOnTbGD44IVk0qARQVQFsO+MJ80
e7HDrV0fSkU7QmZzbsak0o8o1RyMhrxWy9K9UVtDO5pDdrJ7LbLPmuEVVxA/9gEioRZs7TvCEgXy
qSsoclVm/42qo39Q2aFDJaIxJPfitEmgG817GNCmneQ6QfH43nw7zdhFrX9EVxsM1Gvv5vhlOdH4
5WadEcZIavG7t/O5bpzXJoq7m3/VEAi0iUW83yb3Os96X12ZBNRax8bmoV1y87/R1b5sjyHVyKiu
6/kXflWAEIzJ/TpKjEBhzYFSksRjpI4sp+EmQ84THnL8dXBb9h3YPmbgl9nTd9sZsxTeWSqq9akO
sgocHoCPeLO9PWZ0cmyBfe8GpkFOmrkHgi/SsIsSOzSd7rWyR1a4qoRZVkX/+RmG2v967T/+HtMH
2dX989xX1UtKcR+PVU8fvj7FbTu96ewuD2sMP+9FDNqUAeaItsjy7rpN/R2rgIwQRR9/fIMgUbmU
a+7YiYhQX0Xt/IDhergtlhGzzJrDqgtudvqz99pxy3ADM/aFe1JUhiFBNTenH9UDISBBZFhlINjH
X2qjad6MGIIV07/V05yBc2jRB7AG1Dku12y+TZVTu9E77y9JautL5hLMcP1PnSv7YJtLjvGssDNr
eq4H5hcVteGpwgQXZHP7uyaAWceVji0UPHe0Y0Zs3f/7GT73VZ6qDudtqWFJJfdLdTbODSLAaNVB
Kqsisu6aYg9XWPj/vuZghelK9asbOvwAquN9NMtusJAWrMaq0yZi/Rndx04PURVqtVuzF0rn+Wb7
7N8PKvDmk+L2P3/j39ftgBtEuehtood9Z3XB5pLdPnAKqCHylTh0GbPf9Z4It5301o4mQ6KGMdof
jPlYVTh9lOoNTp+47+v6e3NZejJL0L+pU9jMhM+yDnW5qMldtBpGz1M2Nx9QSSCVm1N0Xjq3f8t1
hlrr66JGmDAh4twmj2r0Bqyi+xlDFtNbbBEKJWNx3Sa3mUI0Tp3SMf17GxpDvPy8lvfOcFQgziO7
YDw6IgjFbthQT693OCu4jx8VYwax3AemnR+YLhavjpc+LJooPmBhrKe9tbdabsdlDX3b4t9kgtyw
XSb/509sHK5irq1A8TiFNhSgEgF3kTHqop9rPrfM4cCJrz2irAALP6e/8rkv/DnKlIcC4NJNmZA4
orOW/rmWM3rrZmjkzRaIzZg7HLxmfib9pLtqUfTGVEPeWbwWEiJ12FZ/CPBbDG8ovIftbdTV81hl
1fPUEYCSKwBKGK0Tx1y2qCyekxq/kpIRZsUgh58E6jm3jXraGE51QnLNdhtsdwC9+FsO+bC2Cpq3
zd9LAsmdQ6N33miFlqns+1o4t1WJ8r4Cxx7mZvrPjzJXZED07Xlz6imsb8LF6r3Q0rzqOBY23Ipc
WPtNrB2bQuL/bBx6XBLnYFv9XT9JUvvnEyX555PtS8ifQl1rSBr7NgfyYbdJ7MbmymXukIEtdD9q
y3bH25cFq0Rx9jvp8XRFiL23kNfAsc3Hk1UoxltWMvSFDA4UX4/wVSPBz6Zd39ju3WaKnYl5OM9T
EmP0dAAf1P2+NeLCX1aPyjZA8poIgdkmizXT+rrJUyqPXQq1Kw/z1WHI7iEGw3xsGwUPsjGNJ0kk
AZCG2HZP08DQWC2DprWumoPp9uf5OGgEhGuNQmgs97evsVA+ZW22GpfM7hIt/Yen6Wu+8/pV2iVl
Z5S22fxSTK3+ecrZbeEeB5P4nn9B6piSMJsjpgknZ/oShu7d63Sk9+zB9Rsbfv/Pn/7P695oeSGB
z22ApHG/vWMqCpA9NUt72P5InEPmR1Fh3RFRYO+8pCoOctltQ448JneoLggkkuvMI69rjvMqt8Pt
q6W7MNbRKLZrHFjbzzbpVXGdVv7cFC8sD3rzNOgs0YAe1H+cbodWMvozLmgcG83uXqrKeC+y1jil
DGa3K9I2l+I09HAxxRpMZt8Zq9x0+7zqaxM2MDg41UrYFxO+0e7qVqF1FMsZkdRvsyqSk7GGONge
Z8pEvMRNVvm1OsMMidf/tc4+BQPLtzdZXE+uDzeLuWgzYbCOEBdbabrTVwUTmZH9Ae8HmVsDwJ5s
cHGi/e9L22qPPfc//wc7lcsFIYE9PFa9XuyYVinYQJv2DrXXQnzGQqY2Y+t+nsxQjsQp/GyvSjU5
tzVNbKzoy3NZqxRdubhtt5Jfp0g+bqVDoxvtbRxdB3bg4Y9aL9dt58TsW7ACIZigqAFHFwx4TVcw
53OKAL9bzXO4GWwqU+ulZ7hxtyRsdwTOuHuIR95Tjvu6RLy6193WuigVLaMmlE8rz3FGTrM8/7Rs
P44bdq9vXd2eTG1sHraR5/onY4K+WRiNdWqtOrsF84edo7daJnlFvPuHyuRp7R7sA9zmzN4Nq5LH
TSb7yezM926c0l+onQZ/shUHmXs1njQl3eV9U4A9Ub23JiXSaXUWO3V51VTPu3Oi9i8ugWavLW17
knUpnic3Bq2Qpr9QmC/MbFp5nZB/hBAaxKHHZcMbkdyVayr4JpHoqzbei4WRrbC60/bPw7DzYydT
fzV1suoIm/w6ON5bQuL5IWWxEIyrzDPPCJWtEHXBx8e+MnY1R31q5r5dq8NvNS6CDjlR7OMHPKPz
774iOaPIXRr9CW4x4gqSHnxLLMqPL13blPVqJvJwnPSCfSFrgSQ17S9Hki6/7oi319FyJecqSR0O
ZvanZt65JyTwNoZ//EwNjxnZTc/bj7Z92GLs0sS7HZC93CRmZPstG6RLWugM0dSMkC+3iaieo5x3
eb6a3sgSAZUXZKY+8c7W1LxUJB7ifkcnd84VDEx1nuSPQzcZodVr2aPbtdglSbMPzWW3FeVJntX3
KC5JLODIRvDTw5foYzzYa1FuphqcHEJlb0mFfcpHc812THvH/4Fnuql3264SantVhs89G9J6dvqz
MmnrBlKeto3AusPEqphnh203kMxCuUmEfkTIeL/lgePr2dmFonx2mqYEHWtdjtr0ujQSU3PlxWz0
tP4UI3L7+WyxkJo1rV0fiIX+tV3WlVcUd000+a2CYzNNvfy+dVCzgJUuMTyvP7Ggq7jN4j5+atf0
qlQod1issP7kXbWv3UkQ4/1/fcZ+OChtUKzr8ufGjtYEwarjRC5jj0wToWvMqEAcAmrLbsmxuWcu
/7pdcKpOur1EkL/P9cF7qeMorHWIV3E6/l0/qc1k+hvnM6/E8WmUbrtrLIwDmoFGeft5pBHfuTrC
BC2R8mTKrn8k1Uywd4i66w/3kuw3j76intAqw0nrtUAILfudzjhbIy+rr4AxC54G7sySVHdfEHK9
dkgcfFwI7vDoIOIKB1VbHuxKPm+pDBytCZR5rC1abOILJGwbTK7b+AYBTouWzndp1v/zYRkx8mRN
fwdtojpvr7NW+ueLLOzISte+gLz/bFVMYfQXsxtQ2sbN3Tb3MfqJHlw3xkeZp64PAjA+52tEiuxW
xkmNC20rBHrm4nHG97St/3EOUEmuHxCU5IHMJIrvvPuC+ma8YCav72ZdftEk5QxC/Br/0nkTWVcS
nmfi6N+DV1X4oGoXcIWznHQELyHpXfO71TBc1FqHzLul0/bYoM0XuokfhTldoXpqhPGoG/J7S2TZ
PiQt1ganQGe3PqRGjeiIH0em2SpMQB2a7aiox3to/vqNkljctxC8AhlHRSAQBO4d07WOQ2Qkl7Yg
o8/TcQOqaXG36R22H7MUZKGMFQQIW1VQMetyuc/UVr3JFZJJQRW9/uDaMLBctfapXxFtltQ1yEfO
cMeOfd6rIpM7qT/15C3cjaXQrhJ91sOM1227WsumYROdwaOazDYGBZ6yOp+N33HOW9/OmgctxBck
cL1P2qjfNFY+wsaO4G0U9n9kaBjcJS+RGinhz3sQxcNZUqOF28Nh+yAqjaK9i5DLukR+rHYit8hf
S3QvuByQZq+YksBImIwMZBqTURmRTCGMi16aTkCyKQ6CWsVBoHjHqZKcWhS0iOTtezP/5Ul21yTx
6rvUeySvu350R1I3KAX6qn5KNe/C7P1hcoQetPq6g+2WxwnPjT3UXtiWGOFr4iPQW51GbV1DD/a8
M0bOJDktvjaSZespoUixho2E1EzYVYo+kn4rDQ9atBlaRs7CBIwboFtvr0V8xzlb6EDvub3NSD4B
k4FpaJB3Off3i+6RT5a1+V5Nuocs148QO6297uV60MuZqK4B+erkTiQNRPKCScD23TLfe+7ypM4a
THEspNOCfyNSEY+N0gryXnkjZPchJ+s0HKbc2dkjmw6ip37XlmrtJe6UJvGONF6ZX7YERcepwQxm
Jg226mmdkhnBee8evLK/AKnU97QY59E0ppPV2oyCSa/EgFsEqmc8JPlY+n2NTiRhhRhMqNZ8buZn
XD8jtyp6EIniPP+U+if80Epk+V6vpkCYzgUqaxoyms/82EVdpZlQ6MD8KsxoPydotIir3tb3S+Wu
R/LupX6i4gchJjWAy865ZVEkdcwxTg5WyxCx/oPVwp1QJap3a36eHVXsvJpBatt/N1BKQkOuctjv
VRFrLm5B2Tz5GLcqXH3tOdHTT7e177rO9DOuAG0sL5ahlECNFdKPlvGLsRmqZsbOXemQ/WxhhS5m
feKkisGVzs6VacD32Fdvdepc0Q0tvstRZWiFjs68RTLhDCOTVfXqtcoZ5YpyK4b5BPMtpnjWSFAm
WBqTCarPxTmrovxjCW710UBKYZu/CNR9SpOKEa7U9iTbPCtLSXyUu35Thr1n7abD6WWybMI6qxCB
zDzoFQ0rMNLahje6CdkeXzNLJwHotms4y7KFre+UIbmh0KwmD+d8NPc+YAg2M6YWBYrbYvSbMKTz
SOtS+iZiuMPBdVvwdxF2zfQ26ma6IVJiUXq9VENrBG6LewkcQQ5NCJ+7Q3dBLmbyYSmmeUG8RJKM
45NbW/JLxfVhaek3eKFjm5fTTSTScldoCcnj3ZOrd+RMEFCGSaB5A8X8UZZj4Rst8wGY1zszBarP
VLpljcRRnqry0yg84JWMCIbUio9GO9xrFoVA36ePEHaqW7fL3iNE6+rszoGdNtirmzWo/jsaMCAs
KdHrGJJBtWrvU2peMAz/oZIZDq0TP5j2wA/iMPvCifHdiabwpWsoflSXSzgKvPh9RciJOwsQu/1Z
zgwfdeJU2fqQEuMoHuFDl36kqCIR+Y/WLCKgBrpaPSmLqS3vXI8JH6RNog0c5CZD1vjFuPwmYOR3
D/iEtx3Jotstp7jRvxSMofE09tfZVtKwjBJ1X0tQPWr+yoP5nvD2OXBSRh0YWlzcwQHyyk+v7LpT
ViAqKeJ24Vou4rDPK/LhVOxi8IKDkVILNPJbxvQijHsiRRLrkIn23nGKByymH4q9RLSD6SvUbCes
Ed/6JKzjDykh3w0zbmsS3W7yNDvY0qXk6hQsdorNFLZ6gZ+YH0H81CyRfVfzrMPSitdK0JtgTAuQ
l/4ukzGjkd2nwGzG0mR2ZN7KFkJzpFfvYESQGitZYHNvDAapj0kO01gXzQEr8kH0XX4x4vc+cnYL
W64AVAv2+oFCzWPQ5Ei6K+J2bvDkcBhORHVYBNq4zgSevUrvcUG8F1rTha2SQ7rh6s+fR1NbXlyX
OLnmjyGX4aClKJDzpCPtqZ7+uOj3QpyOSWJ98c4CxKpflyW6gPoLHHMsdyoRpoHdP0GcfeJ3Kc92
AtapjVGw2kP51Ws67xPGlJ7ZepE8jPwH5KQ9EGCuPURpcYJQPe+6PvmohDr6k2p8mNaatBtF733s
iIMgSDpQSGoKu7wIDcybt01Lyqmp8uxh+QOpXxKhJ1Ce6bQ7KP6YIiiOG4dKaozBzILwgOz9uGDt
zGv029qiIjhCfsTGDZGyhN3ujU+5eduOGT64SHs1BPGlJZVSSKY5zMxZ2at2mu+bRA5kn8CfzKvk
huwYf8Q6GppspUAcXQVMlt0cQ14olI5tnTFx+bV/sRA8kPL00A4DIhmc9gTuhJZt39qdfCBcD8Xa
zHy0tt8jyxkYwX5pSlXtxChrGIEpmxozWZexz2Bp3lWRAEOH0dmhJ/O9FqlJFjngyRoYg1gTKAjG
sxyoxmcEREMzDxeH98035PgBlWw3W2pMPWZhJwRVcq4j8RShHnJnDBjMDgEuEF/umUjMxuLPpMeP
OMjGHRsJDEHqgIKoM1B22AuJOUbzmI8DPgD76tKv8ADitwUZXek1NXT7urgF/HiifyXcrhN6CJIU
DxcB3ba1PJaLfh1VpEfsyF4lKq/zHSPV77oyrqRFzLeYSUI4tF+VoXHtmGLX4eHHqvyagrPSZxJt
LCgLO3sh6DtmiHibWR8xjJa2kcXOtuiVJx1e1tBckDyxHXGCrKKXGy2VQ3ASe5VYClVr9tibZkDo
Fs9XbiKvy4in4n4XUd75VhMnoWO5H1WWOWEJ95+novts59GDozK51mqWQQaNIH79Mujiay7Zg+UI
k/OWARn5BtFuoFnz11KT8+RI+YT8OYU5pa2xdXKKcC7kf50OzwymTkCLVQeFRQH3mOLUSmp89c0H
Ae6Y+9JcO9sTEUsCpLdTJITDxZDc2lhwn8JS2cVZERZpyclaeIoPTwIRur7clqL8KCUIfYspU9m5
D1Z/abWPOCpbdDwUiQ3iwbQf4Qncshal4nHp5DOSZgzkD8cMl4Efqzn1x/hujBnhrHnq3OZTd20m
6YaeLl8ZXg3hMrH1lVUMLr0johpLQnEXD7Hrzy2xEMzcIboNM2u5OPUNe/R2jANzcqHTYq+v46YR
La4L8itQHWDXKHUIhF9YWDZVvR+jPgnRcZo+zlxOAq341TOSY8sx5aGNETPmDdYU8WymuJfV3pK+
vZY4UVQeVBMfyGwkxi5P0JUtnssm2XhPUdiYJZe+sTTqM6SLbrZ3DuJ3nlzxJddR8nbC+ItjHQV1
a3HCMZGc2CiEIz7+gkkltThzeQtjYVfzFjYG3uvRiB5UcLQ1ZzCXTzeeCE+DZHdFytKdBuycosU9
ZBNbfj+Z5MCtb7gwrfcEpEzoCGo1vUpZTc0zuenL69R0l9gp1nBT7vZBtz8HNz4rTN0vmZf+oa2B
57wIgdiHd86T5hOSkWcvWUNjfk0I4QMk91loet7VLXuiETsC89jngZqoOJn7IkxdewTxYpDzNhD5
1sYK+vFOvg1U44WuAhgGOBw47p+K87Co0sxvdasKJxNRUNOXlEcJsBwFw+aYk70SmyeiM8hEZ9+U
03qhJXaJDJ2asJcctBr2Vx67VROoJSVx4Ty3JgJe4pkHv0Udy43ZZUZKlBkBwIAfr2nRlG/o8KvM
wahEGAFkfOtYD7fr3TLw4/UDFD+sfUKJX+Kyfs/mfF/za83AayR6RFJI4pIFO4rAI5L5oPXJlZiP
N5y+lAsoxAJ1sGY8/s0d7QN6e/K205p+aSa0moCHnDRqN2NDpRfdbwYY7o00fltKXftOnBBmn5o3
FFRjMJrVXZyFsJwMwLxUHtZekCs5Vho+t5EACrXTDiMrr9GwkbvKfAk8Fj94bnnExz7arJvOtDte
9JS7eEp+2/AjVkfPYKXqA7ghv28VcauUEnvJPJJoyC+BDfwv6ahpUM5cpdH8G0zFqeNWKDwi1iyS
WQ1bv2Wv91QVjxwFLAMoCz0DPunAMl1ds1nqsngyVu7VgJG1dQCozd74WjC7qOu9tI9SaL821onC
UH1PEJFzu3jPerfoYaNzs7J3Y56hXqWthVNH4dDvrNR5wcIL0d+md3EW76CTQ4ms2Ap5fnE1rjey
6o6/57E8ouXwjmOPwNtO9Ysj2VqSrxkQflkFxcOMMhPQyGdnJGcnW0iboubZmV7c+mN819SNeh1a
9uRWRYxjPu9a26PTq3v7lNOhP9p1vJsHiReRxmqpOG0wr2u+PpO2QRv43UdGKAgTvRnp+WZsYEQs
899eWGfkTfVGJMOT10CzMRXWhvPYloENfmYNxltoSvobmShvM9tNPzcY+xlqO1I7J/ApytpYh0nO
GZBRiZ0i+bBHRlC2p1+9GPcKEh+x67Uzbvbah/dHymwcvXgmYcFV/650MtCFqEFJpS9R0SjBAEne
r6z40xbuI0ICbEICTimQKrEnLO/Sq8zLSLS7FeA4KEoofJPKyYBasPnsI57/Y+TusZbdJDlpnyLm
GlWP+QwVsDdw3qiJMfqCTCE2Fom3aysSsfOINrysgKYVEXIvtYl2HiVXxZSV3yNRVUNuyUCLwDLl
k0FbysPLs8hGKvrmvUtQdaXQY0JouP1xqCYwcBG5o/MwvTvNbx6kHLIlD6yOzsxxJ+zAwLgvo52g
9x8axlYJu9whL04jcHGemONzL/sr3BGi8RbnQ2PZXQzuri/Ua54oJfXQ73YZ2Kt7uEgUHKW+WnJT
ZCUh1b18nKuMBFmb41OmYa05TZBqKZO15NWdIJwTTsBi2JWhWfb4G0mt9KMhB8K8kE6Rz91rL0AZ
qPSHeQkXtFF3pqnvpEtby0lFb+l4Tw1O/BPxjUSSlu73lCMxMqakf3BhyJuR8jHFSBlMc6WG9vGp
FOpOu83TeQiYm0/+gluCLU/1VtBr+Dlmb7me4+UcfaAF56JVLTVUUwklBx4Tg3Hf43mxcAyGBERn
ByJe2ED2mMdr26QAzR+8mpPWynGMknZAsDHxQSqVha0MvoGTFGcorqohlt6JGUx/tkztr1ZaZyHl
1yRj1qa0vUFVAINQsNerbYXlLU54T9QqOa3cJt9NMmeVJaDsav9Wc/QNc4JSVTOvKEKLM2sD0HVg
CPOhcXYeeFtyxRTzQLQAMJ1lPovYYZXtdX8B9NJguqck6t8Q8D+2StLtMpPEXb5PO5n0a9o0uq/V
VhWkJdy1gu4D9DFyWtLNjabP9hy2vzqWaUNbw6vLkh0cZriSxd8KKEhIGR+TLdl8e7q2cxLiJCQn
0doGY2SPd7bU3sqUeZyF6SxEq3YB4/CyjI6fGe6DHTs5pWFECVwqz20hX6a0dgKiB971puOWsLo7
R6mLG69sbOa0y0M1pzeDRVknrPyvYMh6YzuR73pWSS2odmcZpWh9knjaebPX8pguaiQMyp2ugcl1
7flz1scSE+3oOzoRXsh79pPIfNgU6k5pYjSMOkL4STwUSmKikVCfB1iKvsuV7lvKVLB+ZV0Y5yKA
UfCH+LBzIV9TL/NCd8qjoCfGAL9oFCD3q8LMoIVGt8L7MSL17hpj7wgoN3oW9up4Xv91jOoNprgz
j/ucIRTs/nyYiJ/3OIEV1vYdh63V7+NpMHZN03+66t8pozAtR6iecnZzFulUrHnSgu2lsm7k9Kce
QCgTSAHnLCH50kic9mSv9IJ12h12BkUkeiOTMC/Y9l29Ju5iSQMONT/mmUWhsAyEIGZgwFF7vyh6
/p0yNM2HDDZrj16Y06IjUCwqmUBCzznTBjm7ssWm7E3xF1gxPdBly+U8LAdo5H7kjffcKfC6PAHA
wdKe+5R+p1IOtta96MQAwp/iJjIV8yWZcV2XmfpYZcuvZFiIRSpJisp6HtX6FAdAYBkYEqOkDgq/
f5hICr4Cf06UZDcrjME8uk5Htb/MHkyvcJqzMxJ+QrIsJ49no+q2p+eRMS5tyLc3CMufPKI/rdaF
08co3fO+RW72NOAPzHfYYsfagSD56dja4DQig4jM0W4IFk+4IPkbTK+Qu2oceeXITIDthMdyfvFg
Plxo32OQaxr7aa2+YZW9UI5wY0SjcSFWZboptWZHeDLBhpAXfFA+tT8zficzKhQZ7kGd/Mxswe5v
4nwse+vdKxei44FJCM+4byxGY1OLJU9XdWZvBJbrU/KIBgA0uXtvlKPN5ND7sh351DnNtfCiUIlY
0sFXVgNzhJA9UUIkxI7shlr9ljqyeoa1AjMO7zL5EJ+T4uyYBDAVXmqUbyshCg9O2CikatRt5RdO
ouy0YXhy2OkBiJVGWFBLo3yyYZx02cHts/fRnkvaEWteqapfWSfbB1MezJaMIoJEAuwK69RExxjr
shOwS/QJBawcla8HtsfUTKFKHBtxb6xuLJeh7oX5+z5yW/RrKxhXyb2HxVgwro1R6ns5fTza4gT8
8zRxtBrAIZmrfA+uGLCl4WVadgokIbRRCfqrKn0pZ5GQQ2z5TUvRZVVNtYu8aQmdIEJwHrQ2vx1o
RM+aRhBluiJ91OmBPToVhktVn1TyZRAGi4o4HtEYWvgy8pzoRrzgmWCkCF86XOVJC2enV+rLgT54
TKv+hUDdgyaa5hIPusMIkqiUqf1lKanwJ0CUPgFTInA4wjUnMXd1VnwOnfKlTh50aXJv9LEh0T4V
ERKoFrtHlP2eFSu9IZ392KxQ/7yYISMWH5iKDtZiJ3cxEYGhJu5S3Bg+wV5odYeWMdd4HmpZ7Oss
qwJDp2cd2NMHGpWp71ZZqDd9hSXTo7bWzIfeKTgxLFzo5Zh+Fm300Tg9lFwah7TWd072Oufa6Kc5
xdK8JHvhyvh+wI8/8Y4o3Lg7ZipV4FHt6BhnGxXCKXLXQO3SF6/lonYtesmSKJaAccohNc19G8sm
1FzlT7mU10SM+ik1ePbpVn5yI4zrJMck3PaduRerfpu4Lgqu2v6DWU4c23Qk3wAdixGrq6a2OiYp
z5ym7f6WroNRirm6p4aj1ivnLAJ/MrcARCTtZ9TeRwAIb7ScYNdRcXMGYQclK/o9KkA8KK4zE+7j
d5ZX7MYct9KUQGOMZmoJHR4UymzSoeyQ5V5AwKE4Gg2a1zbe6bNN9SD5UXuVHwz6c1sYr51Xnazc
fU0tOplOS8rAqdjx5xZSIi96rxbjo+HN8gfprnPql7zAgqvi7yEKV7OOba9dx2W6qyabA22wtEPR
/FHT9FSNzdGSvfIYEfZ7wBS5W/KIcRsUCPI4d0bRT2eqgI94nqwAK1Sxc3vSCVp+hxUOYF8oMNLR
x1ed/cW3e2PX08ozIuPJU244JtA8zNgNRXrq9fizXyTdl+f+VYV9bNF0VlL/3U/uUc9jIA1GYM7T
eF4QYNoQXEI3M7O9rl0S8I5ca0bHm4SmYiy+W93j4pfcBm3Jc94s5tDJ2VflKSSIXq9I/JV/ZCis
YjgMjhUd3FpbCyb7UoMmk+74pSLpCr25uJFV9BGJCCjwiIB9qcyrqSENTcx68SNn2omOhRSDjV+J
rYsAZSOdnjD3uTvBZc0HnogmdkoCxtnoXqMeU/giYiJSgW4DyGF0nSDrWNTo1nLjN47jZGr+DlXh
hFXKCEFUS1DUZEZnRs2UI1oem5wphuykvZ9sqnTdQjNlezmmdc6yth3Ma2tH3/juFSQhA+MTOlmt
m4Tf2UlDbELuoB5kOzIaahOY1E0Umsm3O5ZDGGexwlOuQ6Zlzl95IvpDz481CsKWEXA4uXhhIq8z
Qzuk6igPCD0tlJ4Ijie22H6KZo1a/AJ27sUZSh3tC1uzVsGFqNtsYkcqvzGq9uKmKphoS0SJgI6j
55JlFGRzrll63wPJKCfZcRVLGdXoVftfqkvyKyOij9XAQbkZH4FixkHd8bBcovzqoNe6MFqgOxqo
vp2dYYuWW84xdlGj4ZRPq32WSXrJBfiIkbz0NkUK0NoDF+16T3reLk2HB3SoA+4TDMT2nL0LKssU
PcR50LTDUtcQ66v8Js+mmxlBjHpoa9pyQ5qovuv8yc72JbislmSVQOEYtBeCmkTcX+xmMk/LSO4P
Hv0D436Gq8AlICA0ezLZXi0RvwCdz3BAHMwMRlvJiSfm49DDLrPHhA1ApKOL0vTQRJJm6npDSCbW
Y4HwAGDlPak1M8dYehRMz0ne0QmtAUxhdVXBxQGDPrJsB4SqxljBaG6MUs+IoCGYXOO3Y/T0HQNz
2KkbuyOB8SxVJkSO+jg0ZzgofjrzVNdr92i6zeuszX/EW5MM0XEwMpqsXAcD0XgVUvWquo2d9ry0
qrPr15JQrS5axwR3iQsQWTqiKbLVgTM1qFBpe8Uc7aRnoUooJrnvnbMmpveSKfyKA+Duc7+d/s5q
UwL93ObLnPRvZCH7GkeCPwlxgGILXVmH5+ZO1s52SmKGY/ug29Gz1s3HqFfNPf5GIDnNLeSjck+q
sOlrQ3RqVf1T8Wj9XfcCpnxhUPU/hJ3JcqRKtkX/5c0xAwccGLxJKPpWvTJzgik7+r7n699y4lZl
1X1mVZOwIJRKSRHgHD9n77VB+eiV/ZZk9Qw0q/0xotAsoxSuwDS0h8bK1nHCr86+kXcmJe0plL9F
5P2IO1Y4S1DeJ5l2Jc3LXOegp6o2YFuB9ngbld1h7q4QtfwEabAebBXJtA1uI6G0UMxGd+W19ocW
TL+7iqEVAYZk/Mr+bHmUM3Y5EKceI8HMyrfa84mqrvRvVcGgFD00TVI7mbFQfGq2eJEqZj3W25FP
ElmL17zUXEhUDoJKyUxh8nW/bHebzm74hjfloS2SABTD9GFVqCzbnjPSHGlXGPQ/+5C8nYDsKZBn
1luCICWsxRdmDJ9FXQGCi7QNQgeL7NF55U2Y0NiwXOo0f5MNumxvsDZoqJGnRt+KPPqhLFOUNO0D
ctUZMQv9/3EsprWQkEdwt4fZ04DHnv6IGW4NEt7NYrYQ46EPgzZ5grfDjiVmSFO7OyTtGZxyfQcF
BDJJzdCcVhWze5Yhi4FdC+G9ymk+el6abCg3V1HIRWFBrSfvhT/PyxCkm+LUtzSPRcpi3DK3jmjh
09isS6Xw32paNN88c16xaQlPEUFq2SDmbVSEPxumxCSvqiU+4k2eaaUqPv5GR5xjRkYIA0g/BYLJ
DiThi5GW3UNGjE5bqMAyRnVaIj+zAdcS3SyoUJxOhstJg/LQ4W5OwZPk60CIH8BFXHWrfivUDANt
HUwSQfAT290Ddr5gR548g7uSFv7gfSVdPN9mUFQfXZJL14W654Ckh1yjfQqn+CSs6HdufZoJ/U0x
gGZkc/FCLuVay/nwSr9jKK7Xp5pBzqpl/LPrZP3ie3p1qDQdIFvW7+vg1JVpckAjRJtTq206+G7B
t/k/VY6ANjTBpdav5Ad1pC86Sjrb8/nwRtiya7ZT1r62OgFAkdZxafmgDeWnzxW5mRLreY7LakVB
c3AFyTBh47468/eicr8zrZbAxz791iJRauieAWNk2xJVPpABBvTZqtIlxK3+lvqA9sFrc36u4swV
bBfN4oENJvmmrph2APt2jtD9q1s20BUpBpO5hfJrF0caz08V+TUoKvR3iFO/SjUprRJ47WxFgM1g
mMZlBhdK07RzjdK9nlqyV2hTH8RYfxOm2Z8Lx4ISfQ0xg5xqB0aHbTRyI1v6KnYb2I+x5ZsPOlC+
r64fPeWIDn8XMS71UNrXe0ZFw4JE9mOHgCgbvjuVu7bCwjiEo3lIaK1eBrJoLwt1wHO5mMwqZiji
yMCgKcwd3iXkfJ1M7hcRjBVaS3ZqilPZxSizawXbKepk3OYVuAnEzumz0QA+UsBLZKNk8k5mtckc
Lb8qMFbXpN3ekXbz3AXo8TyNkvF+qEBHZYYmesiTjhVA0/dF6cPMKckW/PPM9dOvUm/QQpAP8ZL3
c3Cld3TV6Sgr6SmKicDL65PRiOmSYtnFNa8gjA7YacCkm75VlwtW249pzLE1k411T3JxMadL242Q
HysrCpHe+wrHCtWQEBdNQ8kYLeGvozD31hTrlwzVYVf24SV3cRsyMCPI1cQquZgmE3mjKWaiL3IY
YSRtm++qciCmwhvZd6KNhA+Zb3vTggnDKrd2hDdyxhOrwr6dQHsLIdgSdrF8QUi8fwmegccxm9DB
+/Wrk9jzNSEwjt1tqm/uP0fD0nAhY1fbDEZt3qYZee+dvM7kTQDUQuHOKYtnLIpeK4VKUke0ufgD
1XfGDGy02I32nY/T0Xe1dAujonwIvLm5pc3bX+9vpPWHvDW4fIro18IOwcR2P1pE6Ism3e/T96iC
KB4yCfyRx+QZNJn9rQy19/t/MxBI8JmZ80YYxvwdriKIf25RLx1SC9wubnMeuyY/ISTcTESxAg+E
pdHBBBclpZbEYbczu+aSWsQdmOhGEhU6nDgGnrRwcM61yMwbqmj2vJrrb6o4QJhtBD/BQThP+WjF
LOjEPRddOX1TrwO3e2xIHcCo6ZG2CfzH7od2q2W5v2Gqje+/pgYezORr3hnGTbNSdQvGk8+VG3Of
n6e9nfSJ0r4n57nsR6bJ6jjzS3aaC/y7t/tzS9vu2jdT/ej4CoLsRUeI9uEmcsticyc4MYHaRdrw
VMUkcY3im67MvbM1Gg9+ONgPXRWTpTRiAAm8LNuUfQ2tUkFdZkvP2K+Kj1IOX5uF86+PhFAlXjiT
66IpKS1SUFPwPzmNdcx1Iz5rPXLxPLG1zV3hX3ve/DhTSZAKyrzGZKonTCd9qxHoIseO9IsZZ9DE
U8KoE9/FWIxjJWMLAw7RcXnrq22rgu5nyLgbxqhyz1yRDK843oVZsWkIAaQrWhcMXRl9r2OptCIz
pYVW2FiKNdM80jzVyZoLw808lfa7K6ipMgIezcjyGEyH+SMB7r0fP5KI5rporjTV6+dWiKt3OsSB
tV7wzTRrTrrutSeRDN4uyQt1BY/aY0EmGuwW1J8M5YI11ECq4DZn1K3r+3pCHjYGqtIJBjjJFVos
iuByEzt4KMzeydeDN4Jmywlst0MC21G8NGu7mt0VkxfghGU57JMi/FwYf46Q444NB9oElV5q45gf
nDC74sH+K8E3m8xfMJiz1US/ae1GpHl0bfSuCRPnFV6mY1mncmt4c/9a6CSX2b7sXr2Fy9wOYb2r
0BQy7RLmB56vEE+2X+8idYiaPl4Zo5PskmFWG3UFdTbjm4j0+HF2C1hwFXK6UHnkjSntt2SieQ/3
Nc785zGqGf5iXe+wJiSbZfkypCgOEsAUg7S6Ot/f+qH2xpMoGLcpiW6slexSGOFfuiTlTk6Yubuk
YSdkwuyDofm9rChOgsjZ8bjK8ECTxADxaHtPc3URtlzaoe+OQ9NvQ7IAUAt21t42Yt7xuWtf/f69
x5lxu78VBBT8Zp7JvCdgLcYmwLOYyJzaDdp9yzpyI/S3uZUWnSJzQLNzfw3G5Zrf0tsVIzOPrPHq
G5otc+MUFX30kQKmhcHyA/3DA2v89M3Uvzjs+NuYZN/Cbslks34u5iEZzj8GU1TviTflmwH4DcMm
hjKLcNsc7a8iqvvrcnmDafpqCzhFrSfZSS35ldKP4oNms44sV6jm5k9jU6bPGUX0o1MVUObfm8A0
HpdMb9TYa6SJ2uG+6A9DND3RVx/AhK4AuBVC4l9sURnURnadwlA+0HLMfkzpETaBEpG002GxNbW5
K4+lnB9Zy9H/hZqrHVrJrhCnzQzCy0G8AxPzhfNuv5xibokNELKnRd+VUyzV0WLdY0Y0F5hlasyf
Zl2+QL1uXtE32NhEbXuzvB5d47JsP2OMCRstFdOhmBjWwAGpD7ba2ntWoODBU8MM0NBT+kQD2QpT
/rjAEpcHJHFy1ZnwtpLUAC5mobUxYpi3ai1kd9c96+5X0zbtF4JNykMfTCkl7Gvej+anS0dinbf+
eB4Cl44whdB+8bsuZqYa0S76t3EVh0a4jUGvfdMQSThIFzd3e4XbGiby9ri+anSWQwvqyZD2P8ga
8g7VVOo7BF3yKa8rRVay0+9F6DEI77unIerMVQzX8aHkLnJufV++Y/xbxX03ftxvC3bEbcxP45he
S9ns6gyzxRja5EIk+SPt2/yx6fsfVihxpC0vTew4UFR14uYhddk0FqjuHpu64eT2yxLX4zcm+oEq
d45Nz+x5pN9PKGH7vHCSOy8+tzDTLssRuJP6HNMryqvX2TLOUJGj7xN4v4cOkffVTHvj0vk9jXz1
hWSOd6UJSZ9csQpoo5XtI3L83tV3Lv9g+c7cQwoWtsNqGMfouXe0y2I81RpLP8QZw8wlmrlGo7Pu
8V1ouO7WLXtauLaKMyk6pJdRRGwV0QPW1RAReltqtv0cikunPFUmGFlqN6VvnOr+gt/dJi7dk+85
TLzaSM8Fa8cznsv6uUzn87IgOnXqHMg4y9Yu7QB4rfzuYY18kBmaf2V9114gNOztspzYj0JQlHoF
DTw0py+exipm13VwcS13NVRh/lq1zOfTLqvPtdnmr+nUdJucE3drenr2mvMOnCJGALHlfluolnQ4
7ZeSfLxiTsanXh2R9YiQhp6oNXsNSuuu+DIFF32MIEEnTcLvOlSbEBbHV0PXv+ZVmq4B9QxXLfeO
i7Oosvw30df6+9jZJvzgbuvb/mdYlYj/lN+wUWteAXqAYLd6i7KovNlF2q1FXpQfnuV8ZnT/flfg
6Oz+t23mr4JZ90fGvn6tm95wIR1Vnmw9MzcGQuK/mPz34m0K5WOg6dG1pleq5Ojzqx+706pz/P57
Zte7uQnxnE0pAB8R1j8cV2yJ1WDOnlgfWN2s7dyWMyllLCP9KAnAkpp+YcZSMN+HfGAKIo9NRALb
xTNsq8NKqzT62/S+UDoER48OBj4RoH2elcxfstQWD4llM0D3Ysfay9L4Kx+cpneT1PeD5cYClthY
3f8O4bA5WGIHrKCPNwEAx/WfKALdhrLce8ZAKlwwnvDKpnjvzkUwUOK58YQOsPOi7T3Yw9QHKtKY
+xazzi9iAn02h2V6qcsyPdP4++rH8tv4T9u3A298b+ahjg6ATeefL+BKTBrm3GU3/qgwEqMaUavz
MFrgxtog3IwNGBZf5WCZaYXSvJjja9BIay3ZVn1UbfiRqOzOGu+UPaK5h4Zg01uuoJL7hXew6ix9
7zxjt0CYltehIR1SAkc2THnsF7INmeoFtN/+AAOlBWeeme4cFZ8Tq+WDJfzoMckxThoEeewKP3Vh
aioF3mx3wc4sAUqxo3z1HCbZg17oBy+1+ievlb87U1LFS2wFKJjy4bRgBOtes4/u7DO7q0aMM6WF
V2FagkfoadE57FWCyxJi5IGJWv9nDIv3/7IeLMc2pe5I3cQqjg3838lPtVEWWldW2eEe0zPYVkN7
PIpuAW79bf7PZy6t1/trLRcSmOr6LaQi8ILYf9PDML8xwEHLGNrZ0xRkstkWGbqswfVPMzupjTWP
0BZl4tT3F1FLGsT8BrS83fFR66tHnank6e5z7BDjbnQS8tb0n7qVXgb5/G4Mj6PCA/XLQ5rMFLzo
tRRAaHk9mSbzIkPvm8tPfnEKI9lavY4DGw7xqZamu42NPHvG5P1cJNG7ZXv+mzs5GbxZnjGFyB8G
EPyXFsklRJ19UJnZ6/IQNag0g9qB5KteE74u17aVbUDmtxhJzICUTh6WZyI03itsn5de7z4SfbCv
vdWLN4ZKHwOKbHTLgDUy4EKlMTvNg6tjobTs9qkevOy1HRiCyeajwFSyNYwGk7B68NPIukpX5y92
kteuE1/yogHB5+BJRquCAzvSE0ZH9Zz6+/98erjyb3Qpz7JM07UQxJiWIVypKNL/AgZLs7qlDeB7
zIlSd1MiC3LisfhV21Tkld+gxk5ryHWWlpwAK8pLoRsGgAN3/IJ67Oqpfyvb5pKN7FVDJhLrKMrD
q+PgigtAGh1NkzGe6meY7M4eYwYQCzdDkoa8moIaEoh6a4PEznZ/2T2jvsDNNfTiENsxu5Uk5cs4
Zgu3Mh4DZMZ9qXwVdXUQnYN5XftHQuzyzDBqC3ukOz5YAB9vBWmA+CGQafTEsd2CBjgsH3UQnkgH
Py+vsT3JDq5JNmbtTPUNScMvut5sMwxckLPRiY3BBf7hVSikixi1/lSm3ormmvnhKh+Z7ppv//6d
eZVZOx/GwGbmTr6jcZzQZzNV8CGhoB45uaTxMTwlyHO1WO1FNYyHzIBhLOc0eV5eCwfCdHKb7q4t
B+u/fOyG+7fAdYdkbBvGr6lzAjjco/72uTc4k6Kq0wSd+z5D6qmT9So7Nror6JXt1YKdldMwKTYZ
mN+1NdDSbKMxezRzsvGSjEiyPshR1HYRcYCVB56qrZKzg9yF6eOK5RMEZTd205WaejhId9J2wmmK
pxbJuGI96ui+x45qO2huLXPhW8u+GL1DCehyEvhyqVsXSC3WbMJ/5o2dOsElL7rHBVBX+9je3Wxo
TjYKgs3UCQKR+xTmMuCTg1MbUGsjldBpZ2CvwuKJbAnxowiSP0+KBlNYUxC5EsZefITkQiXYG/Z7
XLbj1kGZhnWusN9lljgPQYCldhKRfK+wd660iVEQKkJAIq1hH2kXtFtw2tnb5Ls/Ma/aK1A12EmQ
O+MVdnoKDiwdloJAU+RtXMUyuBNbFfKgVaQDobaxlWl+Atst9m1W/TLG2Nr2mUeISuhouEIGrkFR
y/OfB1gREXugVsO38W9faI3p1iRMJUzhENXo0vaggBguQvP83TBROucumhc56+1HZbrvy33VD6cH
M6IHQuoGbClrWJmCZJ4Y5Y0ag+ovadZ8LTWHpBuGJ1+wYaxrhRTocqYJQ4PRomBtJi+ul6dgyAZS
ZLEokhdHtTw3OBMYfs3qz0TPDhFFHd43740l1lk+y1vjd78WwnqavBl23/7sQoZKVdt+JQcJzL7a
PC8PvnqWW4hZnMnQtkAXQApOY3IwdDd+LuoieSbcDmd1HT8uL3U2MQWV3UAe80vjM2UA9t7L7rdM
jfR3Kh8IDbJ+D130baZu2tchIauLj3dx9JLzscK9OB3YIu1zEnwhUXEHZxjjMo8Ky4MdNOGmBm+/
Xv4gTEfGTsCIXS9/Lnqe6r/Q1QzL/feFmwvYpEOqS5u/zbFs82/39Wq025a4Y+fUZQSgF6TOYE9A
8L22uZFAAo/3ueyikEB3bHCPoe0wuFIi7JwNMj4pfCZPnjn+ipnY70VggNiVmAeiynwF2g+zlijN
ZmweenC+2z8sh6gyyD5Jom+EchDloFpWyxcd7IxX9U2h0iI0VYgkCfVPeSAZInutCkQ+ElvbqTW7
7DUeAEJMYTNv6kz/UfSBcwhI5VonaEo2bu5g1Zcp/h5z9JAcEE+kZvPOI1LSkgbz4/KKpP57NKbq
Q4CCOv55KY70jwn12EOQ4wnN4kmW1/u1ATXfLGGggqXPvaRY/2ERL89wEmwtzSmSTTwBvMF+dQvG
tLjVpwDtL+o3R3y/xzJXdvg1KwHphBRJ9weUZsV2HolY6ODDIqThxF/iutnV8NdQQL/QDyRSRm8h
yzYlEsGavUhrhx2iGPkkoi75Eqb+r6mutc9pjFaDRbcrH+ffZDjsAvVk4hXM8e01m5yJCaKg68bm
O2sQF6XKx54UabUW7Qz0WZfd7U9Bn+IqpSdKAsk/a3zIj0+RKc2nvoBzlPlOd62FEV5zXBwPy0bU
v1pz9ZwbHh5chYaprIjiHCPdnQbD0N3fuw68aWF83pPTuplxusx0T3mI6ifHq7jDLsDtwBCgzGIq
CJbXce6HK3EsDJnVHkm21Nz/uahx/nZtSFvaquDVbYkQX7imQmr+S1HT1nVjarpe7EYCXPZlVbTP
NNrpIOmhwyCMwyYV9l46GkjYSnQghun8IHDpbnVRpEdKMG9LDtFPs67CzYIziMoC4a6xzzy9OOZN
wjhWG5unZmLM5U0US9y484vUlPisc2A6ev2matLqizPLgNFgeAld08ZvgC0/9BvxFIyOt47VsyJq
nmRd4P3Q9eYzHn/hgJLf7mxsMefy1Zmy1dKg7Kway2jXnoM0G16N0WrWo0npgJ/P+gjT8apLuoha
QdPVnPxPoVJ0Bs6kbUxXcxcWEbG8Rpjf+4YMQjGR5/qu1JsHdNXyPgzQNH3cLofEDVSnCeP4enDE
LdI996lps6doMuvz8uB2WofXHGn2cthFuvZfljlXrWJFOgVFfvj5v//jqk9SCOEIw6GMomD52ypX
M8jTfUzmuzuUunCDebVwBhJ91o4FXQpcH25zCcqx31EmtpfCjf7xrBjYvr39+fqfZ8u/DEb72XRT
8d6PzFg0updGh+e97FL/Arm4R9BEukKjyHqpb3wxsDKsEQrW5yaIToaK9Cot2t6a349XI+61S1EQ
MyzwTODD0Z/JHQu2pgjCs1HGxXmMO5dTSaOHnpnZ+k/yjhG47g4Uv9YeQBFM8NsdJB1pjEIXxkLb
d4BsWuNzzGnT53TjLyk3i4OOcH3v5n79yGLm49EGkkJj/Euk4AxJEvcP3Vyle1w0QE2XGU04g6Vf
vlxk2SEVIrhpsQGkQhRyr5VM/We7NJ6YLOangdiETaP6URa9sNodVpqVT2+QUw95wUThP1+v9v9D
3DoWcm/B7lQHTYRx8N+v1yxLfalhyNjhNUM0XGfcR1RjN4i654Z81WPeWxSp8+hcWr3FA9XGxO4R
tvssPVZ5CYXay2PtQKgLnTYUCwTIDQH0pqhF/xMgOMQ/+YxHWLwU2n5QANlJPdRj+uaURXxdjrLg
GPc906lad26hSXhXWDvP+SRfc9nYxzzoYaso1RAUw2PuQiH52zPmk/ohzxSv2q3xVyqwhgIFrAyZ
mzgFsuvSdrBjP+KyyavN0tKVOLX2WIwYyUOxk/nNt/vm+J/fYdP6e/gXcDPP84Srm1LqsPj+9hZ3
VW1mgIPMo1YY1mYY8hx4/pvTlPH2juIz5O/Ujqf1gs6yoPLQMkyJaDXzb5OBCz0Kp62tcEHl3MRP
BYWFNT3bzrNjhBAW2k7bz81kbPqcsB4jMS5Ehv52moq4Baz/CD4kZGLb9JoNEA//i2cRymPs0zws
iLfpgIkWeXVM6uQ9b9h0LK0x10wwpFeMtmmF4rDDUnfqyVlbYgZIQKiofGV7mavsMUg6/8fIk5gA
n+VJkOw6JAl4awDsRDZ3NZRfiNmXwVoyQM7yEiQWdDGth2lgHxEjNlhPMVMteOj1JmR2C7axKTD1
NsapUztCjXhUJBvuK28muUA6WfdV5NmrwOj61z6srq0um9UkXe3WuGm1IxT8tvBTEktsM63Qb22A
oI45mvsg4jm/NajLFpTzaBKpRooTHkxkmm8CV+dq6OfuRH4ziT8+UFvN7GAUdB7LRCHCbBO7GVLF
VjgvhVVrD8GxNigQRqNnCXGzYka7a5VfZ9/R90HitdtCB0W4PAuS1FsXmDFWmelh42dMdZBa4j62
lXuVdgZNwHbO0chwm9HqqpiMtyIpkm8jQzb2NSWNNhuNI334ZStmOsGZKECwXwQUn7mQ9WMSdGDM
k7l+9KMK/4PWNB/CbH62M3jHwCia/RCw25YY9XkCXaN8GYTlPXDglpUDjwPX67/+kxTItOobhuhe
1WR0QW4NcwlRvOGjvUPTWKVaNaOrRrI5mHi9OqH9UaJyfMESDK8kmvTrgBPqEao3+uXJyjdu4Zlb
tYPcjynX6bLhzCI2AA5GdxRgZHzVfqIT4DhIEsej5iGzkJDGqjoUDbZK4kQY37lsdjEV9JvU9a9L
5IpRg8ZxgS4aaoq8cA9VzOccgNdu/ODXFNWPtdObH6L3y4MRQQSQNcOHTNNBF6nYjkqPtwtpf3no
I422nQasr1JouyIiryZqcwr1sg5felgiD7gL6Dqow6ywshvB2vtFSIL0YtPEaJ2WcmtOp6NnaPaz
rafBs6bX185AiQtaS2WvIYZwGCE8MMwBLeVoJxzVGip5F8JLjmytP/R53D0v60Deh0SU17Nc0Sv7
acTcoddG5RD4ttxuWOgRFYBL39oeYcJL/9UXQ3aLU9Y5sp62E42Je0645xfdPjaV/rIICZHzp2rP
e1+dcUqEGyeyt0QtmNdAYnlwKllvW4aEyEi9Dr8lqSCAEZBKdzXGBTTTmZZhFpxxUIZkelZCZe/h
uTl7k4v8TQ+0/hkhlLEfO4ItueJ/Lq37PhQYo7t+uizvU/jLN6WxjxlX8W5Qzg70BwBykZnh0QYH
KTB+SxmOH8MKUJdEcUYUq/wdCcc+NA1rezxOwbqawMlnwNlO0J6YQwaeiVhOih2xOXxsxkxwgNfg
msmLX4sUQ5ORvKijUgTcqabehPdAS0Ux+cIuecXtor1TM90GbIFIDg1x/1gNQoxWMXDIi16UwWvD
+UCKL40KIxP0MgDoev98SMfxA2OUdU4I4yGINs4vel+ymw0sh0gIztC514L7XLSfmu9VI6wbeu2f
2ei2B12d0CUtmRXOTDSdtvvDhQq8p2BK/kvvGpLN38o/vA20rW1H1x0bHIGlmtv/WsibVdnAHJmP
QYTRoguHE3kb88MyujLrUCdhzvxCZoK/MXop3goTWDZUNlIztFg7I29ltRQ0JI9LuvRYzOWpT3Eq
ekbyWWcF9oQp+2GYIbFa1u1+H7RkNa9lE4fgf6zg8ueh7fJ309D2oeEQy4FUkjJZJWQvnXvQSsVG
mlO2wTLh09OPu0sRReErtohTPznl16nu+CQMEiAY224R5CqEbdic3Li331UG6zIe82ujYCRDtDfL
cg/TqJt3soGUs6LRZpBJy/S1YGgobFE9ZN34V4Jen6EFDzCEHcjx7G7keBwLAxe+jtr6+c+zIPWI
VMKhZZeef4LB4p+YTUpa9uo4l1xv6m+DkzSqIL9lNl0RlEQQgtWtlsNlct1x83mcIvFcMuE+zrHw
Njq75B17a6wkA2AmJCaYNMprPHN2LRPCwI1a5sxhsAXinL3QHVv+v8S1PmlFeYflJ/qFFR9713pf
htfBEBx70CpH6aXRWroqscSfPAjQPpRXT7fPyz0ODs68m4Mcm2RXuyeftfu6fCFBSpoju8+McyGg
oCwvFt6EVYf03bcIZ9su0BoDe6XtX4m+gTyncNzMU8A/GJC2odqv4yGmd6kgpTg7CHdRh2RBXUkz
RJnfCLq/eG8eLD23D9VclU9Fk5CBSEYddCd9bTqXsSQUc6laevVsrERM9qVmbTLMNvcvqLm5Hzvb
ZbchNUhjeUI6Rwh80CzT3RKjxMvzRCJ90wN06J1E7q1yyJ/SbOJcrbX+h5eueoy3EnjwrfIVyR0i
AoPL+NnEf3pYpn9ZoNVMJToNRwwTaN+ePuSg5+S0MZ5eHhobe8mscpICWvGH5Y5SOTBVWmFwRsXP
eq4BYlFCR4ifzalw5A9gMs2zWScCYNpkP6Tx6G3SvvJ31rIFTfpzxGZ0lRvwPnzLK4+tgkE7mFhW
ZqYNuy7Ux8dJTQvZZzfwdTaLeg10xHjUPXtc14lcxWMvfxLyB8PDlNaLTquF4h6kNhE39Q78pPag
t3O7I/8juSLTVdV4aw3FTuuqUIEtzLNdCuudIAcUXcP3MveTi4WX4ni/g5sWNjU2ANmqhO5yWO67
dIW6w728CIdfS00UWSb0+Cn9ZnvhE9gJpLNjaT8VIjLpi5rvTotX3iVG79UGGr58oNUA+Y35Gib4
KVXddJfpTsnSfA91XYq8pfCrBZj5XogchSY4zDjzTy00vAHeed8c7r+mIYqB8lHdbhu88rhRM/rY
6lY39r29Ni0MbOD3Gar0DvdehvmLkrUqIV57dk02nZJGznEmt446ZAHe04X3Lgh2wpMPemC96DNz
EV41RE+bgvTDByrskmLLLb8WE828IPF/Fd04qcqb1wV6a7wr1XHuLLnR/MnESJfSZ8DAXFbttFkq
oKmp241oXf8QHReWpI+TYM2tK3xgWlitU+buP+c2Ebt+IX/2Ucg9bpxPy5tI9sdb1NCbQ8vYYtQo
m6eFsi6AAD8kdTuv0Jt/W37Qku0HOmELa6t8yirAULNT3JYWe55Er1oFmmzUm+3yr5cSLccne2//
sR0nfJCFfYktNMIbkhNxjrDI3wPVKFvz5w7imdvo2PzQ18d56W2d1IVgY2tsIvAaMP81u9tSaMZx
pGKc+NBxMrLsTFXMsCBCAJem+AgNewA5JQ0W3YjYTEgjpE7efxNp2TTfRr/ZMRbJjm4/FdfOBk4h
a6QrRon6unG6Jz+sovNytk6t4V0GSECDHr92Xg7tTdWDAsjmLgMZtax4yy/h5GaMpNnbV7oXY6yk
me3Ogb5N0MedUocRjtV2+ravS2Qw9HZxdKMuFvWAiqHxhnMjOuucc5fdlKOBpRM5Pw/itQAc/r1g
y1wkxM5g3gmOcxD4h8LVj4FUpFoTfzR7CETxRh+e03iOHlIlWjbGedyMA2tGY4yf9wFonXLi/KPb
dO8x+XG3z6rqisO+PORT/AaVv/8+BkzQ1azCiR0sWxrzBDjIASZNbprucv/s2eRtAMRQqgdeitRH
B1cyTuyWSknI8ai71brIdP0Eju330iaRUc1urnSnx2T45Vml9l2ELotnjQC5bUl/cwgCqQN19TAf
yMv6dG++5mzSVq4pz8sN7t6Z5/Nm0Vmmuq6j0/irySSK8W/7ZpQylfmyFChL+G6BIPVEkM/GjZL6
tXJhxDg213nn41e03N8waLNbiRooMRyhqBvBxTkPXu+eqSnGozfox4lt0MpzcZemtnFBVCWRRGjF
QwiZptRhc6AqMaF0P+TG8KGxndy5ciSMBjwFzC97P3h41WurddYVUKxlGirDojiJWkluqkI+JHYh
HroIf9zkV/wWXFUP9B9Qx5Ajt7bUxanPCOznsMmPLdxa/OIi/i/dQcP+e6PXMwhys6V0LMNGnemp
BJp/qQ/D1Ci441rusW/Q7rswhPBXxtmPTPYv3JWBE+SQLuvSVBGzHm0Wq+hfcKxsw0A/7Be5pVsO
9smLaEuPLfOn+MWitWFn+jNjIvGa+iPyHvwZR2GF8a2EneK7xfBJQlyO2eEnuclwfObK3HeduSDQ
X1MwN/cAF0i/+iqJuu/kjQZnPZ/bbW+BZbvnSZLcuHE8Ah4RSy7driphuC29hkE/KY1kARI6UBdT
s/FzEWyXQ7sy8ocaaM1yat2LtFpbFxLmebWMgGz2b1t47hPsBoo0p0OJJcsRdqrLrB+xboIpskm9
16AUwBQty70/C9VrszlOjDqZ7Y4BGSWjE2yXbmTjTb8jgkXgJqthMVVpi/EY4k4CYvMShDp9gc6T
28A2KnoMUN9n4B33nyhIQFw0qSQxVQjUQnITexc1bB1/Wjo5n3EDEVM9G6JKfu0wx+1ncHTnidHc
/cEkAZRxDVWKm1rDrp1s5743N5MXrUfWvrOEecqTjMlql7dPFkPmTeo3LU0Tp8eS7nKVh0SF7rjN
kRH+f4Sd13Lj1rZFvwhVyNh4Zc6iREkt6QXVETlnfP0d2PS1+rSr7AejAJBWSww7rDXnmH9rgK0S
jEeNevM+DwsfNkAQvxhKk74Q8QVtrbUFpz1OkMAFgRtcuhza4uABR3ASIIzZXF4gm/4FG9gENJhC
eeEXF3JJxTuhtv0ysxwoctpUsTX3tAPGizNKmbXWdNAkJmrzJ3mAeKziptU/5GejGsP2PML49Cth
kxPneA9QOMCTzKuNf68MWv8sDKICgGXjCjYfNAlngchvXyFaPyQYD6lycEWA2wIJX01T4Pt8Ynj6
/cSKqvSL2RZfhYkWMNC6C+XjaY9PyFyaWpCcrIwS9OyLKRkG91HQDEvDUk/C1MnYnYuGY1G0O4zF
P+8rIMbstaV21WPlo/4YZ7oLHuOlZbXVTZ93ckoxQ/3C6lY5rCrmKCsEu+Nrr0fDt+r/T0Apv4Kv
gUKA5WwhXzl/rszU8bRJnL4+yVvyIAfrkvtmkdUn4Ub+f4xFdFH/sVdFPeOAHzMc9qv/UNIAg0Pp
GjvJMaqGv8Li/Vo7VZG6kKEdd0G0DwRs4bZWkbNEn8LNgOn7ZJauTlj4i9zjjQEgmQpHOsbqTHkM
nFqcqxBNNAE8j8bUe4/Z1Go7VAYQjed78uCbVbiAXH+oSMo5T5ptHOlfW+uSdjpjW0XM7sCnrike
ZG3VGaPnab6inY9y03Rcdkez7M/SycT29BRYOlJA0RjhKVqqkpwvN7peWrzfd4lxYamP6ahiQ8kc
6xExYbvDe11uCXkGTjlGx9RPy8uE7xRLhBt/EBvEY7B+dX08SGy9PNgBHs8ojEwgOGhHY5/QN3qM
fylJfTdaOQQ7adless6HqVjTYItfJuEeygamUjKVKlRYfYTUUnxF4JM9NQ3OhVxpXqRYNGviGNo3
unRbAdtC42RRcdYYEWex7q8qeTY/aqTON5EH1dt8+/6E+akm6QmrKDJKuPc6wq20/Vo5RN1kSZY/
Us5Xtk7T7+mQtNeyq5byFe68FD8fe+xrUKaXqEvbH/PJFJANqqgYsaYu533uILZIYa7S5g8CXa3n
heLsGLmD03ts13b2Sz8oFa8OIONuGZrdOQprVgNF1+yIadoj6GuXnqCZOMTG0ZoAQmHTrgAPU5LE
HO61Ky0yjhBGf06eVa/SPP4FBHvv9Mr3TKftmfhgoC3nY2qBcBhZKxa25kJgNNZJkX6dwjjiq7pS
9IIFTKW/6rW9j0rNwCOKOds/QQr47qNl22Q9uaqpHczpzPiVY2+hdaN74KurMKEhEzLCDfKCrVkP
/MTCZZWih9uKxFMkZyao7WpG/Kj+uvParWOStw37rIXnTT4P0YTMSWm8coAwNpsCbw1vefLSN+4t
pHGwi+Echh2pYHUEDY08Tgr9lHeBlpAjYGjltoGqXvjIDlJ4QcrEvxf3OMhjFdVBlZ1aUHOripV3
BBtlWyagcRiB4CqPp8T1KfbXtf/E3tpzANThsB0PY1o8eVnqb/CgnGqyQBeDn+t7y9pronJPTmXA
qp3dikA8DoHohkMbZ8MB19WzbevaAtNjx04Qhi+U9sBvgbFE2QA0GGh5yiQNA3hf1PVbydqPsXU6
FWQTFzElydL8MZkUdSf1w9SuePqgcoQLNojZKXXqRQRdYzs2zg+iLPmkR22zE567xKKIN9eZbokb
wYCYhSydZu5zf9SBIODYhDrdPk+5dRizkpUJtD0tU35UmnaFxb4APSceVK8940E9OhFoOfLRTyWS
K1YbYMKItuL188e5PX10lRA+YhWxYzLaLWIsaKSV2DHvYtQcwLyKAaWMwvdWlPWZhsnN6hHLuelj
nf1SkdB65PyFnf4+jbFNZgaOSITpLgnFy5a13I4+YvpsNHM9qA1OQq2+9HO0QJIZNEHns1mAZVTK
TitaZyN7vHU8XqiPfQ8R019jgZy9EJOK9FftblHWH/qQuojRxs2atMr8QlUuwmnOktHpGlyFbvMY
eHnx2PTNq5v1CC4G//CpIJlIkTzWZJ3FalJcgnmM78UMCl4pSp5esi7NVs2UbnlkwYxL1/4jNcAI
JgC32NE6ZP1o9cpL+J415rIjVsXjLRt4uVKE9RGcvvm/sbuxhV0E4NUJjHnKHfcCN3aJ7yJq8e7g
8U+JCssYKwTJS+FHgehfM0gLb061U2yD4qdpQKWL2N4+qPauFjsfxVwHkDFVN8Ow77BpJ/7b1OL6
Re7q3qA0JOFb3wq86uwIwRfp7hnwiojrNXGSLYQnPTyQb5lWBw0zNgHCS01VUDG+ki+FEkL9UlbB
t4yB50HETyKPx2OLWmyJvr9nWa48uSLzj15LJc9Tr5GwfFyadnLUMrFxWuNkAF4bRLWa8oF01YH1
VG+mP33EXCvXM4MHbWrZw3wYfVNeYddiT9pDE+uhcnf0aYMMlYYZd18qv1lOIB6eOs9bBiK1tr7u
doe4excWLJJWeM8E06Zrqj3IPtWlX+cl4U3dS4d/+Jy0QGxL4Rz59qn7MFDLbTU3N8YpZ5JQCaIA
kbnzdCs6thpMhIlhZCzqZD/YyrHJSmCo8KNFSV6xH1T52R7NB/hR3mOZQSSPv+dbd1TKtUuT3zHH
huTtaFgkdGQ2bXLtx2pPoIO5T4z0a+x+aTz8s8JsvpPtCslnTlmW9RzwEttGMA8TxIyMzUUpWBc7
WMaQjsoBcVccnFTPeZNlJuqpuD4ErBGDFurBtrpsN8UuyzczN9dRr2dPaV5gPJlqlZKi5iIN9UkS
N8x4mVu9cYFQQTc4d4yLQS7XpjbJO5L35KN+q+Qr+n3Ez/RG9Ey47ElxWRi5dkbshtyCE0HLYrsO
zQXql/5LrQKnd0ptK+Ps7/8rxOR2p2klOFDfYmbICzxfkHzc2kX5MJN+pbjOLHAK0830diYuTbso
HASoeKd0VcV7atnquchB+sjuWlMr48ZNBY56LLUr3jK0rLMCdcQnu2S/NW2wwtcPCiF9O88DEJz1
HuJ8e/DxtCQQnYZwB4uvOcvXnOYh28D5Mo8BZQN7AVCDWvds9oV3rHL4ZjpG8nst49+X7Zr2p2YC
oRCpsej/XFtYBuXW/12366yCbZVP2bHBG3rXKgrR2PAJu36Z+05wvPfh5NodrfauZrh/rRr1vaAG
yWsHaq0fFeL+SHrDatzdOrW5ZZOj7CzLLplAM0yOsvgITuXdqq1VG3XZ61Bo5/t21ch/aMGTXLzg
5aEvVlf50R1U91hqOCrCFFasp4zeDXZKvC0KnSJ/7VLNiNsD3TH2ZERcjjvfVJ6bgS8RaoivAWAX
dCijeDYiddo4ChlcKQkSjEsiwGhGxUruJ/gojwBb3O/9ZIdzcWq6DSoGaUS9061PV4ZVll8UZ+7p
pk58DlrU2lO+D8rSuSRhV19HndS3WWOSlBEs9U7w+nTZYzw4Kg3h1oZNxWK09wxxMSbSF4atU5o4
avyIoCcaX2jysq3uu+VZltWrpPyq9ACsZM+4YFbZuI430YAJyqWNQe3c+g1e2U7Uj14J+XIM2Qhn
mgi+tdW5INLCTVQWUjBtgMl/0DUPTt28gQfkFT847YszGPXlXhY1Er85x3WVPQygGZMmsW6CBuRT
anV76eocyxryTzqYT0mSr+9WvH//+OnqPyovhoOiBEmCiYDYEPYfqdSV3huswtnRFkURQTgcj3IJ
roUFEYxFoR4Mu3WujHDPSPYRPxRArOZg1srQMgIFZnuDkSTOuSvqVT+vVgYbeVKUxclzztoC6SPw
NbW/yrOYfu1yYjW21PAbkgOV6Cu9ggnmBbiTWUm5ZxSMLObVrL45I24lETMV1ahetU3LZLAgxdE9
xca4UdWo3NFlAq3dTWRtTrnRr8Zp+uLpzcyvMeZ6i+6ElGQXFODai9Vk5mWkmXo/gxyAKLKCOuR1
1wa+32ia6pMxt4fmq4ai8JOsM89XpmltRWRtSUI3jnJfqzbYogD2LWloH0VOreyzYA2MdpFOk3OJ
FfyukdLqp3unQMAw2Mq+62j1bwohTzsiPu4tropslgEFPMgB/YWXyaRsE+901Canyix+yF+sM3s+
s1yh8ASQImvrBGQGWwJlxNalTrz3MdZcna6j8xfgIqUJ2kJW16mBqFa0kz9FXsaogCjdh9NrXpbj
ptdScm6c+tiLgVqgWuljsQhiFt9EjeTprla1i/wY09ppNjU0Qvh8fKonQxebe33IahgrDL1FpBBj
nuVTq70yaW9kD8ICFFpNlnW8tz6GCMZNicn0S+JnBC6pwTf4wfTQpz65RGwudj2Kts1k9OI6pNHc
z0eKCaPwra5HLDlm6izZ+nfKbXJRqbaNBkcYpZDMvi0b7Qa1RWw8G0etW+CZV6IBaRzGhKvvkkRp
MxoQu0qn1tk3zGA/I6LuC5atHziqDdhmfXHlY/+mEb978Hr/7v/CNllfMN2+Zqn5lghE/HkVwlTz
MrGz0Pmts77z99IenU/ZBvLVIkgb4yqV5E2qrky2R093GEWiIeifMywMyinIVfsTEfczyq4bP4rc
fRstd3ya1Lg/gdgyl5KvoFJdJvjavrba15HuwkNYp+WOtPNyoc6XlCzmOPYWJ62Zae0a7+rdQKfq
6o8C0/R/dPX/oemkQEL1hJxLQ7gMIdofmk6VAkVpKJ1zAE3FtzemVNj4drOSVZIow5uDsOViVKN/
akJ6fHJgiQP/JQy99MbKg03n3/fRrbyQER3uCwBYwN8dE8x1NmtDuvQgHcM0OIadmdKi9erkZhbx
15qTZQcabXMvzsc0xE58qQn/dEFHJ1P6BCmNrvg4Ru9k580kdK98NoYGYzpXtR7/dT9xCmjRLGYX
TZihI9XYjzcWnPz5MnOVdKt7wyXsXOOqZKNxLfMS7GUAcFXei+cHSoUtgwYppVAbpAMdRsRFoXaQ
yTx4T2MMAMSPaM5CM0TcyLfBwJoKoRNhZlI538Cyn03qvz+ENvxxMrXT/Y7GiWMgrRxFqKz6lj81
85v8pJhNtVN8yrf/Pj2gsf6zGGZZFgggixFOpyPlzo//VlUsqyZoaHiW5PVqA7jUvjkqqaanR7UH
c+SwJXx0vZBo0bxCRREtm9bOKI5q2ovtteu++i6Msvk16xWAHK/uzjBgQNfGr+2nXhNsd2apF2+T
jOQdTtiwSBHNu/FFHGT9BbfiKwxBgsXpk1DK0AEUomo9sUcNCF9y64va5vA+17Ve5Y+hahP6e68l
y+5sDmF/Lxv3JkZSQhQIpSD9jG0H4ZA2/r0vCCKhBUX2u17nLAea6NXwK0jFInYeGtJQ7DxmYxT0
5lNdE1BTRNpuFCoI6LkeWuabIcDInZhgARxFL3cJqWRrZvXuGDaTOBdx2K+6Gt9OYbKN00kpOerD
MK5kL1RTvHNk47W5j6EhQZ5SduaUfbXz8/4bHIb84swHeT8hD/g+hFJFls3hWAvh+8zNI8/L4t3d
sGVgYWQT1/grmoesQvJ67dTEYuLQ/xVsMq8QR9lylTo5voOPtYnGCLKafcJj1a0xaKtXeRbNZwSy
vMGdD/aRWu8/vSKuY6EuBd1JX4Lwwz7U1gPevWBt6tYvswK2nvYwCpVZt+E2ydSCGdWi9d18MRXa
ePcx0wWst24YW8vQB3I/zWFjQDYhR8eWecOaqWyG0SP5YV4gEc1grVsjRDiR2wHsb5pEhQ1n0UVk
WSit1+xhIqInmIMhe03Ndori4V8PYrjJAGqKpei9/MnxeUOUKBhOpcHvOao25Tjd20BLoOkE7m6R
JMEHsCoMZHK5GKW/HNSr23sTuMrmANdOszf9QFPfSQuIiKJ9DokNOt23Gl5hk+Fj+0gAWTXaoEOo
aZQhsIncDWyCTJPm4Ojd7vMNDn2rWlceAQbJLJKT6udBUUve3RkXzC3Npk7vzpsD+dNmkfOyLF2S
yaoy3JJjUcPA8ogO7kcSZVL9r7OaaE+2dmCx5kp9QetoP8DKY1nkIIcrggcFv/Jebng6m9RRvNzv
3pif+sBpr1WPCovA4rf76yAvh6DfkmC2l1N7aJGDYoEsOeJKKW5l1z87XXXzaeXuAmWsA/It1feO
7viOwPl1Ygj/htCyeKqSL5knbnLx3hV4knWwQbe6Xpa15hFY7NXXTu3dxRSiVL27G9mF/NByxkdp
6WLPq5wsCEnZDxlcaZJZuG5ESRhL6fCF0UJ+xSB+FYP+St1vEytO89LeEj6u58G3xUzqQDM0X1pp
9yaSfrgIB2kQjV11X/hRzkzAADUzCqr5IHcIUR7oW7ecK2BSMe1aNlvGXqvXkhgTs93dhFF9dKT/
yQNhO5QZtjpbC0/SgSIPyMT3aQvrnsWi9sCfE2+SKvJW1pQap9Y1o5XNFlUOgGS0tYf7AtLDBI6B
jbwm2UVEw2wjuMVSWOb6o4WgHzpfVe4cPu6bCHMgqrCiOamhM0O2LOWpn4M5iFCtnpUoBITX1/1G
6BAWG8g6q8A2oI7P4283XzalpdFHw0OuxKib0mSNztE8uqMVbLyq17A1zRPZWISrQKvGkxQdWYV1
CZSaToFOWh06p1hdpkadbpK2nYj60NlnBeGwCssgOLHt1q9a0uJDLLTgW+d1M+xpoSjgUDJIXPJE
IT8tUzvjUUuxCEj1o61RSSqj4dCj4eAlTCIFcxfLRCkeDLMxOWWqQqGrY5JP0DO+TJBZEwdyG8FB
UUS7Ad/xIpEnfz9Ewp2V1M80Bdrnsje1dQAUFENb5H/JoY1H/CmIEaLk4JW6soW3K+7ojayjxlS4
9ChQIEnBQTo09hGUYmVeG0WcRwelZTAGOS5xDR63OUQQ4JDoss9OwX6Jk6cg+qQDxk6YVD8DGRpb
xIB+WFM+EF8dbPsWieii1y5F3Rvlt0hk4iLVrEXUW9eEKKY+A7CZ2ulWKmwTHWklXEvGNjptkItT
6+leRmhHX99Iv0KbCPjAXq3tpZthgEiN5YJwUGty6TloFjv2eV6RB5NClJxPrUTflnnnLaP5L5DD
LBWs+qGNjWItquGl0imDA7t6kAfadIIWF9DVz3uRUydnNdOxFipzIcKndt4RjofNlhdKvlp3XNfn
I1JVwX5HP/o5GTTwzLYZZfG/zkL1CgfPPkhnLDxB/5x7lP14xWoawzefHjVMIbzB96V4Q0KAvKT8
mK0SAq032pC2D2X36k7WcPVMzInyzEAnAlC5RB2T1y9B10FrZC5+wpoeaznW4cmqetBQQ4ec0A+5
9qqDp3TdRT43TpJ+U9kkvw1+uZKLe1sEj4VGoby2p+74eT9AvfN5v2ycYsW3c2nQgwSuS0PGU8p4
I39/c750YXNs5F7CU7Vh3fSPHju3Lcy7/CP6Kf8pPTWyLSE3wzZPs/luUmh0yzrFOCWhq67joaIj
i4L+39eMhv1nRctyoHFg2AMxhAZGlWLg39aMVakWBSA/Z0vYt3+hjkRuSOiLV9lY7pLCWpVdLJZV
q6KoN7a5Srp3q1KXWyLu1BZ4/lHSG0r91CRphNVfD4eXuFeVXe0ogs6GsmaBNr5VJijErGcR6JKk
VM+9fRNY8HbsoUdTKrTGBYmhcxlQD1Vrp5u+T9AFgUEGjtJliaLCWflFudPVoj3Kwcuv5/wusj5I
vS6MTeGyojFm88+As421QaGtW3XM19045KtkVt1G80GefR5qAUytM4kG6O0eMKcP/kyXPdlsbsX+
dspIs8JNhmq56opHpKbx2rfUtdeIzts4o7mUi7a6jS8izvO3oXD8tdNjz3bdnBEsDyMUfqSv1m2X
wsHEyGZm3k8l0KynCLrfIQQ0u46pty6KqSHYdayjfNcN3gSvjHBPKSCTl1TnKBdrSGAw5pW7ciY6
tcmIPAijyjqakU6eVcSnzoU1iDBfS7ZekkwPnp08yTkqqe3xoXCzJzzy4xIgAFuU1AWqaus06PLE
ffdCvHkV1HJ/MNuzVqZw1cjOOiMOcK8M2Uj+ob9/JAOkYT9qtn88mE79+PH5f/XALm34uI/JUL0W
Gapfgk4jzOpqhXwt0nfgAJzj72dEU01TD+ny/jckrD+xlaEq49dB4BBi0iFFLAckpPiWudPahOdG
nW2dlIzKgk7A/d5sav82VdGre6fbqeUNbjU79j76iiogf2IzaJ6mgdz7KnPLh/sbSToA7YtgHOjm
J/U2D8Vwzu263rLA/ussV5N9QF4UHLB6C7GDYq6OWtCYz4b5Xm30pxFoGSM3H8dMwN6ehnI41gPb
mbtYBwy/HxjFU16OnBG+fV931KrvHhXToe3UNqYKR8vqdyGlctO3nsduUp9SD4eKMfTZkV4x8WAx
fRrUAc42pSSyPQWx23+UotTXWJ0Xn+ShyLE/irZpZs4lVhh2+nU+vUp9dWQADHaF9ZAWevs461Lv
Zfb/uYooTT1WsbOz6JIgUvBfqPvXx9AT6vIuVmL1t1Q+iInIdqn06mPoppg3X49zEmufpjdK9Rs6
7uYvgO+bYBarJyLKibNFLolAwEDd1U976pvN+v6mVaavInjjjZeawmoIy01WEQAr7+WMOHMKgbZI
m+mls8zoFpDscAqCXy1NhoscTiqLipknPwJq0K1c3GVrOtDTh8dMXZJk+mrErMLl/UYnG6xVlX4j
iY+qSyJr5esXeeW3grq2SwJTxlcDoqaIzlmPAleS0ywSVM+o8+RSIRo9d2OnQ7tAhyW0DVis4RC1
w7LFYkaKMdOcPk3ryaftfOdG8QkaDmMDQXxUEv8QtuH4NvfMw6Lvdr05Q1/1FGJ/ofg3lQCe1ZSK
aCNfuMF1ngeJb2I5Rs4p22FypuryrLBrYmeQPeQNrj16vupG8t7kYdAU4rGbdFPb9niqu5i1x1xO
vU+6aLIvsWgfpNWizASbIdUX667STexabUGnsq8X8mWRrnMsyQ8gOmrYLq6PXq2ssGdjlY/U1iST
EvCA9MpL2CacOfKyC6xmbHJfutz6kBrSJlGYDHrvvfXeB/kHB7zgezlrWglCdIO07r2gWQn136B0
NnV2j412eqHTphA5wGYuFbfP3HuVuI0Vyg1rVUeF9gDNTP5K8neQB4wK/zGbavrc//kf57RAu2ea
pkP9GTP8n7ouD0GQ2YSVsk3S0FuOWvG1rfv25ieeu2/wcq97FIAf03Cb/NzcaE2U7GJ7tDc62Mdt
0fna+4C/xmFf8upVjXmYrL5e2dSO3qPZ2TmGCa+/Vx3R+7dnQACkZAKKHuJhcFe0YPnKp1O+Gwfv
oqDX3im24R1JfVaOvdVOIWXzZJvRb19Uph3ccqdMrqNQ7sURWSEJO0jqQ67G216prmGv0rgZZzXc
NJDizhy7vYukjQK4hh370HaLAY5mX5Tvsf8zE4n2RRT4dtPMsRdKUt/HQM3K6fp3lljJKr3tq4++
BefCDz0msLLUrvd2XRSRg0wRkESyJggOca2c5X6mNQKypWLFuqClg2pJNMENwB5eLStMMIxa8avm
ZY96guU7yHG5tBb8ljqr8wcLlMO+ttpolw8ifBzT9OOOR9ATgn1oZb9J51muwUoRYZau5SUdzHJZ
hC1vYRJ8aZl+1DhsXpLENs/VGZwrNFvs6tm6mQvrsrrel3l7uFd07n/MhMZ1FpWCpW3tZo9a9yPt
onRbShSCymA7lBetF/VTFSn1YUJAR2BLvBh9xblKliJCRXtPMB8ha0Fv7/596aeZM23o9w+rcBxT
dVRLaEIn8Mn8s5sUaWoFiTCjQdhMESn3yHm/f+7YiwE+ZhfH2HKnKBFgWOLnUc7KuUmKTN47Nyuc
MMFOkPS1RssYmjvtwejoz0qvGJsfsR7iBtrG5L+mSOTR61rf8lDjDZZbLHnPDcU3p1B+adNM2y6L
UqmgEaUs7qK8P6XpNjFhisuDbI8yluMs1Jwn7MFv5uBoF6MjAYLaJyXjvBrOSmA9G4oy7mThIWmI
zLLgQKzbTHgbLWCybPRUUCQGQtjG6mM++/zUMIeEqKRvAIWCtU/W0kqpGRUrI8TbGUP414hbWOum
Vjy5ziaTiGLKDAQ3NTTcvVdXKchwTgEh68RDSQ66lKqMRZvt7uuU1t4BPOKl9Dzlm+30FaUzSlA2
kJCSVdW6Ewn61E/ACZF7DPJygRl4UOFHQr3qRVJUeBP/PgSYRXhpw7VdwG9ZTKXy1Rg0IK2zKNO3
HeWUDP69BhXK/i/5XMShWbpKaKNqdU9wYtxr1n3zHUGe9jwX475lP9og8M6V9BKXtbsJqNstQstV
j5lf76vZRMu3uz6oNf7RYr6sQDKsCH9E0eUH4WMtepzS83RsTdHLfQq7b2rhvr12eVcR6knR4XM8
llNE7dZHv65vIMonFBrMIfIJw/x8qlgIJunbnOlB/fZgMLTHqAuik3yq1briP9Amxp+FdeEg5VMN
UAUmuARL/YPbRYJBbBuD2uxdxeyWtlOQAY9OSdt0yI1hKmXNhe7GVg5uA03PR/IHttRvp5dpZzRT
sPUJ1n72g4jFfW7YPzziuvs6mR5bvrDQthNz3+rzXEBl+Up5xV95flm/sd97STPT+KVGL603PYS5
t5ffG7n3lmd2P61HV2cmjHWaHBqeRy9G41L+x0vg/KlYFkLDTgkRBHeoS5fzD+WDb0SBiehy2Bda
f3Y7kDK5ow2Hiu3H8k7sKkwH6XQVbJz50cQaoSKpbbeXjyIoomJTVTZ7CDA9SKOTvTXqH3LTZBvB
js6y+94NAMY6wqhR96N/+SQgiZLsyGRQ3LWsaCel/df3wg/Jayai7Us8acY7eMLlfIGqoP42nxiF
xWvMzEd28YzFE+lDGUzknfHh/WohzAw0GFIYKKmSzZVvgHQClrhOH5oUxp3a7w1NCx7NnNTjsh1n
mukMA4WKGGyRHafPU0VMWueTJRXMl7Ebos+Dr1TPyKUCq8uixZ7Ekqim1l16JJRQGpYH1Z7M+5mF
9+nfx3ZjtmD8z9AOCNmBPQGD0uCv+hM059ipjkqWICqjn1VBLqISTzE/1DQMli1MipsaFP4GdowL
Bl0pDmpArpSa4ZCeUEgRk7hRTALIJbVHHpK2/pkiub1X7XEuOdteNSj8ktV49yfg/T1maSJ+hJO2
T6ql2hIjRroyyT/qgJynaighx/R3w5Tmf5aC4P73Pxqsxh9cRSoZrqlC5hKuyn98X3lZfitmGKB0
/Z7u0JkuLaLzKFqpIsT32FfFoZsP8vLzIO+J0M6JC8YQBn1ZQQOAG/KgZQBMutawf79pkjFxwJRL
6JA8/e358loeytx6aK1+3Mif83l/cowM1y526OXnI1NV//+/eP9hWWtHYJnTha6DzQIqXNwPDeEw
B78xEK/Jm7j0mPLmg7wEiYBoEgERvY4M9u9EXuffZywpEbOWZJ193pNPoa/Kv/757D/+5z8u5fPk
vc8f49tts62hY/eKXR6UcvzrMJA5CMDeDMExhdlhsEhvn7qKDDl5CvcIaleilNnhfvrbExolMreq
F21bSva8VvOTLCTD0zqe/6xJ++IW8T619ZMLOZIMA/GTjwODS2daKzoJqMlh0iYPVljNXSPyViL4
IA06zFGY6Daskb2ys7LCZ0sUK1J/HlIdjl0dtXQG/PCkxt1PxMy7MHNNIIXilJbt2rS9Y92IdDPm
Csk8Vlmj8e3hlNYNOqbx2WPJTuO/JqQKdPLgZKeKaKGuBOqqTvm2zKa171Brjcec4NQpfB8R08S5
tSFNlAl9ou0xYzWgdC6LVCODvfnizpnEIUi3tV7qKwOi0aAQyCnyLtjkVXSqtRHP4Dd0OOEG68Aa
HO63rMk+KhTdiygBudiVgAXcA96Cx9rtgED6dExRk6odK7LB/yiYp9ezS8xVSZ/0uk5bqF7ynGYs
A+yjyRp6RaR1taj27hfbqkoQWuW5zru95+JspCYYWq9xk/90XP0QOmAo+V7A/nnuyQUhJOWZrNEG
BxrQm64HCJhrpwKP8mIg0yjSlkqo/DT9dGm4gbXq0uAlSx51SmwB6exWf2rTW2zm1QFG4q0ORg8y
Ccukyfppl+NTngjsw/7VRCbvqAHsbg23ru9sSzsqMA7gl1T1hetVl5qXVaHfF6HMjwKbllHd7/vE
QDg/a/1Lf1Gb3ZMZTOUinzCyUkov3tuQND8qD24F1dBDEBk54Pi86qOhUrlSU8wDLR23SisB+nvU
NwhKtxssFKZW76pScai9WZe4cq98L1U+mQ4M5qzfEGesruq+I5ql0eixRxf9KyDyCzuCazvgWvMH
AIhJ8s2E7byycKanIGtz2zmkAvhFGyB1Rgu9UPvy+zQzj7v4yYvCmwj8Nf3qR9A3RHqXz56b/zDZ
85rVVz12d3F8VCvW8l5jvwqHbk1W7luzd5aJCxV50rVXJ1dXadDVm9QoXjFvf+tkGqsxkCoOC99+
DmcsglLiQ+zyjdG1IX0/dH9hjQDHQAZd1emwjOJwH3b0Y5zwJ6Q0i4+14w3vNqjbdTn6t8oanqIM
cF2pvwOOuirkmGe9+m4SV7AwKL4AGcMH7XXjKyydckEISkyERU4FQUco7yDDcc33PJuTwwm+GzGG
JYZ9SMlIYNsQXgKMvXravOdEYlOj7k8RvyKurgXm2Z+ZUv0wB7eFtzbWRLS75GpkLFadwicYuE+z
4kAAXX6AdbZTBmXcsj4rD5Sti8NYDDn77r+v3Y59ZN61Gzk2yYMcG+X4JM8+H5DjpbwETKnNPXRw
B/OQKMdFXxMMiXIclDflQY6Fmt2Q+ymvfzuFVEzGk2rsQtsdMfDwW2QHeaCsTvi3mTiYRAlkW2CX
yQ7aPOXIM/mcPy//fsr90flSnqX3n9DgixZEv6/kr//5h2QpTlWUcozL8nCfFz5vwmHE6y8fQofA
XyFfl8+nysvG7Ei5H3x/nYcqr4Ex/+sCqdF9rpBnn/fkpcOvQCH97+fIh+//9+fT28z6ZtKlJOqy
1esjCur80LOb/+tUTsIY7MDxgUxewj/Sd1bV5PfZkqAuwEBLvHkewz8QJnKaEjR1rAeCjlwwxkR+
nLz2m/hLMOMCBtz9C7M29rNq03zU1Dl8N6XLrnvmuJI6ENoB8NXwx8wRu4pYmNq+FeUEbZeeSus7
DVFvISPd6DP8VQ1BrhNjOiuBYTNBYkGrS8S7XyjmzSt77QmxmWmRSiHvZMH/8XVey20r2xb9IlQh
NoBX5kxRoiTLLyg5IeeMr78DTd+tfU+dui8wGqRsmUToXmvOMVODu0kS00/jmCi/q05eXazQXVCs
R4nkJfVVLgWJwvVIpsnbdToDKUebFjGrtz3oVhxojuXQ4AtA/cSsS1ad70+ruE+Sg2FSIJDlohDE
ArKTsdzLUlHaoTSn7/kirNE+TCSj4FMAM9scw7AZXhMknK8E3wQYPcqBU/k19zVopRrrTuEk3tGb
zFmu3f3dyGOultNtnj+uEtaXpkzEAEk9jTWLanxRmye/f0c5ZwA4ynZl4af7NBXdC9n13sFtDeRE
RUicqhNqx3mifxkiIzmTr/XHVHRcOlHa3Xg8YJAiOnTNpxR/8nS0K7/7odhRvXKmYaQF77bXYkKB
jlIDRnzs3tO2Vi/EvbzIkaqk4UuPHkCOHhu0A32nuDeVHO67E0efOZ6tU2ReVWu07onrYK2sKWii
hrfujZ9S/vWUYkO4lkXecoGIMiZ0Qg7JayEnts3IawRhRnspxYFoNDd6DcDXmxRDGjYWZAfms/zb
hFN9aMjqz/KfmgLxqwoC2t9jcMOTz5dbzK0s2c/KlbClB0HWVB523/2htj7nnSmxrc9hqL/nFBE+
J3bogQ4fOP1JqDNamu+huJZg3i6oE4yFBKOYJk0Y+UI9v2C2xq7JlUMjbMQWmSdQ41G3l20M2bVB
qnQcDbV5yqOnPqRiFxZB+qRPCE/7KX/vYF7uR1WJVmAgFu00dFeCWo0n2xkmqjS0ZHXcik/yWKcX
9iEU3psctdh8kOfm97zsLpoWKjemG/YzwsEDaqLsOSzrnTYvtmjL64duKE9/9TkcskEL7vqAGcQA
hRgJ/vAe8lhfdUDWrlgqwbjZQb4nMyc4RFl7KpM4or+vYp/RzQnIwUQ+oMjcl3Q+Vc3Ssq/83+6u
OzV0rAJNLCabb81j0gbkjYUhd5Mk4DcR2FIcUzyGbmcFl741DhZi4DMBc8q61FJzFbQNfVaqj+9m
3daL2nOVbd8kzlOepaCl4676nIyQ+Whu+rfWttRTOWneUr5QaOExbVE62GaW7SqsXfRjAOlElnXX
ldY/jpGhko/CEHgl53sKH7avrXvW2Np93MhX6pSoZgAY7RL2/FVjSnppYtHeC1dvloTWxnsxpd3d
jVoPZR32snFAapnqmb/SLdwYtB3/bjzXDeG984CejxvxFCzzTNysjpw4Ohiw0GY1Lex/8oIHFRnS
RKlAGEDSBptL77HEHBzU+DPWvp1AWVAIdxfcJIeNG9MoHrg3n+Wm7ZMPeEvutoaa8Dgkj9dRhsjF
79J1VTn4r1BB2GvmexVx9VjCO9F9Vyet2SGBgnPmKI12Dvt3KQM1m3Jf10770rkB2RkuBpdu6Kbn
2nLvSm2Ij0SM7qqyRp+ldDC+t3hsuH3aH41aN1vOx4jJXfOcuy5m36EpXnRHwaiWZ90eNJR5eGjP
/DpMduDSKUHQ8APFDikMndCwpcJUnr/2DLX99zEr6SlbN7UmtlYNLcgosHelDbEAkuej5d65EfF0
VUO0+00Mwib2+n6RV226MPWE1Gs1bK8qfYHNf+zlJoBoI5314G6JPnEGBj2oQVbRnB1j2kikUOeD
RepDYTCjBK/j6G12D724W1cNWYBIncc9D2J1NzmGciEkxlqNrDXyfk6l5NK4w+0k6i2OlY0comMl
XzN26LS1GmcXRYPFo6TueuP4+FytiIhlJxG3ohblpYRe9Tge4IVdpqo3nlMDVJYX1Mxd+R5oYGpL
JCeEHQfWCecXULOQ9kRQY5UxFUBbFm3Uo0HW43oanOPYqM5LDmvjHIMlpn9Lio7w9XZJa66jJp+8
6GOYbuhhht8ygnUWfUE1X3Sj/9awxinUIfxmYBk+9gGmO5UskGdFmT6HiThLrRW/XE8/99lUfps6
nQYM2UZTXDOLj2r6hZ2b/TRF3W8lDIf74awxZhha+R95SG4mRCS7h3o2qpGK8Yt6t0DAGk2SWzgP
jLHpTxaKUfmSG3JrDFxnpNBD9HQs9J+FAzwyzwnO6GOU0Gn50s+Rk/3vyITraHuJe4rivnjX3Gql
9355N+NGsLLMz3hf8mcjFWb5w3HaYu+TSyEEpUoX6gVqsuGnwkpr1hXUrAPzH43Sz30b2G9h/xv0
DLIj+iX30RoIiM9M+zhOnLi+QYJ4b5cE+6QxtL2o2JfpGxQ/EZ/bPihXjyQTqJEtwn/WRpGVQa/S
8/iq5Xj4qu7ej5RAEVwTdEto9M6WnSm3QmtXlO/D0O9qK2KNG+i/8MHHTw7RbE+V8yT59o+wuElX
BMGw1C5/x17s3QmIppWFVP82cfTot8aPFtcpVbXEfFfLUFlWTJIOElZaTcHBxlweA7M69KpH537W
tg7GFF4jbWGlQ7K2LSuGdGqDw3UmfVUDzNsGRtjdSadFfjU1I7V7Xu2r2lzroc/cCfLBUnEGgtuq
aWXqIHcECl9ccIN6jwbDQO4iakSkY3z1MyKekd5shBkW713SNivOt2xvzkPAJ59eqw7XOG7VSyDc
j0gPDqYRVGdJRLVnifh8yNaqCv+W5e9gLRliayguKQVUCE5flJCgpryjlc4n+q/N0D+JIDWfJszH
T+a8p/fZBw3O6fB1vIQduQKS7y6JmO+VFy+zbkHsiV/E7O19U58+7LJDnUVfgtU8PTNiGavlmKje
jzH/00yW/W22KEmAgTFwXSGEt1ZySH7yXjeD7F+Ig5SnxILK47ge6bRAMgHNRj1D3w4NxQt5Xo89
lZ9UoBvheZ2/pzxzR7VK7jrBE5uipEGYpC24xSk0TqOWjlzNQbXxcT3dIzukvU8P09JJhsrcIruD
BwIAnQe42ubcmUrDE6QYOj7OodlUmpK+00yClZML9RmrQU/0ndqhdMiSN6VSCPtGzGlNk3/SBoOO
0KyRSnXjZE+AOuzaoo8IXhR/70ySHbTJZ26GCIdIT9zJ8940H/vao0U/ff96HyUOyo/R7j/ekIse
wcuQgTAytWNtI8jV1bRaRXZjn4N5I/cQBdrnXPkO7V49hh11qlI1XFbnsxSHb5mPsci7HR2mz7n9
c5YJBIRo+uuyGyBczcXxgWxvMgbacm9FvXmVG+43BKgb6r8OaRTurnChjPlN9sDz1kcDv/VScGed
Vqc7KTdDBtk8zzbaSPH3gau4SxINq4ONkn03KpV+EVUGHNIr7JeSEKVl6PXio9SGe+n66h8X24Kr
XtF9x7cucqunXNHOcvnyz0iKd8hhoKlhUkjQddIIBiy8BKPY6NsjbdzI3iBYy/A2vypXRXKlBPnn
7zvkMfmOrGZ9rlAXBzYd7+WaoVD9k84a+EmuGXQDM8RQND68SVYcRKM6y0mxaULMK4qkGqJNCe5x
zZK03mZ9rboUP6fmuy9GDEmVqjHB05S3uqjEtjDNYi2HaUI8nph90WrROGerCHCQ47NFj5l9lCi5
13wN7Sn34JeoLmID3DHud7NylrkIHZZCPKxJqRnw5Db5s5umlJkVoi+Y4Ggvba+zIK+98Jdbhztz
DPON5TEVgCRMyK8YjWeuNGUdw2A4672t78fO03cRFaMLx/J1S8torYSRizsiU84E/l0rv532o9bp
3daFHbTCsKkA1uPVJvmD3jXnvzCOl9LJxovlWS5S/ZwQiCQsqfe17nDJJrfacG2yCGnKcM/tfzN1
pIcR//B3Yxg+Gd4kCA/HpiQWUU0RU7mBAxOoP/31m87DLG5OkzGuutLXliDwxBIPNLpoE/zz+bGr
JBcSUGjxhM2pakoSH42Qh6PcMNnJz/WU9CvEi+oyJIRpDEzlKtv/lLa0tTXFwVoKAIxGxehWMYmp
psq8dZmGrhcktZ8a5m3UsU5on3B7V00e20fpXZR+hgYQ3abTg2dl1vfJSCzVjJ7TWd83UTa8mLH3
hhbzJl+Xsq6Bd7vzuyM4wmXfWnehnGtTUd9MZZouLEwTJmYTAnWUM3gyzXf0WjnBcsxBJpFa/UrT
O+2QyNmm3mTXJKnXUqyAIZIJ7iAsGAIVjZdZE4oBDkE6QdzQ/X8BcbbPlUiKBbm54WqQKmm1NN4e
doFQ8eFTIa+QuD5ELiwUo3WCM7ok3/2maUry0kbxXnKDQ7BeB5z+H/4EtkijXpGP3+lbcgKqMbHr
8+8ifwPymBZpUjRPItOMo503v3XXQ5Mq4BlLrVNajH+HQfU9VovspmbmePPro/x5uSnLvlxW1hxj
46QIbaSoy88HY9s4sCWsQEcePmtXARWr+6DOv+WW31x7LikeUlNUwqRJBu3uFHZ/Uwg+RsWsUYO3
wc3Nh8hv0u41kJIFtc2Wej+gsyJXlW3V15QHYf4gfqUzC+m6fkakna6hdqYnC8f2uc3zfEW8U/lZ
ZqS2+mn0yyGFZdGC5tz5aahvspwVuTXirnnEfc56UVGNTyTD/Au0K4Xjqut368wpqcuWzZU7Tfzr
/+xQEEgeR/rZsqn63Y5QJoXmkgH2Q0YCdwDStRJpTpR04Qm+/B8xX7By0+JPPArRbFR5vcpjjeGM
l6ICrqPlylWzzWjdzphS0WtwLil7HD2rvj0OdXG215gG1JsH8y8BATmvbzuYMbp5DJwp/mbyZJoz
Nhua7UcW/CbQVyffdEBAtkMY0L2fwuw4RIXxntJTansrv2dBCarMU6wdwAYyOodQLDMlgbA/WeQx
6m7ariPqzvhXCM10bBPtLqCN3On9D0MffWKyZkKbW6a7wsJtK4N5VZr5ezmER51fap2VwYy0RrlX
re2mEo9Y6a9jjmacWyO+mU5+lKS5B4ahrUoXVo9O6wnNLC34hWz8V86IZF4KAVR42RtX03+Guuq3
+7gdxr1Mj3GFKy62Mmy+As6mTOUBGgzRMrJwkcUEuhxbEhueh2L84ShW/xjFeZODFcL5KgUhJrDg
g8xJzwTxAGiCuoMUPWHB9Y/BUDyPM7r4b5ETrSvfZgSHg/CHMwGOqPTnjTJL9akNPOWOA1407HYP
Lpk2aOQaEHG6Kmul3YfziiP2/Y8Z7HWFaDK8dTGes8jYkToF4Gi+swRt+ZuUqOwoR92sPVeUcKM8
d04zfVY6ERTJGHRHs4qiZzjbwUK+kNdxszCKznyKTJDbZtRU6y+AzRfPxp2I9MxZlW8MGxN9a1W7
HvDDRwZ/KpjtzaOizn11mLxhVyWXGskCHwqNBEG3xIQl89j7OtYXjQYtRuAssINnG9jxppoK/+Sp
TXzE159v68ZXntJas5ct+WmHAnHWyrSVZd4SKa/bkbeO2jjYa5Ub3oLE3GHxQMg3RvaTyCflrOfU
l7OZyJXmJG6oY7ZAqZisZAVOyHmampI80FkZqRFmeTJV8lXCOLSZG6f5maVFSPVUUdYYzOINsa3N
3emQGGZW2P1W7AVPYowallGjzfasY1hqfzdfw9JuuwNPDmUkxQyzBVzn8lOLo59yx+n8f+2UbnKP
qRZpTRtePaKhZ9MWYrmBq460h0fFx2jdAAE9ns6+i9W90K10/7j2rTDzLxToekhFeb+G1VFcmhmg
k1Mnp42EWSKtEKVWLGdZo60sp39LdCKqpMy16H13XSl6+3gIZPMwwHqyEcnZtqgfaUZ1Gaic/B4b
fzemk/fdEcq0mKhsWYjqCKsV2S7WkYHrft5dW8UJV2GdhCzICar3FSNDx0cJVe4pvjl8sCTNFnIP
wVeGklioS3yO4Q7Xp3ocLeh90hEv2kIn1bcvgRAP4zc4sZXfP7vdKNYWSNnXMCiKRdzpGkZiNT5X
HstH1U2fW61kctq5Pr4A6NV7mXsa1KFFg2N6aVWyyFm/JkvQt/Sz85DpV+QoN19fynfG7XxC6to1
DQtj/8BXPC7PFApc0HbTA9dIrIh5HBCauVPkHNV5zqQ2bndKowRakRynjdKsE4Wl1eBnf18ufPtu
GWa3N+b1sFRJY8btpuKKERu2l+LZ+xiML81C8csvUfkG00SlEuSvEFxctdcZr1PZu5ukZ9Eksf0O
SRqbHrfVukKVlYY8jQAk4nKz5yyaxAM2opssmF1mv30z/QKdbF4BcwdEyIDNg883PjU1l+pUuuPa
UtphLZ+C0ezSlTEGmmVRHpmxGa1lLibmNZ+GR4XVHxr/qoLFPLiK8Z1ZlL6s1SC59CMKw/+2lyf6
v1/NPwOzVRYP+sVQ9uEhoCfLMgVmOszIfDVMzVlPE/siF4X0MF9VkLXXJKy4WkN4wKFG73JqE/3a
hDhrKITXeMoT7Sn32x9OpePtCONXpwDeJPcyvE/Lghb3eeqaM0b++tbbIR9fOk5LueyXBQB5TFdo
QYU/y1kjXOKCOIYzeMlIO24+EW7ByRX1dgqqaW/qfvJEHaBF1M6spJmUeF3aHmUkZYkM1KKy1lgv
QzK4fwt4O/m4k5rxioXgzmkKoGHglm6FWXbnhwsCVKEHHC/8w784bPvZ5eroWrFTC0MDyEharRkK
EmYrFO0OMbI2REYOqugeRq8/pI2aneW/XlUj7mTDJ+Z5rnElLa6YgsRg+VvJTUBUJHe/dl8qjXJq
SkfsOpuUds7m8pt4iE6xFYA2jU9SfEqto95ZPmTMBMftXoURvSWdSryUKmbIrofp5IxptWs7lUCC
JPJOzHq7Nxy1C7WldOalr25O5iLJV/Ye/2q6HQJTvNCGAOBi3J3QF78m8kBZCGY/LM0clykZseRG
TvqCECGLz9EooQezRzwtCDYkc6hcjBnG3YFpmp+zLj976fBVO5aCA0ira+v80DxzNjlwXtNmlYBi
+kFALQB8V/vogeVsPJyCG22EJi/912UTCJgAxrOR0ekYSnRyiq7Y3wiEOJC4VoEhMn46Yem/YjS1
N04ZK/tWhHiRbL1Yti2RQHa/8IvR3BiGRlaxOfWLQEuab3Kv16tN3IzZRU51rDh0Ng2VouU4xemp
EQjGbP5K9FsJKjKB6zc3++CIceNZbW1lE5pJ+1aq4loYLhFUU5BtTAuv8egAWZQmcDEPgzJCi4bg
QnHAl1N9qz5abNJzr6EaUmujTGRuyMOa9V8P9+2TQ9Holqn5vUuq8Bm4cCPtb7glUBAIikoiNU/D
pAQ3t4siSmeqtSytVnkjG0hZp0wpt3JYZMy6urbsjpafzdSL4Kn1SKSlvyd+JSgwYsRhn2ZiEcji
Uf7snLIh9K43NpHtqPev9+qptpLJ2W5CeopKrfY4zKE5OKvqDXUlfQUgOKPfSNPHTYNyOyWFs3BD
nnHo0rpl19j1VQJagzEClGEdp7n/IYKwPpWPzsg0hvsq6y5y4hiYOkmGWhAsphozIHe/sloPKVnN
FD5nq6k7smrsbbfAu6RQpG1T/B+90x39kWdmiQ7nIB/ElVHVnH7oLQay+1RbEd9jq3zOFcd9BSxX
bJOqt3cJ3j36abQ/B2vwVikWLcJTtfaJ0sZCzmvlZsLIum8jwC1yaCGIpIYOTR3RJZQrZFzENUXU
gGICsT+CoDhRkBheih5VUGdD1bObJPhIMlxuLQu8gxvk4pv95EZWcsgIwFqqqd4/YzpdKkJhieGy
0NXiUb0ByqJnpsPZduEGneq5g9tFsY5WBh6NnUd/5GcrN/KjtsAHuqMaXB5rCgAt30tDV5g+6Icx
BgL8r6dWHBGPJQIwKPWk7uh9dXeKyyBc1RRpzzwM5+5wqDt/5AiD3rIazOFSpwbKa03Y68dVXxpl
edDT+ns0pNNqTNFEIcS1n8o51NNbEvdpPs1x7o9NI6zXwhbh8esQnqpjbGFRNtT4V8V9fRYuZ1MN
Xw2wxboZfJZLYRCs3NQCfq3NV0KROHSJjLmvPS91FGSox7ZuAfbzQB+SqT/LRWLteD7EF6U7S3sP
072/r369T76lTor+8Rb5gi/cfBEbwMQcg7qM07XDRs5d+miIbxlCCDnKC4A+D1ouDbRhG1nvQ940
dNPzcjmNUfUnrAhSKWh5RwUBkLldqe9Ngphr0gbxMg7E2wdZUT85WSTRxfk5CUNz5wRp+vcxNjRq
vM7nEsuqsMdzbYnuMNiEqhv45E60ATUUOnqyknPNVBmLDWVx7htWirZ+XMrZS2IN2YseQ0ysLSaX
MyK/yRq46YGtr4u5CEKd2Vg+5sE9slyzjMnWnV8g7kgciMaG6Z8CoLKV/u/Q05TmhUSmpfvPIfkD
8h1fP+8HGbdXF0yXm4F5osOPK8UoX6M8zVnGzsd00bZbWIIQCy14c8y5X8u4Kj9KWvjrvqn0nZK4
BUs0lFtDv7Kspv2EPAB7zsXd5nu4aRqz93d5ZRsvcGAQ+4hY/Cy66libfvBtGCtzPcAxPCpEjnXC
6bdCh14yEXe+0Mcq/UlcCsEsrvIt8OmDhNhUN0JGC/F4ahdSWCOlIb4HPLfpEH/3A9Ggoj/I36ys
o2Tl17F3yHWteQ8VJt/zb+yiAaFDGXW7RLEBFieLR0UhOiDQ6l58Q61uXWPeZNQ4gj3CjXsxL34y
wCQkav8tc7Rk3CQ8jXbyK/bnYdiZ25yazNqaWTNNTts6DtyDHMmN4TNRMgol/1u+IAm2W+CYKt5t
a1zBnzRWiT7xgAb0e84M67eMKDHiwKAP7fxW+2A8Wsb4Q5Yy/2tRU75iBfYFLuiSD31uNnOJG/MG
1yETv8YEpziP/rkXsLhZiVYrgOVwe1AbL8auE6P868GUhT7wTddG31FyakMLrPtvYZTt0+GPibT8
zSiH7mDm8bSUw1JJi01rOvpGDpmwFUukG/i5HbVeKOAaCW+MT1LNE4iAGZIWzSHULZXDuLhDTyDL
btLrZ02vtLNNkGjjogDCG3qo5pWckpT6Lu7dZumNgXfy7f6NeUZ1i81wXBAPK3aBhRNkGc5j0ygI
wnbgNGbjeMSfUR0ldlJuzLlmR3znv46bunI2rDBA4IVEIwcDtANa+SZHUqFBVyH5XwEHSXwFWg0p
7JDvCEvHXLU2nZOSVIgNJKF6idLdY6GkaNpJ1Orhi0jVtNDGY8P8k9jEsedam78iMW0Jcwj+7slj
TVTv0YcWiCNL6kIDSoCJ/99BmBTU/TrBMYS56y4cl1RApXB+6vgfbGiif1rbuNqFMnygEsQTGtv9
2tEzYtBMZbig8kLZl+rFhyg6dxn2VnXU1N56q0d3YW5cvUVbasZpgjhShI90O8NRsydft1ZuNwWr
pGSayL1ivGAhKHQk5ARbhfl0kMfkBrJrdfHIs1ZIwjUyKuCJJpiNxkzyLl4TrcbAGJ4CPxuXjh8M
B2M0f45gJV+auEkOdD2NtQ/M+BOqR8RXughJAd/y6LS4fxgU29KJXqwct02fbnylNLYFC4dLGtce
ECakeV3uTwQiMvx6ISQwfsEX8ZMg7HEpc7XkBFRuihYlss6MLCl85HigOHNv8s/V0BbHQjMg65K8
3Rt+e+oBcciR2/AYTKIWiMB8IvqltzdDl3aqPA8VS9mjMGhWCuEQyyEkfGTxtcSUe06bUffSYQXJ
YYDQvFFS71AhrvAmbaZcU1h+VJfJJVuFUDgwTSkpUZpl+IP2B40KO3ujpId/KOqxpFtZAbF3zhpv
gm5XIUTk2aNR7TPcptylDe7QBEfxY1OncTIHc+SLR10Fh/KmDsLuuafRsvpve3npJQiHBm1HM7VI
Vy58im1TZq8UKuY6dxignYHd56DlYScyGnJENfWpHnwavzjS9qOpRM/J0L8HeovUYh7ZGdKScKJq
Mo8GW//ttt24CcPSPMH2UoGt0+Ecbft7bVfFs1H5JqhFRUXPT73lsUYvUxt/n8x4cAvFPlQaxvt5
Zku+xB6m1QCfKsA9D650Z2ux847ZbJnLitl8nIRMkvjUs5ZYcHXnT70zRL0q2tFayXp+IKgI/+18
lKLcyw8RqPKPalDE389ZfrpN5xnrTK2apZ8Pf3xH1699ZEV7OByY5eYnuMHX9RiWEeGqGFf0rUYV
Dvq1l2zlJEkOkyEOF+AFjWURed03s+8oZFVMXLI5uQnN7MkXuEXrGSdd0nv57Frjl9WYxrNVG8aB
TK5sLX/A0uZVfPiawitPqirZ9G5Z7mNqhq+4lK4VBPRP223pthdudClou8LFnxSe/rS4Q1KmLlkP
WDgVxq95B2/5Y2ecj/RmeM7Uwvw1sgORgTwBN/4IWq1ZahB5jpbUHsTBGaWofZtEm9+jEQDo3HMv
PQ92sEVeA0lgxbueplRCC3od8ofCYGiY30LM6NhuW77WvUjMYN+Qs3outYbUpQ4ch0gbArOp770S
lTmyUk687zmYpZHAqT8Nq5MChRHWK+XdLYD2V6Y7HSN/GJ9aFXxAlnbdj7iqrm6kO6+DkhChVpbW
NkH1bqlT/WpZ6lXXjfymd2r6ijOeW4SevPtV6F+EE2ePYRdd/n9HEzl/GJb+7eOyXANPpabju6Pu
o1r/EbVTsL6k7R0HO1+U+qbwiI8eKvdV64T++s9IlgVVTuYD8JU1pp5m3dtYCkvXHO9j/tSFKUh6
Ju1n+c4yjQIk8fAaHnQNpdN/2aRHnTMrvwYm+JmlhtM+RjjPE9u8hDD/7smQ7iTIhdPQIKavxapr
EJAJpCXEs81Z+Cz3YjDUjz3sdDcf1NqOHIEtVsGbiMOfsvAkK01qVqwyRbEvZEcVO9dl3mQX2XdA
gc1FNuJLUXxH99ZcJAd1HllzMz5Df7VS7HFaV8Ay3qD5sBZDEDP07jExLVjQWcJ025jVqd6cvgmq
5tYGXbHr+y5daamIWKF4CPzEXCVsRnRJVakFOykKzSYsqQgPFFYLfqev5e/bOT24u+jVmVHLXsxj
VCIvLAWiGwZ0/aiXZcyCTUMFmQfU9eSmHib9DUvQJoXNX6ljvDCT1IRQlwZnp3f8xyYmFWGROcxw
ZZEjGWTAhlgjVevPEdkJC3I0fsaEN2KzooRhtBgJjVav9SuGVeTnYfIej2XwmnSmuS1QlJG0TVdf
l0gUJpHe4/ltmj6liQSdGUXYaNeFJkXGMqR33ZnqBZx4daeuvY3dOnqpO5P/f9QpFwkQkYX5dvCO
QL/RHLUNqUiIV7K6cPePPQ8R14hoDiDWtDHacdwGfV9+6D6x0VE2vdIVzU4FXmNyJThexQrS6yDd
IGWNF50/EFcz67uNnHnM49Rq5K9A+Fz/EiTq3pu69ruTxRqO4rB7SlsC3RGgebsm6Z/g9Ob7sYm9
DSyx9KL0rotEp98+PMf//xXJDfk/E2eEpqoqUd+WppPjp5r/Ed0zwTVCMBWjZAVCMs+N0UjDjNu4
hGYe5YacBWYfX2PT7Feh3XwOcfJDYnyIfU4u6RD+CANhXzHbFh8kcsbUFcWPjH7ic0Zd6mQZtATM
2gSOJ1OknFI7Tjl5r03bWkeTdAuq+uULSuWReoLDjYFvDYG3d2ozX7uyJHMenCEj9J4keihFqyaB
dr5aeus83YYUblgJWiZ22pj6JdKYVyUTb0yd88fKJgvHdqXPw0d7V9TtCsUH9ctU36NY4UxFCvFK
QGxCPKFFv+RHGvM7qlqt3yqwwJqhV58WBNGlGbnJzcLFtCObmPiaEfDTXPmVEydTNx0uJqN7oFfg
wLQIjE2TOQZr7AHbwzS3l/8Zyd9mHgk11p5lGeGf1+SSLCMYMosj7nyDpS98RfOu+Yh8ZnIC0lqc
mo5nP/bkEpge/K/aP0+6H+BgqAKKwTJLuSFRDtPunMlpFrr4piM5kLW6NiAq1ci6Q8tCfKVnCSrd
uThStukqsaruk5/81oNdXtAuJ9FrroFnWZecfGX4k1uecxPQdIEMxcuvclaqQo+ZtI6IGllkUykq
CtLXF1T67bNlRdY+Fw3uz7yubzaLub+VAd1tzZVI+vowzj5HudBMEUQuHhXf1tPWPubnxaMO4Gu0
a8EehDS5zlJhZhsR5RSHeE8dZ1yup+UdmgsdbcV4t8Y6PwYGAIe4rJh8ODRCFOJCypRsAce8RH3B
YmsQ5gfSF+1pVLxs3RoDc940Dd/sJID3QFDB4wd9ksC3jrz7TYqyR7W2o0ZIYGbx43HN8wgCleg2
3Xbo7PFVs1HUNcAwB6b/K2AdLusgW3THSs9gTfjoebgS5q/I2eZ4xcBXL3KUbFgL+DNzsj+1QCiX
4thcjLXfByBpXG8Lakt5oHB18f74hy2EuMi2yXDw04Ln1QxqFFkRHRKklYsqb1d1pfUHzFX9xg6y
P0qWQUkZU0dbPv4Cnc7SYhyT4SkuFFakpfEOz3vY6WEXrsF5VFuC3hB+dh4GTK7ElTWfEqPXRjcl
KlcRq9yFmtDkjs15eWJOB6bn/iVyWPovmtJ7w6dY7rPEjE9D6G/lL+jYWreszGHWh2XWy0QC6V7F
T6CrFa2aMnvS/tnweLtnoPgg/OTVvnPUkb5dXG0mNwjvmctNV6G8ens0X/ruI4d0eAOnTWIxC+tN
X1D6n7xcAIFQBLEQQ/qet5Rp6Km4rJ/1D6lxVYLG31hGry8sCVLVIiVY4pqChDhz3L9g7pLtXuhY
69Nl3wLfRPFOCODc/pUbx+qOXZFR2e6q8uiWgbpRG0e7ZDBl4kVj48ULXP+3FFkkcEBWmp3OkE8y
aRUD34nlZRg4VFRHcqMmEyHWZXnk0VktBy9stsLEdcvxGpdp191LmDwrwFrpVg5t5DY7RDPjsrEK
e1m1ZraVU5by++MjcgbmAqWanuKkD08it5C4WblxL+0MkNeUO7uHSz5v/eq1epdCwnSyX9y299d4
cYp30+exFo/fNKrCS3n/r5iOyctBq61pUYWDWMthgRmCde3UR6yfZ9vTUJDwEzXt/xB2XkuOK8mW
/SKYAQjIV2qZWr/ATiloGdBfPwvBul3ddWd6Hg4NIHkqmUmIcPe91664dHXitYT9vnjDVkE64Lht
Erl1mNvt1X0GiALmMLfpzplXeus2H8XWK5qI6ANPXGAchDpBcF1bnW+/2DSJe7kk3S8Ap4hMr9se
sPANDXvo8129T4mfO8kaX/JeoItcqzWWevCW1VabG/qpvy0P4fmrpVnyHGTj9MNiWLByRMukHeKK
/MSBmqGGiJpLmdgLiyDYuy5SKfJZ8dKkqUNK4DKhF9A91RowcpkEUED+zFIOe5tD8ohI0riD0Wtx
nnfDW98Gv2pviK9TmDvMQoiOUH9nQsF3tjm7L+EUpueKnMZRJt2OuPr2ENaF/pH5BW1tpkJO0/68
mTHIaScMLuTiruxOEPueGyLgszCy7p3E789ul1bbLGVt2Gc6SKZQHBVJRqv0d72sG0DY9whoJcpt
StdAK96Mpn4lQ0quC/QQH2kh33ufxg4Xblxv3DDXfsT+tu9ykhBmwoJ0p6z3uIfd15hi2iwC5N6y
se8ap0d5Lj8HGiuXckm1T+Ppe5ouYRumtVexBG5F1TxrJAwNfESog8UDgyvnHFfhV78oftRDbcwC
zTKGdoKnJ+TORrlWHgCzjqtnKl91qdIxzDA97jqES1F0FW6TkpeZ2ldJLMBRHajaci3vtFBexvyx
NWV+jUqWRnKpdmsnzq8hp/lqaugRZJmw1yGCPmhYyPaIPV1rmWO8DynHgTAd2IPLBF5xstWD36bf
rK6Qp9YkIb7y2/GmAVbaH69aVSMztqxBUKG6gXbhVvdwN6Fcs7ywl1hUM/bmze2w6xl5E1dfb6Zs
mD6wBfbH0tCtjZUtKx1gGAem2DCuBSsdfyiKFxwc8V0bG89KxIzjFqqvZ00nn9tBVHTVe+OUFSFg
sbuy3LB61wPPIdKXoUgi3AugR/8htGljliF+AbUVDoSl+BUX2EAWxiarqGuQLNpQOUiQgNL/s4C6
lI5d/mZYkqCYPHUuad6R3pTV/k79vZ2kr1duxBRV3VOBeG5CoyNVEFnlo47xaftnS2+EcbjdqmZ6
/StSzF+UyEG1nNRD6DcfepI1VwriQxdFxXfPQNTdOd0/mPbNczkBKIuTPD65nMJ3Sd7PmyCumTsV
JKRF3KENjC4PMV6yZ6sjLt5BtvR7DkmZvCFleXhQOSJ0/sltngBEDobxQGilf9SLutqq0y/IxV6b
WaG5muj3uDqtO5O1zyqbTfE+YvXZU2RF2G4YfC41wikK8/I0YR7hHt+JxzD64YdN/eJ0n6qIVDtx
82XP+o+Sovmi8JiD3zkXx/D2Dv3k6221Nxu/OP8hJyyaJKXorKljblfeel4itnD+3Fr7fqvV10gY
32tDjt/r+V5FqQzCJENiJIj91o0yDFmdF1e2V1vxY76cpLlLS8s1xAjzmt2uH93D7Uo1WKs/uTlq
AeEMxxZKFR32siPlCd6WxzBozOqL5jTOk23V7+ovNnWCe1TkVZde4HrM2/L2vF94Lp95/CA/ftqp
v1+tEfdqOsVrWUb2Pe6GbxNasFXglvKhCzG/yQRAgG6E20DqxrXRu/QUD8dxZN7uonp/ahB2r1AI
j9+JMEIrhoHHiZ18NdnxcM9SsFzb+eR9OeRcEVa0HXDxv5B2oT+IMn1rFkhUQKcRJZ31GrCKg7bL
6qdZfA4xEssDU3+GxyA7+NxafFChPg3lidaaT9VkbmxzzK6qe18wCmRF21m3IKkYA+I6aKeGNRpM
OMKI3yM9NvYWoRj7MQvFW1c1p7HHx6aPVOMqtpu6CSZ0OTYbW+kFGjdYN1MbHLsx7c8jsSkrll1y
MyKyPgOR4zrTmu3yCvvWpF3DvHv3CZk5c4UJV+rYVod/aJIlMVWDfVJTeVNk41ksb1GvVmHWPXAV
ZSHdvOLplg9tgoq1Gt/lWFTvTmtkd1OJyDKLovwee+bPLnezPbLCeaeEra4XfgZR4dM793F25cWz
CoPiHvT3u6xJJ7BgjhuwqY63pTxz7+d/bZWD/vu5P1thFHF3Lrrf7yuDtLqSJ7FB11zs3QpKbZ/K
CDI2dU9FFMC7bfR4HfMUJIWgrVG33UlzJIO3VhYfN29aoVWPBl1Hi4jBd93jYKSdZx7H6TvPdlc1
yGNi+h7CB8dDULIAzvhl1pSoxDwuTfU4Y40j8azt1a66qgMJRP1avSYklZ29tGqexyl/UWdEHbSk
jAUO/PGqss6YBxg+LkVyaHfFOiUSi1O+DlEwmDNLpxaZgJ5nj2OPgkltqeei5bl5eU5tJV5Ijlxg
rIgKpDAi0wI2LoEzarc1a+SwqQADH+KcWQjbCrPNvBI2SxYBOkxHeaYFfwrGEQ29nnsbbyK0FH4l
kvXa52KQcXW6XaMnNAcIQ/pnZW1nxPbV6EA6I0R4z7pFTiCdXmetXpxETh9Voz9cD6yuiB5NfjjE
jBPJ8K2yJnc9l6Z519IfPvddb2yb0id7tDKMfWfN0GoaXT7kWQ0huJgsDuTJOuGlhVcVjNl976ZI
mz1TvgAFg8Ceka2pm/GjcAeTSIpEbAjdjr9p2YeV+fGnU5DhQHxX26XTDl0+v2JKJgQJMf7ZyfQ3
3eq3gxZN/5bgaEa9gRGAZBTY3LTidUKpR7aSOBUI5c2b23FqmElwOQdRStv5MhM/EsWW809djuth
Ec8gvCXTr9bhBsmAMiWRGAfqdtioq7166OzqfsgCWklEIt3q1qoavN8FHD4susBu/OVxsztlJgjl
240iH/MNsZ8bta6I+pYrhjs3m06pHZJlH14NUw+Pe5RKRjLjiZ9ve+8ApThlUtxIFiKpU5ga8yoM
we/MSdl8RAP+ytD23NcUVklWd+FGgDUn0WmK0HRZKyu260+bwugwJ7G31Uo9JPd7QUgIxAbHRpMP
KmIjUTkbc/CkaxZ5LMY/iQn2j1ZGvYr9MDwo9IN6LrMa0lKFWdwL1O/r1JLtcnlx0MYtAscZidya
H5Nukiyzz2RW9c8t7aUBuN9bFo7wkeMnxaW1jbLaIwQcdnbqQd+GGH2y+2xjj6jDkJyL3YCh86Aj
xXolfYlJOt/OrAjyrbDuykR7AZ7C0oarNuSiUp6C2dPuWZlze9I4gOsri7KKW2ZbcgjVW4ld5Nts
YfFqtSS7mpMn7yuv0VaisSEthjZrsVlrVrqOaoozM37i1vXqDlX9SdfD2MqeXpDGRHY9LEu+Lpr2
RuQ3L5XTahuizvQNHN8XtV4YZre8X/Za2wxPUkJet6eRL61pw3+CWD4m3mD+6uDVcB460apOrY1m
TsEPH2xQm5ndJ3/CAIOLUz4MOgfgci3IIsej1y4QTQUmcj0DUlPPRHTHjIkaLEeVoMWUm5NbR2Te
JO4rY/QtPaL42DEb2Bk91V7e9Npjg5QJNZdIzhrujYtGpuAuE1G59RAa7Sl8Ln0VT1+u5VibLJVg
mUBBnjjOslVicMsu8ZB/4C9noSL67p2phwzoG6SDq18c1KQXuGl0WRb5RW3ZV6NkAdIwmYUGgDBf
Rg71V02bjNmduMh8PJCYsiE67xjarfnzPzeiyL0EQxpvNG2pJo28vfoFvRcyGuJTZsdfDj/irGb/
QRu0d1VRHIVX93tTsBoEdylPlcnvh2BCfsxOdmBpkX3PfVbSkcZFLQqjLZkQHQLKrruGg96hSWUr
Wp5TW+o5oFcEAqJX3HSEZW8C1POfDsASBR607WutBfyKGIQ6BAJPaVaiZzXIlymJMFa3G0Pod7qf
gPQW3vyQ2+8gfPptaAJG8mpCYW0YT19MCu89P3PDVV0DtcYVsaLwfBadDDYeIpajT7QotEjiTpWQ
gcgf747OKS0EG3IBF3bCMLNz00BTnBZvismIgksC5OSkF0++yOOLajnwjftbwvW8F1QpOQriuDoW
Atwn1qCZRubwb5WRLJGaOFbVrwUDPzCy8rvVAg1aZO12Z322RMO/RZX7s7MNpvAFOUfKr2gUuClq
g25dlt3eHffFtxEdLpELbbrlvOmu1mJF0lwo+JPvb9LcnY9xibJPnUatN83HxjFm5C79C3yC6RnJ
d7LSbJk/UfwCbfJA88N1Cr9M+12I1yE000/kW+nBnSIyGJaSmacZRmafNfFhh5IKBBNnEB+dHzcH
HBO4i3DnkxZhb24GVPgC0wKdQi379LXqbqjS7iornNqDrv/qY2N4xFTJSDikP83FBgW4k9KUXbZm
tYWNan/rXSyDE3LsFvwGs5lfxdjGZ2bAZBH1jnZUjVMkTshcUQmc3BSckJ1VNC7D0t9ZfjHfSk+v
NSsECNCy1KrVmGrveLvFR4YnDjehIt019P51x3qDjLOEEpvL2rMfDzSj6XiXPupdI61+KkOgbJvg
MDZov81lBBgkX9JriLIPGqhptfekcpgjk7FR5GbVuoyH6BgSlwHsgK3SdNpDa89bnJXiVY8IO7OC
F5IevAm9h0v3tGjSaMlhUO2dLGlPoYThU5sT6US6DHdyCOJdrhP0kzh5+DC0kXfOYywkaVBl30B1
BZlmfCO4oeeWCQbfl2N57w/Ext5e0F0OSKs+R7IDhiWm8JqCJkPu1qKTWToIScFML4vmE4iAGBVF
9xGO8gC/pvxVOtVfG8h5D4mvLRrr3F8pFIXVwL7PPSfd+LqO3CTntnLtG2fvFOHaMIv52i6T/WZ5
MAJRnZsES7/lFWsP6uVe1RyzGw07syfVXe2qEKTQQ2BkIyFSWblFbyFBmRx3pG1Olov6pkRiwa5d
dqmVjZMxwGRQzyVdQyA5euFXs4jac22hpB3IKRgf9Ul3CTf9UodHZZOnsPJ6qzhLlusUwCvlsSLX
lKGkG/OlEzb6hNyXvtQM3149BDEpdbJCR0HRD78jGTdCkk7oojq5LVN6DprT7VQVaSvwxeITcsmK
+dNlsYOxWQWW0R3dhMmqMyBcVr2PJraGc+y0OE4WBzd9tG9QwN2Lth21wAfab4QvKccxCvyWvt8U
RS/Y28v9vHRP1KsMsOP7LNUurvD6+zCSj21gkGIj5+JQ4sV7GFMyiXRcjB9TkbxFYandEcSK7r3I
Pkyp+8+EB2EJjuDV59SRX7aREo5QVWjtLG8fUtWfavqwN1uY6gjVzLs3TorTywtcAqe8dHjHxnWW
3CnfboFstZEi2KvKs7oYYiY+mVmafdF2wi9IUtSRsuBeHSmVkdtbYWbT7RxWujGQPoSw2yax3ugW
WSrPhyAiJP6WC1dp4s7UWKkFMZFdsTnu4j7vdur87VEFrhLTdtee1k2bsW3ppTRjsTg4q6+WULPc
DL3N7dtylSjUxwu9YN5zbrj58I6GNi6RwN4WVBU615tzqiERdqsjIFtVDeHjbnRQaRdeYRbbEfjr
kWVK9LY8389ybZaa+14hJd7afcsFzdRur3WMhNcsCuO9zcWCP2y+C+x0vGL7IwtBDpSCsfXgiMH6
FXQQBSMz+TFlrWSqrLlLnLe5uX1qetVr0EfGvXJe4Cqgk5gtgtOKeKok05Axs6woTbrxSpZpjc4u
HuLqFe9od6mYOZA9bb9rSeg/aeH4qmFX/Ibr/e+NujxjdVuRLuL+RLcKgilhSN2wLEtY//zQxuJb
OZTig5zwkvHa1D6Dmai3gAS7cxFohyLHPhWmEi5xpgHH57e+AiD9vRUuz8XLq3+/D9zdgZvla8LK
axdgznuo4gA1aT1Er07BmEREUv8ssQxGWJx/5K4BpXiM41Ugz3aATHqFQuuS5Fq/s0mKOIy+SdFX
U3O6cdMeWF3Yh4i51MMQMAl1Bt/6h4h5as6k+8kq/KtuJsImKuTNrJWD+6EpPoRqPprDeJynrtio
XXJaQdZU9Zru5PgkBSPhoB6T77GdrdslTFXTqo9lR3hZdW0XbEUdMBaVduUcTKTjL7LscmyxlEqg
LxB6GOY/pkYTJJJIuKP0ETWo/VmXSKuRLjRP4KGqXUZVU4UvtdG9dosdc3aEBvaiiO6VukjpjJTi
SAbTfd+V8dpVyl7q/psv4bdQPvquBQ4hJ8icbuK0uoR9wEovOtsCj3m/sF600SJfEOIYCG6vfrw5
1/oQxPHiE2Uq4F8raHBqT/nCWQZes1o7dyVKJrKN5Wvfe+nFAIT3VIIqeAhzUA+WyVwijH4FDMfv
RRqna6VKRqm0MT2pfQqBj5v5TXsWQfmSWTGDVb/WV+4SjlYYxqveZc2L2yX1sS+mYENL564e+ori
ndt7Exfm2VvGtGpX9JL4INtaK3cc1iH8GYtPLpEmZU1R+tspJfmkJU939eeFlL4ks9LsY5z74U6T
g3OQTultlLmZnKZpHdLnOBv9sQpASNgDZYDbedpFDc+J6wXXOj/RqajOOG3zF7Rj5AFbIt6p3czr
5Nm18SLMTnFtWB9gmg3mM6Srch0u2d4CcNvWKain7AwsgWguCXyQfNN7UXK0p+5I4eacjVZHDZcj
W1TKcvWQuY1zVlt8/YTIFbm+1YKAdNy5F6D7evk/mzqnzcpBzjH2AbTg3MQlxh1tG8WB9jJFkk+X
BWSil/gTu/7HQObBm9uFT5MbzZ9ozkkoTNr8yQBCvct6I7mQMtAjF6n77bh0K3KRG2e3AmTRL7uL
eHk11R2Mp+XwoZO9btNMu1dHDrJ5CNgB8zfNMW95KXHODdIsBbt2Sx/TzYbziH1kFTJ7Yh3TPjtx
Ehzl0HnbNO7Elyifhpi/XSu0z9TPj2pgrx4cosvXvVn4e7Xr23l43/TZsVmMJ2FRPsHr1Z+kH26V
wAHMiv5U+dpGfZuaHuS7JocZgicZ+lM8fYgxavb1MDDnclhxFFLq1yI2mFQTOIc+gbK2AJf7oYVM
r7UhFgcj8+0tCIAvoUX9r2TaY6jlNO+M/ClGKvtpjkyz4LcZR7Ofta1X3kym1tK/Sn3nvg3Ho5J0
qAddK4d1XoXxvm3E4fcMc0bmQlSQODYyXK6go39Ne93cgqQMnmyHsDe7a+2PKK6/JohTP0GarJgk
TF8jPYKt0XT3XMjErWlsCwdEuSnAMI+0nHrDRq84g80Ar0/FWZWPBV/KZUroCigBwL92KaCCQ9aZ
07rxiVGN+mJAgztqr2UwXL0xWmljlLwoz+myh+A8efGy4ni7txXwxHo6lccybnzCx3HpNnAjafQ7
xqqiF0baAop2j4jNMy7Jn8pfb6dgyXsQQjpUzS0A43AbK/mES/wd7q9snYkp3qn3qge+jOPQJNWd
3dBUhOpEZ1b3xgdpG0eLZiPCNvbSBYAlpdPA7wX/nab1XbNcxUkXnO6ieniojNklbKBIdqXniAP3
0+83zJXSoDUdDa427NzNmN4+tfrZkzu3SyGWUOA0w/V2TQ0zYTz4hoHz0vUlFRc/JjQRjfncWzdo
IuLnEIVjzv3N/+qt6P6PugfdMezEEfAioqGFSBovXSrYY5oZ0q2iTX+XotTBkEyYSqsDbnAdoiIb
VoZmKIpPBnw0MbldIZI4YNCsr6JifcvXlsDVbgZYlyRFqACJOAIFbQLT3EhK2JU6OWgt0LA0ISyr
XaaR5rEidMtA/7pNWJPRuSYeIEz5ZTLuyQ8AOcx1J9HC+Z7c45RJtgD7KpIaMJfHuh6TCWZ80A52
fzulh5lgTyWUY4QXnSigcR2UVv+gJcO4/bM1yWR4COGfbSfMCX5QQdRcuo0EENyhTtLPSVZOdEvr
GVOn7aHaXGbS0D1WjtWVD1Tm/R0tuR5NWE0wrRvr5a7G27wv3CDdpjnUyVrv8q8QuIG/sEDA+BNb
7fXu05yTtdN44B/kLJ97HNdnj1Xn2uonIEI2VMw8ZFUXghppPe0jG8R3u2QxbOcA1viI1cINyQZ/
5lBJVkU8BIeh8MNzYRrtcVq2NIs7Spgi7FS76gX1lqlv2yMrqOg8LFt/Xl3amrd/4Pa+bn6DAOvT
JwjlYyBGgEhJRN1KU29tx3wVCQbbYEW92h1svBcEgJfMgsvKXyknlEWUkh7P4RN69uH5d2NzZOTs
K59bd/dvt1Ce0qons0nbn3FYs47B2mL1mFxGid0lyhEMaUFt7eAVPqsLMh5c+1GHUCejeqfO+ngo
w6PhE0HY9+VwEClhByqnN+v1Z592FTaFlt7HEMpfCiZgdQ921s8/DN8ivLxtf/de26l8T4dJ3pdL
P61nePJut6TU2XwhoIqsKXSvpMnCdhbQ5Yfc69BeIJaG2DWsYvq1VyWWphNAWQFZljjHee90OjDy
pWXXiz57Nb3urZ2d/Hs0e9+HwZmwSEt8hEurO++bXcc8bH3LgVVP6kWxNaQxXMk+KR58+tGc9nl8
Jan2TIh4/jPMxzNneP5TBu055Uu7OdXQuG4aN7JuGI+6qd96rSseEFwnbzUg2+Vzj9X4RuxwjlAk
fPpt5Q91eDnBI1Ncc+MwHTwlFSmAps8Nop3oTEaxnW9tP3U/jBYR09InzjjVWKjlZ7Khq2cN/A9E
PGbsRZphlg5RYRXXNA4LEHs94IHlJ+sJLWqPOZjmx+ObmFg9p8kTXVbcVTpA9aVnHGQUyKzNkmvo
FUu6rHE0CCB85HR/GSGJwDouqaCWer6qo/jkDSwy1IUlhkcJBJhJn7qyQ0rKOYMH8+gsXD30qPU+
Ab+xeQ4633yPzNi5kn/XrtpFMZZj8N00EPl9KwU7i5rhubTHX2rVuSwx89YdX9HQ9PuJCQ24ShPx
9XLnjbQuOc8SgTHjFmNjx2OxJ/O8eYzIWFH3MLXncP/qzNm8ukGvgaWdIFnYdBpTL/22ZKX98jJC
QtCWYVgSD8Qbe3cgNHBtwSzd2D7LRq/V4zsxMG+ORjv/7uByakz5jQjO9vaGMa9jincGz//7DbDS
GGiP1vGvN2nGjuTV9v/9r/zPG9TnkCIPr60XLfnyyWWgU7yq4aR8jpYJ6MCIFrm3Pj9bHWrP5fnE
MbJtLkAL4+Sz3rvUuL3fTZjOSIAZe4bC7XrEI7idXAOE/pzt1REZx7P8feMrGbgMyN4oHZc6cSwd
+v54IWddo22KWOKSug0+2MkxzlYcs+wOvOxCY1Z97Zrd9ytA4mRgLkfBrDMxs4kRcOoxv08zBGDN
Mt8YzeYuKlxBIh4YEiF6gINhcFvcEcw07Ysq/72bZ/60b9r2nykO3BVhajEaFS9cQzfpP3XPf4+7
aPxpiXJdB7RKVzlDnbRmMRVP45foNHGWi0V/srlJ1kZJ5jH8dKphdKGFnfvvvW5fq9rG4d+573qW
+K9+a8gdMkPaJJyM92nM5DSFqr4eccaeakga67rziifbt4ddMbrpJUKoeI4CSXBm4NkPXZpemoIQ
HXU41w1/e3f+MrAnBX57UUuCW83nOpzPLkmCOv5qu7LaN9GNZKAkUK6oguVdO1NkqZGSqAW8U38O
z+gN0223zCI9dxXWJILOllFte0K9ISrxD6V+R7kfE8GK1D5Hy59Fb2qLUj/8vUXFzeof13xD9a7N
yHgjJL6zKnRnMmtb05I/zB4JLs7b4m0m+nGeqi99KHGbo7jurzpYKa3cYnPGqcQwEprRBciF96Ae
pO9t1PrBE0N5nxvzKRyLdiVHunPq/oJJV6Mm8r5hScGAp151KBY0oiScdr7Wfipux8pMGxVehfUe
g5+eNA4TCiQSZL08u7fG3lunSVf9gxXphlPBWh+vAGvpL6FIrR04lXXuhSUc8MUraY38JhnZkWuf
cnaX15g5lVi4dXz9qHZxAMMf7Qgcz8fquY3T/DvZmAQxsuDYTAv5vQdRcgpst7ldCB2nik9zJ37v
2m6NvGpBZMW69o+WpOmjbvOBtYm0qKxk6UzAH4CrMXIQxJbXeCFAzaUWnDDwY5ldrtylZEaa2vHt
B0S++d1jfHdzhwf1/FniYmXO9UhMrQHwfSrQSrF2qsjtW6FiJS+2mO1jRZF1jGe92ekj3drbhwoQ
m6QjnVF1EdcJwjjH/7mblTQYtZLU+CqKv4oQwYOWzNHvrdK/chfqH02T1UMeBv297SfGAQNdcWwL
k0bt0hezUBAktRY9pGal0SuYP/zF6arW2yWZRWvONMTCeAVE727/u23B/ttH5BNcJoTrG0TheLru
/BVgBjvOM7ggypMwxTmNcoJLnMh8VVseIpS7GS4OaxfDfmlrmw+bIVoWRuS8ZC3lPQTSaWMsuxTT
xRnPDICFsnPId46QRLb5Vf2vboJbq0yN1rwn2DtoIKmFyV5HFDIUvfiou+nh5nJZeB7W4nChD5/t
B5/5QDW01OceI5/QGM+z3QXrAebdZ7540Enwsu+ToTEeGuziKz+qjM8spiyKdY6bW3kSMDt8H2gO
Ky2+5lY0JetYPouymP4/SVPi79Bs38QMYxGRJ3TGFebf8VpDRFckqqbyVEXiIYkmmNfYRfCDdVgN
apHclzPiVxeKDDxWWx7+iJtFaUuECMRKiLBPto3b3Sl+rXoYFtQN0aiYizuSH5vBslfkjGu7BC/k
CczIU6mNM4dTvL0xTiL8xseuElzxam+eH8j2HPYR8vqNoij+2VW3NNb95f8nFs5w/rbD+JbpCF83
Dcu1LP77X5FbkSXHPLBOmjcNR7DX1jkj1UdFLxKeXK7zGpmWUmLPGmMZDxf8bVePY+0UThXGfIjF
SStflaSbHYyk8jV/M6Umr4mieXTT2u6TD9dCgdy0VmDsvMjb0fmrn0RaPnhurj+aosmfwe8etXRM
X4y6PGmmbx0E3u073fE8gmWi4VXH2cm1IBi++4OPCBPHMR1O2gWmN8MmSYJzSR4NwRvdiIUmijdD
IY1nsWyNGsZapLceYhvnrVosH61en2RWFZ+yoGkoa4TFS0I14nn/6Bc4aVtSnLvlIdCD9ynQWvwE
GDjIQAkfKAQyeu0kBkBd0Aw6Xo3p4BC+aV47Y1fZdYJikVJZC7xTxuDyrPI8hgXgorawZZ1Mga+N
vJxSfjLfA7TKCKgIA2S9Pc1wJk0RWJzlQYHu0qCpVvaAv9nJs60aZ6jpk3oI4+UXjtxHo8iG2//5
h46XDQH/HOmRLLMRp+3Q8pxo5zfXcbHspoQQ7QIDh3JqBl26BgjR4QbOZ9bq2X4U4fDs+ik4fzll
F9vwsg+HCPkQSOM80t+dQmQTfd7a17xo9afGKl8cv7I+w1GLGQ/SMCrDSt+78Tiu0yXHXT3MelDu
OtviDv+v5yhkurWu5CZNSr9OdSEmfzJ21jIXszoIpY2JREzdjMfBvg6jYd6pPqx0ehuPmrcaDEyu
cY5OCpDGYnfdlDg4dvVYpa8MEX6qa0zRuBgESWf97xfr/311sUxsY56r64RO2nQXMIX+W4rdRAIF
z+rWqe7zi7J6YqvQdpYBhlKdIp1TaTtaJ793wzQlxzBbD6J1z6XvHQZD60k1/J/duhb4R8ldKXLz
/w52plUyXnuboXHrXme7/9V5uG1+w38CcUHp//jHqmSNptjZEUM29ZxWJdr1v/8JrL/TJrlLuVxV
DMfSIRgY5l8mOxB4BBs6QX2CefA+TeES9Swsa1MwkEKelJKeGWLSSUztkbk7HocCOESi289Drf8T
u4+MLtydno76GuOXdUfu7hjsMOcnyAH/Y/KJSd3ezlhX94ODTFmmMVhknWAuVN8/HTs5yC7yv5Dy
vMxYma+qMQEc2D+l/vil9qLu6xZWbqMCcPGP7dXCAxStOzBk/O9/GMf/O7TXN11BAClxvR6OYNJI
//PgcBDB+rmXDSSuifg0guwCXnoHVf8xnJL4O2AYJQLsBdNnp2WARIvXP+JrspHQdcFDibovHLuC
LJx45vRiq4z16bYV/es59eooIaD/eR+tne8zNtez65fTZTRtoLhLHdQN9Eoauyivg6Z7gCACuQIh
sWUppC05oONVaGlNbDy7fenPB4e0mmWhhFdKcBHmRvADRgCd9oVm01JOE1NiNgflYenVbk/pbHC5
RFocrCqNAl2vk2IfLy1Q9ZBKHHFM6smJE4uIcAHCMU7z7/tlq5b0QNM0bnbqBd+lv1b4JjmVJkJO
JljhQSzDLg9kzTFpSny2yy5KlU+jocX0WNQwSWqvuQQ4Vy5qy1u2Gs7fba1g9lE5nsxF0QphQ3la
h5ZJgQ9HZ63oyYaGwWOuoK3Qb0nRvLNc3JskgGG6cPrnOkINZzaYIsNF59mHsn0skRclLOaqdSCG
Z8eH7jHLEAngQmNWsew5ja71bTZmeCgPitrKdpPlpOdoFuVdgBd44/pZt++LyISaKINtV2f1zXhp
Lc6IyM9+PwcfwF0hMKPSo8F4BZjy7w9tBO04IClLPZ80MCWKkTyjCEPsvsNiuA0XL0RmQj+jXVed
BoZD7zWiQT2HJBRnNOkXFH5EermGvObNZ+qotG8Z+ZuA1ACPdhqcsrwedBIUif7BwpOck8F7gexq
tVuU+Us7LbvXvZgg8aaWG23JN+/6LjirLZV0jk1zPqOVCO3SWt18TQhhUXuU2VtLaYvaEEaeYtEa
hT9sPccgBnLGi2SapbFVr85d5V48GGgAPJZ+Y5+aFw5hoMTrZJ7HfyK00IQSeS0WQSme3KD5RWwW
ufYtYsJRBo+1M8iPkhHehnWZe5cTKHM0tYEo7Ul+yExmO2WMgYeWU+tzZ3FlOu79SMi9LDFj2q1f
3Gm+nr5DWavdXryTyjeupA/3Yypjcc2I0NlYIqk/UfxhS+30HQ1Wa/OH5Ka21INujPC1HEIZY4mT
ox0aTsNkozzaoyNDGM5uvoukNE4I5fRNFrkU+2H73qRjwARpbvaZMdEdJfLPo4z8p+v0eQNVVScm
RVDBinRjcb00YHO6INqUW20a8vxiwnhZAY+Y+VsYAYZzcDMiK95Sv9KBhcIXvkzLQxkUm0BqxnM8
SGejc1E4KBOEWc7PU+Z5LA8WP9dNu4E+Ljx5iSxoMXanPyusvMhpyyW+h67Mah4xpRsYN+W4BacW
HbPC6FZ/XhjrHFQC1pd7QhRW5Mam98TNNiuoa9VnPCX5xu0q74RvYHg38A2oFJi+AaMReH7yaKXZ
SV8UWJPdODs6gIQgEKa2Moz/w9iZbbeNZNv2V2rkO+oACDSBM07WA/tWokQ1tl4wlLaMvu/x9XcC
dGUeO+913RcmSNFKsUFgx95rzUW2yzo3W/Nr2ykayyCMGZy0skyrpe8SQ6cnkXjNGQgDCSlICcU0
kfYdUckyFm9c85Dpu9ZXhjynCQXX6MZON7zyOCNN65lbELeQdVWa+bfda0W21VEKG26M3RnROVNG
zAN9Yx1toevkVwnr2NFr2jnKujVa/ZnY1G2vR+bD7LxwBwhpEVLNzER0xeDKX9JAK3gbVoKqgF6u
hRsvgf4TN7aBTLhs17oWq58rliq0mT32iarZ3FKL0tqx182AlKHEhHit/SS/9wu+YDnLVOx19RMj
mVvhjERjQb6zenYqa33zvfodhjEYqNnC8GkCyXa4hWCAlpZHYWYDvivdvfeqUpIPl53nWshzNOXo
qvpLhU1ZD+e2PZXSPbTsRcIe0Iiz/DpTVEWJEDKQ2RV+O+0AswmX5mw3gNAD/abx39pKF8/CqD91
FqdYplyVUigvpCRsVL0rr14uxyvV9bpRI+/VwQF+LhqHql1tnKvVxUtLjeXZzbMeEoLO+WUTmUG0
3LjI0so/lrOqTmYRAXaFBoVFqKco8zgRBkUuPXqxoHRsnIyTN4gmbX3qh568u+iOYVPzNSyS2wH6
qk3tuAh89fgyy8qCyrpTwzK+pCkiZyaFmKIbt0UgMqGqhRUh72d72kZusaUGTnZKyr7cdox+GY+W
S3PQ8bFMDtkprnzyAWlpofjVJ4Ek/nNDDG8VJ91Gjc1xV6Q8jXWzXsSO3hNVHJ/nbevQWPXRUog0
m0Vr801m2fZRk+OJoENSHMYB9FJeFcvZpuFDsSQOQv3I8JvmNueYrVxiz6K1jfn5OibD4/Rl+5yh
A18WqRs8KkU9bvJKeidHHcJjN7zqesCwVe/Fa1EmCmweIz/Nd6eTHbEprMtWlPeGpmQAr+ry83yk
oT64Hc2PdTrenFB945rWPrSjxhbKsgvyhXjdqm18sxFQLorYK/f4kySa+Sn0YqJnoZzCySXK7MCk
ugeFleHSTRMbsn/sXwmTh8fsSfu+6ZieoV3bu3npX3PGKGfRxQtdwNc7G+jl7kfOu3Xddtqli+pm
3fUmUQBSGVYmHuiHVnf1i8kcpxzcg2F6X72IStdTtQ4qvWKvq9E2rjSgQuRLk5S/CBWxCJoY9KY7
hd7UbRVAYJEEtU97Ty0cvnhxoi871R1XCl0ZRqXIIW+mt6RVT9KyNay10KSQN9bqMS9Hspv+LUrx
YJfpUj9Af7G/FoQMABb9IvNpaIK7EAKCVIF70fQF8fe5nRT3IxEIzFaq7TCKepd7JgjE6W9GbV0/
Vh7fUNveh24+rhDsJQho/eK+n/BTt85OPyZvvmu/6JOjvY+V5HZTYShiYSLjx7qo2ExPPeGUp9i1
07VSMVBR0upSgGToC5Gc3TggADDGf6B5lAtkg2+y0nJOTtet22AwOOUJXplAMoyOn8yiLXYaShEf
0Co0xNQe/3AH7PcmbIvbDXjH6DQ/JkWPBt1JEboW4xfXBbE7r7OWYzAXqqmYN1kjLl3irP+fv6MM
YAkMJsEm+HtvTXKvNU6lnT0qRjo8p1X4PkSJ/j4deHRjlj3f7P2Mzqiyla17DmRPsyIdJsfwqxyB
oqC3HjjIdHgRs5IwAiu7tiyW4qHs3M85789Nx1U3+MJS/1s9yD90BRaqXtIkIM4AqLLnKxsJP2E5
340T6fAy+UGHjBcYJwU3NLb8jqBfjAmJc56322qPO4PFB8ORId7nwrDtyer0JLLQWZgWWUJbkQFj
74zQxIxPlssdsuFPldsVREXTq24IH5iVTMCg1fmjoP9dHL1cZ5Lijxs0WwPjlmY4zkd/3aRFqq/I
n/72662XpsufYEyOLumkCVVIw0Tepf609apR6NMSdNoDoktkDh0W3KWahdqGYUeyc9sOotK8BtAt
xiiRSpQTRnygDsBKYhjlSgwYqo2yfrE0gQuxE8cb95PC7aQQyHOsU/t1/kzndxEDdUpMqvPqmt4A
/oFcTC9VMCi2zpc5EKMvi+EyTjdMoteVHltQkluUx0Fwn1VKv1baMgDpq2dnK7QsgrXY1440CqaT
MkyBPBpKqx7bSlrkbpfqmsQD8L4Qk16+H33cJK3T/u2KxPvN9KuexgxnuIvKtAoL8yWIo8nrwC8E
JLZvMlz1mnomMeubOunX8+lez71ZIx3FXrBUfQ/AqK/hN2MDgo3QXIUqfig2vM6mrAtkRXSyH1tX
eQwr26NV7flTKmh/rlKimLe9m6UEJGIIHShWFZrxc3trbnQZjLwOZWs9MmQgK8bq7XU4CHMjvbJY
y1hVl2bHBk1oXX9CuvgQ1LCyrbQY96Nv0x3yddBXRdUe2MIQLSDEKWdKc8Qy807RW6w0j8+xqPId
7svy0E4NW8caiOuxFXLDpZkgtqK5LRM3ZwPBJJgWHOdcV9zbkblhgRjvR6uFetL0b4iKdZrEan6c
V0n7M+PWYvufvrV/b9CadFKko6MRFrRTxI8Ngw5DaRdJOhYoD5jA9Eh8T0ptf7WlYZPfWzsrJdJI
uh8GglucstzONlUfZmVpVtAIrNFbtfT5tlx98lsEQeEE3+/OJdhAaM3iZk5TPTkuesOmTzh9+LFq
aTtDcZet3QcP7Nj1yRjM6LgNMJmfSdTI3sGa2IvYtfT7SlEk0t/JLZ55w2PS17DhYy/aQxtQnyrf
e5otdlQs+kI0WX8/uk+UTuF67htkdlduUyc4u1ZSfFbIYCLKhMZrmUDpDXI3uLVmHaVEMT1XyroZ
Y8lBctQEfXLxSE/fDC5O4rEz450ToiicjcLwjIpDEtXfPE8v7snrWDam3VxLmVvLSMvY/U532yEY
Tm1ivd3uuWl7Ff7w0jDvnVDx2dYYSUo1khx1DACh7RycGoZatiupd5bzT2G3uMuZJ5R3jJY1q540
dcLeF3kfb/3Sc3eVGqGTElZ7Sm2UmfPEqnGIeQQcSOjKfMbVYoe4YjjMxv68gwKbmz1xLn6hM0RQ
gLTAp5W05anchvsgsEZ6K9O1TtMQJ2qorelOIjtkfEb1idwQW9bBZgf766+mYf68npospdRSpg1f
wRDmT31OYSVctm3RQSSiYZOyk/cHyVZpMxuaVbutdtHAoGSmTWCZBseJPdWg7WI7bCRnS2XGmJsr
vIyuozpkdGmz+Eo6w/cj4rLwZqaoV029WcCUcjaaXWZ3KZkkiw4t1k2jXxe6f7CbCtTiVG+VGNfX
wRgqq7leYpuExb2KrnphKDvVcb2HFs7yQgft8Ecfctrag4aO1DL2XoVHJn/+9fuk69MpmsWDR7L2
199/kzQBdU0FkqZKnUkLV/cfT+Ew19KsLhXvNBgJs1oC21atjcQAGnmHf4JCj6oBmhjTckXyBcPY
QRTA5D6AD1IfCkP9mO9FfVI9eHGOxD9Xj/O5a6jWni1J+lBa0jqEGKwWXQt0PQYimzrEJegFej4j
e8+VM1g7DG7NIE4KaqT3zoVpbbR289RisVhzSimnQGLc1nKxzgs9+Fw78UZ4Q/JldMiPQUBH30Vp
7IMn6Faz2CmrQWONNKeZ2Dwim6djE7puHQT1wdIJQgjrgie7faAsyrrTdr4o0juZq/sZzcc0kNyA
MFeX9iyugAuTiMJ/SL1mh5wY6KBZ6Qu1kdgxbusfEQO8mzFDw8Z4trPqfQ6gDEcY8ylcUwpbZVOY
YWFgc9Pjo8tsJQ5M5xEdbbvWbPpYPvnCE4tLWc0yW4XkFogaBmzIKc572kEKfcs82XgoJrRBwske
Jzm6AvIiO5E/2ioua5YXrkeTVnyvkRP7+eYHGkJb7mZv0s0MpHQsrLZPG5FMZ4LA6CxWzM3jqqpv
uejsxsTWKyym0ykxUbM9bKZGg/Hf9/gMcCT0hCcNZLjYQ6NvQ11zHy1YDIsa2zlY+kmkpuhpuEWK
K7cyld6+QJZ4GWwDenJHc2QcHf0i+2OHGP9r3xEgOD8hko+hxnV/wbaypw7KwB8HziP8V+XGWZ5n
S46fRsQGOJT9mkpiiW2SCJW0m5lSbFpib6RZ9O5UVbT0a7t6LInVCfoxXyNhMHaxb9bXHA3gopmd
ixOLbUL+wQvIl72qlA9N6jtbjCzjXvNG5U6kZbFq2oC4NyoZpjiL3AmGO3eSh/oTvTcdMCXS1lbP
/7e8YynLRwchTpUiPWxttXqMOrfZtxi4NijgFswIaG+kcjt3cTzhYbaPBlAaWvss4SmZIn4yS+Mw
r8NKhf5a69IImwCMmiTdpKobHyrO8mfcZTkBAykSuKklk5r0eKFhIJH3zc1fnddWUa11aZU6tpEf
urFG2RRHQI57TVGycyhBldRpbMH1mtbxX68/4m91L4WvyrwJYRxFr3R+qiByaVUjAhTn2KtEo4Bn
xp5oeeIgEpWFe1LNz4/ZBFw59r6Km+h2Ns+ndI3qbRepBuv4dJrnpsloVjrWwYbBd5wjb+ZOSG+S
ViP12yN5bX9q3Ko5WNOlqsAn643UaTR/lfXQY4WQGLX3eaDWizk/cc5UHPKKsD3FY6OcGOkOOZdm
Wv9hNuf87ZpFHWVqjrSEZc2qiR+XYrA+JvN2mm2MFR6GtKVbydZ3nxkAnTQbPDNM2mc3UQxWS2Kr
58d7PbdWeTjU+yRL7aVTy5YgLbygc0Nlbq04fkJWK92WUjHyT3bJOmZ7LiILC6iMDMz+PhzsYKNN
U+nKBVY8P+YlWrCJJD1G266eU5adoUqTqyQq9XEir1ZNnr8yarWOozqFSKYRIJWxtoxdlGT1cdYc
+KMO9aJWDmmZkNI5KRZ6+W3GBswT5jLEvY+7luYCYxJYslZ4Zw4BbPPIp9/EQ/ONUWf5GqjgJAT/
92PzU+JAA+A90jOaHldzOL/gd86IkDr013b/FkWSYLSwju6bLCaS1Z2ERR0PTTIjFxdOlCXpq1qZ
w6b2vJNampRdVljdzzfG9KUK9QRVZ6/usc/Ge+69RcKwVaCbH23F3oo9FHmifaTKRd4Jd20WpXJW
oDL8+kTR5d90IXw3VM0UpEoyvERs8+O3ow36Niqx6pw8NzWWM66F9vI308wk5mQk9imGyXXqlK82
kTCnEMPyAtGQ8WrwRTLAYi28IKuuUldBqExHHQELy8wgG8Zqyyt42++P//WMv46wyOZsLejHNyiJ
oaadsgggGzQ1+qtN91D+eWSMxvfH6Dq+54KQ5n7SlI91J75vE9Q6+zwaI5EsY6udJelq23A6Moun
mYhpxczEAvezHtfHWZkfxvj1Ryd5GwdjAKGrohTAXtv7Lpo2G2Pr3GMqBVnGNws0OBp5Y661rrsy
uyZ6Teoh37tWyyIzoy4yuCPMcapsC5BKnEd7zLaZK/VzppMIx1AF+qD7qFA80X6fav1IENZXuuOm
I2xnXdGr/dwM0ZqMx+xuUAfyn4EJbI3GCdbztXmEgrGN6WJ/b5oS7eKvyzK6NnqABG9IbFIFhlel
y/v7wpQjHLHi0zy0QpLerD16/BjTM211q5+9MSEzIGEOoqbB41wLxATSuKEXEyiuELgKw0zzHftR
Hw33IRtaUMcIli2CK9e3URWNRUqjqW4wdVqxIJuUDVlt4jHTVaQMrnXhDSjXnpd9P8qY2pgxsr65
426FCJI9VSEwrdNP/bQi6lycVnlBp22+CXrzPWJ9Oca4+NcO2NEtf3GxcAUqbeo4YnUtXIJlw0uu
MliLdRBopxpparZy9WWoJMxsZpC9Ro9k51RKuDOcjMkk4Qzr2Sw68upXEtDNhutGevD7hoTQeexB
LCtOcbXbO3lsL6KgL/c+g6kDZF//VnvrnCGo7HK51KKC1EwTrRNDRHXZJdpn+J3qxtZDrBaiSZ7G
th0f2BZgyGuY72ohdMeC8Pdcy8+qEvO5Fx5jLtV8jyvteRZsW2zml6JukGRPG/YAJs1m1oUS2zdc
fzpKceRDZVFPvP+XthBAevgADpWevisj4MTQoFkttSBdy2lzEhEUtRolXQRXM6mLlKocdqOtvwjh
PkZ1Zj7becwWNYnNXeHzZvYeOpvxc+rjZ5wBMykmIXp2SrYbEbAewszdt0NXnQOkGY5df5mXxFy3
X5ALto/f+80IzncElMwtBKdPk2OUF5iY0+zoBelZc5FSNWbyrE91uFOS/weYZ/7zKWGBUE9/ecG2
caMPTF+Aamin+Sb888jqNllkKafbqxpNq0Miwg3m3XEr7PzDSpwSpDoRxsOoQ7hRlTo73w693D2k
FpcAH+bcyp/zSWO8GI5artqoxqAw0/Az/awTbTm7gjwdvZMVPigFnstZiOonhBhCVggpogjuTHL5
+B8Wbu1vTRKG7TqaGkcadEqMn3dYoLo7BjV6cMCVS25CkLX5wh3UDDimvkSbWt3fFjFb3jdJ3y5Y
MoKvubn2msb+2vpcwfqisBaJWfaEVMKyNvEx78w+3GWlWIM0qx7KaSipaiIB2a9eiriCrOU98QbZ
d3ocZpgyiYRtQ5S2t3m+WRQJBs7RvQR1sPQmsF4ucfLetjGKhV1jiAlTSfISbbVQJ801gde16+6M
yMe7bXD6g2admj6DCIAJFE6+8rBTnmdxni6JRibTCNbvnC0PFlCq5xu7ri72ZQ0LfGO5dL/rLLRw
y2Ibn5d+07VroPDkAmqt9nITEYsRr2jtlhekz5qhLCvQF882ev8zAmLgO0A0jr3RQh+f3kuvhPHU
E/axmS8K8418u731/M5xParhhiIj+NRnSbyNaqXage+xnsGg3nEVsldO3G9q32xJFRqIPsAAVJ5s
w3YWzTz8EjAh6NaWy7ghgX5uHZZTO5ZsIpRETZ2CTlSpgjw/X/0EMNWQqmElbCijjTZbRV1JxAUW
lvI0aaLWjI0PopHXWnZMR7qo8M6FW0gmKBMyI+5dyQh+UoQbegw1b/qfIMaY0ah2p7GG6sG24OGL
rpQf6Ly0YzhAAlIFF0NHADKZp39xr55vDADVEW95lATrzjVLckwmEKwRWUBFhU+nqinaTTLk8CEw
pkzZ8lOMVFCU/jqeBHHzzTAU7tHKne938YegoyjJOIgEXIeq1xqGhWDWZtrN/BjsrGZf1/ZbzVR/
Tzyvce/aGjL1YXwCKGTcI843wUhxNOoMHSIT/uN813UZPd1iQ3W/g/86dW3nt34s2nqLE3176yhz
wl2a0LS2gNuzYUNkCYt64HWreb4jkEGurZwEmnEa90AeaRelXYOdmi4KpB0m5BMQIgHkMhLpSXSD
ekInoJ7gBGlgtplOhmVhUX3gn+57L7ooutCQgSHt1xx4Vd9H5/U0jkMWoOrMmpTxPzS4tFn8+kPj
hoBllYmKaeskGJg/14NhKoyBCjU+elVTPKsm6g2cNt7LfJQZhXJ7bD7yHHCt0n+fBX9N4eO9LgmE
n++iT6iOyWgYCzpk373wLPgAHzw6BCGNve1ftsqmr6NDIoKrPjTGnTLxQYzpyKF8oBMBcl/AS9vG
csxY40b0qaBSFpi6+7U9IXyd6QbtpiabO0o1efAHG1g07cbncpBfPLBDMvMWqR9on/tgIK7LtH3M
9/7wqOUVYdo8rnpKirMyII2aacEzTTqu9g7bk76/UiIXD13lP866Fqym4b4JNNTzLmkbeT58CoxS
LEQV0EZPhVzf1oVb0SiCJ4rSnTcy4gqnC0XfddSWoTLFHqR3pa1lJ2wUzUtaYrzG8VOqusX1G6Ia
va/Njdty+3520iy3VqQ5h6II7/4Swg5xVm21oopWCWM2UfqczGri9hstck9/xY61aWuvCtawhVPh
0XMLR7xmKimWQ9q0GxosSHY80S0QRK3SwkfNNq3/swCllcOrycBteWtDx6r9Ztu4OzPZE/czJbvM
xLMAunIypMFVCeqLUEimQZUBKkhU/h8qgsVMBChJzIkQXFpvXeDkcIEROTJjbkK1Od/qgz5gB6EO
rbZMRFtfRnCCO921nZ2e5vIeUJi2vA2if31JFX9zHFiObQhbBZtg0d39+YoqkVTiSeerXyey/zIC
oQLNh5da48jwOz5vq4N44YkXqcnoOfVjQU+8oyIoAxKw5wW4yzTzlLP7kcNkN0k5yiumQfPR7bHp
p+n82I/PYygtF61C/E2SVu3NHRrm5L9GVXv/65dq/K14sLECsMlgzweJR/tZr+urrWFl0G2OiFrt
fWIPG6lPEVpJpSJ3YrVt2Qnv5lZAgsgvj6R4MkO1O6lZr9w1poTN4gAmiBrnnsrauY8wRx2arrkW
dB5vDwVedqEu4GQM2/Q8GHQ2dK+k59AqHUpmWtcprj1XQy1NQ8E6wW7sTkUHoRrksspQ0b7IQt51
hjt8UniXqfTTb4OsEd6lwdOv35A5leaHZc82dWakJqYTk/7+z8sebRcMAYPRH3OyIZgEAXGd28Cu
3e8R9CqvpSPfqr57mzc6tQx3NJAeB5iCD6FZagc7d77N/VxB9vi+x50aGY53zqcwrr9ukjRMWU5r
EPuWbRWQbAQyzoHZU9lVzGP/lPlJUnu29K/sxfwYMPjxSAfQ3PdFrj/zvWzF83y489IyW4RO5p/g
6cHgmKzqXjPsgyoQx7k6dXN4jYYXjIfOtEl1I62agKCrnqjha2L33TrA6/vrt1MaP7f/beTejs5Q
2LZo//88wXPdkou90JTDbbps1KrLKFlL1mmUkfo8rTxaKD4BsMkuXGZjoImlgHhlMMYa4HKvqlHm
GzyJ+ZWxnnLvRxmJX0N+DacbUAUs6Nargs70lIvokJWlQXII/H5iMBvYbtPUwCUiIdYIVvaUBtGd
rdcLY1qreb479uprlAYearX+MPufy9Y0V8HnXFGYE+ZO/ynwq0fiz9wHswq/tgX6Ii4HJi333j3B
C7VuR+V0hMky35kRBL2OpfA2Wi5Nhc/XsLVd6hojNOi0XLua8+I4fYy4CNS/AarijiEj6BDXQ9GP
jM0WJCREocxe7bS21hBAym0y3S0MpGSWRuYHVt90YbtyQFcPhKpMCd30Yu863ZvHI3wk3h2kCmuN
lwa23CTNShtNHm+L668/aE1M/aEfTxxL01VNsnXWhW1bU/fxfyn/0XvJDuS9f+RJ2Z6FcHxsQQWr
dkRSt2iqjZwMxczlSgcnSzimr0bgIrxth9eqq7/kyLITQd7d3JStvChZOzFZGYrkej90dL7nzVWh
qz68fH2KLZn0QgZxTwod3tWchWaZ2j3rc/JEUZUd7TZ8zFX3Gk8n4HwD8c4/uyWjhe97hVrPtg42
RZBpIW0A1HrMpLihwUM28JQZwhYEYV88VEsxgJbMHegGDlji0jf0xXyiN1In6WisuI6OEd6e/B1s
Y3wos9ZFAWEg2PH0/RATyVj0hra/1ZBq2gUPM6KNSf5FuF23TXvzDyCj7jqQtbu8qXcDYfVnDC3E
6SH8bQxxaSxYqX3gfo3V3Gdfgn0lJ7XoARTwzbySadbhdgnCFcS8JRXseTMGG6PAfGoKTHoIq7xN
pACxT+NDPKVe+SjVlqQJ3GV11j7ZvgOlSFch++fCfc1yLnYT1LBUiRXwdByz+jAGTHHT9OA6GeOG
PxMrXLJrlo5pHVGyUDuIfKtkYqvVHsJWNQdiONwRnaa8jIkDK8Kns4uV3HvVFDXceg36V7du/MfQ
yd+zsd/MOjZ2UOWqpvc2kHPxQjcH2FZnUXdNkjXFcfkSTdVUWkrcENOUxUtzWlmu8TpOI+UxdM3/
4Bz7u8XDwXTlCMfGFKzZFAo/ftf1JJDAdkrzWPZO/EQSEZK1HPd5qBVnIAL6W1/zyrSmiK4ZPlW8
Nyy4sgowHvXS/i4ZRdrWbgg4/oyUNL2AZhQ5lLm/xj1VpCBFUGN/1RnZYd4msm2EQ4a3FZRf2xEa
hbc3jbwnhXHul/kgq59avOGPHvMQEvy08CJ032RXXeq7udcprOYTO/Vye1PQD2jhf70SWH9b8h1N
N4RjsQjwX+vnJZ+aAItCaSvHTHN2aV5/Sjt8EeyZVX+jdSj2bvfTKsFb3qjoMD3ZnaymfqkTv8GC
EQAlnJczhsJHImTE7W45/XS+q8mthjrjTQQq6D9G0BcVCuqpb6brxyTyNhmWR6FRvrpdqmyVEO2o
13XBTiPgz9gpMrXoechs5Wihe2s+StNrL8YFyjOoW8v03A/YugS7JumnJIsbJEa2uCNTx8RiYcJX
gaDfwo95UFqm2vCklfdYL9aEPbkfEf/Qz10CtQYt2qTKdVZ1yjK3ToWEYTqLqkXN12L0k3LrZNXt
E/ivL/1/ex+U0vN0vfrX/3D/S5YPBPX59U93//WUQTRM/mf6N38+58d/8a9z8AW/Xvat/uWzth/Z
3TsgjJ+f9MNv5v/+/a9bvdfvP9xZp+RxDA/NRzk8flRNXM9/Ba9jeub/7w//8TH/lqch//j9ty9Z
k9bTb2OKkP72/UeT2EDnkvNf//vXf//Z9Pf//tsiq9Lg/R/v6dd/7D4gF0FXDNL3n//9x3tV//6b
5vzT0i3HlOiI8MpKh7Fi9zH/xPynjYqO4tBQZ+kHl8E0K2v/998M859kZmE0ocrR6cmZGL8gzM0/
0v9pokEQky6JQls42m///jt/+Dj/+nj/QdD8JQtguvC6tJ/kJ7YOpJ4JDVUAogpcvKb+4wJk60Pc
423FTtMpyoOafHNZgB5gwTxrnZfuSBH6BD8N6r7VuPs8jg9D13WPLYzeMxubTYDnhRK/co5Nj6W0
ITpr50X5yh8TazU26pfax2SB+Kw8QYZYOIaNeBpU0mPp4PSM4RYsHOw7UJKCj7Hz2dmr5mPXk2IV
CNEf6FzcI7ZbIDrPXmwr+lI6wDgsFS1Vdq/Vg3klxvOPIm+HZTBEYh/Fl6CK2muVedrG9Uk0stJy
o3h++2LUPpbPrCdbPEnFSu/yS19k43EMU+xdkhIsDzUdUWgNbkdtrxbs2I0ZBrC9J0mNREpQUGIf
SpI7jGXe7M3A2aRDlB57TRvuge5+EFM6bGWfmSDIPW+jaIlxk3XUTdcvTeTbeyNZlU7vv6Nz/8jQ
z495177ijqbRai2NIPpWtjnpDnHC8gMdh5EIWbke9tqgeE8YiyzGwcNdHu5UpamARg6YMpIyuU+y
SyDDZdR76nOi7k2iGvZxloY7imbinzPjwjAJxIfTbGUbMLjUfW+ZMLbf6AyeeUu8ZYpych1WwbPB
/5pmpfOUOOz/MzK8Vpb2QNLguEBovA8HWZAcO9Z7A2aB0jrRCoTf1yxwu6lGi0+qiBeyG7q1HTPi
7eQOVFC3gEjeQwn3oSbZsbsKvOEhsgmyMUqs7W7aWWsSg1nc84T4EV9KZBdOgtehqg66B11OWB9g
/GHZVl9cTJ3LNB1oFblNu5RY5BajguraSoZow8dYbqyRMMkYFMguJ+NoYedF9BxquNfa7qTlJXjh
IVglLfIIjFZPSm/5R8/LnbU9Tomcht9PMKMDiM5k7WXRrupz/d4QfbOqzWbZs0XZyMpqluylo4VO
vwVzQ+1OJqZwx14XMAIEcjThZrX3nX5Nwnu2zPLe37StrW2dMO0XraOmi8InOMU3inhZ1fCV6Qqk
ikEyX4a0BeQH1HaZp6ew9tJTVlsxrZsMfBeeq4vm9mtObMQBjF9GVw3xqLSQDbP0HW85g5XAHUCP
KNmK+feFrMbublO7joFqOBmWSE2Kddw0yqGBtrlUStCsvEfVUSbV2Xb6bY5bVsUBTo+refeHeKXI
SP9s2aQnIL1zRndYpgTybpU88VaFMNDQiOg+sfMFWIkIHhhi+b7oACfg2a07OD85Nrly9CWhIJ6F
Ck0H4jjJHZIC+WrVy20Hym0xOk60J3TnlQjUd6Ml8lqJxnYB3/YtzhesNtUdHKj9UEQfIpQ1vLcY
r2fSr9qi+MN0S+/Ydxe80+OlyZZlDygqZ3LKa2tsmqEG5ZUSPlSYRN/RpBzw4vcbkRT53lTlSxOI
fV7l+YvRUJ2G9N5IZDKzXVN5l8Hr1bVLd1Z26YlkQX1VJ7byAA7vcynaPeCx8auZjI9gr5M/KLM/
kLHsRBsUjxqD6HVhpS84YzHje6m9gAizN+LUhc6se8sgTd6kCL4Y8SrCWpP71sobmvxsUruTfEtY
eFlBNfMUII9tyu6HVvtibAhg6onIYO0mLnq0T04YqfS7hU0SRi2WcRdnGwAeh7RGwdsTy2S5nrcu
RPVgVX60xl79QTjyC1MxAqbBSxysrD6MaBf28SdRKsXBcqEk5toA979J0kXzrZ/UCiVAw2XmTGsC
u0hyHFDaAaL52hV3adSt+G04zfJykY3RS2RD0875lJedVNtNVNPric9Zgg5qkC3BruGUjO4RTFJm
z34RPJBn7awdN7wHObVr6uHb4A5X22RT6gJKjuJ2l5TRLirlVwOK7Mpz60+QXndSs64hWum8uRs7
vFVuma58qxnPQ0Oit1/y7SiDR8t9LPIOJ1mORbRISUEpM5KogVg8qaIXi7aX+JE84kNrNdBXWtft
fKxfHo2BMaiyA9c2iMH5qimdTyrBBavIwUuo49kboDUMUFk5ZWki2P5nd3CqxaAPYo3Ndxz46tk+
n7amvbOpg6hfsLQzxBWsGdtU1aqlTKy7sIqjZdKInYNdNBpz5GSFGFgGo82eExSg7BgcFFXFh1bG
O4IsFkOphysQX/meqrRnMdZe4ePli7SsibtPtfdqkO9s/I6pUXh4XBDrdSL5UpWIn/PQg++asH1r
HPalbAGZM2YVQjdZ4phqUIZGGgNN1APIsYpLm/dYi1ANJ333h0+uJxMFDSA2MLecwuJoMJTsDKxG
eF5WShWMe7LyPnwACr0afRVaohCpQfDBKIJlm/Qp85H+NVeAQxTjNTSVEXZ/8q2ona8ZHCidEImV
dLx9nqb/h73zaK4bWdP0L8INJBJ2C+B4elJ0GwQtvPf49f2g6vZEiVJTcTtmMxGjhUKlU2IeJNJ8
5jWtn3bBi7XU54YdlH6M2tLGVAKK1frgmgomQU7VPCi6dZhUcJ7Zkx3r72aXVecLOlUlU2RzVvta
2j4l6AJgT2aAkJq48eK6uh7UWqNpzgIfMF7ZzHpzmBq06g1T4YKINBawae06w0HFJu0HBHxR7DE7
IqQBEjDLKxHLbqQ1ldl7rMjzo6aF/mzOb5rRPPbOEnu2Re2sDpQPVY+ugkmeJRgl37a2RhCiHUsl
yw+A0zNfqF17BpmpSTTXmczBo430Y0G+nyzYuY+Xedu0je1XeZ+gnJmAmSk6oMFxsUXLeuDcHS2q
oUuEjHhwliTk6MvMdypJn42mvmcmLnsHS6F01N+KHodKIbP7gtLEXtprgTJH1NfBdAnukvyAXs+d
isaw1xfzflLHF0rc+8ExCZ+67jOrh9ilcXfbIP1Bv63aCAlQi+qdK+bicQyoRKjVRVCjUxOb0b1t
lyB4opVTWcBaaPrHvEXsPhI9oMagBATFmkbQCnn6pe5CH5cqQHVd+iOIwAspVdTubEqaWdt8dpXU
oLAmw44Yy0PLBQsCxGrNNqUDAJNAxpVnd0ABFUPF3hJkv56pTKvNodTlhokcr7aLh3qLbcpDl/Td
cezlaWjK5Ej1unANTR4Iq3ZtNg6eE9JPVNvyGaL6Zo5oyNai+YgSpPFN9WOUIc6S+K5tm1Rqx1xF
qAa3q9O4hNWJG7DZBkX3nK3/t7P0b87cKoBBVpT7U0BANsEQhZsGKaxJWlebBKYoRYHke8o93mhY
yxWot0+Vpe6VdHg19PTViiJEOvL6WS42mi7IVQTjezqg7VikSIfgyZq543TXsO2MSnmtDeOmbQa8
mQvzzo6mbNsL6l+RgcmhqnbvwVC+J3lHCYyGr9u09Q/E7prjvGDTk8ttQyuqe4SWSpslSQ62PT0Y
Eh/Ls1Ythj1qApfKon2mtmrvFGzWopKFixoZrRB/AXnn62pwYTZBs8Mmr5wsh6cNzyPF9p3GTo4m
qr7qpK/2mMZ5MQ76eT/pp8FIrhIy52LBjMCMzoGrA5mY81cntOzNsEwbtUg++86nmei4mKuWi4mi
JwFSBsbPKwUqoU5uXFFwvZQE3BFmQjACwxfYIf1WV5brIjWvFEfZmumymThF4wBdnaqhzFInAo4n
rkMjnfGuBroWXodOtjHUzBV6R9k2hoznvGVDi7PS8joC16tV5aDG5kVcmAtQ22nxYU0BVJXvtrRo
iy3O6xJ1eAMax7DJpWuEE/z/NLpP2wV0x3JOISbybKzetrp2UjXYHrHlxNs56i5DwsqSu6X4y6A8
cc2cRo46j9s5WX5UuXae5vjsEfy5VbGTZYV9Mb66HpH6iJRQdbIDWHL4EI+tmxDb64AGEEvlwziW
u2F1ve2s7egEhwRcDQsNMJazPA8BaVNdvPSIsIGluLP0ZmeA6XCJhdCLaVfn6Fx95pS8nnHbcOnn
WqQLxEaBaRwwqX0GhxQf1eC5SOR0yjotd4fB4HZqnFdjloCR9IH4HbjbTEwz1QhpD3p1HmCQgaJq
R6mQqxTp3B7nieSzW1DMHYtxN6c7wPX41FecBCRmNyr3/CYJ6JRYGamlqh4w0IRDriWvow1uu1Hx
2lwj70nML5mYRr/IUUUc0pNIlcGHF+2LHnL43CSwPrLVM4CfPGad5SUzF2gorVOE4W9T9z/GPCXy
Ktp9LqbUG0bL3AR3GOVdVDFSIDQQSy9JLsOJWzSx7JtpaHf5aoUYVxdgxjxuCtQm8lvJvWlTfdyo
1Ps8zomLcYah2JSU8lFvJ5cwjYsggOOm4m7j9pKjTQ4JtJd2uU/T9iqau1ckrSdvGay7comgAmoO
HWmQ4wgY134dlMqmoorndqTEqpPvWkyEXH3qp20ARCSpLxR9dlwAw3i9chxezFYfk649LKm53JYZ
F0naOOfzdDHT4PEbjCpR8Ma+GK1Ct1ZC1NWlsSsXIhiJnjf7wo6BGhfRfmxk4FlWM0CUCju3dpwP
nG30+1E4SJYvCTfPeYMV6w5a5ehlwRRtir+C1ybCSwnVDXPBKEJEHkoYWKGFaHhVwtipFvsc52No
geA+5TSuzFDjEz9rnGkuOmR4aQpUiLibKPHMWbcVnPt8Mz+xAlrnAiuvsjvPpwBdEKM/zCosxYqG
mT+TbeEmGdPR17uYII+OJFmqRcAygfPSYHloiay9wgAYmSDpsNTNjdETjyLB0aTJPpB4ENLidkVs
7ael6+AqOe/IowPbVR0/gYWyLxodTJ+DMceUK/TppnfcNR5Gm+ykT7hrCwv6CHuayne0vELOJ9Am
PvYglj6DRUOQgrINOXQB2j9rifwQMAGB86gAce1r0q0Mm4tKa13bNtEJJvTfNvPAQs8fJN1S12hw
zuLId9Jmn6GA2XWoIOqiQOIYoDovb2sMM6FavsnTuCa3Q6YzV+ZPNKu82oxUD9E/nCGCEg+jsPFs
LXm2EhC61VS9CCwFLejGewfAqkrZk4O3HXDCMg6ijrGmhFwFyE5sNEOLziPEUZLOnRMWJh60z7ij
YXant+XdaHalO2gkJSW4T3fKSpTd7CXgimrfwwip2CWwiINJhfjWPbKj+GKk5fonHZUbu5hPPfkK
V2zvxtPJWTBsShQD1IHl3A4cXFraUbBR7UOwNOfgSRK3Bo+sNvJa5GTP9VQ+kh/urbqXXlc6PWlf
qIIlvCtS9BnwGSzIsOtHE5M3QggKRB2e8C4NmQs4Gu+9iVv9gHdpV8jGNeP2jFlwZa2c9cg2e4Sz
3LPWnTmiADcFFoqc6lvQkluV/JuipuQPS++tzrVoR1JMhNzMxynJj/agPGQ5lY44nc8twSHbOtkR
Etv9kAfn6C3nLtycxZtQ1ujhx6c4pHDSRT68DVa4zQqbYyIJvXnkO6+6J9pIIADVqOuCMzjmJRYZ
QPLRa96z9relMoPgqNJwu0yvU7/ydtf4tKgxmwe5MRTCM2N0bWL6Wn5r0TyDf8AdmdpgU7Xwchje
AAEhLgp2zQsX2C2zpW27Yg3someo0R3VjHHyo8rcamoNpnb61E0MgiOCJ1fi8J2oyl2YWdU+c81U
g4yqdLtozHB/l10Lrt44dtgAbVqRkQPV11WjqifkNilrgf7XwgIfbnTqsD9OdbzVlOMixXPJkKsB
u8u1xmsUI+4rwdhsq2oJD6EJU2sqO2ON2Cv/DM5c6A0w0rwkywlKF6C+3KhAMiID3qwEUNXjywha
Z1tOxae9vKkDKuZp1qY3oTNsdOOthjm+6xKSAFNFjKFDbsm3sIFNh+DOlg3UzyB+klF0kzvpsjVR
3jskOeiTyRRevNQkn3UVeNLaBk1AbMw8QDRKNkXb0KA4o5C00pXixaUvabh8I3/MCR7hZNoU9+JN
o2UvvTOlvMjmoCqkoUAUbL+P4ggWqfMC1ezc0rJ7AYWD6uJCJYZvmQjngRSM4Ds/dFlmuxoyp55C
qQq8cOOraQudToFqZwyeFdRwyQblXmgJHUyh74o2K1w5n41O9F4Lc7go+o9+bAmqzORWdkHugoyh
A9eWiP2PkZ+VvA50v+GJh7eJiS9SmvmZrs4e0YhhFFg7R7kfReML7GIXB8uQHWL/6FueuFkwykDS
+VEdeeIir17aRtsIY7i1h9bY1RB8Qfh46mp5lKsUG/H2fS+GBnWn7GYB+LpZKoXyHOLm+RLFW8Xi
LtWWK7tuuu1gFk9xaL3HUOBiMHdkIGCOY4uS5bikrgWxlYwCjYjYIXsaW7TkiLKgDFO97UxJtWZC
86u3vZwXNOdoJjXq+GlyhzgkUWaYo68F1s+iqKgj+g3UdC0ZMhhtmWpvwY1SWCE+Ugot5SXgDQUX
LxcwvolNeEcz59Fm9fhtPj93SDuwbpkQPOe8asmxsoSthbjIsViN43unfewJ6iyqS17o5KibFC9T
wWIsK04BVQOcFo2cbeDGIF8/y+A+zXGUWEKa6SgwRjdkoDAqe/LMVvpWoeeeJK5GMCy7DEBY8zO4
cGea2FVXRm5MAIRAAgJ1dM7dosA0gdzqpR12pA8VtZCebA9YBuYVxmMZFg9FMHFDEFDaSdTiMC+f
NIXgg3Ba94Zhfmpq5cKx68tSqzGK7c/yzr4gxalcQnhkGDqoFSvLGkGOu6Zqj23pfEqFdNzuBOZx
Oa4rq9wtNettolgzUhwSibMRnEQVBptRM97GJMpcRZ03BhaTnmHXeNuoxluc3oE+WQV2CRgmHcN3
jRQlKBRtExGHhOF4/Ou3xCyBVrH9ffwSvCWOP7K1AlNr6XuA0i1I8AcF1w8P0LPmwv/wQ4uyJwJR
utfHLBiN83FyNv2gtdiDSOBLUJ3c2sQ9OoJrPjkJBO1yW66UR8TATlBXhddx1vt5oT1as7yFs4+6
hIIpQsb+K3vHcSMcVw2EJsdVnnOUBdGDdTJK+ZYCQvZkAKGgD6pTzX3uOml3F1vjbTBT8Mn1HCOh
8AgTgBxOlcht2b0Lx+JTTeorqpE8w0BsW3Y19xaxRAGcbUL5UcCp98NkXlsoxWut8nhBb6R+YFw6
qVHjrZtAsmzxaR6S21gpLJ9sP/OM9Eqm4bUTlzv6SqhslGHrmQ6L0ZN50KLRWOI73/l1ZXRMPq5V
6tC6WIsKd7a3Mb0MTzSKCpKDmjEaUke7QHA+q2NgZrai+pTm61hfvK6BPLvJZiv3zQHzWFlZ+850
rrUSujALnP0DhADUKvud0wyTEI1cSik8ocZnc9icVUuxuBZ+qDRLhk1mtfdLMt2ESvUeJw5Q44lI
pKVvVdlSh08c32IEdLtU4gju5DaxmLfRUMD6VTtr0D/6st85KTs7LVN+Yj5wXs8XCgA/V2+Gd+lo
m64lJp215iVCu2VSYbPr3YtpIhCqlQ+iLbnD2uFlTMGMKFp5GGwi1xHhZnShKQd+VChIoKxsQnPL
F1cv4us+TdAgdOKdjRJYmHa4BcfLNqSPj9dg8ZRUPK0VqZ9r6QCELMZs1wiJY2RAG8FTbPLRwNhV
jfOi5gnOPF16g3eWXxvpU0vsVCR0MQyZ96xfcjmaZhtdcuQUnf0+5WV1NY+83jBI3oCtZS4pGyf6
hHLoROWy6l6CjAafzqwHoRq6ud5vzZZJaxHP24SrTk3d3RnBDQpElDs7VmpHZQRHux444fCZY1fo
ORGoGcc0zkzEA93K4iI0ZLRpkWzwwhlVeBEd0zJ+rvNlm/YV155E0HGuc87pADaNk3hWbWf+XGOS
UF5mDrZh2LYSMy8wzGOpeVVmv9rY28F04azl3nBVqokedrVYnCOzjvMLGb+RbpeQTpCagiybl5MC
XtYnVr4xs+CKYFzifpudLc0zvG/dQx7+ZI6gj+JVRr7DI9O3puYkKgOPPPmOIChQ+ClQPDQ7j6Mt
uq2hmBXvDsEZ3bpWdW45DbE6r1mMnTlMC4FFPvvAmW9BwLyEUXhpAyD3u5l7UiRtCnQ8PEdgR+jF
j7LnBbdG/plL/hBVfKoB+EN8+xzPEc3tK17ajI3qrAwfnbNuipELVUXi1MKSozOveLUapzC+AkqT
mlR1oz2VzAda4Vd/7x8JdYDco7ZCegZ18Z7leUHbCTR8awE0nLijBjwDKYpvk4hVPbWERW16nTif
TRh/QDGVPsZ6V6hXv+ISc4Qxf9uHGUJYeEgRb4G7KPoDsUW/FiRsi0Zyq5RISFRosWHW4HYRs+wg
glOHa5KsvJRJeNmzfLwYsRY/ULIL6OeUf/QSxf9Wu4hN8xLPED9NmFocZldV+pQDbH1ZdELxdKme
1Ep5nIWO53eBq4WG4ZCVIUXZz6XXjdhOLUpzFFl5Qu7NgR6zrmu7ZklEyvlo12fq4jzFDqc1EDdU
wBqkSwGDjJmxG7IM1zReByyq0o8GhcvHiYCic/k71XyqE5Xak3G71GjrKxXNtYz3Di3reSzx+W6F
nHx9XQ2ing40C3w2zxMCzTS9ULwq1wRurCIUHnm2SElmTxP5DRDwgRoswaZ1F+DJ2bXspLLDzztV
1BdUrHG0t4II83bmeeS0ojJzG7UpbtycWFXNZVSI4Nir4UuX8Tes4WyRryTNJPMpXgzmjAhph+bi
+ofYNN60AEXdpOWEFzOTUwTORzbegVD2/tqudK01GOdF71ttfgtnfY9SpluaBgS3oUEEII22sm33
NOiVLQQ7ZSV8ZVSgcLxyBAVMWmDjqLyjs9htJ73cIjapeMHMpnfabLeIqSMZtyZfgMbathn5TlSm
B+fJABnjxTJ6QJpmU5KdYTEwTJvAya4xFd3N/RU2eRHnWPgDEPy1HgF4TYPbuKuvbK1UyYJob5R8
+bhVlk0RYWtV8vy6RYqcKuGLKQck2WPxJsDPeUuovCRtBTHGYdUO3cGaA4NgoyJvsvV7U5161zDD
dOOo1cTt2SfUdYa3fkIen77DtgA6Pw3k1vEBAdjY5ZYkm0okxkAxRuPOSbewbm2sdIWI7xslubNg
csWYQWiF8kalYr8MyeVI0gKXDraerM8q1C7m4Kp1iLE1EzQZ0S0mKpfaQEk+16PTMjjnGH2dWfgs
LpV9WhUQVymGNqowqteeKsxj40g5a1JcprjDNk2uf+CkZrmV2o0eSvU2SNo5Mjxi1Kc+BvoXOfc2
aOx0ofajtjHCheiBo76sobt5gyKDsjNScy8ac3FJ8njH5MyFVpEwZnDuutSm9u52SpRvnXyYvLmV
F5SuXhv6Ur5uJLfLkBUeWm+48C7Wsxg2SlddCq1ZyBfohyodh5GI+vqooTq+MzN7qyfd06Dej+T3
AMqqSwzPS19fzBdZDfvCAUVX6NnVNGIKCt59RbNM7E4itUTrbV/gLY6K85XIX8FiEMixTNkHRPur
P7MzNF4fQb2x2DJj1877piXtMePOwwSlcHU7wWp+eWxCEKIZkJK92cY34AjOoEKurqcclO0c0gTK
vajn1l/PXNUcOHxj864Cu1BG6JB2xjT4oTM+Ng1yc3FK7tjWr5NDsLJQB/EtJ9jkIH6RC6IXn8UF
GYYMaFSas1dqP1RblxunVEnIbehMndjWLU6YUA8zyYlXRxLT9wZFiWFRL42wPyjYT4LXmG4S1G4r
zE7deta9IlSfEdEkGitWokId6m5AzKmXyku7QFVrR7gwlBaQzYAqSQ52aB39IUmo4EulIaEP+es0
fmKt/Iiz1gSvkhVblfxBdyDJ6jXUm1lH1nfsidXhWG9n5KUO5OKhMuClk6OiZ0m8D8r+YnYk27Gw
2QFKvdNz5NeHMGs2+fAZj2u4G9C5qnVcSAJgTEXSFLhdUalPqwX5BA5D2Ra+OSotlV0dESVukLRs
QPBM9/EcC6i1MSd2l/8NDf3/2Ls/Ye8EQLj/GXx327+//IzVW///v8F20v6XrZu2hIKiW7YBw+K/
wXaa+JetoVSAorzQOOFNPvk32E7T/qXySziqJTGNlqvg3b/Bdva/+E8J6pPbADE72zL+E7Ddz2hW
a8WyCwnWWdNNnM0wP/gZaafnCnVehWK2WQ/7hIIb8mjX/5iKf+P7/onn4ynohfy3RNLfQyAPZ1lC
d3RdVb8MAfxQkVqDnIJd5mPhi1Kh495UmnndtTngtlFPqC1/P+bPag9/jakxoApBSeiqML8ACPss
gk/dEq0m8QDgRD0gwY1LTLwBhb7JtavvR/vNE2oYPdGRRgAeWs36+T+4AdDect2J6eJPiGwEqytr
9dBa+TkafH94rt+PhNGpwTUsTbm+zn+MVJMlzU4cAEmqz5fu1MbpNuyoJev9Hwb6zQRKG1DnigQ1
QWCuxKp/DLQg41hWEetCr4vbQlqvmQ7QBBhU2qh7qq9/cBVY18BPa0Q3WH1cTaoqyRLsLzO4gLGp
e1Wz3FG7Fvq0tbIIjygHHR7CmFLfOvHp+1f2s1gMC0Q3VSkcQLBgTSmoflkg1KBRraEBTVah7wPr
QUX+Mf7jMvz1seCYsvW5oFSk2P7itv9jFqsS7TCx6ik41g9IC/RKsRWOTWCnQ3eVdT+c8OP7x/rl
tVGbtjk4ODV0A8Dfl8dSQShjANhCpbUHSnbXDSbDSTx6VpUSCZh/WCS/HB46tXMmDzlilVXydd23
WtfW42wRJaqpp8OJ7IDqfP9A67n5ZWUwhgXbmsdBAeDrircBu8QpPAXXHEMfetRZLRzq5jFtiKW6
yUfMw0ozojOr7pbCcFOQQaq4iwKisqW+zPTyuqf1RH8FnTgMULLH77/fLxtynQLaWLDpdA5w68uG
VCYFXeaQKQhBwYjeoImDSrPQ9pCaN98P9Zt3awpSbLDRwuQi+XKOdoSRcWkRk5OI+YBPPM4kYHjl
TYwEbIV3xPfD/e7lQpyUgt94yfaXpSSjdmC72jwZwFuK6b7Qhj+sn18nj70Hd04g3sqFpn0ZolL6
VFMQ93QDTVyiy32WxP1dkc0Hp1X/8DRfZCTWDb+OxW86an2I9X0Zq84aCNUdEbamzPNWMbKP3Crw
EY0lRPsUjdZhmH4MK+Mi0ooPEyjd9vv5FD/Tbv/+BtAFDc0wNXoL8gurptScONMqsfrPN/fAg94g
JOF9WafiYOTJh9DC4xI2t1yKz5XZORsKjNnN99/h1/MIBD9ERR30C7v2Lzmxf5xHpS70tJ2YcKi2
JVe+dmom+0fUqhdpJul3L9jVaf3994P+etTClHFWfVNH44T/+pab2NCgC6I+jijYDytUPoUdXAzw
S93vx/l1f1hwlRzBDoGKoH29svTIMQJKKVQty/cZz18cSSDRP4KL9UcUsL4f7Hdvk7ANPSlLwJSC
FPjzBUmKlmY42JHoFCtl0dBfFzGMHsIUiTu0Cdar2q5Sk8dB6I/YTZ3DTt5//xV+97zMKEwgFWGU
X64wQIb91Ex0f4YaNFBUv2rIErl2T3k20M0HqNel//2Iv9mvLBqow5aKBjRMkJ+f2RK1ppiCSzOg
Y4l8X3FpVeJF7ce3pKJ68v1gv5thW0ruFmjbBoonX47WYklCHaS2hYLjdpYn3aYvGDfyVgsi9GIR
SBbTpkuQNkztH1mk3X0//G9WLYwCblFLmGyXrwFCQc9k5vhj1Uavldl4skD7y/nDAfjbQQwhNVC2
HFBf96MMVSFSrnG3Fbpf1zArDZ922P9iFDY914YDh9WRX16bIkbUw9SA1+ZczfbJyD/wNf9+tn5z
vNoI3mk2zGULAxjx5WWBN4W2rRDAWSI903pzpAEU7QbzRTHOWzMF3dFjWCGbrUNF/vuxfz3UGFrH
YseUrBVcFH9elWVEnNoVMS2XWds1lEOq5b3vqCDX7xV+Y/30+f14v0YkjIc0Liwojhl0iX4ez54H
ve0ScxXJGj3EgP1BBrtBvLZKAcV6BlZPfcKqb74f9TfbgSObRBCDMTIa7uSfhy2FHDGJGPABUuuN
SMZ7bTbP+9CkvGtvrRxqfVC+Qt2E9J2eFup034//61JleM5V6RhrrPd1PwR9Fs4KaQk8pB8dfVW8
ASIYLt8P8rup5Qw3BZQwLsiv+8GsitAoKlaR0RxH0Ao2ddQ5edfoy+RZAuyHssryp034m/XDeGuy
w8xK82tclfWjBW21pCZY2OcSaIu5HC1Q700yXgT0zBdEL75/zN/sFsdkLrmATWwqiQd+fpf41WGd
tQa1HVIY6JlQRO5+NKODdV62wcj9Ehs6D3rMcSZ2/X7sdSP+nGk5FjUHDlae1+bBfx4aUAxCcD0+
yTF41DyuJcpdKLT9LwZxdDaHKalffL2KARUEfbNmV3FeB3Qxc6R824vvx/h1QZJta4DXLF1j26tf
9gPdw4nLmQs41mMTkcREAuakr7kJehn/xyHMOhZLxKFcYhtyvRj/GTcprcArk0kbxqpzC7Nur2n9
1NdhFyfhH+bu12udJyIxlXSJV7/zL8/lJGEhRdigWGvE12jR3Kigfd3YWXZF0H9CIJn+sOn+WuBf
l8Q/R/wSmHZTgHJGWdG8MlHmA/ek1W5b4cYbrjxKqOkd8fKSbYoe+UbFtOIXpZq7PV4tI8HykHqW
MckDCMPufKnhYCkxKioDzmB3Yz2It+9f++/2DuoLwkDvlqqZ+BpOlmFoNPaq6ObE4bvdhVuUpCJq
wM5b7MRHkaa1n+Z5hPl2dYUl3MP3wyM492UDrSUz5Cx4QRiAcuF8nS0VXXRYfnfzMLQZIIzMsgvQ
EMSj/QG4ohJ+zqUR0QsOmzTon1TCbWeHVqChn0Bn5OJSiBDipkeILvQr7saCC9OWUf+51BLTnG0G
pAicoOgtxfkxC/xmYa4CPwWnaEW97oAA4pc9UXU2RxOUSOCEGn19ox1amnhoHEW0bNCiMbvnbk6y
ed6ARszVJyvr9WyiOYhD070QKE1eDECIm/qAOZGR149a1Na0C6xlQhprl3VNAx6qRAvPNr2qEQ79
3LDKFoFqXJGlVbEhNcxLuY31NDE+aqubkZCdHJHBY8CDVw6wvirgkAfk+5YwdIcSKOCwFRVdS3D8
HcIOewT4RUytItccbL9ymreoHMb1iAdJA3xkWTy7XA1JgDlW/ROKB5WO2OKYWNfI7qW0qpwkFnTB
akALyyXS1PT6OoT6gS0NyH+O7hwq+nhVJdPgIPkT5aYA2hylungdRnWgHa+YhkbTravbNn4fqDhN
F2hYRtrJUkMM+fCzwvDIT0idiC2Caak1bD5CR6HoMFjA8txSBlN/a7VdZezCOcOLwUMzuEgCOJmt
BiRiUXR6FslgmctlUFKaNL0Cn7H5TEMxVBwkrJ7sfpSGiKl8yViCJEzqyAZkr4AqNR60jEoSzqmo
41S3dU+ffLkoliXCUdmqdMt6lmaKIR3UZtBvrTuJoF0QzCfhrZEtFkY3vaq5nLDv0UzF9IFPVHMK
zimw+jf8L4Lmrh+aqgff1TksCJT7ciMDIh6ZGVzhOQ3zE4InrTwBwDXK886OUfwd0j4PL0xihva8
hyA6HspRRa7UWxCNigtmqiyd+7pC8/XKHvo5QFGqVrTLQSRQM2o9mVpwJUmX74wkQHqxDiWOs6pa
p8pVGAZNnR0qaMvjy8wXac8BToCBhLkcp/s5X1CaUaUF5llVsEf7kGXipK0LrrZbPvG1rACrIzTv
bHviYZ/OklN+UIePg8dB69vsVS0WFL5dFS96WkF9ZpnTh9IDovCnJqZlPhg6PaqZFVrh7xYm3cXc
42dw0+sjb6gsopONEImI6dd1UyWRGp3LxVuiUDd8KUs0ajoZLxvEr4XqoUesxMiMjwomnm6lGk3+
pJS1EfXzRs9Mhz5UAd8FZFin5PAblFanOXUYCwMGJrIymHaACgKvV8OQnW/NGp0MRz+prRzxMhvy
KqwjL+dSAo2ktGPJcZj3eVs9QOmKwdo4eWM/Qw9pUqzi7c60DojpNuZZYPbC8SWSO+LUFmk+4ICc
mBhKcGqHDm2msY+3ZjQaGCco5Gj3VWNPt0FsR+0BOFUXX+mBogEsF0jfg8GNohSiuAvvIUIDS+Tz
moVHNPMWtN7gsn4S285ADBpbsxqcL8xWiE9l0OqJM5EinuFZypSStRsNXtXboiwtattAJ9XoThvZ
vUqCsNxN1LcdMEhR4av+rjlKP1iIsdnGeD1kMXgkCoUl3J4QSFV8B+6hM8vzMkhMLdgT6dk5LFiQ
Z9EGKc54OEDKCMabIZRoONLKFPF1ZJvFfOSxsxLRm6kVqEGbqiJ3bD9luMwzKw+O0BVHEu1I1gX1
/kRxumH3103zf7vV9v+QgMWasvzPPbRd/Nq8ZN1L80/NivWf/N1GU4x/EbPSLCL7IfcSfyXLf4tW
rB8RTpPdGmvhR7VU+X8aadL8F6GCjaYFtQTq4jbX9b8baetHa+mWNptBAXeViPwPVCsojP4UGBgm
NXe5lmIsavAcpL9kSEsYJUZVfgrhRoflUN3lN+IREgFdBRvOsm9u3hF/PEbecib2fe2Wu3GX7q2T
c5o/jLPhvTtUV+1FcZcdlMvsPXkXPv3tuwW8zdt4Dy+xfmk3qlccZq/eoBHoVYdwr2+cE9frO6hZ
C0y2Fx4zv76GJv0SXemf8b48N860Fyfy+2wvBle7b+66M7ii23bjXHY+3H0/8rJDeq9dV9A8g+vk
ILflDa2eTXZFKnvdgNCG9HqH7cdeB9a2LS7L6/EH8HU+aa+XM3s3nfX33aG+US7lm3ZE33gL1vzM
3KUXxrbe4aa5Tzfq0dpGnvmZXJVHvuWFPFn74D6/UQCOv9mfeACGNgAjL9z34FEzIKfQKn37WB+D
FVfrNpfO1tirP8Lpsj5WztVrfx4fc35seBFdzUfncr5nCs94hk9tU2yDw+LGR4ApGwziLilKuBCV
b4M77YDZjxd5rXeXe9Ym31Rn6lGeRT4wsm10Yd8hibyF8eHpfufmu/GjQD+n30SPxr48gtHfKptu
358H1w3gOiTOn619utNvl8yfrgHurrDELXdC61UQJEwf4A9s2D46h1cQvmbiJAtvPBmH3iMA2E4n
yfeazkAy5J791N3OBYexBzzKeFzO8n18DSh2B5M4OdR7wwc9yXPh7ci0JIfoYG3zfbkLT7j93bXP
ykV+jv7CST7gowNJZRMdwKHYTHu6i3emb93IfQ3j7j3kGH1IT8PluLM/53N4I8ODc4MJ7YM8dbfN
JRUvAecDJT11D+nENFyMdS7wN9ig8LjrPbHtX+zjfOwKz0d7LT+JS+WW9TkAtCkuoTFZW+GW5/x7
n2Td/S/yzmy3caTb0q/SL8AC5+GmL0RSsyzJY9o3hKcMMjjPw9P3p6w6P7KqcQ7O31fdaKAglJ0e
ZImM2LH3Wt8Sa/uQsdGuHd6RTRZUr6isVvV1uKCKRc1m3PGiIcKzg2lL97JRA+2RPHAoWEq+RkVR
HYf16ONgzz+sAIXnBvmH9MXpkvsr0y/v5ZpKYO1ss69190iJaT/jfRcSYRsv01tJX3QFdMvv/TbU
Q4WwK55F/ZaflkOx7s4INkS+SvkRX5LLCNvFbnLoVZ3tWhCbdYT8IeCtrzUb3TrS1O7nrcU1ez+z
iDYaXV8qvO1knLrV5ZNsZn+awmJbByaJuUGn+sbTcJ0frCdcy4yfq/zA56x0lSFqga3x2QcI0Z6y
0NX8bVOGC2oh3cdi3YvDTepjIWGlyJTFRXtX2q8JrbQMk4xKwjACRVklF5VoxG3abwy5I7Ub2Zz6
6moPPRYNVTt47+K1jII2WS9YYh2yKvo1fgvAtCurXo3nbA5AT0U4G58kBiddW2Erz3HsKd8iKARd
tDfixsK8RlQfkIzQvPROaN0ntyyZgxe6RyVcDrhgzXU0kd3iFx8jz8ne4qjNEkwGB6I529fJn1Z5
ON7XvhsILYBoYmhbbwmJ3uIF7RwU0KtUe5nxjKblW5xiNsYLHmTRZ5SQULQ2Hnpyg+LLhH1t2Oth
+kwzUXs1D45+Kp7qfJe/9C/JgvBPrNwtFj4GOONGPTUcWd4ce4PbtX1GoGfbz1269tQXMGbllvMC
WWEqQM4sUHFy4YkPrGVTEl+xm733ClzFg0GU6HZ8GB+cZ94Tv+DiuOvuVWCp1QrBVLPvrmnw4Ow0
y+8ZAvglfNnxK3aPwrsKmAYv7Yt6Rbg2rFU97JW1XHUbaPtbiDDFk3Jx79vtl4elFaNdkHHePinm
uwMcn47lj/pM/uKqXVvReNLEfbE2zr1AQbwq3pz+qccFlNTORrexrw+KP31K/2YnXsEJ30FC9HlP
78cQ5gWHceeETo8YwEd+zg8Skq4xE5JyXPccEwIl3pOaU51072R/oKZcJYEMEQSzgXHbrYD6FDaW
vWRlbGobm0QdMuvIcGaeRgKtWR64OpwhIEreXuWvHvAvsrfyUwKK4od2bro3TexwQvXi2P40yGKq
q0+refLOFgFw+9w7MrQN6hCD3NlC1Tz5T0MYjp95G9qI1DRf4sNdmS9i+RpOWtatKjzAABLisDph
JWBt9DHVTQ7rUso/XHvipjDdD7eeUKJeWPCLlf3ZIpZwi2eTitJO8xf0fuMJLWf6EIHXQ+Q/hMVG
wX2yx50RVH794d67d7hrKOFP2C84UusfPHQnKFPH6Gz5eVB/4GTf8at4UyvfDrMj5OaWsKZttSOp
a2e+xbv+o+IuO/QfxmXcmgfLJLyLBssqvZRHF0vsj9G6aFs76AN9zd86+oaG92LD/8TmCn0kZqmY
C43MRgR1OAWhI0EMGreWGzrpBrqGvHV6g77cdtbLSJ7wF8LjJpgWiuiQ8CIWhHRaE4G3j/dcZFzN
wwnSjCVX/TYJ3t1tjC6wXNvuerT3UXdRy302+lMXfKnABcz/74tZ5tUMOmhg/+cV7UOcYPh8L/4H
wUpw2X6va//13X8B2Uz7DzIgESvpjskQVqXB+BeQjX9h+HXDsaGfQudI9/o/gGzGH/hYTNpEpCUx
Vr3JL/4qbU3jDwdDkAfgzTbpU5nOv1PaGv/ksdHqYhLGz9MRlVgIZ249y9/6nxydMuxRyfI0V/XZ
07/NWd83cXGVjfYpFfVldJZPaRkESos1Xe8DTVtC5aL5hWgsvnh+0GW8oRsT9oZ1grqCA6nVj4Ny
Spb4PsKVKTpcBNjprSx5ToEn0B0r0VPE7IeR3FoDyd4D3SDIGmLXe/PD3KRXjCLPRGvjGUKwv3Lq
+c0tKfdckieBjtLEoF3jLUYQu+1LT4yqV5bfKDsxBUmc2VbnPRqScEDwtYmtbAfhtquybm77zKvi
6i+Y0VHmG8dJd2A/4Wt3lEeq/3OUwz5wk21NSd27ypYR7Guey4+CSFhMGZ+YIm9tUUIt87T8nkf2
NMIsMeXXXpNz6G0eUwocs4Bvg+CXBkak78cBDBpG7s7RHsqC3RPAyGsORJ621XVK4t0cxahoWfdx
+12ENj3Q9cHvjcXQt3DCjQM4DdSgT5B+RhXjTw8/nM+TVR+vUr27R3K3lVq7HnPnuUyWD+iR29as
rr1gK5zqeqPE+to0o61X8XPbpjVWozkS79VsCG56hqix9+bopz6W95nGS1hN0UM+DiebbhdqNwkb
Zcatrffs86UKE1q+mWrNZozFF0IAn2U79/uSQniQ+VV3qPpuIRrTXD8PNyE/OsftDWQH68VYj0q1
7/RuB2yKP8h0iBUYtrre9mRCQihw2zFdjcqykbF2phPsewMb2w0VNOW7fvmwMwPBfnyLiHHaiyvK
4yToiWQN7/DS1s9SLC+3rKlZVc52ph4yiQo4VjiUWd4KmPunVRJ57k4mPicdBwHv6L3W24+q198p
FvSw6kTiRgAGrK3cSyKSVwz9mt+2xbeo+Qs9dy09KriIXsOSNwIb6fJOgvmK1jlEi/LQknPg09TD
cjZ2m7Ez5/Uk5xdPGscuJ0dTIT+3Fxde3FXfyk1GI/hWC/7sYyKRyuWBLhPVwYz/FXgRITzue0FK
gqng7axq6L9WpIR1NgZDWYCGUTj5qS9DVj+nmrWznPI5U7trtPSnWS/utdJNfCAXzzeVmjZdST2C
yqQsD/GQbzo3u4jSCJaky3z4MxH9xgcCWAbfxpNP7Sf3OfTQwcVOrZNuoqYKFbd59HSiCCMigYNa
IVtZG+5SjSuo0Q9KnF4H1N4uemwHrXjEldXXzTcZ0VvSxsJkHc/6UUt484A/Q17AkHV7MwboeG0U
Ku5ApEDTbQan3jx1xXiMO4g4fR+dDem1Pnf+qyJJs+goDKz5p661m0HnBCOzrYo5KGnla1ThT+mr
0B31I3mRV2Bi5C7fHN0l54yiboCzm5/VYMA3FOvOs3ZVd2OW6/ubB3senR3m5Z9pbDIldMhixQZa
iR/mqB1JR//AAf2I4ulAnsHHkMywgjLMZxntynTrGdV9m04P6i2ARubwxrjEFDP+gAS+ry3C1fTp
rRzdn0OhnMfa2Ku6fjANkm4WAjXsXWrNb5WIN82cM/DSDxbuhZnTmvMfOu+/IVZ/1+z+GgP+NhP6
c8VHy+qaOruco/1jxUfNk1hinJan3r1he2zjHNXVD1Il4RgVTGMr8TlOQABhDi5RcYzGeG9FdSBz
UAujvf5t27z8+Wv/9mxuv+2fzwZ/FBPRGxlUc/4xL829eqzrplEBa2NqmnKuP4vjlYB9V6VENg0K
kOTsCFMvbqOzrPK3XBMHWuwQ040rw8jLqGJULfI/h+L/Vo/uv8eZ/U+/6va7/oWw/b8DNEtE3m/v
zw1k+zfS7Klsys/P8vdy5td3/NWnU//wCBm/Cb6pGTSuoJs06q9GnebQckNS7Jmo3kGe3Oqnv6oZ
w6IC0hkWc02jzf2lTfurmtHVP36Jx2/DZBIL0Jn8W9WM/fcROHN+neeAgkmlS+e4/1sGwjhb5oip
7F0qOsKUvKH9DehrFEeLnnX/vrC41++RTakQ5CPPFiS+Rab4Ul7Ir4Z2tpsgHzsfPXsahJt+lBUR
EoUo9C+ylTDvMaPVsWpAv53oa6Ui6u2drhDJQytfnVzwF/Vs1EayGiNF0kwMmkoFS3lIpsTlVkbf
CdBhesXwPAh1k1dj7g3PUa87ixcMbAbA8ue8tAhOycUwNGZgtKC4OeppbqvdLXVl4ItVO2fe2cSy
sb4qg9LtwfZP7VMvDDE9Z2PPUYJ0olanvaQPWn0dbzhQqOuY3dbSVfRsb5Hs12OycQqwal4GHQav
ez+mG9LI+mFrmzJb16Itp3XbVOZEPNDYTWviSt0k9KSduBtVTSIzEHrptsyN0TzkpNCN3geJd6W6
Xchioo3WpXmLAsobJ0M2uHxSF8BMkeiJiXe6yjWVTkXd0na4vaOjrwD9kj6TEOO5Uox8XLt22hc7
Runpj3ESlr3NlapVw8nsDLpaOtZTiK5WTGinblzHamEttnMbGEpXWANbn9GMSwgLRblIq8/pRqRF
d8SEXTzqTi7f07HKPmpeCc5OOUNT6iGraWCsqlmE072KjnGllE94YTWgvKYkEk4t2X3YVGyx6Z35
thXlDkQO76GqohoA5wSK8660GpIFCdFOxJbAKlMh10GfIrmWggP3lvEQ3++ng6VrD5lS4DIPjQio
fegxTCXmrLNa7TYFJOMVQMKYJTsuEDygmL9rZ2/CrY8PnTtPQ1hiJla+WMZr91N2nV2jdMfVPmDI
EHCScJVLYExZPrVV2NBxmkKCaSL7zkECoJ1hbzrKHrufU/6gxksW5ltNXx9BL9sRDuepY0QY60Qh
wMxqBG4yq2/2sdNkMRUQqR3mvcOctQmXJumVC0M04Tw2btc5YD/RjJ8WMhxcTNaWZGZJXE0a3cNd
k6RepOOgcGoeAfPOPbKki1OAVdIBxgydUcu9OXRMQF1wpzp4SiOdL0qXLDpxPsx31mBvUxNIVzdz
ODcsVbWBeQn7ODsRndGbKO7Fyvto2LtqwX3ajKJ+UWSMxcuKyS2Bbiq5Njwo+wbxwqRkiG6Dv1iY
Z6df6KgsTVMZO0aN3EJW0ajwO3UpbPqomNKAIIiWGhECwMDASyhigZRSW6bGT6d0/Uwlw9XEx0Nv
WI+lUHv9c4hSTbvWS0ZygAoyJHLmFmBn2xG5LLQRpGmONxgvOkPuzGfKXqWEOAwqAjQiY9LtWDRa
zaSuUNTDMhPRFuralEVrvcK34Ud2AyVm6BPdCTovqTv6BEvudnQm9UadVlNUDjTaU0ib8iahUybS
PFhdRtOkN5/nYA37SEK2xQBulHaQDWrXLIDeTAXrXKo6NdNHQ8mi8gC3emo2HbmST5YyDS+KnqT0
MsACaaSdCc/p31vNUlw3dNVpGc+FZeZWGOluNl/sCg8wa2oqaP4UObZetR1qiEVGWzI+90u1acrR
L5w57RCsVH2FJSWdwfWia66NtdWMsb3B0RjLbVMlyXJGIkSQJi58cyEDONJc5UsUOFg2nhdn2OZE
IQZ3q5Db0/EHTIr5s6/GW/4mqZLdo2E2BYN+oysYLxumsIuD64LrOhdmb8h7w64qTMRMufETFwU/
kjCKsmZYK4VYeihTRWGC0zWHlty4WK1jVn9NmYvU83urgK+zcXvZTo9ZVbn2Gr2pU4YAmkwzxM6X
zI/CFHRpPSWDyQNMDZKQoMlqMHX2lXGIM7z+RVNpO2A4AIrXiFDUEqm+NurDXYlWI952vSZMSIeY
JK/1rLkx81erZ4zd2ibjGp2UthlzetQD/C279L1J4/Ijk9SogTnp5QifTSnU5qgQc4O5Qop2aoEz
E3gTc5QeG9BNqj0pYpfU5YBiTRUmL71MFzLCRb/Y24LlvT60elL1JrcCUljI3kvWfOiJW858qlyk
k636xU37L41NL6U3zDRY7IfBmId7gvPm1wxWKcoiXOn1N4pPb7h3c7coronSK6DirIkXIaJz3FXl
dxpVrfKTJPQ5xw4v8F4HicEBHKP72Ly0TRllnEp1Uz61NrB7mm897Wc3VhgWJDWpHqvWG+2p8gfY
5/rDOEeps8pitBg7t4gc9dQOtioeHUQZ1XuWOrRhE9XRq3Aposo7eWOnaSHnBli1GJgWXX0koX6a
drKcRXxZwBiVxyqGfhBWdbEozyNOawQNoO6A1hUep2RcV11WeEHCMYmE9bGTjfiYXd11f3hIGb6U
UTH7/4NalkwF/vtnFsLvFer//H9o3gxl+r+qY9/esTy//17G/vqGP8tY49ZBs2jT0Za7jXM9jiR/
FrG4NvmsQd4B2hZU1b/VsIr7B+WgcTum6DdNN8bDf7XkFM39A8sFOuWbYcrF9WL8O1XszTvxt0MR
rUJEghxzVKxHiCwNxtd/a8pli+PNs9YDVUTDQPZQ7kdeUe8LHRRk7KprIeJr0y7DTtUkXV8Lor6x
2A0okFnfERqLFZtI8FlrVo053kc2aEsgriBI5YtXFpuuYsdRHAg25jD+VASkIoQr3BOUOVa9czc4
e35aCFf3Zgmca0nTkz1rjLFQvK0GG65jVUJ7MZQpXLQ0BsRVv6UK1arrgtHN1f7b7UjkrIf89Cyy
GAx/2Werym0eHWNZd61tHIZaf7cA9K7MRdd37q2tMeXdFHLXXovqTNv0bHYjOcq4UVeVNs3hRMXp
ow85UtRneznVediQj8kEgErfgutrLBYT8szpQDiWwwPBZjQQ4/g71fporZjtN/ny4JFskmFbCYAk
o/EOvWkIkAiBATBnLYQfbN7Rplo2E9iqtVHmH6rpxod0jC+qAeuTfk6ymSghA72WXzGiKAaY1XLX
jOpToYrm3tElgQA6DbMbecTle/OsS86KNxrADC3nrjXs2K/kvXAr+E9zvHUF9bqbVhVKo5Ge0y+2
RzSjznuH6DaFOs71GEUf7YFNEy/6Z5XqPURDVzBfZTktAJKOvb2sl058App3T71q/WhlTSHJPr6q
YdKTG3PfLczhZ6ncFXCfn+Kcrpy7cRt+OYYo3R8ienZsRnoA+KTDDrIqVPWWV8lgo6zhJvWpWQeK
7JVV7uUO7GITqI+EvR0x17IBip6EEQGLtEqaqBzUgia1YCwtybZPpv6oRenOUJR1hcU1pP7s92VJ
FYxUMD7nca2ccg+I0gKrFHePo0OL0DZLSjS9G3mfoiPC1CwbkiHBCKxAyBahSUhqPdANhob7bU9y
V2gFJzxjkUEWx90xsrg1SoC7OzwETEDr6jLU9viIsiuJh+8M4K3vWvmwWbyNxswtgPHSP8ZeXhxo
KW+jqL1UHoql1sy1g5oUzU6b9Fu26kERygjLpXnGHZo/tp19WvI4OZMeWjw6Z43oUT/JmnFbOYMK
nr2l4CvOjV7SQIM9RYq4+yrrcdlWtfeUSr09zk35BbNyDp2pK2AUT6ZPsZZcEUMyCYsSZY8zknj7
okZ9WdvWfT8u0q88onqNlOG6/ux5nXX99ZDcGpy1oeZrqM6LVV+N1iOBIJ7ldRajfjcB3vr1UW4o
wAdzdCuJ0Vzq2xf8+rwTK1vI483pzy/wzPhdn1QAU7evULsSnQAJGuHQgcko4CCvgJmb58oxafNP
wjnUfZz9GKKTmcRv4MHljpQTZnAIvf0KfepK70gGra21uvTTJjPFg91V013qeDunir89vXWIm3Ny
/60WOcC7WUOvwsk0ydU8oM9LE38sYPNaRBEsdR+onLepnu4GaHlrhJMIuTPnbFRaHCLMXcc9A92+
KD4ROX5KL3ZZ9wD/5UmJ87GYO4BJTTCq6SPq5ncbuvg2s56dwekCnXBDvTMKpmleuQXX9QpuHcHh
Tw7tVH0GyGoM00xmGbX1rtFTofSBpXV3RpxAXxuZs8tCP7r93Gzzotujoe4op7ol/CiGFjurG2u7
0ZsDbWK0aVa9BytW/XaLeAmbwVCD/Be99ADE3PGzzm2DUTsPaBoqi4yYaPGu9MHfwVbqq8xsdync
nCID86wucNFd61vKrgizWN2OqNG5B7HNck44z011UVLuD7furjpVtq8sHSiUeKYh4KbUjp69lX2l
rgDm+8M0/4gM/VmU2IDbjPBVYn3XAgT3SrbKK/En36kAqiddm4xsq7/Uswejdyp5mnSnOVkSV+Al
XQj8quh1cmyi+rWB3X+nI6WlF4qQxERnQCoZibrgef3KYqvoCs8+L8l4VrVoTXdCeUt6nMBTYT3j
yTMOqTKGKQOGLXXYFcKr69MSYFPinmTlwl5uv4wWHfWlSOMgQTweZiad4Elr+5DN76HJe5igFXQv
HaFroyEY0IgbaEpOyxAjTQYALK+Kl04rgFFUdEACFQ0lFhx75O/xsxHbQ7DAqiQApWP4O7ExOrfe
pRws38YPyAy7XgBFlhMkOxEg/z0IL2KoHY/P0juLoaphtFvIU2YyfGidBFrN8B4qm19yJuNKl1Cm
vJixr1t/yrjT9r3Fqmd7uY5FbhahZ0YvmrCOlCo9+FMxBUvb+s14Q1HN6qYikmfvXSKUoIyUuZNK
iSB6tlp6Cjlr+jynNiQsI754w+gSdB2a5STYH4WzIsPA3pRWC/Db0p9zR+l8Zap3SqqZa/hrO7Sr
5kHLBkDNerQrKjIFrbnftD0Z4k5v7IwburtfLwqdFS+zy43l1SRXFkPY2UdzdI6j6XCVAKD2m/XU
lfea1PaloxaHLiEFJ468NwjJhxkMeyCIhwqgeYP+ZL1aEwhzTLyb2jWnw9fhVvPjbCjDUX2dS0Xd
CcOwwzrpmMy1LsSijEKo1h7zJQJ4PSD9IcoZWXZchsAsN2ad8+tG9L1qryih2iIBqiXn+TglNqPQ
wBB53l1TWZJtuM/WeapDQG4c/cmeyy81Lh/6xpnWqL63vZeSajEgmS1ddi6z14IupoE/KfKC9jUK
WwvC8EK60g20NGEZXmWFVUBJIq0XZio8zUY+owk/9TKJfRlNkgAO5H43No6S6N+KM5SXNlMv2ARo
K12tTut/GNJ6yfVDXbtMGyRxKGJOA7vD1OhNk9w3NGy3EXynoM2iMMVxGbD2anRGy6fScaprXNFW
itQPDkXDPi/Kk9AyhfHhXmmshAP9bkm4mAs03jQMKmJCY5RmOdEbxgJpyh5dbpcG6VrmEdfIxMOd
4PsU1fIME5dRWv6BopcD/k1scWszqJjaNuWNLJmTXwV/rWcl36TToD2xqWwaGwRcZp0nUlfosjCu
NXwGNSP0v5mH0QlHkoHKiAAcrc5QYSBfYdYwrJVmeExh/XNC3pGRsZuSctn3y2OPNcnJWuPMcszN
1b2gkCZLCrRmbUZAq51D22isQ/LdGqgAFh0RN225xU85JQRFMfWA9SAzR9gYoGQaSOPAb3e93m76
Bmg0JJ8jQXXViS6fP+QmVwDHPvJOd3Sbl51nt4RwGKFRdzsAVNWGBh5SyKp4IIYX5RyEuJ0hqm3c
LOZjOdy2YfoZTgsokFjyqU1HZkp28RiD1CMhBcG0kMraauVJArK+FOyTPhEVQCVbeirqkqv3jFt7
UQZaBFOrZLUGLbaCwCC3/Oq1PWrzxXEHdz10XgxQGkoc7a5q1sX9r4eyUHLqge51SUnzoHf58OuB
cFQYrc3UBJoAQ1WzFJ7b24Pm1izbM9RV1WyvJsXZXhWwW+Gg8mxz0OPbkZL9z/+rqfvPRPQsILFz
3y6cXUygfUjXHVKSeqpUDZEkPKZOQupPhrXVwWtS23YB2Dy0V7rO3ZGk4PNI9sbVSdpiQ7odaq1i
2lPK56yb7FFa69739KHOtj27Z9HEw3muqHJsdx/VbsCxvzgNrY1yTisIR5CDcVcvlnFnwME8ZcX5
1wdtAbI3cs15Iw2ZYITwhcFIuJcUgUpp3qd5oJGMcVG5Eu7tyljbBjEvwkTm2Jm7ZqLRbxK8xAlG
fky3zFBKw4tHNOnKYMrgL9JEiUjazLMY85CJbRzgCIp3llDUhwL+qgMtdO9W9ikXhnfXgwNlM448
X0dzZdbPLvnkdyMQ+DvgjPBAC1YVreEKwLY+kTtT5RsnJ8dd9FTAHJTiZ/qt8khjbP7zQ6PhXFAs
5JbHinJcnB29z+WiWPo3x2OUS9U830loLjvuQ2azVkDzKz/MehsWltM+EvaZn8qfU+nBSAaPBYc0
QgRnLVc26MesCTKihXZD7RFtEclqSwEwrGTquBfPO3FOBIPvCslNq3d3vx7maRw3QzTQbKQUUMBg
qiA3FJKsqDISa21bFhw95DJHomsJWSnZPCdVHe4k46pDxns/IQuob/V7lMVwJhrlnA4AfB1HNsj7
ckR0FZotoGagRROFjNq0NB5ct/Ou+HtWo1PexYvkpbDN8dpo2h0BvuY6Nsx+Be3xA/xBERIU960t
Y3StMd1sMLl2fktiIQcVwcjbM+6ZOYBUTJrniG5TWGACuY6MQxgpk1uEKRQ2W085nC9WfF8RCXgZ
SuJPxdeUHO3RUNZKkW+zmEqAxPgmVMe2vCcv4QhHfD5ppijvK/qWJ85Lx18fFYjJEB2YuyQ1sCnw
8gJarOd1x1WS+OR1VZBDWKSKhBQnrB7X2IbJZidxHNo4wUoJzUCmptjP5Jlw36Nm9/B1W251sJL0
CPLeYSCNfJJaTlpcZ8siy4Ohbmuaeas4R/wygyUIMTSGwGfxK9Wqva9Kr/Jbq37tLT29Dfvvi7j2
Y12Ld6PU7zK2klWtEeToEUJHzxYyLLksQaT2Gy0FRD5PCi7MyvajyXGPdTwgDOHPKTgS+qRdEOEY
C6TfgzjZOUMqJpBo5qmGkPfcQLMgYReN6Uf35rlocqX5lOWFsp8YSEE1tnFd0eAIYj07FMmINDmy
ntpyeMvJ1Ei8KdmOyfBOjm2BA9EUm5z3EIuOIJhL/3BGi/VPI1bHwj8G2nrVs5H3sYZQQlgmf/Ty
Q9SEJErh+lAJw0bgVG8be7qn65kNFqT9eHjKyakE+QAur4/DJvsZR7F6HFSvADUo5sC2unSni/b5
kffGYJWU7+bY62HtZ0MNb3s6EwldMx/36Pu4wggqb9QCLROEMWA4Zg92/Bla7KFqdxYLcTzMD4ve
qSErsgioyLakyY5h3eSw5UXEhm7AXiybH/I8jXDPyT17V9N6RqJBHahFaqgPDLNUmVu0TrVTMplF
4MURUczTHYOXPph6Kv50UmBj1pzIO1sHPOkQReSEU9fMxE9mVFZadvYW+8xMKQlIjKf+bOs30xiT
oK+ZnFSzbW2bGs6pPSCq6dCh5fGjQRxaOsX4IK2Fc4yGxDSetnOlSV91xWOUOzvbGheuZQc6d1zC
Ru8a4LP0ieq28pmZFGtwmTDUqzkgawwpkYPHciFRJdfdS5/0YzhW2JgpMqbN4qJJmzgTi4HvIYgz
DVtnuJvE+DWMjB1Lo30d8KDl3nTf7sciWvzepOM9GOO9Z+Ox7ZlzIPvJt3XO8LPNezrCfWSfi+jJ
ytIfKUEvq5mMhNvIZ714arMH84O0tjd3gq1ykw3ms9tUT4vDimYa9ltkzuNKNQhma5A1tWW9s1Sc
mXNKOvHAKcikVsBNLA33mCrcd1qvnWbit1cpgEe/Jv5LJ74aPrDlt0Q9+DEw/LKDjb9Ew5N1AyAP
1rgdXPXLi7R0EwFmnYbywYDevyliHniFgR+LrdZWynaJJ2ODLfNHCt0ZnyXBanmJCI3uHLD+KdoK
3Qrt8YnpOoGgzQzKHM9AQum2IqMkWws2cVMaIPARqQ8asdGc30/dIL7SEu6TsQxwqod03VWo2w1L
WffGZq4ybQ9P8SCz7q1m3LdP5uxEXJrS6qSXpBuVgg6HsPoj68V5KtWevaW/1ZjI/TldrmzCDh4E
Q1UvtpRAlc+m54I2prDmbtsqNtDUJgKuP5ne/s+HDD29QyuL6rM40ZwlfbDUM0oI+gwxwxqCrW+N
QCrEXVySFDmn8g79IgJtpQsJPX+fS5cnDm/et7ua678jyWtBMdSMLw0K98aT4xl1QOU77dgBHY+H
dc7CNdvSIhQ8e62otigmOXJ2LDuDlO/U5+Tz7Sh3Wr9b7M9uYuaaZs2dbiVfTRmv65vQ0lSXx5Js
0jVCMWIA1aM61tfeMuZdjF1fWUA6CIRfCfLhSi8GXxu7n3VH5B6b+52Zv3Aa3xKXa/t1amCskNlj
JsJFqER2RPY+I6Pdz8xBDVCDUZYL1biIuvsoEuuu1/tvcIfvUxvnrD7IuSPmiatGpV9mJIS6RCL/
0UQt9WhK7R+b6SOk40ldbi+rcsQW220kWyotE6tJkRk5ypPueB+DknXBZDjRVrHyK9EU915FzlJR
l8ZKlvCBh2g3IR+CvW5rp16z79u+aTEjoFljevXUyckNtTF6BEPzwcRwF8ucdTIenwQSxo1APB7O
Oo1S2qBPqvFaSPMnb/Y9cVchG5nCNQk6qbBTpmjqRKJMcWfQhCakjbtwUnmi8VTsbcSthiRtqFDI
fmOeGrQVbgyhdPQ4qfmqLN73Rp/sCYfeZX3CbS2x0kboZvGheMY0s3GRfxhpLXHALfm51QRKSkjC
8G4R2muNuJFg6QiZrVwZVGIuSG0lUUUv4jUDTdIlNPBopDme1LlbDlkNHV8ZUdFlc7rXyiaUN1h9
mY3Gjh3R8C0VRDjVQ9ICNSs77z2ppieOd4VvRo0M5jQJtbRGtl7v3cXCeOo0dQgI/I6AX+KCKljR
Vscp27ASP6utPCjq6aNNoeXOTdNuBDHxetts22SMMNQ8Wx9N4lYEFERxCOFeohT9X4Sd127cSpuu
r6gAsphPm6GjcrROCEuymHMxXv08beCfNbMwG/tEsIIFNZus+uqNfkJFUVhg7PR1EzxYa89Nj3Ix
q4s/tkNliP1DMwGKRI4BCX7rkAbnQ2vA0M4Gjz9ou1+JAfx2nqPYsj9WKquiGu7BgUy9m5c5Eq1n
hFZncngzE+GXuW0EqrPPWmK7AfrhH2Ngd64j06UOozdROgoH8Ec3mqC3YwNim3j7sWOalneToNPH
E4FRFHdoImpOuSl25Q2GneNGG+g95+CNzVQlbX4nOlsE9TLrlAV82HVTnIATBY41ejjWs6TANlKL
91M0Md4bDV8KTXVImrsXD2APPbEoDhPrJlvWQ8xMZzLXz27/UFC0W1XOVwfmEs40NV+ri2JLe94c
TYu4T29izTUOM88qAll6esXmHnuLMKW/9+9iGB+DEUdjY/xKl6HZzW3e7MmiuRZMln4nBLWVi/Gd
ka5Llx6Va8Rehs4ZGQyLUWp/Ncq4Smz7u9wCatO3Jj02Xc4JUO6FQbtUNpZvRY1bAenEA910H7l+
liiILTv9Wgvnd14P2o1Ill/QcjOL9FUw3czfA2qSq4dPgyXNUk5EGP5RXNHD0mQsIbpGRdKMXjzV
wBZdRkZGRyPnoO1NqI6vggPyGVhkBUfh3Ptox/VeOVKhMgK2K73X2AL00rZPFU+hMXv2Q1ee0HBc
HwJN311FidE21zn9O53wW4CKHSVCL/pgPJiqrEJUst8O99LFtM+ZwuNj05FcjeOjkWnpTeYZt0Mp
0j1j49GhRBlzigUr5L4n/VSx/dEasMjcnyRB6m77Sdgm+gurMcKi1R4qYlljT9IRECOLiGMvqKwn
Wyuvlivzl6QIiE5V90Wnt8ufu0zbO5QeFiVYiokwB8N1ChDbBpueUDrcUmIwo8VAyQQAOfb97TEj
hMZleTzE6/oom6E4mZYZ5FvTnym+hNWzSf70fIY1usIF8d56/5aPtnlcy6GO2iJ7brdC+I3wPkhG
QGXcUCWiUaKag/UCUu3iSrwucfY2DU5z0dSUhgjcd9WcJr5V5rfKpIossYsU3yMtYZNdUF/OvtNS
FJQU6YG2oyfsvedsM6cHOUR9Fj9rXeUd2pzBda03IyJN36Ox8lwPHOHoZHgYZJ6Evb0+DbNe3k9Y
Y6nMRkiU6pD8aKoXKvBWlbe8qTFVdIt9zPN+9nNL/0x1JgiUfGiM5RFxNVdArstBs9CfW7g0OQem
mwKh9jjBat7wssjhbmrnTxOrwG5UnN8aje5gjpPdjho1DcGe6ezFaL+B/D/rSZXdesq9AXkBwL9G
HyJHikqn0XagvnY0KDOoc++lUvIRy/p2187jyTKGnIQwJ9+l7YYcPabfBUlN4GhEUXhZTXQY9t2h
apjmTPjJcSBOv+nS0LKH995dLGJZ9KMzjNGg0U6zMMrUsDNRibWBioOnKd5ey6TAx5TSY69bHUbK
5Y7tJQ8Kh/6VVbw6qJjrincJShEtUYOR1VsGj7rN+qAUrkptmlVUzMMcZs6lG0rzwYTc8Efcsx55
BntoqIxElKmmq7zj8mfaB+W+txysZ5pku4WWtRg4rxDUFm7vbByuKMTJwMHl2rLF9DefLNqmfbMr
mqA1FvrN27e0JpVmnRxKl6sOjEW4fuw6z5T3wJpm3tNimREQOf7avv2JzRI+16jLYHZSJ2DCu2Md
aJOkowXKkMeeZyZbUloW6rnfZ+mS+1RIYySoAL69eeP8ZD3p7my/TsvwEU/DpdLr5q22qsd1/gWU
lUbIwGh6jxMZraiRUazQYTOfOlVvf+kwHjuswUnorNjaSrpEA00MjxwBGvpUzOYhpnWHHDM27o69
QhPWXbPSlbJsQkcdbn805OGSxvJUVvGrPip7j9TJ11u82HXJYm+N2BlSjGZxYZO7wEASJlAwU2+9
sg3WVHEYp8wz88hLxoENpf2RynPQH2n3KLag6HqlB3mHZsZuxDlpbUAf6ORtyFD4V/UdESIH+mZI
wiNUlvIxPGomZTi6QQRZPtP9YH97esEycbC4lW+7ZrV9siVisurzF7fuSEGX3VulOKn3VE9oBH3d
JKai3sIsz9OKL6ZFXmmbrKi81dIfusXPRyy6BD66YUYjcx+XL+TMiZNIaw2kLbdCXRWQNb2JyPtg
N95jz80EMNj9lOa7TnEpaPz9fE2Fr2jNQE4UFhlAsbZFSxc1muh2TV989ZnYTyNOhW0OrXj7Myf0
DBYUuackhpCalzEduTm9s1Z7kpv1gyropiSjjZlAeoG+boeEcKh7QulP/M2GWp2IjezTpQ5vV080
oFazrsKyEbfIjWx/EsPZ7plrZ62Lo2Tty323zjBrDe5u9Zw2FMjGlJ4ZclqCnJqHZK3eqTj9QwYc
Zy76i7q0ebPsR+h7BO8s+Mp0EEd5jAa6nd10ufMLXo/ixLy5VuYIGNKl+9ONxGGPuQramvFYACYs
mfizZLUVrqhzoa2Uu5vc0Y1AQuZzg2yYt3mPxNOlQwbecnxdN/QOpKjuaUZ69RoQIrje6kx1WrQ6
43thzM8ZbZ0YT7jxFg3lq/Gp0XU6DHQ/JFdMYrPzPkrc6dEYBdQzMnCGmNNAPjGKuTU/6ECoJsq0
eznSaNPQ8hPPVKLaGl56pylwQTpHqM0czzjPJjAhPYpY6ClxOjnm7zGl99E2gYUHXktuWN+eS6LB
OC/wxtuZTZ+oxYTKIdSLxXnYDFLWvGuFoObcr/g/hNbdcnqGkqOgKNL5O3atbL/XmnQTu/1QvWQP
ILkmcGW7rzywaBSSBRvvsRvks6Y3RSibtTmkNg/OXC/lMbVN+477INrS9Cd1Gl4uUS4BesGSwS4f
H4r2BfMCYrZjTNMbsOX6m1fF13no4qCpKjoOu3WP+G6vEHkguP9RoobxN3zN2MxQOaDweV7eu61X
H4ZOW/YJwc/T1nqkLwmWem8Vp3YVZxmDw4ur/A4HF9xwawZr7V36AZMN9VcY1tM1QAY+HKlt/6qS
egkMRN57ftN66GSaB9p8nIzpjbgZL9xK2RH8xAKqtotlOT6q4Gw/ahklzkb/i/o2Jpli8vEjpYe8
s/dJ79xBJcsjiTG3VJ04x1pavxfUlU1qYxVfLcPXY/ks9PyOdl3RdZQaSvyp9dUqJ8yjmwFxZfin
bHGKyWXxPWoHCQm9SzNn25N1NO2Ix2ETAh0oVXVTb9lzMeEBYSqmxanaSLzxKn5ndz+thnpEMtgc
q7SiSrbqrk7sJYsML5N7lK8pU2PuMMlsNC04a0899u9hMNnitfUprxKOM2UrwOdxyFNJjBIfASY6
WYzC81Xz0FsG1K3ZhUsBqkSxL5wsCR51fdsZ8tKAJO1otpnM28FrU4ouUabSVrtzvZFQA2DcXeqV
96I2ysDKPZpjAUGAHZ2CxYVQBIVGIjSRUoZgAnkkNdK9B6t53CRT3ljCz7NJLmtDRbK18IzmE4Lm
WX/cpokidfqalez7yOmylXkpjpTlxCfRyC93rJuowHRfK3QlMz1vtYVChF+obXI51CtWbwKvfSd3
cOl3ZBIY5QM4Q3GQm7zPvQTTlwada5T9b8oywF9y7bbt5B+LauVeG7r91Eibgqtx2gksRFfvxMEB
0z8YG3HAYqYxJi/1p5VQnV01PfPTdWjNOU+pCdTsOoUXaE55jB0az7TqvvdQpdlVivpb3ws59bsh
x+C8mfVBK82zka13ZgY9VpVPqyJE3lEGA4S774fe75yZexMfXdtw7sVT6qfjhmlMbz0/wQ6BZshD
nvUi2/rRxMAQ9gP2ISKcAoiK1xgZjb/g8h8bfeeKCi/1ID/mWotKG5cmiCzq65wMpdK+rYquC3op
9MDELmbgjLXgxWi6aqzAVOs7O83OtbrbOK2bB7HOF6mYRrcVfiBXIAuohLHNEYE2Sd2D8BuqvetO
QMdp8YQgxYCH7BATVWQWbcbyVHOemoYNpLLJ7lfsbAHquyDp4uJrwJSzY/e/Pg2jJKTMRptO681J
1oMdsGFHpqPjPxlVdd8UZ0+RQll4/Xi/bZRzznhjNcLQz9pmsPrRxQekn0GGNdd2bJaEvOKBXLK+
/5zX4gaTXPNqbjFq7Nqw93G2dg9bXf0Gukdrkj/+/VAnaeRg0olco839yk3S07wQv8Brcy6xqZzL
33/9/UAYmx7SWqoRb/y/vvGvT//+sGl80RVjUBLLL/rnw79+tKWrzc+4SMG/vvH3f/zzNTRR6tRv
Q/g/vmT952/452t//9fUcVgFVVujf33jX78zngq119X4+//6MWM2/uefTV/rqbZBhv6vn/3na0LE
caBNHIP++dr/87VflnVmRfzfl/Jff2PjcTBFUhD/f65PrzekJ4gCU/h/3rfkv6/PP1+r5fDgSaQC
SlmXGSPNpc8mLDd/P19jZRzjgXbq63eLwrAuf/8lF4jTaC57coP0WQtQpNlhYU4EHZCa+KJs6kOV
0pPD309XTlLSRKgixg65zNR4QeuW1QURVljERvwTZ48rUlm0U/W7hFU+OKNeRNP84gxLeT/qc7VP
Cf89G+20nWYkMSY1xKGt6vQd41XUW1vx2TcWHbyNpd+k9O/eqrht/GJFSEXA3YujWtqLmKNvrVzW
T3mM8NOSPIVL1dGptQ1nkBOXdAcGdUParylnKDrCgUuLfiZNAjvAc9sMZ3N5IsAs+c4hQ7S6uZD1
Vtw1JkgeyN9hWatjK3sajAteTBFgtqcQSf8UgOJnJ2lSRm+r8+N223eakR03mdmvB0uBB4EJHcyJ
vZ5l7YrslOMrqC36zo4sRSV98tIIAsnk4+JkBPjQ2QJqed0VO7Unp+6b2cc45h0zAdIbf2mRXiyp
eE/t5mvTtTwkvI2+YrLufANsEVNMfYSfQYOaQ61XNI2tkCj4o7ZIztOn6HoM2GFlCsKbN8TI1yG4
NzPSRUjvIAkTcEijdIxGzhM0wer3GeWrkga10ZlzJpSjaWx/1CS9MNa094wj4MJD3VN5zRlxjDh9
+c1MeoqhxjRKtYd0K+GTckOG15bIxn0mDxJfBqKEDXgDuBRd3hfR+0wKpmYQ/0Ty0cIeTPPCeOgY
1MMOcQF7OkPJNNvnxSTEI4f6QYq24YKmpmLIgbiHeXg37JGL18MfrCvVZb2VoOcdyy2E9w692Xtv
sfX5yVCil6CxsvzMDJmfMZlwuMJQS5WaNIh0gTNwY0KEJlDXE2NZbKAJWsyzAHk6pMo8CKl/oPrQ
SCUcA7Aj9E6b0wSjeOhyfAy6bR8V+21UwNRos03cjmpuHIHAMrOmORhVf786KEHGlXq2/mpAWLFy
E6FajuRn0rjrMVux07HJ+KpMZiKmtnfaDPbE4fZ7YZbPE7IgDooH9OBY/Fv7z9pe9RsZsjb8cUOQ
emSgYb9oQjtR89mb7wrR1SdDl891xZl1GhTwhGdGhEXNs5n7dpnoB2bxnVdPiiDFq0NkQANZZNaP
Y9JLiEaJEq9GK/160aifpngVAgStlWJkbOuv1lybY6olj1vL62nIRik2ad4xQZQ1OyuWL4r+pl1M
WXQ4ZBXZRKbco4VeSQxvmFvhZMNMNx66YhKUu177aKYfNawLdXgDCooO75mnteVJCh6ZmuTIvCQK
qM60KCsrhC3i2Zhj5SetLKNM45SG7ehZb3XkXI1+O+SUI7r91oUobHLKWcDB8mL2onXgCSAhdtcP
lbpvR3HLvV1HZdodFO14O+In37QNFtz12lsKxWmytBl69GQkSWfsYm6w8aJVZmjCRTmtRXSTkX8S
8htMFA+Cli2Q7BxdbWDBLtneCVVMfSdl/nLt/rEVwDBaytnR0LpgTqT0953O+DMhqKL2Of8cx/7L
qUqAIoOnu1kpeiS7cmO9AfvyoOnXVQ2X2nl3kGXsMnigwwZrvhsb9PlTtn2No9L2hNUkjnMzll7Y
2QhuJ9fBDVep4RwXj/ZSrqcRrCYA6iOTKbkn6yP2ObFsh8k0vyelfimAAXdmBMurRbLSLMHo9dZ+
VdmxnPDy2+VC+ld2oyGPPqI+fRXL+FYs7PT9aESTju3GmL44LH6Vk72gfCKXy/XoPCdgwJ2RoLsz
5YsiAUiu3cheKPhs7DvGbwjCrWo5QNdBYRXT0bR1DkalFhTGJKgmDxvLMZj9bWc3ShCzv3dZM680
F9uiCdZm+HP9U0a7fjP77UPHOHwVNACb6tDKPfhc0T1mxZyd8CSvYMnI6rbW+OoyQRhGFj/FM0hf
n7rhlmcBiQKpuzWhTManWlxB0xa8U5UEBcbWx2h9LuWfRJs/hYaOXi9ZHpElZbpLr2QFPkxXOQdo
7nlHoQ3tNDMUdZZgh+0i1eXdITHI5io1ev1cNRzqBJnP1PZAaDk66lQBc9v58+Slj5NtI17tWCYb
G1GBNtxP+vK6FhUAk2bCwGY3UC/pe0G3omMYviMndWM1gwmLFMYEPvtauoz7FsfyDgvkk9EkSIR0
+TZknBgEIitlfDlz/zGI6kopYxpIlngPl9DCwSbPbQ3b4hQzotjR/YJfA1+y7MN0xaZyO2or9AfI
HO6KtXfOqWtUPsHKbejnBdfCs5ZzX3mU+9b5sWfRO5DqEHaD8aLpgF8be1wgEZGWYPR8ZjFiaMOP
7FsZwn2XF7M5LSu6CyrezhmiLzr91KVIOv2gLydA4GU3TCQRL5O779x22Y06Z0LJtXRFD0DjNWGn
rCd60mAkWwyN/cZJi4bYKM2bP5wuOHn3SMau3YdO6t2U6ZCGyuAhpYo3GMRUAinm+V459Ys+Y2Yk
3eXiNd0+G2aKK0YkeQhRQR2R07rtGJEny/Udj7XJqb0l4b7R0pn4Ney/muvst5U4iaLt3yqe8EAz
OIdr23xIAIxUanr3lIxHMO4xp5CluFAQithz2nAgQcnhkeD9HS1/ss075I0c6YsYy2SWvojsVeGk
Y7lLWZfn/grN1lsgDLTIWFnFTeNAhaAS+3DL1NjbnoBPa4Gfk8m8GAPya3pwUc/ENKla2mdXyvjM
+E5Nu7QKRHXjDisKoYPJC8bJB6O0Pq5r/AZ6EjlNIg5Is3aFpW4r23qCVZn83nARSw4w3lSIrpSA
sadSSRt6Qw2bJsxTIzXjYPbOK3Y7Im8miW24kxcctNLvxtsEFTyRfHYwQayR60c0mmKPMduwq5jm
lFXsLTshV1KjRm1s1Wsd45LH/5n1Z7OvSn+NhwTXPMF++QT+xZg9+v2ojl093xaxxVpByjcH1rfS
4IC/0MBJdg4+gm28Li38EVOzHvBrHNnf111Vdr/o43R33WR9bVr77iYtkpxkJdLwWCUQJU3fURY/
HhoLUTux27+5JVDTOQ+6PSxvTC/wvx7KQpoevnMYOmA7b33OUbq3ppEFfae6UKXaceFgSMwL77sU
1RPAdyhyC1QAum/fa1CRBOTfLkU2nnN+gQ8MTU+NPxop8JOI290EzA5MwvvRtKCzVfKuNTM6ayyZ
u24BVSgJZxkow3TGhT3KngEQKSp/PZZPqU2Jl9jogshH+UdO5j1CG2e/yDI0+onOad34pYD4xUZm
n2YNJK+PTrJ3ygq9y0Bs5rgXk3eLEFAkVXnfNd5DZk/vNBDL00SKEwF2oM9eSb7KgO82uepkVlHF
fueZ92fVlUbg6imJleOPdJZ70W/ORSNB+eAo1cK0jneUkCV7WU5n3hhxdLX9aiX9PVAjEngZ2k5q
hln/mNcFb4Feavt0ySDUShFsPQgSXiLCoDuC99JM2wHTdH7NqE0OwO92MHKQO/tVFvY91YB+rmbT
36ompimq+AVpsZwm0RPGMJFWw25QqemYVhZpm/hyA5PW2BPZCvgC++LOQP97ymhOPv39l2xT90iY
zN9PDGHfJso1IrqaSDMy9VxdsXbQwCGdTgTJrR6Tm1W6nCXGJgWvhfEN7Syj8b1fQ8pBwCbqjEll
ls4hrcHXdNmd/n6gBb47FRveXgYLxlhy6qadMcqfWo1tVHdtsCbxFTYhR8ZySMEnY787mcw2J31d
+7CW2x9R9nZob94HHfca4Nf6kGfIh8sMMNhdEfhc/0tbaDS/Xj/kZT3upA1brdDtnnTLedG1eY2s
kWjtJnHyMDeyIdj4269J29fS4m3VwgLZeZpQK2xIdYVpOIdcr5kXN8thE1hQOJAQejlk9QmcCFEy
sVp4+3Pt1DroyDNXfq3khARxNjIyA62sGe0lcIynvpj73Tj32VHpFfisC4+tXCsL4lhjKS3QZOaN
gjl1PEL7dJiZxWNljL1tYsF3BEo2YCGUOp/LDBDuraON0njGmj1znkstBwpQWmgeYtYxi2knMExS
vloKa5fBIoNE4rArEJ/kNkfgEg07pvSvvIKsVbr9pXnqzs4mTCeGp4cEjDx5+oTO014HAEEWWIRU
R7kssBKM3u54wCaqIJmO5FFcNDZ+UgrsICnzS24MySFLRtJT+i9ppI8gUl8IEAWDbv9Wp4aPXVNj
Tl1YWKfytcJXuM75e3VUhthnRJgzkdRmhI80KL3x2+44EJnie+ReC2cb3WSGV3sjkRlQP2+CXLHJ
jy72Jg8vA54u9IwTFXmw7iEewIwqmc2KVEUEawN+r3k3a5d1Z49wDR8fE/6qmJgjc4JF5k7xBxyc
8MRUpqMzngvzcV7rYWcuy0DUVkUdMiB6s7LtZAon4MgDPW7Vaz3bwbA5A22nK5HtsIyaypEGjeUz
6fBfg7yYqVP8fZ2Tg8ti683brGF2tm2L3XYsn4TrvOrtxmjBPFgP8hWJf+PXxnxq5gLwTBkHeODX
WCcdg6A6EjgTUjTCNjGbI74V0AAkhLR9s6RMCLUsDZ6849W1Pf3XDWpGFtN5Z6I03Gsp8nzdKSPL
Gf+MCIwDfc73uSAJZPPaOEyqhGPi1J9FOXb+qtab6VCuxNA6UvtKyhhRaUxV+caE15TymbCC/FkH
qG0X2zca7ca2bIelHF6jHuZTvprUcbe8TNt13tW1ktVovzm3kks3eFG+lA6CO/pNtFrPAnvndtcJ
bykf1cztOGUmV19noxzFDoELydFAIz7nbRG2rtWHUm43STccMQJwlQiEJ3EX56Z9sRz1tsgZlqm3
0CuZsCgjOKSHDHS60p1m29wKMm92+urJE0qjVifstLqWX8RAZDkH1WNSnvUuceBcHCKkyRfwS2au
yC06biQduGUbzDHoOfYgeiZNpU1fJ62vLo14LBuCW8sivwxu/we10ZNjZw347g8EGYnMPafLtrnv
ZfmBDh6eKbM+WrNDFWF2UOaV/Q5Dh0dRgwVRU2UFg1sgQbXzO+lNeDPdKwDkVkhR+iIwM8Wd1Hvk
K4KxcJGwHFRq9TerQeGbHDSBPzcbKWvDuHUY0zret8u2H/T2jvo8a5+7aj0kTXzLWYtQDFC4wMK3
UUuD9gFOPfm1g7qF7eXGD4yYRUdvml+Yz4mlmJRzFMtlIoaEfay12T+4pgv9CEEercXohUanw4Ay
2LPgVtFifzgG9G3SwLebNodgw22/B93wV5uByi6MMSoaRI+NXV87GuFMynKIsREyiQ61j3AP9qBD
z1ebj6PUq/PoMeqaOnK8bRFzUKQDcan9cn/NBkRVBLG+TmcXTd5OGfkpFYx+TXVtFVcL5r6G7GKX
U8LdaKdeRLefOLbIqMbeO1BSedwM0e5nqiL8tUKIwjlpDZLFLKPFYgiVc/YnmeN6b07myo629aBO
nXMz1CjoWxfC3+57J3K3It8LvcQS6CG+cHo9cG2LbU0+6TAcXk9HfbGt9p6BnY4X/aS4mAshUZhR
U4ZyD2usuAYsDutdWlQEYl6lwv09nVE/THR3o8FSEdeT6Sfsx9d0jyka9eEzhrqOts59EWOj3XtS
PKbq3DKj0algo3s1+iaQi+4edLm8Xx3X2ThhnmSTFgnXhaL21O/7+t0yjZs8mdA2Z8ZRzMNHx779
Aq6TBjM98Xf2PEPTKjLKzTxAg+geLdG+ujWxtASKxLt5W55K8nZOmihDjREqxOtz7xbNexxvh2Z5
s3tTOzpwTowcHLSZT9lzPBT5KFO0hh20rw8x7/ytRVRtzlLpT56xBfPW/BQKk/82lY9AFzOPEWc/
XKGEHamjYY6s7tO955p3RYssQ1QUVbD6WeHmxpeyAkTEPtWU5FcjyDpg0MRaWtypLkXZV+WHaSUw
Bus+otUGf8Gcb4QjdqjgEkTu3sI63ij9l5X1TdS4ZujyixXY3nEYnSes/bfjwlaouRqUt7airDZn
f8rYh/gP6BEVFUpZepHz9rTm5h5JlBHkpKqiRvYJuNH8vOvDziogrzuZX+YxZ1RpW1DdRXzGNgpK
YcPFg9g8AlnyV3XVOeWah+bUfY2tdRhHVKCG1O+lgQc5Tthwe6ROO8axfG8NoNwecuKxkN9tl3wg
TZCYEE0mjRXzas/kvOwxLDNJ2iYiLeY2VDxxEgAzXMaFeAOqhL4pxMFJ4JH6XU9Je2s3600n39bc
pVOUKAPDvc2zjsSruln8LDe+r2/ZmJEOHZccrMgHwDOuskeado9SmtR4tWzumYHSqCgRmiOrRdv7
2qOh7rutCvNk3qKcKM6xkrVvOSTH79esR0Gur/LAgSUJkg97QdXWc4v6JcLVNe2z29LlTmpr5WG/
MF90k9hmkpr002JUb01dEGzR5yAZhVlgg8rPxVLekYD5LceK19Gt36XNdSvcmUfeczlE6vPvTTl7
vV3daET2aSKjLkrE3ZgzfyuNHqVmAyezOteNEPEVhIACFQ/dVS2SokK9llo2DqlenOfS1l4iTEUm
pAReaPda/OXO3HTg9kYkdSv3FeJKvREbjmiv3+e99jlPs4Oi85qOI9a7quuWfcEV9SUKbw7QrNeT
RxZbnd1tQ1zdzI4XuR4GUEycPYK2fTF2e71c2l2HyjKqGpp+Cc3l1EHc+nXg//shttb/fLoCYCK5
PgJ0bEQ6bL+3arl2v+ifvO35ncqI3MwWRvd1G4mqlwSZMz9y4gciLEUbTvb4p9Z5/MzF+W2J+NZK
ivjQ8Fj5aPzQW7CpuBwpkNxELQtilNRXT9w+mVQFZUFrTyJASO3eOmxl8tdS0+wmTgiAyvLsjTNa
AjtFkJKLe2XPF92pv4GYyYEykI/P5kev9TeN6c67uSKgNF5jcgl+DxKAT4sHqh/GEZofPYyrRNhM
a7ojTOmxa8XbJG0PNYSoQ83uL2sCi61VKYvxMp5spDiblYtwYrP0Nzc5NgidyLFHDBiLG4J4A6cl
tz+1qowlXP+zmBChOD4Iyd3m36LT70kYuUkX80vv11/Uvb0sVkJOcF5echfvVja12E4lT91kXnep
GDWx0In/n8m6mNgEZJzHIa1R9qUb0WlI0KFNrceaekys0RjCM9SCjUZ8iiD5nN3ndaO5bKdD3rvF
kfiZDHVQNmAC6R5MzfpR6Clp55IvQz0AT8viefR+10WZEQWCUKcAdIe5pwGCQyIVR+0raVoE1ilr
C3ioTo48uQ5emWkh5AWf74XMvUimi4jML8dEitmNokFM+yxi4KbKnRnnTffKFgSQ7PBjtciP2sCk
b6dK7IbZWCkVQ2MNHrWbrQWEQrSRrNFH1+PRMzkhVeSFkOlICYcJGre03sOCzD1UyQSvAryejigP
3crw9kSdcFbDzL1tmI/m+pGs9evUD+WEjXVB6+kM1w/nfFqdoJZVywCf2TiyszJIWS98Ybb3ad8W
p6T3IsCy8jYdaOm4SlvT3j7Z9BLtmmk8SLsXB6dO3pTCwTrCj0X2NL+15vida79rgxUej5nLXvuQ
XoubrOIh0a4e+JIFvWo/VoluqRfGr6xS2mmYZutAxyi9FGXt62gmGZPqm3ySRUgFgz2vC1vlX1XY
4yDm8Yjp4kL43Mq0OqARMFVyZlNPzsKoKyY73dn119TlBWOSPuTjqd3Kh0Kvh32l2efVTSaeWY2+
tKoMdA0XZSclTQAr7CLOoqy66yDbdv3SZaeUUL2M7G0j76z9PLU8zeua7JMa600pHMcntq3d5w0B
cjxBCDHnjDxb69Gw6IwfWg7k44IWOZvm6/FweWc/fslj/aGSCB635DSjzGH+zXBxGu0FW4gVXhLp
/G5SSqrMVdzXxoclqvLYOaRkWpzCuoZGKQKcXvoagIYAyywwUTb5JM6w1DKAXJ9wjIFksLgSs7mO
KWPBkhSkpY2m+yq4GO3v3C1fCs9s0IXFu8qajQfa1unAWnaZnMmdST41NE1zPmMu6+a3auG5aNwy
hAMUvjG3ZOu089FQ7RvaqJ9qiutjHz/p8Rz7aqHKIh7+i7rzWnKcybbzqyh0jwkkkHARinNB78vb
G0SZLniX8Hh6fWDPTP8zoaMjha500QySzWKxSDCxc++1vqWt/JI9tGfCq8Q9553n/A7HuEOrjK1I
YvzVB5pqekvOmGeC2Sa2Ihu3sA9ppSmYzzr1FzP0aNsb2sKpq3LTRXa5BJ5NLF5pa2tzpEsKY2xD
suQ+dmkQBIO5s4KGM/fYn9vSvhh8fowSvQJXNpWQ1aE1y72KXzsw6bPG6JDkeJWyIb6p04AdWUPy
XiDhBtoWovkpWTEjNmE40ISBx4hHnTUmixENwr8jonCWarmUm3qeBhtr+Bpnj2jvzzNwZpJRkTAY
LVHOaEH47UgoF3ijVvhk1ZJIxWrFkpMvM/rKAqpSpYKNr9T7kFnVLoJkk2t4tdtkfOpG43X0o0Pm
BDbnRO+1MasWHkCVHqVMz40/ZEeYPngrECmKkRFng31qgT3wDcPcLi2SZgcG8YyhJdgUfF1gVE8r
3YoT/DzaWhPllhIjw0uWEfzd4TCI8+5k1URqTPYW5h28egRwKvVQdxEdk4b4TDvbYArUTyN8Lu+D
niTHO57vanBfEIDaYDkYDYbmKSpPDTrmVU9yUBNxCI2cuTS/hvNO/T9YLJ2V0b0D6rqPR1KOivzi
C7YJ9KEAs+5sP0mWYc6ygROaoUV8Fol9ro0x30kx7PycMURr4Q0i++wMrMk41qFJ+k++JYiFrRyw
W2S8OzMP0hUsxJjvOfWpxgRd67jShMBZgzBgORa4ODkWtQZtupx0OsMxWi5jvFQ+g8LBVWKdJ9js
IWID30UlZNiftVJqazrLimTMQysecMhjLJkIUhPsYpIIRZbmRaeMKHMvCdXKcMN91Lr3Y9vw3Y0I
ecJEyKqaY6PgyyAHWB+pxYk3nbCF0e2Y92KcCP3ymZ2bCSM+zteOdxmZWy76gP+SbSU2nVZw+IHG
SjWTtgjtrl78MjDdsagt8B9Dt7I6KLXoAZF24LiIu2HN5A1hQEuANbTLkmGdM67m6eLYqZMZAsfx
CvdWz+C01Ph00dbjohSouyPC5PK6fk+8FPCWbeKF8Y+60+obf2xnWXSJ6t2r133CxrAg6KpDzbyj
Wf5UisnbgN0ZiSQJp+zGy/1vi1YlbQSE+HGYPzQlTau2nABN5uONy8G21vTs1Z4e/EHUDM1/TXH4
ns4Hq6+Lkg4JvYssYTocyDvlOgBPYdCb2A16I3TIF8CWbuNVsmvaRU7os3dADxKChl1OsJRW1Rh+
WAbQCWUSwCzENpwgcY2te4IZ9B2X1XOjAXzM9XHfUcBVXbBFMopVoMGNHMqU2bX7nIw0LAIDOmKs
zz7pJlErPxBPiUN4JJ7ho1+Q3ZBWRznldzVRoIyudSALzY3hosD10QCtjJHOZdXdMz1+9h0yVVQ8
ssMGd5EoCSQnM/F+sHeYv1KPWaYE9rjghRJqONcYP4HCv0JN+TLUgHoyZ8Xxx8y8Ifpg429NzipU
hTpZY0I9m4mdbD29oqgvR04ZQI8/2UJUK6hK5E9sAE5Bc3VZZDOTSXeixzXj32JH9uaq9h25zBrl
rzOR9AvEN1u8IYx3vJRBGKpc+D3jphtStdNqvFge9iRD14IdzckI+YJ/1+TNcjJsi4bnXjRVefT9
+dRbxavQbj4dzb2L/ehUo/jaiagG9seokbbJsbftaR/LaOlN400v+ns7Tg+EXbKdaXV9KyN9Z0Xp
xSVFK0o0bWdQEbLPs7OVjTNxVHgMK1Wnu0ArF8XUdLuqmbxF0rJAJxJ/N0sA+Wmgfo+ISQ8xtTEW
EmvbUSAu4K0cwKOcg8Yh7RN0hgEIrPRrtpa4Q6SPDnJgT8uJxYRrhhDSVpg6J31asp/WlvlUWxs2
t8uwMkpsJb9KuEdEHETY4mTx4xkRpH+Hb1hnBPvQovOZEcJIJ4uBjIvTZGl8Mpt89HVttkUwYHSk
C5qNF2ZM/r6uSHmAJIthbYx2HqSrAt06mV4rl8P297PoST8usCHQGc2o7oPcmpahPeAf0Xnfg5sc
qsienSdqd2yv2PV5m4GNZY5HQ08KvqyMn5BbW1X2KvxK4EuxsV5Hct9100NU0oavbP/Tk3iW2qpF
XIaitQ51H7cWLCDZMeLPhduA0HAR3pmEJCCdh/OQUhN4MG0wk0DZzwN06HprH4FlzZLaNwYH+s6x
OQs40VQu2ebRZUXvpvc3yiPGJIbPI8bmhvzL4pacXI50+lhgzxYZq/cEwrb1TeoWztNrE4YjrNVy
HU43ACmWFeDjJcbPF5eJK7dq1u0GBbunbYfSsjA8hheakPS7Kqh5ZUn9BrqAUR/FXd770BwiucvJ
aNXSb/6OeGloGAoTzw+Xw0dQnXvadBStMr2T9ELyPO+2fdHTXtdwpDeixEdVoCM3qxKP02SzeWUa
oXTIPNMwnOLEu9VQjeRJ+zmO/ltc1zZCVE1bkZ5xl4Ugthjf42slPEQBQ+4h6BziqHmyU/XIiI9Y
1oSODKc+fymi5GVkkFTSUAmtekVPX1DFVi6lXvLNFopjoIqQMaGcBGSLlgKYe4UvlZN8mqMxHyU0
Cyrhsmfso+/02ZZpoKHZDQmzbKUV26YZ8bmbMJAYWm+7mpNaryNxwZ85LccgNddwKtjhNikKL7Nn
RFIBLFvqnbGL3AjHeF1dMFTTH4zYTyrrmE26dXSz9KYKlD4fC80xydpdqCfxwQD7wwuzMopRqbYT
nT/QpHKfm5T1BegpUaMQalhZdZ2VWOr4EydgdaJ15MHyqF/jsHsvo5hxAv1DjidaJ6GO/tZq8M1J
utez9T8h7ZU/gIJcmUCSjdo/Ko6oOvRvDQ8Shuf9ymvPg+Ghf7FpO+b6dKod8SuTVJSB8g+uZ/Nj
gTawk65vUi+sVoG0h0WfpsCQqx6aX/WsZ7SigOb1rK3Ne6+M70LcslgiqiPMy/3CDnuccCBadZHv
SgT6hoOMsfC3NXzrJRRS/Mqekawq4oi2MYTOZTqhj6n2fcVev+3MV2RnP8LP2SKONHrNjK5jzZAj
8dfKa3CXERo0MihUIeKaCVfFaoAvgCJgwDvASKRCfrNsQABtksk0qcPRRCEMJYsne3fchIg+a0JT
iL1hETl9eSxoh44c8SEqIN6+YGDGLDipMA8QJHEZaXApzaY+eIn6ifn8FqEaSQ6ofbWM4KzXNqcD
r38M6x4ZXp4Omyrt3tAtMvsUN9GgVVsTRhL2QtIoMxPlpsE0waAdlOBM3tgGrbBJPGnNe+TAXdAn
lAO5jZ96mMa1ZgyfXeas7SKJ6a0F+NZ/tMgh1JF+PQOKRVhI2tFhyXRHOyborZZZ4Jpnw5p3Vbkk
2Jqzl0w5m1pljj9a3QuNFmxX8wbqBcMf2pTLJs+AK4t95W08k+1QZanDEBSK+rD/+7V6vvbn5p+H
/Hncvz3k+h//B4/7tx+7/o7rfVrhI2H8f36a6xP8fq7/9Ff9+SP+/LrZss4I+r9+L/6Xr/jfftWf
p7HylUxHd4/dkR6kVnSMrS3JgDlyzfwQpEwrEVJJAPLghDbT/P+6yPKDzNO5qz7fNnrkSsfrvV1D
z2hxvUovfoToNz/g92P//V4sdGhr5+cKA2yxnKH+cfv3U1ldql7/3FliTwYWk+6vo/XeQiJwvaYC
jV95vfrvt2P4B9PvUfxVVEqbl9vXqxqCpr//1PX2aM9Dgn9/guvtch7l/3n+68OvN43Y/cfT/366
P//1++n+3L4+/nrzzwv/c9+fJ88nvV27Qf8p3Kg8AIdTOrNkuzjEmWPlu6DkqrArRMXXextYmX+/
/Zf/ut7LLDkmXKivD4NQ/tbWmuKIYP4N2fJrEGkYc3unO/h0jRqYi+E48THMF41MgBrO1zzLPQAT
YWLuJuwtvA5LPKH2iAzBS8Be3xmlPGm++1H01FVJOw7ngW2iggYXlz9oljgNMjBgicUpDIwe7arP
YLpDV6DZ9fc4mXS4Zz5xlbXNPCUinxUz+zpP8++pJcxK749ojIDoKWbtjEbGRR8WRMG5eE0xcn1i
dNIX5BX0gWvgFkrvAiiv/Do0H6bBCA/eGWh5jErs2ld5EqylA7ogqnH+pf4FR7FA/L9ww7whcow0
A9u4yXLnHZLDKlV5caPS9J1feEskxrjRGjNBm4KQK4w3AFv0J1pDkH9iWF36qp3b8vpYUxFWST4P
NUvIqIiUR9+4CdFzD5awNmoI7hFzmQzcordYTGpV5D2BwEXdrcpuDeLxKZeJzWisRxEyRvh8SYVa
SuusT8gNhykmHdZnDl4QGkAu5PgrI+xjmSSYj2yTRkgcaI996my7rG7efLeh0sioW4PeeQrnspaU
YUUh3JgRJfjwXTcqOCJ3DHeVIJO+9fcjFiO8wNkPEuNi0bY9Bm+qSL8tz+GIAwgRtVj2vk/bwwcp
Uk89aClC1GmOSTZYB+hVxGRgel1ULaL5csTTaxXMmRG452+Zp93rSpjI6QRabGfAEKXafpH6iUE4
GpmWNgIKVCnamlnLGzTf7C2snizliwdGFfxLMT0TfFwy8FzQyvpMWgOxtBWZKzT8E3NOaX6OQ+iv
zX7euCltHZIS53Xmp9BmElkuqpVukFWVV9JZ+VkRvPt1x8GNBdzWLE66GZpZU5evTYbt13eiM23o
JxeSV+lNoAhlfB47A0JDnXGSPrBrEEdhla+RVEus3wuaLeOt0ThIYspJLm2VJ/tQIwIVnZlT4jI0
Qj87BWGag9Ymp44hMAodGgg9O+vepp8M9ewhEWJYeyYBa27OuH7wZtVTdm9J7Wfq3H6lAftYUkwQ
NBMYd2Pq30bOtlYIGNh/feaCJjUo6mGhAD1nMO1u9UjyltLH7PQecToOxobuPJVfNtwiGgDr9OxE
KWzFmnIjHmoNI80MaWw2iAyVjTO0an+GXJ1InLnzzDBdJXH3JNWLmUTxyqMq11NCtmTKuDiTe71Q
KJ0Q4M1ojVkZJGtmstkuCdRHjjN2WRBAsm2YiyyZyjPD95udm0HCkZLBTSOOeK7zRWJGxF+EdOxN
GuF+nXyWAr54hrZrJncklfWqGbMPKTIEvYACw0Eh7jmmzWXbMQK0dnoDImyS9kFXJSJ1g09aGzAC
54JcQr5oNRgBi5+EfpljPkbd5T5FrrtNrHMuPEo60SE/6aJfPbMf+Obsw6fMQ0yCa7Ea2No1zLyE
yHjNg8OEuMv0C1uL6YINPTtiItvVMx8/ILpnNTjSNlYyBE2b4HqdrjdrPtrLaDrTyW+nRVNMmIOk
baPwm69eLxRtZ4AIf7n7+kMNa2KRiO6UEvSDEXR+ouvjtUntkOT7hyojQGMrZAtas+r310fYbOZq
yvvTWGIXMuAz+IP2CtwH/YvRHmvdxLifQIMVLVFH2Z0L+XlXG+Y5qOWejg0rZRDqK3i8hLt56OCA
VaYDFFiMf5BJIlyBl6Rzj2aOHWkqaFHSMWTC7CUALwyD32bvs1L1K1w472h27pBfR1tt1kiaoTJJ
BAfBalaIIgRWWyLm8Kl4h45m97qMklujl+myYDNMUQ2NJ/TQdoUP5ajzwRoO7VeOn4VJnY7C0nY4
roaByrgPDkkQvYMt82e/+1drw7wPwPSxmUXPxBcchJOJ4ipAtCU2ukBpYtBK1hwIESPzBbYX/AdY
ukWi7C0NhGHtC3FLfMIA4ESSnsIsC74D2kdwznxr9pVt/7K0aafbBZqTauoZaajXak4EUnaz40lb
ZHQW8kOPvcoz/m9yipPszHvw3nbOI69nE5jWL0PED56Tn8n06tdtBMZonF6zMd1VMS9QSG/llemN
NRkfTWRxyhkLeDihsx696QwxyDx07aNbQWGzoRrZI/FDeV+ux6J50usMAQSy47AXayER9Ur/aKpJ
wwJ/9lp6G5YyaAdo0EsjmoLU+02d4Z8KvYtDp38eUWIGMu/7qqvXugQv6La8iTJM73ymfkso3sHK
aW0DRzgZC/44bPOGHgAhJ2AsiZfCLgusGY0wOw/PBLWX/NiHyUTAU5hahTsKfWfDJqUxSYvQQv++
CtDnDHZ26qxH5bifnk+Zmlok3tMdGSWCf93kpRA9gVo4OIm23fPN+ekJZ0JWmXzphtjMUMBGr78K
m+xpmlrPcabuZK6f3NT/QBUKt6pEJaf77omN0ZItMxLEuPCXWRfT31PdvguKuyZIunXlGc9Ip4qV
7Wevo80hYlAqrtX4KFIbO3J9ho3/WFAXtPaZnNZ3FAwHhQtwEToSJ08HjBQB5nuTZcchmsOzxzkG
SZEm3tgeiRXOSx+l7Bqt2qVGmrtSxbKJmg/V50/mGO0d0/rJSSJjaGlu00Ydx5oPNxb20XaAvqpX
O6VBr+kQYyDSZlP7DGywO3QTZ/9cr78bbZfaBtWYRyncN5DguxCFQ1TBcDHyAlH51kngKXbu+5g8
pHRSFmZX7accSnPvlntHgKakEyiX1eCc3YFjWtCuWE+0R1Y++UZLWca/hgrUlpABNN4QUxq2GzRo
ccBhyiYZABC1VysJEsWm5VcvLFfGPuzcboWCbumH7tMYuoSSt/JBk+KkhffoacGVwAFhOoZ0vYz3
jESQy4XuwJafDtZouGxYMhKvMvC3EEE2XSvPkqzVhWEdAHEi93dHtZ0dW6bEuZ0ToEn01soLOHsV
xQ/W+UULG3dTtnf6mPQkflBVwOXsZIt9vsYRVPXobs0uWmW9c8/OAT6dONfBGGI9z9f8kdARoDEs
bdf9aQUWF5+PPY9iYxcWpKiGHexy71QW9N2L2KdXnTH8GWyf2a0KbjX4g3kKtVZoAdZqbS6RLERF
SofqVFv9YZy+pslcTug/wX6Ai2zDgig+AR8kjMpVXVJUUmszalzHJEAstLy91w2yOkbOLB1+BhcJ
Y6gE74Y0WGttSYTYi9T8X5bvB3w7y+epaBkZt+WPmahzNs2oZIrPqcRGmA30pGvnnvwGRi+m2Hq4
CNZ2/RNAEtKZuzCNIAQ2HsQZISP8EKfchkz/qe67RevA/GrYRxBmd5JNEa0LJ/+qu2DNW56scZZc
Rqts12Qlw6o7JEOGhJrePwEJNQEtBr5dK8AtWQu3WseqOHnS27bedTp2Cm3K6UBGMC9dVgEZnIda
R1bRfEhO9zAkmy3jZWp/QEngT6tDZzKLhQ65ZdEAPljToM/D/EYzkTuX/gDVPrvj7F0iHqx+MYJl
b4sdLUfEQVrelpo7WvV19dO1OG08awaDUhW0QKCWgCRAkPsIvWvM8nDJkAQVw+MkaJ8bRfnST4hk
xva5DuQby6m37BRLTpAcBXI5uq6+y1eosFGNmRPz/mf+/EsZg+4ZxvDbxW0zE3TIgId0PIPUtYIU
4NQtbxTZuZkub6fO+HIYVCyH8CsyjPepQ5nEOJkFQtEIbgKPhFrkk8wED6JSzjazSm2bO/V9MWkf
IBwZMs68ApZXTuEgtnlns8i+C0pIZ1PAEBczxzpq0UdGdrKKJCr33P+l+iHZmBUjJL0RgqHhR9nj
99Wcgdadn9HoyT32SPmJjyH9nQb7fxW6+vhfB1X9p4mr/9/GWQkyqP43afPlR5T/S5rV/PjfaVby
b4j7OFpcw7iGs9pkSf0jktX9G6s1CGxpmdITDN/+Gck6p8g7jm45NmniuqU7ZM//I5LV+ZutSx2d
tmUL3bQIuvqP/8EbG/wq/p7nS5Ttv9z+a76vJBT2v/+3vyT8IgM3pSkcCV/CgGerG/P//yVhntqu
jpK0++Gs1G0Eu6dtBEp52cEJvc+9j7YP+gcg32OT50+I25B0qLs6aqwV1ShFozZMl8SSk+AMk33V
tj8exjbL960lhmU4hqC7df0GZBz0q7Y3IX49mK5gnKKf0aNhTo0CTC6K8xuZoNWTEEgKGRG/tJow
Fo4JiDQBg7RKolT/wH+zqDk5v6UdRoq6YHfWVEjrddd4kmwS8RrMvX3lVmdBgQXxGO8y0+nkceTc
hv/ta1DVeOujCUNaeGkzbbjtmuw5cd360EyTRy+f8UbPHGJlxEZ0SKv8XjEIPbEDTAibVsnJ1Q+E
9QXruneS22lWDTdOjHxFOkQjtZAUDk37hmM9uesSczr7g0W0RRH43938/LYoPKg5/ZeOh36Py2vg
pNU1R8Zp0dxLaEmvc8hKckDPdrVODFghul0YUylISwc4Pf+8mxffyKZa9gs8JWsWegI17PCkuzvd
zMo9lrfkoidGAfgruiknbbyEMcMQguT9RUSi5z6IBrJ1Y8RQC+WAv8xmVNH1WjnfHAzJxs2sG+p5
hXBhmnFGVa3pTLPz8WLPBPrGdMeL3tjWcQDaJWvkWyjLbpPG3kRtNL72U5Ru42wyty10lntOFWaT
IQAnAAc0re9ZD+O8uA1t1ewsWiQPmdYP58zybtMYqEzNiJ25HPhyNOBUzteLJs6t1ejLQ9rf6VCG
FqDQ5Ysb9822qEdtbbiP7ILtk+EynsPv8NpHbyRJGKPKvmjaIcm/vkzTa0+ViyUCby5oRDl6ZBjA
Ygfij17EY/NIOll9x+zYX1oRfIOAZBGw7Mydrp+i6eXuze+/xvWycJ+KOr9tFJpqu5rwx9aR3kIt
8HceUrtd4k/+8XpRYkLa/H4JckpJPonxOtLFDVaInNv7ngERDk82tBFRk2jscqmJz8FI9gWKoRsU
imf8pSCYpK3vEosJVmD09Q1qqPrGQaoN34Bj0JWVWJIjOx44nOKV4Vn+gi4YI5vqjAJHfitcKJT5
R7+v4ie76sNtVtfmqu/SRcg0+EvmW3w/cqErh4CVJM9vPQfeFmUowGYC+0JE1kzUF+Lb0qvoFJht
tlS13R5+vyOUQljWPXU3FZWzUcSBLkYzeYMw5D5rXYBiunO/cD+7l9+3ZEwcTz8B/Uddu5K+HZzz
onVoOiBPsBRtzbAS1rFmx4UnKm5wwKgIZdCkP/R97yxpM11vePPdHbbhlZa1pNDgA2Ks8ygK6xHO
yIjxqA5vWarLNwjU7yR5FXdulP64QwfeYb5lJW6CnzLpd7//VDcNnuuhrW+uF17p3DpqfBCmox9y
spDu/LT99mLoAlkJ9shj93qXlk21wCaZaObO5CR8WzD/W08diRT4jeMteLeObRmPxI6JPj4AKW8k
VXHpfIx1qQRC6zRkTP2EATqoRSLDS1h1/fs4B4rVtvDvI0ayGxz25qkX5QsfUbolQBT2jF0Wnywt
Vt59piHae6fK6X7aHjW5yk2mTc53GCNNjUo2OQJl1FOb+t92JqDSyXG4RfoF/VZ6l6gSxRHnubXO
CNJ8aZv+Qsb8rR2J4jzQCnmg2/kzxqhre6PrjkWaeOtOTM6NRRL0OmhBfBj4X8GLDWe9nEeI1wOn
QQt9YkTsL51BhXvapItAD/NbnOUX3rXpyEL5rMVB/KAFNjEeA3Y9smJWPkmq7KaU/UB46OuQJAn4
pVE743DQznaLXmahlwCYAzznMX4+zjTtssO//9oiwoWmAgvKCmGFTuU0HqdcP5ZNoOBlNz+0F+o7
Zbmsd9fVu8dlv0PftJN9lt1e8+KiOCC+JcFQbUTbEcfHRsqofPG6osLGrs9SVcCslatO1wvD9l2E
Ky9oY1tpX8Y6AGVgWn58YPjNiAATXVrWN7E31TdqYE11CKPetHY7nElXYKcG1wBF9VBc+hbv5EBz
e0mAhf0ARvPJwlZ6KIdULJwGg9v11Qeg4+jQo1aQYYJNIDVhLjjDdJe7ur50YeLT4FThufHw2nSy
uLkefHC1GUnfs7jWNHhbsHJGeSC3yFriPVAnokdqvtaA/T26PeQDNPdmD+EkUdCkCL4kyaQosnfs
nWdbFqT2Qin37K8Mv9qSDD53VdbOuCmVSDmCHajr7iyg60vzqXQVf5Crz3xadduYBMdabjm+FnJ8
9KNpJByu7c9hHw07Om8F1k7rUTqGc6hRxtxYBE3vNRG8DeVdoYuWKDc+16EDMWsRsrwlb4d3oBiG
O7iWuAMdVVzG+cKatPQ0mig3p8Z8JrHgA5df9arL7lg6s8RdI4wpKR2B6cBUUHkTLDRTNT70oX5J
vHHCKRuP6ls3DoRK4Ss3MmNbo6G9oF441OO6d8zwBepWfMz8kHxgF4241tUdTY8SMWWP6qZgV0/W
U1a9DW1nnILe/SqiMvv4lysB+Fc+XUNtPUtDX0oAnqH8buOFBQPseZ0P54uOQ+QkDKgy42is7BDS
V4zH+6SGGIw2hruP0H5vi+IY9IX96g0oEzujNu8NwsW3UdoDZlQMD3JGOqReGiEF3GBymKvqzSJP
hC4XeeCmr+0r7CJPuBXoENvjftRoWBn/JIjNd8WjS/BYqe48lU8bQppfMf7clmBfyB/oHtus64gc
t29MWkkXphrwp1OnPOR6fHQarXmQbGZvhswEHRep6OCEcM11PJa3Y4XvkF7MvZHLD75bnn0IaHfu
4dKJHfWpR80j9Z1sG9QRlBSb2u+RvGc0w8Pecc70vuSREfhjYBTk98zrXahoJYVJsL2uzGJenpv9
VLdnmEH5i6Ync76lMcHJIkSUNqMk2nsfItd/ipC5sHdXH34LDKUzdeM0+VN/Ahu7Zn5c7yiaSIIj
3PIW3Aw7wZB9mObb36rCC4+3DkHJkJHWltvnoqGNRnGDqkfEb53kC2H1ptgM8Vi9xYN+BMZuHe0M
RkyQlb8qpzNfMORaW0D5hFrblXwRICnZCvbpsbasdWEr/BNBKO41txb3ZRODknSTWzMKOqy8I3gc
urWbuqLgiKQePkw9ORRkKu/buLwwxLSe3ULSxW1ROZrKR3CR10CsEyMBkGbixCPbo3bqjwFwq4me
M2DhVxuJeW1oUvHdzTzXtiNNx4fc508qOXQ53g0aC/Vd5Fczd33o1j3hNBGDkQVX9Cgcz9IvgYsV
R+t6b6cdrqcTpyWcNcabs87QwixFjjc6QG5zqhy3P3HgY57Oa1AtWd7Re1A464va3A4Fb2HlDm+p
AyAJWN6MawoK+HOcKjQQKafMoLPso4DaJW3T3XBaqFZ1Z+QrO8adkXpeh7SkHHeZ9KYtceLD7eBV
zlqjwLzIsZUXgrExxfeog5JMWLvRc9tzY/X88fUU34Fqq5CmtsVTS2oWTXzVHiE2wPQS0gIPiDFh
LpqvF2ND6wS0ZYOBsVunzUR7qYfE5BQwAojVkhfPMssNNl0WniJoyk3Q16eJs8H3fGWAefVqW9qD
kuazH8ZwuPy0vjFjQOQRrMeVk+YNRUecnBo2Wolo4u+pbn4QjTSPJChhuw1roqaIGTy7SL+36T+v
zR9sDyPseL3/zyPEADfDdWEoivY+lEAkinwoLxR9eEbguxUslsFCRyGfiHBamqbe7q7nJ8OgI+7F
vGlObpJuwrCJXdJYYgsXJMkIppsBypSTFRaH33UC+tXinTpjwTB//CIcdfm7rLQmz1pBC3/SYoJK
rrvQeMh/xIQMFPEflQJQkA3pgN0je5nu0dDHrW6nxq0k+43UG+10/ShzNwYqnYPSZt3v0VbTJ+Gi
6YzwpOaLv9zX2OUuSrLXsBRgSDkUDz2cH8euivM07yMjSfxTLZJTOnow1Qc+UNvIisv1ggitcK3T
xQxTknuv56/fJ7H5nBWRHLai663Dw50aNJYDk93eN88+A6IzXEd5vt4M+YKtqwIDpuEZW9I1qE9C
L3iMCN3Nga+SrzOoTaTC90Kwy1UlfvjYS6JtigP6xZNss4NKfOpu7SCH8z+QeEQ3nYdWvMYztG7x
qz6MaTzdWIbaUYa2eMgetXTM7oHQbn4XjvMtqKYbtw6dbVE21tKCI3XbDkF0UtlI3nNNnyotjPUY
lrS8uhLvjuaA1Vco+ofiLvG7aOcz4V0ClqovyWCRNzRXXnMnISc05XrXtZuQZX6x1ezEPjZBKoBi
mMF9EGTv3dC888H1J62J1INves2OxKlmKYdWPUzCVg+ILJAJg3ihDCrudZSBC7cmUnvwEg9wMC+j
wWwvUb89lnAH2RKQ4Dp0DOFsfojhTb2tUi27J4IEZBwl6BJ0VvnmpMl4U83ixz6AjNA62jHtcn+j
DxHMFxNsombYDx2pxEQpJAWd5SJFyuEE6A/1qVOX1CSJvjGsLz+lK+wlTvOE0JK1XfuJPW987app
2xpMZ0K453vXz5+LSQ+OLT75cFU3IaSzrgzXIZDaV6kVF6kbq9w0nZXMR8wLcwVtpowbvJLQomvN
HVbEZcMZRw4PTGo7abZ+GA3t1xgE6RacPuIJUbNpbmETwfG7ibvGPaiB1iFc53FVm9OwwaxT07bt
2fDVodccqp5ZdoujYwP/IrKD+k5A1r3RiIBIMrtcZVqCFOE+t7sP24jvoglLaSYoVD3kyJDa8qUr
HpAfPNRoznXjKniKygU8OdhXcRi8hDJ+yOL4qbT8T8QmBPXQi0ZUeKo8aN1RxnZf1vcBySaIipeG
xB8WEu3h6glnb3VfhzHcsR7KGd1XLbk00cSQstPDtWzXYVkdasBno4qfhOjdVWQqG566+x4DN/Bi
90kvrHtXMYmb9eG+rwh7xKSh+QyN50hk1bdguhjyFbgiaQCNKOm8GnTIMDvKB87FvDNHr4OHjvjk
LbU5qeTTDzsJuSq8Bv+2GD/9jOF0VgPaSSLPOU89u9kGx3CLDWZpBl10TqsvpAngs5TLijC+O1pv
nmx90pekA7bhjAIrL54B7jUnbTgdLWPrCwzwZYKhoh+MO3MgctA2TJYcf1yBmwJEYx5yXMKaOfQ3
XhnXjGDIFnDtKN8VTXUh04hJsOvKnVEx8yTLFc20L+5pq3B0+PYLk3H2/KJu9jSrtYdaJu/RhLkA
/dJz4EasKv+TpfNYbhzZgugXIQK2UNjSgF6kpJbdINQtCd6j4L7+HXDehtFmRi2RQKHqZubJIqVK
DAOSkmj3OrVWeaBfvRAnZK/pX1BPhoMHkUClfXiAlMlTokzURYbaLq3DXdqWEQLDGJ1rxm1jbVQH
qETrqqAnKE91dGEQhIDitFL6QO34ZnnadVP7YIk/NFPSBW6a6Bt68TKKFl3Me/Ty1vtuy2s24wdR
E/VeSxWe08j5TEBxbZtqN2qJfciA2Qd0wK0TAx8VSMDHLCG5nKDYcmhFxKedVs7mE9AhSMDwntaq
GpnUc7pkE4iHRg7HHhwPPjHCc2mGZhX38jGLMxxPRVrsp9zxnXh+KqmSWeU0LpGeOjjukrDRshkB
1XzzKDz8k0rQKHaD4FsTdkP+XZwrEyYIQqoeHrWQqp3jXFnG1hvJlDiNQSm9TdNPahVAi8dfzhjY
VHHZop4uWS5CGdJGsQhYg4xB+Z5GhiEKw1OdAFWPse4gzKwsg143r644iUzlg1s4x74iHZIFnGmr
YMd2OH7M0iNqQnHQF7Q0Jr2SgrYGkxgFVBw6B3uH6YMdTqmXl8k46xQGn0BV0I1p8I7MCs8I1Vz7
zB32jQlONFVjvG49Dc0/gRDZB80Ok+CvFTI5jBMDMdQAg2eO0Xslu1/zJZiBc8R6+SSnZJ05+Q7M
DtwIstyQKP4krvUKyyfcVk2JCNOrIxHCLRmMYtu6jPoWhFhr2Kds6OApo7rr0JysgF0+6wLz5MJ4
hsK/1F+3z4UZf8JTyg4eSFgmT4Xx1jTh3qOUBf3ZvKi+uuqhfnNd81uvHF+DMQtsES07xXZbFPlT
H8fKV/BKjnOIRxgvabRh6MYImQCma+X90XUH4E7ZObUC56B5cmcJyCgEu3ZzAuIFMv8/HlHtahzM
q0M3iBxwPhVJtYVa0+2xzQEY4QQ5l8b6KS4njJ2R9pkPLe8v5LAxagBUtDrTiiVWigvpnYl9tslk
8aHpbn2qHMLgXoY+T66ntmubTSXQfDs6trP5UDbzu5d1L0Ea/y7vwQbF+m0yp99at+gvw+u4m7Lu
Gk40M+UyuRTWQPSHwdalxx/lcPRgDqLBWdoaWeGho0UNIGGcr62WHZjGHiwaIPnsAX3O1sBDvZPh
k31DDwSEGlfRDk+ABKjkXGUKBWgopbazqyZaSaOEzAuSG6vjVaL0HceofW6qitpZ7zUyzAdAYAR+
XDINhvsnVfl30tsrLBAtjY1LRLY1wBniIOeGpZJ2HN2VzLg0cYmzXSz1tYjMt2ie3pqOmKpbeKfQ
gt6El+t3Vjapq5KpdFcTrrRNSipUqmZma725aicZMIfONOBAFa6lQG3JsPyWIjwxDwT77ha3zNIe
kikwdiPAKFh8W51NzxG1cKvNPXGmeq78odYlEfLq02owcRl9/kQ/K8Nc2gpZVjidDvIeDZ3eJ4DN
kW3FK8ub48MITnyJPN/yLJmoUrfPMHGvCjEb0tbBbEDWmwo3ntvi9OpqAqNak34zryejlli0pcyS
LZMlqltc9A/sdf8uFSPs0OxV613TZS8VaxlpcaTjk+4M41JLWFFCUWx4rMP3owppK6Ao0tZt0wOR
LmMR/GjGANVE1doVl81AV9XWyswXvtwbttPmQJEiW/uRmqZK16FMwF245Oyc12Y34PJ3Mm8Tu8Vf
lpSveqp37LrKjZxAZ2gsKOtO9j+zXf/QnkaOGfZP2iUu13C3M1uz/Kxn7xxwaDPhd12vWbMwQNPM
J+qPaSjsHucMqSFvyGwN8hOVrVyFsf0Dnkag6hv5phLOLZRQMqbY/BA8xJjtLEGDkNC6lss3Sj2s
XV29kAxxXvWq+7GYjUHlwPBvN+paViCzeM9+CL5wmAve9cHwDtwkL8KoSxLeMYcZvMV4nwpgyehb
qcixkZW5b6nKZplA0XYKB5gQUN41vGvD9zo/EDMeRiOlRsV0vmXNkNwyf4Rj/MObyQCCUc42neKX
QFjHrpklwJ4A227bf0RlxS4X29PaHJrLxPEPRsXVyy1ch0E2bSaVfrI0fUsXF4QS6VNbLtWFq4nq
7lURUp3eAJLEMKnmF7JIpI7E41C4HHhyXKShwNcX9GHs5+soWTgsQ7PFUSaPzkLd4ZnBBJN+sgMg
m5Xmlf1THP0k1YaTg9yT7erA8eUU7cmPPmJyUI0M/FiWMzZxVc+9Afq8ENB/GnrjCx79fddnO85o
V3J93kHGpi8bqIJMFSAgFfgnvGqi60R0wc12252NB3qH2LXxIsHOLtDTl8G6kalRx6LC6h0ZLQJa
EvjtUjjkumQqhWV/2iStV3Fo/UtcgndElB7i3Af8itGuBfOQoylSe0ZQQOX1p2DjuZ4hdxGY5keu
HMyfjmxh2I6j7acGqT9VHuLIJWenGHrbJIE7Cn0mxCoMT9AVyH2rLTov8yLLOy8nCIf+KPyakv5N
9ZO6jaDGEK5fr5xzNPHgBWIAbxysg6jq80jsXixSEqfpS0LAzUoYYGa4Bh/1ODtCbQAaZU7cR3m/
F3BPVqgn1SVw0HcIxX3Mc5dtS6PCLQW0eeXW4RcVEywlMzAjo83OPWZinVYhltA82mYNrJSmmrtj
lVAnXzTex1gG/ZVP8+xBTPRYD1HMnJ2c8/ooxoDewzI/eHrqHSaXLHdQ3oKwz/xeL6+WM9YPtqtv
tIAUSycBVmaqBDqSfMsETEs8VtScTZJRAWH0XMObPTkAEEoeHYEm/5kUim8VtdnrjC2PG9RkTLXu
EYQFs8xclLig4HIFjUdto+PQW+VghGtcTFRLzAxdY3pf9kp5G+HrA4rJMbG+FTIsT65HGG02DWyr
DhU1fJa7msoPQkwVTHviR7VhH1zO1E0/yX2Y/o3EDN85hKcwpcEGV9qDbiNh0WaMZ6PoaUwSyYc1
4wJLO+5Yjoh4uelB5kwJo4SmWdukv2HKSY5FIScXMwNr2uApm00do1OOSWwSb41u/WYJpI/GvlH3
hts6SB6iGMdfzHyigurZ9TDghFPDvmeriFPoYDTVm8YGiZx5Ym8OwtB+o2mEAtH2rIUyijam034b
U91u45z8vt7YW8vTpzM6MkMbGstOo9WPdAZoBAuXB+NMHfv9pYCzeaJaaD+TaDiUWv52/+ORZuRD
OvcvMXyom9VM9LkGwPG0At33/mel3IlKZEvUjw2DpncO7c74IfWJyLCZuBe0fvYrc8S5ld9VepRu
+KLpRmuz8nJ/mVP1oYOSgQxlVjtqVbmAla0/5cJuj6LGdnP/rWuO881C4irj4TbDzXwTs1sA6+YY
W+pBya7LhbYlF24cidlDV8SozwumiF0mPDrO2XnVM6fTWHHsBPtBVg5L2m1AaI0oOT7li8LTw/M6
zwXUqcoAgB3Zc3OunMTgt6CJEiqZaQNs10NHPe080y8YLIp2U/bBqaoocb1/Oa/DVZBS4kEd7di/
UUXYhQmCswG3tE9kfrNTCDyeZplrOcjwYoQ9aI8Y/20c/OSLAh0t0wDbnj/NnJpIzyOIiv7n+GNQ
Vx+MuzUOPdZwsVoiIAADAZfGT5DM+lM9kD6rKfF8Yrz5KJrGOrt4Sp/kTEK5w8JGp0ifTLesUR/V
2DjP3hzVT2bws9gzROfGlOVNzSOoX5EIw+eZHvgE7eqPZpoOTumqXRjdhR81s7WzWjoUzPDGpnob
GVUMr0jzTsIGslNxXru/REqewhIv3jIjCk0RHnXL7dbl1L2Hepj/HQjB6ZlpvwSd2lajDBYPxyoe
C0zU97EplVo8ruh+Z/PsXpLlRUK6PNVhta/Hyj2Z4BNWMnWwPS5eDdxS+15TzXlaFDD4GqBTa1i3
Q1xv7lfh/UuYGVRho+cMFHJBPgxlqPj0QAUPeK+h1zY0zAB8O+myh0M/OXLACCb7AD99bZA2CuvT
/SUN52rBMKls0wI6YzDNKGBjM6I+jxaOCIpj4NkYWBmYuiCgEwYs9jkOk4cCnPzDVGMqrTl8rbPF
WzBN0A00ob6tWBt8yXiiK8zsnLmB9WCIGcrliPlsYhGPnJGjRIupLiErsbl/xfsLeRh04KBho1Ub
WYBo6OlnT8tTLpnkhB0xyU3nYnem8kuRW9uQao9NJI3mOYm7GYbn8tU76IA1eRkf16XxHEJBpb7I
nSm7qriOROUFp/v36+lBvP1vupTRObe+v+/68r63vposgt82IU2C1Wux+ELoatyB7hqPhbv4DaOG
R9eSJ6Y85lq1CVV3LrS7JQELYKOKt5Gzj6dpeK4L41h5Q30NwKhCtgltv5uKsV21PZV0+TD88xJU
7mlBSlVh69H7wUxYSfBbFMn8C1VT7Z1lnjsSsgbCOAm/cNrmUQUhILzCubQZhIv/fvQsphYg4tx/
qnTxfr8b4DHF2w41fR16yjhZqW2wWvKrKhpB7nh0AWmtG11S+9/9X7E5UV9CurkWl1G9mI441KTn
sm9IwC6rZafr53zKU77Z4f8vEB1oWjaSkzbN/GWaslUJu4ZtV0gpRMOg+r9fEY84Kpqr7p/B/XK5
fxCUzEAYTwQeSh2/LzZ7PLTpcjkKJlNeT5uHoBbRv9+FHS3vPI+Nzrw2Uf4r6sp+kMtLX7OJEhJW
sS2tR83xhn0uUnVCHWO6bVpvcsCNPVp4hPPW/jF1B6adpcd7ReYOQQ8AOft1MCEWg6U5FtqOQe70
XjTFWVpa9ty3ko7rBKumYGbdZjr6Gc4ZzKFcHEzzUPePCccXlbXimlEGKjoUHd4jfRN1utgTZB/9
Isl3rFTFV+HKlrNkw0aKWe9qoijFx9pWHiVIhv8Gt2xHzx1okNV92eVAB23hPtGFaPlDFCzfOXnY
bTKi4s8TaFRSEjac6ZvlMNUGN1DtMcV53JspFbhlrs6VIUCh1Im+J4xp0iiylEG5OfDgnsu3wu4G
NSyODnUniwe1yP9xoSBMgqjqurbaaXYsX7BdPGGPyP9VBKj+W+T6oH4fDMISpE7GQ3v3Wfz3MGnt
OjwatTeue9u0edQQAfYc3GYNFrXvJHiOlkTQYKStbwBRJU/ECZuK2JDN1jJ5npbh9+jQoCZtET2W
5C10ddEAQZ89ysv+87HdvVBVP9qbHjZHP+AWExFizt1EULmwFYaU5Rk18ie0Ru3tv1uewsttlCTf
Q1hOn7qgcXYOOKb8p/J4JuCru6vJWjSt3rJuadSfl7rVJEu1N/NuIRMReB63gp2rZ0+mF2Jv4Xch
1M9V0jtYbxDeXoKw8SMBVgnYDRHLbrw4QhM+uAB5wpy46e3efBmEe70/LbGx+Pf/rcqTcQf2CVVm
cbDcn5jD8quawD/RVrMj4kLoyR4t89MDsjtDHPzvTafWgqH7skTcbxhjwHUkNar/Mh1A432Vu78Q
gyEnpnhsCGjPalXr1W42IuNlNPMnOoP7fyGVcuHIJM6cC7Sxe0NF6uedxz++fP2ZtBtnzsiAHTak
u8AmcH/ffBFQALuWimnHm/jXBhlRg/qhfiJxDqqxm1caWHdxili4zPbNJrkJWHc/FhCgOWiMZ8aX
//3IEQHUvakm3MU82VPDmQ48LBf6Kw/kLlPdXkH2SeA2U/xaZR9l3D/Okxr+cWz2gX6OL3dX0QjO
qzp2qGj/mhhXgUwZGvGJ9NOBpcw7DC2VfUMZ/Bph1r06dDl/5DmiMzAwrIc9p4A7dCIZaC/Gn4KH
s9PYwHtguFhy+uloWByOR/DUf2Jr2HUcnLeGPBYI1mdF++sKcs0zHT3Y1SadtyvuWXs7u4h2w3xJ
eCglGjVondUcoQNw5B45srH4swA7A0YniiCM5fKKR6xEiesdjNySaxVZHjFeogFBiiOGKhd6JOHJ
HXNHFtcl6bCGDzf7stb1XavDI6zLv3c5SQ0BOUN4ViPlT2iHgcMDRCbVXvap+9xYyd9Wa+rnFGam
P5JQGha/lTNUX2ksrLNl9M9mRsuNo/d8JlOUrbEDNn6ude91l5E+YHaNMvWeD7AGoYyme9BT8XsW
Dc8T05fL/XtIhXhPJ5GeCik+7kK3TTfFxeon9PUy/oL6Or3rqgAQmwRfd6VOsEenfYT8Ngzn8TY0
Ay2+giFDXLv1QyFp+EGrQG8IDeehx2qAWUcyMyetghPCKZ3/e+gMhEhSNuZey6e/nMQtPGgKRqw1
sE4240X2M5j7DgrQ7IiBz0f9FVo47zWHeVdT45mvLDvjJWSJCsKp3N63BMRTRnCNQwrIIGoxhlQU
sXgP/y2WERbfIfvDRIIp2nItl8BuUO9Z3yQAR3+o+vIh+Mt3bRwnqJvAZ3E8gn3A5YTSs0uYWF28
JMeoZ5NX0FxgNKKEFcnkgyoZzjoN6Xye/d5RaZCmYlN/HWz5ZMwq+dby8IXGdwDrRaF8VwLX1YF+
ny3T2+tJUf1/F2SbXXPTp7dgSOJ3B53IWDyBpgFUbpjMAw0MywBssP27ZMpq4m1cN6/omTc0zBTZ
w134u7/Ey/vIlz82QRxsjDK7iU7FS86LNT+eXqI5n790vDcrpcGbmjA5+Awfiyehhj/trFcfRpVR
kcTGXg5M443FPDiqFM08hfUTxfGzTYHpJoy6cMcscj4lUiwFkW51a4aP+1ED87O6FaYN9CScKTXE
m3JOjdo455r+b7hb7bwcIguJnwt2OPdidqZ7qV02koJ2DdhWqj+OLpEPNV6LhrOwFSCws1OGo5Yv
vsgwoRVLGteATIk7Bb9haOFqAMl+UwEVOXoerpqyQxnBehPouUkgLHptbYN0UMgIpfHUo7XIVS4a
fdtoCu9l/4PMrul18QBMlaNI4OhbrT5YoZvdnPBJGB6DWbSdQA43Q5CeH2G3a/AUra7dlHS/Q+dj
acVE4w8M7LZ5WzLLYPySxGVLFCpFlUHKHGyHQzZqOVZP2tAyURNwCbwvnNEQ/TxxyvNM7gWSqFZd
ioixAGzvyYM0YmvphYorStnGd/YfwE+ld+FKg89KBQb7UHz0+OtYDUW5twvmL150y+JEh5WDgYsz
6lcXimAT2eZPq5rfulTeTk+Cc0hTmIbTbh0FC19OH/6KmVbm3nX3Sdszo43kh2L7ehjj9GTSRVXg
FyXhlVIYaPXbKHSZSHZw6LpKtdD48HkgnG3iIH4GFn9k93ydXEo+8CKSsh8Z6H21eWwDn8nB38p2
F+i0sMHZpdgqzc8ZWzPMfz9AqyQO+VlAZyG7X2/52X6kYapVSDS086YHd+DsT2QbbFHsxWuaghq7
vrTPtmmOBz6rj9oxAuDTTXKQkCBV72hPlRYu/uy3HGLs2amMPR0E4RXrs5YAg0HTObiB+spHRu09
sS12mkMDNjKqGHXLZZlmClLNP2FGc5O+MF0YV+3RXppNUzO7rqIYNoFuHDIXPlxuPU97FvSemvA2
OGhW+6/pk3CfNIQRgcaSADTSh3IYgCosmn6FdWuwdB+3J7sCYgr+6GoUDUc6mJg65r6GWehwF0wD
FKted3Y2BpOeec2pV+PXXOugZukUYz7QrgOu7pUup1PT0LOWSD7gpGLsxzrKtBFbc8L7vhp1pbbA
mG793GR8NIQh9OWinXmLorpcm0l9niLvWRQ2hShKA8rOh5FF82cncnAUhlobWJFMTewsNr6jW98m
fcccawLaWXUIjWGGF9NDxXjgzEF0KgcxGdovA+GHdd7yb5WywakM3Z/QnLi8Vz0XUJKqT0wrwbol
lADAydnompCHIqCldE0wLdg7VYyCZuePHNO3Nu0kqz4tpi3lBAHr/dJFjGtG4H2fY+c1nojwBItb
AZm1a9vvLBRnhIoA5zlhbL2rh2Oc5TevIxaahO8pY7c1NvlfHNHw4BAOw5DqH4TbG4941p4CiqRT
v5/mXnwk/E0kifBabuJtTej0J9U+2s62a8W0r5rCpw57N/UCF3GAbjSol36m4k3HimHMrHdenc5M
LL2JUKTzM7BjIhCTPTkufTaDa9brIVdvnWO/qKTmLlseG2mO1TYU9R6X6TqrObspqg5rS4HDnC1s
z474kkm9YbyD2mIMK8OCOBUNoYBU9TU0M6RqJruyhqGWpkvzjZzIrc3pPqAhi8+/6vUNk2CGGDJr
dmGore3C2HVNox0niGLzTIdkia7MojNHDRr9PE2cMGJrW+JOQCLP/njMBrd2lb4qLqQtvU8n16HF
hyv61a5YntIyp+e50LkfbHeHcewh7dJ6qznB6LsRRvpGdzb332HHvtY1CrtZtvikUsqKbJBgrqP2
bDUOxdR+6TpaXzEHbKYtci1w9aw/c/tHhAhYRS19JtPd4qwt6cAUh1HYnk/cMv07hN0lwMRwMkR3
geb6VIKRPrLDneMbMvZzRSllRUnlme1MQ99O8FdXTCMNryG43vTUA6HCDTBdNo2kLKvgBC3tfIQ0
Yb5Gk7NR8zjgQ5NoA6rnqXnV2vQTaZqLPR8oJwa95eXZJ8ZXls4WwH0yqed4bkjCm0QQG+OnasLU
97z4xvWdbt2qfI8i3H5YtcA8IysUnO4+htFb13H+y7VDT2TDnDEhPeMs5My5yI7cr7fSyMEL1VeA
bP025kC2QhWdUZm6k1aBB5EaEhRSFn9on4Ezp5CuDXGQSjvbcYJhgeMN1HI6KWNmeROomS2C3wc/
Fh0xAUpO6RXPU6DDGMFn0Q6eu80Tk5oKrpmTKF6xaLrbmrZueklDX9TkgYukc7dFdOr5Oq3CwKml
W6tPn8aKrlLLZJDTmgWxfzAvWH7INASoW91DgnsWmDuPptoKJl6cfZVrPTg0igcS1k1gg9VyKKaR
gxvpBScCNY9l+JTxXOIZqc8bWtf5NgnC1y1l1MasrV2G6u6IQcJjXIcJDHzijA8FRnBO/8YaIfPR
DbOvsde/rIHyiMA+OzVNLzqW44PracdO35aO1201CfOmNhAhtBa7a1yXVBfk9KU0ZbxQrT9QBlcG
psBd2/MUlrFfjXV/auSASvrbOWihIz2B/KcSJ7qMaFVNjxwyW1it87dbhekVahGPUsqOjYkWnc6L
SdAFD6UZ/kmdOkVQlw+6ue9AibdDNGwn0AYeuAu8YOZz27vnxdC2zzlWJhY+kiKkja3qpwqfEY1F
S7m5hCizsiDjuBLfSDWzFVoCr1Rfd3CkUXFA98qOSEOg0e5VlxaXiVp8WUTA8Yi2PqjVamXcorTo
iPnoftE2lN6NxaEd+n92GOQ7297auenTuvqTSjMmWIW1mrX/weUtKmRPkYiXbyYNg20RF8O66ZID
xwCNzZNZbrqnKTLgTQ5vXU46UOcO3tj4FVYAEI66PTO2SP4UVjsccrfFeGI+o/eQFG7ZD+JDW4lB
YQeCDaNNObSm8TtvIpDDmMOUhmGLcRJJAk4p0IASPBdvmVFyQl68XrmFpmO4cpdTi9tVAGS1mPZy
FDyD7vCxz48dvgwab2leBRC77jyGPWEDmdQ0ja/SyV+bAs/6hMmrSbyddEb3kC/xag+srF5G0woT
dWtNB7zNkT/VFzE6ez5nDCRVcMYrPLOHNW5zC+ixinvS0cX8DQuA+9t+SZewOB2gZeLAbSzFsOpw
Fq1EbQS+tvi7i1dAuQBV07ewsWFoU2rDFH0vLOdFmxg3kYr77D0C7lr0YUjn0Y3Ib1eAL5SCZZ9l
HTdL3PMc5tuQLrFHqcV7GqJAVoZYttk+RcDVWdgbpkAvnuURDhiHJyAd0HCXH06A6GO7xgkN6Lf1
hIySTtqjQUcqe9NH193SIZSvjJoyOMugTa4dX1rRhjcprKtq993oRK/EataZZUqC0TSnZaj+/gS6
MWnLb2WeB7hPzF3567hWw6bos2ltz9qFMJxkRXJ8FqX4pIegEE3Tz3U93FLV++WaMDhcKfi/NGxm
ZXr1po/Ms6+ZSU3iYOpL92Uf79y4/mS1QxXVhoxGMf0T5UJtSnC3SVgzDZni2Ye1vm2L+iUnCCud
vjtnihWNya69wW8oeDcZyshcPGa9Rxu42pi6/WHpldyF84x+5WC6w3LPohR1MBDh1NLFua3K9hJI
/BlCG77MPDoxkjZgYki5GEEXqFJ/INB4tUKNXP/UPw466ir+araiC/wwWJYi6p7rLW1vSq9vVQaZ
0ElB7AwxpBoH2Jox1uYlTjk7ToarL/CVhwpW77lB8eWhNEcJfYhu+a1JPm8QCq2fhgyd01Yc814l
WxyC48Zo3RLMR/llO+BFcnwRePitp1GP/gUBPEU97eY9aGcKh8tDZWOpmx2aqzPittQ/UiJU9uWn
Z9SKiAooUh0SAEsWmVublKGda3tphvQyUAa1sxdf9Kw9FBxp9hPAAs18G6uRS3ugaav1Yo5kdGlm
eWxu4zhAN/X2UdCfY4CVQZpQa9+7vlpw6jQyTjzgm5s1yZNt0BwZa9ZVjtXSG0DhWuz+jl4PP5Q3
jZyUiNcRyS6wGLCtZ+zOhV4vcNWSFKoDzdt7bCG2MFeFp5NY3CCwvbIxRdLA1WSGcenXyJ1hxO1v
c2DzRhGdtOVlYJ8E9Ick2CH+jucOudIYm01LLQB2EdufvIk1O8dmj20GO2Ay7ATOhXWUU70+yw17
S7ae9I5tOla+GrxKaWP4iLuaJ3TGRkRtMsZzmIYOnNdAVyAZt0t/ykjrui4bCikUSyJPh5wFJyqG
f4aXLIvOMengkkCqqNYkQc9LyaXgLECVAXhJcFMby6U7prZDco3e7wjleaB7Zw0raC08Cl0tSGKU
BP9xJkjBrQ3bSOyBw35zAlvNEB9q5Z3GAWIVbTyDr6H+Wzgh4iG4hoLuvCb8vPeHV/mljvgP4nIJ
utQ4l4J3HgQpRTMNwwatOhq0cIP66G8TTJAYLx3GHh6BXM87RlfZpjSl2DevijOOLDQdaSgINlkB
MqTu7HhbBAarEXNOZF8K/mh++JsoxH5znsTKopuN+pl2GxQg3CPt2TXIEUNES7ajdtM4Y65mI9SP
0A5JPrZNiO2Ai10Akl65X5S0Anl2M/jB6igtekuLRLw3HhWrTk00G5cC6szKmrzKnyyi8Jwcwm1S
sBKGcXbIRQjWVnafRde9uLm7zPcolu6t/j2oOlCOooPyBucKOhXq0he1KQpnGIIZ+Hd60DcJ+Ll1
DWVlVTGb9IteYQixHekHgNB0s0Xwl78mGwewvTZNRqzFpzGP2GJWz9FyOO8Iotc0xd0Ma8zOgw7F
elL6SWFi/e+lGk0qfKjzzHOTnsn8K2jJdnJ6PBVioB+EIP22jwqacmdxI+vxN7SEXGdhc20oXVrl
Og0QEU+AtBl3fcPczpBPnj1fGLdGBwcs0MbIbBK6kiaOqc+nC3uabbGGq+PswWLD0U7YxFAnFMC/
CWgSyHPQRgwYs7Fn+9lItggtnq6mbZl2tv88Sh9XNeO9VWv2e1Sef0DUaSjSqvfAq7RTTKvyKqT6
iFUKaJUDG7zKaIKpmXmid66NFrwxu9Bg25mU1jjtfOklUq7FqdQp29c4mMO1Zz3TwPcIGP/FnaQL
+jkHHWI6/jyNLz008VXf6QD+HLoNKTRZG51QpC+iH6uI8y0jseEBt8IjUlXGNNVjTupaF4SXiUHA
zD9RKIDKULHDor0W3vgXLCzlzzAMN2Xd/0MXHaUsfKWWykcDZHBolDh84pxuvZEct5zrQxR/A7fZ
dJSf7vKcWiRR7FOeDFsQY/yA9NFdomQTT4w2Ji97jEGEbWBS4XRv/rRdLa+eBVKYU20DwomKZOPJ
QEDHVODnCLrp1DEj5D5jJIBpvDPHEy1WXJvcFcT+Y5wGMZZHw+a8XP1Jxwa9NROKj8r+8dwREL0Y
wyt9vTCI24YQbpr9KHNud2WSzIfe6X3RUbxcxc9NNcabujL+RJ0PDetRSx4Qy2s2qvWTl2YvSXur
CFPeKgiTaJ0smUaRvjsaoyXbZXedk8TwQBTTa9BgCszqbRmwtvDoNlDPy3FlT8ObNrWz7+QZnwGx
JxSeGaN6YW3jyAn9aBK/TvTcxRddy39seqsxpdbkKKTDXK95mcOM0i9Jckolgh5P4l3strtD0Mp3
Itk8UbCGgjn0lQGBN9F3XaK1JEENhdOo+LJmCpyoS1SXyix3LWafVegCwghm9cg5Ja7FjKeAL1MY
bP8Cp/idMxLcSSzPZl++g77AgArRddXyH88MQz1l772uJDU3hMZrxcGVkgTo67TJHpo8+NSsmRs0
ZXZZMDsPnvuhMI+DhfQNItuZpv0YRWItatZLTz0FtMntGqcotkZS0/+sYfKLfijwmRuDIDYonRVQ
D7r9bOxePVn7IaLPAY7YcarELa6yV6Bb9T71is9MRWDJLPKewOUUlcQhC1Z/0kGYgpFO/saR2uOG
LzbljOwaIMVNeU3SlfVuW6aRjWUk/Z5BKFEBQnLXVNwPKKLNEznQcM2Zdj+PxfSSl5RVK338FbFm
XFJp9z7M1RCZprTZ73CEG5MBJlI6Q3JPva8RbY6tCRNVHZ4vnHyivmajX7NjUPbuYz+COMhwAVEt
XH6o8UerAJMPnK50rVWb0P2IR/WvtT5LpN8+HjZjzpifh+huqLyPzqNlM3oZDDkdx47cee5dRx6M
QFVtjAuvCaQq0Rn7EfHN4PnlztPDXFhfGRSTbqYOqkXkkpa1y0cyduXo3cDTXJBCVwLLr/JSjsoz
04Epx5VI023DQAgz5N+xeDZaM7jhPVwGvlg9qsLaxLHunBZ1GhE7ulamPAWO/cv1WP+Jyg6mk8XZ
K7HmC7Jq6cHgd52vBtpe0qybYR63VmFl+yHJtpSccSaeFHzwoXMxCJkNk1Vmh3rDmZK39pXDm0HU
ms6eGh+w3WKMS232LqjLt84kK0R/3lEUxXygrAimEnE/SVMBqMtV6+7+x915LFeObFn2V8pqjmcA
HA4HBjW5WlLrCSwUobXG19cC+Ko6I19XpvWozWrCDDKDjEtcwP34OXuvDdD/aZrjSk24dqq0A7DW
vn5mzPg5IBg1FXKBihG4ZrLWBhO9ur4mpJb4YU7PmX9pLbTAqTdv6FO371Djl9SyRpsX9NWB3Xp+
cCIi4MLhd2/aJpx2dr58jqotQp8YQqmafTDy61DUHhuLGiZx9W1qDtvaM9UzXgAPEeUmAIwlW/6H
x1M7i0FvTNxzO/8u0Fz3aBa22I1JHu3KiiCJoXbwsaxoNX2va07BDvOsFQmAh6zM2VtSxU3RmbvS
wu5X1atWjs66llghZFInB8LAx4MiOXjFHIgk8Jy3EyDpK5LNPccXbRVG6FotEtcJdetzRkmEHbk0
Al1yIXSNHqM2Fvdh5pJ5Ty3RJs/6yO9NlkIZdXtr2mnY6NYiHZ7NGYmIIR0rPzSaPqCj0NnciYh3
MeS0r6j4Z+Vy+REy+sD7qayjtMvHUnuCzfCmWd4LaAicIMRk5jkUvLI0WFJ9eiYuZmFcjvAAiOpD
7XNveRrBXVoNUca5MUVqIOuYkk1WxkCyoFmv6Wey75diXxfhN/JnDpqqUUEnd8Stbo0yIHwD5pb0
pg91LHrntkigoAUJD7OT+zS1bGvfi6ReayYhEPRn9yWFFKD+7lvrN4RM5z2WGpHn614Ez348fgBm
rrlH+UrDUazWnM/mV5Vyth+E+8Yc9B2XdCqo/bPJ/kAjvHVcWhAVu+0hi280n6uCOG+lh+VP24X6
IvPiCTPtC9MgWhe0bLkphzWHmb1XjxbnNod3rkAusdhDFU2oLHKt4+IYZRvS6Ia1Q3CII/VS0yqg
DehF8SHo7ZPRqPoM85/c7wVJpLEHp3kQb1PcwjgzRiZwy4eKaYSLre3AlsDpvB/tcylb7YX2+ZVV
PgIYOp8MUIyjJdGxC8MlWygLghzb04gPAVSa9ShlxHYxxDdCCsmm0evkD3qCG43+ad5TXviBFR+b
jswrc9ZrLJ9aDIToi8Taox/JVWtqWCZqLb0auT6c69SKd0qaPms2t1KF3vvIRJJHD1V5KgrrgzT5
dgOstrsyA/YJgsSWN5n1w9SwlpNlSwvJ8cyNxBFO50Wht/SsaB4y7bKqHe+HOvyOrC68ayMSit0s
VZfB05nYO2utqcaTA9Lh9mt0DHjxxqOGOoeCbSWa+vGjNZubWmS7WLnGQ2DhNpnXrXIZVjeSfzEu
QrQ8ZAlslkG8H3YvYJmQeU/BrQiwqbAeFVvWMngw0BwJH97V6PhIFxg/cquwNiKMmMOHEciPKeVT
EX/S20uflto0L2oTiBW5G7KU3UEfs2hjp5OFIJC2kZ3+MD3GAbrPmM/NrmXryON8kbi7q+MCSApO
RpSCHJ3t5RlZJ+x/uO3nP2n5dFFDTbM3Dd9xrPYnRk4IhuPp1nO88cND4LWx+09pp/IiUaEeA8JJ
jzBC1VUpC6djTafKLNG0Tk7EmpQbdXv8gq5Qz+obWzAMMgI3vC1nA1YXcbIFG5s/jB0PRYUQ7Vui
Uw9akTPeEUnXzZN2muWyi9qr4WhM+Wa5aWtwK6sC8evXz9Y4TdJLvISG+dF2o33n6p198gIQ20XG
L/AH6Ns/2Wp/ZKmZ9v+FpCYtKaVtQTpVNhC4P5LUytyCQSHcX4ZLkiyHxVMeGIxtM3nuI8s+dlPy
HgHrKsxAPEVIdrYSORVwEZ+y5Et1s6iNUrzwWA9JWHEYn6laRMeSRL17nnSI2BaSLO8ev0O/dexM
bcJWpse/+UUAz/0JCWc7rils6Rq2rhwQc7/9Io7dsTmTL0qCoA2QgHgTMy0fAlI5C5B1W1pYhLVS
v+m5D/y29WcM2Cf5TiHGGaAvFIQcMhE8kB3HOt5R5EMoYFuzzVsimM5D4Gurv37JyvrzS7aVJaTu
6K6F1kDpf6LY9diZfSJioE0ns/TWSq10H5dptq8T+vkxFqD3qjGPzqgJHOWxf8wmI77mfU2fdCpM
PLa0a/a5XcDYpwo/+Yp+RyaNx1pFp3SWxCD5Qw3pEHQ6q6+XDwUBn7bnl5vU8bwTW193g2uArqjh
0ApS9ARgS1SbcJrsjaPix0CfzK1rke62qKqsiNmL7oIaaiz9Us8flj/ZjfgQQC5g71g0nUCHXWlF
t+u6yYf96AG3yiicJ/rTd0xUcUU4ytr7cxa2ZinnLWsBUWpacFsqrXqd16CgLvLHptbOXhKi17Qj
TEX6nAuIEfwmDvrhMAzUskWBHgyNLU+i+UJXG37/DHvpbLO5yymDYiGqv3lm3H95ZhzlCG42S/Af
C9zh77caFWNA10uDKcIWH+blsYF9+Tg2dnUNi/EWo8XKDDQ73ZtaEa5FxRGn0BmyLQA5MBHy0Xc8
+tlWje9kIj2mDLKnRmZogRgJHpdPW7vAHVjMMAe9eSjbJD5qgYYxhn7oQxka8TpSprO3nIqtwTL6
befS9y1r7HXlEDzW1fRojyq+VqFE2Qr4F6BJfpMOmJWFyxAvdDN5se2M4R3ioGW5HtXQbezJIP0Q
BM6KSWV4lrCztyNJhJfBqdMzooxDnOjqxYGcd6ichNs27fAFBYlGVzeBgQTjpAM4O38uS3GJShj8
I7a3x8oOy8PUOa9D6t4vOtTlA/Lie/BrqHYsT229lFLTG4P2OdfQugtbH56byrjzSsGxfUhRbVgm
PZmR+EJsZww7YtwUFz8i6DHIZPHBNGdTZK784cwqva6FQWZ32NA6W2NLwJmOaSIhsjHMvlNSx4d/
fi337etfP932vyxI7kzClK7jUEpLuBW/3yVaYHMgMoDU4E11dzUaa4iMpNpqki5vZwX6oZkQ7fhK
p83Q1+7VFXH7KEYWo5E7TKyQuIFo7Arctw6CPxUaG0MTz10bNvetRhz0JN8U1sgHWL+I+72Q6qvi
2BMZ93pN+nFoacln0SefbjFdUWZqZ9lylB0qJiLFBAy9iCBjFwEa6wXGMtUoOXuDLOqwS7a9n5AU
iJUorJz8cfmQty3IENRPT2ZBzTISOY+KlEAoAbps28xrwSAqdFNTlB57afyCX12/azmw/ixvXn0A
fzAYSIXLIj15AQs5riF5Wvu/vvCW+edl1WX5d3UpXJctjWv/+4UXYmwlziqY546L28QuCuKr05ws
GbHV0/4j0uMJll5AUDos3YtXeCA0svpbZcXVTaWj6IoQ2CHgyhnboLWgx6n8ay3VnR9Hw0MUGZDL
U861VoXZc6YGsriqk/KG90V8vXzwWprqoeF/d0YTHbzdueYzJKAdA3h9rdftsPagQ9LISCvUSIjN
equfLganXOpg+jFBfuMLPd389bUx9D9fHDClBPWYjkR1ZNkk2P9+cWrIdIVXguhGxh/stdHXD4Bo
KLeD4rAQpxz8gjZHblp9ai0zXTzz3tYxe85XfVIYELjpvT+mIuyRKMjqPLWDdxGqf5W2z3AFBJRx
XgiBbWP/4gBlQC2tT2Zq1M9apjenAZMSpDP/GNXeuDXiXACT6NNdjpSR7nH4hvMpgPRktlDZx/Rq
9g79cytPr2Hr0eec6Ie7oxsc6yCDRJ45KRFUgXjh3OFuIA5tBpL5rsRMgX0uXfueuSNqGq4oq6h5
ccp+1aL/p67rvGkj0Y9uFkJZIqFTYhVAtp2BJYoLg85nZ+jruUgQ4Ltuwwljd5yU/c6YP12+5jD3
OWglOYGz7cIvI1iw0p62LVEMSGGt77plbzmt5v5qMOSWyROBwOVgjOfS1nDaOUF/GiOOhbKxradK
VDdhUUPRbNUHWpTPzIuKe13jVEOuwypcIKUaBnim2bTB7ekOJ2X8UMw+KLSPP4EzhuflM78gQ+Fv
7h4x72x5Mvp5dvz5H/8ubW4aFjJJmWVK3TJ1/fe7BxboNAeukYlEQ36/4E3L2RGGZnNa87odJkqq
P+eyZaxh5U32Le6sH34efHRSVveMezxIDA2Es3RyN6JBK8lGMeyrSm/PAxDy0wR881A0GA6Mxrrv
7SZe5VXpX4JSpExgZjV16+RM1d6XryhW+bMkngXgJn9hDKPqlhgt/bsbt5s+jopdbRX9JRwM40Qi
jAEIXtZz7cIcxsBU7di2C6KhObZBAHC8tx+sQt2wY0/nhSTU6Yp9LXKhMJb9RA5kB7pXg8QYE+FA
b+zEEKr4Hlo0ugK6aC84oQkT0qdbfBbexercpy8fjIZm8eum6w0kdC5QAiB8WUycOC3uk56V2aNu
G9+DVgXfJ6g9IckIDAzHN0Y12VbUhn1gxke8pWLyGui9uU34H4QyNjoj+BHA4lBH4F1KDKsJVDPG
gppz87VDhzlqzlIZJcmwN8vq1KMIW48luJXlzl+W/75u6zMHphnbMtwxp6jXU9Jau+XTbsYOI9S4
F056WZS+Ypb76pDxp+wqssLlClrY1EK3uQXNOoKzd/IXVxpM8iB14iTmXG8TIbMcO+uSkM5EG8Fe
JZsuGriiJuHapFUKwleho6JL9PbQMlk620iv98zfiL2rSV5OkuHWFoTvwdxaG+xxf1OVG9Z8E/9+
k1uKvdnSXUWtass/lXeTPxipKg1OAREZyY5ZJpuIR+plAOS58tTo/wRag8G5VeQVgIpkll7j1TbL
e9M2bgfSOZ7b8bYB4ndb6NEhmwIgJAxpaT37ttjHOTqNBvYCMGggJAx0EUdK6KxMLKZgqxLdPDdR
tC4nHXugUh0UmTCk0mRYEZm1vOukap+LPF/VM5EvMVx5bXpuO4E6KMqeCkazD2owvp6IJhiau6/T
QuUS2xH2OKZ1YZ3aUgSPtoH0kwSfk9E3XbOywyi9ZO+qCYLr8mHhcMqGKolHSqdrhpdBd8mkbIvX
kZ76LlXcQ5byi9e4sZ9sFztYYMHr6xBmrLTQJmO5Z+C8mIR4XcVGQn3fLkr55UPvS0UJFIuvr/nG
ECOVR3on4dedmNokG70ULikKs40XROAJETy597OZwE1qlFVVB4eHJCbkXgyoGnzmY9apGy0cmReB
D2Mee//VnjDG7ppq3wZLjgepxw6KftO7rVJbrROnDCBgoIfIDSPZOyAq4RxEM/AU0anKHsO218Ev
iXzfU21TyzLQqOeRNwsykYN2YT0AKdkgTDOfTaH8m8pGABdXX85PpHNvDqkzpPLCRtNH/T0EJXfT
zXrPcDSgnma92xJ2FHM2s9mx0FMz25PlvvXMydibNO87FO5o7G4QhGuHv17XTcjsf7jjlanbJjNJ
25qXdt0CWPP7sh70xkgYqYeyCAdIYsqDilEd5NNDwJ5TgGo9FPSG6W5ikR2co2Hl0aHx74Rg+ukF
LwHK6Qie2mhkZ9W34slLshvXd7ZfW6WB3sqooTMMWEzBFIDHK6g5W3q4R7vJvnj//yMd3v2dDc8v
w1NrS/Yn4dqSizX/sn9gw09MVWkj1dHKDTUko2hPXq2CwdhiAzELlkt/hoGFopwgVbR7qy8xtMyH
Jr0oETXW/clg5IvDgBO2n7poEhZ3Lj7d8DgBt0ViOL52CnZCQgBYLuyfuBWYPkflx9fftLtGY8Cn
FYAU211ieBUEktKEbNhN28VtMA48OS1bSTjLncLQuIgyQRK22BoVasdzJY291N3oUocQeEmd0IiF
hiHpM+18oqOits0QWxdneCSnESF4xp2jNfIRO0t/NRaodpl84trEz0U4H5iBEgcGjzqlwzidUNHk
N1q/74IGuG0Ou8LwN7XpxtexRhvAeZNU4V6aJKXRFm+8n0HsMRgu+u6gufI4gf5eD1EhXl1QdGvU
3NmpT7P1Up9Ez770+sPgMFldIOllov8Au+aeMQ+FUE7ju8UoV5l0zKPKl4fl0wJ+2t/c2M7vJ3WF
R0oIw3EMBsQCHZSYq+E/3AsysGHj283PfGZjjtPsgDeXa1OImTTN8rIqdF+7izhiIbIzrwqb9YOF
zHgddR1F8vz4ayNd3Jm6RjYdMvAWo8YgNG+N6zO+igCYdt82+5J+4C4iue+IScFbJ1HVoYm3CPA1
6u5ubGeRKlMpg+LqSLkHXsdrxSmP0RQutwTisf9jw6uyxN93I74F07GK91moJ1njzF7vtzxg08l0
UzrafBGSP0BXXdkIJUyznE1IF8TUGUd9scmKod4nQ1rfRxMw5Xgq4Rwvhmm7uLUZLcMvLYFCh2Sw
U6HUpAjce+O4Jo1QXy29GrT64yU006ce98tJ63JmnvOf/J50GLtt84fJYcvJLqZdO+CdfMgv/nRu
vGnthLA+EuMzqGVLWRfRjEfl5XrfQrKU/3oBEwRS/LaA8T47OkWpAqxsSMf5U10Kak0lMk9+DuZL
L1T3dZLh8F1s2FO7A4FJ1W06cbBo4+BFmcEB5OP4YRB6gzj07uuW6EO8JVHTUTuOtKUsm+vQifKd
IPD4kCYVHplRFe9II2HL31epSr6hv/kx2U78qJGpdCoGKbYwMtY+i9R33++HdSw4GXGyK9ZdttEm
4V+XD868wQId/+urwAHsXy6DAxrfEAiLDZh56k89UFp+IUdj+pd9laKaM6gco86cvskEGrvnf2SE
Ke/SKHkdK94bzGCEnps4YOFEFwfUkjnsAkoXXaAKC5mFfyszkoCNq3Dq6l0G7E5JYgElDYq3ImBD
HtNwvFs+OChBT1YwAeby3ow0xxTIH/Sa+rux/bf5k+m/vkq1R+i9/dpnVYyuBswV7slyvRQk4Vyf
2Jb2xHAuvwFVkjKhmxBt0S/cTb6/54lyGOHBQc6QU6L2AaYVRC2KRajC+beRGCKsVn519W13Zc1j
nKYL39pBxhg/ih99mbW3SmgPDOvjSzZ4b91ELEjC+3u1Qq0lMYudHdNovVq6U2Hq5uc6Fj+FOQE5
Icw4QE1JLz7KD9hvrdfSI28xtXEsVVUF5d5r5XMXWID/IqjoOEwPpv1Kw+FnNZtQC9EU7CFk3fdh
BVMJdeGpE5hDeMjdgngg+mRdI6z98thbY2Mekrllx+D/6y9J/OAnv51NYVF214z/xCMTL4FwCW7n
wRgQjwy992to0kOd4EitKnAbuKLrs5g/cDqvzzhwZK/HZ1qv5uHrhGJ6OXE/mT0+h3a68aJu9+W3
9au4f1g8ndMgb91B3HhhnF27yveupIjQh0wYUn/9jHhQt3oaVTDxXwu07q/oZa7IBbUdAtNiC0Uj
+A7xonBrmsxjiSLKzyjA2ieTfu1zGgRY61vnUFh4lV2RdXdFbo9A3BLrVNh2ezStnjkLWJFcn5J9
1gb+WqvUU0YG2r0QSbPLmc8f0tx8TMdcu5eNQmxUNtd5RgX9N3ZPmtCZ3AyiuckVksRpapstKFJr
I0f4rFB+kk1TtQrtd0iGrhlQENrKh7GJgVeTmn4tCHZ9AU/RH2Snkh92hoR8mYx5+o8WuCaMxLg5
pOV0MIUcr940ejd+D//Tkj6x2rU1nSxdI1Wwy380LFsYE8YXi/r4poZtdkDuss/mxEG3dMVrAst8
W9Ylc00bYsbIqcIYXgmuryAsUn+ITotAEtKBKkX1mZlcDi0DDuILC55jvkNf+t2fohswuM2llnqz
j/Hs7rzW7w+1jJpDN+rofsr66NvxcO1D2DSNkTwICH/gudRDZal+swBbI5mOpy/aseXoLAxOT36Z
/uBHoftP2rEpkzV20vyJlN91G/fJ1u/d6aWms087Gq6hwYEJR4uXDDDDABA+6p3V3C+L4P+fuKf/
daFQNr3Q/zkTapOnYRb++Jb928Ovov2ehD/+GBA1f+9XPhSuNRKiBDIwCM4U2HOHtf9VN//x75oy
/6FzeqRtIsBhzHO4/86HMtx/uHzX3JMVumGSa/jf+VCG+geDBAndh29yDF3K/5d8KMNWf+q9kzJl
2o6OX8XlOGAaywTnD3UfpkUZdmXab5XRlkc9i1/c0DsFVtNd+GnlOjRx5AJARojDqWgfw33nhtTj
Uyxz9IbxsJUoLADx1dbDhEUzN+/qzFzpLov26EFWNvXyEKRajnwt29WMt3dDCvahIDlBIhMjNC7+
lGjy9pUxSY5VbXFpOJLbDH/RQtHfybumPbSJvG+HqV8BwoHMalQM1mfeacqTCvm4v9aip8THeuF1
nc5QhQm77QbqjMBhXKUjliIv53UVjQfnGXo66hpEvz4h0vQfO20to7I6GH7wXadzRQeRIlDX4b1p
HvUrCKLDxIO8ss0OKmhbkPOtTyX2I+ddFVqxJQfs1UZPzElAuFs7H11mqaQhhWiVkxDlUTTiIiHD
ud8sPxW7nLPJDD9d24O+0lFw7KqRZWBMi2eopt8DrRvuRFC9YlkMN353K+uM0VGt7lI30I4xmHuA
d5ry6w9/BINQGh9+klfw7ItpO7+Jk6GHmO4QV7uUwImLvK8nLnqocjJKFGjlYno3xkpbOw65CiaI
RAWbYEPZfC3snIAE3SRiz6btHpprzWqdjbJpXC6t7ozVmIjCNkQo7ke7IEfkhGqApODppgpdcXTD
FMlNqXWb3CAxcC6EaD76e4/k0owjwzpwI3h8ygr3bfsgy7bapjCGlwweUNhrqWKoqkygffe1t+Mc
kmH3uGwdZtZi2DGK05g6xhNSq7ykpLZM/NjIUW23PU+qqg4ZI4U1AjiyLpJSY4XtwLuBX10ruw+R
TDvf6aKD0EHnngtUYMDTh5MxmJe4YphhRz3gYymOSCsdZMBYD0kYxM0AGAfHEBmlA8xOhfJ9pcV0
oMvxJQ0ah5hi89GTSG4xhr5h0qMxFOWYRc2eBkjuMI8jyKryYSSTrhpiZMFeCBM0RVGr0X+5zcih
WknyL3OnH5Ee41adpljjCcmDbTsGzq6q+WfIyJEEJIj3cTKtOUawWkNw6FfLBcIMmp9dYjyH0qJK
UvziczCsGbNjgpEBGyayKwlod23pXXKkbJfMJZ4D4bNGHc/fhoUdIt1fj7oEjdW+LFesNotzS9LU
7XIlWwreVdbgJh9cTN6BAndJOoG21nZTXRvcndrPbLbfYRsY92gRtlQWGp3cvDqgHCFRx9GJETIm
F/1c8zCYTH3dLPyM2wQXOsgWuKm/tJLGEna5/BwgGyVuJdzrbUDsy/xQ+qxVHCXzH3nCeX3s0PI3
3He17/3QnaI50mNN64lAAh2SwOj4wDjw7Isa9qycyJEKh57UL5lToA7lfv5/dHqAdQcK+VhLIlgy
n/88V4VbNB9M7SYt2JKDRqq8194rDzctdJZunWZWfcSunGycUKsPHqC5yhnCvdToAYEa7C8vlsLJ
bMA50n1k18vVHBgMgbGKMIzq9QzSV49gpZ0NjYynNKhxxFc16s44A5VjbOshrg7+tMF95Zya+U62
nYLFQ48fNJ88YI1bqFE82/p8txK9wih0vlEzlI5qGLcoePiKRyHOdHhDsZesRVdgV5rXgyxAhIZ8
38SfxuOBoPDYjM5PzUX1UE/1R8/vtdGior4jBhHjvqbK06Smhyqjgokz9KEFkp1Ej4HF++DBPImy
PYkQwnA74I1+aEygaALvhTWi+tbsAVEWJfXyWpXtfk5T9Wt5udBQn5vcwPcDx+ihnUOIB3OeKJCN
BfaZHm5V4QRHpHAkM2QYfAkQG8rH2M3PdhLdtUUCCGNeJln2AzJnOddhIHe3mvaJjRpIBA2YcxoC
SKWfGPBwAeqvl5p/s9zWBnjAPWfZB1drxXF538oQpUfWQJuODNTx415zA+b2uf2AuyQ4Bnjk9fnf
5zByCSWanTjzkjV7/mVKeJUI+V+WK5FBre1ltQ5pPu+EQ4rNZCNsn1+EirF3+h0oy7hRxrZpMSwY
sIhxyMD9RxeyW9YOrccRQVOBhohLLLRbcGLREtbeCPdaT5CvCpJzzhFsEw+zLrXNg2PYmyufU97J
H8wJBKpebQqRdzjOuh13RbXyMQ/fMlv7FrWtC1eI30QDjIKXNkKbbzBEIz8X3kYbnCU9ZVb0NXB/
a+1rUf31xDtpGe5tEGUrPOTTZnSA+0ScDAahn7zQqrc2AAfssm20Sob5271xj3WGxAN9RBA3+RI7
AhMmpp6ryrJ2+hxgYCGRRPqNlC3lW/wQDqggcJj+U1odUoYFZD/EgGfmooFlYqMHkUMurVZuWsu8
HUtN7Zo2arc5fFT8g6MA3dd2KJUIHWiU+5GQ8bB1s2HADWudm6JyNujdGhpCFuRrRxybeZhvl35C
H7cs95iyV8tThPQ3R/5EfowGbqykZ1BPhnXwFfSYuGZmVAMcjTLvnM3bAZ2rDy9LXjEW8WxPwWfv
1T2nWXXgBmGwGqesdjXSAgy0jQ6jlSUIlCT8gVyyEPoRPiULdEVb4tuzWN6U5/+cypJ5nDkOG7o7
9LrG1ttX/S5P9XsfN9hhIh1syzoKewAMadHHE2h178eQJsV6UiWaYMBQwDxHrOvoErymOuDeuptk
GuEm8d98ns6tn89yIUNX+1aG5H0QRSVcgoj9npzi3MlenNL6hbDGJZaNysAvsIj58hUmWwCypENz
689J616yL+a3wM4uwofOo5xL5GUVGs8KOgzKWnPe4giXczlBnQrOjURmkACtUEw4JCWKoiZcwbO8
x5RWRzwnbID4GoC1dEgCsnuU9cXBNk0ctg4Nitx6jkwPj1gZI8BHCYiY4yU2gCdktvs4E4TjOKAs
kDMBTySXwEgoDbCm8cACYVw+FbXPibRChZ6W5+Ur7nyHR6HAVQfqlphNF6V/uRZswC8WPMzjNK+o
BN+wrs1RXqDhV3oTPTBZWUPj2k3VMOyNATFNm+PcahCr4M9Y53OFYrXRulLdL38suA4FG9vg8/z4
DWRlK3U25iBuh5p1A28mQ0Grd1mnbQChAMj3GHHiVS3sG4YiPXZt3giiBNglg19YsgNuGWFzEM8c
LG6MBdHpf/dzdjX6GyBEClqUqfPsTBb/QvhQm7W7jQpS0jVteC+qJuRsncJVHo3xkITdj+VLubZz
J9onJilU25LX0DlWeMEBUjLbGBlN8x3G/DAyjd3U83LRuWh3p+EjyNL83Lv9kfP2RxT658rU6I+r
5N71uHzLpg7J2y38fa4H8O4Flq2yVZw1ihb+xvxWweIfdqYZv9lzEecQHbXXrTumYgFxXYR0+Ro+
/nYWMMYkokVllu6I9VsxyeEAotBaWnZvgVKsT06qiLmxZuqVdNLV8rvVIuV3NmCKB9Q0aXnJgRsd
K/toAA/dE2jxZsOK3WXm3cDOvxIa6LugwW2Vs9vgsoy9F+UOaF4a48VhaL0Zextbu8Fr9j1y9pha
4Wh2YuOmitFxg07/KXNk2OOQU+uSvIsJAb9Zg0tvKlV6Ksxu18RCP44RXL+2KTF4LmVLaXcg55KG
kMx4IlIS9+skh4fZbUo++uar8dDNixqPYnim3CSCUeiRRehc/9Q7LkjCkrIqQUvv68173BB0TyV8
nhobwAOAI9Cze63lOKQz8FmFcUv2heOUB+Iet3QkhpkD7W4JU6WQhQ5BclcIMoaSEuvPA44eDhVo
K7acbgCv93M9X6Hj8jAXMtIq9Q2yfEp0Khrp6JvlpnGiilQZD2d+OqWbdn7xae+uDC+oDmo+TPma
eec343CItOJCQ3rcWW3x2GXSxkcuCYMvWJ5aADE9pf9ZL4pNZzQTTlVua9C8iEjaY5xQ8AgZi7Wr
9H4f4zdPXR680QZsXvUQJVy+Fy87mQ93glnB2e6HnwUZoBgGFGHyDWsk3dGChNbxg7tRw7ZFo0wU
pJamoXQu7QTGAdglZDfAv6u0gR+lYGiusgRUdsCh7iYdyxuBWuHQ2SFAcJlBekPHPw2pXBt20lzt
fqo3LCXrVrFeNuXwRlzqnVTptBUDdR/UVXIXOx45bjl10ZP2W15D5XCypAeVqh4bLYLimtc9VUn6
6ouBB8/JGzwL4a2l2CsKO+OXHgjg9CCn1wo8xLI304TT8H0wafLbfJ3Rp9xUff3kOzy2yGc/6sEe
9g6eUyAadKUY6X7GkqJR59SNUSrFqWoE4d4sYEC1Hn+LXjXgy+Z+TJjq+/hZt9bof1+Wmh6MWeI0
zSmHFbVvUiSQ9Ew1sF4V5zPM6k3nfUMdSkyRrfpD4lt7lQIJxBd9t6yWowixVc5E36yDYpLyPpqO
c+0o3tkSuktS1t2miwkGsSD4ogbo5KYySQbRSFLcJEbX7irmm7Hev4+4AXYc2UhHgBtyrKKcTAID
ZLLq0OimTtCcOQNE6BKiT+mH0ynWtA3pxO2BUCu1tQgFQvZmvDALIFcxmuKHgMEHUk9qWYefClq9
OrQaJUQiOPAoTIai/eywXVNjlNbOzbeEFrhAW/hQRMTm+aHGQtkxPGvhES4HzeXZIqAeGRSsgDUs
4u6ABwsHDffszCt9cI56xGNmzlXsqGvXXFOE/Abj94DMAlyP8gSeB2cJOcl7Grq70gmq1bJ3YPak
9cE6QijKGpfILxyKLjMy7OdOlFybhlgWlg2IPUVEwToaOzYBLMAy+cxazmXTZKU7B6aV8oJ7gezp
IhyUYiYgCUN7gzvJC7Id4Gjzaw3iaUfDJgeAyI48W+fJ6QIpVT56WvgpsqQ6WM30huATPlqNEZvU
l9KFjQrXAeQ7neG0otJLYnvrDb51dGkngJi6i+kVc+Jg48JPEK/j1voscEZGJZGrPVCQPTLw586l
PI8rA8MlTZ99MbWrcD6pRBB8OtDXh7lc3hJcNM1VfRfAOQjqCsi8uWWx5XTWteOmAtTD9oIXv1TV
fdv3vE+Z9cQwGDzNnOtbV5K7X6s12Jm3oerrLTF9KdatZTdeVjegBXPCKxFfOc762QJrJuwBUlK/
yIkd0SE69ptdE1bQNzWxG/PWGrb5ynSS8Zxpksg/kz4cbw/G5YMR6mzz8x7uwViQRPKse8pprhft
dCF8UIF1nhyjYFxnBJbOK6qBcY6wA1yw897qwra6ADHbtO4MaJ6/pOobTRhqNVGV7mIDLM3cfABD
ypGzKDgg0BehFwGTJyYELXHTI1IjakxIvRNVZVuz+KF0kQRN50S5tf235ZIQp0hU0PjIqD/c+7lr
bay3YKTGAudr2PYmKKxHX3eszXw7oFn40bMk8e3tIRpZiV0ofMLhSLisFJVqv5njbmQjvVv6LGwD
rG10FB1GyOugy157rL20fRowCwHdnllhhfwLHSIjvBKMFola9X8Sdya7rWNZFv2VQs6ZYM9LoDIH
6ntZsi03E8L2s9l3lz2/vhb1EpURWUA1oxqEEJRkP1smec89Z++15z7s9oVSG5/3a40tGRPbfMZl
9eN2irdV6aVphfHluuXPOFTPnKQrCLx0SnpGGRlGo4nm4xeWj2Qa0W4r2w9TR2kMzHjR+/FbTzsg
ZHVq0vwHkRgxdmm8RGY8cxCAzawejboeLpG1rpw0nwKmy3jhAG/E61PCvYrZ5GWkq4Re9wr/J/eQ
hYgkW0gvew66TV31T/gcb/2YwUusix+dtFw/4P7D0pOb3U7ptQvIu36dO/RGUrqdOLdYL/tkg7KY
DLqkLk6BUj2zpTrqZaOQHKaR1FoDLMinNmaCtILyc/RWLqMLurgeqboxgI9QMsBItTGd5WUq1gnX
ERQHueBW81Y3acilG7HgZ78sTVMWQynoa9EPUoSyVUPyFHJA0SdRyGWXRhsotMbGkfUvXYNbMvZP
FWZrzgr3SsePdm/07IzKrTBi5MnOyrSTowc4EmSFdxBd8yGH9NGecGPhBjOnnBkIA0lwYptDZyLV
uBIGi2GZk4NU08sOZJmLb59U7iIEcZniLYLzRSJvIqYNTLhSuqc6qI19ybyqSwImg8aKE5YMMeAc
tSsdWBsFyWegL55Lo94FhrwgBYWfBIaqCcEhquI7SgMXMJ94M8vwx0nkq6c3+gLU0waP2xIeBpF7
9QVW6EMXgnLUxpe4Ham44V0pBFnPQ8o8NJZLfdC+ZG0cpGIOy1CNwOchdMvbkmwnd/KuhxtfS3Zo
LE6Zz+9lwvLI/IgrzCZ0IoQr2RDcA0L5k3YQGD3u/dbw5HQ20Y3Z1R+A+FEPb9t6PJkUD2BjbKqW
aVxJUyfqsPSFu8Zp3wCDrseSdHQlvGll8VwisNw2VXc7sWNZ2kH9nRbKJUXRuGzLrJ8VTn4sbSud
pVXAVfLcZxRqDvhZpn/NrsY03gbd9+iDWRhkSXcjDEAVv8gSXx7VNWz8zKLvFNo/dMj2SJdftVC0
2yhyNn05ZWPI/OyKHPy1WlwoMy/I9p5t3/kqoIqxTd+x3z0CHlh2iLazZYn418BngdOAfalCD6JL
6lM9+WTLgJgVY+KTOhTdrmFAhDUfdAdFJkTBxtfXQH2fCiP8kGp39nL0moXL2QBlgyl7jaYrIR96
sB7C6X5LgwzR01DPO49TsS1yHEkQMIcY00WfNA7uviqi7WCebQsEaBvlp6gFUewg0x6RYm9r3Jcg
YIKZTDt9LYL05mnlp9FV0arWk7UZJRQubC6Ib5ozquoOc5f14axn2bDN6pEJa9vCViueLFUyQz6Z
veIRkOtE65iAID4LGPkxwGcjQrUV+OM2aeVIPGrAPB7MoFPGAvpMsVUouWYyhKAjvYGAFet15FKH
KlGrjGfYDJiZQTwJi8G8KyhZXDxlvi0+TGKpQiavF0T9Zzb7qL4sgxJRFAeFTsUMIZC27no0VX3r
ZospD13A8aB/PCts/11FAX6QSAnIPMdLmqiIrE560qQLafLv9WZMDVa0aOeqh94Q/SK10RwAVaFA
tl5oOq64a0YLr3HWBRL/mWe0LgN3eBTeAFL6MRkTmlYBoSpw6c2bloq9aLxHEE4kzpGtOwe0OZEm
gg94cqR/EGjIXODi89d6LthgPrgYLLO+xIAgQDVBKHsnTJ7tauJm+7rnD4QDfSaE8lp4eryzqo5m
Sxg/Ss7dRsjr/UDrnZ7MsAR+29A8arHOgELhBwBMobxIJuxz1bejJdQ/SOCYL16E8gFbqr7lzO7J
m5nEeFTpnmI/5G20SNPBXFcuAQGaGSZnAhXfopGbpiMB+nou2j7sp36EWreCGVN/T2YZ1kCAemkZ
nIM+NbndGBtu0gKLsNOz+kBoaIyvgP0vJ4Ap/ENVilfPAEbJSrvHUBzS0ksJrtaZBVAt5a7NxgAa
SWlYC60vHpTUUWcdCajrbsD7O2r1R6IF1iYHvplThcKvzwBgJnKWMxVARcaewRaTqIhpVkpaBHAf
mhpUpgtFxTF7F2YpasU+I6Tjkai4hgbrhsaf1tq9+yijnyoICKob1lFgjcv71OY+weICcZdmP16L
OGNm0sTwaRmMDezOERYmvwtwLaJj4gt7WSmVu/GnGdLg5uGsM+YtPhzEIHTZicxie52yHTO2nUZ0
UzGgwOEcFdJixRpQKKdqbxB7NAiNCGqQYDoFXK+SnlEE6tajNeJO1aunpZzYonkNV6qTDE+jln+M
QINnrTUSw+dmNDg90PDiPTeyjtK31WDFUK6HfhIvyM/6ynTAUH8YZT/81m//0elq/NeZsMHgmXk1
XUVm1/8qjnJBanZ+yA7y3qZPpxXby5TvEVX30rAVxHooSdwYmNo0R0mtgltdVwDkCjkl78Ujbs0U
li2fEryjpqjMpWN0K3sErqCGfbatjY0decZW1+zpbO2Y95YJ/ZeEnab7npcDuwVVYXFs/GcMx8r8
v/8NtT/LeHGVaJYOBsq0HM2ahOv/onYk3M9mx28QbDx1pUtJNpANgVJqBhOJ7ruZ5immMvVQqouA
ZtFRaUydXRSxJUNbIKXXtLUe8W9vapNWvlIV/8OPaE1K4j9o6/kRcbvS13U1BGouarU/CzLTlhnU
YOs5CXB8lkFh6OtcPqhjo+70DNXKtBL77MvnXjPkq9aGEhNKpjJRY7i3+14Ap97Ul/d3vg/FxElq
ljIt5ZMN1Z+c+dVJPKl0pTaRKB5i7xdbdf4CCrFnqr2zBntLzcOQBOnpEqwnWLe+I7DRwCvTJWk8
d6zhw8TotE87LwBpHll7x6axb1lbt3Xy8xh+3adog8s1BrmBKA8xqou91XGLN43+AWVBNGcnCHdi
2rPyMc/NII72/48ql/V3fvpIv6t/n0Q2X3kxyJCP+e9/Pqx+H/vf+eKj/vjTwTKrw3q4NN9yuH5X
KIP//u+/1drTO/+3L/7b9/27PA3F99/+8pU3GWyC6zdIueyPGhSunD9cE9P3/8fXTb/A3/7ymKcf
SfjxX77it2zF0v5qapNI1NZNKnNH4+T7LVsx1b9i00QEb+A6nl7iyslyWQd/+4um8ZKObMXRDVJe
LJsfoMqb6SVF+6tt8xx9XOzbkwDV+b/IVgzI13+6OpApCyxVONhNxo6qQMb556vD8HihMZVglthO
vABoBJMlrYr31nckkypFnNW2rs5W7XWz+wv81KgcvTw/1aSHXnAT8rXTV2DcwxrbevpBmra4Oq18
xoxXvBd0NsqpxESKrTD07MQz482VHqbKm60BP0Ltl21qRI1v0HETjMVvFm3KTYEJY3l/OvaHrWG3
46PGCgPuCOsUlPe12XXhc6Uq70xMvS9lUM4YPYOXsM/jVSsLi5g8BvzOGHvPecIK2Q3mW1YB+dZx
Z2ZlGSzHtImvatP36BXyN8nmVouH7D0LCVW3soCwg8FD41k7wYKJCnOGAjFOpQ72OdaMbhcZpAKQ
llfdMsV7JPIn+mWV0ZPplmKZ8KvvRnoOWIgUegpuQtpsBoOmwva1tsMxfWs7dQe9X18YLh57I+v3
CBkJVCQQhf2cXz/iXpUb2dUT+Tn1HjXMnNQOsf5VBP4p9PLiRZHQaUSptbvCA9nV0nvH17j2Gtv5
FPJLDmX3nVlMIUVoBM9OCzQnFJm2d2BpHE2ydZatHng3kY0v9/f6pLNqutd9WAJKa1ip3QPwR3uD
vA/lntGHFzk0Jy2xWH4Q/e6MMu63bVfa/FwkJKZdZq2byBtuYwaVjwGNB6IhvQmuvL0r7WbBXFe/
qHFGHhjsgXMf9j2t0tA9Zr1irkmoSMFvxfHWs91hZ8sWzc10eH+BLaa5HlluodxFRBVRppzLDDcU
JmzjggwEvGiksJioE/SRcuWG+tOZdXD9X61uijDMljYJrS8yxP6Sl051tQsa33QhvCOTfG1D6EO8
m4CblGemstKtpnqoi7ZbFHxUz/xt2R5Fpv6OJe7SFbn48ZQXLvExmNmtQW/Hdr4A9/wglfJf2YkQ
2dMP9hUd8bjk386NIDl1Dn4sMi/0fd5b0W6sq2irEDFyKEQnaIaU7tnBIrvs3FY+mpU3NVNRT9ed
z0ZTDOUHEKArHRz7u1MwiSkxdKrWOADbxBnSmP5Ot0AHO73/q6tETCABMQF4RdJnvIXEFct8uGh0
JeHVpeWJ1CvK8VRZVtjbdnlfN6vQGuoLQlB6eQQe35IOthKtP+PTBbZUWQaJgK7DLAHGIJDa+iHx
fPe9HOg7F6oIn7HfYNDrDf8BtHqxLrtKJwYwMHbCQXAkjcY5QWjP8O2kwUnt42cLkPcsr6zyq05J
gY517yUgk3el51m5g+HPGYdZd9aWJe9QTUJcOv9NyEpbWho6shr15yJHx7GLtSLd2LZdnppYNyYn
SX4NEu4CRpybN0JAQYUnlvGRG6S9kTyMHLR+reKEDkzdRYygbAsFFSl7nuV+JlHpvECBhwcJ6OgC
0N5faxjSCJruin1cefnaBef84DHxZPjdlS9KXf/UvhF8p40xGyNH9YF1im00GIRWmKM6y9NSfdLg
w1HnyfZkj7GzMUSZL0qTqGL0Fu6DbSKCl1bpfFXFMFMct/vomLctIqscjlrUmAeuFBp6mlaCfdUW
6ejYXzhRR6hlvX0hFTjf+l6Qr1u9CJ7Z7LyrZaceYK/Xi1I6kG2HwL9UVSSO6K0Arpb68D5KlAqB
W/kX0kKcY0pCzr++oGWW8/sr7j72+1foRf6GBTDb5RE/OWOyz1BTojf0toy9fZxuBly2NwR85BaE
/otlBNwB1IqIpsaJ3xSiccB3esNRwTHxZBTwyqbn45wYLy8X5ANP360f+qPrf0B0yU5k4piPWeEz
zbUIJ9JU33ysk8I9mL7xdn9Rn95R5MNBtKHLNJc3lMIpl1RF2JWK+mdwAve1plPG9khYZxZjyDlO
zX8838uGzEKzLdf3Q6OXBzCazSOYfRg8lntzwX3RfeGSJ0kNriq2QvoC0n8NYpbAosF7GfphjE0y
WlSmyBT+lVQnu4GvKBxRgkDJbORUHKJt3Fi92j5GstcfzL54uT/ddCTKx7WpocLjXWlE2yhJuvTY
OKX5kt/u/xqTMtoQNCpmCT4J/J2K+d6UzUtV1wqKm4B8PgQXi/vziBUeiF7KnpzGXZAjD+xiqNwj
VOp6ZatZ+mCBSlqapqJepaN5bEHV4rkPQC5IPVrFrh+/+eqZUjn6pQJVJd0hsB7MNAOJ1FfuKurz
4rmGs9r0RvVGH/dKB7qvb01uV9ckttbgCpob5i3zNLjVhey0vaWGkrlPrwFQIQo77Fxa3ioyyKjB
ykyvtV+gMtMmbRGGZO4NvFl0B1PDOF2menZlD9nQKM/ZkkfhzaafTYuwH59q9cFQ1Oi7aLlhOTlh
0pkAHaQqQ3LsfIHtaShSamNVYR/CgNtqga5CytqMhtX+oLPcgrsOPhSL6IMGMt4ckxj7S4UbYVPY
1lPkTz58r7VuTWGSJlhYzquFbW6GStb/YJf+WttV8RWI8hSQhr0i3sHah3G7KIXdv7dtywZ8WuZ9
owiOFpH3KJfc6l3QmK00VflivstQtesLGJ9A8qcloHKkuweJ328H2StoM8x6X0LO2sC47Y4dG54V
MVPmeTA68Jtdll7zQY8XRN86T4ZpQuNsa+0lua8c/HnfK7qmllmIr5DZGz5g8ACQGGdIgyfVBgBt
Qj/D2ciCqusdmjn8mVdSlnDihuK7tNKdUtbVdymtvWxd55fejEcdfvuvPunOmc73HeL+kuVJ/TWk
KjLT1P1kMPrcuE79aSvtK/5u76ONwg+0EO1HSzB3CpngAzTpDwF7/TtZmiHdTD18zyKIJKLoxn0x
0DfoehSwCAzrA82i4ezJkkTzeOw/S1cFkiflCzeiaI13AsBpo21gjGZn3UJK0sZl8KiXaj9XYXe+
xMwY4RPzY4BsPKGnDSZ2EAQGX4CnULBLa9PKWlT6o5M21ntUUPUOZpPdzKx0MVkV0dUcQnPp23V9
Ku0o2IBwnTseVVDsVNVuSGJvE/cZQOgkEiumqdZZZZC8jCJbuQ4jZztrl4+FYdypFWhVgyYhur0L
+bjhryZu7JlXVPLKHReWfFyas6CzGpIJ4vbFG8H7x0ak7IxkaF9UAaKOU/Eq0c5fSfTZ3t8lURns
KxUOxf2wURU6Yw1l2f2Q84NsXLqJp/thgU2az+kFCBXt7iz2Z5QL20op2kdEF2ADW9KrMruVr8SJ
vrFRRTwArOpKGsHp/jSB1iko2gmYS13y6mpBxRAEEZLaJKe6pK4qZdnCU07Ut1j3tz53+V+Dhl+L
svym2q2y7ND77f/5Voqdkh6zr26DIoea1we/aqUi1ZzJCTcpu9zkCgs9qL3kUcJxRADCW9gWr1Sa
XG8kx3Gn81VAbNDqj/3QEUCZOt47vuH5/a1+Tx+WuXVw7SR/LB9r4xrwQPyEmHfPQrC0nMy9YTEB
J9Ya9LUhS960AZWK65BqZBusj16UZO9qgEmtTN7GFLirArdqdX/ajQdWeHe44QiLd14W+svfz48U
zg3/juaVzr7JTKaa07chBPjD6DXnMuaxTmoz482xHLN3xycp1PAc/TzmKUAwA2Fb1UO+LBT76mPF
20QlbfeMG9aN70btiFVxKUVX3IIwL5apZjZAOKPi1rPxmutoNLfQPn9VqgPUhFphGdYmqSplJZ9C
Jr270CE1pCeB6anMIv+CV3NlYDveeWksZ+4YTolFgqJNuvP7kZfr+Z6x5aHxnOzgtrq6lTno8Dhu
TrJrmlMlzOYUTf3sSikP9+fdYspAa6sHNKbtClXMuDA4Sxgl8JCHPYuUQqqciSUgBI3Kx6dHa5p8
wCuBHT8KzEePJG6j8Ci9h/sRbSm5skuTxABfD1Z+0k6+iLHfqAWdSA0H8kszNYDj0oDrxTr40tOt
V3ED0uvsHiE+DZuxUMK51SjiTS+xK2iF1p+Af/aXXMk/U9mLt2gQcmFYuUdJqrWbpqfKBeW0UDs0
uqmv1BtgeSZF5Bi9YW98Ze5UX8J0SB4Gh8na/W1RBys1arii/LzemEwHr0rvkJ+leDYn8G1kePhF
AHqBbjxWH2Td5FuhNHSrsPCzHYU/DGRxf/95nKixll2SOJvKlO0bc7L7021jVhtRhsnKyCJBLIO+
0YSWPZeVC1lZ+oxFNUkOz7RDw9fQbCWR0eTKd8NNjx1YzaaWrCKryNdTCDi/4WDtcG+RgGkNE/PD
UvxFZLbDguDbU94H+XvtGuc0DN1HtMJEdUvOtBhvDBp1T2EkIHx346Ft4i5bdkdhJnJZiUmmrxZk
0CJExHTenLpetc90u41DXifH0GQbUtTA3/tSc/eJTFj6iRV6tCNuj7WXyr2HexuRnvtZZKn1SuAl
UuzMNh8bV4Soj3DeJrDvkerZM93Ecp5nTfNmkQ/ul+arTQt/O/DaorJRTiRqYp4mVrBXgRJHsnP1
3Uz85JZ3talftmiCSfXzOvsEWmnpmmHJCc+RcBmfEe6F6T/S2d+Z7NUN9HqvSqlsMX/rj1r4wS01
OGoWE0Yfie5bqyOch4Sr8HbEqKnVOWvbphxvIrdbYdQU59aoH0XcAuqMuabvN1m9195xZHYPOpV+
oY8dzFXh/LihIy9EAX20xBkA4qu6TcMptgKIt8XzpH31bDlmpPZNTJh2C98p2Ud194x7vNnh2S+O
Y9YeHKmSTzREO6CMAUfoe/UkbndjAQ0gs/NklZtQ/cjCXopSW8eh0OlWKu/3/6lZzEWWGueCTSe9
n3Bpdd7wqejEqpSl352yno26kzmfOaS0tUlRv3MwKe8Zscq1ptrRQ54p3aLsou2gqsnRF8l4VtXY
XrS23S5AEOl9hsk76CICHIuPKAPMEcVu8pDlWGPufafB99Gt8Q8d+0JdqlRhy9CEB6L7erHN4QFm
gYLjw1OqlQ2m9UUTMLkRC5uH+2EX9bMsD4fnyvG9c+Hl7/enm9IiuoX98SK265uZmKjoAElesZf6
u8QeuniTky7uWJ07qdoRSVCNk1QcMcFXzfbQBy3iqWmeeD/850N5fzXtP0dsEGvFkb/snJhXT9oq
WaW2c2DTfyQ5Ub2I6SnftcqdF4GJCoWFz9ZIOU909mlF5RwD973IpXm4HzDSBMk9AOJldGZfVCTj
unG5/78/xOWmTSj2ikEPLjpIBrJqI3wKZF+vOmlHp8ppYNDCeVkXVuLPUd9edE2pHknTMg6Qz1pC
il3/veio1YuqAy0+IFYwVc16sLog5n7pLVinrQd9eirviNMh9ztmSAoU1U3RK6AOy/iz9uPh93Os
2QuDDMp5I+P6qHLy7wtmobKpnT1dGueQGaVz8WZWwqUrG4wI7Cvmg64jeh28F8+0qpPeB9WmJLUX
8WRj3ITDBMXxnOQ0pKKFZoa6D6YGw7EouSkifIRxfEypmq50QlcaiORrKhEuGKNbrO+HADzQd5ca
KT7umC3qqOpew7XT0fLoCDxrWvfd7YbwCILpXZVvGRylbtTXmlfV85Bs8LNuEAboiuA5Hx3cNpBn
hpIRq6oE1c5Vy4qeoGYsalN5TRI5YUt1+9ekKHBcfW5B6T3FyAbOLWEFZ0W1EUqP6H2kchRYqHt/
0FfsSBxCXbHEVF7fL3uj2Xg4DWd532hbdB3ase3LZ0XxD5kAadsNhn3045yLL4i2fhoVMYqxaMXU
xT+0jXKUsOg296N/Ppgl4dOYAdH6FwSn9bRP9700sj2zBfITNJZL3YJGVo9Vd3LhT0tDB1XWB09s
e+zjYDruWsKURoQvg+eOYKwdGwXm4AhVV4j9UFFoBdXW9NCNfsHYdwrjw2xAwkNYX+2xlZTiSPLT
rKmvcQn/Oa2HNYOEcR8qDqRUuxTdsovwTwQ0upDwUij0qmY+RZ4MNjQAlqZeci+bfkxGPu4ZcuM/
ViVyYU0QKQx8I6e039Taf+nNML+WKKBPVu4LIox53qd0mzcaS0DSE700JvLkVVP4Fqfgp2YcwoJQ
X7SoPwlG010fZeYu91pzh6YTUE+kic3gBSezqdMzPoz6CWJ5h+wKPZAlYTXPOvDrtrDjs8onA4e1
Omo9qWSmF0B6UqNo57dT4HziGwhruKmRtabvsIPp3H54wGlA9JyVMmKK0DslNCBWpXTHl5wVDxFo
X5FVzOSUwHm5GhsCN+KwbZaw34jlmQ7vDxHYWYQa4Ca06c0kPJJu04Tji/DyXZrYGNQ1V5lZDjZ4
q6+J21LT+rk1BJljZlpveseCsNcQiC4iZVslWTFXApNFxEeNcSCQ3Wa8G4ZwFJyDXlbBuy3MHk2A
km0yzXhj5uCd7g9j4XSzUuqfFQX0Ii317LnvyShUnJadKZ/avkR4MdfU+la1o/5V9zQ9yzb4MQjD
ItAAaqwujZkViDeDYdqp78f01qTxniZKebkfoVOaDUgrnsbOto9R3pwN0R5lntMLzM3vAYUa13Bt
ras2VU+Do+DhogVql0qElIb8IqH5jOUHaaTg0KCzsLUBJ6lr1ZeSLjEikJI8XZyWwOHAox8TtQd1
f0AYS+GiqB9t7ipHBk71i/4Vumr8Uo6GByKQZF5vLPe57v6UVqnt1NjU0C8OI9piRJFeXj80rpk/
4I8pQs3Ye316k0TFc3pX5j5s1kEpFP7cGluMTBvwRGZz21Gak00c3LriXriSafIj7W74jLLxC21J
9yg998vtSR6U4djedBwTxKDGweF+iJzgFjHtWJo5V8vWaFPrJYtRStpmd7QdtUJcIswjOWvmMQz9
XzmKGLI7TSDntj784wXXS5N9xcz6/pQeYE+sMGSv1ExR2O5I4C+pk67aYVQuBd6S9RCVmHgb1RbL
cOKmqkV1K5JaPmc+Nl47ycnR9OUz1g0SPy10qnaRsaGXKNnuPLn7Q6R31VlCy/v9ghem5SrvCwCk
dZlQIsGtU7LBePC7xp4jQtAWud+Eh2CMw4NdxOaaVMOQVaSKXsYQWHdhI4ujnevLND+opZUfLLv9
x8P9uSJ70IaClMacdsK08xZ5nESzN5iWxtqvYFki5St1BH0/Y9HQenIjDcWWlm0HgIOYN4Lo7JPd
vahSp7sZMbCxRKPu/02CZDKFGYT9FPf7uIFuQyYuxg19VacxMS2aso6d1D7gQFURPDFqUjvlR2JR
3NfZt5nSmfDwrc+rgv1jKAryUpLE3euO4e6lOg2qaS3cn0o6uS7paBGCoJGmYzgZnOoJtOuLmkmY
6lNdhLEJodnW5iNO4q3u+sbz/bAXT34b6jsmeeFjqTWvna6GH4zXirmuDuKot0X0gIJrISJ17439
o+xz/Fbkbh7uDya9zGZGmvYLHgxgwB2NtQ4G4g6TnrhiLikP2qC+joWNA1Jz+mBucYks7RBZfYF3
O/c+9Ioo1n60EbkDQnzUo/cy0JqriC3zccKIsBXeGEbhfgDG38aN8G440p2148phjWeTtGvWkTk7
x/F0f7ADTZDv6cyqDs8qqYvQMwfmXk7Q2A/CSAl5w3Q8S3XR7dukG588Ut6J3kSB23Ez2w86C0xQ
nhCiJwCiVXKXcOL4hftMpnLzqAh2MIaa33TpdQ+MN84QQ1wKGu/NqgxxNFLw9YBi8Ij1tM4NAx8n
g9zsZmOM3to622pTxz2UGoa7+E1fVNRm3OPGmyeZ0R0dxn4rqZUaOWF++awi/HVYiy73I077q7R7
Ui9q8pSlTg6L5XQd1UTflGgQMrZ8aehvWjKCl3bvAl9xJQY2gSXCaFcBnr59jNx0iklcuFVTvNjt
S2G15RE1mDymhlUe8R1nx4pcI/7//qyMtDWOo2iXAc8+ppUvCHYh5cBlOMrWPJ53IuY3jRHPY8Dp
NwbSjo3rkBU6qp75WriEglWWSZsUfSmDS482cZyHy5FPaFW45GmIevwIvD5Ymq5K1IVX4L4jWOpY
KtmhcZVhk/v1isYI9lWCAIshJmhzYuSoaALgBpifpEAC2B+F/5RLT87Tbi9TGRKspoVnz+JBGsY6
MBR7b/qQYpWA/rTlqOe29ha2FIhJWqexV4ZGzDcTlgkGYNOuTu38xe0xLVZgzEmmC/tdVgVJih74
/oh3blZWuBAcQXJPKYtuFRA59ZgYCNacOFe/uPAIyHCTH3ya3JgHHNDwkbdGxYAz4O++g3QhnlpH
0RZl3jVriPeF49dn2rL22YsTikRciDJNX62gct+ykclEIhl00pjOn5BSHZDJfBbCbWFMoJUHIrN3
tSy/1aq3Em7VXtGjTaX3PXsPHG3LDxyKBXyIxN9qxZjtKymyPd3qz5RZ5IY+oUX+sBVWu1oXD7Vd
puf2Px+0dcR+9WCq+niQRIb84aGYDoH0HspaJc3d6sSu1y2xG81kYRMmORPSCTeyl9YjLQMdKm1L
tVEQpUHGr7tR2yZDXDN8VIYmvy2L/nZohcGMaK9VVXTyi9wSRLTUyQSCkXdL/0zdFbpxjBud6LDJ
U43LtyVDzg1PboD4I1FY9uog/ugL7uqlpsImpmW+HZL6iTuA8a7TCpjno1keWhrn11LE703t6e/C
4lqMYi08it4ZL4NUfyjw6LZ11bOdZ79iByCYg/1zhlm9fvOZB8yw9ZOoFiU6bD8jeeHehntXGSCZ
1SlSu0A0SwBLCSa99MMkEu2XZgfrpsqrdyWxCH3za43EF2KcGHH3K6JNnKcu5NcH1ktmB6Aww/VX
GGnly2B5sNFd3Yb8nOfvdI3rZMg/rMARS3US/qXcym0zSB/HJo425RgPc1fXksc2GpnKFeGyHath
m7gWSQaEj5OTJF5cqWh7KzdIcRpJSIPWQsb11B6MUenRv4wHa4luQPzGeLEdavaWEw4H6eTKMVaQ
Nxs5w4wqo/DUQEgUjtXeInprWDgTb+GWmr0eSLLTUgkKLOvNa2N62jZXHbkqgDe/Qo9Z0YQu9hq9
tXkFmOGggpY+lHrERtNyhmebLCk56Mor8tV+U9CyXDJOUuCFyU+BSfRBpYgDX2q/35+m2jeWNn/n
jVnH/hu/xjIqQxVpS2gdEkcFoD99s5BkGAS4zHwkjqubCWDh/uXMXdJtMFHH7v8mHRCGj6XqnF2y
xy6e+aOqEzOrEHNB4bfOQmLZsq4y1q5wN+MkkYH0sh6Zz84ZLFdH1LbKDoreD60Cbhe6mr6lvTpt
iD96rW7OZjzF61HU7ztpdLMoNMXSK6xtISj0PGMOLnU40AImuqlGTaKhTJ33tJa3YRGWa9/Moo2i
QCfj5AZ85jKZJo1lF8LM2JkJMWydhR9P903lMai+usAzcQm4YBFo7b0pBuxVI+4i0IPMTfAsqQvG
2ul2avGEPYFnuEjF1C3Pf+ktIJxxVPBZZgV/3Nq7ZIFxKgZcH2ym7UVvn7IpAsYyjYQT3N/0VWas
lUJu/dY796NOVuzoLa2E+GlPFvUZV6M6L83/oO48liNHuvZ8Kwrt8Qe8WWhT3pNF02Rzg2iS3fDe
4+r1IIvTxeY3/4y0UmiDSAcUWQUgM895TfCSQcyYlzJedoGq3jUNhgaxm0lkBfRm5cbgxkdtLG/c
AN2IIlMxsDfxxyGjcycOYQe8nKnY3ZaW6s2GVstPdc3NH/dpsReOZqHC7RaO2jvbZHKfabHp3CBe
+732HumF9CT5tTwnsB7c1TCSVtLWSGvvFIdNt65c7M+710k5dtfx9pICAgeVfWbTl27sDhNFO0HR
S/OVZA1e5Mm1FOOugfh6544S/Bpu2k3ID3o3guue50oDADxWDr4X/RLN9jReld9IRN0rXbdAmrRd
G0SMliyuMDfo0p9aDSaTyNkm9BQc1NAHT/Ba1B333VCbs1eMAdlNp170nT5t81sEHwKU7YFVhUcr
TlCmtIBIgq1Svo3Q+dgg8qeaY3XMEtzB5NT/gR+IMe9tp1zWHn6FI2I3OFYG2VILUv1oTAdR4u1U
LXtsuNgWJPAqq1xdeKNcn/xowCWcRcOcgCm7cUde9430KwHyMjOC8AdsOpBairoCAmstOsX3F1WO
PV2X8d15uEDpXl6dSkfuiee62zxO+4XODbIgDob1iBrufGTQCk1X4OohDZI3fXSPEWpXu+FO0ZCE
lxP11id2/BQ5K1PHxDEo8/HGtPN3r9G/d6whd8nQdlu2PTgg2dI9c8bBw+B2TZJQ3bAuIaSTNdq9
cVtXeHFMRJ8KWyn+Tq3dsdDHsk0NcAiLyh+jgVSFHlarpvWQWSKDZqQj9hM+28zCsu9b3UpYjjls
Cx3/kWVqMS/TIPtWNfgEuEmQnyq/f47cRR011jyCLP8ATw/hBW30D3aDIgTCAukcUZfxW5kr+EVB
+nwuEY0jIOPFW90AHceWgilwwqmrtXnwkwBl3hZoVMEaSrpNUTVFgT2aArroHnho2xExKZ9J//xI
03aTs0s6BUDqZhXkiVtcceDWHzvXOoFNG3ZSnVvYC8byQrG6O3YS9taL4vYcTIcYeJqVZvl6sFmG
lpnpO7M6K1GQ6J8Cu3LXxcaR7HTXW8qDLEX2OZEKf4EJ4wAJwlnYju4eJU1tb+EHWGsXWr9C7grb
v84+68TAzrk5REvujxdyJLhAalp47jw/PLMDYx/RmZjXdZPlUhfDf2ePazUIaDBCPuiNeTMQ7F+Y
0O9ZB2uPyKZU+6rN03Mryegq87nIAlCVW1+7LQg91yxGjWqoFxMcgZdLPXHL/cxZaer9oBfyqjDd
fJ5E0qqLZf880fGgVciqF23Q2LSPLr7pchzHZw+NkdmoBSW7lSY6t2GBaL2G72Gem1CwarnD7Mwi
6NNF5KasYtGrknoa9f69cNt4R+polGa13UFyNcqzqSnmXClqTvKkfk6UvDr3GQD5ruUF3yFHssrt
1sdJWq7OVgMXU0N5DEpqvkE7pdvgcoUiRGnk/CGjtCBChyoG2YwUicsbWY+Kc27oBa4efFuiKsY2
IVIsxja0+maRJ11xllBQBvc1zrO4C6Gk+RC7tRp2Uh1hJ9fAqh5JIaFeKJ/S3HZP+jDOwSnGZ7No
yCG25g3Zpf4YjN0xzBOgLEnG+7B8w34anLUuayeY2UvJypQz1CnlbGemvu+Q1W3K/mCKr8TnXbWV
9eKHDPMTSCQ7XleJAtSl9UVEcgXcFr9eruBVa/jht8puhr3fqd2GYMowK2s4K+LgmHGKwlp5QlcT
3X2n2OAx+LPFcnrh9iWURCeDVB9A2TbkVRm6J1uLlVXv6wMKal529hM0dPwR+wlbTs+OgX6z7/6U
sqxGCCbc51FUH5oco069RWDAVBwocplxTnu54FKTgtJPpfXaW9N2gHG6fPmoZ8KMGqaX0ODMK0C3
Z/jUPJNSY29HCVJxGb22pWqwTDi6BUtd0A7KRmdlA56if5bd6Sm1MIMyCkzmW/50nCbStd7KKqjE
rYNH7SGLpYMcKjWkrKHbdXWqLiuEUcxIB5ZX7EyXYH7Qq+Y5Cm0yzir2QG0UWGfRVqgucvx2tS5b
XZtZZfXayIW6E8/qaEzazxX+baKqTo9uUqyJSJosix1znfL7tE5w23bsUOqsdTbD9CZIWh4CtCXC
O6Prk5VnwJsqcjKr9zFwSClzspfY1d89SzJ/2L3zWDtN96YmA+ZxYfLT8KxNDRP0l6aoC8xhsbhw
Mc2zMJ0OZ/qz7eaQtg31XOZwZWaWgmiDXCB3m0YJcULAIolSHlTHDd7TILx3BqN55WX4Y1JUeFE6
CM7NYGTfmc/Q4jBK/SnCjmjWunb+TcNrd+7bsf0QQu7BKrHu7oOeoHnIPXQXENFbABN2brPclJfj
0Kk3fRsh640y2antJ7wLYmlHD5rN2i7kgiQLmACY9/le8oFPsCUrdk5VDeT6jGrrOm2/d+Wx25RQ
rg+6pSvrWjWUoz649sqEpngyACPjTqFKN+inttz8dno2O/CVegpvvLbjjEk0su5LI9DmVpelj06a
pfM0qFDqSIFaq7ocPUshMxj4Q+W7QxZulhc4crQdyMAITLLr8aYsi/69R4NLlu30V4tovVl7Pvkt
BOh5psk2B1ApHJPv3UeroeaXnchmM0WVMcCwU3lpYAXyy0YXWoPm9N5m+e1EMHiLIukJu7Lmh6my
SC1r2fputsBm88IHmiIRHbb0yPpGLD0mli3Xj/xfrNNkdvsoRcIez1v1riSiCo/PriDgY1WEVEZ8
azRZsGrdQDqpYQ+XBhjK0ZCJG0nlFIXWUSyDSaXu01LNtn6B76/cJcClGtSHUmw/97DsrM3oAm4O
CmQTu6TKjqMGHm2QjPKEFReGBgXGJGHKZsNPCx1ZRy1YNpLm3cX8s4uuK4v7ym+dea0q6sMkPDtX
e6ijSdG4yOT5w5Om47rM+9b/3kzoKQvk50tejK9y7CavWR0+FBoQLdhmx0rPhp8d+VjEdggvW65L
BsBEZqsYni7fO6a9rBPAiwKU4n5gVa+nC9w7Y+KbTUIm0a5/ap6G70IAXl21HgKoVq8dz1WoR+3L
IJEaLIbOedZHgl6ZYtVPuod9b2Q57mOTq81cyaX+oRuIuFcydGO1jTAdbkPnrModXptuI99WiWks
EdWrb5Dy6laNPmD+AedgXZV5fJSLPNhkeILj+8hWyRhwDquYfLak6sOdAbh6R8g72Q6BZ+wLUEib
LAFlXRZhty7IBx1LZLFZcWnomPE6XnW2nN2CeC6WSW52Z3L66iIbwAQ7XRUh4RbFDyDsEJAasAdr
XFICBAykb/hbqrPC1tpn1ZZwsTRa72XgtvZsZfwRevFTwEvgDdedm6yynHe9ULeoacm/5DFdupA+
wJ6h++xBp0AuDHkNcds7JmEndwLDwWfPrdoCpcbMiJl08IttxR5Lreq9rJ2zk6bqK3aK3y2w1z9K
lM5mg69030t1rGHxVR7RHjATbdl03xIHZGPd5eGjIfc6mZ6cxSlYjwUvn+ouKANn4fdjeGba6ZfI
h9s3eFkx+8TRrvUlfw+p1t83gfpRMuqa2G5tafNrmyghyp5ks+voajrlU891eCYNiB5cR375mIog
DQIZyvlyxet5YpyougmWlmSIQhb2kb8v0sHbQ7T4OFi/S0mIyvS8rAFM5kzKvZad4obwEwpOe43c
8k0sK9XB6/SVqIEvRm4hqJMUcZ/xoHp+czMCyT3FAzsax7pBggqyQsi93YSDdYMgMXDmvPelKZLj
rUWjHRywaGAvnMrxrvaxM2AVi4RbKMWoZefwu+xilpZywrSa5efYjjSm5YxNOsLopuZZJL4l66zH
3lsPwnip1gaYEzZofpo/ylZqHmAKRrDXqAIiNE9NZjyImC4ifhXOP2SWErt8yn3bfozwSzlVffde
thZCicpY7ZH8Nrd1gdqoWhblk51DHZHBYdfYpW0Vr5Gfi9ZaKDrGjGMnm5uq47ky0wgjpCGSAb0X
2o6pY6n6xvAraWcNKfQKOzkQKpABQqyLlirqZ2btW0A5eX+T+nzugWPjoLVACWVtFX25N5mSTsVt
ApJ4Ho5ETappfFa2ZGusR1BUyaxm9bhR2Ayxcaz3bRW+e4AW9AZ4rl9DJDEUmCdSV4Zzu3BYBfdq
hNiJj8dAim4C9uLIb+jOSZ9e++rgpZus5GXDWtNbQG+u560VYJumthWLHYW0cx4ZKHDjfehlTJsQ
6OcZfglNos7KdgiXal/mIDDlfIf2LE7YfQVAPz0FWCWuGuNVQZso6rx7L/Zl3oGOO2uJgcl+gtgg
AL+lopwN4gd3gfWaso5Z5hWNxPuUO68ASwRP7mnEvxsPoPIJ/FWNfpDh86Blz0SciKB1KYKSvYmq
OMvVAM+bmZWn4wbnmCVPrztT4hyNoDZfOn5QHQbFejbdyljXA1sOFVnLjtxJmVrdoXU6a1mAip6l
PWbSTL3eMm2SdBMRpUEkNdm3Y5HsFfspx9NqZ4CC3SPPTFxgKJRZodcae/EWJVt44JvQiEgXE8Jv
jDoAf0K2OEY3wGIGTRukznUcZpch9k1zrehechx30rZon5UOr93o0QrM7mc8ovjiV91LNCIh6Dmw
GH1YO/NQQqXeJ96LdE67HPvuXsvv4f86N3BIxhW2UjUYe/Kdso7mWZNgYFxtTa95SceOCHqlPcT5
LyQUX6x6HOeaNZprBPl3YE+X0Zhu86bJnnStbReJnOkrpRiglHvKva1i7W1WwNWa6HtdlvYSU8FZ
KaOXih4bWh2Wl/A8Oh3sXCN7bdA41xJnnRhjcscDUu0kfWJoPMijqz31iAR04EItkiOvuokNoD1k
3glRv/CkySSRQQCVr6oHPdgsque4s4B41Om6C9Rmg5SA8+SiO4WmhP3iFRhv4sczLupES2ZuKst3
pq7tctPZOqFR/8jkackDkvhWZyN7sFMWDY07WFuCLcqyl6WdnOvSo1ZizR7gWrzqKuCxuYkeo10R
WRlJnDTVTQJCahvAsXn0Au8k+gIFvkFaFvkxy0BpNjUBxqJ8yEJZ+p7F7LEKqzXOGrJse8mpi4U6
FPWPNCnXkSZ/k/WUBZcRvwFgG19iTWJlHCVkWFz7+yg1W18nmZYjGPM4mG8eKH72YcYq5JeB38Tq
QyVY84u7HzFBxX2zwf5XXlyzwCuYALBHKaYJt/bzb3ZrDm/T4qRqpIzQYF3eWk5wMyJ3/eaM0WNf
ytGrlyavTmUbL17PMt+ICYDZut2vkk5JdqBpkp0odQaod9sOLEL0U8/18GXMl/M+nSIuce1Wyshb
A/jEx6Dw2Dx73oJgSrYLpkOnN0hlXuuipDUe3idTt4pxk1ovIxRrEBL3s2TGUn7YqZq3N4cUOxhw
4btWsvtdpFnyQsqdcuZnRrmr0aCT53VbI0Qme/68vStRsNrLLq6xA6RzhOQISg33OmIOO80ckQlG
d44jQp/FDlW2t8jgg/shQ7wFy8psZzRlOc5FMZWUbCdKX3saA0Xz/xj/qfVSVAfpHhBFsXKttt+h
gdXvPNvaFjL/Ut7ovGfNNt+JUhP4/D1/03YdwrJ3yfav2OTTd1OV/rAbh6KaNTHgCbllrmBhNKCd
YmRVudOmw6UuOzIWB3JY7qQ4YlQ4ZKyDvO6VTF+xQ/WRGKgivhvRkCoq2ytt1Q+eu1VSryYeqKGI
GBo+nkoQzaGgbPUuxGqza2CtcHHxYePglDt/RF3KcmvjKG6PvArSnShlrNl2RT5reC/v+QUWaYsI
XgVOFj/n76NlhJdvSXxVyvRV1eeOQB4TUoZgnuJt+2zpIy2/8xB/3Y2SNIC8QlvOs/DYcR2l3tmV
xZKjwAo8khyk/iQU66sIT3cXIkPMCrKuyLapLXk3ExjUJtU8dkEForiV2i0DixxYEMrODusO2+qJ
lPoygopSkcLU4SBKdZ+yafQGfD541fpe1+wMSUdhQhRFY+0N7qbIzhZinjoo73eom5BKm/a1MXCz
V6TCYhGBtISTJclGLSww+Xa+6XVn/KGF1vdRVh4LowSBhaLOYZCieCn3bvW9RdEI0wzzrU2J45eg
O++UCTjQmxvUsMyl4kfWuZwU5spsnruGRkKw6eYm7oS8IxywxdgPASANh2dNibdjnySLfJDkQ0bc
HDWPnAWvYWiLpkjcY8SeAoFvzXtrABjUrv7DUHpzTuRxFkmmd0S4qT+wcAJrH/fRJo8s2EqxT+wE
nZxJb9o2kvJ7Ybc2opxqcXSgC9wodQEFAL6B1xX99zj3FnYpu6hvI7wCdXBdBuk4s4JgCaCvWlpS
9y0KYaT0uruJh/JYA8RHMDUs3krjJDuk/ZzEaVjvqJBSAPPgR4vWpDbdseK2Jc9vX1yB/t8YYvz/
JBWgw57/770uHtOg/vn+P+7rH/XP6g/BgOm8v3wuzP9yLBnuv4NlrvLJ5wKFgP/SHZCT6GeQxXRM
pAQ+BAMs5b801Dc0U8NTT/3kcWFP9heGAhNMRXrAUv/vxAKUSQvgqqQBaZ+ry46pIN6ElrEtPP0+
WVxMII4Ucrrxs9AyOGyy9tgX0Ndzf3TWwsi3Y38LK7V01qJXJgtx6YV8rD2K3jiOPnr/7lxxKTH4
785VnB8Bxq7YOOTFXhzsmAQFoIu/6g6L0z1i7R/dokO0hd6Ic8VloFQdzLTuNx4GmYfrAS7p52qg
J9IeXKRwxfFyYjea6eB2M5nkFGzqll3nWxBsYGaqVv0epXV34yFPTDJqmVkgbIklDy/MrnMU/p0n
zKVWAL9qrK9ka9QXsTu6+OsU7l6UzNxB7dr1UHG51iNX0XYtGTDCh95St9hE1aUW8kLoRmXfx4pV
rBTdVvai7pvNxYeWVVS4GVAuO7Cjyg7YL2cHUDFYTrLym3/pEFVxMIMyO0R5hO6yKOYbByHqg+hD
rFZaEhUM4fYO7arXRvsUVtjNeblrQ3ikBOIUKKFjZITO11mFKAKBUum2jjNA4IgEzvq8zU7tdHCl
iINVDHhEpd2shtzekFBKMIFCNdVZa5DrQDKMJwHrULKgWqqt660E6MP38u5Ieu+xSBJ3wexjtHcR
wn47NjYI1FR3jRwDGc6jdpMGQXBpEx3TszJzUJfaiqo5qt7dP50kLhQb7UYDI7pF5SYryD6SDRA4
petBtOUInH3qEG2tnj9+/Oa2dhrCdqMrXQyGKPDvXVcCaKoDpUMtw7/vq0GZtV3VIxeKuUURoZen
KGqzAxbbbmylCE5GH6JVYI/ZHeAvbW5Ikf8ktLy73mn3k0nUIgMlgaZOFX4TJcj7HyUwbPCdpt5r
ydJUdRPGPnNiXAag6ogIOr7boHg91bu0NdYe+LtNCxJ70Y5g6aWq8+9JaaebsWyLjdfL9l1eteiy
SUn47vfdsi785KV2AS77k2CcUTPreCgcsp0Z3FXW6GSCc/ZXM02WDXTf3GwlfCGF+zgojgzcLYfC
6rDmAHIGOAUT7dImrMVzQw+5dQNLlPzNavojhhEvADs6gCJOIe2mKtlIfNQzgPA7rYHLUej8Q7+r
whGtGreKNib70agnMWuAhPswjSOP/GlWL7VuLC+Nl34glq9mnvgbK0FoEFFjNKigodlrQ3ojPNEf
I8vVsD50QFpb8fgNLGA8k4vAs8EheSwkFQMyv2dEw62DvvTlQCqDM4LPLV5vo/1YjmtXZ2gf9/Ne
V4c1MazgnMG1m6lDmbwFHUiIsOmfjKo8WWmxjqb3iDjw1nP3xvQeEdVEvEyudX7AGyik5DBKJTzU
rZIc/RLbY6ab8dlz5YM5URH8YLzXRyN4SlArXsqGGx6ysYQw6DgfQ9t0PIR6kj19mgr/RitLUbQv
s4sjO6ruGGhlmSYT1ldHWEtJgsYH4fQzwt9zGzhRGM9UJ8h3EspluxqAP3yKqfi1/nXop/p/FL+e
Ww0jcrJ1ry91bQTVU3h3hTH0E6ctfMy6uZuQvXczcoHx9DOLA7sAnXdYgpkflqWiKVEzX5uJoj2d
0UuluxTjrqf9PuPabgiHP3HGv39GkZbHIu3Se7iICNa3WXcO1LI8uKYfLgyzzn948LY8tDeI9WLg
qtsu2bDSJhm1rwMvgu2eVStyXfbGjKPqmyQl2wTHwG6s73scLG4lszbuEh/7vMFqngd2b5vRNPUl
4fvmmXgNsLmy8lmDgsYpPUuZKyUodfCzWK27FQEmIGeHNrWH+yQqbq2pvQKayYJzdLdFYKRPaG7N
RXvjhNZqqEN1DbvUf1Hqm27orWd3SKVN25T6UjR7rb6twzx49BwbjrA+RgsXPbUX6MeXFet/6+Cr
2JNQ2ee1jWNZGm88HVsKVjjcivR/WtuMIYaTpmwG76ESaVEwZ+oKkSp+0eURlPigsmbIXQ27Epup
PBte5BiWo+TV1QEUnHbne9LTwAO7wjaIaDTMJ0QX5QhmVvlREm0SRoJROuKN8Ge7GNs3EyJXjLt2
h2ZxW2ol3/jfXE60yVVIJgc3HUNH46whri3XiYGikQ06OBu959oMbwTPyHCN28LU5ScxVPX1j6Hw
KT4NxdfUes8k7ZZknPJkujhww4j1F6VPhhyFfl0aQbzbTbflkVx1oY4Q4lSCRwmB3Gv8j9KfvV/H
katY9VHGGX+OYwes7NSy0ec22bmDNIyfD06ubEPNLLdf2q9jIzeXCXpxqglSv+4TdxNEAxoz1yHX
c0WbkSEW0MX9RpwqOkX719MSR76TIrUjEQbVe0RkkMlz8shUymdzQIYnAGzx6uX1cYT1ic0w+JoA
f89gBkQHByYHWn8AiFMy0kcl7MMb1ZfVx9+1cQLTB0HxqLZJCMqB2tQnaoRdL7X/8/MAN366yvU8
j08QtT8/QdSmvj8/XYw00tjaAgMEoK8EPkw0T5/3hpotEgsct2gTpeshEh0ezDpT6T/G/d1gv3fd
f/Fftv40pNXZOyG1aLM/MdH8mzY9fz7IPSrtql9q0jtRivt6LO2zbYXhsUK7Yy6eaJYEaE1r9pml
T3AsfrfjxfIGxvCjvYX7cdHBmcb3VuB8Gi+Ec0jRvMUkSEvnDidaFNB5uJWD+/uuvZSmNnmsimUY
TCZwfiUzcLqpRbc4iLtNlMRAZkdi2JrOFUXj5eK24uKRPfrE9TKwzkUcEbhH8BVaFEjoBP3ntS9r
KK1OVTm143MNulnUsqlJc2GlBT3uIYHxMqJhgBGPsY8LtN3AtmAbHkTJW0GqIXTRK0lYJk+GVx8j
TOPdNXZVa5tbCybCrFZMFlnXeq79y2rA+OKubFkWriqmbmPPaFuqZn9xVEeFSoXAEFjvUMrto6km
2aljPX5S16KsYWOvLURLsTSISyqzenLvFRa+H81h6UxYXdi0kpc0i0SXjWUv9dVZEKdFW++SYi5h
1fu8yhkj6nlTvhUxNHmYeN8Ki/weGUzjm4wYVlQ3jxjWJHdRqm5Fq93U4VFxYx71aRBbZGfT42my
EFUDD294lFW5xmjV+BZOCo6jlcZ70Ztm0afr9/mn6+MZu+1AQ6F6jNjy4Lo1NjJVe0y7f3lcnD9X
XXzPFrOdBYSKfaKtyVMk4vO819gpAsS+l/40taZbie9PfMOs/PlSUVQ/qFKb7jTxHV+7u0w7aFWa
7i7j/Krp9wMLewwv2VRjBmzOuogYVWJiEDATja0dT/myqd919aloqR+jUGH72RYyUAj4MdsBS6Cl
4HLU9YxQbfpjhH63ApLZbMnv2A+Giy3ExPVACzuf96UKAnJ0zVNZMXFzV44/XHQ2+jhLH+LB+3JB
YmTOneyQEkT9mFW2WJS3luUfmi4/itp1sd5a7W3T2P3eAuNHKk8r/WXHrbsQi/TrqbWeXk5VJZ18
6ej4YBMA8/oeGzcHgaI72S0e8ApRUFHBNKvBZoj/xZOeJ/ZiY8jf5biE7KIr5qVqDgH4Z1W9x+Qs
OAaZgXrudPbfXXU6vdR42v95RW78KQ0p3qRTwElVDTT1bIxa/rw18mbIgOVruNh5sYJbgaEU6lIE
ZzJlHYN+eBCVKNqACpceUH/P7oPhR5tYe8hz3tFEGpZkw1/VXDxnYedeesVTOPn7wAbcGGOhHjRy
3Zsql9WDMZW0qU2URNu1N8vB0FzHiRLqSYjmjMGhsxziALrar+qirG4iFNEvB9GRNU5PYOavNjEE
3Bk7xKkD5ntvwOrkPGVqFJcRo8VAJxqc2T9/x+Z/zlbTg6fbqqMbaH5+VQj2jDaQ5N7X3ieI+LwK
AgXUwF8HswqYLUS9rnVWNKRotTqodtemIuWHQUtFW44BMlsTQe8Ukd0INb8C2tXoJ3U6iPYg1GME
shV9/qVD9PZOTHQJ94QaplS9zUZC/Sd5ksMO1OS56ANla2RGdVP1ZAe1qTS1Z/j8bS5jiUJHNzo8
EgCL6uOoZs6tZQX7ssu1Ry0a7Nupr5DtT33VVNP17gFo0bDMVKnYViBUIMJSCrvhoxT/Ll17ryWP
YPc+UnnJ/vNvo2j/+QDYlm3qxP5J/mjA1f58APCjcuNwkMv3qE7HSXo5d1YklCQcd4pbAEztVtQu
TeinwQjGy37habYzjy/1abToD6Ng2HVWuR3Siaqb+Ea7Rsvs02VEhxgL5goMWtbhW50DawizUfpu
qOldhgUHwLaDN0yQoNLTbns1LV46F7ZZXKfyveyP/TLNJGSXcjncqkFabG3Th9zEwnWpkI1CPScN
MUL1vZfpiiRDYLaWB931IjQR/HKtk+FAELFI3nRZXmPrPjwH6HYtR8nqdkpsurdiRFyaHYyGEPsS
cbtOt2evN/LBEvdsV4ArMDQvXjW/e64DM7WJF5oHlROXX+ZjkPtx0fv3yB8i29Hh6wCnpFqJtt8j
arhTC6V374qJsWeMfrpSXTeAYUJVtAUxZOLCYf9liaiP97ueEi05i4GiTXJQtB+VsDqLjuu1EhE8
SlV9plRSvdORiC0QYT8109pClKxpJZIbqQETxFt+aRcjROd0phh6PcmYziynM39fVowQ7WKYGvSX
y4qmL6f/ednKyf5lIWD/x81uqKy3UGAwDZNXvvblbV+bmGFAiHTfUMBdoFeMb0szAUBGmVCZqdjJ
XlSRuWdZUIbjIhsJxsxE95eBoe1b1vwyXAzqp2uIkdfh4pKiKi5p58ZNrKJuEoT1cAp0Lce11o2b
E3nQqWXstAFtjKkZFTZ35XWQO8CMwKu+9pM5wTzJiqP1qATD6dL9cRVEa9sZ9j/o+eJMULJwI2qJ
7ZUSYsOwEEVxqKTY3SfeUlTkTi8PnwZfhw1Tjy/bzl4iu5fnXE40XYouU/4KcJy7cqsYf2TMJFY5
+2b+9jY7ijZxMIjuwcuaxtgonuTyUG7x/vA/2q4DfXhblyuINic3nN0/v+6sP5fcukVEjuWfrBuK
RcpIM7+uBEFiwJpCVQ9DKQILwILQuzT13jgyP51ZgUBbsGr9l9b6zn4M5faekHG1gX3ezUVVHNr8
wUzH4k5U1KBoFnipuStR9ZG1A7BsnEWtcdP2HqGTX2jGNnu1lfITcV39EmMbBmhsXSftRfzsEicD
5+mvfACJIHD+GoexBboFTuMuC8dYSPFOTD4JZohr+LfyQsw32Z9VZ3CSRW3lK1JuxpHMOWx0dkji
kEfJrYd49EnUgM30y1jDCvGSiQhL8zo+UwasDJiYd6gRawtRSkyY8MiyHbopRiTadaxK0ARx7Qfs
J762o3/DNBAG5bxDr9T9lxkMMfDPQS1DNhyiOZpsTExplL6/ri4i0y9qYMLtqRuUfCZ1buOtUTLy
jqWi3jp+o2Bb5ExKolNbWxVbv24fRri62E440ta0cuUMGp0UzTQhkIfZmV2kP11HsI7GwUJ2g831
XdZUCtORgu+XeKtd35FxddeOcNgqCLjI2gwv2oDJD7je6NT4NdKCU4dMOP32n+/sSWT9U2zv8jVg
GGShmg5F3jS/zONW3+eKasvNaUxKQ0V0B8KEuK9kFTRoBkNwfrmPrvcVqisLvdeKgzndatd2cUYe
YwIrOvA9WTRBhiLXP//J+hfnCNkibIQgO7tfEiGs+r88jBr7PiVtg/Dkhl4r3Y8uNLN6IPZZopfa
OvCG5SRaF44rA+27NFfYOdIt/12zp9QfzTK+Ay/A866jq7BGsyQAkcIGWTwvCYCpR5UXZZzFy8Gv
pFnXtfoijRQfq+ziozRMbV2T+3eIielYnFO6jkuRVfmXxbKi/7lZ5Qc0MPIhSEuWgDUU8vd/Lsg8
ZwwNJ6+l16iKljUZDg3RTpR1lawB0Tmtfa+rXeAS/cl+EQ0BusH4xU4r4SFBUDkax4/xok2cOQZj
f2rfWOtMV71e68/rXz40CK1fFpMSQJvqnEyH1rrz4RTdXnY1gVWeCdRfWzw7iW7zEEIZNj3MHGcQ
Rsa9I7UeUsFgiZGkM+7T0Qz3ZsENKnp7pTfupxN0pN0vJ5CX5YQO/cqqStdi9yU5UbNgVs82oupB
CMB5S8k28pRy95EMufSK/Py1V+TnRa88Df5yrhLJ6WOWdMkW4Mwvd1CTWx/3kMtB8tr3MY+UrWgS
nQ1b+22olr8SpUpvY1j9i95RNf6TBOm9Vah5i3aKL4VtBXNNHYybYpCbvVUZ+dKoXO+lsiQMin3t
mZ3+wgPfu0Z1GR5VXvr3baH5ePr0S8erpRvRhGx8RrgrhwaI+/sWeLu6dOomXflS0M4NXmo3he6A
YJ9KuMlBdDbHeHvt6CNHRxVihDDMsGu7uEhTp8jX/e4go4jfsIzHLpr7+rhvy4IcSMR+M8yzW1ky
32qmCdRt0ZCAfTuszTwfnl08pMzG7u4i3/+XpZpiTNEvdkBelm7f/9f/nKZq09JNTTYdnHh0UmZ/
Pgd2oVb1UJnZazVgopO6brmtk0lrc4gGJDz9/uhl/5uy81puW9na7ROhCjncMkdRokQF36AsW0bO
GU//DzS9RVt7nbXr3KDQAbQsEUD3nN8cH8ag4iyLUvSwZXVHiLAydmLy1ER5GSLK1s4AEK0jzjyA
XB3HBz0McNoKR3NppQmgFruBSR4EyXcr6fdRk6PSLanUsdpI/YmoLJylsnGnkmY6kheG3SnbA1IF
FtjFKNv2zIyH9D5FQOlY47pJXKqJWzUKPlTEMosUmfF8nFZSt4M56ZYBoZFY+RxoKZCVlZ5aFdVR
YDC6Xn3OsCtN3XKTqL32ooWYjuGobmwRzWsvtWkfXNXJz0084HhZu1CI0ug5t04W3NkDP0p0EGfi
YI8lJUshNfNZFSsb0Ye1O6ID1ZPX10gsWgZ0xBSj3mK3Itx7a4pYrQjlfs4VXWKGKeVo0tt6W+Ue
BdSfh7HNhz1lKpskqVXwNB78utvotW35+qNiuuMWzpeORq1bNGlSHCn200+iq+YRtZfr/ihafCF/
97eZHKyGUMaA8LNPTEEW8E1pBrysSRuW76Emp8uu7s2tlppEE/LBe0u0FBqYGQz7bEjSFwXcguiH
RZptBz+EGk6S4w1JI+kNahNPUMHNB0WvL+bUbxBzhx/eu+tUwos9Uwd/hKyPffCwb/vOfEwheF/q
bCVyIHqliIZIQug+8DxGRCOepgEeuk3DT7AIHf9/OTXJqKS+3FIseQk4WrbKa8Y0p1vuj/xfr3Up
CJlRe0987hdLl+2DOEh4ZK4KcAizW5/u1wNoOXKr1zlpHMsH7jzj8yox90tTzDfkIaX4nv+SVdSP
vjQOu7B1yLVNh8GQ5zoOcDjY/acLwpE8G6ChbQo106/TfG2qmYMaNxd9xMJxK6H0YSU7dj/P+4r6
jb5wngpTAgKp5YiEpmY+6uUmqjEsEM1wSJGYZFChRLOxDeXUyvoEoXOeIh8qjGdcLxQ9idluXNwC
7z0n+BHKlMYkJnnMRu/dmVBVDNN++ksfzqy8uf6ed+uTMJUBnTnJN75c12j2sDc6NZqNkveGTjx6
rlpY0RC+2SmguD2aI76GEE8InII7lZXG/Pn31MhiU4FNsns0qNMAP9F3a7v0LZL5rX9nT4dCJkMo
4/COTZx/ZxpFIlOZy4Bod3Z/R+xC30rgkWQYCMxxWsO/K/HcmGNnkE72cv+5rsDZeh3bSMsK349P
2lh/G8EWPIfgXfeA8qa4P03IPhgwR366FE1sr4KlZnfu+joZM4q5in/gXjQ9qXi1KOA6mV6pPPsU
SNua8YEjNPoUlvyPA3YVx9xUXsXmRHQh99gTrglOVuZYBy/SwZVPyRGxEqdcQp6xEobIOsUivkQZ
xKhaEAb9MiC5crbtcYvcOQTZu0XdQIstAh0PAJmFvArWMR+qvTYdPEikaFA4g2ad8bRzFrcucSam
iRmiKQ5ybVV711WqNUIu6BNeY69V19KWWRYEr2aWwYYcBwCGnec+O8PJt9qAYmXD3Y8upTKiqTqJ
vrBMyqlEM6vTfZsq7jkswzd4It8jZbAWnun2Owfl/KUGhltOC2bRH0z9VK/+Y79FmhZZszbOhMKm
By6wFE0hsxECGzFwU+Lc+vAY3EC/xNZM1o6u7OMvpkYyOiqat4Pz2XRlEDgGFJO1GPUI5WEEMg2X
EGyOY7B1sUU6hk5YTIrfdEmRqn3siSrNvK4r3oiDjeCjTZdyvc695A2GxX1QvKH1hmunxjV0YDl/
K1SofbzZH23dd66Xj9O0L5cnjbQQ/eyA9SXgDcpXbQyNJ5WdOGgZ/sVhYmk70WQloJyqUeHvwIwB
a565MbL5B6MbnazmAgMGzhpBJlaS6FcWfSCVyzZEEyH62MSSFLcuTpP9NS01XqOOZTIuk5LzoA+w
Txzk7oqTAudVtWBlaI3/KKNpnwaLSU7nAgr49x2ZIqzs/lx0qUSkUN2assJ22mAL8vcbwkokKnHT
FkMrslfzhPXXXm4DMDZaAOZ0dj03XcPYt1Yuz1Xf1OeGGLpOEEPXAxiFddgFFEdUfgF9Po2veZV8
atp8N5dife5mWOhkUgXspDXVC9TB36Nhm2QPDreqkMT5k0ROnDVVcymtJtje+m/quu4/g2K+kNnd
pjlydwnH6pypKfyDCCOfsF9abTK+gnzinoJERMQWurUDRB+P2N6/i5zuOk0arfaY9JI6FwseVhfy
aoKlXSUXou+2EvqSJL9N/rKc+tK8fTLvqeCaGL99qNq3h1oL7ZPT13dC6pIE3YMiRd2LXhpQKcIY
7wgpcrBMHfylJIXJa6WVd0FFvqoR+Q708N7Z5V06U+BEnnSDtS8Uih1vbSoBKgNK04B7uWiKacAP
u0OutOkscydvRnLr97fvsjckF4zQ5d31y6yZOTy7hA2RmCIO9fTF983s0nSZvLv13+aKz7zeNJKR
XT8vzAZynKMPDGyMozOJFWUBtQrDexBfZ3FA0f9tTPRhL1pup9j3bvQqGuIaSO3qVsOrF/0l1/zT
51CwJv+PJZYxCdH/WmKp6NMhReNMREKfKPOXXUvUR1WCO1H+rfbVZEeY2T+KwFNfDQm0PDyAjcpI
q4Xo/KdhMVDnxhtM0Xwv4oe1c2pMrz2LRoRYYKG6NkS0KbYoQUQ+ym5/vsYuo0j+KDIL6nFpG5sB
KvscgLLRLUKn8RYalcGLrhzMTRE2LwFbn2UW+GhCSeaegA4qFuFw7cVO9XAn+vAwdU4hxlcHUrtr
0RqxCpnk28hluzbnCYgBtD5LXUd/sEEZiB+KJHa6AnAOUnIKobqUgGNdhlAm87pHMaPUY/KRKV5O
ollYpr3rpqiAaCq4lsyKKOgI5I3pIddxHWa1dGfmA0HyoiY+rmAlvfQaqYYu0aTAa6ahSpK/Obmt
bwbHGzHy8chQD2m78PpeOftWBWydSMDZi4Z20U9nAPraRebaeFKIZbsF1593ZIA6K/bvsUAiCzgd
qqKsTqKfTd+9aIF+WyKNcvbQja37UWrfxKOjyjAgaHMpWStl5+1RTpig0dyHOoZVLFTQtZpGW98p
3RlqBP9RHKTEpSbdqo6idZshVNTiqs/PEDMCSvrgFSAWvT0XxcMOTq9/rKnD/nxcim7RtFrVPxLX
EI3bI1M8H8WY2/y8PSzFWaETMbVL8256WQEJiQ4aqecd+0b0laHRHWUlQ39pxz3BISyQe9kInxtf
b2d4XGffi6S+d2Ld/WXW7206QE6TlHwJR0v9WdXKN2i46ZsX4bmEN622y1U21KqkWcdBDa1jaNXW
MTAqzLCV6MEG0T4u/KlPDKT2ownAidW8NG3Aew9KTwsx9xbHweVjlTntkW/Bg+35+o/PE2BM157w
PyfTUK1YJ8lvo70px/ZRQu0xzjr8OWbUauG+MXU6CkUBi6J2c4z5rOAhCA1jl8vUk/lNjXdEpRuT
8zA4LbE44OlTPoTDKZZsopijcbg9/yx+GyvWewmuuNN6oa3O8DikqXjW23Ygo56Y/6q4evPeBGYy
axVyl4buVDtLzrVlUZIStYBeiRlZowQLynejY4L1zJ3p6rg4FZa6leCHLCE3GvucnSu8BQ6ieTtQ
+r3G/c3f3roavAHWGrCR8Vkpq2ZN/mZJTsW/U0mu3/eIo+5tCdcJpQfC01o6eILMDgGmFiYm5NOw
Pk2ElB6y8/DIyxfh2g5iZwar21mHcTnulCRND0iNlFWjlHx5dF2fQ9ixXgrL+NEDC/vII1AmE+dg
NlJjJxVl/x5JyPPUpnIXAxHUmd1m5WMGuMNRVfMhruziMQubYCk3UbQSg1pQWydXclZiUHR5Cp5l
NdGrrWhKmBbvDQ8YTtJFwB7gY13iUIuPY5Gni9ygxGNVgANfBgnZPT8mVyjrJilBcSo6xSGahq9n
sophT56SS7zNEU0et+YaMri0i1xftWa9XgY7Pwhf+6x3Tm6ROKd2OivUQJrLUT4sxUAXZf0GCzZp
xu4F9Jkb8Fix++FVBYvl9NYLRBd37/W4zqSEeIpED0esKWWZL64ansXBw6HKxU1GIkJ5rg1cOJWh
/HYb10oQil3eqwvRp8oUSYOZY6FgdUO/jgeYG52Xf69BsS8gU2fQt2XrTlGGbs43JfnxDzOwN1JW
Xa6/amzP8BvxVxqbjItohYb3R2saE5hlMZYp0vLWmsYG04w+EnJz+zhrwvsGGfb1fisoMVz3JLiu
y3VRy5JW7d7V0YC7eXI31Ir0bNjVnEre9smVQLzKIKnjOINqkhr9odAgZXfTrDDHpyQs8NMSo3Ho
VwtATRSs5ChixEerWRzfA6D8Y3PQdm22Lt3w908QelqyxlEPhm+E0wsEx3OTWGPMXwajntZEuaCA
LDmLA+n/uz7PDPxf8Z4VWsiyIuHrB5AMnUliee2MgSutWxVlgIt7IZZqEnszNUrvoeylVFdI3Sn0
UerRc+u+TfUVI7kOxIkCfsdn4Sw56zan3G4TZLK6JPUJj880448KvTIWkB9WYgeEk+v6YsQOVWBK
Mx7IL+GpKs36Zs4iUVpc9aFxsHPgpF1kzyp3rQfP6bOf1FJ4zEbchbxEO/Pymcux5jyJSEtmu3OS
cvlZtELXelVaF0uQKS6jEgSdt02R7UQTY0dnQV45XotmoJn1OgwsFdcAPs0cymFnqRIkEdutVq2S
Qa9QHaQPbgkWVScMX1oKEjy39t+59x5aJfIuusYLLFcTbQWxsTgCQ9Cgs8EEK6XgpxXDHOAR3DyC
VZbWjQ/ME2Fre44ROM7ElDAi2oKo6Vvc4do2tjCqRjVp/0dqU/+HxaQlW6TJNJ0XBvC6v3djGqUC
nuLk8bcgADLSFs298O+IajXawdQoZkhf67PoywEf8NCPm7VoioFRs75e1UvKZsicWno0zHaWjnNg
YVgs6M3tBKlQ8qDJnrokGoXCxdLqai8ObmJAmTfk75RcV/vUs/p8plpqtZeng5gimlAQuE6c3i7+
4xrxOf1Qvv2P3avQKmV/pAxUi/cQBaWU1uiIo7/+vqoSpm+XaN0b5NVklXgKkNFpPaFMB3GW+xBV
Z4Fcn8vACreiL5gWFV1hMEAeoFpbkkb599TZYAB0hDhmYS8KsGVCKMlITU9fzlo1Vq99/efZ//+8
Ti1XteGNa5HUQkBpoyMlsCa2xaLp6WG0F1ks0Yz0PvyjKUZvk2/XQpGjVPvvybemV5X8QzGQKhmD
toOd4cxiD9EmmcRK4kC8XpsnDlBwArD+Yzw66cmEiaSrcvFeRoM0o+ylfqD0T93AlUk2vo2p4oAH
LbD71vwJwLPir/3TjBrYQXEf7nKFR7KZV/nM7uP01Rt45Et+r6xFM+2tJymz0odURWOB4PtOc7Tk
NYizauNLDdVrohlOlrA4MR07GEXPWvoRJmP62sVpCu7Inr7ZfDTFawHWuXK1E6MDhnQOpGJqEOSe
7QQ/gfgwGQ78SvwE16buPGV2mz40Tlqcq9a4SzAFXRrwpbfQK5RFiSUIKY3cvZ/sO2d2BBmMm+Mt
sDPtUZNDbWsGir+qjLD8ZlvvEuba718udBvl5d+//6rI8f/5/SdEhQ070iZ43qpuC63fH/H9UeOp
KTlm8mz2rEWecT3XV5UfmgOWcYumbdy9ZGru3m+LB9/z9LVoiX4ya1Y5u7Up0CTyjqpx03U6gDEz
ZI/n61kyt9QGXLsLXlJrjf5cFGZ+n8F/98p4OIuuNOvbVSul0EGnGWJAV51Hs2zQv05dFvWeh8of
L6IlDr2r5NQLE1VpqSJZhiqlsNaIsUjWuOOyD1Hfs8gE6yPX8cEgc/3SB6SwIS1fEIZ62yKE+QQl
3agndd84V8GMLsRNfL3lxa0c1FgE6eXea2R1ZvBaWofOWJ10kl7XA84Y6kyPjfiPAX+aIq4AwZKs
xeQ0N98VzTUpycwpuW6hZ+xlJyr29edZKUZEG92FDfvatiB4OtQQTROlXr6rZfP+SxxANG99AcRW
RJng99CuZBPl/xYyqAE7kWVz9RkMQ39HUaH07IXuN51n/0m0mvoU65l9SVQ3eZAt/0TaSXrGzrTf
o8cI5iV2gM/UvQZrk1Br1VHwcKamMz3zrA4fKv4gePQZj1LIofC7bObAG9mLPkw/11mdDGs3zNs9
JhPNXsqGFjCZaiPC+WyLs9sce5otmmz77nyCzGqr9JvrJs4neLHz3fwicu4iyy7O4IwXsz5zKF4a
cjZ7HqHk2zwjo6i4ksKR5YGin5TAMOZATNWlNjXFAfMj45Tq+cNUJLIbQDsCzG8j91gCHf0yLSzg
n14LrqEa6dhgl/5JHCZzxjt7uBcNooGEnYksP2eNOm7BMMFkEiNWMCWfdIWw7XSpw5dpb1M/wRMn
PPc4GcRZF9+LFojbhPxFMD2NwrM4JDEprrFGvnHr03MoWw309CRq/SPA8J84pkPpNXNbtPIg1C4h
/ni3Fjm3a6tKVPUSRe4fYy11tjgtysnCy008FfxQ3omzuuvH65noo7Qfs5wOJ5aggZBjGTZIsExx
SbdZTRoDsZ/OFZ3S9wSPTzxDWnVrF8Ow7ZMmPqg29RwFVm13TZeMS4lU5xk7uwBmil9fUgzAZy48
s7e+DT5C9pM/jFTh69xjuR4Cw9TbgE1HVZYzK/JAHw1xc0gKyX43/eqXa9b2a+pkzkzPleSSUcuw
cG3qW//9gap9hUHYGvIbNo88VHmYMvxFixOZrp92RWVd/NqVsdpBbdLl0LHg+sY7Eb7upbxAHAb+
Trx6xWgSVL9HZSX+PXq7VoyqRr9tVJB4/3S9+Dhxga8imDfKUh32adEjV6xhCX8pMjMbqrjYDMMw
vwaxbHwWD7oawBoOmu6STyYfeDp1F51Ne4N2W5LUk64H+ctoY5LcW9mUkaVJpFBe2p428JCkaXqQ
XNyiLo5jrWQvEMDmBYycNfgzZ+nVvrmhnLRYG61qXprROIuN4FCP8EvR7z+GwH42lQej3oNud5Fa
7RxQfbvxDF/faH2xk6ssfTMkqr0ClrlHXUvVve8gyYIp3D4nlfksotyfUwGg/Z5qta5ynQq98QUa
rLSgCN86YsUJ+V6JKcfF+Wpfo/4jfIMVw1ElBXsEs2q/q8l4Nrkp32Wt+LD83nyDUdrAmnLHFwqh
qbLHlPHSW9T1QZMErhamw6KArPwgS3W7tAtfP6Wp1K7Qufs4AuYTtl2vD2anWxtV6p2dY1vJTpOy
fovbjLy3iyLbDCb15U6QBWu8Lyz8cgxpadrDeK+icicF2DVnrJXiRRjY9VNVquzl1bR75sGlzZqk
V14DCyw83h7SN2scX/mflD9YABytsbA+jC4BFZj5OxD67abo+O9AE4tPQzYUD2levPehprwpno5V
gacUu4hCphcl7maiP+lra10ihFr1niW/+Z6x8WPbf+qaU8/NvR2dIdzk0Dcovq2COUmt6Acg15lf
RM3HUNjerDGb/BK4MaYbhqTt6yL1jrZnoD+UC+8l6sznzhmbDykKV01j6CvIz+pmYE8zz2ApnpPM
1VZaI7d7C3E2D0QvXzWlnz9WScjj0teSdxwcVkpe1nuscOK5FWGjSOLfuh5E0yQbxxoEMJUYUCyl
K2fiVE5CTsWk66kzXa7VuLlEwR8fIybbQd3NLTmLt6rkVNgDUK/lypg+NWaqrjwkbk+o41JeODom
A/5bN/rjj5QXMxVaqfygYmq8kULd3uiSp95Lvs2tV1jFe+WVc3ENwOdfjSpnlzzRo1XDV29vaMA+
JAXIv6L4PeFo3EqxBEh2PA0fA7H6mA7atEoR/WUzPiIT/N116ycr+ShanatS4xMH1fUz/p994kPE
v9C38WuiIRMwceBcUH/qPTVtUd3ViX2vSqH/JLpMo95VJJNP8tRlOyW8SiT1azEYGph1Q/jXZ6Lp
qAPxOHOtWzL+hRWsZSq2sSMf65NZS/Vj7Qd7L44IYyltvCkUYyqHI6pFrR0GiapTnQpNax7Vxvtj
WjMgy0ucF4yihk1OmC5xOkTpamFTj2cgSRYH0Uyigb+fYaQLwkfavatk3n0Y7KA9EK8UXVJnfNOw
TP/dB5ESz185K5ZilFVGvv/39wlxhr+zQzb1TzaSQFKr3JyKIn8R4BQadN0sTNUL+U+SMSuetfmu
G+21SdztoZhe5KPj4ItS/25NY7fWNCZm1tNrvf9r5n9fJ2ZW02d+/guf1wWRVK67EsiW27qkU9ym
I73iHOSqRQpvm8Od6BGHAVHUWgpj6DZ/D1RmzC5ABIptO5EXTpnu/MigMGdKuXGDo78oAaBNLXHQ
q8BY86AAQGr4XYSw3G7mrWMPaz/Fbs3EGWCMGudkDYG7C7TwIUhD5yS6xBlGIu2i8UDz3waIbpWr
NPGGu9DByS8Z1XtvWrUOSZEvTHBtyE5S49FXQnnP+iHClUd9L4nzPgWK/THWKm4TStuthtRVdoob
GXe6rvnIS71qm2edsyQaRUFwbZytPMkfozzF7hWrKzPtwoPREBsUzR69Ik8to16VfZq/DKMazCVl
Z2Z5cydh/LYgJgVsecxMbvPOyO68cjkqFZUAlTR5p8j1sk3gKqyHcfxuqFk3GyJMIYlM2xNM+qyR
bP2RtKRQ+owKJ6RB5ibWyKT/wwyim9midhV1TV2ashrzmqSGmiRH9sBYbOZy8sy77Cd1T+6Hqr41
dVPdx8Aq8N628CVT9RzMuRUb912cKbuQSMmSGiLjVc6lld8byQ8FH6brDH56bE+poVxaJukrwPZ4
lSbAZYU+lJB6gwMXe2U1R+RCKUEg4SR3lci5fuMdgqE/9LJXeIQIoPJJFYiBKjSAQXXqL0/R7wgz
R+8lqIkZvpIuBN8inbMojZ6GNlAWLv+Z+zhw6lWKzvho+Mmw6WukLEPQ+jhIGtkmszP7SLgRz+8S
ygx/MTg/GgnlwUvMasUafDxqxUCpj5ppW0+Whteo5x2QQ9FvEJ0ee8ppZqJfdyus3HHA2YoHV1/0
f0yTo8LAiYInmDSkfFpt/J4WYauTRM4vXu3Ri86vEC5P+YbxbLyMTds/1GFR3sVKhCME9abvCjAr
D7RfIMsZhLzIQRnlqLuqLgN+WLV4gcd3l5iR+SOJ4w/IhuWTVeDJ8e+PKs34IkPnUeUomg5oXUGh
r1O9+Xfsse4jxQIBPVxQ6zjnUn+2tYYHLwSmndGCII7iqHjDQSWfmRKeTG1XaA+9qkBroj8a8a4b
ugXsdXuugcLdio2IaAaV8WdTjJpZvS+C/MEZ7fjgKgHWcGWfn+Myon6ZaMeblowPgdDlOvY2N6zi
V2Xm37Uhtl8kqAEgVrGgIvnzq64reQ+onuRNkw/fcBw6V0DoHsup30e5vfB0bfjWHorQzU6dTOhd
7OizaJRX3ZjhRDa9WUVcgAQXLhxqbmzN2NLrtZGB+y0MDaxz3LKyhEVCrtJOy9/BdKtTFhTBtAcr
TD0WSHLfHURbOBl7vdGQlcC858uAmGLm4HxnYmLtlP0ysftLrZv3QkkotIeAU+LD1CWhMH/wcyuG
WmR3C2qJ5aNt1cXSkqfNkCznUKWC/mcdAENQPeOXZRfn0LWlVxg1xjwKS+Ue32aL579CLO7z8sBF
MyYu5zd3vdw0PP1XGbTnURu8EzZk3cYK+vRUoUGfZZ6ZvpZlUK8oyknwCajSV98y3xpX7+4DLJYe
gX7vRffgpPYGHg/UuOmidGD3p2MKedB9uQYBvdE1N3l1cIHYkyUu56LZS8Mj5WQnUUaTlu6dFRrF
k9fV8b5TtHYh+r3UOyGqK540nI9SZ1TwlclXel2zBGclf0A8/ufh1idbdbfUMwwTxJTbgGiiFO2W
lOBZk1HZsOjVJH5witRZstyQeVHiahSESXHwiiHbRiwLdwnKhb3GDbrRwqYBO5Uoq8kECPnymCyH
JOzPeJLirGyn1SWqM3dGqXvzKvsV3N1w0L6r7pQDzrOPMq9WQ+RipjQaa9tAizrTBheSMJDimZyR
hHGt+kfjBY9aO6bhrxYxxVZkzPqKvICLj448kVUyO9i5PN8exBgZneuYNnFWPsdETu6/r3OiEnfw
Dt8TL4fE4eiBiaiUin+hwKTUW9tluU+t4VRUVmM7stK7OEfqyjeyeXRkD+8jz/tF4e3Wd7PgjViI
woOij+5iJ9Z2MrS0VYKpwqNdksUOoH19hDBFbag82HnKs1FNpTO042xdsxjY9R4EPq9gvVmo8fCW
4cwZOHF9rORIW1tE8mYEPr1fSE6TVNd+SXn9lpFcfsHvPV8UdjOeNCsfNqOm5lvNbfRVJMX+HvhW
sIr9StlrpRLgzl5MfFU/etG6+Bm0TPOBygVDGt3/PkSgoPBY8u+pd+NJU6T+xitb7cHyI59tsWq8
W903lsyUGwhn0kCUKZh93u2n/GQ31SuIARRBv890ZcDixYANKw+Ged929VuZO/1raw/Dykp1Yo2T
Lqum7khuJOdpiLviQBEMCPtaD14bYLILja/HRjSdsTxiIdedS7eGl5tFj+o0y8m0eIOtOJyzqUnw
jsin5P9Ija65I5/AryKncuUmkhqDwSLTHBDL/xRb4YO7kKAYnkSXlU7elLG/Jleg7eMIFwpyQc5a
zyueDHIsLSqlaZ4iszdnctl232ovfwj5dnizXFpGmBb7szTM94PWeu81XiYzyQOJDSP/ujCQoh88
qDGD1LWXvFbGDcB2fymajtM2c0niTruO8t/qUs+8+/eXn/lf7z5T0wgQ47hpKY78X8ACpRup+McS
+6lzUgVtE6bhQzG2J7lLol3Vle6K6t/syc1YluhqYv3M0QV6NTfxbe5gqM2Wqj+WBUwP8vQJi5Z4
lmeaeZueyEAOxUfH1GvvrnOnjzamapLKrVU8NydGQTri+Ilh1r4m4vuBycOub7LoW121+jyow/Qe
jzV1k7HvwMRKCe89iqDnppR53xIAAx6LcnFR21kRUVB0GiO6CXV6EuRGEjxZ2JOpU3beh6H4FHUk
f6cniBj7bA3R+HVsug6Vi7X49z8AkrmvGyUqTjSQHDJyOpn6zi8yOsI3ro6c0HrSSO0uomaI8pfY
cGdIzKI1QrFqb8s4EM/EadmQjqynw3Uk1XGGEp1dXJGJHAd77iUGSlJzPAqdi5DDiLMvmpgvza4z
BoBEtalvqIEFN9fgw9qTT3u0FJVFp902ewWK86GOQO1X0Jou0K9A/E+/8CQ/wBYxfoqLEingIgtr
YVljzy8uqiKP29K3tYsV5yz145OKp9DPBo9iW624Swovm5sDYhhKwb5btTm+Areu5tSyGGd5iChe
jAIo66EubShWk7eRHPlHA7nASh87LDR9/dl3CajFiGwOhOicPfrQcCUlY/eUUurMu7IbPlzkzbXO
FwQ9HnqPNrx0kWMsA6f8fRGB8OB6EdvW4vOiQSgFSuiPZawG14vC6V+atk3Xf8lVpe5JdnGfaxEA
rVudotQUYWfwPNbed2rClEOnReFuzEOHxS5RxsplLVv1vbfRpxhkocnZzMBi4hqDhFg4m/ablzw2
Fp2MflOSFPM1b39Vk869bup+VRJP2dhGaE3dhRZm954eveLB7kLcpPS8qtQXyLgYh0xd4iCaThKv
CLyHhy/9eqWq8ybpymU6nKNGwyhtwvuQAaE2fjq7HURf5LX5JkoPPKHsln2b/IinPILj2DUOyhRB
tvD3nqk25ibqpHgWo0MjG4fSefTKvtqqSaThoeWsSNKZj3Jv4Wnmd4/xVASW6ZWzUZLIXEgjPkpS
A2Iuy8t0gyNiuxB3rWIP6cYZ7ObaFKOJmW9dZVgbeY3ZO6V7PUL9FWEcky6aUqgcC/SfZzf7qQ2W
dMDq1TqKBa6vrAJLLrDFnNa8qm3WwMxbLAEJTrOciQCGdnIIkLPyUVdT8cwu01tA3/APOYz4R2MM
/+wf2fX1qZE8TvONJnHedGxOBxT+SU1BZtRgbC1+oiDJtyz97UWntfLGHA3+AIk/zpK6to915GcX
qfaWYp85pE2+TSaDjC5Sm8eh9/N1bmvhSiQK3SjRZkmkO4eIX9lLGt7nsjJMIKqnqwgGrZeGX6ok
r1gbWzuMmaSj3eLH64Z18WrU0b03xTpbHELMJDXeuqgPEYo7walwA3frSFW1DjxHx8YKT2MbrcrP
Wl3pUfUrpdbhLc3OBIPxPvo8kaSvPX8OpagXMKb8Y05a1NabTHGfSDmgfZlyRBbh1unrlFakjNRA
8VZitKVMEseTd9we0oG9usufc04pQX0XY/FwaAzMxGOrst6apFxWca38SLJGnjlKND7ELJIQApr2
Kg4655JQKC9mlEnAhjWIL3UeF2twWsFWiZvi3EzBNzGDsvQ11ujDMeeZtqgnfE45HTDV6eAXJ8rC
Vnx8XLBwodMytXncWOEl6YM7TY2Le/HyyWhxQX4vvsbT2K1Va94frc/rXJcv4r+/fBzZ+u/3/yS3
IfOjkKj7b7yeZkiV5Mn98DQ6u1JSumYbJGiSHEdvF20WmntRGCHOsF5lA6RT47QIK5cicpyRV00K
SY7iFIq2iU3sC723yZ7LT5EVOUuTR9V60OtwZbopUeFJWixExuGEbKozkHcFBWsBnLy9yZP1GbDZ
c2pH6km0ZK+faWn4FAVEbRQzdXc8t8uFl1rGG+W5Py2Ecg+5U0l3uPD1s4QKs7vBwYUvifoH0AcV
xX/NTwP4+VtJZA3tQosjGgXz86CM76PB6+6ykJLlwLYz3GUtdxMqXbUt2Z0m7CEhdxUtRrDyeIiD
5psyqu3jUKTqPMRqeWU6ZBVy3nU/HRODYX53m0gJpU3h1u/D/9F2Zs1tI0sW/kWIwL68EtwpSqIs
W7ZfEF6x7zt+/XwoqgU1b3dP35iYFwSqMquKpkWgKjPPORXUoqmeFnwfEA/0ilN9U/i1Z2phveij
7u2AA2c7KAfaS2AW54RS3i9Jqq1FXkluQNCNfR48wvp/6aUgOgxDaJ48JNivF16fVCjmJQyeM05o
xlV1v3uV9y0ZmrB0Pge5B3ezJlcn2xrRUuYjuoQMxo1mDOW2ij39oeLpBB1daW/tnoqCFWQcEAGi
e/Nke/KDRhncN4WCmVVeAPz3rKLgwDNuc9l+CYys+44kSr4q+6reRFMb7cxKVlyeAP2LY5poMehB
98MHO135ZR+sWu25y3Tnt9FJFw7F+4bs/Hq0QCyMseo2DeqTfRrYu1hvnFM+1MPetKWjN+XZRhkh
J0nqbiVTXf0yZe2w7aiL2+Zeywk8ax7Ugvq9mqLD723cP9okW3+RciJmYzmu7wX2Fvar5phQFiPQ
fjj8AQvMxqkDtpDcDbN6rLiUpaycpJgSvrkrlqTKDVPb2BRGrpx7awR/0BefB7t4LM2seKYq91mp
nOQBTjD5Y44Gfe4rFqqCRX0ejeoRIAAl/WkUcYT7FcltdieH/pMDrvvgW2moA8TO9TuJALSzmQIz
/dKbRI2LVq62oimN5oNdcDw01a6/b80G/WMpy77oUhSuK7kNTqrTninTtKl/hphSIGgCh7sSCrK4
CPxdOvav/cIYE8QkXDO7iLYToDRv5dm688aPZEayhzKJPrI7qe/HIeKXNPXKse/r7hPijtGK0vAU
wYruJ+/d/pLanXYeBmtvJHoQuvDDEdDTKUGfjTJCu5dusKxjMcXfyTHigTr1eHBCqC6v7RCSdRgB
1WTlDVm3KYgsf2Ib024ovee1NjdNzXRc2VHaQwbl/zZ0itHtm1qCzcjUstP11tIRs/LYcdluP/fG
Pi8oW5XcoL8v+sA5ZvX4WI6R8WCnzY7T50Z3tJ95r7DDi5rvvW50j1OTIoCX29W2Cr9MFYW+CJi4
YxvVv3v9Q29b/cc6Dpy70kOLzyoTYBXIMyMYxyMdVlhvL/dhuir4OT+mUlvMEsvFo6UrjykP/ZPo
EsYur9Nd3888K7MHxU3pvaRU36GgPOW1ZTxXsdwd+tqsXNG0Qn8i8hZ/i6TMfIauvn9K29xN5laR
g9gM/a5FB2qQ7qb5QjXZ610Sa92uC8xvS9fitvg6IIpJbbD620jLrE9U8f4uvcI+DmUdHezWc4CE
Duk+1BX/3IdhvQsqLb4nlThutUIrHya7sjZOCg9E3/uPDm/mfZ7m6QmK++YY8PPfw6xi32mQb2/V
UZ4ehrLJNx7FH0/tFKNmoPfyc5Fcqsqg6sCe0gtSCdG+06vqEPlO8zCGbUjcK6m+qF6GYCS/9Dih
tgDFxa9R1WoulXrpo0badU8hlbzvijZ2UYQHbkcU9aCYzNYb0vzK6FH9sjTlm8nBQpUr8xdyeR8U
9hBuTVTwsdekDUwUxW8dUFnAs/CL3/EJ+yDOH40sbPfV2Nzb/JR2aLD1u8GgVka2bGILZqC+yEb9
XTXT6HdmnqnShGCBH/OjSe75ixVohVt2Sv0EN0i7LZMmv7ORzXMicoIIOdePIIxaN6vJBJT54AZ5
lfySA45ZTsaexLT1bAu8MD9Nk2acVepI1oHTK5/1fjwTA7FJVDoKj+xtLZvltzAwpg1CmOWRMKX1
lNX9L7AVPCjJ2nMirs1LWrfRSQt9yGHTbrxPnfn4YhjfI6XwgWU0I0J9TbszfbZIMHBdWqp0fziU
ySFzmY5PY6r3VJhX6CFnXftCeIIECR7hvHG2yzy9qH2dUwdQ72ULZXJrcsyDMkX5Hf+X8W6UG/PB
0UtnHfYz+9oQOftRDcc79EHj1RA63rOBjNijVSGBBTK11/qVVpLu9YcmQTO6VHdkkJuNKO5CPSxf
m31YHkTpV4tWBpUidgNHG6VfdWuvWmiyn2W5yyDvzAmZNsbJqLrE1fSuP7St4m8mW8m+AMT4RdZl
eCwdoB25FvwM52euETuropMKN1SJwyIAZR469Pp2iPhmT77aO8Qr2/oHkkPwQ7fKL4mURSmH1sdS
1qeNosRf7LEq1nmmOY/pfAFg36/UiD9Uz5QQUyUQpKynykJK0quQCZ59HAihdnakO6ulD6JC8C0G
D5bZQ7glxmA+2te5r5MlprLzqWro+ulllPxgY+dFBnEuAUDwgeyfOy25cyLnqxVrzjnUOF8H9YdJ
Q4danVQ40B1Q7pV3tBxbORcAVNwJyQZKT9BZcZJaPWRdMj4U8yXcZ2OabTkch/uCk8JaN1v1BQbt
b1o1DL/Jz01UKrNR4bRdSUmKJKSTb3pi3zwuE39Cn4sHtS4Zl4HnyF4epWidlKby0YzQcvZiKYNz
FAFFS0k+UzOTrCe7ZsMlFyPy7lSPpJphbSNTGyCPifOtLY/WXV62bQftTvvByK10L/qWi1Lbf7jU
NiJYvUX5F7sRCDbr+sWuUd3OLD381KETsu5SQ3uMnYAjKrUQ1HPvIm0CIgAggfoeeE17texXU9ic
+0rjCEiE6kNKnmkFKHs4iD4l1RBtnRpAxZL9GGmh9YtcFMI6buP59pOvsUsOVfmbPMt7UXk6HXUJ
pMnKg44/HOfQRCn1bATjz1IdJl96OaBgnXKguXDZJgAeHKlK7+Dz00w3HuxqY1JDbwQhCUk/De/k
YsgO4ZTxeyhkaV1ak0pqz/GeRqt/8pG1AhvtB3C+SQRY4nbnKVV+IZ4GJBkFMHBsDbBxk10TkNrq
o5mP0XkgrkEopKk+xkVu3zux/szfj/k8jaB5gIP/gRC3ZraYBQpWcopDFpgEsACIC0MEo/N9U/wQ
DTMI5E1u9fHasqrpMYZHaaUpzQAyQZser32wfezUxKb2YnYRBk4LcKRIcMDQU/RR7MpGxgZ45gMc
HKu8a9vk9S7RingDC6oBJ1RfN+Rh8bne8iTi7yqRu23Cm/BcGTCoSjLQ7lRxvLO48GfgHFqQVhrc
ImejMnkBpNGlKZE/RG4ypfa8sS4KqpYrj2/mYFSGdRF9jY3gX1xP8AjbKmxEILvaxCQLP0BuKGdw
qpTjPVkn7VEeR8PVvMC/BHzq3WiNyV7iaFmq/gQabZxDCA9UsK47ONJ4TVO56RQqWJxI/9IB6jsH
3c9Ry0m0tmOxdWwCt0UYW8faq9mLzXdKDH3OtVO0xaWx7snyjtuuDZEGNGVSFAVovV5KvnhxEH9F
n2ZmRJGaTzzvFbeJPP8DtSjhRo8q78GU+aMI428crkjAtxXF+63Bq2VuikvvqFTVGg7RAXBtmNTB
Mo9Zv5b6RH3U6qdQrwE2yibUKx5fMJQIkPHLTpUcPFPtwW8oUugWE/EAPUbcO5wk7SIuZQAkkN1W
u1V8+bWvatqWhI1aHoak0q9+vaLck9Az7+LccLYFYs7r1lL0YxMSaXGQRXhWArN+6ut+JcOr/qxb
3caJZekyb9S9tlZeNCpW7wgQeNemUaSpG419tE3VIqqgb0dUqUBRZgcFU0IuNv9he1GOGE3fH/mt
hZyY9eFiwKThjk4y7QzHs09xJX0Kojx+6kFI6m1VP/vjiAon1UiF1ij3hS9Vz47WG26H7AFPWJoI
e3k7pSM04zXevZFTVAV0y7vPIvOnMk3Ri59G1SGUAzJCjh+/mKBlNnpfh3thBREBFW2gF1SvYEW5
CNLmWPog27r8xPuDMha6B6sDtxjAem1y0DxZ0kTBYGdoe0OrkzUsIiaIqbiGsInqMXDg5seUUAKS
SLa8Jq6PdZSVXZHzepdiyyDEEkBHS5noRoxVnc7fFUrRbq5jW4rOeNsT55ud2eHV23yiMl5Y447Y
nz5OiErOM1OmxQtrHOStcM76hPwmgnlXq+zH2aZqCYxdxw6Dt7ZIaO+Es9Y16roKbO9qTcy6hd8i
LffCWQ57Em8dKSHxT4inQHLJsMY79N32huV0Dx1qKts0nIo7Oz5RfRI+SzUKzHL/LClW95xWwydQ
VM4517NhX3aANyVt6B/aBr6ysHPADkmhee1rlG/lBE3mtauDrOBeJ9nsyQW0zfA06hSaB0e7t/sH
MUdWhQmcJ1m4s7MBxdqsZ4sXWmtKqpOT7wP8BvX2IyM49a0oAnVFlYfxkHpGtA8H+9g0U/rYGvHH
Vo79F/DI6jHWFUQUnMF/qeKm2RJrH7fCSvFA7ZIjdI7CmuvVBzTuu0c/tLVP7be6TP29GuTyuuiN
CsYQs1rX4FZ3dUSSE5kkaJCcAsGpTWRYf9wm862upKXqvnN4d6unSrGNR8IHvvHkAcL8ZPLPIyFL
Ge/g+J80/touXoJg0NySjF5/iPzxSbSiKYPRN+t/iBZq6wbw7bAk3VoGn6YK7iB7IEcnZo0alOI9
KlPWkSlpD6Mnv1506WBJvf+wdLPhL46J538UTkt/orfKJhjJFN8Ycj9CJtoDLbA4CxfiEZx14DHr
35bzOg6MRqUoH8HDb8O+Gb/Yk+mtp4ai5lHJ5LOsEu6idnptw/UC/r0K3HBGu4sLUn2vd4lm2Py8
M97hFpJawqq83SV56myGDkDJjUE4C2vfSv47K2AfFL3MviYqQez1Omtd26uknijcawEVE2AZp+wI
XdjrJWKrcEzmi7hbDIvfYrjx+xcuy/QTBfHxSsy/jBPNxWdZ6V+43Ey1jP3bT/m3qy2fYHG5mb72
58K8G/PNSss0y4e5mWZx+e++j7+d5p9XEsPEp1S6sdy2Qfi0/BNE/9L82yX+1mUx3HwR//1Uyz/j
ZqrlC/uvVrv5BP/V2H/+Xv52qn/+pNA7VOwONcRux5GtXTj/DMXlH9rvTKSiGJUl9uuoa7udRaDF
LNf2dcC7YX+5gugUU70fJXr/0n9ZdfGRyTtPm8Xyfqb/6/ocZjh693rE7nxZ8TrrdZ1l3fe9/9d1
ryu+/5eI1RswEEbZd9tl1eVT3fQtzdsP+rdDhOHdR1+mEJZk/i+/6ROGf9H3L1z++6moqW/XI6Jx
K8SZ6/t2CKxNRUW8K5pBN1MG6FlN5Q5WarQMVy5tby3Zda7ukrosgEw57Chns3AcRp+aOIpX7gCp
V0c1bwZ9Lcx+t0Gt2jlT8wuCTnR1k5Oc4FveURJeqDt11Ky1TlLJBffnkmag9HJWAL3qgwqpUCEQ
CmYPSk9xawxTLLmLbKhqvQ5cuhZ1Uc/TIihx6+SbF9bSQYcf2M1SKJ/JSRGPktP8iarMvV5mzT1k
S9mTRPTlznCaR2ETXiW/3K1jVsMaWHj2JNzUGHXKgGDLUbionswWKWNryqzCISlyarj0iGLBeRFh
+Jerq3b3aBmqRxD1L1Z2RpiXVO+7n2lE4DK7P09UYo0rE+6Ps2ijXxwgyeO8mheD/uZi6hIu+YBL
3r8OE2PFRfg5b7MYZRxscx3wrlKAaNGqiCyAuBUXooSQlC7td06xbZ+pvhx378ZQefqH+7teyBUT
2x00uYemD0kK1ETN+04JrXtxlyDF0nVZe77pZ0MUrtmf8jd0M2Bogrsu9mFr+GMO4SEuBcdbWKDM
brf0ibsgsbo9MMhfN/1ikqK2T1UxmUdhFF1W0m9TeewPJfX21EySJ0Qb0OArstzMrJxrvzCKfnG3
XCivM0+iOQkCPHFrk0zxquh1rBhW66G3DrWqQUYzHbaUAHRuGE2qs4Jfr35clQpBEnTyJP5qKaEm
bGcO28jJm8fel5vHSimso9XZz6Jr6Yd+69lIG5uzBq7iklKOvDV1v3PHeaTou64hZlo6xTq25Y/X
dYRBLqbPaV7VOwHTFXfwQF1e8bo30F1I+JxidbVd7wVmV6B3oYWl2qFZO/ByBuRwj3KjaQkk2GVa
H6VSMrn3JLn6032jaJXsCnevqbrh1CjIYvk1Iu11pL1ip2OpdWyiG6Cjl4tW1JB1Es0XXe9cbpHX
wu5HNnDsd66a5PViuABiQ1+wCpGtQIuTmLWuAZSuE9s8BXNRBKLD8tc0hx1o1gFYPAJkByAN7lNX
PdwU/cQpxedb0WnNAtTgXw0CIOv8rTYITqNTZvpkjuYIIL+Up5AsKsSV0OKJC+zdKVKlTXclzSsE
n/Ts15ANu/pRatFvYD2poY4r6svMULANmypaB/CCBy6VghnlIGm07j2nuhT9WF1EnzL3tYC6UbEj
RrsVbWG+mWeQo4e69fxDZ9b9XScb3Z3TkyFeiXYEZfnJVu/zNh+y9dVA8Il6gMFqvwdoNZG4Vzv4
l/1ivczQZtHrXDd9wTyfp97fdJtyKO0kdbi0dvyqPv3uvfIqTF15k0sMQXn3hrm+dkgBnq4+ov1u
5PUl03uh7PoUPbkg/ODHlciYpkn4ggRBvstmnVJxSd7uRqFTurSFuevj64ibftHkBN3tqPz/XPet
Pa0IfIKacgAxp3oonZdL5tWvTd1vVi1lInfCKPqvYzvQOK4/VdNmGUZU3Vt3Ram4V7ZbHcAhMKge
MkBdC0OKgJVyI1n1F21Ec+3YZFZ/l0UZB9MQzYtoSspDrCW2/NQbxA7kwc5c4VPNjrGAKowOldEt
WTfikPeiyw7U3GUz2kMPUity6jqqCV/xYE17XnPKA2BW9UHcpUhLq1PYnpd+FTXQu1Q14C7C1ZEp
ql0pQ2HsLD42ED86lwthPf4lVH2vQ8mZMwOzOdQdqCrfVhN99bzkkEukZFht+QBBldV3Xa1fV3vX
nyUl1TFIrfaTepiSsNwRp5Y/OG0KUaXkmT9V1GmCNu2/203WuxWg/kfvzTfUrOnGt7c+VyyTlPAi
+wopgLaGHC1xasJJmb/X4Gvqr+bSDIlIUunw2pcDrMqHEsGoecR1sJinD+agXhnYq3q2VPCYKWsx
ozkEe+FyO2SeG2htCOs7I4Q1N8p1olrWYD5Qs55t7BqiYf7rzJ9mAE5EictvgRnB62HUyUNZxcjJ
q4G+NcC5PAtfQdfyZ1+5mwzSNJQ+SGolrSyFV5LADNSI2QCGiWnOZcSyBq+asAq0gbBaNoUOwirG
5i15yFdRQo95XJ08+aqa5dGI1xOBL6mfWprCWs7CasKa5ogkVToFTbUCy68zS1cmAHVIpj6Iu8Ww
9AWzlQoOZWdGoBWEn7j0sDFfDWA3fk5k+Ka+J4m6DBBL3MwklhhhO4ERmomF87J2Mn8oqq/qc0lZ
k2bpxcYcKccLzSH6Ag4KdSP5i88XQLIwhGq4b5UvpaFQZFWMH8a8B58nxQmZcB8BxUy2SH7K3tlP
JhlNXf5g5+Fi1qzJqsNAvPffzeoNKtwYkoRcFZvHg9Hbxk7xOpDZ1Get4A/r7kI19F+CYjr4JdH+
xo6m57zM3WEmRgM/l9+rLSpo/uwFaJG9s4kgibA6sYo46TylsIopQeX1d8Ia6vK7KbMxI1HMHHaT
/ySlkJBhcHIq6K32SYZw/NDagblFu838JE3hvXgPLx4JhZ+HIrSMbVAbkC7rsFP1q2oyyp3YJ09R
qJ10K3Nv9sqAKtmBT7KsnYzo1fraJyxhXb2zjAOvn9V1q07CZ6/l9Yd4VgTWkgQWHb0+NnIv9fdv
TZKi/llcpsw6AI4uzqaEPCMT5ftascMncXEo8ChiavFEC24L9VzqzUnrdNRC0jEddmnbdzxkGTDx
+3+y0qRxZzm5XQ4VHYoijXwsmtY6C5dR9fp70552ywDVnOI9T1BQ9WKAJ+eG20CffvW5rjvFD0We
B9dJNOgdH4KRxKf4FBZl+HsIpo2V8BUXSqSTNbVN/Vafp58kGy1SVBE+SMlajuB2zdu6/zD6leqG
PVrqom+g4vaOqqifzsz3KrrKXIcqKJXP1tzVU52+jSuTXeTcLDj0PWnGZ2ET7noEjtRJgew0sqcf
x9T7AndIf3J8vz+N3kAVurgVFx7vkoSuxZvDrVf5ZhE+ounljV+uRBuqs3CjGlN3nXPxSfNo9Nxl
tJjXqMbXz3GdQrSL1HqW+8rf3biYtcwb1Xc+BkaFQFbr6Ee7k0JqByeZW3FZ2sIuPIXZgirr1VO0
zcXzahKuJCRGV/HhGRFOYg5xtyyJNoGkuX+5mvDkjBrAOkhloqzWw4MFweA6GpR4I5qdE9DXacMD
orPWqoeDYntj8PrkZ0C+5XDbnw/HoEiVU5VViYmcCpMM9gd1LPp7X/UbipNSa+twsrxAal+tvGrq
D6IpLnFrP8l6F92JVhlFyqU1BiSaguAhn1uO7vsXgJnLkBIWjnPbGntvrKfQddoGlgEn/aYA/w5d
OF4mfiIqZH9i+LzwoAf9tg5T6pTKCqHcpr9Ulhx8AAhAXaX3QVy0yGyoIDK8YzL32TWFqtOEArKw
kq1vHzJfPZa68zpA7ShhMNDFFF1A0dKNNXXQxs7Dqb3N7rrc+r34Aw2kvMtErHF2KLtydP0uGPei
OTVFSzGaGbqiKdmJ9pQVn9I4eV0NVqSS8KVpHbSkiam6yTWCNvYswweXaMS/LPLXUKwjwDf3hblB
EfHS1g8aQDm4+nHwZgfhJZriooVmRB1N7q9vDEsT7RZ9GxgmNYKfNMVGJ2fUfKRSbJJNaBS7BoWP
66avpy1ZeKjr7TC4yKG9isYi/Q+rGKsjySN8E832P4jxgPtvxwuPAHLaq8eywtv6wrjMQVEwXL4U
oTtQ/W+NAA6vuEIRcmUC3jnbUrMBmeFDJGD0P6om8o/RXGO9Et6tGVruGGjDo7g0sKaeC6+G1r4Z
HzMTkEcaeelOfCYoppFkMKq7a8smjVZLxrCKxdfxZhWfLv0La0JI7N3Ydh7bz19dJsfGnly1D8Ip
AXoTF9WRckG4pSiAfRoCNwnnhP/ck8uRczSH7LcwXZ0qr90kpR1uljF+nyersfNf5xEGyIz/H+dZ
1h7+98/TdpPsagYMZWViaHd5re66SDUOjaex30q6TrsbS6Zh65Vod4mpRccBCDAqp9qd6OqF9eoj
3EtAORulccCSzEOEp5hbNKUB9Yh16UP41MTluBGdwnxdUbgPgJA2gK+qVWiH8etTuhip81kVujbu
0cTYIJUW6i5BDf0YlqlB6TbP/MbnlYfEBG1HPN+FnVjOaG+Ksmn2r/sabwgPRPmke34g/oPdJvZ2
yBtUIN/65NmAWBrInEq99mcw7+jX2zSfPneqURzEeDFKDFD481nzlwItyjxeGPoute9MdZS2UTqA
5+iLO2olyrtJMYq7v2oKg3AZYbU2qwlo7f/uK2ZKQv+bZcKIVpkfCkmTXHGnU7RyvcvmviKRUIp7
s/6zH/LGElXBBDPtZHPDjSWaKmW8UhZSMDvv40SXuFRB55+XvoTSgsTToG1L/bNi+YDPyC/rekqN
86BrFDBHH7S520vb+DhylnZF0yiB3sORJFHAPOUvqkIQnigQhKOzMzv66xwTe5rHyAo++ICVXrjE
/Gx19jEoXJhpkci7vLCeas9EHHVpAg45dD6EJjupdq5WH7KyS2Tqxp2QZp+gSTFGrT0JQXdPj8fH
OpRgwS5DdW11s6L7EJnx3WS/DhCjxMXWkutQ0RLjByOONhalNOvCLhNine24y5VQuxQArTZtQZxM
NwyUUuc+T9Ibt8jN+uoiDCMTrGBmy46FOv5qfUM5EhrWLpCaHuUokM9K29ihm7+MYMUuzWwa20Y6
K+awbzTLCV0eoeMxltTfV08dsBbV6XruijWXD5P4cH1HlMUU1LCfRH/SOI1bIvGxu061fBhhFh8w
spLrB1mmy18UJ7YOWaT6ECZwsNPmk6UdSt2eUn9wWxJH+tXSqYwTdbfivCjcqfnGE9L6q88yxWJY
+pZpUPuJVhO/UwkNjE+E0F4AVErPTT4au7zVi32TVskzTH7fVQoff/zZYQgRvKh8wjKCCmiUwclo
EHkJMkA5MLW1Wabvm/rcFM7CKpyXprDejM1NytMbaqzdvjW0cxpTDzR49mfqWxXv6CvQpQPigeWr
KqSRME2kn4ntamfhXQ/NOq60/pQ3v5Pc0I8BFE8nkKT8V5USooYgQ/MKEjF6bY2kEiEhYR1nF3En
LlUNSOpquW2bYaMdze4HkmYmuOjZT0wn2gSRWqDQ5TEafeja/bhLgUFz0SYlkPZDScB+4j3idkaZ
2b+TRE9PVAMXhD7DND3VVES5qLQqrhhU24mzCds2ZG+VWZJ+LgsEjvx+BAEoE1+dm7BGjQ9O4LWB
iwrW1WrIXXWZkAY4A8B74dSZf27TaFopeei9tC3lSEqXjy9eGRorp6mzF89CdjDPfQcVBSRJJQPM
bquBaCJt4BwVxJavOG09irxrUxFUD7DVvGsuVoGr+7djk8QPXavnSN7M6E+tpTxGq0KFvYJjnc2Z
7YT0GVXsIznDU++XG9E3UHI5ra/meUja5cqmmmfQAXRtHEWtNnYlFXvoU+xNDGz3ixpHn2ogBhe5
K9WHPi2TlejPUuRWU/RtD85c1Av8ma2Z8tmbyubIF1CjVJLGX0C31avad7x7agGnp0JqLqLfV9Ny
m3i6QWCMRcK62bY65UQNPJsv4VctiIaf/eQjV8Bj7dIVzbRH/aTcy3rqP3EcpIbezMyf4Ve1gf9E
eEJvNl7MCFqY1501fJMgn9B0XENhkYCBSogaVTOGT3QCNUBNdrSSM9V41kNWSpIr+QZvs7c7PyNU
KvrCt7vFer2LhvzcZpBjhb55Cdi9Hvhb1O7FBRC7fm9EiOKaKAeubgyiOUbepShS+yB8Fw943omE
GdScdon/BLlf9kGpkmjjyZT95zXAsUhCJ9jorORHM0TupI/DVx91sc1Uxe896jlF8o8egicqiUI3
DYPxq+5LAD4yqDZ3sNuk/IokOXjw5gNHHTgo88pwgl01wQNxOLHmY4iwez74Bik0Tg6coe3amQ3C
6iQ2P5qkOo9SUQEKmc8074bNc5MDHk51dW5mXVa1I+CrlU7xNFKYeOhtSd0OUyF9IoJ19dAA/azS
EeIhMwISlZEfVjSpfkJI7hupZ+UEs27zBI/ieA/3+V7L+NiunI/51hjVfi18xUWTk29Q2Ckn0Srb
cAJT2e3hc68fOVy63VSRlvQQcxOqqk1NHC7XiI5MdTN+tNRsLSDQ0KNyHEZOZS1QzrZqKSsb5ecz
AEU3CRQ0k0NvHDew7iPx7PnQ4opLYMryUTLmC7XmKU8Rbqmt1VUgBe33lGcjmYLZItxnTPvf3WY+
IpAVcFhwr+U4XML5eQ3Zl0EOJzE41gNcyH5NXpNtF0nPibpb1P1KtAJHay/6b1U/hUsWacMpGQN9
NcHCsRaOwrBMJe78uN5Fb1PduMX2g+QoaR3uoFxRo3WTGuumMbNHo0g4aOpxtKvUJlnXashJU04A
zrcyOqN69b0vUmerdvKEFAFixkLoWPQ1Tje5gzTUF2H42z55HgvCD2jq4iOGJFXdu+04KGuReFwI
oq9py3d5zAD1oq3X9x9F1vJqvnJH/+f9Nb2pa0jSXTmn27w1t13efrTDNeSXK0MdknM/dl2wiSWg
nlb2H814RhlnPRG6pGt2ovXm2szPMfEwe+sXM4qW6Bceb/6iX58Fkt78xZLC1flqlhAwFTNrtbjk
hWdu6q6aVkufuJv5M8+qEGkXPoYNLyF4/ddxjd0DChKefVz656GPrU1exu99lhkbiNd2ZKN+opdg
HsvSQBd+/j5EE9YrYNF8Acu/iCzb1U102ZnF8/xt6LUpLDd9RHy/eX5VrhS1lzd1w5NNsAsUtfaT
gvruwae0mBpWZSU4CGq/TO90HZ5Q4SUGWX4H+8JMZf6fg5o6Pr+mSpRQQRZaz4C7FfGIhpSPVGRc
mMNZtH3kcbbdSCpR9Emzz3tHUNcbnlbWdbQwExNWyCwSf6P2WoN4KPqlk3k7SNmoPYrL1HTW2upr
f7P0VcDrSCHK/irNZJ1jMbre/SwcJi5Eq+FbrYh5Z4MHg+MsHBaYsXZfDV+Fw7vutlO20Nmmruhb
5iAmR91TbVnXOYTBzBTnrPpsNeel2rf1qAJKttOEyPuNgT3HD1Kv3WGZvHT4GRR6yx+fo+5hUIIS
ZhZthdSwumhqDs7a0h/qDMlyxCGry+wguoSDuETW+y7hOg+kWNm4DvzzXMv0f55rzJvPThgpR1sN
VpZpvEpMRkqOPLrita+6Nk0OKZI6OfqhlZPmqetS57FLgzlGhZZM76Ov6sl4X9sErsjFZ8qrtwUc
5zHnKHPrvawnRsjz/KJv1AfncWB+0WoL5SVMg5chDq3L0LPdK2MtOIimgO44k3UChVafBYYnjRz/
Eikn0RBOAcz0YBn153DG/Yh+vL1d3FE1VRmAwdwW6by1UvPLESOEDwjk16WWqealLIK4yG7zYZQm
Dy5eBc5vnkMGeXXXs0zqzJkt2cu2/qzfnlCn/xik3X01JeNJdIlLAavTDlFsFTJH3Ig8wiUf4Scb
FA/EklUey0GPLJSEkd3ei6NELF5x4lZc4HD01o2iKCtxTBF94lgi7pa+ZcRNn5hAJ+u3ku283QQA
QCkZ0vorN9iVNAywqHWo5OR0pRMD7vpKGJaP1cYwVCgyO8QFtxL4yW01J0inuEi3wAzibTlnUxfr
6Ks/BoUKGlJ6oQtOydrclMmLprAWpByv1qVMXpTTk6UNrmNvDNepZms88ZeMtiHRLVBEaBp9mgqY
ujwFRn+7U4xPXqt+RZApexDGtlFXkOSpz2VaOU+jGuxEd5AixKf14HAHNTQ/DblcHzK5iNfCavi1
tPGdiDzavICH9vF1geuUg3WzAMnEdwuEdm1voTKl6hWYS3NnBLFLk7CLaKJ1D4uborpJ3B0h8LTv
Wm8M17URht9LgByTCv8pQnD6tldzE1KLPP44SNVFOFBAaUF24WsPy0jkAYPvpfI/rH1Zc9y40uwv
YgQJ7q+9761dtl4Y9oyH4L6AJAj++psoymrZ43NO3IjvhUFUFdCy3CKBqqxMHILDyPmST4W7gbgL
vlYuWOvzsQA/jMasDBrscruQrYTwCnhvy+3NHiat3DQASiLPBXGw36bS0CAwpZ6LPl3oRX0srB7S
BF8mt4/betFrfQq6eFWPRBXdtikgWJ2+3NxkU1PMV5NEIogcvy8xr1O3KBQjC72yWeudbhfZD+Iw
1IAufdhjoJFO9giivdXPW7QcDpP4FFN1ybjNuvD7EI/VBVzJ7NwaGxqAGhoyz57WdSZ7U2zJTha6
6/QcmQl2xt7mZo4hKAlOOxRZf1n003o3+y+LxhDEGkqRBP6SoXNKnynoAOJGgbcdx+xtPqJQ4URf
fjt/oFH4C0S/gKfVTuDL2CZJR2SLf4319WoNT97mExB55/PM0MgVAE3BMbWLBimdsn0UORr4TGNC
M0rR+OARbvwn5aEzHYQ1/0DCLni28PxEDs+KTlPatkdmAwgJ/SL7Eb9zueBGZ/5tdFfS+dJz3Ia9
z4ksIzqJOIE0d1aptSXVUhUVTsXIaL91eD4vBpC4XFsxgM7DjHH64sX0JnxwP4AvUi1zAS5HX6pq
hYpKegX0eNx7gTK2zBfVfWCFDU4+6MOyQ9Ata/Iwlci7cRDsy2+TrK41wLbqVPddC96DQDF/78hQ
FVCdwAYS/UGtv8nc0n7J2vGSqyD/K7MzdFJi9/YAfs0WPaaI4IZpv7RyuFD+7E8RH2v8xwg0sQXL
El3Aq6DPnsFLUdwR0KFfm6huvbhKtGgA408EqKi46R1GcGzNMIeitgH1hBrGxh7BXtWDb3db2+Ww
rCoHatsaCZGWybwoze9WtKgCWpIWJQwFGjv9edHeUv06hWgJoMXYppi+vIvNpjxB2wAnEIiTzUMS
qSfeWAsm5E7AsKK3O2TXpjY1yxMt8bEOmSDoufRTw8KvGfT9HkCPaLwCyUd8mjyWXYUW0us5L//q
ORBTXRi+qcmMVjkOWnOE25nDggOkEwJpt/FEigaqj3wq6ADEtapzCw7IyCnKn96MLniwIXNpYKtO
s1G0aRYMnA/6hRx7q2qckF5TRXEtanCJkq5536QjAFX/drSeIWdHjIzaPCMbQnyLtSNOa+fEbPAQ
n0ekqopKmOLxPb8jbb/YjChQk97dKhqU+a3LXqEUWvyFTJ+5TEI1XSzgm05oYAdF2HtAOSTrNjeA
5zPSYKu6fuOanX/0VOT6K6RLsk0JIkWgjKAxT+7EYP4xwb8H9EPQq8zRerfPGZrY6V8GmPXaBvr/
tR/B9HGzgxtn7eQZf/1DvKftLAkrIBsFuMgq0HvkWYu/Up2TpLEZxO0CZWMXgnbIXYS1NS4cr+gg
GdvYrwKVl7ZDEhLJgQtv+3pBLJvgWQGllQG+Qxo6nvPfJzWWA3Beqc5IUlWgv9UXAzyVgBdCP6Ob
ftq0I4VMGRRhJGBPprdWYDeuraA5pUKpe64v5eiuRV2B3V2P6ALAv5MIbDq1JSx689qjVkwjUDqC
jwPIPkgix8ebKR3b4igH8yuZ6OL1YbUPTNbNM0XS8n3Zuj8g0dMfwf0JGaN+zAaIg1b9EkToLmpM
ska+XRvJQ5F0N4fT2ImLH2VumsDLZOMJRyZr3UyDXBDW0pLovsG+HB4aUwzd0QUsaeAtyE43M+h7
035R9/37hFZAYruZzGvGfEgZGV3o45lsMPzm+jZaqyYOVmlmqycxcORR3fCemcBy8bEGe6hnGUdy
TtI00VAJoXXyBqB/2kG0OlqSN8Cr5uwp/xs6i9WTCy7oR8gBVG3b9suqNa6NBLcYRVYuurMbVZp7
Woe1+NMRrlRr8jLRy4OFflewYeInAo4jvUtZfaBlKQJISBD2Gc0DjZISRJQ4cjYnWg05qx4k9o0C
jZYHvVEHeniuNeAYNnH2HKGZFQWPBDRRUCLdSXyR9zZodM/oysajuY3rpwbkGAtTQpmtwi8tQsIn
hlyQWJlxOu76uATgQudUcZy2lknCG7DiYViwitsLoBmyM15K4GupHTTbGI6/SrvUWuZR8Usg9yEC
EDXFxiwbqAC7qL4ZugQXTe4IuLdchsPYXchETk+AwMYMHbmhCHJ4PYicaD7ZbotYbg+MbtFfyG4K
Q0KSBppZ6Ne3Tm3flLuaR/fRZDig/iJKq7hgILKywJE6RelfBd7lIFfRHi5C3EILJtt40A5ekBHc
zQin2zkU1JXluu9RloI89SoMX3nVqestBaAMB20BUWLsKHFAjkQ4I4SwRbvCA9a+I0fOBGrelfUK
goz84FdViQdfyLZO0YeXuoOuQeEmEFSIpmlptn762smgWvhTEX1rguYiJRLyi3F6q3Hgw2+16tBB
MjQ/Mqd4cWVWvvUG/mvRv6yecR4oVrzMxX0/VEgIOK51Dvg47VTs94fGDCVUedm/Prkanc+f7OpP
Nnh9qVWFPEuVv6Fo//mThz57SevCXKalM1ynpNyAxAxs3JNjbJ1KGd9sie952GcMZNhtsAbFf3hC
z/9wQB3d2toyNe8yEJotfdHUX1zRv2rQNub/A2ojVDqn7JthGeZrPPjZiuGP/i7OI2OL/u30kGSp
OI9dOq3dcKqefB6BMJo71ncIabz/GBZ+DCOK4++9jSTgbz+GmsJ//RiJE1S//BgtNjZnG/vkZT/i
77mRkK9AEaJ4AhVsdW93eKzokROauADLV/qqvJAJuy2xCoXdb2lI0/kErBINO3ucp6Ov2xdLPRWN
AegxBymyPznJarC5C4F4q7jHUQvAhM59hJ6A+zjEOgkDEaQj2do41qhfzXUFkuNHIIyKey96nw5J
MNQTExfZBKc3T33nvF+EvssAf/eMAehSPfKSYUJuJbeRONUekPNAtccy9yZYKlek6+BYyC6gBDKd
wAYLTT3zLzJDXRRSMTqKdGooqpyUOtWNeY99S7RM6hp8mEo67WnQDCp0Yd0wYH8MMmiwjGT7m6Nu
A0SbH9FqbNdVF+0g19kvbeTP9lS8yzNwX4FhIgAZKnDW5AXndbinwl/BJsjxBqCX9aJoPQMHJsn5
IopksK0Sq7VXpPduaSM0FYItCbuTKjzdkZeBxW3RaW/TATvTyw6q6yAJu07cfmLEUqtHyjOfiMKW
fHp08+lI8yPy13kQGJ4ja7u10UgGWFgkXbXOOnAo0RZw3g2ScUxq6ITozSKVyukyRzudjS5flOZv
l1AZaq1q7H4l93apY9gAKSTqDcCuVZ2H2atK2hqtfrATN22WhGCyaPLZHijNMBZE6k3bb/EWc35g
+ybxDEPuZdSM7XTpMoZuEdknSLfBdvPGOq7wuwlgBzotlnnBL7GFF1fXSXRaKH/8EoZRvBrtgh2o
uuNXd9OkxOtvUdJPdW3xkOMEf2/gP623PRQugsR3VkHJUeDUwqzSFuN9o/BfSmWNgeHMRuW10Tb8
+9wx7Uew7KwNvG+gmeL2JyPHeY2UalhuYTvHOJqItI4NZF9KQNO5OJK3y92DAm3FQxxzh9Yg8wBp
0RMvsAYtaSMPBjxSViwKXmVQsOr5Y62aBvQ7ACo1dsIfKxD3g6wlWE4j2GeXjT1A0zCK/E3jeO/e
DMdqmkqmP83XEeT00WC3dqFJE7bL1u9q/U8RM4G5XznNCf8UMXOWmy5vT+SddGWcvKiOI5iD3/zm
pb8mGnKffZ77p2D6W8NTLTvJY5n447L0QuPJiNW/7tTI3m3y4+63OCOFlvso2nErysw+8jEA6Y7+
0gIH8aDqUT26Q2cf617lUDXEl7MF3beN08snO32Zo5/xMgUX6DRU0jPXtecjQQQSk+MkODsq1nkr
SMLbC7LdHH8aIpfAmgXNu7ntcvJWHYdC9m8OS6+f44276gIbEl+Gxa90Kar8Cf2rPhCPP010B163
cAlO+XxdkV4mGetUgDbFC0CB9mt0wgF2z73vN7Ot4uT2CYVfvX+C7wK7pVnjwiWLeb6mGbdgzyge
Y1nsDQMsm+heShdNMaabDiqf0JIL2L6bzOZi6kqvwYvwaPaAGOhKL9604kEg5wSZhQa6rTqCHIVw
9hZ6yOZJaC/uVwLiZsqaogvkSLuFkYf1165GOdJlBT8W0VC/Qo9strcKKkUQJHLWTdY2X2vsVS2r
qh7sMgJbUaGANNb2QU9HB1R8m95AcvUx9voXiFxUK2jvZY/SRLqF7sgmtU1pG93938QZFdILpQmu
6XHk1jK0J9Dt6yeau50G1X1xGFdHZQKzTNYsL6zlKPFEqbkN/Yp1P4EEO4QIjwGCvE0rUmtLQheT
b19cqzIfsmLM7hLB/iYzRQVJYG5Lx1FfdJQZ+lu7AB6mMpxH7DXLo+XiIYB6vPtItorz1Ygmx3vb
td3HFELNKx+o6y1F0ARHId2pBWAfyaYnDB7YW+c8QMDiBCC+bA3Wbv4KuHS7j4aWrblOffmwu537
2V7hWPSm4/9kl1MO9dkmWvCR95eslMEmY0O1rkpePIPG0N5BlzJc8qgrniVv0bTsx/7CCDFMpwhJ
iRr0mBRs2eDzGQp5IWdWp9NDBhKyGFsnCZ2tVRFX7In1MrmXfid3Q+YFJtJwXneo8bLMF9KKo71j
by1XiOFvchgV6K6OBRu7wxwO2T7ozUCECuipBiwsUz1enKTqX7uVNzry1TREB8GpMV/QMK57zTBp
QAZWe6FKWkNcAa0sNCxGKJjFrnxEZTq8D3rvTGb8dsFQFAPkXmctlgygglZACGZHXt9Sb5Gjuk2W
43x3e90iO5KrRYIMCbQAPr2G6W17e/lG41o39X4KIB8nBRY4J8i8zO9qmsiQg05AhnRywO6OM6Ql
N4OushX92D0kU7Tpeh5fydSbAfSOefs3+ch0m3Sz/TqpG6fmaPXyb4r//52U9ECLge0BP1ovAuRJ
/fEapjGgHrWQdvNdtfHRSLHbfCyjrnoqs+gfS++6Gr9NFgE2k2fQCdrz0Pt1SN5bMDJW4nwbygwd
Z1YeN6vQ2EeO7iwe7WC6wyimPuPhjyPbL8uFzL3mAZAQtnQLzu4DZqkNZKXbE4jghoMUEMsJ/UBc
kV+2VwYAE89TAyENVTXt96Dhe2EBb7uoAOcGPwGEQgv7O5R3+BeP+WyZodw2LzkYmvbRL9+XlBMA
S71035dES/kpxnc36YT8YlRsADUj7hR68BbQOZBfSoHPpDupbX+Mq+wJNLEhCEuXY1fwDWmDRUir
nD0fFBcNiJPXNGz7FkLhUOQkpTDSDKsL5p8/7CQt5iGBgZdxlmIveA5KyAYvcONEeP8sINUx33x2
/ZcYE4CfwzAl9ibu7X7FJz/aJ2GovviQs+5lVb8Iq0rPORiiFyN0Pb5QWJJkxh4cwdDZdPxFzYZw
l2Ys2nI0K67QmOysE1nj/7rOp35lVzl0P2isOqcHrYjjrEeICkEX1JvWtulvgWX6O3JVvCfeeoCu
uivdfdhvJrJPrjXHE8U9mVwNGBlhx1s13pOdTOT8n/bf1sd3/NPP8+v69HOGhOj4WFsydxOiq21j
GZ6DL+TPywAiW8X6a19m4H1vZIDSRZl+b20/ytbAtiP/0/YgGdET5hh7SiH0kvpQhUnxlP73UjfL
x3Lz9BSUvt5YQCFcqyE4lau/RaJehlaQb8hG2gk9mE8vMjcX9sDAi41Xqe3E1h6lUXPGjckgdxau
CPqzD5b556Sx31/Aaf0eNsPIdFjYVf0ZrCHec/YzbOrGf632axhNr6IY/8Uevv32hIMxFJiuXe1C
k95u/PtEJM490J4S/cP4olfmKe/AbEGRwrG7nefZAbgSGQ4lOr6dElAd8hZctxSjDNdbtAJoOoYa
yxyjPwHsy+6nTzBXc3guo+kE2og7iqZlxxDPLXsuDpliPIw+UCtOZBS7HDqYL2aNkkTkR/GZhqD6
27ZFlzwaUKR7LJS9UrrHNctthq4nUS1oOE2WvQMZszl785EDCDOW5Y68tCSH4MaZhnpJlYOTj5Ys
Qa+T93F3duMItChGiGQFXzLKm+iLaAvAxCEHd6JcSh/XEzTxknhDQyvj8shMaBYNDS+fYtSNHp18
TqVQQNuA8vk2XYjGXIZ+v7Y6GyqFcRrejw1a1ZhWC63lANoJvwPQuB/A/vDvCBl0x3bEq/63CCCn
kBbXJY8/rOHj/L4aExv68NizFGwNJA5SKp7t4Dpp2v0hNTZEpD/bZj9I9UGy37RggXVLw9q6jYOq
BAOrKepgzcmnIUom85AQNoSp4dKdTTdMzcckQutQ1IeJRhT6MZGhHeHEY7RSp6y69nl2hPyg/who
sP/oM/aCNq72DJJYH5LlTbBGfntck7PzjfCskLLqtJNMZZlfKj9nYKXF7Cxx0zVa6tsNTQ9MYeEk
2n6fZ+tJkNLYAt6f3JHJDAZsqkD8vKWfYByC/sihB7wgL63BUIMrTTbck0nWBjqIpJ/t6EeAunZz
cJlnAgDy8ycC6Q9Uv4wHsnRmAdWn6XuUJsOeEnACBLnbqenrOYEnE7u74EV7T076kqEaC9H3lN/T
F4xnHdo+fp0uirpecY+BvrnMgn2C9wCwu8G+C5viyWVp+VRgn2SP2XiNGxvfcZc5S5dxsSMnENLT
zgZRwpImfEzH86oAiavy14FXpRfbfiTQBMNLaAVI7wT2HfDdZw2Kyq0ck++gwf3m9dD3AdFIuC84
1Bj9PLfeMJH8NFHVRrByU4BmypVhpmzvagi+ZTRqh7K4paEX4h51YXcR1W2+CcBaICGD9KXPEhts
pzkqGLlWktJSLtoOZC37ZP81HjXDMwtb3u/RujwCwpoBqaAzf7/lAGs/qZd2goLGzfEpWdhSJtCX
YNUsEzzDh6ECl4aM7qHiFd17Fqos2B6H2wEytvfgCEDO30PrlwzCE0WwKLXuxv7bpFw3XeYh9zR9
+I/Il166dDU7cKuXpFhag5Z0mxaaffoTmoEhedtDvTsa0PSmT3Z4LnmQ8Yu7PQ1bZq44WGGfE5w8
sG35dxi9KgYXCtph0f0xrNGrEZD5I0yfY+bVyE4favSOuH0ordYPYFQeMgngBITJtt2UZUfoguXH
wjKcrQIK4cplBRh7ZQWPfYTUdcPc6itL+NeEy/pHk0LvLvNHvrBHQKBbXv3ow+arMnj5tWjKFNI4
mf+oGP6Ya4PnVwhUvH9KY42fP8VzknSNOlgL+uO3xjbfWWOgNC2PwGwRR8wnM7QhZ1qZP9lokqbg
CGILEhthsM6Re3uESEx1cFGygTCP6zySLRZfOukMD9LC6yB0ITvcTuDCusVD+gqQRmFil9pa7f18
eR26CaKllXPnqtE72Hqz6gG7sbEylaKMPYkriu0j0K6/GmfxeDLaOjJdO4dRBMHfVWaeTLCc3G58
z5ot4c+bX2KqNFQvSde80R6Zdsu0UVYDxOZFZO7JLsPgyu0A2Id8+trHkB24pXcpDaztDoPYuePF
G+o8UPKljqFUAakIa5WgzgjJuXS62JEwlxTghi9Z1zhLXqJZvRVxvhSTGW+mxHUuBhC388UKGT+F
wlkPRYT0FjkoREJuaVnij2xDtgH9fyvTTWII0/XiOkjQhXRuNm6qUuD311QGEpBCHbBpVF/AnutD
otI1Dr0eMrZpwtF/rUFec3QDqPdxLXpvFZO/7AUo/CffKMGEVf+olW286Zsgq99vLPDjZgKCIK6F
6mJp5dZLE3TdivfCuUoL2gJZmxQHFAzA6BBN4bpmUEVIrahc5jXId2ItT1fquz4A2htAHoxNC0W/
dDSt9X+OoUC6pCnYTriOvi1Gd7z4VpZdiOOWfaIj51Dx6Y4Z04lkyLKUqTvtoxMm+VqGb4s+nH74
/ts88KGA5X503lrIMixAfMQfuR0FGxUAYyNBY3hmaZis+0ZYL5XRfyuqEWrmCXjwsKv7C3TP9mLU
kwz2cxLAt+MZDT0pmDUN82Uax3kSZFXnSW2FhBbgJkY0ZMekcY1lPsl0iZxTdoyjESTt5OmiVL3f
kmvKTCRQ3GI62CMKaKVuq6wMNIInFoTXoQWWnMIIDBpGIdoHw0nrZVUL/qYKefVd9HotBvltEEH3
Ay1T//DADV783AYPczA618w3M+g+CX7Ab7Y+Z8pma+EE/iNLxWsSxdtJ14/oIisVAlvD0TdO49xG
uThzx4NFFahPMR9uHnB1oFFnQnG+U+G0JUhQNUKnfGiR0ZsRQho+BEqWP9uEBwYKEqWmYIobP+YS
6ojWo7j/uJ7bYo8eZN0J/BtoTzF9Y3XLsAyO+QSWdGBudJKmdAAKrFwPVGUaHa0vNCmCttP6ZpvS
8GIZbw2O3YckCGuckk1jxO8wXs3DURbeVckiReduEiJdAOKkRF/IASa7aGG7Jd9+isZuedWqfDjf
gl1fE3tn9eOnMAi5J+vRLVpwgb+CICY8i6p27UWHfMA+tKPXmrHoogTOLSvA7zeeDQayOQQ9V9Mi
TSIDTxdVrIAngqjB7fk0srwGmfWaHkwd2R3VO5cy74qV1MHkiXJU4BamAEAwFXPwbw8/Wr1gtgWy
RbSla7ZDT9MjxqxEXybdmkR8eHORUVqpA1QfsBl6CmngfYrjg1XxFQW6iYX2ILv27T1z5GybV7BV
vWsh0+bwRVEXkJuwLOcuyaZm5yZdvi9tV10nCEFCIy5tvo6Qe/SN2PgRyGbnVcx/6/xiXNKkwkub
ncwtMI+EvbraWHKeVJjemZ4ITtntkCPy5kkRcG13YarWDAp9i0J3Kni6U4Eu9dgskbQKz7YjLeBq
9NEeXBsc9FdoPQAh43scTk1gLhF1A7w5Uj6Lj8lmlcgt9NEgb4xyzhWY4fFaZLI5Mw8K9YIVHsR3
QIFiJq06VKF5TyNPm+gOvCX5rvd0e4KeSouQozTibGPWgN/5UVu+rxLmebdiPTKpiRVEybp0cNAc
MwZCwttHobaEnwYImh2tNqp0F6WpuAiQKqyDQCZr+ouq9J+VmZSPUHJjJxq1Udidy6YH7x98dAkb
U649IC7WaRW+29C5eh9VRjD/LaKrtjzXk32lePpTBHm8WMdcNuvbQjISdzZki8+0DpLDoN9Qfook
EyhVas1/ZWXJP0Km/p0L0dGriMBaT3bhuf7Sai12bONyfGYp33YqsL7m0oKSddmqLYVlKKHnFg72
7TSww39admJGvfAkaLho2SKS5cEmWGBr9PYOXYPRunCnbkMsZDRMkVv/NOR6SJRlZttE65s3kkhK
mOU/MV4LzwM0hQ4iw7+Shg5HtrzyAjQiaG/qao5IXgOXqIdmCuyh0DT9NETJIDlndZfNw1hJ8xzX
xo95JVQ8LmlcfqNRLFz3MnTmiz9N03NXiu5qQEeMfNyy+V2bhxfyjUAu3rXKBmcAPhGMGs09Nli7
CAQrz4kxGcAUqQ35ioFZDx4IA2le7/bto+qSJfnqKU6evOKfGt+8rUyBde+jcniURZmBlisfjp4m
dwJs2N6lzKmhpQO+qDkE3TSN7br3NErLnAEDmFgbGg4WMNxlFl5oRJNKbNAXSBAMRxrSkn7Q3/tZ
+qQ07Uk+tNmDobO2Zc2dLTYYA+RueL0f0bt/oRAUZfgFGhT724SuEOYWjQBAUOhF6NIXiZgXiYtm
2NuALi/AMBGilF17i7QJgWauHcdYMMPlENkS4crpp+iuzqvoDt2S+S6BvNHCpJiGoc2urPsLeelC
wepQhrF3NwdlLR4uLb4D87pZCKYk083i3W3S7bNK/TFWCgrbMCvdFRqugCEJY5MdXfxyPvYChUyA
1qbxp7f/mKh83ftIgteduU37fNh56BZ6jLn7N0+n4q/SDFE58KvnAnRpfwrIWv85VFU9B+DFO+xq
hUOXXiHHYenBB4/MIvGgaV9acX32c8N+ZWIzRUXyWjdjcxmTGDhtbe5LybcZgOMbFKPs19uk9yF2
6ykyWdNUHec348hC/I0kvEJ7H+SRPl36CIA3Piio/MLR6ncr3UHm3b/gwJPYY7giS8gY9jlZVW2j
vIQanuuEkHXNxdoVLH0WBbaCSRd3f1fIVRnMcf4RKGPVvkq/uh2SGjnw2Thp9zgeYvt9sOoWzXZ6
egSxm3n6FJjtM0oewzrNsdtvNRbC0/gI0Tp4Xfr9hUa+CTaFqcvE0lIW8B3a2wfy3RvHaJdv3AqI
KT31Y34YjOXGDMFgmoDCGrkANMIPukclt0Grgj+QR9TtA3BF4Sww+Mx86+UT+SNwu62YHU5Hmpjr
iR01t0zjU5Mn6uDrtoqmC8qLq+9oGHsR/k6j4WRN0NoGCwf4GZtKniiMIiYjrrZdD7LYPcBH/TJw
iwYVT2XMvQFRnlaLxDLlnTUE9QXYFwNoVpROPVlX+H7WWpz05ww7zsJ7EAKCwzx3/vJFII70curb
JLxABm3bcbzply2Lhw2Y9NrVbaunJ3gy745kkqDp25iBDZA00qMi9ca3KK/3IN4xfliudYJw6fRV
gFlg6aPf/wreLGPn9uawQ3spUJt6ku+ibzE1m/008uo6RU65yFTJz7nuSs0SwKMlJIHm0YfdFW4p
VoUsDqUNLsUbyQxgodD1MXof7KpmeSBHjq/Xusod1PhZBCXX3lTnBgxpr/0/tbT615iNMThywYoW
NqH9KsD/tUktOW4oCKyt73OY1ziv1l9OnO9kUyb3fWPzR1bYAMbnJuir2jR5zEXVnvDE+UrOifP6
DIrqczl6+clWWb6CMi4EFvUw7PEGXNAtXSIjxSNMe9SYweNDuFML9XhrMg7ud0Di8ntH+c0lB350
0Q2h+YW3o7GqGlbuaZihYgF1TPmcWfoIBpztgoMZ5kuUNiOwFWaw93mQHtF16i2xHVr0mRAvUxHz
s2moEAS6gAFASLZbGVUQHyo91GFCh5lxw8/IV0ITLW5RDAMKawUqG36g4UeYpVcDWAzcaAQqmNrv
6OwAw1ZdfQs95NR1xjw1WwmkVR9cxrCsTuiI81YfEShJoAUglXLp6YioA6U8RUCTqPoWN+9rUIQB
xTlwEYEjGQ8k86FDMW09NegBGavGekArvfWQi3DTIkt5pYgiSW0gDsJxgewUeHb91JsWeNqoPQU7
NhqzhWqBucJUmtHqNZGObNdOJadiWXvGZhzcrwyaWvsMdEyLTjPDuFNUH2kIkRr72e3F+zAeVbJJ
0Kq8Ghvh7eoSgmF0Vvfwr96JSiYrOsiTl4Z0Wr8FO52MjkjqpAuqanVOB6rgtBw2SRsYACkX/UE4
dnA0gdqaq2NZBEquERVWmkB2Kp21aky2ChigeaXbhN/XRKYIqoSrjGPbw3IA3XgxZHdhhjfaOPn3
TVTCBAzBcWTB2800pB4kEZxCLuMu79OlzwuxSo0u28zjOp40Z3li7+exFeHl21TlhZaoCi+7U2OP
86GeDLzdvH6OFluQ1I2HPDkWscxO2O28X6YgBdjn9zGv6uFYtEey04wuCm3QqJpENWNffA02n4YI
gsE+eintyGALsrnagf/+alkCFLW+0YDQHdLoKKMCaceT4nFylfs0CsBkVHLtheE+kcU2pj3oI/o7
oU2DbTaLtO79I0WUqEisWgEltNZoPeyo0CopGnBI0VQOKdkDmrHCBQ3REmtd/scn+XbT3yWAuLSo
wod97qJTemqKY6cvyWhj3CteADM0FUe6I3fl9CPIie0RvI0fc2IKJz9F1lMNPp/fb8lvtEOzhpRW
snXyOFuRbvi+0N1hNb4nK9aa8twDgH928zxb5Sazj6NX/RBR1p8s2b9f4tTpT2TzAvDruU5+JOek
I3qwNSCP9hFCnhEddKB0Bq9aYdzfylTT4POjqZqv4qOz3EGZgUxUpqKL0YGiUkfRiEJp4sS7eeJc
0fq51m35X9ci+8cn3tZiPz+RVmZlaR/Ri43HJx5GTYbOW0LwBh9DHHfYc9rhsXLzYjvxeUheFMR5
ztqz4xryPDIR7fFqO3QsBWKHbPNtAIDKPrWsA9noUno1+pn1BW0GICl95R1OEODtEr56NgC/D1Lj
te6a6ntpB68BvgjfQQU93wBPOt/84jKj0X+BVMZBu0s9838s8X8eAwkwdHmBv3vt9q57akbPWRDR
Q8FzvmmhUzuzQ9g+lF3q2nQvHf7JLyx4SiZmv/5pUhSwdmaH+PekMa3t19h2kpMs0XzZF8Z4R5cu
8XNoZS5vlgmJuDsv0RvyjGvRV1OzWZa1tbUSnFE9aalPU/N+aURNFc1LDha4OsxRJyX0J+ic3l0T
cWubRSCCJZuDCuWi7fwS1KBlvR7QU7+PfJG/KGPalg0DqFXbTTsLb3YZV+92H4xt+wb4uhe3whny
w36L/9VeNehfo+rVXPjS1StQXkKTWc3Fsga0tac+bJ9u9bN8YM12cINxeaufSZQwkYVNgs2tKNY7
8dc8dsYjmWY7X1YROsqo5jYZUXbidv10++geD5xt03C1vC3TRsPnpcmhrHxemhYyQeV813tsOVno
EBTehMRgDkjKJa89b2m0okAfwBhdZg+eUGqPvpbnQtsormURFBSBINnSCvNcWuBjFQl2HzQ06UU/
LtiezivdTLc1myTb4n3jH8kJHNhD6ub9aUAb/2osfOy49UZm3nngxVcrB6VZbQrAM72rcgWqLj2k
7Ypbxqi1ySg7ks0LQHAAUPiVnHOYXtdDKXxzs5Xsn9uyhgo+L0uTQgPJrFSKDOcobINo2QGM1uSk
S/exbCRwVFA1dlVjZ7j7usPOjvYzQQwcBA1pP0NDLxgkGpFQmrgNyYteNvy9ZKcgxqlnQAfxNhqn
b2GHI1Hs/z/Krmw5blzJ/sqN+zyM4QaAnJiZh9p3qbRYkl8YkmVzB7iB29fPYZa6S3b79o2JcDCI
RAIsl4okkJnnHLM9gFAcazxqi8lIZ3SIAwmJ2LRa09AALOt4bUxDqH2dIVAg+Hfa6u4X+2XmTxcZ
Mj+eCU92K4Q42m0vwnvbbc2vAkKsfsDib7lO2nnVJ94Jgr/NATQegBMOyn+1yiM5MKgSz5UAp3zZ
F8VRQkdkQR187UBj6g3KzuWCl1189KMwP0Ujag+Q2oq/cfuhLazx1QEofQEdWzktm4M1UsSIPdQQ
7sQ7d/iam249i1MnvJWSuyfqwBYA2IqpwwDE7tJRGOBfDmzgKPpyJ6wI1IpsKoHq6+6ObF3DUGU3
tMNdicjgygmN7ibIIvvGqsxzPS1qE6SSqNU1RrQywJgPRWCIPIZC2DtEVbYEarkCXagJdWe2A/n5
pZP8yU6HAamlHYv55lf7NC3YoY2dsprNJ//JThdIRyPaA5Bz6fxlONC7yB+b3eXjXfE25IaSSLkf
i2x9ndZGTf0x8bp5adT9kXMkdHrU5N+0AV7XAJrFd3Xqo+xXQbGhr3w5t1yreBJ1BRhfV2VfPQ9V
AF0nv/kpyJMk1z+0Kxdpmgvoh94hGZRgl5LV88J3gh9InaGMO0vf+vgdGL3y0dV6WEZ4NB5KU6q9
hezqavRcLCpBPjALc6/55tjh3Biz/Ac4uL9oNrhPvtEjuI/I+4kbprlVLqD7AnuycyK9dt41pvV1
cNttx63shynGnR788iuKNiHQBfZDoetZ1LXjvWnLZB24ZborRZ3euF4ULiy/7b6ikn49FGn23Ryi
Z50lw5e26wfsPi158C3tHnBnq6VohXoSGuHAydVpxm0svGhfVjGbF2GiQYHN6n3sWeN9U1v34Olg
X6HRDDWnwG0O0A8r7kDT9kZ2/GcQlWnL7ihBW3eu6giF1LG3MHyA60CAGZ6MXMbH0oqw2Xec9q1i
S57E8huKayCTNTnYNR/WwFBGy8RO5S3AL/JWBQB4IeBQIF7P8lsL2mverMjxicfshkzAcBnITHe+
E816Q21Co0lW3VT0gT+1cba9LJ4hbNztnOm9d+kIgBYYA3VLrYgH6pjb0fE6KFN46w9RDBLPPyeS
SBgvcDMlK4NKRLCg/piYfERk1bPcq74R2ds48XEWqR72TT6TbKJ8uxC/XY7kQ4dP7aIPx32NWldt
eTtI2MwYB4uHypzTpWZhhDQGggPJimocQmnXRwA0vlAnmXhkHW2n/fCvUeGONFnI9kblsTnRUbiq
elaxa93ZCJodfmNvS/nZntjNM8vqD/8SBUBzYq/A7+bZDxL7rg+BprpEsmTQ1h/8rkiCHAQHNyjV
JBBULQf/QlM14J4I3Ft8MeqxhSTTpgGEe9UMjvU84sEbahG94RUG+pQ6NQ6DZuMNVKo9EGUAkDyN
RE5XPfbTyFohMBTy4jKSHFgAEBiNdFBRcaMTiI6LP0bSNU2BEkUaySLPfK5RfEQOWOkBexEu87By
71Ahnqzwx/APXRqDbxji1RundgrkBSIHauHahB61A3pVx06/QbpoNRRiDIFJjJbg6LK+JS6QhaiY
Tb6w0ewWvt3ZN6oLjXU7ts2Ol81wQJ4d4uNClXclHvOA57XyBcuIhyBFce8suht1BcawQhSTqoj7
UhumnP/us43a+ctnCwvz02eLDQMiuxP2i6BbUV/n89qJmt0FnDU1UTXf7Aj2VdvGHXAk9bbo0rSb
IbIKCjkK13mVKJdODMaAi5Ejbbv0+siYIY0tsWttxKqHmNk86gN862SsVYx3dMgO46Ti1U8HqU2x
qkOInYuiXzu9kDsDJSHHjuv+SGd00IkCQ1nA+eLaUZbBW1ybwSyvRL9yktDZeqKI7rxhgrQNoPpF
5ckBEM/iiTwG17GR33Qegf7p5tBjD3c9HiXONa3/KcZ/OSWnEU6UAhBJzFZdH2HbDza6AcFdJjxg
UIJsWU5lxbVTNzOrQWVgi7KgB85QIu2m4zO5BSZoTllRIALXYq8Rx01zaia3NgSWbxr+O7ced/5a
ohQRMlZCP1Z5vgaUG3k93Hkrm0XjOp+aXVbME+iGPKWyNHepzSE7bozmi8n670Pie7dINPc3YNMG
Yn3ydyyfz2stkLmaps21XJP/kIiPaRXixpsxB7Id1Npg2F15qBmbI7sYb2lrS83CTJLtZeM79QKx
EX9qIpYZb5PSRCa6BLrUo8LVMGbtzLJatvSlbx4YVbviJdHyFeAZtx9XhDrNPmwQp8lGuzkAZAJ6
iRxE1QcIdAb2KiwAKlei71bUTwdDxK8JL+x1L20NDAsOsQzbo6pLBSh/xsAg4/F+RsZY1R8+Dtd6
XtQ1sr+TN3VoEfbgv4TSQlogeQutdX3UXYBiQuhLzRsFicYuRTU/Uvc4xcqrWYHxrZl5CE32MzJW
Uw+deaiU2apS3FzthWWD+uPSq52FVaDQsMfKgOE1vq/pRsMtFB2b1MU9R6eRd184WQKFM8TN6YAc
VdYhpPtHuwG/kASvP1k+jaT2mMYWNMvnNNd1DISEEIqfDnYunKXbZzw7gR6sWZngAj8VVuAcTf1o
TeVedCAznY1R58x5MshljJWKwB4k8A5jmM/JJSXb4MsK+j2Ru7zOUMXmI3YnEWj6PC1nBlTJdv50
oLMwZY0EkwKHEfs5f0nWZqxclO9OXky4UDqvhw35kMll6o/RNOW1TT7UVCpn7vzawy2hFhaHoGTV
IWHUyfjjkCAaWQEvj3bWeyUIh8LvF1tGPeTOKqFWbW78oAjkpyBlGsdQ+YlAnt6gmv2AvePnaOYv
wU0a7LHw0YiNL6iCdo62AX7AzokGKMUPybEcMgnuJW2cAUKz52UT2YjxZOEMjJHyvQ/TJYoUJWo/
YgjXsCD6rpPyTYW8ea4G5O0NHpl3WPB44J6sTfwdVbrFS6sFC04FNL9IlxwvV9wPTOK7SLrhcDk1
HG3srAprKpmWQBJNPXTgHSqzBtDi9dgNNrEN0B7oMF5QeHmGWGd1742FfwBYsJqT3dAgX1RVVN6k
gTPe+qzH+mUaEIErABkjxfYu8MUPnoKcbmfKx1CN1awHI9+BDkNn5AdzOlxt1NSdrucss1dqREF4
J+tjzUP16KMK9q72grlpVxHqWhYVl9kj6xv1iMgryhsLfUeOocpOqJLybqhVJdV7L8vhMgn06kCr
mkW4D6c51bShxYOo21IzG9m4QC2Qu6Zm4xVIDyLAvaLmEAc1dmOVt3Cmi4IrNN4iu+HMqReZeGNX
KtBbUK/H2/jYNFihUq/Z29UNQgZn6sTSNZ4VbDA3uWE4I9iW0wqAjGrXYHGAUFKeBkf8toIjnRld
8Qy+7G5jW4qNM7sMWgTgBzDBWzk2hjmUmaczOoRQBdgFMQ7X5u/8rsNoBLnQsGvz/z/V9ZK/TPXL
J7he4xc/6hB1p7etdR9EEFk2oBKiZnR6PYD4gy2UU/QzCCVk+2uHiEFJX6r8jyHUvnZ704zXJp39
eoGsQUbSEmA5/PtpovLPD0ZXoU9yMV6vSkZela6acdc6jzrG3m36ENch1Ly40CkNKYrkCcqb5dZw
YnXbQBqSIRV0kBNjJx2KgaEKxAiK+WA7H7aOzpJ0ZUDU6DhMdwBqo3W9qnQKrMSfY2mESlAt1wv7
eLWPJrDbY4YnEV312jGAXqfjXXqSXoSVuY5avkyL2J9frvjnxIhSAbgNDu+Orp1piV1yaSWLy1Q0
ONIvmeiim8tUmbaKZRQb5cXFN/yTAxKiNRgm9I5rU+8uZyJrP85+YyOX3nNFhhsb4+gg/zy72vg0
zXVW6rjaSrCEzhMXdzzo3fy7ohXgporApE7NgKX+nbYhod2l9k00eZSQV9tEDWvn1Fm6nn+nEG/J
y848XgZ1GkqBAPEg8oUSUalreeM5zgk0KeV7MbKTwc3i3dXiFAmcSFi8IKkPIs7AzeSbwVZU/SMV
pFMZejjVoiMScLFfTeRB9rwcb4Ayn5kDNgQZS25BoOeekzgRJzyQltSigzGCzTlzmvd2CFNk+hpU
5BV+Wc89HoDFQOThvsrcaT9f8pfmz7M0sT5sdNZmLn+JoiGbmSoXL5fecG1a/n2qdXpmjKVn8F7z
Q92MezJBHCI9NyjEvwnwLINqXh/Oya1tzxHImG7Jiw5NVW9SR3VHavVxkp4rqZ6UkGDSmGYmU1+D
s4Ibdri92lrlVHMvMdM1uVBHpnOALhRAPGSjOaMScqJh46aL61VDoZ112oOB+jpf6GT2Vlg96rUs
Dx84UaO3d3lzpmH0X0JdRAml0uLT7FYJGt7k8hGu/4UUO8oO7F+nq0kG1W3vi+hw/WRaBPHMAk0i
MKn4wsi35lUwMwwuPv2vSjtAGakNuipyoYM/ggOktmrr8r+iSUXrQ3Qvz/X8elmzkd7GKFG3fv2f
tlVr7Eyve75+cQiQgvdfZ9vrp+sl829U+EJzXf6Gfl9MUdfh5tIcC3cHho1uAtN0W2FDJMFQef+a
1M2DneXpQwLJxp0wTVToTnbo2TmGak4j1uEo/vTqVQMqo62XF+6jBtEdOZnctuYNN6tj7DBjYTCV
zzQE+O7b3vrSNYM8dlOLF/64Qq0ImJNL37qveF/deiC9arzUuidTa4HaK8zDeE+2vg2LTR4rc34Z
wOzwvrdWgdYWmDhRood1dZtsaXJw4qY7REWsGTVpgI8fi8Gt/kymdkQoMevbak2TA22SHxJHfqdO
+rhGbO2Rwg1vLldvnA7VZjFf0mSeSLuT6RYn8qeDnySvKhXWgVo9lofrQNgt6ETwHxqNPjyjUmVB
nWRSkMicuVXQ76iZjoWzETGCdeRCH6EDMs4c78lgCGi8+OVobugDgNbD3IW6x1YSe6oufjJjpz2P
rtC3xdi9B53vP0PafVhCEXDYhD2akTYWIN1CjWbi+4eiyqHABwT1M3gKXVDi5s2+aGOUrtnni7mF
Ap8uS/CFIEYz/9hxg0Jtc6nTu9bmp0h97FtZzD4V6jlJDTFxy7kz8LGLMHii/HVoyjdda/VQIMm2
0TUkfhCl9R8mB0ptYw345tZfDQQ53xKGAsi0c3+kTnbTZIP9opNmgB6oLc/cidu1V9r9Lih5ijhF
aoI10O0f0gHKuBICnd+m4dAodX/EGC5yBIPxEw1WgZPhp5GZgCRMOPLYM8BsYaUAn2VR/wUaFeBy
hv3q1k3o88wXSCMioHZx48DekxvQER+zDZPbdbY4+RYQ0QEkjwfQfAPeYczy4T0XEapLffsJssMl
ihKtfFP3TfqlbN2DKKzoDXiebF6gPPqkhW0elTUgteYM8dufI7sMYhQ0UvEQZduOYy6MJEGCKJTZ
FzqTIU8vZ91vbL/zC03LxHOzyD7l2QzuDHswg20+ZfUuOTY23Bts5FtKr116BbJkS2aUgJn8maMj
Z5olK+sN2fskm8kRid1T0RbFmoN+4MnOiwufFc88a5k6XrVFFRLEeTN14bPCWhr2pAGBtu0bXyZ/
D3EyoNRQpsAGBR5lu+js5VQ7P4+4Dx7sMkr/RbubJ3oWxDrY+ylkR1Aqk6pTPjIkXKxuQR3IE6pT
DA1BZ5GM/QI1VMH+6hYMLFoNYSbmvQs0Z4dCjb3O2/Yh6my5BEtZv7o0RxCxubzCR7JF+6A7a7wB
jPpAnXToBAjDAOo6U4tm61PrYzbX6j5mCx0jXLVaNoh4eXY6I84syA8dOs+qTtSqzazeJH5ezalJ
BwR5QcwZ1ie39FGwOXnUIBCbu5OUCNl+M8fFYxrw8xy/u4pTQvu1aME9GQ1ucW+k1p64GQKok25S
YK2W/XRTQKMvnmLR3U0J0e57txv3JsRfl3g4in1Uh9G88Ub3UKfK+WKCLv1CW6el2oGFsliEqJp7
JrcgK92DZYZrz1YtQPX8je6YuoZwRYmYxbkxzWbfhK23MMM0ftP5UZWO/7VNQbs6NmO8M/NM3k8D
qb9KFTR0bJQLOXHKt2mGeXht8/cQAZ8oaro3ZEu7eev60W3qWRbEXEewjDpqhIhy+uHLoMiiIcco
FxaSpy0YesH94ZqLns4cbFU7qT2EC3B26Z3OnOiVNT1U3D3AhKYDSDF1uK5R0LtmjYukrMaTqMEy
Avz+Ylz7eM6cS4HU+sSXdvljRM2wqDmCrvS3zKI2OUNZbtLgumW+yb5m4NqFmGL31R57c67TpIOW
XthtGt4aGxOZzpsOkPA58nLjS9n3B+LQ9iXYO2PVfTXLDHKQwF8YXZI/SEDvAd3GWVgVkA3FI/nB
SPSH7dpLZ9I062UnKzADuXhQAqKR7+gjBzzLDrysXi+fePqv8AJkX+SRR3oDxYLk0c+Lg1KG/5CA
8GmHJ8p0F3bD18memXhb2FHk7rgAVcrP9hGJjJmy6nKDx19/xIK/P46Md9CHdtU6tYt4Vpp9Msyo
R0TxOGtKFq1VN0DXzIAOgudPQa2pebWJNBs2qG2rzu10qEGsj+wFbNSkjqtN1aJelYHdzqnKjerd
sAc+C5cHW6pvu9oNkYxrE7XDs4xoWq/KVr5TnZFbq5dS4+kRGpZ9I1NmLOPpLOTDxxnZfteLwlLQ
56BWcp3g17PzkDpY1aMoHqtKvjuIMr7HZb1CIK77auVBukD91HDSnofInqXqlcwEn9tyNGaBl1sH
jxgRKFBMbYaIHNY54Y5MdBBTFJnOkKaAlmsxQogWxaurRGiglSfAHRVxkQ0EANC/cfgRgRx18qfH
r9T2iz025iZxGR7JhdGnW9c08JYoU2igt3XoQrDYSt4D3BWezdlr4UfJwmIsP/mp6e2jUdXLXksN
rDfw4lDzfHfr/Meg2ubBi+JmHQQq34Y5g1LaNBl5jA4U1+OavSK0nywCMcqFML1hAwpBqlGngy9l
uQwEs5fU7ADeu+MfDq7D1jzPUS4+NPejDADtT+N8i5wGAIZQeDhDGeTDVoqjESRbGfHl7zQrAgev
2qlznFLxQkbmAiWLnXGP6Bq+hS4OiwVh/1OkrjbI9dp4hUHlCUSK1TlCMOZioyZ1oLq92ThzQ4AA
oXVb+xEw8Hbn2sXETe0hfFhBGuLa5CBQxPfqHBMnRIW0x/15OjGMQ6r1C6+r8F6wJju0QxrMidGb
/2HXyskOypnkmRCBX4LLN4MoYTHDbWu9gW9Do+bfzm6F5gO4XvCHyFjc3pteBcKh6VE7RB++bQRG
Y8fW0V1kgbxaB0hkYW84fnVNKPP0eniCXMyHnQoxwJF5sZP/KJNgGRojMAZNk27cLo5WSHIgr+eN
eC4iVw52G4BC0izbWGnePJNH1MTuOoE43wyLrXx+oZ5vDLNf/7ZNxPPIlwElwzx/Y3NQw0W8hvoZ
faW6+tykXkT8uy19/2Xc/aX3l7FX53aaqvQMvR7DcdcNSLpCCr3c94gArGRlOfcSJWGQOZbjuwpu
ir4Lvjtj+cNhnveoMws7y7APDqgCry5jdF4YSzkAqUT3mzm41ToxIoXY07QG0tOCp5sOmT86c9N8
vWKmr7jqAmQS27yEuI8L5HXH8xoCxYP+QGJf/aDJgLV5mz+6Zm3id9pV4KbJnVXGUFwcp2VxBAhe
LlH2VH6phPWNoI0G/4bHVvp+HWPGY7QwAvaiOf6YhFpDhXG5ujb9ui9XkEeOVpkIwwMbAL1i/RNV
vyvVQpouCoaT53rdwdbYyMRlYL3W6cXB6e/N3pohW1CiQgS3hMIKE2FhtziQDE0+NdnUpF6nBbaT
erFXtB+p93djUx4hc5FLEKga8oRlAtaVEKC1y97bl9rEUnOydxUHYcDQvJTaU84PnQrvDnq0CzDc
hvk5CicAg44PYOpm7jcJDPECtBrujVFA9W8wRPoYZqpaQklqPALyle14kfL1WCjn1kkKNm8Zj15a
W97lmXJ/ANiP+kZfv0flH8NFpFG+0aY2iPzxrgA/go9QjJ8fWNMGqB7ov9DtT3bblXwtiuqiPuQP
dn4LbPdeSggjXQWJ8iJq1kxHIMMdIUh07bAKF4Ifxi0YbMBEVaBqH8GVWcnibk/NZlAfTYIe4u3w
uXf4uUm9iQl42L8cq0bU6JQyX4Da9sBqIbf+tMBCNWKMd0eZR0dq02FyCdQot0kq4oOFxSfxGSS6
+x4wFd3yrnfvzDE9ERmCIztnjbLRZEVeQz5+B0ovvMXa9uJFZntw4NVn8JpWrn/OBf6Ki5esC77S
Xu0sEaFEgXBfmU+xA2443NfBWUY1+Ljx8D8CI4McVNBGCLp0znFEqTjEEWvnrlF1M1eW7J8T33lt
fZF+t8sGw6c8FMtKbJXM9J37EFrtQ2ZCkC3EPR3W4EbpBqRJWis+BpbxmhmBe1lQtqmVH1QSvdIy
jTYIHlCuM89p0x0t1nwXv0GA4YslsXkRr5fug+xoVHhVTMxfZG96DWjHZHc7b351JTtkOjO8GPxy
BsLecQ3QTP4kIC8uLS96ywPAoAW42E5JFnUnDwBqlBo00VsCaQBmgnvDFnGw/nlkasXjrcydJ4mV
zREUTPKIVa88YgeSbFhvfPGcON47SbwK7by8z7KkveWpQEFLB2XQHjGXeRWY5oZ6jZY1hzD0vl56
zYG/1wB/7LE4wq6FuwYkLxEhI186gLhuxTpp3FArLn2++Oc//vN///tb/1/hd3WLMtJQyX9Ind+q
WDb1//yTm//8R3Exb9//55+u7zkeYy44LJgP9hHOPfR/e71DEhze1n9EDfjGoEZk37u1qu8bewEB
gvw9kUEIbFpYInTruxvHn1gVgKS/a9IBMFytxTtS50ify2+tsbjsY8MuSvdArKxTWmF1jLUblJqx
7MTHKF97xCsHuVR3Fg1lvL6oDKZx81MbOOJThEKY6zIjSVmyQDYmh0AImInoEKbBZxs5l3m2MPEb
30GeGNWz04HJvD8606FPmmql8NADI9MfvVmln0Gmn29Ya2LFznJeoR7Jay8uNJacaQKoKZizv//q
XfuvXz3nLscvizHkoLn781cPejxldLXg900XDxskgUNUTVnjMneN8qVKkTSZlhPdCBx06bnVLXlw
YJ4A1TZRJvZ7r0oGxi6PvE/zdOZEs+H0GmLFxo6xOnrJ4speJE7aHQUkMfdlAZ6MAbmpLyNIn/H1
8vfJFfzTqPGeXM0ASiNhNhzoNrOq4UZHibNzXRvPXEAaxL/5XfrOr1+OayLqi2/HRWkIZ5z9/OV0
Xlp6KJ2X95dFOi8YcPnK/YIMhTpDUbY9A6r/SI/DuJbGih551Jy8UK4lz0MBrWI78l8RA9ZLznIJ
1jQ8mCJZQ6yBsebZ1tVRTGtEvBTvZGKqJ2YUkAwqOrgOyt3X4jYyVHWLQvsVEvbsXk1s+iW4bUF3
kAZ7soEyLF03BfgfqZcGVHG/YhMvP6JmUK2tYhe4PSefIziVbEchwdofSEAe+wCcGU6XVvM6AIow
au6hXc/uf/F1rdua21sPyh2/LO1JYc7WzN9NnSQ/N7Yh0Ekdgh5Y/poHy42/V52fPzTTAZHComIJ
CMDQyGPezlpAD3e5X8gHW1vVyrBGtaReGt112WW0AnnvzSXe6Ba2ubTdJv1ELt82YnoqW82KOkrb
jP7NL8L1f/pFMNP0LPxjUMwWgCELZ7qdPj2p8GSxB1DJhPcMryjIx5n9qbNAr0w4w7j8Yvm1/UqL
MNdo+0PIgv5kRD6WaEYFKcgkPZKq7EUllsRjL/KwdFr5RVHMmkntLUYRILR3ygTiMmm5p0HUQc1/
abtMFpppsK5rD1U2g+NlG9GN1t50PWtPZ26fOuVMxgOqrZAoMjeul2yv3X/xuRjcSq//zbPn58f+
9GWCAIq7Jvd8G0R0Pv/5y0yjyrSy3AzuRF8PSMXm/swCfuHWjg0fRd+5tWwzX74oky1prUseVRUB
pde5HRhuQTyLNGLhAXvcFpsaeYbpOVtNT9dPB4CMjq2GlhscyAyNDwSdrAjhtHCU8yq1QO9qm/nZ
8tN4RsEW6jBz46MD2ZkYUQLQuhuulvOkKMBlE/jZmaPO5e+/FV/85SfmuMJkwrJBuWu6zi/fClZU
biibjN+ZkMs9OpNgBqhNUpSwTSq3xIka8iRZ9MU55mO2+ES9rCBoQHTJZAN/HoCxHqjkiVo5EAPq
4HreLOoqMcDFnddzKgVUDPQckEIO92yqGEzCtdCFeLp61RzVacKEdGM3hYaKIAEpRmyEG2rqydZ5
QChFg/MXG/kVU6jp4jz5kW2oPSy1XeOlmui9ZyIc3Xs8hqErYocJmLp4uaWeuITGVlBBhot6P3n7
bl1DINf1D5G2p5/A8BU/p2KV2PW4kQyFKpPdVD3HMwJBRbCmYMcPwn4PxfjMm7W139/bE4CkABAZ
qVvslKbW1NcNUFDKGoTlIBEWhRL0zp0VbCHuXZx0E4NmfmyCvZeL50zq5o5MCq+uRYYcxoqa1GFl
gFCZ1uvf/0Zs9pdbx4fehm9BXMBnLnbhU/+n59Dgm3jdDU55F0XWFHWWT0ldxW+yQ9Fh0HPzFpmf
GOV5KAAGv170VoARA/n94KVAWmkF3VSwZAgeP/w80q9aExuY4eDnRgyMK7hYeJdUiEmBrpaaXjwu
o0KP920kwCoSylU8KeIVylBH0MSi1HRqYofRbDwxsdxMzbwC+WjpsX5DTQCNPqakJqSQlzFKzZae
g185IYLiwK6X8cibT9BroMWxMqqqC3AIgapxm7mAul2g1ywHkQSUwKwL9Bpqc+omcNgn6HUR9vVS
d7m+XIKuMwCYg7pvOxUvti30mdt+eJO2wL/2APG8ONqGUrhp5gdUKIgHKyy3QVRYL2AVaVZ4pgZr
cksS8J8XyHV1jYd6pxY7CLJzt3m9TuuEIyLA03CattAqRCi+ONTaHVE3CunGoWyjB3Cuu6jPQbSu
EvV2qJERAKxAzMF+Eb9j+SRn+VgGj2k72ovA6LMbidrQjVatvaWZWIMM4HWmzszDO7/oAU6GTlYb
9HMbonEITgOb7E0HsrOqGZY1c/Tc4uOHjTrIr8coxzSdyxxevIaIVX3jhYigSFfnX0EAvyNlyCZp
9qwf/RcUMfJ5IoYI+AnIp4qmsjZ9jIC9ZTsOPoGXf/XielcH8hFghvTGxOPwPGBjBM0LCFwz1T4g
zxVCzi5UDyofa8gEFO2amrzM9LZuUThOTYgwO7d1ba4S7agzIuzWQpmZuLNLld2YpVhbQy/uyNTH
QbMI7GBcOZPNdssayh0X96DL5Mku5JaCtRANArthxrcUMIooQzbZml6gNro1AQjHYskDdduLIa1z
XDEE9VS9dYKq/NHa6auTjB4wr3UwxzbdvS0tp167WW2gHmgEXQNQnKsi1urud/Nk6bbPi3KNgEW7
LFtI4sm4uCsmNArKIKGSPAFRpKEg2lhnErcUbHRgEA4gXz7iKeXFJXLy/fDsKbUYBzU8JikAGl7J
LeRasGPH6tYFQEPhRTqRG7KsWABY1O+6qqmQgevaLj3WiSrntWX6Z/CTRmvHK2IozqjhkNqIzqMk
UdxzG4kCriLvDZiqZZaH7o9Q+/u2QUaGhqMcwD+7YRSvUdA0rv7+SWg5CDb//MJkpu0JLCQcGzsr
1/N+3T2aUNNUIo7qdaZTd6ch0ztHhh6VIx0Ln+PcB/UUCj49UQGh5PYxkBKwI/MuVuBAQ+InltGz
D2ZSiIwwfrIQ63vMkY8gN6mY3IcRtjvUVAx0sHXSmSBTi/GW6ptih0j1G4ockh95ccLDGr8EGTqI
BAfey0TxOceOXN+5QdascrMsD03Wih2SN926qdzxFpjIcIGv0H6a5mmbIP4xjh/z2AYY1jiC+EVx
ssIIfzgwt7UnFLgevTBVO9vFjm7almkwv4T6OBqPFfDuJ/IiMzUHXY4boA5fyU4m6qTD0JbBwsLr
dn65Ahnracra6tuZljJck+3TxTzRrPWQ1PtPtryV+aExywXrSui80RC6FAPoYm1nVf7ZRj4Gq9Sk
PdRio/DXTw0JWKzFPNNf4wlXbkMT7GMZEBtQT7OAi/IyuQDKxmaHBPz4+zK1AtBTaaPdU1t5Kpw3
oRXjrTIss6DmUDMa02EO4tJ4I3iT3wsdiePoBjfcjdCaTDoLrFndmAwc/SxH3DR094ab/7h6dMz8
AfJZAV40N8VzGiMRABfbRkDelObwp4lAWAywsGZH8nCzMt0gJoXAz9RJNid1l9gyRreXK+X+sMqH
YVxc5ojxpknG5EZU67hOwdA0jbNrTy4t3xLLywwqKM8OdOWukwprjBcAWBVrmtUdi+AUZ+HOYyZT
c8BwwARfBMMmMy/XacLAPUAy4YncaZ4e6bRZAwK7HTWDyHOnannUU00fgQ5lCBx7xu0DjQq90NhU
Bf4m9KnI5tgoA0aO6UT+sRsDFB9Y0YK+m6EPvjqqjg8eOJluqrJd2ZHr3oFgzb1zRlDQgMfdXzac
RXLeQ/kbSgn5mVyQ23MAHYEKYGzbamkn/0fZeSy5jURr+okQAW+2IOhdeaMNQlJL8N7j6edDsrqp
6dtxY2aDQFqgyCKQec5v9Hbr9Kh44rGdDmm6GWc92uuSWr6ls79T0Pz+DvKo8cy2UI+4/Y1PUt//
UCo/+Q4eIcBetVUuduAkV94KpisacnP83VeW9Bj5RXKamzb1xAWISB3tBUZU9NMFiSzko0e+CnGR
1H8pYGeiejim27QcnG2jS+UHlrerSa79jZo2ULocwqdSexziiphfxyZ8xdMl3ivIhcJt5CNjxy+7
5RjJ1crnIeYrQf4oWhUz6j2TFfdWFEPJAUeA4eFtqpr/4Yq90cV2OvkZIfpo46tsoEWxymv5CpVo
d+vbjvAikeguNn6j/RSzWaUlbTG3NFasfpVnVSIWnGlH0XaryUEgZyBNbrdqS21+YK2AxcFy51rK
ugbyPnD9Bgch4iBf97zEImKC5FtxH10h6ydNz7/ueTDtKzC+/HbPy7/DBk5xsRZXTQ2Qo7NlkcFa
LrAcxH0T5xlu9/W/3bMYNDbS/7jnIKkRyibefW3zcTNIibHtamdfEhOH+9GVJFSlvoAmspxOaVcD
FyMWWUaWsXNEiy0VsITyFDulW88WMHVs2AFuSUs+dhk4gGTc+JH9nmghBq6iTkbWLzyJ01tt2auy
C8TFz6XECyNeAFryHDcVOOoadSVYnukzfKf0ucpwghucR9GBZJ22lqEwrEWxlBP1icGioxiC847t
DeGQb0RdY5Ok6aIVFoTTvujT1dcw5m3Clnx4h296pPbpM77g7XVSzO29R1ZNHX9mV+zEXN3cOmc+
EYywq7I8in5iaB2M2CDJY7MXdfkoD6dJjz/nau72tlalHhGVeKu3o3GQkzw7B2PdrAjc+nm5t5MC
Wxk5z9w0LKdf4bxJc6v5PaXzT1au6ptdENSLaz8Hi4ng1NzoLOjUNngcffQb8l7NvqmKTY6GQQDV
WGG06vfY0BDAbufsSVx5nArjEMejuUeSa1vaJrIe6mwd2zj8pQ1qRXpCQlTOtI1zxFtjo5eBAosF
q9opqZyV7JNrlJp1pUOIT8lufrcD+YJ07ZJ2YLdkj3zIMQm6MFKLv6Qu+FnhqPhhjnKy0ofJf27Q
hfOQP5eBW89f14Y9Wx7+dd2oC+xHcMjQVcJweAOdB7FQIZP3f10Pa1x4NEVTbpypRDkY1eFNDffe
81OsK/JesUCK9cp3CDGu36vNp9NAcQ1Ra9rJ7CHeHN08VNkya+0oK3vGYEQbe+WaRwkxVDGSGIAf
VtOz7yjlwcLEdS0GZPl2VmP7G5DuFGOKodkDj7VfZsd8EO2zGRNLUarhEpaExWAV4TO8XClzAgR2
dOuFn127H+Uw2VRq7X/z681toGb3a7Wbi4Mis7PEXOvjdiOg1Vwp54NLcCQ6q8RNV8UyIYCBQxF1
+dtsh9NOhYK5ydqu+0zKyRUdJA1eDJ5Z2RHRk+rJsTF9EZdqDEiTDauGh4Dc48lEec4TDZLRbBye
mu+djd+7jUTgNkxG6b3Q+eaXayItVXlzaKekTsi0401a3T6uAkNjlzxz8GRKOEP4i3mnGFHHZNrZ
wH22sxlsx7msd6j/T29zgb/B8kEnGXxmhOeyszlLDtCXWHVnXkmvBIlfqwnl/Ig83q4IEux6bgkn
sk4GnGX2kSYpg0WAQTQogfUsjZjiLW/TWoqNp3I52Clru0qLpbV4fUZOT4P9MzTH5vZCLbNo3hbo
bazEINGrBzU3sZw8i5I5dg5q9wOv4aJQtyxzlQPMBdciG/2a6pL0mATlUfH74H20Cj4cSFa3GEBd
K8AL5Gxci1YzC1JPImS+F5t+EFy/09KWL6K0zKiSvXzNlxmRhULQmLiBUXHdv0maaYjPG2DsE5gv
+9QZPavTvhrV3WB1V3VpgGMCeeOPZmksdzz0zf1cxnhHgYewT76h/n06hSbuFvP4V6B8G/QAkd2u
z9h8OlqyCq2wXdm8I7eVJuvJChu0rdrb2qUB5/0013J41jL5+tU5lwi0j13m3coq+3SYUVWLw8Qy
WZPj/yfHj2nkpE+kpAi0hc6vzkxpUzs7W6ttw7+ZuFCjFz+7slXWIEDlNThDDQUcM35PA8lcZ5JT
YChBsRqQQvbDpDyJ4qipO7AfrKIK33jO53JdTHnyHoQ1EcTFTIeFdPKOSrm9rWX/qzVOx8RDKWXa
i9Zetr7rRVhfxVApWM+aDFI4rcoHxCVfxXWyXK8O4qayZX6omv99U6I1Y9cvbkpCWY/FQlJt/WmW
TwJddcNZLcWcxJPrs5O5kXRFlxt99w9EViD5BLaWTpYg8d4nunUSc0ZLJyPLZq9qg/U0jyvgAPEz
+df5VQNlmrSw8kRJHgqWaKggi5KtaHttlpNbKS2nkxYUw4No81vnik6OfRUlNZCfKyTdbiXQTO/d
aCkX0ZYH2Q8lNKKbWi9W9gExSX043y4h16nLb8M/CU1ehA1rN3cmErHLzfldAVdYSe2jaM15z7tK
phMfFa34LvObSkG4dYH8alpOusrkc2vWyZ6QdPEym1a8TSRZ8UQxSOX2bNf+hyWbEf/F+AMGEyo/
olFuuVShNc4hb6TiZUz6YpPHhMZE6+Br2amZeKLdxrboE9jpi+ia5UgEEyBj4b5cNOyGfo3SekrW
i4kcmM8HULdpPTSXVEPSO00yxSOv1VyMCn9NkuGcxiG5zQml9M2tsgodmrADeIizXt+rQT5hxbTM
IZOAzbTsox7CPTqBCFMlfv6sOEN2qaLwImO9XQDSmtmwKRo2HkurETXt0Z9AeuD4XjyLOgxmvhk4
rJ9EVeQMmDUvG6FJTDApoIXVouHpy/hRAbLgh5iqiaIYoZabMOnlJ1GjhKz1JiNNNqItnJLhoeun
W3fRYxgxmu1KI9mJoh22PYLZ/dNsjd+QqGhPorqVgBPxD9ofRDFoKh2EPzBdURSHoVZftDZNz+JK
zgysOeLtBVWAGxUH2fDQvPf4R0kfBn2U15rc9WueNNUmbwvLEwP7QpGehl+3v7apnNmbIHkCh2GW
OdbUa5LGWzWc8mfR3chJiKjyrH7dvh3o7IGMdyfB52UFTwsebLDCUQVFXUvTHhJrQURK9uFeJc6S
0dqAoBnPonSrQuiecP04biGyfQ1HX1sDsjn1KxjG+7AcrXWqgy+eQJ899LGd3Q5+Yy9C5/7B6Qrk
HbIGmalxzL/6aU43bDoLQy0nLCNvSALlTB6pPYPAybxkTMOf/r4dquznvV3W+/+1XYzn1Zyx+UuL
DdFly6sIzR67Fk6scCW+F4V4xb0IZB/Zh6Uz9CA6s/x+vbeKsQ1wKK925HFvEzm+NpryW6RiTDtE
Gqmuza1IxbBqO08IgD+1rEJFLz+2XqcBndAgG5zNzbtEVV77LmofHd2pHlMtfRMZ6DIO7I1Vls6m
49VJKsSdTOhMkPuK7V3fJpXq7BSybUmSKCzJvv/dRWjbJGNYeUhQjOtpKJLJtZz8Ab2xeC+ACbc6
AU8wx7bxbqZKeO2SmC1HlIdN2eZDQ8A0nHWgcjmAdfS2tFfRirUPxqLoqafJEGzGgDhdKQ2o2Clq
IZ/DxFkrRKUftOUwwTp/CLLyx6TWyUGURL3dqV9DRZ04yKY0ehObtquhoTEaIQp7nKymfzGSrlm3
VdhshqWoS4q1N+MgWonWQo+da1XrB9Eoqsq+9xxNVh5FCZ8KZDGnrDjiffznbLKyiYLafMShtn2S
knOn5sOjstgODxmpK8dvZVe0iTozkLCPiQYCQkt/Ueck57bu1FMfZ5f7QHMaZVcU/zVQyw3SUQyC
hzEQppi/riQGxFnu7wrVttNLzjoBsrNCCCuwdpKUq8fcH8z/ccYKf6NYPqiLlugRkTSiFAv6l7Tc
UPXGSZS6UTKOCNJ/FyVxAGo7rWIchrdaNiCQ29vBU088dRkspvGjVlp+3ZHXNwlqt8uMbWgYp2GQ
wiczBJyQ5nivzW+q+JNi5GQ9PTRtpAf5+MQhrutjqmnSWZSmAf7aOChvolRbQ3+qC3vepkSsT1EQ
4uS2HJJ/zozI6bZtUn2KHqlSffUQxSlNV4ZextiB6S3Sj4DvZ6wiXQeV2stQpc5VXhqypaHQAZEh
xAg9thicKyS/rxGwzH7PpQpM3kj3/ZIa1JRZf9RRnZvV5ilb0oMWj/ZdUxJGER1E3bCIcEhg0G6D
mkLSHy1nk1tn0xhXZqJGgBRz/SIOgzNif4R35abHyIQNPQ2hvQAMp6VFhzc0aoTURD/RCqjnpccN
aScUbXLHxIrAtI9C0MZR0LZ2RYMoL62SH/wEawXvNcTDI3cG9fl+FkhT6JVLnRTQqifOn633fmNh
nDCZ+BEOQ/VJcHZ0B77+C/kO9akiCyDqa7yfCZs15U4eo+ozZJuUjaX51ncseJC+Y8u91N+H57hD
HGsgkQ+tilLEjH/KOxsJhIeXs3qpE2eiTrSKfkNfh/9utZ3ha2xR+/XKGUJ1K80a5JQ2RJwEBewD
id+1qLrXi7PCbINzZ+vN1jGS+UVP/bOEOP5fywlQpUGcYMZ8q7FqHDRvFsA+30QXd+FBqpWH1GcP
EYlvTpw2zoxJhj0NBEj4Ts3lIBq0WQ0Pzt8jbP7Syw2Cb2GYQG5Vmz21GNvtYFfKC1+ltB3SIPdE
MW1A+BmEbVxRbMaEbRorhaCO1G6lSepmGOKYnD1DHZBFbsUv7yi1mvIiJq7jisDqUgxNJnZyYu0+
EV70OSf7AWGfdRmq48VZQPnJiDWfbAReD9uAFJLf6to7Sj1IiSVZuVKcVH+XzJxorZRX8Esq7b0u
m8/J0NKHgPjny38MkpRJ9vJCNc85draSFCeslbwgAO3EL8aLxMkwe7yxzJ2pmcYmk9R8O4GtJD7O
y1cUtUZnZ7W8fEWxxcdwNWdh9ThNqX5QU0daIb8yfciIlaz6zshOhFz6d7AgwsFc9ApLXYLm4Ywf
jo1YJkIr2UnrJdFLDP6vXpoEBjtXzJBoSNK/69JZzFC23ddlRfFfl6VXkw7FppIGxZtUFWP6fw6x
hg5TKZ/vNZnCe9wFC7Gqa6M8iQZU/fMLpNPuJCOo+ZFn/JZ5z7zizmPusqkyNokuGx993XjpghWI
LcTDg7K1TzEKjNexx2r4BiJgpF/HyWtatV8jFT+7jRQd0n9GVmqm3UYKlAHWbo9T0e4iNOK/N/l2
RCjmd40DnFuVvflqwI5fF/0QnetKSo61NKobxzCLZyIt5LasXv/ZzZ0rRiXF9NmFc/TeEoz3QHOE
l1D3y4NiEL+DfJY8xY0froIsrX5Egw27msxZ4vNGlcrmY46cCq2EJrwi09bv7br4ZNGfedWoE4vC
8ASdlcn+xoITLFsX/V4MBhLYJp95plgrvzCiB6X11Z1tJ+au0BSSROBescccxk/dLLCP4N2KMfYn
gmKXTjGci18pxUsPdHdVos2/U5yieJFJVUGzcuZVqYflyzAN8rXFpYzfXfEiehijvQvmKX0QVWbt
NKvYtsO96D8HvbGtMiX1RCtB/PaCLNGjuJSossPRw+KiexSlNtQccP74B4i5o6iWNiZepkgycjNm
oBWAz8pvou9YZPUliwyYlpGkYWIRZS+Eri59mhfftAhsoo6UxqG2bTBtM2BqbKq/Tf6Eil6n80+B
hv5HKf8Q3SUFTMBos7AXRfjQVtEOn4XWVTscrZqNqMY/0Gv1OAPDnKn7Qg2rtZi0l4xDwY/xxcxb
qDCavge7kTwlhY5fhg6osrF6fGGK3udVWPGuJpr8VLZk98Oph1yRD8nKDOpuh3qORIJ0Kf8/Dr5N
tVztPydQAtz34rZA9WBhSrcwauGRv8YI/Jw7pTRcUZ8r4+yVwaDdutX5+Ee31k7/7GayWNrLrJPP
UySseEki/hUlreM2loJOeTvr7zKOlzk6rG+y7IRX06xCd14eoqwP+q0DJnotimZlGG5CoOAkir72
2gdm+xZqtX4ZsyAhjclkvWlA4uuQFot718ym7icsUk9Wc4ITAAqOseI433QNFycsy+QnRBL6zZi0
0tF3qu4IqdLeaFEpPcYTQksh3MpvRt9dVDF+TpBfGaL6rzJHGn602gFlRDw/S9/JL1Y5dXvkY6dd
7DftNZsk1DyxAHgjQfQrw6f+dyDvDFXjPipFfbVTe8QFgt+etJA74rhStiByu0Mbzrgk9jkO52ju
vcjLg4Ld+/hDMhs0ZImJ4dPW7xJN9neTVAde26jaax619q6sCEKI4gSUY5dISXwrYi6o7VSnSW7F
IeBXmmE55MlFrL+m8ki2XMtz3q8UWyMeKZrFrbNFunpXYWB2azXroN1ZRIRuY8PCYp2Xhlh8LWNL
k+xJMynYri13Baw+w65J6m+tmQGBq7Nl1N+WVscpo12gSNOtNXV8aRv0Cq7hS+ucxv6WFDsg6GXm
2iIRghWvdms1FBxWDRWhX9E5jGRtK7foF4oi7zZlO3cNdOFlbD4O81Y1fMwKlpmVXh232CZBkZia
fWOX7c6f8lc8P8bRhd3UnMWBr/frLNauVjOPp3/3EN1CqGYuibx0K4pNiblnHhqYlSy2bZmu2mdn
blfANf0rL1/NQpTAjDZVgOigqBT9xCEo4h9WBKJLlESjKaH71mXDJl7G37vGKbGoNCYXdq8TZ60q
v6g5VoL3uRscEY92aByayOeNJ7r5MVy3Co0KT0ysZDx83AjWZga78Xi/mF8g+19JxUPChvyP6wOd
bhAXyeO16Hu/mKUme8NuytO9vguk7IBm7Ju48n3uKFftFYEx5TaH9exbChStxeZAHKQIh4PQwZ12
Wtgcf1enaWi0riirSNT/c2qQSkM3AaqvJmWeDMDidDsVXdsyldywxQdLtPwv07VptFX9gNTCcslp
mccMOnZFoqxPkg2131HXSmyzNkN/0hkUZ18F/JeLomkkFvumsDjLhhO81XgniXpltLV9VcssY4dp
/lAaKBhmA8wQdKH+mhENEPVJ5oz7ORwh5YjJscMgRwLDiRgIC1qFVIA4lG3snOrlIIpta1Qb2Yeg
KeqGqiJJTY6/dGVV1olMxdY5tlrrnKSN1znafOQlrBMbWxpM3+rXBL54ryQ562zRUbQoEXZpS+9w
GXuvF2eOr3wNE8Xb2DowDnqB1uGPKm2206RKJyANqa1nZ3GY9AihmOUgzkRdRMLIA39Yr/7VgMQv
xJ9lrOgcS/12ksvi8K960UMMJU3ub2qWy7cr/tfFxFildn4QQFwic4R+08GfNvJiS3Y3vhYG2aUw
LkuBc+NaL69rUbz3GbRAXsmONGzVxopdQzEijFzrYG+VWbodwiB9i/zkUUC558aP+bdo/+zhAAL9
33v4UtV609wiy+ig3Od0LcGrNshPqmytdQ2Py3uVlcaQku/l+4haTbqdVlRnYOnZSdTfOluTbHl9
hpOU0XXtAxrPIMp1lPJHYicO6b7a2mEHU7jVZLQPt8oyb7aDqi4CitQVy6Gp02jNHlv2xDS3BsXC
tyFBxXaWF/uUxVNllCZ5laZ+t7rXxXZoWbdyITxT7k2KgoyhK0aKyj/aRblp4KD/a7r/7DgudyBa
xEHMaCr2V929yK+OF7voY+f4V2MnAPHDc8i4jG4ZTOV5xAWNzE5RyccKTLishRRFS+c3aucFbQ2n
iW95IyrN2lzE+Cct9pIazUFtaJ6qSOZZokbW3nYSwiVDnTyq9odoEzUVQs87i8jj6l5nGujnRzks
FiUx6qcQrMBT8SS6i0OqOSzbZdu6XUPU6aEcQ9bH314t7GGHsz0YmCxLzwTj0nND7GMXwr6u/EIZ
+N+1OYoW0ScaxxYcZI9+6tJbNMBZUjZFryHVk6XqoTCSvnnxM4w2jQoLKscOnjMjGj+VDKxobWQt
eegKM6g0ACCR4zw9VZBZWTgGDwjYYYwmwXxK2Dq7Q6ZPf0FwXQH+HgI37QawRpoDZkmHyJtG3Yvk
k8TrtRrKvIXkrZwm8V5a1l1wBoq1Nk7jS9kA4oxMFK0VO9nfZsJgkOCKj9Bax88vzfKLP2eIF7bl
UTNU8rjWlJZkh/4uizNxaKKm2OmNhshKEJzNfw6E1uCcjjzWsshWt7LdfIrGe/2/+s5jFS7Ytv+c
4z40TOz+gBfWWsx9rxdn97q5tKNThFztcgf/utK9TtxMMiN5auP+9U9XO9ejbWXmCNwERnNGkBGD
aCvQNqOdNes6nsHNZo+OBYFKKlr7pczVhxLbk6tMIvWl6ZTZna02PfZD5rzMftd4xF0sPgNa9WYw
NxrL/7W6FJ3Fw3KWgOCImeK+VvBrCL+LRgOJjiefnwtr7lOdGCX2RwE/dTyPOfqLjCQZKLAMoixO
kSceDiBaF7z16LxmPv666ThcRAkK1XOWy8P1Vgp1Alv2+HArmdYumwv5UZSchAiJCV8316x3WS2g
6w3tfBUHFSDsOvc1GYgCdXmlfzXUICqxOrDtdSsbnQmzdmlBzMANeELt7jNU8HOvcRBu8zTCBPqf
mSGlOutcA33pYH4HzSDT12j+mA8toJsHvbDi3aRbMDr6EmjJctCIipwzLJ9Vn90Iq1LqOi3YavU8
sjylJPrGka66tRlBE8VW46HDrCSWxpMcTYOXEdn6gfpFpZg/ahSuPDnJ1JMmldZl6kmriYYKlid+
efJnPxhwp2bcvTPJ3k5NWxwyRNIR37qfxgYQXNK6zbyKA7U4tIqJZ84o+Xuk1Ik5Q2Qyjbp8Cfu0
IGOW13uCe+VLxgJnW2NB64nWDFLPuR6yN4LRabvqhtm1u6h5KpekKuoOs2tYuKf1gYMYN8wE5Py7
XD40ij/fDkk+/Fn8Ic1mhsCmFByJCoEHX878uQj/KIqGf9WlS7/SzrF+FEOUuV3zbDF2NXCgMQzJ
eExZuLZCuYaNFsWPilGDQK+a6kfTmy/OKGsvSTfqu8TS/U1a9v67lCF5CJTmRzUj9Zf3U3uJ5Uw7
j2Q7V1U95tcxCuVmGwQwQHJQXvDQB3+vNAkebY3qP6jLgV1TdRkWAklMuH8NBpZFejPg1kCj6MYr
+hfh6/gg5hCH0IwAgQcb6GDg0kJ9xlMYCTFdm75pZYnCHYl03Fi6eBv1IML93ggvMfzpS1GFaC02
vkkkguK9IVyKmd4CfdIwP7k3SKZRnSWAmxasiJWdN9aHFvhonIa1dTQh9L0P3Q9zqfbxXtl3S3CQ
LEHlgmAOdgocM5RnBglXQlM6QdrT10OQkfhZGkSdaDUUtrmIJNMHOGy1QvvLlbLZujotCHHb0qMf
8pQ+NVUlvZRAu3bNrKubtMqlj9yQVqLDhLOt11WJfhIj/RyojrA8QN7/KVNk8rtfEuytkfK2S7Rr
bBrqlYjksAkyCeX+f+rEWR2H1WoJZ2wmZ+rh7rAz6qfR5h+TseJg1Kl6cYoXUdAKHhBuBuhvPxbW
X1Y9dcmadXe61mHOePdR1TI+0MrebSbf2ooGcSs+2AesMwLEnRc3WgsKrNQ14duE1/K1L5XAJaFP
wLmep61VNdZadLN9UgSm7vDeXVr/v0cZfVS9dpieSJraPyAK0j/ARoBir+FPSibpdK/vopxE8Tzb
bAfpJhqSVJZPhFjxkP97OH8vZOt2WEJclnYl202EfbDNd9mQP4SYRexs4ftav6SgQTZbscs3q5FM
r3fA12lB2O4bnFp2ILO0q1E2X6P5RD9AD//Wgu4X0wXnm76WUN6yFkmI0MA9JfIx0rtLcomGtse6
PE1kT00VwMCNfZ4U1IyEEkzcq9tAjuyzKIn6pUr0cubQ394Sv2peAPjTzfC5nFT/UcqeAAmHz+Iw
Y4XixdUYbUQRuOhiX1pN2yqeEZSzu1OjtNPVmDME5Mi6r2yQgHvRGFnjtMH9NF+LVnwmx2OW438h
WusMJZ0JHJdoFFUwLYDa6tNVlAyfGIPfnHy2N7nqLT6v6SJj3wMo9VIA6StRvPvE3gwmRHlc+jSV
1K6El6xs2SOcRGV6tm3k8lQJA0GWvPOzJGfLZmJ8nZaSqJJV9Q15xvQs+jf8y26xZ+ats/SwgRE9
9qFOAJ/JHMgUkNtBiqnYV6jRBVsaloAjT58yfZxkk9WjHp3JS8keNzQ8IielsrB1eW4+jnVfAq5U
k9WUTfhcST3q3N1H0BrOQ3Iwedg8WnAq02ki25pm1lYnur6xLcfc6EX6UcalBEjflFYh6ckd6dg9
ApzRo+PzcFfgBn2zCXTrLcqoiqprcMv18SLOJAO4UVUinKaafK2xNGTYJpeL2KizIv7EW5pQLJEz
XsmD7OMy2vi6ZxcqUdxkQZLvrPFxcpYVkYOkZsD1oZ5PxUFT63n1qkawK6GtH/j9jy4wtp8F0lZP
pawF+8DOPp0++B7GgbP1I8XZJb5EbIvtMG/JiP+i+dWIpnRrLmgGuxn3cV3yt6JbYUfYg+qGOyHj
8lBWmrMJoRsnPujzSnnpNOWbo6i2K4MI8/TOJ9opWW6tkSCSJ4A/Q9Ct+oFfD1GCHK+XFrscuPry
g+PIyA6TJ8T6OoQARCJiDejZgvBVjo1HpmM9DB3vZTmNjyOwRTcs2nNHOD4gYv9XYuRIO1Zauw4K
pdqUrZS5gw7AVE37FXpuAJ2iT8Xs5u9t1W3xDds3s3HVylo+Og3YVl5O/dqJ6txVoum3332vc1RP
2fv+QoKWz6L5RN1rGzv5e58BJlHLDgpc8aSCVnOHGlNnVXoP8mRl1BWvlarF9ifUv6f5B3o7G41P
Jncwqxqt5pfMMsEz9DfYANUByDG7E0wWXD3uCRlI0rBS5zwFYGV8UyN1BvDNmtKJinBFh0/Yvesy
5wU7ZZi8VGVyiUyQ1XNA3s5I0AYfi24LWvS7NOT5S+f/rpCu3FZ18yoRHWWdMF/KkQBSFi1CL2PK
y2O2PGRFLuAx+UvmCjUUwgtAJIdfaRzUF2XSMCFKX7q+V14169CDoFxJfviiwAvxChjF3sgzgIin
vsfW96LP46EIZRxwkuwytHitKFBk1nPCl0Git99G4EkPUbB3qnZtqZiW+UWNNYU+PHZKVLP4bKtt
ZCL21ffdA9APT6+nARSyflAKW3LlKMpA2nXP1lyQsJyK2ev8vD6E8bCvO7C5SJyQmgW+LnXybhjg
mBV6DvAVXBdy0WT7IwvrgpI0Udvh0tSjhh755sW2gDnjVhF2lbltuwjNukhemSAgQyjPu3mGx6Bj
veEqfq4c2Jbbq6GTWLr79Z4YtqvjCgSKQz7ETggvs6oidV1NVXPoEgSLr+K0gveWun+0zapMRV6Y
/baRu31REugCHckoMYsimm8TBHhzxL7qZuM8bCF75LAM9drFYnmEvz43h9CJ1I3RyVdZLasDQPKZ
X1hkY1PA/thrJkAmnTr94l1lQpOZnccmXFScWRm4vP2Cg6lCas6DlV9aeL+k9l9P+Kh8xjYbOEyu
IzdXf6im9Rz6nauS09sHWocyZ9z/LBu+ntCZH0rdRDizRDOVDHyRL+K0vXOt0yRCtxPDQzN8yaO5
WqcdQOS6+5VZaAUA1LWQKyzL9SxF9rWv/X0229Kzj7CmP0VHRetec6MtNigGfLZ5Kq0tv+HLQ1AN
1Y3+LJthTwqfRLXSFM9N1H8Lar1FQSwyt4lJQqUcuo3f1/mK+02OWTZunYgPJCvRSlAzoz9XBR+W
koYv2UBeX63YuvjhNomzzUxAeWeGzSnLCiQ1kuJ1KOVVuHgy4A+HPQteRWQ0k01b+Ke6hM2d8GOU
lf6h9JWPSLUI1TT1UWa/sermvl/DXDQOkiqFxOwTfZ+GkMvrtvodKkXh4gWryfVv1DFid9RjLIGb
FKPC4LHNNWWHMmYddIaH8mhhNc9yGr5Vuhy5jjay9bWzS2SZwabWBnQ9A7CptZPtVYVFQmInH23t
zG6X2NPKak5lm7q2OZlu6OQYLWelvSlI91w6IIt10LSX3OiI5iIDgIgRPKw2lNGCa7pXYvqxG/bG
h1YEMLIIOV1D2dkNKVoDdnMopOmXY6E7YzifxpBhu6cN+5zMkxuFpIt5OY+ryQDOV6iOvSIMPe7Y
eaVk11CRSLPqGA8tz2B71DeI1qtutzjsaanylqblCHa1PumT7Xhx2aNZn0BODYf4KA59aMRHsqPH
NKvhHUEnBMbbP9sJBAsiS25mSm7X1r9jzXgzhulnrbbkwCL9BBj7WMJCtCbiiLppVx784/cGk7+1
lacvyPkal5HXvdvWab0rgyZ7yCZweFLUPYbd7Opdlq4zFnWeCjELMZoYZx1lAEubmatOwdG0UkMN
IQ472dWZHZywg/BR2dCi4+xkxt5npXYIo0Q5xIMGQzPK52MRJ8MuR3z0BDRc2yphOJ37KAtYzEJr
BR7zf9g6r+VWlTYNXxFV5HAKQtmyJYe11j6hVto0OTXx6ucB/zOempoTSt0gWZZEh/d7Q7MfRgLJ
qDVpYZ1mzksh4ySM26emR9ZjCptiKsFraNZZEpcN+WIJppvByoIMZKZSNzehxFtCWG+24RHTtYjm
veuOg2Lj812m7rukaB+0jtXjcp3g7dlDAzJmolCwpla/LQ07J60Zqu9KQ03Uy+R0qi3T2iF57XzJ
cPl9slD6EIRtf0dWLCEnw32Ap0raVi+M70xgJJoh1fo+2X1PdqZQybSz8K0HF/keY0TgM6yP38HT
2bBlzfBd86LBL2BJffcsLEisxW2/xxVDBP5hzXckZBNmtlgrxYpxJuhLv+H75gFIONFua6Zi0W+l
gopoSr4vMqsDdEkmnO5Y7htzYpI1zXNisyeOYnO4EU093jr+18vktnsIZ+yVmYB2tVcgtcwd64m1
NoiS96IsrfImMz6y0QwGm3eJtUeGhe404k2KGUMfGysKiosG1ChovzHJVfZkaoENZXyvqkpHYEH3
0x1ySsxo8sNGrV6p6cz7AR3/DqaQHZBCY/iDZuTPjTU6/iwyI8yAgH3DGg56lXlkAafjfqlvQ9bM
x75Lo9vC/6Kk9hXO4nueROIFILX38YJhymoV9RkLYpy0yuXFNmcm7KqdA4AE2HU45lKYYierDmkf
IGaQe2MNH+zLNDDJJ362x746eQsJh1iqkX1QL/9UfYW/f7UcGtKwwrn2PiAH7/p2TBG+cP9HC4zf
uXEF/4oNN4SgT7nA1nbsMMqS2I9ygNauxX9C8HCfpkiGRIS3jjbmL7aS3fR16I5zgCu76Ntdj2ef
gv8RE7dA+AAggAdiZAW9Vzi+WlQUIpkeZBrZj7H2ANWtYt/1Ru2PFaBG5cXuLiN4ye+oLIddUtu7
2W2Hs2HZ9lMqNKKqswXeQgdcppkMqCVL6GenSq+l0UDSNa4zllDhYM3pBW1Hc2Dhb/HOnvErao7a
nN2E0kUXya2KKUv923SWngAkYR0HLCCSJAVCnh0tlDKqDlUs8sBM3ztba17iedJ9ELV/GL2pMI9i
PpeWP8xD7SddrDzbddffJntS/JJy/VMnRhHglco/rnrnBMv7sgLmyWT7AtoNuaGH+FO1OL+VFsG1
jqbhCI3XnI8ZpKtq2Q15456fxHSTHdVG4su8cxy5JBUW7hMGyochVnJ/cNVnE0AnNOx59jWpnKVX
vQthO9dSKn/biS9qsjTjyaybMuzm7E9nwN9pMfMlseKl6tv0mg/j5Cvp7PgT7t6Sed9Beu57ql2c
CdCNwjkitUMMKKX7KCLsqC52wlH+mpM5XswI+tZUJ0HST1bQCX4nfa0XZ0UMSEANgNF5qk7uPODI
71bNFa+fm9qypTKgihhEkelY3UOWZUUmCvvSTh5JChOLJ60dugMi2zCZFCRrjViOhZV3UCvrN9lV
d0WF8IaxbXdwuu6HRvB7YLSayR2Wc/N55vPST6jklvjkxqSFrJhoPyRZiA0rK/hYm3cqu4/aS8QZ
jZJK9Wr5p+sMuHIsC3bcFGgoyDcOlmki9aP3fuRRafrSGcA6sEeZcjxZO/uZUul0myAZ4hXS7XM3
/nAwiQgnTydFUOThMsU2m+GBD2gYxN6OIzUUTv5BEMe0a4DMQqwO1TBPYBNWSnxbCr2+lhM+NF3E
FFXYpuE7WDHtlZQMb1mkMhBRcgCDy88Zlpe2qtsX1vhXQuYk9sHpi6FpyqHmRvKj+SWHwDEWqbh3
7Gdji0Kz4VI3EehKZNOxY1VbnZU+O7vaiKdDUdvaLoVg4wsXG8f0ORaTxfKmG4IChuTOcrJ74omL
bbltKLGmpG5dqPsBOd5xcVQPxW+DFVtWI6UZsmLfY7i89HaFjU6KBzo+xvtoVsPOcVsfuXK+jzyL
kSQScYi7yg8N29Ww6bvxVSuAhQrUN42uE7HjeWQFGhjuNFE67Qhde+WrcsFY3J/An/leKDjMz8bO
yeHIxIBysPWdliSBFiMpPSqg+UziIwGfQecaKHADIbXLNhhYUuwxMUU0jhME7PBKPpocCZdBIdCj
5t9OMOjzyZx9lZW02RPJw/jzC5uF8SLS/E4y/RIMqhY9ic74YZvU4ZehPqd9Jk7lzHBtKtC5KqoZ
tXNx2GUiPb2QebnTSH8KmkbDiaSKkM5F8JSy7iz1EpLXlOOlFjd+hLHhQVXYswyN1X4erAUWhFkV
RJLY1j3ysmWPRhMT+gxBar8o7NSnIoUI4DUnoub68zSK4bw9+jrEttmfixTqFJoaZmoHuB1++2Eu
c/fAl1ufjVytzzZ4114u1W3GZPMsGiaGtGDT5qFLCrZXcyXFgD6fDg0FRiydLqAXrg/UfxOa156z
pvxo3QIApTTH9rgkBVtkD1Wzm8/YgfbzeTR6PISdjgxKWysK37JKnw/BPA3KGkRVH6Z5Kc/MIiWb
oCkKrb76sBNYAXKIK14fqKUj37Iwq0BJqoS9lBudtwPLV9ahSXazgN33kaK256Vv8akZrUPLcHhu
1QzuYsKy1G/a6i3N5O9Olv3nZ7U92j6mZLHwHJ6jxfUBHsUhWlPgtn3G9shdm2skFt/3rq3LiTfN
wZ6i8WzH74iaaga6UMNim90FVVnPST+MMi61oFOb7CTlQsF92WljdtcULyVFmn+M4puF/RtOEKzg
uy6KAgap9Q00BNZ3t0xhuMC6MkiyOSr8RI2iw5I3x7FrMFYoSSNLk9Mo0SUqLNagwU7GeXsHmHlQ
F3aWd8p2NT7xhrsE28NOS2q2v5HhJxISJVYhyL/fqtJjazWa4DUEwZwhOuhngcY8qB10bM0vd8l/
gbu4fLIR3k2DbrnsjmmTPUP8YCJO23dV61N1btfD1twOJmYe/MzXr/L/Ox0RAP2/rh4dr9vPowBc
LA9aTRj5YP9gc9IHnYkbU2grJgYjZXYcmsKjqMMFcU3ubuWmmBTPfuu18DOF00C54zDA+NvPfwRe
7lQAJ02R1yjvk1OuFNgoP/fEc+37ZLiXUX3NGAfOuNOSTFQXP7FxigHKO2RaPdmOi/7c4ckMHK64
oZO1ig8xmnJCnC6PqClKxu6l2GtjfHeoikXFK3nH763qGodhhQlUyyrOU4w9W9vql1kjUuKAEMF5
7VvuYW9w4UsW1Zu3ySCx/S5jhJTDeFIqO+PWceebmDFCshylY9UEzuhh3tAM+TlSBX64UmFZhRjr
wkdzwgtGsfyFqrOvTJC0XEP3My82X7HdK+s6O3vV8ocvm1wISKsncyzJtNNTuUsokemj9G6jWIwD
oHKNaixI2ULsrLarntUCUePANioQeZ36fR5Xz1ZKxbmqSsyyywNC+2VHFcbjKoxWjQlHSbIldHfJ
vsP6by9RmZoBUaTlrlOW5pphnGFolfJRM8zunal1Tzl5IHcy66hJW4v8PWXi4CySzGdpvjqOqA7c
AuUxAkf/qMoIx4RU+dlHZh1gCznAGBX5TVHZ93TeENZ5In7GdfIOkhSQfGv+GGJxx4jQ+VsI8DTm
Bb1U7Oc8YvlSxmnjtypxSWZn/wKZd8ECGKMcVfZHwJIHpUE0Ln2D0Aq0ZFfFXXbScXreOYW5HHEP
XA4LpYMdLE1jtyiyC1k+7qp6TA9qs+IdHohUCdIqRW/fIPoTEyaGR4mexEir5Eek1DZKcIoJ+mtW
q9UqXklC1bCXRzeqP2SnfS9H2eAKjGCSaj91GDISUjf18AEayx1ep9ldpFmBuDWbGaRCORf5pSnq
8WKt6N0M1Xc02uboDa3yTuRsKDwDSBXF3i7q83CK0/gdpuAvQcDLk9nqypuhWgq29eoYun0Bs9Gq
kn3eTu6PFvy69Vy49V00XwA+411uYqc0UEE+4oS9c3FQ/tl5oxE4maM9swMwTm2ddIcO7dlrYkpU
71TC/7bYdlpe+qclCJT1tGbcvSqvV89/8+gZg7gbTQS0oYjyd17/xVYgoUaa1P7S2t4rbONoHycO
guFmIdtmyZZnIIY/sy5Pyyzk69hJ995jbJGU8JkJeG0POPAyHG3175w3e95q3hm1tNz/an+e3q7c
Orf2dtgu/3r2V9//+xLbaXuJtnE+0gvlFIN8ov5Yw0Q/H1YjMaNbe3u0zTdDonLR1v5fD7/Of12+
9W2H/9O3vc7WN2uy3BlqPfns7fLchxJcM6muD1WHJQxw6n/3GoPJgmA9nytQdkNykP7T/nzq51HM
lAEVS9nHmWjO26Fep9nRrDAf29pmN/93G9dYVpFDeq1mPX5Ymsrt4BZGAIkofmx9dWEzuqfmeNj6
toOKNl1Nxuj62VXY2UvMMPb1JEli2snERfuzbztRdktLfWf1GF1f/LMvVbo1Ols9ffWx4wwwkTae
KzPXwsSt44NVY/FbKY11U2tTvUWFlzD1TfJn62ofpIWvfkTKdF4iUYQ2wR/3al7YPsWzj0F49SOB
cXFICV47UhhBtYw6kXCrnaZ7w25oc7CUqHyyq6G7mml+cJljLyTosURasvyEcuyQseW/lFglHjB3
eS/b3LkhP1RDhW0Xw0psP41ySlnhq0/ZJM+YoRQXUjMFURYQuWFRLaHhaTZhAwX+cdXyUzhGHPBB
e68A+k+lbNUf+K2VOzHaZagu2gvl5p4tZl8HeL9OQZc05cFsKyo9KoZMmo5QjqX3LhsG9b1xRgij
MlvVFCBJObksRL/Exve0/mN0fcdOGUJjH1sfy2jWuwLt3CNPMCmop+oXWP582braWO9vXl6cttZ2
QCgc7zuk37vt+q1P9vq7Zw3tdWsNSbVQYZqepJw9eGpS7KoiGx+liEpksMkYKvE4Pra+pGKxCznq
trU80vAuSVP8xYbmPxcsExaxoJJwUNbX2A6F/m8yWuK+vYxXk8auEhnmf10w9Nism0qbn7a+hvv2
KpXo5nXU8OdqN6HefdGWQiU8L5v3jhuv8ATD9tYXW8m9KKmgbl1WNcC6zavf27i+dSXjMgdqremH
rZnOXfWYQcU/X6EkelaHqLRxXjeSK3TQl7ROnWPaMb5i2fLfpNvPS7qF9bkWffvq/7/XAfGX0CEN
fb+93teFg5a8TlTj2NkUY4CDU/WEZaB5MqbVP6dJJn/r2w5DpVZktXOIUwU6pz4vq+cT0pz/OfF1
sZYtzrHW1Zevru3RnEfV01efmxZ/Va9l9dMmnu+2XfpU6ZSMBSGZn4+++mxFQiJovfN2hUKF6fOy
Mm7yo6JDhpE6br9pbRJCoBbyPQYICiPWDPutqYmqwIW8R3ftWN27iKKV5LNihevFySiKYyoEpOq1
OYq+JqkTnglWTey9hP1ueDn8tsoEYV6bJkX1o97B3Jdjb79PZTsehcKKbTubT112lG0972ITrfwg
iWqPWhYldgY6pyqawCQtt9+coWQL5omPrWUVWva61gm2VuJG9pthWrgkyeK+dVV9zGqiqJfr1oQx
ZQZkp/1o8HnY6VPjvVnJoGAJliih5Xnum8bS6KiWLOq2ZoXVC/5rLHK2iw2GixcUDJftZASj4+2b
zs96CMbZ4L6q6xd1fdFMstyVnldetwuJA2VNN/ckkhAY5m99IzNPKDpcqDz2915SD4homPKmbWLb
5iZXdyLgzrWMIwfkIoFh68vRybu9cIYc7mecHErcQt7i8V7XbbH3FAJZ83H1vRyx+V/lkgaalLCC
lfWuZAPoVK5+6+OM2X0ui3dLm2bW+YxyhDXkrMUN57IkyJ2dtTkoE8UWL/rAhhXr+wnTVa83D1ur
qcf2zTFOjI5JaJMh58AKOju67iHfyrCALSPx3k0gWXlDSQoZjX7UytgJBDWBFeVzggGmS5jkZr8H
xlqxMZflfPE690YZmHoRHz19Z68qVHvNYdgOen40TOXZKNtvva4QgeE28zNvGhuOagKvztm7KAay
yJTicRDbNVJDHQ9BXLOqn7IcXqKoUd9IENsYN35retFrAa6VNazVVaXh85k12EXrYXsk1jWGXZlP
cRnnn13aFCVnoq4faZf/rm3XOHbYx9+EhT/czBL3UjTFd9be3W/XFLdhKrS/2NvvM6+z2Cw9d/Pi
syAvqWFLCV3CynxPx30qXvnXomz9GE/6dzPtTglE3t9agTGc8pITH/DQ7erSamq5rzRw2lJJy9Ad
05qid/KNRV9zGFyEDEJ6Al/oTL6YQ9UCBNjJ71b8VOPFPnidtrLzS3c3q2CEZSoqAmtdQFsVZqy9
6PclHcu3sU9XdWEuzlszb/AbhTRxRXlvv0T9TB2qHxu0Gsb0krTmqi9Luz2s4PTYNXiEWEp5JGYF
8/Tcbo+Afm1orrJydubGg6U/f36hBkmBYgcJKkwVCv0UtXI/1WUCeGP7pn4n7esRL4xABkPtPo70
ipTdEtaXotXvuiOJZynKu8Vu7X1YXO0uO32/ncP61Lv0ZNf6k/2nZ3B+N4XjvRY1tthY078PljGT
Xkv46XpuwggOrJk0wbWl4rf4aAaQ+7U1UCx+lCRgbq25LepH52V7EdXWu6waQi7L4rCd6z1LvTtR
e/xs1WZzl+NC4FumYmuhH7MmX27FepDqeFlSqQPX0Kr7btgPrmLjZaTbt0nXHPa8c+GD6OAZsHUa
65nUYo6Z5+JS6K19U0eNs9Esl9BMkgHD2rW9ndoOFDCJVxluW+PzpYqmsyiqVsCoxSiO41AAS3aC
oCLXagWCIZzDtma1/gGKADbPXmnPVC2gE9GcpM7Vi6sup17Mb5/N7YzW1sM5sbJbkQ/fzSqtTgWI
120Ymv8ccMB0QvKcmuD/nBhVb3rSeStf10rD0QyfaIfGh0COtcj6KokEDJr0FMMAM4qfjcyd9mJA
TKnlavzMnYRIwB6W+bpmh2x923UukRzPW9NtzBcUd6AM6/O/+pemw76otRV8GeOWpVyk7cQcCRSn
HMpUlhCMkViOeU0Ree1LTEZPjIBi6By2fCus8r2OGnHbWp43Ryu1kiTg9eQoU+WgjHbKRrrs31S7
1J9s/PZhjEhIL1zRQEtlc/y6NURLjQmf6OW6NTUJlQMxXn7YmvVcpqdo9GAOr8/ExrN4Xsbk8w9v
XbY1B0mbx4+tZRUjEOuIJ8rWTMhcDm1zBaLXpwvbqs9oMWx/a+a6Y720SHC31vb+ZKwfc7toX7b3
Xqw8r8lKFXLs1ve9EotmXavDrVkT6sxPk3TrrenZBTZIKUZQ67XbqyXR8JLXQLwUlimtWVqpBkrT
tWebYgFA8twwVptVd1RtKkMxoXvvzlTNfhrHzk8IxJeWR2RBcT911vIvuMXHDBL6o+6Ri1CUF6/k
6zLVszT0ycarbzA48mNd2dFZGou4RJGSHKlDlscKE89nvUg/cuzZ/sjZeZgzOcmOW/8pi8om6jSb
zlpNmKibwr4B+0n+nCjEdyD4bAy02E1v+VSmMHHi+EKJ9JBOy5u9lIaPHSf0jTq3n+TSV8TMNxo/
b+7UIS+et4Ni2/kzaChJttFPB4fHYMhQoLtjQz0tbgYIV1DP0dCpeGz2qFg8OV0gyy+ntmt+EVen
nCytmN+svuFnN71o5DB/kHf0u1zcgAL90zDX0V7Y4m/TF9lzkib41uaOskemr37UVqqxaJV7zdXt
d2EfKInl34xlGfeGkqShq+SXWPF+s1xXz2ab/DWT6lc/CZPyTuMcNRijVNlcAmswGpvaNMeBCfGD
J4zsn5EiUT5bLlSkhmKlw42dNZO30wXlpQYiwKOqDiDyKSU/woZlmRK6gDsxVQLtW7PE3tHyqHxC
fM/DRmCPaTqQlYiNOXTdEF2tf1xU37ex1B6G2p0Rojc+Vah4r1YgYhZ2lwAvE3ivytq8dYznafpH
J2nAuFfSdo9z0WN/OEFQbgNwRuWoKdTV0DQ1e7TzOvYgkXH+DdVDveUgYDv8lexdaZdrfuNyYnrE
YtOOfzSF274uOpM2XfqzQ+EecrcjQEw5KOYkrpOX/p5Lws6mEe9cIs7+XZDB1FL3SOEiC90ahLxT
vNUOFkmt59gqQeWT2t3FpWp8wPz8NVpp/a+JCya1oL9J3zeIvwVgfVVjDjHK3lcxqTuRmDWSG6Il
Lw0sla21HRpLanuE84Bj6xXbIap1mC6Td4kQqzywUdGg/aVHuBFhamPKP2im+jpTWg09nVr31rQw
UrwVqfe0tYY14H40EGNP9nDdugzUBwfi45td55IH7w2GhOUJgWhtbV3aGlffSPLEtyess8/JYGZm
7ZIcKy1a3T7r/nWOoLSaSX3fWmTBxGHuRkRXrCcndjbUq+V5a3m61r8mSg5DwBnmzz4db/7T4JU2
KhqesB1YlOy5NYj1W58Qu8ocZg2B6ttJVtXpS69TfVhPKuthGgH+FEQDp+0KoO7xHFW4QH29ZOzm
Z8xXs8/3XCRjFSTe/DqnwB2zpemvXUQkUdmKc14IZrpKpv/a0sZXmrXTwxH2Ix//1GRRvoFpBrNh
TUQClMZbPdW/RYbRxHYOiFYNMKf0jjBGzTdbI0dMGbwx3K4tDT0+N8RDBNvZUaXSQ+yxdYjMF+b7
GjJMOxdnT7CCQIqWPLYD5ihV2GRRFWb/06fPCbHUjYd5t60njzmeYHlFHt7f5iEXifHqVr3xmi0K
gz6cltPWTBWvP2kL9JDtEm20jVcmsNkpks/ry44y8oRL69Fen97E7R66e4QhOtq2Rumdx3bI0o7R
rhunkxOnzkPijX6bUgWZuQ4BrTJj1NEkQRy2i0EExR0vOfY0kSwDWL9dyAc0hRCb//N6bf9vVShR
iLIfYhRxBQ+0dDrRUl3/2dz6pNnuWo35bGsRHlgdlgaC3WdTj3jWUhwiiBvPW9dkLJTz+lQNDL2J
X7e+eYnOWsmNsbVaqQxHabUVV/BHt8Ngz8815JCnzy5UkCTJjJ5vOGXy4rjc5hLvLHvWTZ/aLpVi
Y4wf28FTxUGtjOW2tabI7W5J6x4qPU+yYOlWFLhtHH87WyXM8rmlA511Wbr/6jO87K+nqkx6Q93d
tQRV2V+HTL+pUx/bgd8RDh4D1eqvvsgc39tEna44+qgPIr3Ta6vZ378uyNin4LzRdYevPpeYIDl9
vmg3jBhWYCMUWJM9X/UkfZGTV9yYA4sbJfTzgAjivLUIqLNVf3vo5eKhSVOe/lff9jSrq361Mop3
Wt0UkHxK574d3BaU0EEQgEKdvlpVIOlSi2nHXYZG9bVNo/o1ymrgNS9NDltfkZRglSkUc1FWdTA3
kerz249O28WmQTZihUuxYUL/qVViaHKG2TDuk/a1XeqHBCh8wu+1fa0yTG5NoUSBihyUrIfx4vTm
wAfASQF9akchFaaUZrev6tymz13qnraTWxf5PhrgfeedtHmsb7M5XexWDHyfo/HemWN99qa2hxU0
x8VTG9dhWYeKOta7rnPanWbFC8SjiIhrxXCehgyJRjpE2Rr7E5Kf9K0zogo9/HCN6uHJGmIc2wU1
KXQJv6I+3VsCw4PMYqdTsQLwaq05Ton9Z3FLGGztSR1ilBOKgNOtDvpOsgYJOlYfpUeuh174Cyzh
YEoUhKQRs/lW7YMfg7rehIOuKuMZxsS71jrJIWZCAOBWoaRDUh4G/aIueM1JTTEoLqBOcpVDPukf
7LsYbGAv7GpDvRV9fiIEVrk2fY08dhjdUzEggDOM97QbU7Z/Lvtk2J7FINzXpbA0XNuVM3iHBEw0
Kr8oZ4lmylcnEixxJ6Z8O5MG4NVD5suFOZLN8JM63DXReS+rCd+MiMGeGxPdY2xczS5V9woRkX6V
fCzL8kZFaJdIrd5XtnQvQ2HM5BitD78O84gDvG00F0zLvsGwmEh/ksO+dgT5iboe3YbyDy8jztit
GD6+z2PgmAaV20rRrgVr1cKa1LuR88pjUywXC8PZWEASKRSizjIdTd6cHTttbM9tH7UhsW3jrnOc
+Jq77bJTpf4tnsgPgDHVh/GCRENd6rsF/ePe6Oa7kibNscCt8YpNIrwS5pQw7xx5rasKlEQf0W8t
URA383CFSHDsWwwZZZsFZVsfvGLyTqUxN7ucdQNbK1P4Bik2QTv0R6tZGYFxr4XmaGd7CMK/sGr6
uYb4HU2q5AGf1hBAh+sD3NlA8Pjd2J0CXS+T8qJxxCcBuhZeEuzYe4PZ3rBR26i/mkyf0dWZ7WWE
aHBSVsDD6O7bilpbl9UsUfgZ9dRBcoExS5lhGZGMUn3Xi5+DrdzyHJ0v5ihBnt5hL/+7uEZzpv6m
MhNmLZ5r6nmuGu1hovAw+dlT7rXbMYN/4zSBUYrk2pdNfI4nVhiFxv07iypA3lljtzeuv966ALJy
BjwpnOSdgEwWmBkYqt207UHY8y/XVN3r5GYyAAqUAij0k+xAphG1Jds5xYMgESJGTKOVhAVV7YqU
fEMIUAZjmvzpipp02sQ8MpcPGYwV7K3aPR/ov21ORMwEDE/1gVAO2VgvACO6n8Iu20Vp9+q5HRoz
tyN1STWqk2gZB1PFDJZx6IK6BxNoyxc8TdXrkCTaVa4HxyQozkGEmZe+0OMoNHuYekLT2aEoTs/Y
a3VhnGVuAClrn1TxH4XKA04MCY5CQBm/B2usPyS25kzax74kPspx0TTpMTUQdUKe6rE8foo7iDzL
nR2JDKh7NrV5I0648EkDeM9TVfDnHWulUO9mxMXPkwfA3ur9TFU4fmCswvQpGxhKkdrDwzfT6wTz
0hfk2BHrR+5BpqLhMSXg9ZLHe9tb3Web4U/sRgUGZQb0RlfPITGYJcTD6CAWItJ0BPN+ryFlkn9H
RIMJtN+w86DztbYD6uyQMCjVAKPpKlSrHoZyrxDAoqkK9pH4xcRxRGGhdl/nZn5Mwu6uQI1FsPQz
pmiFfEa9/ABp7nwLP/mTN+uwQPXIOjm2e1aiwTsrWeSerZWn06T9z871rnXCMGt2CsNY3jTHBYcl
ogv/GSGiHpq+/4fsAwNNsB2HSp3NTyNZRVcH8LhaBcRxrr/mjnuB/zCzyp4iPsHxn4ldO+hGDH0p
TUPd6CO/qxBRFGkDUCFjk6pbbR0bt6l8K7PlAep6BSnOsyDdMBnsETOfnZKilF7huYV17Gtt9S4o
T6XtsjQ91LM0D0PbeN9z7w0tU6/K6Pditzs078yl3kqRUX4nxhCUVhGfdYK4A71Rux07de84QDw7
WPBA4Z1QklIiNm89gnvHqgA9VHPHmvHJm6zxJR/xKHJoYSaThdKM38pCsS9fh2asnM+mzcr/ZLdI
xNrFulkRa0dvtOAxugVEz8bz9lEceYHwcF/TGPoCtsy+rsbcipFpXJY2pWzK6uNPXuphGWfzmbzs
Y49R1F1L47/WmhCFVOeKb/H2Y2R3xkS8HlbzHLOctKtqtvI+DnK+yXQduWl5dSzvbcJSt2nzQx07
qghyh68RTthJkew/+iFn5WElH1mu43NoVi+WMdn7qUzYf6+HyH1avB4dmtTSsOvvudNlZ8H24JxH
TrIzKgQAqLGTi2Wbdz02UG94E78oYtZGGFfge2k4Ku19IRgOYI/NWb8anGnFceOA2WtFGqkwtETT
WrOuYGD+z0HpqReRb3+sPOIyDIGlVlTD1JgKTwKzkNfgYHu+FgKURQ/1iDhFArfQSBDC56GxjgfY
WHM8zuw4I54LNHLFUPrED7W6dOb8ooplQtoR2bsJV5pgXpvYFMzBYPJlmbkL0cwRObqSHuvJRYNd
5JnVBUbGcZxRpEBXuvVmf1ck+U+lmWY7nfC6Jdg4c2IV8Fvwz0JnnEs0BYt7m3JNYynYF88epblz
2jUfC3Sjd7I2YBtWP8WY5O9qSUqMJ/+4VcSPe0MJnBUqaBednU7OD8rxXO1pO8xMYRCsPGUXbVfj
AR6zqNyOCmTPCKbA3JbmeXsZ0uLekjYuT0VaM2RPvbMjKBd6CCUFSHDVElQ4piVOZXNf2IHJkPc0
akh6W4gCSg+xKuv4e1iORE8pAOsxW8SHwAoO89H9HEf1znEmBO4r3wiC9i7T+Hbx/80V3Lfaf9nX
yIsci0M7tUyTsAIzhyhZNUMkJNFxtu3JET+qsja+YSGPI+f00LPYOuaj8lgAAVZ5q3pozDV4IP1H
7Y1j6k2Cav3OSxfvJBLrllJKC3IdWyWplhj/GTDG7Ytr6vNVy9O3SWWXSvY2NooCyfAa0tRE+Npk
HX8PKtDHpwNEXLT93qbgDZertj+NI/L53/6/GDuvJUmRLV0/EWZocRs6MlJWZskbrLq6G601Tz8f
i9qbnDzdx+bGzRUQAY7j4heDo70C23WRxlYmJgIm/bS24OrztG8ORWp7z7AAnCd1eptB8D0bgBHs
PGhOVZx8LRkYIF8ZAa0s2UyV5JzqGWM+jL/jXFHOSeeGjJ+MFPiLdciDzthXZdFfYEcUb51ZN5cR
tsheknriNOCNawufPqV5YLjM/2k7+6CXwZ+TrUznIk7nG8Ifz/0M2Nt07eQpQMrlKWi0mp1hpDCd
3kmPVm1X5xIauBHAzlASJOYyft7C1HAHpIKdkE3GItg585gdmUU/Gaxz0IsfsgyDbMBiP3P7DdOy
9potmJlywdWFICyupvMULbjR2pjUK8CIcEGSSjDp0RdFMfxj/N8syZfq2fLa1XdlwH31Wuh0u6xI
CQXo2eggp7W6Cg7+aVINBobhW9yAFPBfxyZITwF0Xrs14BYN4ytC5agb4nm36moIRkhwQ5nJhMGN
HZS8F8ENKej8FJLk+MfkNsEduCxrPjJY5ZdIVN5oq4JLdpFoMrOCBAuLvzfUBWhft9VRECqV87RA
ChnLZndFD9w6aPB68HeJoi3rCOQGYLGO7Kp8d5T8kKgBzpR/mv0Ainm5cc1yRolt+ERbS9T5KFBF
yRznbMouUjNyWu4MsojB7+Pb5SRSSwvVaWc7OMbLr0zQmmYDFuGzxdXvHDTqWRRGHG8PyX24guH8
1S3PbzQj55KjRi17wBIkcv8lGjNFZksL4ztJZll1DktFx39m+U05uM8A74yLXFJ+Bo6nYVQNiJP0
1RED6j/luHQM4Jgvj3F9wpIpeKncZ9fFWkijW95Y6t0ZqRU8mQB9rNhfaQ3QbtmhHqd0PKp6/VPw
wBIMwKi7Gn4d66lIjmTVYGNGVDkpfbzbHGXTe8V5hWrwo4e5ePSakCdqIyF6apPmVZ69nbhPA+s+
p7k26NatIUJvj6E721vFXeow/WtDNNu2hwZ2WAdC3QQHeVzyNCRWai7buhKVVmCFus++crfzij6/
w9fRA30m0SWAiEDbUM4VHsv0LUMyA0QA5ozFpzkf30XlaAdHCpDIrpHfrdE57UFD2dFFrjc2DWvU
zSFuk6/zqN/JnVvvEtTSXWGl00HutdyVpC2Y/7ca4isLBkCeiRwhMclbm4OkJTBSHEOaLgSiiejj
0H2SB782Tbk1W2uQkpqVz10Fhv0gt0J+pN7X3J82KPQ9K+iMcq3qj3axDUHucr2/Zu70M8Ar45Qx
GqDVvWpV3sK0DU/5DNG51adP+tJ1yGc7i23nPAczSGDs+HYqdE6UcBv0hKwkL/6fC7/7DRLF9gqy
ux7qa8316aEmk4M0MfSDdAHyfe+QG7/YALLGTylc3vXmrnCKd2/NO1DFxztosI1XRLAm5+ZkhLk2
H2M3/KF0mXrc7jCd4J3uuFC6t85F7Z8zTCxP8lt6v3pK7Vk9odHYz/smC+/bQVeAeSz90PJay5ES
+9c8rytnhAPC5CAtoY/TE0MYpi5LQ9BHpJ1MONZb81kq2NVMBVPH4DuYLtKCx84aLlNuMS2pjrkz
YHzkLuDKf72uXaRXPwQr7OUGcIUFkLK1vTl+cPUFwGgUdr3I29C9Ld2ytCRJbnkFqz9Lj2Tps3P0
nWoAs5I+O4FCHyn1Jdje1ndNdI1K+Vx5w8VrzL20hPUQbAXOype2YYNA+kIm7M0Zhe7r9oZvbVny
JBksrVDt+1MDSO8cOtFJykxp7FJjO/5jE5S0PDWJrcdIeo1+KJfkh7y12ZaVbf/uerCVY4M/Na8B
XLldCjymSAG59TYI5+XDoXsQTQOdieqkn/ChYJ+ecYE88cHWMQZ1nvK5fXEYGzA/vNdZsZjVYtdC
ncgBpQx1d7MWrOqMeXw+uN3JNGeGEo2uHtSgYO2mR2BmxwbvSXgHU77YRZrzUB+CqHxysurdg5er
SjtYX6ctLZlbM9nailQphrS99NgPSmOUoF66a4npCfQlM4bzJHdfTlKAZ5zArNDseh9a/V7eEljt
5Er0Xe7gGt9yCxElmbdMuAYfIdV9t4VLEXLDulhJr6yDQw2JF3zDmOifox64OzImR7nHEshjj5fh
CUK5zJGn9I980u+82MhO6jzeErNEoMzrLtLJaPTaLZzdEvXcQ1gE6xfAaP+ElJ9d5YTy5CVGT98u
bBg7Gv6cB+8Zszh3xSz7if3q43l2yqVFbJ2BqqnOleO236e3o3boJ4j3210sM4eeNFk+M5mbWQff
gi4kpBJ4Ad/AJRuMxD3kR6UKe2tQTgx0UUbNOq46ZjLYAq9bnSfXuU4Ac9jPPUOPRKM4svcZjmHr
6GqdRUVaULDnpmtrJwyX+rE2EuMk55ff5dvReG31p9nI25NqGi/yVLdHK7G8637FxhTtxqJA6R8K
+e8J2tZxKPLtl/Q6sGN6WuJIw/QBjP9Ry+wcdn6bDw8IspsXoGnVnbB2hqir7mgLf5dhlq3PV57E
1sdsD4YP9F8p9Exz8uqDBUEaWQzHwOGk4CVw6cEPKAQeS26ZPBlp1oHK2qMFPNjHtl3+jZRJsPXo
25NcG/TS3283YSuVmFT5/5+KsdoIe+lB3icZKciPkeQ6Ft/SElsz5wjbDwa0CDPIQFfp7IuKx6JU
kcuuQy6J4rDJq7ZG2df+DatfP5TyO9+NMtZjy9zdAwu4Z0MQeww+9DJ+ZXOEpWt5TeYCOZh9MJk/
0FphPTnsk0vRhKF6lOpr1F++oBFgkC5I13GctFQZ0W3BljfNGVsOGkqRGjCxZRAmf2cLVpSkpN+N
ZddfX84jTJyHsUDXrSfeAE8/2exSzXv0egs2of5w5YeY9Z3u6upVbrYM6iS23fstj40gNK8DCCBb
Zbn6ltyOldj2GLeC7Xwfjo3yzx1CHfRh9JnScXYAAfKLpOXN444nTOOX8vXHz6VW7CJlUN8NI+UR
ri1v/hlAtL9Kc41Q0gU0vTyDsOuQ3JCW8s9ROXrtqgDlNBe3TA8fqSABTJFtCveBEyIEDyndCrY5
oBRIsNWT5OD/GrQ6v66/fmnJK9lje2fW8czamCXX0/OO/ZP/vncSW2tJ9GNaDlrP+q7Wxwt8PErR
2Nho7TdtRmpW+pVt9CDH/lPeVkVK13G2RLdAnseWlJgc969nfTedkdpS8cOl/invw1k/XClYOnyM
5uouhNG3vOJ4OLNXUc3rXFVeeAlYSoGcCY2IyfuyzLYFW96c4QkK/Y46VWsQXStJdysn36q+K5Go
bwYghNiCX1u0vCzbG//hpdpeoO1Fk7ztMDniX/M+HPZPp19f1zlfyP1FDNpvPLg4tDGsXcbC8uHa
gnUmu6XfrVX8U/UPeet8YjntegU5z4c66xWGxLvXlOFvtfPCvXQNMgeV2PaNlj5kS0psG5BtlT/k
fUhKPb9HMKD/pdVIIiSFDZGPl5O9d4a30oTXqORKemYpm2l1VmUn3Stet+4dMBW08S2tzAuNXNLS
8zMWClhRsjLLXZeO/MBq5710D6z+I8naoAz8m662dhq2yhqC9C5FOUPCRPztIE9Sgq27laQ0BUcm
/VudrRlseR+a0HaaMWhSlixcmF6DOpuHztHTeS/z3wSAActFyfgWtEN0Wt94uSlbsHarW1pu178m
pWB7dSUZsJDyu/uW9IczSN6cJWAntITXaOvs14H1Wi7PZzuywauEyVt2tVgYMZYVknczx62aHCuB
DAy2pMQ+1JNOdMt798el5MMhg1cpx9l4ABX4XEOlwDVAarBSbmggOZYPV4kjXvsqXZefJVl2kTtT
Jn2eXWbV2TWZY13kCW9PdH333y1mvhsqbFUlJg8/KnpW9NZK6yJX7iB6YsQRMik6WtnD7JVsx6Dm
ok2P8oqu65TSAsZZj5tv8iL/XtWq1eCIdTZbJw2bg3meXRMkgmGJQ1qToG7Yrdxtad8KFPTPQmtX
LrrDzmxhQEaHvK18WLoWnE3dvwln22IDIFLRrpG7Ks+lzqAy6VXxVsbwTIRPri8PeG4R3WnX9cwP
t19u6rtHtE5d17sucxaJrq95xObk7JnTUe6yXHYL5AdsSbmxH/LWWZ2UfCRzbjWlePtLehjqextr
vR02hljFBbn/pSvi8WwgBHjUYcyShHqGAGlxxWeSUktn78xwkOlZSj0PmKeeJHg31cFrpGVnbTmH
mtTZQxnU7U5qzV02XpS5NA9qnwHSG4Zi10S86hJ4mWvubQ+Apwam6D5N3JMahVZ+RDIIw2Vm9kdW
JUENT8610YPmCU4We82IxkI8zxzci2L1PvXHtwXR/ilABvYT/Jv6gGrciCoHScnLEDzKErYn6hEV
iNiu0k+x56AsaHYPU4wWggNs4aSzt3/2LH9+TqvmF3zHS29q5ZcxN3HVSv0fecmQvMYH/s4PVJDi
WfPWe7P102O1np1dP2DDQWtRxxmGXdDU9dd6BtPLlLz8rKupvUdRB3hVhGyXWiy2ACZLyXNuVeg3
qSpSRjGbTE0JjhsjxupxXEpYSsJMYMBRIEy0c1PY5eM8JdWjxCTIisJB9yzPERZmEd4q4uBQVsgP
+dPw3WTz7Nyqi5RfplYGdiQocRyWBeCd6zNzi4sY1WsVwqfhYySqomB4aLMCTJDXDsyHm8K9A6nB
9prHYnuL6tfUT9HzsAQQXaJnX01+IKupXCWrzDDpRncRVa4C4TPDYrfGCZ4b1LCfVXZCn1NF0/bT
OAbMICiIbQ9oVWpzL3MsRfGQ3U3D0D1qSec9zUtQZ8D2bNoW7GpqbAWhnqV7rXRwRRvYnTEnzObG
UUcXxv9rSqL5cU2B5kD516HNbcdXkeU9oTIT7auw3aF7ahwdzTIP09TkaLwBpi8MzbyzHaDOwFq1
g27rSbvDCh4ZDBzASy8s7yuodvfNEmxJ2uc5KVhDHZA2suGmlfpdPpupsddMQ7uToJiC/2QWfaXs
Jw+WuxemLDYjavDW+wBGXXvsvydD/s1gKx1cOHR/3i0TPjPIRNAKRYVKTD//xXbn1zBP9O9Tk4BW
QBDnLRgzYNfoYD3NGnvJ1pRYt8rN+zu9j9tLmsbFI49Ag/Lfqp+aUaFxZan5oBr9W41q0IMbJU+D
XTVQX5X6U9yzceQg9niUpBSwFfoZ+fX8WI+7HuOO3bRUj7UUU74YLNdyHDvYZDkKtFv6jMO7g638
h5PO5k1OVTem9uh44QVyGE6dGbJoJz441WH7BW2Q/B2Gc7Ketzbm9qnp2mOuImuz97FY7oPsFaPC
mUX7omGubJs3iBbNJ7jn/SNLx1dJYbTbfsK0DjJUNiLWtNSQPMcoPx6UuG+qix4XroEAtaH9sGKx
RBUYdPfop/X39cCycpmidiIFDkoWV2QwE9Bs3ArdVNozYpvaXpJye7JUXT5VDpiw5f7Y4wjQpVoG
evHZHv9e/06a5P7ZLmo4Z8v9Q3UaRF42efjT02bGwUQ5RaISVMEMw31LS2sbWyQk32VKsZR0kDsO
wxPAGRB4wbAD14WlQlnRKen1t7oOwktvDwEa72H1oyxPUh4PYX1KdVSbqllxWLBWXNzCWQ+8NkEU
3HdLMCTonriGf35X0PcpdjJfAt+Oj1AY4ls5ZngYLoHEJM9klo1lg42iWqxFDX6D/1JRDllrb0d3
I+aA/5dDUncAX6Fq54+nabsCkduX8bFUWQ3cf/h1UlsuMhWl3tyn7cKjYNvRtFoYsChSPkRLkCMw
8SDJyfdRLIz8AfK6GrO4vhSXKsrlu62SxHDQu/Hh69hH5uDYZVUlLCsPT4xJUe6cLxZQfJSlpPTD
oZKUC7eojl4chMDXQ+Vq747IdPPYlQA0PhYsv2oqY8iOL3Nhf0uxJwW5NLvprZ2q9OaOEYATDeXN
LmOfUWW34pgUofaqluFw7+r1H3moqa+DXaivelg/dnSwj+xNw3RBdJCvX2+g/+XUrX6zgZZ8cTNO
xWZO+ZCiZvAlqpSv8JGDJyk0y+DBL2L7WcpACh9TCHWf8qXmWH9JBs180/yo+KwlV6nCNyd7VZsG
+uVjWKfTfR9o6cO4BIj76cPOTGqidjPv6LNB4y1JqQPRlI0c3/1LTQbcS13WLmEupV8yr0ZHWzPa
vSSNvhkuBq6ph9K0UMTf2VbXf8LGCukia9SPEYTKL02PLYIKX++88Cu/AAUrD3bmm5cRy8zn0h7f
gNB0363y5+w27ldLcdu7rIyQTrL17nszA6RQHSt/RkQHLd2w/ztw7PY7kC39MMe4iNuN/6YBPkPD
th3AexKLw/Y4Yw0LX/g/WdAifxd+yNMtB1RsNt+Xg1cf8WsrUZhzirdMsey7Ju0mNLf74k2HMf0J
6/edFCrA2N5AYHyFyas+SJbtN+wvuEN5luSImsRV86ZkL8k6ds3nmV06SckZu0F9UNF602FE34Jp
BpdQWKFxq9GKgRZd+6iw2fkDi+5xdwCLh6wn0rLHyh+cOynpW987mtpg0e5wO5l9eh4EY6IvvVr1
ezg+0Z0knUi1gSlE/U2SNkZE+EDq/r0kZ2X66fLNf5TU1GfP9Nf5sxGD7/HH4BJGg/KSZq36EPnQ
iEMfu6ohr54B+hyRnehfSq/9nMStegOsMLzoesurEqMqXyXuvVSQfHQRT6VSZ4+SJYGJylFkQ2Co
Ox3D1QL32MwOXqR6DB3tOTdfmqY4uZ1bYVhYH5ExL2/25BS3qIMst4gFlzdFJWi6ykVmVp0Osdcj
Om5HzVOoOViBT9YbCmHpd9WqvCO6meVFknB0gNTrxZfSHJGkNHqwBEs1rZ/8HZp+oGryEXdltQUo
XqXfQVFnZ+j4zkln7+O7bRm33FWsVzPMnIcysQBYLNXaSf1rAi155dOmPTCs03AjIuYuwayl/p4V
vAb87n/ytioSs5T2r6rXtfM/Ha+3AGA6O36qx7l5HJUKuHThIn0HqsvkS/RXrvqfzXGwvzTOiD5Q
rhf3WWjYKBtXKYi4Yf7aV+6LVB2N9L6ODO9b3eTqwa1j6yEtPQxY6hq1FHRhP0NH+qUgfnWMi70L
bOheLXmp3DH+2WkAxCzDbZ48swvuFNtJzlEaqq+oqtQ7Ob0zf1NLr/nVsW8EjMiM0WGcjAtrtiWq
u6X14tlojvO6OwhbavkuyeoCZVw0qu5L+tR7uwwPva/HdzXi5L8L1jpSXG658EgAPyPjf1DnQI0P
Uh6Ce7yXs8WOS6ZdQSesHPO6JqVY97RkPPFqR2vNQNNfLDOxzqo9wN3eTmE55s0GXn7nhJZyTLVC
x5ZqcC4WeN8rXjfNvWaYzslOsul5wsfl0Ldq85m3UQX64zo/GDu/oM2j/N14b+6QMCQdC+v08mq3
hfkLTiJikSb9PK2PlzZLHEgqwXysq6p+jPW2vphGNdxFbmvh7uuX2BJ0DvpYgFXp+GBm6iWyWH7v
f4+D8XMSmcpfCkjL9UJZriEVV1h/TunwM1QU55tmNxlqx9r8GtpogzNECZ6gULvnbBEVVxU/vfVp
bJ1ZDkifXKhAYJwbi/UzOjLbn8PvdMA/IB8qf+oBPsigkxhhMwhPAtf8K0MZWe/6twBrjqb91Hdg
ltEpbt68ljlh11faE7iNDngODkvwrpwDi2u+f9F1Aw+q0VkkDdQUtzity24Sc5yaLUAkEB66BFkX
/Gs+ac7gveWp902bYuXB7D2Pe4B8bx2m9Z0kOwPludyJu6se9whTaYzLrl0J1K1oXO9zACF9Vw2h
+tBXpf85qufvuhXoj5KaFwS4o1tPUtXTnFukWf6zpMI+OLdpmX4yC93/7M/sJRZW81oajvPZP49+
5nyP+VSe21Ftz047BD8K/VwPtf2jBJGFZU5VX4ZgKL5hc7fvrcj9xDzyHpOH4rH2FcTzA8gbXR9q
uzVvKYgKdpxx1l2YLOMZsaOJlwjhNSMy/hK7QwsxtdAJus9bhcaojUNld9ZpwFLwsVsCGsZ0aPBG
PkhSCtiwLR6bGbctLKtvgJ24ctBVoBswHN2xdlc8GktgI8V7cxXjIXeq+ROrAN+6Mpp+TNEC9Gjh
c6ADheReqn+L52H6MdaRtR+X/GjJ/9/1XSSXtvq+63Me4Gn7JnARfPvP+bf8fzv//64v19WrAea2
Zx7N3Ir3AxP2l3KY6hfdMfWzveQhl1G/SEHO5HfNkyoIRTYv5ZL34Vi+nMhZKd451vkmSmAtbEuv
atQTLSP7nadiH+3l5mmrJoVj7Hm7uoZvEJRPStZaECbhfI1aPQRHh3f90KNjc8hGrXiSYDR5XkX/
Rd9pTXXUw0S9DyqIeHRSkkChXb1vl0CStqFAul/TWXXoma6h9fifUsnfknKE5KFtd8sjAG1b1nqm
LZ3S6c2j+1Ryu3722H+gSOZ9T+Az0ajK/Or5cEn10fk02b3300CAjtVCb3iyXBfD0QS9lSJVI3Zf
YRNDPL42pXIydG/+iiLDcO44qwiefoGWdZVrhBlwvr5qrQecsL1Hv9PY6FrOjXnFk85d+wxuxMJ1
wDBOetOOd3odotm9GO6Io85qrmOFBeRcJl9SIEGPVvfRBWQFE713rmZqlojrtP5L5iTKCwLR3UG/
eNiIJfOMpouBdgwi5I65YwgCLyYe67NSZf2ZyR+y+Mbfldn+QGJk+BrFOMEnXds/RU2vXdS4za7+
mJqPYaDjiaGU85c0TP8GdJj9zcEhdvB3immijoX17wt+Mmdj7ILHqmial2IJDJXhYVggl7hUMPSF
itQA2bDa8lFL4cUjmaweB6/oHqW+VMPg6Yhp5IQBGuI0yeLJDmQeL9k+eQkQ68BXrUmfER3CIMLC
GM3o1PGED1r9aAVdcq6g1jwkGaQKYzTne8cFWQw73r452RBdC6SMb54ZWVeWPYo7b5qHu6wax6ui
RuUtMwqMffw+uk8aH4mnwXHvk3LC67VmkSTqEv8Ut62KA4Nan1yvGCG6IrqMAFT/zP5EeUxjp3vx
UXtCNxjsID0OaKCq71/nDqsfzJ3Ht8hCHrkzd30XsigVFOrnhj3ofTiqxpfRddHyRvf0K94z/a6K
pvHBx4cKCeo8PVRTGKGEhX4c3yYIH346/5E07tHHj+wbu9cNujbRwrWfo1ewpH9Htjr/oSTGHyz8
Qi+3AhbKA1c/ZS0fZ38wz/1yBjfGvwMcWInFw8iEyp4Q6QRi8kcBLlHvzJ8eWAOmgNlwQxt1fK4x
Ul/U+GdE1+oHz5o6pJB5A5gZlZes0RCSQbxvfIxRa2FQPl5yU4nefMVzHh0NNq0YwYdmD+XO8odL
nw7TN9Nm7qRpwZtb8KZoU14gG6CO3yIAgMegHPqLHKXHybU2Bu0ud7ThwFpicQcjKGaquiCDLQ9D
Dr/drVnmhCCiVJHYu0x7KZHMjyVb9TETfUIusJ1H8qrKhYfGBt4+wzHw0SpbrBxbpfvSYWB5N/pq
hnwFtyRDb5t1ywGmx5JE0c47Tm2Bz+WS1M0J0pJpFVdJ+mmt7WAnxjtMHiDJ2Q6TgiXQ8xC/p9Kc
ytvoJRUOFsQk2OpITPJwGqd2owNRGnLQWP+H42YEo0oI6v/r3JJ8d2kHH4ErI6Hdu7ztELn+GJXz
XZZ+a6YwfKPP9XdF7FhX3Ydb0efGq+o5/tkYQmU/5zxmxyviZ7sqLpKSg0zDe227zHuwLOWCdNH8
6HUNlMI2b7/2o1PtjMEJfraB8gahyPvT1LRT7tIdoAO+D7Rcj6iAKG+XxX+zmPGEOkj8RxXVMZ+d
pv222N3vE6srH1jnvqmIuD9AFKgecq0KT8iZzrvEVKuHrUBKGWD9rmdiyVO0zl7tvgCRwbl5OYMc
IhW3ZG+Pzs4ZavYs/3uRD6dWxgS+kO5/ScGoIpi5XGQ7gSTTQb2w+RXfHdxBce67McCACOtQHF+U
PoRCojvPJkqOz6m99L5aAcLADN01D6Yvlkqpe3FYKnhwVIxLYhWp/zW55OHUPTxESyB5QDC1I75o
7IIspVuB1JO8qlazkzngCiDJ1jbyY4QszKGLJ5b3q/qPCOKCV6j1dy2YoL/15fTFKZm011Pjv+Zz
3h+AivUvehejhumM2ZNrIKoSI+L2MFn9cClA1aLgGIHZx7bqaqUemiBLLz44avSYp2p1ypjrPqto
7bJiwOp1atUKC+tF9plfF+5Z83a/JjYKKNZsmj/wFP3mN6n9q7T8O5WFzAAlHHhNSZ0wlP5clK2N
fB+LDGxodH+Pk3fv53nxy2jin4rJKjW9JQB6UEOW1eOGZSK1YCHpmc3Z8NmvhwZNcyYQUjo6YXkL
M6iAUppj4Xnv93Ozk9I4DTM8L9GUk9KptdPHWjF/JMuZ2PHIn9K6epWy2HRZc0JoiTF59FS2qvIY
4yREPLDm6EliEqhZ8H3W1eq6ZUkMN9TwEOPjsx61lapO5pxjNqJ2kuc0IXKTbgPvFHHQ/VZvu446
ZA+NWdh3/qxTd45xpYKJ9DomXskWkc/miZZqN8/ttJsKjwrOeqSd0xmpGCmQYHRRDdorS51aUabq
tB2j+cqvci5Rtvvvad5VsZwYDpmcfDtbj03Hvnem8rCeV4r9NOYS72rOtqLsscMyD4btQQRbTq8M
NRRBGKzvDpSC9ZLyA8NM9U+eaX5Z8wz5BdvFJy+hCfpOp16bsD3843/aav8+r/ZnFqDbsP6G5S5I
7N2PXX7c+pukZL1oV2ZPMcKuUMXPVuuqt2KpJhV8s2aZR6JSIsEkt1+iptsh3TD84bEj9KB0w4nR
BnZqY/PQJFG1rzGwCCKoZkGT/7SKZkJDD0xjr17t0J/Pjtf9BSx3OqQIK6rRr15PsI40bfwoPPTB
vKG7hmn7Z5353okx081FwjSq9Oig2dMiZev9shUssuNup9R05AjNmsjhux5rjA3uVm6dfGGeeYGE
99lsem/X89qh6zG91X4FuLj7rAUjJ4PmhyJ28tirzb0Tw7+sQD2xoHNMWd0qTP1nWAz3CrueU4El
4oQEQ7ls+BUKmw4JfN8LPGKmqV5yixTtpW4T5VmNmfKW+Bk9V/7NZCyCvdySNYw9NKk0eVjzNExc
dnMxZNftqICVvENWI7mEb6ryLAVw0H62M4yrqu2hcs6vTfXapObwPDAQap0aLfScKfkwAxlBvCzm
hwSflRKTFRxysD2oOgdlh3bcjVBNTQ+8oZU+9tqIA9gSTKn/Ug/w+LPi5gSDBeqfoGC1eA/HbDzp
BVpjkpejwHCecVljwfQ/ed3MQAJJU/1c4aJXuJb/lC0BchRe6VTPrY1cU9qiizMyhnmelyBKjfLi
Ts60kyQ9iPEco0YBYahZs7b8xja/RlZr3EmWq1Q6umTjjF1oUxwlTwJD93W2idBslCrvClDMM6Zm
vbBkW3rB/u5U5Fe5sOT54bCzvdY4tFPNjvXyI6UwStT8ZtkIEC5ZFsvqj46jHIYgjF+K8lhACH5u
NS16Yc/87zGq/OugGQ8Ikaf3I2ZVzxK4M1r/yFpZpy0vnfocEzeU+RNViRUojb6B53V3l1iJ9cxi
v7Ue20X2cS583I/CtsFFy2XS5qd4DM1W6Z7XNA5J1akuUnMPzpfysLT02zJ4jhv3afYYHfRzxV5R
1ZnPnpcoT1Z0C5aEEcW/g9Gqv3esWt5NZrpMC+H74P4HMGOrNyaoHKUzXa+cyFELG++K6BnDu+6x
LKbD2qLmMgrAGrc7VJGbp6LOgheTRbIXPS5eSz8Yb1JNAoZk+g5boPIiSamrobJ+sCqQ43KU5MGo
SKEkJA/M4ca9pwbec5ob3jO63POdYXQ/Ar9GJWTJ152sx0kq3vmxC/NfqqGAeWXnPnyQGoz8ntVI
M27RTPsrpqi9KIFnP0MWdZ5xEKuOWujiZTDOzrMUaC3inmrJ5owkpQDBFPOxShkw4ryhoBwbtmwl
G8a+j+h/k9663+qGrJ1iZtY451Sv4pM7gZhAzjJ8KWFDHLBnSY6GgzLa3mkr/2R4Bsrh6Le8IPUc
vZhtAzfUSFg/GFkPdY0UU6HFy0QCxi4zblm4eerzyGijDLDDUzAL8RelPh/h4d+xJYm+3te8xcsP
bw0P/N1ireJjDn0nMeyaM/av79qFJdQtEEaJSTAIUHIJmNQCnJRMpGu7s6ez4z3GCL4U01u4Aq8W
nLfKsLv+puozyywts9iF+LAFjJGhOkg6E9ZDb2ZfzYV41C1Mmnr5CXgTwTyyhX9kVQi7oQbJogC6
u3cS6FU7zhgc1Yv+xn+jeur9ihIdDYwmR/ZRivt+hiEq0RjZGST/k5htDoTz2bRDZW+9Y+6EBUmC
zkjs2mwhyl1cixF7uS2rMme0T7A7gGEGfcE8KpOhQLHr/po6808ftYi0qM4j9l8HS3sN8HW8K7r+
m8NtvUXYgZ1azfwRTqZ3HBdUbcJpCu9Gj5Md5f9ud1ti8gTYwwqPZsC9UnBJu6mdfqiTwLy0GLXd
2UZRXm0mCUkV1ztF7c6DaX9O+deWNcLQh9Sh8oRpAlrNmNxFkH5WrENcQ2JeSGn5grh2loclsQzR
hmOFLAjf3V67a1C2CCqbjS6jRIkvScf7dzcGijL3zfYaJBQdba8omc96PwtuVWj9MrNQORrWfTHU
410T2sMaGGY03vn6cuey6Uem6dUdlN/qzssrRMclmrterx0lKtarEpMgcfwKtJOHGsaCnS8WO5bS
qCDoMOj4x4ZVek5+jTKEABaO6PI3JZA/vCW7zEBZRsM30184TPOCUZTbUQjnVKLtzIJXnjnTYXsy
0k63pMQ8bcDeCgIvnXeBTiCBscD+tsDqzPDcmdYtWbD30g4kiJbkwBbHaY6ae8kqfQtzh8BlNCK2
Br04GthKz/Pti+JTqjU17qNGDgdsYY2tUafTh2uCyBckee7pog9RmdgYSCDJOEKFWIuUv2uGlMMN
Y8h2NzdOjyuKEo83xy0OBjZdbTFOuyDDWjfEn/qguhWzGF31z6z9/Oml45tWLsK6jEfwjS0wnINK
P7F1ftSzHt5o8pAVVbhDo4yN0rkM722wMA+B3+3Zb292w5Q9ZhqfiNyrrIOHyupNrdo9XUbJFjor
i2XVXZEbWKa2s/oC+16/zAMOQraLJ63zta3b/GSyCQOKvevxYmmCU9RiRGnmO6XP2B8BJnjgg0un
ET+ZumbvJ21Sjr7SYgvT6ye0/5Gnmz8bZnrNy5L1OyyJosb8Xg0VnoVTekJ+KTpaEP2KtrsPg1rd
8XGEmRwWxaGBkBF29wi/gieJ2dJVVLZeg5hFFbhUe0TZotNQLR7RrQEKlyUKNqf3c6kP+Bu7zaFE
oqJxWWv8H67ObLlRYMuiX0QEQ5LAq0CTLXmeXwiPzHMCCV/fS3W740b0S0VZliUbQXJyn33WnvTf
4HFg/CkgKoWfX6fglCxFHmYEbMV1bsI1JaI0s5CrJxPwrZNDxyc0s5v+8piJbBMnVahX19/HsG6M
Vh2UnXIQ4NBlQnKkRcqs+DALfDHzS+BfpEuCIKnHhh+PW/dlbbEs2DGePNbF3jEWBoEN/P7jbOyp
KNaQ/uMHxXO69Rfm91tDFrCJsOn4K7WnYDbHB4+GfZM/PKmD5VD49xoE0oGOp3nCTEt6hk8Cg1nz
QbdM6TIzPyYAg/3EN8naGgXMKaaeUuNPxWTL9Pp8OYPsXKpzma6/Lt8M64EbZccm2/Dim8Yev7sK
OpLNJRpa80RY0zLTb0w9EnPMXEQIoqemGEjAlcyJMcEdlcgJjmAofC3MMpTqghSBtbzRtnqNuV9E
UF435DKTD1rRwvF5L9kFGUyIdQpx5SwQvdzz2Bm7Khni+wXi+tr5X21Jql5iJp/LZOyUz0Zwtqbo
UgBO0kmv8crt3CD9MeCwbhpNNrGl17egQ7BAgLSMX4+IRLhGTnZ0LJS8IDfvIS74obOUUZxOT4vl
7wjCxT6SYsUyhEm3lR2SUXwXnTXu1k6P0ZKW7c7wX1KjrjduXsXbvqzRZ6Z650qjOa0pLzgrlMHM
sm4TnSvQlMtxND/Z+adhsHjTduwfh4Ko1p68LvT8rQzad0tN4FkAJPkOocdqesGR6wA7ytOQFM9q
QzVohSv81U1AYOpGLbra5F56cIVhbiaQXTIXL4DEOoFJEsxXSX3UmVGdk77iQww1rfFgOYnL95bX
JJg+46TrgTo1P/n6ttoF8LUy/cacW0WD/UyE4vOEX5KuC7TU+ToAmXrpbSg9+hFam15GD8kME7CM
7T/kGxAm8j2f3ZtG07Qvg5OweVplzWfHpPpnTc+3E6nDqh1O8ToSIFsve+J5JemydXpYvkjORq9+
KurxwxoJlDfVcidyKv9xveB6G4RAotFp9AlW6BrI5IhnGLBhwjkR9s0IECz/nDhIm74lFNhwjGOr
KbJSYXWh2nPszaj0EPyJFLh22l1fufE92YZqS2snD3XnPUtdRU49shAYYGjL8o2M+zKyAhreQ6+y
zTBUr/hFGXJU7KF1kZGXhHtT9gQJX3JicUbr7WCUL8D870Gn+ZvhdZIQ6LqsYO5+PvqZ/dMYxU+V
2d9D5xAW2EPmN9lDoXDv63lcdn5FsyCz8LL7JT6idEneLFRQXQH7m5fm0cy7m+4iVNXLpRH76wwe
0Qszv3CKVXaYxAbuXb/VhryMO7e3U5pvskaillyMul2ij43FTaHCIySB98F6YdWUSZhbx77Kbj2M
GJu2bG6qovmrHO/YdfJzyNh4aXGX+mUVCbM8YFRBD4oVeS1zzFy9P18p0swSUNVRhwN9Ozo5RJ55
KiJpkEZvG2rZGG6to9gxvn3IRmk8YUTPnK0gVMpWntwvun8i5o02dCX2qAB7d0XJTOvnWps7Qar3
zk8l/mE8K5nLaWY0b4HZ5FdTmKT+hSH2MDkptPHyZVlVGcGfeUr79bvR8tVulvtJhnYlu51M9HkF
zVlIyHMD+ZOWlOcGjLXfDHAGG5uOmhiORRxj05b7OTMiPyPr/n3J2o8gKZ9kO560xNNozi+pKg8D
HpxCc07katiBZANNM51SwIEY2gCj9aUbFS07cKOPnJ7rE6q8Wx66oZkRcReYcfChgQaQXZG4H4vS
H2RTVxuvNJ4HH5CNyuz3oSq+Z3B6TqffmS/7xbaLL9bZr1N2HEX1tDBGHpZm89COwMszOExTgaOa
4/EoCBHbN7QB8Pw5aEfDuqcBCUxtOCbjeE+mERmCPvr4rLzfQQygKbjDkrFN1HstQP4CUN4YYiby
0qzBNpUnW9X3BWiejbXO7lYEwV7L4PheDQD6oA0dG+0qePsFZvkFe0RKjiZp7NeEYjQ3zA1j4fPA
pttckW2MsoMqrNxvs1KnwpzfRn4ptn6vGSYMSJ/lS9Ab16x8j5jL2s04ehz65MYimb5x7b3K54Nu
4t1wGOZ6N3BYWCTY+dM71Bt6exn1/wwK2GtvMlSqgyJPzRwIFtPBqWhgfY5OQT+l3s0ZV+/sx79l
SYRygT+t1v2rHNXJDtTd6JcheQ73rUo+3Ip9IyNkRDfM5bvHTD180mYKac2Q8iCI/lw5N+gIgI2v
KRt6a6ai0VvfMTEYj3vBPuMYsFtuqhuiR3vqgMxEq+JyGV+lQlReS19v4PDclrkeNp0HEdAUGI6c
KnlqZPnbKt1vKlXOUReMJEYydNin5nEygwfPoYhcUsjZdTJdOwNVdjvGH6PiultHeyeBeXvDdHZQ
7yCnFBGIO2mUdEO7GJQo3imQu68wCDE6JUhoDtphPzkcZI/DSOTJyoJuVdFoewED/76/mfK5iqrH
oYIRNRWGubMdmA1Dnz0QAK9i2Pbc4Kgk74MfU4/jyQJExm7MPfixejLEAnYzGD+EgjS+GBm+l/Gj
H4JdMoEUHTIyioMiiEokgp4GR4kxPqpNg4uHIqwTedglKAKjaVYo1sWhWif/SMjkq5cB7+EOPk7t
j6WojZeZy7OBr5NnJ2E0JMzNMBRzTpcue7BYfiKmk3A1kd+zZt0pyZo/QkbTjbBG2krOczz4BJXU
XxbkOn/tmZKwSASLM598zvo8Jt21pFhMVH0zBTQNyRcBdXVmgOiFWvvFp2kRusklK8LW34vLDqDw
J33jB9xq5BIV/nhJGORuLgmQygc4qt1rYXdcHXMo+9W8dadKU4yXxUb41GCyxLeRZH8Tera6dpsL
IcvV8N70/Ow289ayXU1hRWhG5sF2kOOdMev2mBnFnZNQkJNJW9tuvXdQprpunSlo02nPkLYzyCpC
EHqWafIF3wp2aoFnL7U6rgBOGuMP0e8za4pjLB1NMrCiW3lTtWDMQNyLTYnb9rC6SR8NEDGDOQ/z
1T33Y4A3dfx1jSuilk8Zwaw1IjTAR7x3RbtllPEun4TYmXX3DmThaqxXiM/NBdH80QmCq3VgMazf
pM+t8KiE8ED5iASbzkyoO5sMzCQW9NrfY1pyiYb05jCXDPfIhakQ9zMfQUBO80Jmu7R3wlmebFOe
upwrMOUIF4JQCbqSv64XT1GpIA5X29SS+0zqj1Vf4Zx5LnGkbsgF6baVxXEiSvyGSQxsIyv7dcms
klouErz7akDmu3jbQughb/ZwbVg7SeDRJnCNR9GI3QTg9rJINRs4qIxCLRio9xe6HOkfBQub4VyD
DnyfUufLlsayi+0JWDIjpBAN2Z6WJXg7KkI34OxvDGYHKEyITUyZX6HGV1kKI6lw/hyp6o3UyP0u
1CTWTSREF7ygbd5nvmlDlfOigpTTjRFwlniu/Yng8kuGcns9FXStbRr3C1FFhW09AOyrIqwyDFA6
VmQWjXv5gW2GRhzZNo19v9gLFy6tpfXBsyafOiBvQ1BzA/QU9ZZbHThqdW1knG1NLzZD2T7nZc04
krwCjBmtDfXzrAJSfREpNrJM9zOJ41A71xuJhb0VP4sVfLfVmkcY2VpO0/Heq+d3b5i/IYke1mUJ
pW19NDpzoSXPIHoZvoh178InmeuQPojZisep8O7HwWcsI6/Okz/SQOlMGtnBe+4qEu0r5ylWD6Mw
QXXDECVBjMQd04sjndbn0hUnYUku3USR50Qfoze925Zdx9TUc5Rm5h2BI8/2RCpmMNa7JF0e0tid
8AJ69zRUCHDJY5jN65sfPPjSwCRiX1h8ldKhUjkFNgUm+Lokyu0mWqDYEnO+mfqRfkO6N9r6XJfP
YPMCmp3xgXMy7NvU2ercYic2WTzVzuqtYUsn9K+GBGAnoh/eBbLBgxHPSe1t5858M8qSVsto72MN
c0/HhOGVYNA6bwyTSX2nHdZ71zlSXwx1SYExexuXqpLd13xrFkcqaRfqcElKVRaEVjNJ3oY8hDIw
whhvbt05Vuj7+c/ipW8pfcplGavQmGAD5oG9HL3ltRFZuY3tfSloSNfMoTKDmmwlOTCNGN+KOrko
1Oz845xPLZB9yA2BXklvobSSV2fsc4ZIF1k8a83d2yXVe9fOlByTVLQJB9rDKSHRgRfAUP5pYzIy
irS9UUm6cwgS2QWLvm4L+6s0GNhNc8jvF95Qp75xJD3TEG92Bh6VTccVvw0Mj71hwKU0z8NNvewC
KMDLgtyOn6uL4iKBztYwFtgxiVDS1coHZv/KGC0ky36auDyZngHUPG9JFopdWk/ZcEgBbGwwLXmb
vrF/ZgfsVPlsSa/eJ4314VnGwVs1+kmAm8dpf5oG1Cm87h94M59U1POus9ObFeQwZN+iCEmDhUKw
3vYpEa53mrsplyIDh/Unlhis39Mf+ZY3cUDEcsYaZRF0Xk3eS2Dp66UHRgJnjix5p7+devFZ82GB
RLnPisDeG5fI5bRdTqVrQn3P6nGXZezTTGr/tp1fuEaxgWCqvyyHctsny56fows+JoBv0yOxQs+F
ZRsRCVj7FwZJ483cxbiHfgL92vnOK9r2k1eNVJsYU90VxxnR1YxOXJdFwDaVJSp2KHi5NjHZovV2
Pfaad1PaH52Fl6rCM4Fg+9Bw8Db17NwbZYFkKJy3ib6llcxTRPrPhacSJKfUFU/JKg9WSYEuEkL5
WJ2oACDtsYf1bdit3ehgNIYkjGB1F6TJffvLwhvT+ZmZrNTpdF8KdmqyZ54mn4lFEeZb2hPUsNgN
eVDzEwDScoeH6y73phNtBQb9jPJGlImK2ASe5gu5dXEerc+k9j+9cXgZTE7Mwn0h++LRlnUkEnIK
iQCGAk6Q7HI19FwtjHXhED8Mjvk2KvfL8CZ0ZZxug0N2XW4ixuTc/701c5iYmI7deFN0cMBZALDB
XeDN1nt82bz6RnJaIRWC1D4VtlwR7obvttO7zjNeSiKJN17qzOHcUHibLm6GmLOFKmasm4BRcWFu
XFFeNbH6qgUjFOm4AqXE/tSPj14prp1KDqFtjNRUNfZ7E0C1zg0jEpd83jGwtoyCE0WfN99plR4A
V1z1WbozC/cn9Xt0qp4uIEmqRClme3tpbwpJoGjflcd2IjJ1NNstrvDPwhqwi9okdLvZNi9oPOcK
/1tcAw52t/wK12N662U1JuH5VBsWfCdppRuGHuPZeYgVIxRx/LfWxpNNlJCWTfpkFB8wE2t3tUMj
MXFjzfbNAnsscpT17Y3qaAfZYzPTWWcC8EfFl4Odlh+LNb0WNXPVpC1Av2r4m7P5Zinmc5Njz4uT
T0qIT4JV043XTDu3XT7G9jKXZ3IjN6oAR+DawB63cdtRm1+USr2ni5dGzoI0a2Y2AfA2akL6Ebgk
UhRDfapK4pQa96HyZ0EH3Xhfk/lkdiCkg/pss4QLz9+rpvHDagZyV6ttNmdvWdmL8K9z22/XKb/i
tsVraTf3FbRG5VUsLrInbclV4PGu13rexuTH43JiVttqr5kzerSNCXM6k79MWRyWGSxhSjZonpuI
emM9cTbiOV+FE5n0VGFwJcyC1HNohmrVOUmJWbFbE++aCcpPKbqPcl1vJzhftNXkmSvkVRbQ2owx
CuoGD6af7O0+D715xHBskBaVrzcML11BrV33netsXfAG3H8s8ijL0Le5uqbVnA5kOkDRxwau/RHI
On9U6wQP2kO88dBTNg4VHWdxfXbKl1EUEQGqd32q3tKJFvjlFFwXIqYwlpi7RHKiMD9xs5bxHkX8
LfbUDcrtbQwon10Cc2hlZ21JIbouRfWoUvu90lKw0Uspa5mn8gMoT0JxY6yzx39WgcRElEE8bg/s
xh4J1X5rVf7N7veJKVB1BJtPpvIaR8y9vLntqW/jd8oD/BgpJUqMUH8yaOT0FmEr4+IWW7+yD7iM
kPXyxaFk6BLyIY1T47XGDXvNV12h7a6jtyMvu44aV87s6XWwq1ZQNKsoi0Pdn+vGoEHAC2z9wvhm
37tZmIUQWewf9GowN1mBrCQkK9F+cjVlM5tGyAn09o2wzV1iixd3vwyVdWWUdLA6JhHoRHhs1PzU
ZDzD2i9L0B0Zj8s2/UIGk7ac6sFYBqDxXjHs/335n8fA0Odcl0MZRx4jHID4W5t7lSJs3Ksasgwu
6U/6zRcZMG4CLKSnl7ALlmPjMZLOkNOHREe2BP5TzxmNA3/PbrUoVEcRo/QBsWdr87KW/bCfqND7
mXvY1CNAZuqRfOHPUZWXyS7uPqsxH4U1BXsv/vPI7AyX0vrER8a9ZsDulpsiIee4fDdGgKqNQ2kv
Z+s3rn0uGirsKo6/nFyMIRKRH4ENEIEDxNms+Zsky5LfXWXzpWRLjevUw8MXe99pYH9PA/bthUU4
HuMjJGYA6ShWKrBfgwLot7trF+PcXd4uu3RgHIl9aoZ8H/gv8PPAHtYkS6x1OC35aTXlQ9XetrmY
Nnk5P9YJ3efS9499K5A0vdvCZprc83967QLxT7q7xS3v80vrIDAqZEPdXwszmcOhd7giAlLgmSq7
Ih+jjrqk0/TwVURxPXNZO8d6EgTquOzeDk6SCmATODtMCZHA8lqYqIXjQWhM+m3utrd9Pr3p6hK0
qPNpHzvV35ytw1lB2kiQt02XnbKTBNxgF4f+gONsg9R8yxbvHCR/9uDQk+3JQ/PZcLaZX7M85o/V
/BI7GXQhnz1amjjJhhHrjVawHHSjQz/I2Tt77ryhp7rPM9N6LQJWa9ix7G6RWHRFPpSVXYsR9UVO
4oY99pM0q9eh8sut0YsMo0XyBmOEEXbf3jPNZIYYPVgGL6ZDj9ghlENEqjG8yJ7byWZY3eYzti/d
1tUgGNItij1BpvyUfe3QC9uZvvxcmeSvZqTKeKK5AkKFEXc67rPS7OEMcpf8uvTDQkqLiabpySoB
ApoOyJepabFVIVi57U+Rd7Bf6vlQLujMVukGR1scVaXGzZLQmBpWxCfPKz5HRD7uNo2xqTE9DGWT
HpN8uhTQ9rvLiMsGtTIBd6L7O7OqaKzY7ldzaT3FHx0KS2gVBrWrOg1olthk+6uE0cCRYuQ+lpyV
dYPYOZrMnUw3E/N1IR6VdhvULpT0hbaHvCTWjB2KX7aOM/0yThjICMW+T6FUUN5tdF+M9x2Z6dFA
vNEFyH+NLn9O3C4sR3QbDVHDmpE1qaXaYz51ED+4I6SdiMNuzMyzms1dRU25WTwmp7OVxHJh3gat
cPbCHLsdhMjj2uXeRhb1NrUJbFkTbg5JIobrGb298DG454V+kTUmU1M90zXj869XrD8osnE25Fdl
g6zOvhVObS6JXpl2sBigSHR1dlIe/dOuR7RvHW0wFAsPsgyq7aocbsbz8AaiZ1u7l/qzYTRunY5u
wUpaZs1LLVfn4NkNbmbRLFdiuPSEeuw0xG/g4fOKnrq2JE+c2Y2tSDktjFkwgD0gBHKhsc2S7ktV
9lXoWXUcglyp8XIy9drmIZFtNQCoyyV5W2reoli4hJ2yd0MhxCVPoTu5In9VkmMbW0oe8qzAwMRl
z5jPSy/5izuXt2SeCCUmkSxrtGSkP726gYuxuKhOoD71ddLcm0gonFH1JuZT2abFAO576Nnu8d5W
u+wIGpnoOlNlefR6ttJvmzBPpoNg4068cEXE6ijqPc1iB0bMLpjOTUp4C7Oyn6YU6qGy4+2UL6/O
zNTl5E3PQ8ysJzagfl8TRMMSrW51tvIk40+QEoSsk3y1jhwjzx+vEnqoCIeBDRglWZDNZfsDv5lD
tOR3kzkahE/7TMBMPrEbNYMJXYuf1kahswkbGUnYrDmT3RjcGhcSU//tWSyK5UbX9hFQSbNSVric
c6K1fnTifpr236TXH9AzhFsACne7u3WQJmScGB06/gS+xU8LW+7MkgkKWobQawaGTNA9jHm6mekx
S1J88nTaDqnxHvTC345WT+BaVjRnOn/etlx90vEEPR3aXqFpUemwz2G4l4qVfe0esI8IYWIUEbft
Y+7Ey5WMTXobbH1EjSXHSxq9M2DB40N+VEZp7nr/DsYFhaG5vEzaOqyDiSqs+2c10RGRswrtpB5C
PQcWhWK58tsn53RQ76WkReb82VN257PbZxPMXXGaNFYjtgOjpgGdBgY1+6Fnbvw2IY/EaAizJtwp
mgfjp2+mdych16uMz8WIt1KMP7OPoN/mSPC4K58UogB5bwHc31oifjjPU8z2MIfesGVA59O4TK+l
3nKtPaILqjy/N0QLPd9dOOXWttk0WFEia2LP512Y+ENb/5rO/KUmk4pFzgeLtWd/gW7PTfmFd4P0
Suin9HvZGdte/8BflHNWpTnyi1vuUxC4mA2jwsgPlUmgcx87d90Q5FfNwLntdFHCQd4sbYA9kCa4
1QXuNlXzfNP6Wwf3bORrQdrG+LkszS132Jwq2NmIlvG5vqnxgbS7Jb8M7Cr2HYS2YZBf25+cISu2
CvmjbQZxmHZIr2njZvwP4aRMmvG2lkzmGt9o7fOHkRzovpqgncTNNNBmW3X97XkXNotga9QPGOsm
PhXLXPdJsA632eUfF/Wtwkl79e8hWXZEGaE8tIXkrx0uETSxPlTYH/Hk2qylBKv7RgDFv5+WqO1Y
h+PWesrHLOc8MF8H8BKRZdtemDgHX0o3EmvwmmSpYMoNTbsZqnnbx2xkqpk5iHzT66Y7dnp4mrx2
3du5k22nvrzRWMboHdOdc/qy23PxEGzsjwUcYU2vlk4cJRxrLFP6YCpQh7dOP4w3U+s/lDUHtF7L
TdVa/Y0KVEuG987npu+3MFkU7Q2oY7d9vCDyIzOqVH/NowVF3KMtn4/WiyNxFrbDR9tBcmGii1Ko
2ga9d1vREYvaVQwhRes2ZnRwosUKM+cStDH/5v0SxXJSxBdeFf2od4C/cS7GN8GanBPJXoVt2a6w
2zScjQI9xpqvLPIHKHL0L0su8CjPv7Oc/r4bC2QYmbyUC/1PwX0pgSDdG8ufJj84jx3rJnOdKVJ1
leyMkmSEzvL/PBePZqVetJrijQCDHHqLGXrDwvrsrD9C+4feISY7//MkJ+hald+dZrbW9BS1n0GI
Ub0k17PTPvcFZgrFyWUPT8xxXAc9Dp8kTrdx1kPxGO2NF4jvy8QJhTh0kiGwnTC2vZON87qk/7Kd
EnkMsPxcMaj4bF1ixpPWoNvecAA88TOUDFsyR9Qgvu507AO1ycunQNKntj0yimCBXMlmuZ0cugeu
iN/TOxworCphPK/b0ca6P/XnZSzKPbaM4zLFt8SFMPqCFlFYGquOx2smy/Ja1e5vv+qzEOMtVSrY
4vS6iHkGZ6eBIWjYFWLk7L5UZ/RRbmWeCsrZoUI5cQ6dq46WJge90o/GslrnES+QjQ9412SHqqfE
VYHzaxfOuKnl8Go0akXnKrgZcNxsJjM7TE+9n14remlobp+2UOpkERabp/6yM5QKomFtwkCknC3Z
fQmZIUxY65t+D1bpiGeSW3lh2sz3tx+lJE4s1g6J08Zv4o6fhSi+VJ+unP32fu74XERGeCF56zu5
Dh+JgwiZ55dx+pwOmkPGk934SShAlKEw0LF1OcxTP+0wPrHCXuUqf+bzf/C++rYPogS9AJkW0X8I
zI0xs61yk1896IfB9n7bUr36y/BIFyIO7dyAk+8RnBVAlOpitgPCurh36KMapAZLgSWbyAN/M1Zr
x5bfpOvsxc41oLQvK579sKvxiV26WbViPJ+dWhkRu3OctAT+cLU4y97jCqqTZl+xcMfSeHPG7A+4
WY3y3Ol9Y2JrY/w97X9rb3glZwo1um5uO7GzYu6crOnQlYNDJSbox/WXXfh40/V29DMsdaZoyWVg
7rS9xM8YCwa72Prx7F8amv42XYOzxpIW1RZoBKzXWWfi6Q3SK+2u1ibP0nPbGKRWOtVJMq1W1F21
V4trbrHNuVQXczjWcm/NOoE21nZEsHQPNi8MYY3LvxBXPZvShIlO0h1TBq+DTrHC75c2/02b7gKd
UkenNvi7SeUUEhWH8pZN2CUDbZlfrDUNrlE2Qj2QPe67mbXVXv2Utv2dMxIEAaaaXyOL5gqvq49a
zry3e5YFW6GOdnmYLSbBVU5xgql3j/0b6J9u6VhpmhiacCecU/tOGe12bm/ValrXdTXt5tpIoq6g
KGuHQ1Nb1K1owlmd8enpeuun6zmrWIDitKu3ZquuEp/g9sQkdgHHkRUYwzYoDcaVp7dS99t+GigB
VHJnWBT9c938JDT0upwwyiAxsshY7E+pulthqkMVlMtWWdS7pSokepDDsFAJkSWe71TifLXiOnFY
NckJ9GiH/QV4HBrhMuY+Bb9kpHwifonOf6GDstfEwDHTcu2wKU0Tygid2LcMrNyms3mbzSNuD+vY
JmW1s5AHZCXvtB1crDyUo21HkOKC17Xt7ddBZ084LClH4VC5amJQo5Y39eo8xk7+IFhTdr437ot+
3QetdRVzJ2dYNBwbGmREU27zHDWSxM486zd2p50IGyVf+QnFTosvZqhQzZnlzpp0v0zWzlOKqgSx
MSCzYNMa5Uno/ifOp59ioFeRrxureyi7ceSiYeQvbt7sVP5k2v0dpwZevx05Ztnugd/TL1sAK3Ts
2mX6hSRLw76te8Qz49Zp1qfU9V5yTx9M2zl2KaWqoewT+B3GPQQenZEbojv44+b0Zwlj25ktNwzQ
EFMgdm7HHdacv/oabGDxJRxBDltxRNS9lx5KXKma1zUOon5ZxT5V1nNADmvXBe/peHHEZ+nJmDFS
YLQjBaLSJ7ci97SxEbgr/9mE4jbGzS3Aownn1fTYTWgxKmEYtvHkmcExAu3i9qFikGETrMupHoMo
W11SlHgKHZOTAyeFNqu/c/3+wXGrz34gq8wwPVj7GNLM6SkQyMtOwFiB6z/OyqJgcyOWXDrQMBKw
4YrngoBOxk3Ai7lO/1mbY2TgUu1IDdWZfSstj8xQuIE5mvvYxofLLY++wOtaF+5GpDWz6Yz6xJ17
3znDjdtrP6TXyLab0LqN0Tl35SiHbY2nZ/ZxPmp1bY90gxPaKb3xDcmBqEe01c3cQ5DEl2p7fLQz
/fKytNiXekckeNbGzGq5r6370RpfKhMJDCrSZSJ9bzDYPQSSooRCcWZa5dIGhCeVgZ0wkwVxgOo3
Hj4639qNvTiNngcPpSUZsmDNBmjhNQiaozrPrVBnq8nGMwLESltvNg7YR+bNYLT6WA2ifciFUTyw
rb78/98DzcD8I5wibpsyhgUZp4kV9q457P/32zzR0NOWWMPu9t9D2AHoQ7ji/b8vks9Jzjru6627
Du0DOkz3gF3ssTWBd/x7yCHe9aYLzMN/nnB5VkmA6Y7fNo3++0II6Uzpz7Zx/Pc8zNb6XnfE119e
9d8/zJYcUgYqaVvzm/17bJCDCnHYuWBc/u+xMvNDC6jP7b9nwO5acLvkCNpuMd8KPf3vP+zt7n1R
z1f/73FBbQBKZ6ah9X/PtzoJxUKc6JPaN/99uCRa7SbBYfTvRf89XjYL0VOpe8deZNfaXXyXk+n5
1MUYp5p2Vlf/vpRBU1wy4NZtpvPxKeiT8tru0BLrZB65cyj/ngyEsGT8RoW1p8+zyeL770eXPhjC
BLPe8d+XeRnkewYbRPSfF07i+URWIaLZ5W37EupcYf3nqf/eyg/aV7ou4vzvneaMyMY19hMECZ4+
j111YDtthP++zJg8Pc+B/Vx1Br+Had46nTU8/nsdi59Eyui7078XcmtMfV0dxLt/31W5Gy54epmq
KZv7f/+4Zdfvip5LC1RWmoajbGBdzNUQ/vs2jubmnjfMDj0ZzKzil+dU2ZriuqKp9d/XKYZFsx+o
94gU9k4pJ7tFYk93zazLO1rwF+dA296DqPOiJsmmhwKkZjRAVXhc+k6GMdM3T9RefZjMsnxRqG9c
d+78mq7w7LzS9d5q7dab0hibD9G3v4TKMi7Z16/+lFffuq0ZG8ydn3rFyF76zZ/SVBQVPRU6HE04
mS0Lx2rexZqKZtOfUKuw5FZQaITMsR8QTUy5M/Hstdmn9EJ+aURcO2rtfsreu/dw+H9lc/7u12n/
abInoHobgneb3u3mf5g7s+W2tS3L/soJPxdObvRARZ77wL4XqdbSC0Kd0fc9vr4GIB/L9s17I7Pq
pSIcDALYgGSRBPdea84xwyDqV37mEo1iy/mFMHm4mpHJLWgMXJ72uWGGpXKQmPw0eX6ZDsiubHKT
cLLltDkdKHyKQ4EbSUx3uNTHuMztlgYSs8W0WY0XSE3FWjadBVHvx88g6zlFPk0fTW/z1JsPhSlW
kipDIR7HTNe36Qmuu1xvPn7V6UBSOvU6KelpTUOm63eSQOffePT70xw9G470zdCExEXSAr0iLSje
1LkeEAmaeUc+ZtKykrrgBoiBPy9kvXqKI+mk6Fnr0iO+DJbjfctj/RmBt/3QGopFBHKFbbY1I6oq
dr6XklTdm0prrVi8Nnz+Y4W+uNp8bZ3mq56CcvH0Je4BXqAhHC6JmRmPnaGkc9dth2tb9tOVbcTg
duKy2aHut9akNjtXxJqWCzUPxT2KwgBgknfORXidDIpyUrMY0IJqtLQm6AXWoZefeOPQKHLT8BSy
dFqrsBaOYahF6zqHkhIlNLjisO2Poa5WazVBVZBoNP9rTY6Pct0ra8g27lG2FWPNB8U8hCFGgJQb
Lp+yXYLoZJ1h7d+oeuBdmI0wpZNN49WNdnAljLeKdfisrNz+ehrq64NEVebvoV1T/jZUxeZ8Lcj4
XjeVzt23Dm9QTwUHss/WrQPbFNoy5YxpHwXPdZNnrbdsiQtdZIWg6+e0l1gpSVYOnGGp+EN7mR6I
lzXnKjiJ1bQpj+PkBieuq2b6OuPWRnB3QC0bqo+7Vfy8+zjPCygqW4pT7GiCvw2k+QGqotKP1v9c
ZTbYG3xKrAatTUqKChrLFjMwvoSLClV4gWinW0772tRyLszu0ehD3KQnxLhpn9mqi7YHzzRttZ4T
n0CUbaat6UL40+xNQHoecmauMT3omu4Q3Mxn6HMfes6CVq6hbOsf4+h/LBTQdlfTrsy2EpBuxSYt
iFDvoqhaCKVFXUEBpVpJgcZrRxykt8SNiB9TGkJqWUp5ZfK1gBBg3EltMpx/bJd5AYCPOu7HyGkT
cD6lpvHh8xLTgVR3qyuDljrMaQsMTFteyU4vNlPhPpEifgnemP9ip6sbYiPJlPinE6eB08N0AB8q
7eDx5GHIkI+HtrF1xwVo7hXqqaH+c+XGObIWqIFPVA1Lmjx6elYyQBX6gB8nrWk4qmbyniipffFd
jDd2Tj192h+b9g24D3Fjj9PdPMcWI3k145N0n2ZQofSetGmnT/LltL/2WBG1dfZAF8cETtQRrxrQ
uox1Imdlr5X2pcm7aTY9rXqSS5OuAWWuS/tpVxGEHJ22P55Oez+PNzbGtSiWvv22f9r8bZ+uWPI2
zsNla1FDJfeq33tK//1BiPLi1/xfBw29eOyZ+lc5wHwgsjB7omn3pmuZ8SyZyX0ly9VWM1RtbcmB
t7RjFeoHDPh7LZVpn+HwSBSL+6krw2UqIv+BxEtCjblhosqQlqXa7y0oW04fqAtU4dz/ku7U53n8
3mdAPetS+erqpUBBmlqs2Ftp1z5sFLkBKypo3c9Eq7obJ05YWldYuywlfs5s+ZF8cukaYHa6TxQw
g745IEjo6lUeZ9FDI2ii9VIkryQsXE+GM+cC8bJ+aAo328l5Ea0EBrFtWrvxvdX3W4qRybPcqimu
J8fZx14TXDua+236cYNi8QrmXXplpnFzcly6DN14wvh7oKCkpxWgDUwMV1uDk3wJQJIepwc16epj
rtXIa3ULxIHEKj1HIHlUFV/rZtMYvJzjU2TaeOC0/ffNH5eYhsdZ9hDHUbr5vHSkIgvWpKZa1jnW
gK4btnBb7NO0lYQY0MwG7P20GRSoWJCnblurPJk0BKttSQUEdZjw52kuFQ99Q181SLT80RzoW/td
VD6nUfyAzKN9JaL5WDMffS8bA0tW4pJgnw6z1MImMJNYyI/laNvF3xJ3KGQsVxvt9jE+8Qqf8giX
S80cwpwiZzOfaOn1tPl5IIykmBxkdJYN5e4r/15qiBFXAVIfLMPL7VWZIfFtO6Pcemq9m7amh2mI
Po6bNvPRXaS1LvWyyrz4nZC2iYWvK8alziq9AaKgYL5a+OPhaUwhOWIeRdREC11nDF+rryzppd3H
KYoczQvF1a8+BvM6nWSSJfRCNy8YhrjIj5/xcX7rxAXvLH5GiaRg32VVu5pX6LCv3TBOrp1xyeGL
Aq3Oj31WWVeLkBIY0h2QcDhXlHMhLOuQK0FxwMvywJpYvxXYquCNGeesNEHKBujJTd6Ih+mgDtV+
gQ4k24gMnWDVqNk6MdG7RpXq3vlOai6zBjiCEnT4qLB3Ep7TYHXrYuN2iFDZ2Kkrva/orznvScOU
VC0q/TbmWksEsuGh01VvkQURBiKUAjdUM5cd1zqruqrfDIVD4dRUWGFismNtDtRd1apgNh01VTqd
fWU6B9rzAEZ9PzplpVGcTBRrtNAL/yU3412RBPp9oWYmngoXHMgQ+w+ZRAFhHGD+eia91JKiuuW9
oBf5ONPgjjXP+lI501ui4m7m0W0b4VAC4OlfAseBGyVXKS2SyFy3vaHsA74jkMPENR3tID1wf6vW
fSzMk8bfZ2mGoXpJI+LvfCGZt92ILILHO8tzzVqXtTP0s3jMYKjNXj7S6owoXELdGnclKPiP2fjw
Ma4qtJRsC+n7GdORqu9JSG41hwhCzO30uJcoEutrQ629m8yAWeEDeltOm9MDAzTTqK+Z2Y8uIMBD
nwOmfQyQNcqBVEDarWPXGsm0jbs3kqg4tl4bL8M4qu4VP3idXmpZ/ebrrfcW8F6lmN4TdDGeY4Eq
2mvjOZFJTaEItPJ+UMf2Qeu8a8nHOYkdyTPFir+fkxvoUsIo2WOpsvdy1dt7Wp70t1qFhkQeJO4q
5LuhIA2bQ8l06PenTILVhVT7q6jL45qQAg0fH6m6s5L/PZRnctR7FwjDTBcWj8m44/OhinwCgFG9
3g4YaZd1R+J66XfqIU2UcOnrgfSASf6q5V34pvvNWStb9QHfQkJbvPynoU5cX01TV83rzpntfx/6
21W1QZCxnuYhZcRnpUjUO+EU2a3b/LThN89yYygfR2T7pyO/n5PZWbsuCwcRypA3JIuXouM7Fsc/
DVGhLaenoQwQwB8fMjuAMGldCbhd+yIc12vT0wQGrUSm6q97p23I8MVuUClZ2720S3R3j2VEW0e0
ind05aXdtB/jO8XTaaccdxZc5HE0TT87mU2jakOu9c00oJz2Tk+nh9zS6ZWZdTDLIGd8Hz8d6WX3
qbYLb99znz+7fDQ2UUdhTo7z5OwkcnKenjELva9opu4+93eOK28slcb9dOqvY1Gbfh9bwe6dwTio
wQ5b7nF60AF98j6KtaWZx7BLqhrv9/T0c0zZ0+74fcx02BA6sJaGYBkfmaF7KwF/3ydJJahPj08V
CcXX9Gx6KF2+u5AnebPPfY1i9fnxczs0hnAVxHDMppOxOEJq+u06lCtp0pSlwe3Kokf20zWYOJnz
pO8E+poMrxa4vsb2z4AMkrMrvOScR72JR9xRF3avxD8f2FQNAL/PvZmqmgs6repiOnF6AK2cnMtN
MY6cdpQt+jCDKccan0ZM0szDQLvxSBhCPps2sTKl61KFtDRtKhqWUQmv5mHa9A1/wRekcpvZinIO
Y+122t36sFsrjQy5oE/6h1Km1csSwtxORyVdXJGkOVwIytZuymT4uLQdafW+DeoMnhIn0fHol3CF
WI+Ov5YcQRNMdUk9teQqPSgOyST//Ntq42/LNMxb0UnqHj5/2+mSIb9tXAJoznHprycSeszXxapK
XXTRIyz9g44+8tQ/N/PSw4lmI6GZjk4Hhi7izj5tRyJ5jOQo2UxbfZzvuVVi8YnkpR0w18UW6Ptn
2G7doqSevexKs0fK5MVzB1DBKWUqRHSSo9N+KMBnTaM/TjRVD+10bo25Hv5Zl0r/jN7MZWnRXkLy
Lw4A5Pe11FkPQuHH93aH68i2z3kT3pXj7sTGZ1OEtNOrOrQeukoN5hTi/cN0tDICMjH68N6VUU9X
GhE7XStZDwWmsVVSBN1qOktRWsqRdRCcbCmy74fgMP1IS2rEAdIrHcDxRzlBQCO3SKT1tNmH/eNA
7iwMqzK7LV1nOf1Iu6I3Jg8kX9dNpNxruMZC3zpWkUrHQwjMxQRZHUnKNo9trtN7CWTDQReq3fR9
pIEb+nG4k9AwfJ4yDEPPTRTEvs5Xq6rjOvGaG9ermxuCligdRohDHZdNkDcEyLT98+cIuXbu2kCN
jtN4Uk/KtdpgtJw2i/GCYxd3vNZ0TlvE+hymiL22VX1d1X1x1SX47ZkAILUvJD6tAkhmrRrum3ep
vSZ9I8MpRifojlkDGm7bobIw+rfBnW6UL7YqJW+hoyB/MfKvqqLnywoy4YFqpHHMBjknA8k2nwIp
X0xDc4s+n9IK63qIyIbrhc83iV6010NmN7Pp5xmYFKPGyJ+dDKmilHdMxqRQ35eYKpepb1gPCAeO
09AqUB4bS+BBVAyZX4qKzvR/SJ02n5uso/7+P4SsoT7+D2nMnGr6PxS4hu78JH9BvtusnDzUVpEI
hw3igHihAPa4mzabIkwWiieUO60qvx8dbFf9aVOESr6haRSvcDvTJ1Gl4F6Qk74QvShOiOHbbS6H
5QZsMhxRyY8WJty8r33fPCCB1r5Z5b6MpOG9yrlNACEPMJRz9mA7xamknpnWABdaNXlu49xbw8uK
wd9FbXagMkdk1Pjst80ayDMxw1o1Zx3A6Dxve9wRxEA7VWycIlldOp3kH2gbWfOIuuty2p9bClog
jM7JQdXTZVq1REa4NWeotk/wi91ZHxdot6qpkaolj/F6pikOmoYWdNzKAxcVT1r0HwebwpOXRdFA
JBgPTEOmo3ajpHsaCFD0AxpUkMBWUeHqR4365tEYH6ZNL2qN/UC45LQ17Z9GyDH9I5o+JmTqJMD6
Pp7bpmQceXq88ki9mU8Adpyudxmg/xvfRTBZyugsJhC6OZR3hm2FN7TTvY/9WWTOa1kpn6Bt4DZv
3qCN8x2G/OXiZpqzcUEHrS0vSm7CliZHJYnmTW3FHAB0/SygNi3AOMon0KkkoNWRv+pyqbwvhHzn
FmELUoegrD6xH/SADJVANsNDneUtGSBqD7W/d8+sMTBjJ+4FW3l7UJXKuOjjg6agW9TTSx/4xkgU
q49IMPf4/9BaFlpYbJWBacXn+Los/ZWoWLJN+6bTGg8Vfu/X8XranA4Iv3gHW6/vPoeZKKnMMo2v
MG8alyh3yiurkeafAyDLMDUL+tfPy5Sqma+rAVPfdNJ0oK79bhFGnoPlggtN++Qq6Qi79uPttNmk
jrFK/Aw1hCAbx3b1B4sl3b61EQFMm2Xfe0tINWIzbZphelfR7jpjpnJucKivyqrWH7LexcBmX8td
oB1pXYDgd8U3ZFhiHRQZS5pp3/Tg+0l5wHOFbZmxYkjVlTMU2bZqkke0wFjPbUdZyMIKrts+0c+a
8lJTW8A4Q1zFFowZltfxYFqk4bXQfLEQdIeW076PA072qPaKvJ+2QCnqZzt5mYZPe3xdFlsmrT9f
J4hSgSqikpaF2TQYSavy0cVD9XENFhfItfPhEfOLNS9sOtMBrX95vAH58F5vPrcc52Nruld1UC4+
jzW/bP04b7rJ/Rg5nUfPqb1RWnrV4w3wx8iPnzceG4E7/8V5dueifnTbrdv24RFnY3jUQ+e6jvtm
A44lPH7un5597Ms7GmYtygaGf+5OCu70s2m7HJrXyEWYTz7D0Yn19Dg9mx7KvIepokQ1AWJ/H3Bk
4Xc/bWumv0mFG++ClhzKj8t8XqEppX4pByO7b7z+9DBdi0lBM/vyx3/84z9fu//tvqfnNOrdNPkD
t+I5hadV/vXFkL/8kX3s3r799cVE3WgbtmYpqhCYSHXZ4Pjr87WfuIyW/1ciKs8Jusx+FYGiG0+d
0+FXGJdezaLIK3Gno+u+6zGg8XxarFEXs7srxQhxiiO9eHTGKbM3TqPjcUKNzezWpvS3C6e5dqI0
DV8wyGunIdODFefWPCnQ++YzyW9tJiqEBEQrNwi1UzHo6sdDPMgnjVvrjt4wf2toSdoJVX62lmS3
nn2Omw7QcyNAM/VBJmc+RVE92eSJ1R71JO6O0zP1x7NxBOSUhGkculOPpcnRUeRt5dfpJfOR0jpa
/9OWnYit7tn96t//5VXll7+8rlm2kEmXMVWVFwBfiPXrXx60YUeAiR4S1lUIWrEYhrtm8NYZYs0t
hjrzuh1aWGp9Eb+2dXhuIq24/xzhSNqw7GoFwIfrZLteoQHrd12UzokRfAEy4h56NfVudBGTNjwe
nTanBxTCLz3BZAdPE97N5/lJCztuHsryi2j3//6/q2j/9N/VhGqZimHBXQKRMR7/6Y0WO0rc167h
bqqaOxY8+HnbN423rCPZPqKjhlFNV6QYH8LBLa+m/Q2im0SP6KGwBux3TDb7XYoYc6a6iorEh54y
xU5ugD9tfx6fWhsECEz/k//45TNTTp+h1zTrC9/1qt82/7F+T0/P8Xv5n+NZP0b9es4/btOYf/92
yNF/LdKS9vPvo365Lj/9+2+3eK6ef9lYJpVf9Zf6veiv38s6qv7+7I8j/7sH/3ifrnLbZ+9/fXlN
a3ppXA24R/Ll+6HxXiFr3Bt+3FvG638/OP4l/vpyeC/Tykv/6Yz357L664ti/6kZuqnbvPaqhsvo
yx/t+3TA/FMoulD5LBh82ag2H4MEXJb31xdJsf7UDdPkg8IbRrd48uWPEmvHeEwVfxqGZetoUGFl
CE398vf//Ptd7+Ml+6/vgrJsil/enpZswSwQtix0XYDqUadP609vT7+oelcfRteGTxA4+ihlwZco
UgA0sNisEL0AZ24WMe71hVF11GKCx6BCwpvp3tyhKODJ9FBz83mQcYsDmJFWkefdKDn6aQI4TFIS
3U1BssaW/JnTgB3QUpR0mYBXWqa5jRAPn+dMqjQWktCMGrLCytQeYxT8Ap8iRoWGEr4Xj/7h9kGE
FqFprtfBFTDQEqlMczEZrPzChLjQeGS8igj3mYwIClvnuacgPkttbhZOZROxa0XaTgmbrQkKWCk6
+rSPreCu7GJ5mbMM2yHVUmcswdU5SWPXdiLfVAlBIX5CG8OvK2UOtQ1arTvPIpkiZgW3Q2CjiNEy
li2cNEOB3hxsKBxek1OCKt/agpLNsJXTlgoVtcQji1XNYe3Gnb0JVn3c0BsWT31WGWffKlTCJyh0
maqkrPD/Jmjq4x2za6KJaD3bjenuQql6GaS0XPfyJSrpo9UBblZjuCY+MN4GwVrjtnkpFOmxLUJ9
4QjrbGXKnV7VMRI16aIgnvQtYyEVsOSUwTvZufwAqz+iDTZvEvTwEVUWVlDZAzKVLOJvT5qMAYqo
7WZIQDP86ejeq6UOQ35biBx6it3wk/3iTqrdaN56Cj1PYjtQqKQbFRnyCIZxWUaiF1Oy16ykk2Bo
cbLAGG/dWMCPFtAWnQVoNNrYcFPLFmEHJixZBGJFvYN2Q2MspS41IHLjFDaEu1Ay9GgOESNrEwv2
PqYM6aQ+rcAGk0Dd4pWjMsDYwqNr0Dvas+LCIqAHg12sCV7sSCw74nPv9Zkhp6h0WSlK8Kp88Ke3
FKnELjOLTRB3+6C3Dm48tGc8rwedZOdDU8TBLCVDMhgcxG0gqWdGTRJ0aGba2bPXKHswiah0U2Jy
yOeZUu3HqrQoAY5qOaAouZdxWBnlu1f1pIImVjivdWOT8jU3Yl0f1OGE66KCN2Gb87IjlDSUkh19
km9hZDtbK+1XohTfetNe0K4O52HWAiOOjKWJn2lWyCiuI0TCWmsRGC27r9LIRNFN8gTDRLIXgVGf
JNHXawgzfMob2idpfKavukPOS4UGpd1aQ58rJxaQUNkPlm5vYKmoqew6Nrp0SW1mJjlwC/R5j6ZB
42ekwoLZYVGjQA7GzJBJY8pdP7bpWdUeSxtLHdxLKvtkDpnhKg2Dx9LP+30Y+xu+PI3F4FdkmDVb
FbxlV7RvuoJ61BqyO9siZnZQoHLVGjMDoVBm1qzuseA64LLwIzrhQPc+9p4SdDA40flkDvdM5eM5
6WbeXFIATyOygtc4WNug0+g/O95OIt5Ir3e5+0DOobss/MCdKWqLxUnVblIwQW5W7ovUPhn0anHh
ddD59K+xr1GNRj6Wegb2nR6xlqppdxi3Gzx9lTuvzOZVccl0LPJtp6Ehs0w9WxeKMUOD0uIqiTqs
It2IRki6JcLABxlMmlqZm6Kwd4VmbQbOmMFLf6wMrV0XuXJjiKMXxve9fqMQKL7ig6tWjrruYuo3
6sjHgI230EMgXAmQdLcb3SsulkToskpRPZCRezQ7C0Omj2uisNpoLYRycKkEbAILfy6LuG2hhN68
8IKvchuLnW74TziKs62UNm8oVVcgV5dSUO1RN72aWXgwmnQvBm2fwLxFtA862rLfA2eBFR+f2inr
4TTS7MRZK3m8jDp3Iog3czIPASFotM5KyiuZaR5wjy069LCQ51TwD1Z3icv2oa00qslpjEpGrudB
HobbDn81FNMXWwMJpaZyd7CD+kJOK7NkLaHJOqjdoqmGhZc6SP8Bw/SK+qapqr+w9SicV4DIq5Hi
T8drEeSuQ4kAAKDv9pvCtfggZEExftec6xIaZkJ4HmxqYBMQNVey7uMsCcy12eHI5F56HybwE0sF
VqfvE9wOEChJ+3ek+5ceFyKG8IvaBPFXLYeaXXZjCDahsrUZuoRC1dnW5FXrSv+UanAzjDSFRp6T
eBUfES+8FaCzFkCSyxWZWtcSXfNZUhrpalyZFQN5hAXkhnWUwvDDaxUW+SOsvEWTU5Jr6wUFxeaq
0sMXhzcFfvz4pSvng4X0okhepLZ35oGHCBNDULtzw1cwQsWypBc3vkCPZGqqizKPsduUNn46iCeJ
R5p15ezB6NqbAj0xy+Ov5FvHcHVgFOx0mkAI1gmn94N12qRjlF8pr+xYOtZ35IFR5SdIcJ0ZoXvy
DeIX28zLVn70qhdRuJBjYwdZ9krqULpb9Bhnw9DVm9SLlyT48dIPOf0DGWjCiJsJFFznBJUhKzfn
XqVny7K70fBCUa2BOqbZzg2fxLkWpsayruuvqtzepHw7bWz/VmQqBh43OUPW5LZUoghvU5jnlbyr
qMrigZWNfsvNE18gjHdqfFq7gphRyEyPHDNfilZZu9aW9ahy0PV6acYIZz2DShVuhntPRNfeoMk0
OzplUXa8yJWlv6clRfOQbJZ5NvAFqlFyQQfByk4rtmZn4tBRg2LRZtEWO5cLe9NIFwnMDEwf7lp2
8fiWAcqh0jvkZb2xUJICGEMp1ljpu8ZNaaZ3YbJS6AISAkAgnV9Rq6BE1cP1cqIYD/x9Ult7jb88
tcSwXuR58FRV/e34UcIe+M407C21A7iyUrrVW3Ip6WJTr7VglNGcw1xdPoNjVDFXmc+eeMzslED7
RluqffBodilESTVeIJPfqhBu6OAsW0AEXRS8SYPhr9MkQApuDKvcNXCY2VD3SXvOKFAJ2jRYfdpi
38rRUi3VZck0RCPmdJkI+ZulyzBYTMEfSn4DDBqDQZhLJpM5w6KtAPn5oA2s+1jKgDF2uJvg0rN8
7QqbYsnfAasvdbBnIbINbnqMaYV5KqwKCgwalAJa5zyu8xsd/aoe5JfSU6ONUmLhHlq+q3QL+YEG
ur3WX5Uax4YZEmbumfGBqmvN1w9eHgyQcymitm3E9pPbAEG1AJSm4lqNWaoJ7HsiTk4eZfxNX/Xf
0oFoQb1JZQwS8p1TQ50pgnQRZtkVVB1tD2vmvpQRjMfqhtAb7jvtrVeQjWYkwTNFyH6JmIM7PPKP
Be2Ks1Zp13YEX1eLkrlGyDAgWu3eRV/ujXSLQNva6zz3cVDEGA2i4pvaNXtPcqC6+c0pysO7Psig
CEhSTeMFaAxxoKt0BZWC7liJBiLTRjcjHwaRQbO0w60oCDWwi5gpGbL8vpa2NLtxtpDLbMfG3Mby
Fhwct7rNemzIlZHtmjJbKVKmbwR/FnQiDt7LS1R7X31rx6soz9IoP4KvPvNt99UhhA83AjOY1FNG
eiy8oEF5zvvwVcurY1XU5Iz2ATg2US5l20IA1mL7d7INXdZVLU5BWx4xPWirvlPelaibqzXTL74M
DkPpHAJN29NhxcEk5w9IbS+ZGj/pOigyKbZIb8uKc41vwy3Sb3QDC8fpqPmH1SpPO6w59FbLoliG
YV3OW8EWTnvsH0T9ohaixTDXfU+eR4l1L8LuFcpPuZOd8FtTQeWLG+7zQvax1ci8d/LizXZji9qq
sY+tDvRBkDUzYiKs6NmrDHuOZPgVwfdblL7krQ+2L1JDMk3FGimUwF/kiE3dVE+miaF1AJWpNtT7
U7611hoaOafcwWWghWBia+7BjXRPPZoY8GflY2ftnUxsKlTISon+2afuw31SBZBtBCcht1AOCU9c
enEApt++diXNX6YNcp0U6XEktRfUtgNA/P4NACV3JnWBm9TB2xVbvLTSYxGIk5mdLZH36PTDBYRn
3DsQf2GKF3Pk1QFu0MBajUuaRdIxjVJq6IgExbNGUh9dSGyrXAtnzFwR2psJQZgC14gYzkWuMjtP
y3yG8ulGr7BSMf+9bXIbCjmW85VW9ecGFeEyVZK9iWTAKHcQl+CYlSxpoMnTNw4AhIzuucDDETPc
qKW4oaFCgEudFiPeMBtjTFgbHBV6I3gl3Cuna28hqT22ur2rrArBrmM99Ap0UajaKa+teKFqzRcb
8UWofIgNpHaj9XEyayCQrFW+fObRvZW4r05aMxGy+K4Glwe4Jngyde+IvPubEHAwHKlYPpY2X6cd
MFi1Fkc+zikSY/3OdSCONi5fg3bTQMlUTjUmxlmWVq927D8FcgmO+oqaGJR3pi2Yf9pTm2Y3miPB
pDP3lriWG/dr3KfuVq/rYKWA+exZ0tUsliWRvARBpJ0lgymCHiEGG0xerhBXret2s8wGEhNJ9jtJ
LdxRZTOBQPEo5/A+4ti9SmMb76Gt7GgGKEef/jOTz6U/MjW9MBqOVoev2woE94FaOhjc4de9icm2
8PEKxQa0ca/luyDvpfA2qcnzLJJ670r5IS7zlx4H0VGDgXGbooNGxqbCO3LthZnSAIib5OwPZLS3
5d5o+Ri1atOvrYqqhGrL9wnp0Shb3jPedLxhhwNTlergk6O7BUiCftPBThn0XjZHb8qSPd2QH5ou
i9Lxr7J5LurmrJNbNQ+pS6yboy5FV5nb78mf1kgB8emg2sDL0UmOwjbz2HMLAbvy3OKLmVHVmVfY
m6VQAgCDQ2AE3ff5ltD727JTNvRvX6QgzCkHIyljdpIE8ACp716rafDWYkhbt01yMryOsoQC2CtB
fR/y+y9M3e3mIQI7oRnyLOK7cpaPPjLDM7/a74oZnBHz+7y4+jrOaWyp5oMbwV1YePaB+d6zr9KF
7Zik6AJ4moqgx8mMS+4p9dIwsB3iH5upFLSXjWc8IPVX5xm1q1UjR/6x0xJp6db0VCloIrABLEYd
xPN5s8rXlgokrnwTGHzXGIKsVWDisQ+bDQC9feWB/OhieoRO6O3g+d4AFIJd6DClU+pyVvvRexhC
2+lVE3JKi1dsb3nJxVWtO0rppzrIkbnC3aiSGtN+r7/iEgLVZkuv+ejglKKYNapnHWJS0lhB29tu
qK5kTWYZ7hDFBWitCrLbFjdeqypiZ7Y4XTy/WCVOSa/O0ux9kBXODXNmUKQuItVDIA0KYfWIR1z3
iRnWa2U1BuQOWuhlCqmQWIom4e3RyhLJCFVKK8bFBU8QUlx0kNyQyYNo680D0HaAqhSeYlI1Vizr
XwsF5UPQt3eibomgQMJR2pKzOAqXGyYU8OuigLmCvnLhq4RdIKXbCyUrD3Fq7yhrYcY3tkOV4d5F
rW6W8prqDNPFgA90VKNY7UW5rdSalQK4K7XF6khmo45aLl1IZV9sx0h2pFCsE4JuQadBwc4Nn8Oz
kUljaWmRBc5y0JMK0j4sWeTHebK2SFVX+78oKf+/VIt/KUL/q9r0/48lZZ068L8uKR9TelbvRfFc
/VJVHk/6qCpLhvKnrGmyEDIcFWHZFl2Fj7ryeEjR0H/bwtI02g461evvhWXZ+JOGF/1/nbYXVs+f
6socMkxiXWxdNUeRLf2w/0ld2VB/KSvrKNNN2VYVQzVtUzWFPTaBfiorl0ZEhzsJWY47xRV5sQt6
i0ugJmvSAOZqVq0qfMudYeMGEwunxjEwxkiiLoTUQNR8kl0lLPYQ4+M+2Ji0S7L+gfr1hmDOqzht
TxqlGjDC+zYv99yVFyqQJl15oRg05xOxTYN0jKVdSFGOnyPl/mBtTa0g66ZBBgu5p7eWBIMlTLEQ
SzGLWclIvPpS30Wo6YYq3vjGY4UsqICT7ytUBYbk4NDmlzD3lwNt7JoYwtrni1HbhHo+E51+VOL2
TJA2syQT/88e4+J1Erg3mel+y8yjJ3XDyEH7Cuwi0P1FwChJQlPZIFQ1ABVUW2IYZsgs+wKwrg2P
S9sZ2XDKiaBQg6seBn9XAlUie6zMIVkpG8HKydOORlIulJ4JaOTthAR3tVVXUY78LeZP0hI7OCJQ
AGBTrwn/D3lnlhy3rnXpqdQEeIMd2Lwq+069LFsvDMs+h33f86mmUdOrkdRHpOyUdX2P66+oh4qo
FwQBbICpFBME9l57rel7qsTLAgBuVUAjCn8VOeOEzFNUMfpr8GRPcUrifa+CmWiuhoxcbNd6cAfl
sdfdJxzfm2KaAMXYNyFfZx1ztIqNU9z13zhQ3QFchsMUCr7ePZr23w5vfhIc9lYZ3YVJ/CJwY3g6
GEZD/2yQB91qwMTw+9hxw+nfvUcd4Q737tpJq696lt6N+XCdOeHeIotWQDNbozVgdeH9UEFjWqTh
FwV5La2s4U9VHs0SVqt0POpO/yB/fG+hpV/CJj9DWh8DX/8/rlI2JHTGPwe/Tl+Tr+PX/3ZoqzD5
n//9f9TxXLsPv/t/vV+5fk50Xr0IqP0LcnMWIQFBmK0axObPi5dmin85lqm5RL9+hMve1i7T+Jcl
WLhsV7DuacJiRXmLidFlWDB3EijTCYzNi+F/Ye0itvYeGODqJH8So3ZtS7dcnSX215ULGdgq0TO1
erK8ciNK9ZDimib9YJmTvc/gNeGZTQQBzbsV/u0Zew9I4E/9zY1dl2w71m3XcPQPcXHLhfucjOHm
CWg1+PtFNbM6joh4omAduvEK9dMIFzqULT1nIAXijiypZz5GiJ07gzNzDbgyBa9oumKDPjjOsHpv
Dtaas8pLNI2rICy2bKbuo0qFYqxdDl6zaFV4yIdgRSogxACvWipIacgWli/u0iR+zIvXwKnXVpke
8QWvapI/YN04dVp5hLploxrAaod8Z2XWUnVTSDLwy0bWl76uXuzwXpjuo9qokByUanXluWj1ZBGx
d5gl6gTqI9zWZvi1CybCULn2rWwNSKidRx/xPITJvoR+AyQNungMJ+4wky9n6bPV3aZq8Bzwghjx
rI2cU6xquO+sNoZOvHAXUeVc94n9WAgNtaVhM9+wbqpd16OpVivotVXOTe/ChGSPQbCEImsHi9RS
8cxlGh3RfUD3rl63MFQNBDwi3Vw2QJ9XeCk4IaqLTPW+pUWPF9SHGYEcqqzPtpkSfVfJ78ZhQnY1
mYW6mxhLuy8+u563mqb4JUEyqUHUBwjwwkiGT+qg4LTrVvagPakmmBZoVgoY+CAPURaNaV3DZ3Eo
qmOoNPuswk3qxUubcw1E/taSQFs27IrCWmZmetQcZYWnfJF41zG8pcSXEhjv/vB8ar/iNuz5h6Gr
tmrxcidxRHfnV/67V3qJT7gdNKV66udAjAPYShwCUa/dclyVobgz+xi/Ccyk/Y0ehY+d5R8CN1mR
Br6IE/s67DpgnMkyi7NN0djrsCSNwByfoUT/7PN9JA3fc15sAkVsda9ZZiTM1P5fAfpeIjTROtfv
IhfqICIboefuwOmlV2meXAf2rq3741QILl/TGl1EIpRqZB2Tut+PIuCba5cGGKrWHw5lRmCgJ3A4
NDGS6Okqz6NlDjtWXZJXSXx30Np7jn4BWb5IijoGwiPesgrLW2gBSfsSSFbxJML/bLM7iBOBU7Yn
jRwoJ3zC275LcSoKIG0gIdux+ML2Yk/G+LWti22DZF8yRVtStG9TGLEgdL/xjeGmKMsHl2AESWUH
Twtvp+4mCImbwm0AZnatsR8avfTW5ic8BOZ1rFdr2xxOnf/NtHn2UxIkiogwJ7y7LhstDSkJrVlD
3LxzsnbPr2FWI9r/nzwOGiTmnLl107DEh8ehi6sqzXqrfqpU97Gw3MdITVa2v2rGYjW21WdCat9z
0uJ6bbiBWWYF3TEMnZzZqvze6+D6zxYoLt7AeUuAKzqiz7NSc39dRDm8qTrpUMlVnxW3lserfWyX
UHIc0XfeAYVGgSpbwgT8oMBhX5UQDA9iY9rdKR3QCcSp1dj9CnabDYvGymP1rj2WJpJRM37hESmt
XvASOzeFlW+8BOY1EsGNKnpFGWRQD22db4eh/awGEZQR/acKsrCiNfh8A2jndGXhfIWeHRmBfGP4
LK6DvxhVfd21KNI0SB0M87+juO26bMsR7xTGuOUL65ipMT/1fJc32aIp6pNvdDcQGS8jtBVSezjo
aAZHCdoJ0Jlp/Sl1dciTggl/S7ooKyQRWp5TQpFB+cm0uhuvL7Z5/N0ldjeRfKcMMEw5HCz5U3Qy
c/DTtnWx1QblVCEoEUDv2uRgNkjyQ0399p+fhXlL8PGVqWsCNjfel+z79fnN9m5liMhCtERYAOH1
ky16HYhHLTVfbDh0Lmoz2xoKcSxoHt1ebJWI/wWo+MRGr9t2iSgWmzmir6Csh1Tg/B2tdEF8oGI9
xNfV7AdluoaybjX/vgrcPZNRgY83t55lLuCa22rVc+ffFchDDXn7XDvZTjeMp9ILv80/MJ3FwOcV
VhF78EZ319qE3oznCp7If/4W7N98CZyqbAPuYR3Jlw84LxOpYRvarAZ/hfk0r4cGd+519AIrsAiD
F/1pQf7tDWGmIvWG5H3gdL9+651SGUrRs18w82Yv0nyNeOfSaIqF7R+aUjx5dn/ADXSsIP6AyQqC
4me3r9ZWK641fF9EL7LVH76Cj1sYuHXmv9zRXA04kTGfL98/CIaIfdvou/4JR8vVFJU7xdWvoGPd
Q0gKLtE6do4F5wV7qsTcVLa5BXsJ+gHyJLEohFin/BRBXAPmfq5s5AWdkBAgGYAe1BvQmvrfWQVW
5NIf86D8PGTZbZT5h5IVXO+yHbjvk97lt06d8CKBXV5Uz+bkH7oSNa+QfIGo4s28sPDGc/5rn9M2
uk5x6oJQX1SJcYR/BSim/x1qxk3nCyL77UlFvI2gUyScrzU7E90abuqIW7IdTOJ2lU/aKh6r7qr0
R2ikMlAhZLGgbTV+0rCF7K744qfGnYnR7KPCMw22hMTkAdkYgDX9H56J+Rl7B2olR8TSTdjdcWGR
a2B/BLUWsNmFQcD3j7wMR2VzYyTe+X/8XzoM/Uf03i/+mP9o9f+gQ8bgSf3P/pjF1+zr96/vTzSz
/ZsrRuj/YjPEMUZVbd6ErIA/TjPwS3CyeTu/OAYeG3KwETuHF8xEpORyftHwvViGoQrLmjvEf+X4
Yv66LIBoZo9GtofFkmDxmdQP61BeWpM/xqlz50R2Mn3qUEndW3qK9p4/5NeVUhVXFhHczaXNT10S
H3szf+uRhsySw8Hr6KcaAAa+lm58UUqtv4Jyc7oZ1DQBp/fvHQW80tuoqmBxh5P44LvtWyGrLAtg
n8Xc86Fb90OxBmfx+dJeGoO/KqGN3fXAwa/buSh6cAmRC6pEViEgrv4AT5b7lstvSH5/huC/6Nq8
PMS/ea4g64F0xJzMO8t37+IxC06VG6QHq2oXoha4WhLT9U+ywAfEdjxmUali2GlnrOWn3m6/ooCh
/OU5xZWj+eY3d+oQ7TaL4EGpgaQAdLP2nQiHk50iU+qYirn1I4eEVdWNywN5vVx2flseAK7wL2nm
S1mX/bKw7aABk2hAU/2r3WTq/pJAumC/kw+4xK3y3vOjDGd6EaFyCcJC6EkEICD8K2xM7y+leApI
2f7eQEcKmUM8PlRGMa0dQnd/ejn8irjni+XZBgiFGI/Q8T+aHx5MSwT+ZOLquXNK5amBLv/Q6k13
AEHzdpWECHj46ihWsnew9e5wsftd22WsS+LNwUOZ0M6/Q4WgPw1O5ZFr/1br5poSp9/LvjDOfXMN
mtbxypyJB8gyMx/0VgVA6nTGupo5CwDAt8duEN+muEgBo472Nm81A07BESyRlgKyGL0BbOBY2qt6
/vCGMbNE1nOY6FKcG0NYz0GYF8oq8gA4Dp4Sn4LeFncTKlWZ2mt3ORIrV63hFMeR1+SqMXoUeHU0
GRq0fP4KXtpYUf+aWfWvonIcH1WTkG4d6d4BSgJn8W59+403wprf1L/8CgDo8wJBt0ET+CQ+7mZE
6IaRUnfFHUz0llst1ExVH+pOewmiKf0WOeoXWPy1R8Hfga+hi7ZaGvSP/2SAJkZ0PaJfQIqJxGKF
7RqcaH0Doqe+MeczMxQQMZgxp1lf2krHVndF2d6mFnSeWZrnh3LOVchUmPbSfMgPTarr5+qlt5h7
DTQDST5vbhXlOJhKdA8NdXTvQM20SwPBMXKuyg7PnHBgsL4javejTcEdYjRleZBNXlP5t6A07SDI
5je9EId+CK2DvPLUicb2Z/3SXdXNfZAF/cYKmuYPmQWaPu/w3v+T2EOYmkbyCkkstq5aHzxGU1Vp
ooeR8cG2nmy2RtHS08Er2NEcG44dKPLnAi87gpUfL+Ftj46AffPD6N6asoKg1rD+7Tge64cxj9V5
px6dZ/2t3flWZkS0XzA39LXcX07Oym8B3JAfRVdIdriKwW5tSLv+VDejR8zJMyDsdKs7pVWrYyPG
m6Ifqzukmas790dTICJO5rJaOz0M5UV9J81kEwiZGzmFbPp1HmnquOV5akESzlGBCZ5cfcNRCFOa
410JJ9FeBN2rrEGSPN5FYRbsiEz3sOdFVbgYEGzYuCHIofMIHr9dVfco2MVsh+HNFPbOUNIHy/RT
GM/sadtGTn8YaqOHMhkZ6WXa2JDajYF3zc9r3KlWlACB9tUbMHjqTWlE0HkGvn9uu3TkOgg83q3d
WrYhwzbMwFdjkfp9fAQB+764tOVN8tXvspnM7R/N5t7aH2AraXW23xZ4/fVl0qAy0z89u7OP98Oz
6+pCWDy0pjDNf9umxKVuosZcFg8F1Brla6kihzPW5nHMdfMorxLg2O+qsmNs2q8tWdKbc222DSPE
jZHJ/jE2By15SEpweT+bPkwXQaHQgfCz0pXaW86VnEv1u3oT+bl5IMXROwVl9rmpFfHYKrp7L0Jy
CsQoHru5aUpRvwjrWe2CJkQfEdjWyuEoq+yTbPAX/Otl1UnCZm22Vb+qlcqCkmcwdz5pDws5UyeM
cN14uAJTkNtoK8RlKvbhXMgrWSitCwl00ol9NaIwADqPy0uPvJJt0vAyTk5j5imShZcpLuM+TKOE
4BsJnKPUNM9/mUuXM8hxWmMPG5gYAFnNKfEJ0o0KCkJ359oIHssKUBmW1aaP02ujLG5k7Zw9P79o
lSQYDklqzcn0owZHm1q+5cMX5UMH9d+OPGDtpHXG1zrN/e0wohIMP1SXoJP7rGd5D3kvBrIo/Ewn
v5Qi0MBvmLXyWbaPBKIQj5SlCV808CQnXF7GySs5Tl5Blv2H9yebmo/PN6ewec+D5pMQpv5xtxPF
LWkPllE/jGTXIOKhoLiM8tqJl990gJpwOVOenC7t8koW6qCnV4WDPO+l7WKHrnELMTN8C5deOfGl
agfqzOBfHT60yztOlUsij1mw7Myf6TKxvPL0djqQfHHuvIy/fNhCw7sZI2Xxnz/doEDLfJn4Mla2
zZ/OKtrqIGuXQt6sC6diqSBpff4AcujlU9iuMR2mQVvKJvK5l6Qu7vwkcL/u8J3ZX22rwEuXqOU+
sWxoIPPuFRidgwofqlaZpdi3BifkI7y6CMJMdbe07GpWR/KbYZ0mqbnkve4i3p3nIdv20N0q07Dr
5XsROZPweLZkhxKSLB6sSt+3d0SmtORZtilhPYteOPWKAGgZfhtDdDPt1Ouu0L6olDtF86qVOgKm
HEtRbmu/eh0UdMDrfEqv27mQ1TFQh12phXeXJtmOfFt63Xixva9rsZVNlmlZ6pW8JFUkO2oe3sbf
TFnXpXFCrFT2Xaa93NiHYhaM/akYbHigqqqHh94cT27ZjiePH9MpLOBt1royAQ5JkvZG9gx+Awu+
mDZo13B+qMMUZpJYH28cwPs7aZI0IRgwu4BYK2lHYld6cLBdp/hhTWwmhzXvFAEmGs8ytf+8lQWX
96t/0rQ5dxk2zaYwCO5xSue3+s4/mQIQLjLT8Z8VpesRvlkjLR6es3rxpV8qP3pkHjCV2NCCJ3Vm
aqrGNzOkGwApBzDpt8gHAqNcksUAtLsi72bpmXEE6moIoDuzMtkra6J0g4dcy99bxDXotXm87JRm
Pck3y9TSw/Mc8g55alyl7brg2T0MPMoH/JxJu3YgBn+7DEp/ExpGuktxI1dXUF3biw4hy1n5wtx2
LokxXaS3CTBYUMyiG6stPB3UO+U6Kt36LsEreIBfgnAVhJWod7bkfRWeuxkFADLD9ovn0If5D49u
spe9SS3uUWsHpY3K+SLr4NO2c95pTpAnEKRp9kNR+unObev03NvboXevtCfZJ+1dtKvBLwb9vjcb
UsAI6Wx0obkLNkjJDbhkBEERT2t9OKiUqqyJK8q6Zv/mUnZVWl/t5dWI529OgqJ+vuznWVw5i7yU
s8bOjO2Dz2nZ9Uq6VQGiXNV6bt6WczFCO3ld5OhEdK6BODkFpM9XRWmiuIQO/bEIwXAK3wl2OQJe
Jzcf63VjeNGdFmv5UozZ8JS7oLu4V/vSV+0jUVb3L8eGtbBh92sXJuD+trtByqW+syutuiMdoT6q
1XAja1Ve1xD86pVsIn/4zcpwAYIZDPzQ9HOgqTfGsZzG5hqkZkfOGbFbiGaj00jcHUWRvvsMhdLJ
qnXre2wp91EzpM8X03I2zRL2qwG04J99AxU1O7G/V2yDIvLUrg19ui26tD5ZvVOddJFamyppvsra
pb0G4gSNhHIF8D88m6JbRPpDNg+VdmYy/D1kbrVBR4oOdu9k53VtvO5yBdhrZpJ3VfThyYC7bNlP
OhvzsmCNqZqXHFb7lRgt9AuQRrl3I/gI0QvrXq2g+qxkWf6YGDZkPzn6lybUg895oW2kwWXuDgan
k1WYf5i7VDr0iRE/Xk8kNK8bCE8XnYn3q4Xx5DgKCRdUtFcLAVfNTF5Tl9z6Kerdg5Na7k0cz4FH
1QuvM28cV5Xw9T0SnNAEzIW8km2y6HgtpFe/sxnwNu+mqr9xyCdfqXYmHpJgDK7LXtz1tW89yKa6
0e6qLg1Rf1bFgwrN1aoJoSuR1dLKyPQc7LsgpjMv+mnfW961U4cqrAIc1tCj0fe5gvjisg1DDR91
pR3tsJvO3Wlq6PtzVXaTI9ta63mg7JFt5+7zHD3Qyi2S7/6rljfLic/2IlyoRbpGa06u6k5H6Nbd
Zdxq/ZdCgxeMNInvisdhSuRD+xAlwtuEajBtIVpo71sHr700+XU2tVaaU+2r0xEtbA9yHNGBoeZg
WXZwucwhmKSrtxMTvbIrgcPBEd5J5eqajVuBDugQvkaI8HRtMHwKi0rZTKkYNu6kH63GhZDRQJRn
NNTrMm0Uf9FVCP3E8MB7OWp3uEGyu2YCBG2mRKu06q0pMrL61opPsn8gq3GEJppUUpECsiw1gZMv
sw7yShZKyiZ48Ik4jpB3veuQVeHa3/Qg7DeSyypuSZuNMhJutJnAypiLIkjgt5L10zRjkaWl7LoY
yYFePOIjm3myzmOkociyA+Hv51GIK3jNi9dI5Gg7JJZzg9Kg2PVjCFHnqJoPIXIWVz5oj+8wQp1t
YQl/bxtaGtCJuLzJgnw/kDh2kgUL8HCKEKEbYWMY/P3cK9tkbzj3BrK3gxF3P/bQBc9jwzFNSNzs
Zyl42eMNxblHhNXenNOxRE36YUnCy95D6hUBr/mSo2OBPO/cJQs1Vsrk6mxqFm/2l+535mdLX3HL
VU2WIu/eobnvgErfq2kEf6pImr2sxvAK3YaWupA1WVRJnW0cspwWbTWGC54+qHqC0IJ/nfdqAuLn
S6JH02J2gh6dOAMjkTSnQUvjL0a5SQcvX7HShnsjyeqnyEZ7eeafNqHzWHoBaphk2BsPelM+yHYt
4p2c5G1/bNCPuG9KaGhne7VAM9l2FOvkOf14izYheibFYL30PQrhwZRmNwNMgTcpKyzQH/u+yPKd
05HDIxS/2KkjRKeQ5B69uQmcPXkzP6vySrbF5sZy0/psJUdLe1lcrEprvEcYrdrKdvRbjIOVTitX
MYdFNNO0egosKVWbP4etNW6ECTU8bAUjgD5vH6bVpvcNknHTFpfjs1e63gGtpGjgrROs4o4EDUWx
BJBqp33R8/VAkudXXR3gTAzNaMcuLv0Ul/AxwaD01XLwvzfliTSub1md8UEazbwfUPkjoav7AjGW
uOfEJu79MSkXY4FoA3RFS/E7zkV4YAExSp7GQKmjVVqyCYcLyHvH7yh7z4ahNLdK3BaJWX6LSNW/
QiM23jqqCogpizU0Ze1ZTlYpc++qzMbstnOvOotM8JW0bnP7h/XUpeQrab6NYEeAxrtxI65DpC+v
+RAkdrFlWcqqZlc5lP4jEYpW7f+tZ5q7pQ1s5yE7xOpGjrXhAEAI8de5sgJSzSs5pOjYo0nLcyPL
PnRA/eDuvBrpqc5Ovqm4EshJHKfbDv/kPs0UY2U4hv+FVXENhVl6tvBskSK3lh/hB27uiw6YuYNS
2E4DLXCvika5I53KyEhTIJO3b7fw6IcL2fm7AeM8INJQLFbU0zC429QammNW281xmox6XboQmcqq
7JBF6cXt8WInr5J5hIaaGhsQ22A3/mMW2XGp9kAnG9JX6NbgEydH3t1e5rvYyWENyRV9NxanSqhQ
MeARJJrIf972eI6N3DeWLUe+W9jWEUGdWFOqCWCYFUdghdLKeRZe/DnIg+5WU9Lw0Xf6tQcO4zk1
Y3VvQQu9sGcrp0Qdr3BcbSd7w6AB6BKb93Db6XeKO92ataF+0gTuMeHhvyaY91YUXfNd0/Act7Oo
rWxHHoeXlbTLMsXmC5yt+cD4vc3ye2APaBiP3kNK9tYmgPug5cSKBYT6HpCwAJ5CaSKngQmo20bl
dEBsikQ323hBk9w8BK1mAU0y8U+aemUdpwTaiKEPiI74KajGwGlfo5CXuewdjKEtSZN9yQlsn8ee
pzv3yhFoFtwohQEDRjtA9Brq/q7T5qQWarLoZ4JceQWt6j+0BXOvNJk4u+DfZQ1aanrTX8nGnF89
wothOafyyus4t/dlW1nbqLOnoxkl6tHRgk+WDr+7rF3a9bnzQ1sFlBApKKS7Lh2d2arHyzB5Jdus
sSLp14701f+GcY4y6cIGiruUxh9uPgJFOsSVvoYMC/Bom0QvKqJsC6FPyQlaZfW+19ynEgXUlxEq
0mUsOnuf+rp5WyTTAjRMMme2vGo1+ye2pW9VsFswF1V4+W/0H21mCWwQZgm9RqpoOg/7XZvkQGrm
oXGCYKHC0X1t2X29inPEJ+TvZKzKkVMa36IahHun9FJk5VJluK2L/tGGTeAgzWQhh8Jy8DZUtsEg
pR4HdiFyUF42M6ivmxY5h1IS/q1mU9id8TwhSswiazrXjtcWn9r6M4xwxjN8LKDBAMTNbnLj+TJI
VnUd/axfBjFOd0ttH/sTgd289suDo2UBVDel+R1kWLD2tZY477lnGEtSvbGRRSuAv1puM6AS+0vH
xfg8WGmL8hB0FOfBpluQjBZ1CwPK5kVhxmKb97V4zDQNiZgmU1dBJMSjEXrjDuE15O3mahEGxsn2
nS/SVqt17b5KSMOYR54NiM16aUgSqJysV+EEMfk6ZPX/xq1aA4nLRuPImSnnooQ88q3aBdd57Jro
zP1s+mlmKGW97LQmInX+x1B5JY1FzH4zdfzDpRMqVsSVZT0soM6dJ770XoZ+S1EoWBRZSn5cpiqk
f46tee1PuUumIio/M21bm3qk88vLaXKGRZ/7Lcnx2J2HkNnmEm7yF7JN2slCEr9ZqDos4rRuVx86
ump8dw9pKynfPtxHdvhN8+LrTQQxqA3vbyGG4/lh1f8m0wt1BLT5buxuJn2YH1oi5DjyUeKcSQ6N
Z14mvxvkl1G/y/3+r2pgJxvWfveojaZ5Anz6HFaiexzsunu0DYLWVXSuVH392qbQ38ouNu85GZah
2MiqjlNsK+c693bteS5ZkxMyVxKZ0aO8Vxp3r8Tt0T3R4duFsVzsNT62arA0O3Zs9UuxTGoAVa1t
slAEfb0rYBl+6tvAX2nKlGxSI4ifOrNCgUKASkVuLHqyOeNtux7aYFlVnbY7oFEyXsmqEtjFNfok
z3IoeJTuDq/iWtYcwGFPA+xWzCJvZME+PwBnPVVWuJ/s3r81SWUcG1W7C5xcu4tsxTqipXYNBl67
k+1emwV73QYmL9ukGYuBugFUly9kWywIcWRg5vIxd5Yo1SDEMO+Q1HlfNOr6gRQ99ySbWvDSR82P
Psk+WchBToh6g6zyjNf3xO8OIcRZp7HtXdRTWrgHYTDMJ8ieNM70lh+iM0xMXVb5JMH7qhOHi3oO
sXuRdv3Prlld/xVTPntmAamRq0bKgwZ20P7gma0IAltJ1FefQr8aV+bMshO07efKDAd0Q4dqnZf6
+FJw9ifLrP3sKVa/FRpabRHUwC8W9mTsv9lf2n+1L+d5OtSFIL3oP9rL+X/eV87vmgBMpf08v13Y
5GQ6eOTztMqOQTRzZFl+/rnI0AHrE3fYxemUfR6IZkeDkzxC1z7cVK7qX8l2T4tHONxjUojnUfpU
fLV7vbztgB8/BA2c/XOz0eOuMkceXFlVBMlhQ1+4HBPBtLrVVg4OgpHtlz9UrBfcshiRH2aDr65H
oTl7Nl7KSRZlkVuHGBjkpUlRK5Y7We/H+CXoo3ora+86dP4RYOKbYtHGxttUOqy7C5FxJvBVlc2q
mAoU0Iz0WcD9dYUoFMQG6M0+c9jlBDQNT4lVW7edVtzLZr2L6v2Iu4KUijF7TpMCUUHHnzZyDty/
EIumQQw0h17YxZex+T2uOu0Aowsnl7JBfkoW8ELMYQ1tUkEhmFdirtgzqi000tJYImMO6eG1PSUV
5DPzqA8DihZvVFmZf2d1BxMbL8R+afWEZ0I3aRWyXTmOEYdAdRTtwNsgFTYbdc8/QZ60k01R62Dn
1yOh/1S7PlfHNgelXqEZRyaJcjW6jQ2LPhPI+YvOauBQ+NF2uYecXtr53hCcwq7cXZrkgPk+CJGh
5S0/3vk+ff/2WaSxbbfjAkbD6wgnFKQ91dE3p+qYzVetk8CdIeuJNZLIFxEC2QYYXmwuQ2Tb2fjn
NG0Qh1uYU84D3s13scsEGiZOB61xkE/OQq8hVVI9wYZFK4qDr5ozG9XkFwdZZOb4dtV1KT3v6rPN
2VyOlObmPMeQqWtX6czth3ZpMXG++AN8ljyvX6O2tgNVoyYz06BSIZXsw3oUiqDR3WHwnt5gT04e
vYqpstnWEwGQkYFwRL4QAmrebD9DA26huftRGT5dmuRVof/l8gTdXJqtjiSt84xAj4fMPEqoWTTV
7cbMoTaXQDR4aZzbEKI1CybUahGS3HOFEHZ3IMIlHn5n3LjO0pTGCfws74yzbAf8QN3hQCR8MUNq
ZBGWerznnfnWJmE2FfCrPVSbwZVE0Xxok1XZIcdKOznV79ouY+U9evDaK5HlwbLNdAvZMhPpZfyU
uXRcRjNHv6w7qkPuGQGSlaxOkqh/cOvzkHfWkHghpy7N3WzmCIkzA9qveaJf7yDnPg/8cIfzFLJR
n52ochzTLOSQzlNfdK99NSLFRJ4SouqmC/Dao0t+LQvVmszrfLKUNVFpApdzR6LngXG+bKFSliOA
CAp7aUJLu4ksKAH4UYfOZp4wLUp9j9IM87t94G8u85wnq/r2OoS3S6vqbVK6HMpmqR9Z5Gp5FGVR
XcuatNARFj5blCaCPx2OlQ8WaVs//PP727D/LbIq+I7JlyTObPAW/5izODl9GLUFWcOW6/0lIF/o
gDQN9qEkMSEghSvvUQq08pUS2za0Drl9kN2t6xj4Dy6WyMl6zdgfTDeAMll2wNNrv9XlQDnFuR8X
CkENPFhX5/vIrtDKum53uUcSm3+PTltATork7fLyCUDR/LjHxVoNiG5UkBZlOEPA8uHX2o25tRkT
Lz5Whhrz76rerj60eQqUQk1FeqTskHZZF5brqWMTgONLPXg/Cx3cT7GW9Q7M83qYbS7d8spU9ElZ
IFaqHtitduR6Jn1fshOZr9F8PwXC8zbnRrcHEiFHSfugn5K96TlkCsYodQ4FjPkcA7+gUTAnlVfq
Ma1U47HRwx3pE+2sqyHWiZG0aJ1TjbJ6BfOm+4SkpXHIqvCIU+d2UKf0kFqkKBotiihTmR6aEUi0
0hM1hhQyoZSt+dib9sKugbSeG971SYN6HisKOJmFDw5Od6s4Wsu55D2IeDPVpX65lbySNrJXVt/N
CIHmQniQjv2z3WXYh3vIDtl2/hPknWSjj5j1KrHrv2Xt3Csvz3/au4azgU2qWdq13hoA0LK1Ghvi
rqKABSGtjvqE+8/UodwZOsf+SrTiK5lu2QMJt+W+tlJIbVuyOUs/qDbKEL9abersJHO4MkvtKAo8
IqGBpuWFUlx2tAkEPoFnn20lG7lj+/kuUckg/kBTPs/r5uTW6SN5jcmsajfOqnT8OTuyCJWTrKE3
39yWHhQLYpa4w7vYHZzQ/Szto3mQiyMN4C/UhXKA7ChmWkWLEPzqMq/RZQ0x8Kzf8dqHkSXKYH/Q
k5PT1MlJa1pjE2rTizY3Xdpx4aTvqqVqBFCRFtnqYieNexLCgWbOU81cOqwxABnmqS52sjNvx3iF
TgvL7LL6OwY9SQwX+r4RrN4N+c3OfdnW/jascDilspfjyG3mRv2JbHXnHtSh2OmtO+KSxFgWUDuT
jeyAY5JVbyIbduqab3JA7vrO/YyBh83MhL54HuUSkzlFRne6zFFPrs52MtQ2io1FOJr1LXFraIp/
3MXMfBJtGzWaeSDVO187IuPe7BPDa6Ci4Yc7y7q/1eXVpfiDjeyW1ud5LvUPU1yq8uo/2mlG8llD
Gmf1O7Oiat4+JdzSrwqpX+t8hnfKQtEKAUDbT7orWR+U5rkNRmPzwcSvoBO6CnSsoeCod1EXEa/+
Mctlqg9tajyWC1JIVeiFfxjLW16ql7Fm+bnXOS/Lu1yaz7eWdX6/ziqoIMCV1YthrMAM56CatsmU
GiYjJS42+qwoEJrjW7U0Ww1vAVCpNPKSm6qdkhvTUOxjW6EiOtdke1miAvLPr2rN/IDoJ34Ezbet
skNUSTaynQ+8BmBrTDydxfiU5REUlmZ8g/aQDnkvRG1dChueB8nzRk3rcd/aRnQyAxWZ7n4cHh2C
6fDuDca3AKH1IjLNv83EXKj+N9L4UtJUlqJOrL0XpukhiDuiOhCawJU4X8pGafahqnQta71slN2X
0bJNiRjMzKjpwZ7a+iTXzhAoWXQxCUuQhswQKEUE7f+i7LuW3Ma5bp+IVSSYwFvl0FInexxuWPbY
wxxAgvHpz8Jmu6HReL75zw0K2AlUt0QSwN5r7SJuAV2yG78jCwyv16TR5ouNFk7ODJ7G3tyTCZJ5
gTxnNThLrJrXGLByp2X3WWHx0xa2krOGFUjZgIga2sZ+t9ci6r3LKQ6FeJfrOAu6/yTla6rmJAuy
JS8lx9l3cUrSHuhSnoF0ZmCHnakxyl+9O1mayKBCUbqBdipimDs2zhFnBpBJEmaAeIMKyDxLpN+P
F1uKTVHIngd9cHTwpnMb/v2SyGSZUskCkM+C0QiUflZUJechNuKl6UqAYWGPB2MUKfzqan0ZlN9k
P2Q7LZIJMgbvwpD2TtZRUKBP/1cqb0B1FDd1Fj73ASZpo8oPiYTMRJHfXf5gYzldPIMWFXXO3RR+
mGbgGJdejlLwtjIrAFMKwA31/ccunACIY5V5tidZJodhXzXBn3MrxJtxmKUx4OhtgMPVTX2gALEf
c5z8oHaob0OgGedIPFznWAODUIWF1yJrw2utejVA9g8xDmtWbVXDkISk9gFt2M/BdKHRfRiyW1wC
d8wPMoa55YzZSVTBYzqE9iVsTftimSXo6wz7zyyzpocbEZlwHEvuExz1rAD+51xIpn1JFrWZvwKq
KOCV7oLSuCh/VDyeHpZ5qk4hKY2e9xYV76D12guL+hwGXrDnJk4nAqeNHwfDqTeA9Z0/j2H4RNSi
1iB2yMabvpUmzqsAGNE8N20S7ueGTUcP9J6LU5bM82cW8idpW39mgNE82uqoEekL4KapHqIOR5Ak
Geh4kbocYE+bIjJw/KxsyWYwYu/BGNXxZc853vHKuAEC7zjWKwcksmew2E9vXabGJDRynK5RT8uQ
OLQFkmd5JOUs/fZMvSUWjf/RvTOliH4nrsAtNPc3LnoqMUUo+I56sc/NvEYio1djywonEEiExxM6
7OsrXkFneyNjwVZOYfY7wR2QtJI56fHZWqBkjNi4jPxngH43R2xAZSbOTLzoykCkvsHejI2i+mpE
bhI3zGOIvJ9lGCV5fAUI2GYqJv9Mo8XZkOspFQUygtUG/tA5HKVwQbNpynqs9skkykOcREJE26KP
jiWWdKj3kWpDoMn8zTKORqz4Uw9YwywtBiB1vI8HK2vwtQEzeNSPX9Mxb14So2MPJo6yUOONEtZB
tl+RbNu89HXOHjIL/2TTj6avZdjd2GN1cmMP7rifY2TEjcT+VnvwbIFXE9dHMo+TXCa/e2vKsBID
eHkxHozB3yYVA0auGt4Z6iHzZb1pGxzR3dlltQVkXjIcUfq+xm4Y+HhJeDMN6c2xAR5jL8OdvhQ9
g5ZhIxHpf87HcDaLXcmb5ikyWIO3/AxozjWKF32kmywy0iZ5fg2DxDl33twFKADO5Q7UFCNK4GBn
mAHYx2f/WHPHfFxMZJDhHz6xaUuRwxDhpSmiC6ph9hGo4g9uaVhASa1R7d/V09egtT+jKNl8CQsb
/BZ25gKE217khsnnl6iEXNv7sI8tyMm+w+90jXRKUTvttTS88I8qOwRI9Pg0ZwO+YUluroQ63kKx
Sb3DtyrdM084n5B8iucSiMbfncjKi7w3p9KV9qE2mDzgkH0FhklgzaGK6bG2E/5lNkFKUPlB+JwJ
gFGYZjPhcRchN8LO2K5LjeJFBCYIP8IQHFFiPLqGRLpl5bmvURV9HXD3QKIVRHmBLRAcvUdbXw1R
IVY+ijQ557FngGml5nuUODaXgoXi0ksAtfmTA4bkxEjAxqKEAK1GzsAgLMDlxN9n3vFjMSmeV1r8
pWrxpxeKyzISiz+y04tCshUj4CC0LWnVotJ5X4Au7jaS+smWlp3a4X2xunBfGe92vWnget7j0SKV
1qd38ciiEbwDNEpRbjO/wC1aNZHl5egdm2l4kzhehXvwnKVIBmkBZbw28LcCyP0vj7Lm0Ovxv0Wg
iF6IjRT85fGqhaVu8WdoDx8nAzBBuoxQiywP9yI1BCLOAOQjVYqohoNy0EPyN5xf2iXc330tCyVj
di4znMNVFT8kft5fBhMpt+9VqhYOePZxHICO770iFanIGXC+cVJBMmrSnAM1Awxhi+hXIO30r4HG
GvlVMrV/4oTRBKFz5l+xqY2NsiDlX5No3JpW5/0IWvlX2Q3RRxtJXrvET63FNI6zG1MDNc1k2ro4
I9WmICfzry2yujYdaHL/HpVMQ2SD7ugCwPLeHPAMGNZ6oTAXcQLaDtPa0hIhQ3WOv6aVwc3q4Wax
8fsuxatqfMV1qGVZQssUilfoLtgaQalR40bnMvxdw2pGiubovlKD9/I/OmTmXzKZu68AdE0BR4Oj
ZVIWpWdf3di6sZ/T5o+gTtpLeuRHR5VSZE360bRN+cTAeYCl4SecBtefPOSEXkOObX4yAoRJcZC+
k21jVY3RDHa0cbueH8dhrj5xrwQXKnZoYrfiH+f8M/nMw/gWojOs7tii1mgvI7YHIIvzlwzkAVuN
4zckf0frIMmdl7bqpx0rpI0D5YZjT37sgCxdGS9GCwytufPdbw3cg1/uYZxO9+42n61dCV6zlYEd
iywawpNliYAj045XB4And/ilAqZlEb7boCi2ePJypDmSXdt03SoFFwiQ2RWRYolv73X0LeTNYFSY
IMMZauezHZuo81Y6NVosC7noaGQzHIdHLH7MPba+T4IcI148KAUlPVIuozZhfV4+cLwLCGzhL+mU
ZEYWpDRNMEIBshC549gIb8BhgIcPkg9Q3I8kcsfaWuwLH3ukCeE903Oj8Gfe/GnGQQoMdzyH6rFv
XnsbPCL4I8TnzjGqSx4A+Bf5Ijc+tfwO/vDsR6p8ur7CGa3oALWB2348PzVRVmwDJy53ufr2DV5f
gNrY+sQz13klEfZAkRMlgytAt9zXBMxVSFqp3uwlyCDIPkEO/GYIZ7a1TWQIGyL7MKjvFWATolMn
6nBNVT4BQHVQZAHKRtKCkQwsTJljXEjbgZ8HFdMf30OQ1MVS/YQ3jXBNPhZoubYxWE4O+Ga99iM3
jsT8KZsevKA4CtoMGRKiuzHAOoCEpCY+0BY1Dihg8QGbBmNNJ0oWhRXyk0C63J1c2yZs8IDbV85r
PeMyD41VdBSM+AdwcZpgZpnEB7PlwPrO6nilelGTVfc9wzTfZDh0f+uZNqpNuqH7iuSG9mypBmcb
7dkvAYQGGDiMly5Jh96AlLrAblq7IAU40ogaHeL3LmRkGkZ7zhOw4gpRiEOk0BPwYdtH4XXBvgJ8
JRDqAabQY2nxSD2tIDvy0Iq+qN48dCgkSAd7Umjjuzm0sQ5Fk+t5batMVyx12vNkbZn69eadn34c
bgd9D7QvaX+UICJQGmI2LQAV8RE+xOtcqcHfNMqnAH1ogxqBGW/ccrBPgZFVV7C6VNfQK6wj6Dae
CCFGy6k39sGPsq37Y4Y1OjjiNDxNX6fRxgkdc1vVbbnSMDT3NjS+UwPv7sWpLMuJ/6xGLz3GQs6n
9L2Zxmw+uUN7qoN23CPLVRbA8IAJ2S1jlgDXl4RkrdV3Ycju9yFGZ+6KlXYnUxpmvUi2qBvs9qDz
AdoVDqEAwJYZz23hhs+cZdeqNtMLjeLRap/arlyRATBJjGckwf+IULCUf0tZcsWNo8UuLL5xBNpB
UB2g5QGXTjLaB1Jo+A6tqIwc6c3k4qPgc7EehwGZolpYh459oKGObWfJk2kx3PQaAbQGDwe/Mph8
wPKgASY56MS8GWlalX8hOXIfUA1D49oELroJ7po9Gd+oW1ACkR/JavmXy8vhK4Bnd25aB58L5DKD
cLCzVdYgezIbYI9Q6rqCcC9qn99YuEn7HxYUw84BSQIgxOLPBlARSISJT2lQ8pPjDvzUM/etN3ch
yBH0mNRkeCcLS5Air0hNDVNxqBdVSkPjpUtSVBY5ay7jAhQ879PGCSrnbsbvl3EjIxsKcTPlzWXe
TEdWuqErDkUvdnlefyJ5fzfjIlTT3kQ0m60hkfmadV2FwsAhE6idT2oQBhtefxKBvyNZOHk1kpQ7
ccFegL/q/XJaD/5kXVwFEFC7lQUt6IvAtnEmeaeUAzYEplUyhKhCct1TnKU4vifjpQtiFhcgSaBU
uItFQ2oAQoMXd5xQbLWMItDEdmmAPcIoju7ciXLF8847UdPNU78FCUKMlEYbGFCs6EGwo7raJkPm
kHUgoa00N+OKc/AgcpSS4/+ogi7xFc/RbmrAnfPsN15zakunAZYJmhBo2K6V+Q8kKt22eZYou+sk
APRoRHJl1f5TRI6zlaIIVTkqK+34Hn4RoRLp2FdIU0BZpnnNQgYIzhgVDPUcWVfTR+0m6Cka61qn
W8d08+vs5CZblUrLsxEJ0FOWrkcSkguF4U3xEsUuuDaU6xIFgK3D0QraD+S7hCFjEwtvFMBl1e5m
OtSDeRfkmC4icqHwXdfX284tzbWwZiA8VbZ7sLH1eJKGetcCZ06O81G/r0+mapax3Tu/uqSiMXnR
kBrkSoAVzRomlH3hf+fT/79B7lW5yuzZ2fiTCapxpZqaCMJFdWt226cY1AxkvfiY+A0s3xetJ9nN
lDQeAwuw+IDQXt9kwwO96MG36wcSRVRu5HjdMys4Xlsokb4ECsC2YK65CahGxZpsUF7BZSlZQRUG
6C9zvK6ZKG9GSq1vPBVNET0DnSrcedkgkVcLGTVOj8RYS6R/0ahSZgZunpcc243kpE0ZKBl94Txq
S1lGL7ZbsLO2FAZYvEJe1gcyI4WJ38OGroXik2KOC+Nfr6VJegOpes28XEfL8gjMpOqacQ2OFY0P
YQEuEzOVZQkYjsg7dahHdtZO5LgnoNm7ALMMoaIumMVBkiUVYsqNA6mWcYkSVKRnArVaeU4UdNHc
h1p0JNXNzVQ0/3IpdFVkdDMpXUTTNNl69LNPbRiXG2tMxBc5obIjxM3mMTJB/trK4CPJc9HP224O
7EM7m/WXsvxrFPX8KRKNdwoiRSylvHvl7XrNm7fFjI9kPrQgMGXxizWBaVF6RoLMFFcO54a6ZsjU
DgnGdYbNkaIHXc5qUkKtAfcb24M273rjIhNAZKy1zb33EigP4p94QOfAqqKdF0yzKPTYm5IG9wI1
o572fcabKxVT3G7DDrxPU23j3EHVUQB+TdVMCizmUciyJ1mpajK0CQ11o02A5QxfPb6zEcAuXAEJ
C1vZKiA1gdmh/GNpaQat0nFc4Jts0yhu902DvHlk9eAQKS4Z6kaDNjaQ6TuHoIOxgQNNeoD1po9e
kAwHDi9AYmMDH8VTWDEyvACyuIG2jjKgmXrSQVH+dJjBKnJenHPkOAco7DuWuaxBAlj4OKlzUEl1
BjIRyHcNlEEsQlTswaDnIo93NRkvLktrul0R7xZLObTJ2cyGH3YBat9sxE4nNUuExeafXkuERU4R
QJac9dw63U5/67xcxHJBdMUZlheb2chmlABJ3OF2weyOT7Phl5dkxmFBMqovQJt96dOwO5GSmhAs
sWChbdINdw3U6jVFVaqqhn08TSjLVB7+IBP8TXNUf27NrMW5jkyLbZShbHgenOaBGo7d8gdVyfkg
Go5MXOouGmVtKMo78E4N8saH1JbskcO7uCvLuIXl7wOp6OSzBAet4nIVgByxt0Ea9cZrUoGHjvIK
kRXoXH3V0BAYhDsPJxBIzENCI4moAYRjseuAlA5a0l+2pCC7tgZDt4k6vDRzfgZ8DlG7i/dv4Ef5
F+p5ngBXH7jtdlrB6N2diXo4sTQ+Yq8S7+mteotfuuQDprpqR0KhNCMvDsJIBuO1HdP00lhAGlQ5
FbPpWc9lFONIwbQ/9mNqPTORHJgCawGvtvXsYETQLaBFWnTa793y3Y8X7hmVr9vCqBMcxiDB+kSN
y7u33lgAhUvL6lhBcZGQbMDram3BrZStmW93I/hg7OZShqiIxPoBazKMSATy1reeluGe9wlE7enB
6ONW0bs2S0MOZNaV4GhCUvCIeiNob6aY6+pzU6E+zlo1oIN00hgUMqIJPiSWMWGzqZhPTgMkjREw
d3hO2cZX26yXrV1tmzdANDNRd73YliCQWRf+uUj69knI1Dj1dWduw7Csv/DBRukYICAB8hms/qdF
xadAsZn+ewxtkUgPL+GEBDegwgJLEoPhL5fgBEeBedIwwhp11Ts9+9jltX2vlSa2zLRxo4bamLR6
SJEbBQXqmaio0b7Zjzko2E7/DOjbjiq8Fo/+Yvl53P2AQPsIAg5Rlfu7X1CbxPJkF9k15WN6Rcal
p+oVoiL9bmeFPJhUyqCGIAuVh9gDIfnenQCXobRvGLyqnEGZCFW+cCcjN5fqJIaiBylqacgdgSpM
2J3c2eFsrWILdVWnDuTdO7MGGs2Cw5ADiZG3wSv2I/mmGjPvQCdgyB76EDCfP7VpGn1IQe1A4iaN
47M9I02Ihv/mNBqRu8VGWIJbQV+++thAp80cwdLytY0mdVaCGu+qRw6X5YISevA8PNKcxLgUkxNe
AMLmg6DWGuXBMocvJKNGm+TKeJz6Xda72Xlx0HZuHSALVBQz8BUR787XLKbwaI7+w+I220Z+bIvg
0Ubx10NSe9FDl8j4gYaLLMdBpnTMdoVH6a2CtNr4d77IJXmuDHDr/asreenJKBwSxfl+tLun34ZU
F0Fmv3PNXB9b6LjzbLVWX6IhvXbjgb97n4rW2dhe6u1NdRd13NHZdB13l0Q10tLQUvdRPaQ0Nm38
/+Wbl4l3Koz8Z2n7Wfuz9Bg7FWPDgR2YN8gcm93DjaxFiSXSG/EomHEGUdmnvkd9qkS2DdziBCyh
EwohQMRRyfnLhH2COUkvYeSzcSNtvEYVyFTflWZvXlIPyWurYcrNC415BrQgB7suJPIHf17kNCwC
0NCCnYUGXQCkkqVL4zn3h6NdeZffeVKgJpnA/wG8pFUCwMd1bEtvQ7XyN2X0VB6vG12CX7cTQEYt
0FX0CWBkf2eyhInHkR1L8DAPbJxBFlji/B2pxpusbeLH1B9fkJQbn8p5KLB1omRzBiySwIvqbWNY
8SPJqKl619vz3KiwCH+3Nmz8SeIeO4h56EWHzOlfoq6JT9qNovDWd9cVK0C8XfbWpsdGCpKd/eJD
PfmvOAtLrjRCzXgPCCmkMtOw8irniB9dBLLNrvjgjLZ8LsAIY/HOR9ZkiwPwv7vWUw9iNmXbd9Gt
K+odO3Il5fvMU2PEVz6U5Qfsg4Ef+e/uJh52y8y2cm9ANqFnDjrh7zKj+NrzbDpT4yTdW4+GFfNH
EGj/TUZDa2R/urNT7/7VFcyKKq3rPbIO34SJ+I9cNZAt/L2AiZtAlw+4FwQmAxnHP6Du5qRmboLF
z8dZxMEGkNX2MY5CVFL9QuKxcIddMHlIFpXzYrFA7Wg7elKQFm8S5wWCh2RkkijEnt4X9lGl6sx9
NeAduIvxSUl9Y06WAfZVtirVYK1D6DgkEzwCBXgKOu87xRJLR7j/AOpKyIVMsE56i/C7mchET0Ju
kk5AIzw6gQP73AOMGPtl9gV86OzZV42N1/+jBfikVd21H8C+pMoMM2R5uECUxlOuQmnqI40qK+ge
gK3zCtA1HNV3sTvsWjcvgDX5yyHHdCs3tcMDeZDiX4KQgWgMfsCNfdgjq6zfjy24ul21cGNqgUeN
AL8rQGvdvf93OZnZqqCpRw6Otk9CkT2WqFkGQ4fTHLSCHFAXX26AVu9vdDhS6PntGpASKegCdqQg
O99CgY+6iH7OelB20SK0wLt0riYnOz2RnhwAB4mBVxBgWtGc2oZ6noOEQxxWdCh+wWdG+mF6mrFc
3jPutgr8uGOnoar8AuCe6rGixjjjZScajpY7BWdsxbLTyOfyiMq/lTQZKNobaslIm1veNK/jCUBu
YOoFqnppuPvGtJ5oVGDZjG1WpUjKzm0Um294pgZld/YBsHnHG0WK5fiiJZO0jMMzyTJyHpKQgako
3g7vUcguB1fuW+h7FyCIOae0S/BcwsRLmCW2mioffCQH6TH1moH5Z/9mDiDeTslmZtG4SdoJW5WU
RdNPUbca7TLCa++vLBrsilQB9q2m4Til8zE2ZJ++AkkE7OgyjnZ9lgO0hcwpjwYZHNiXRY20PXp2
fR0Bv8i5EZ1nW8GR54CJsBxpAITc5+WDYSPdZkPdRWoZ/bXtvPrgNWDZnEDrDPhX3a1EI3fY/f9b
kEZFIiMKRD0tQ+3Y1UbJ/+FGpMM6dhRhuf1+beRceOKJz150DGIgIiGfAdmwZWJGl9I934gSymqt
hX0B0Uqxy6PaWpVjxKYNeVAzMC8Hwmueg1oZhlbmeNtIAifKb0Akxa3MfkjxxrL0AF33EhpdcdCi
LER+5qYuS/kg+BcODjLTyDh29wG1PEzYUi2sHDxxajjPA382HZSUTXNQbkhGTTB44zps+nqvZbxs
v4osbs5ObwAKdOqTlcmn9oksvByIYbXvHrV9J93qaM3jsMxFCneQYGJqa2ejrwk74xkYMOLoQCaR
BzTxMHLAjObLczEb3SH1+IFGlRK542jXK3vIQKdaThJsOhBSY5OGupOXguCZumTEKxvpBzgy2ZKj
VujhfQgaU3MzLb4V8qAODW/mAjpt/B9PYuuOFAscSMz1AtPnYMcGl6R5z8Myujhoqplgrx1wjLZY
yoISbAp/YIF1SEQElPV+xqYyio0TpPYfI5aaIA/qriCYqpJVJsqNDPvwLy81jwVv2I+6ZM/A3xy+
203/3XJYfQWKzM9qkOXVBPgSluMh+LRZHwFOF9XYPOvLFxyWli9NCObUQIAmzTSL6oUUHUgRUYD9
vAyQjHJiHFva2snjeENK6rzagW0OzLpdbR+yjoXPjSO+5S6vz2xA8tM6iw4R3jmeFx3zWtBmTy8W
7gFAsUzAHwMXqzeRBF8V3br2Zj9dx75rrPtQsp10RfiMjUbjWRTVN89XpLVNU+7MoW42ifL9Z3wc
Pbwsc3Pmv8X12Ktgs/9ELjo8zU5zqKsuB0CAZ8AHFilYv1MX7y6hq04kPPBjC9PpUcDtxx+rzmk3
bSLDfWxVAAmOpnLX2DgSpGGWj91h4GG8mQDQ/HEU4HHqQ49hoQ3jqMM7qDkbnw1Tjca8fwbG+Y50
1PCrNG3+gfqheJVOVZy6sT4n0zDuAT7nnKRqXFBa4eU+x9uy2+Cf2RW495OmaubQXuNQAvps6Bvz
QDqkwronVhct35LZ0s3m/htysIPtEm+x/DWb9ruZkpssKbF/pKYnMbLM8//6ZSzY53+vpwBvRQBy
ahPgKaiouKuniL3QbJH4JP+wepwND33Gz8BT+oSKoGgf53iRCBlAzr5P1ujtoyQGoxdz1zi8aLaJ
Y8avwMIFoWIPeEg1Gu0K5c4Sr30hdnYPJOPKAjnFi4XlRMkrMKeB0tDG0yGMzer8Vt8/rcF8wa+h
8P9qAZT4STpI/S1aLJJpiO3PdmM4nTgC9guJd9mABPLMerQy7v4h+JqkHpP8OjFriZCZln3wfayr
SUkR+FyIY14DTadFOuqyCdOH2JcWaeGvlz0aGhdW7y/vvx1TlExdBP5JpF+vWgWbB4jsc2Ebwyc7
EYCAjjuQTaSp/4wqkzeLwkIFls2SZ7s1T52CxHImvN+zWvzF6hTcEviKbOoIOEFGqKAG3SlmazdQ
tcoKU2tUTV029rFO5b0H2K13b3+1WQZib5SW8dgHRv1gZsWxaYzwkRqSS8DYAbTSMHEcAcVUC2PR
huqLmlYRWOl+yTmSSk542H02lVXX92zN06JAVZfI972beuuS+eLFzjLxAtZ6iZMI0z0igUO8iGRa
sbCyrlNuFE8oQfCRaZd2+7C0kHRYiPIJGXrG2fDiB7LQcpmBMTGyQRJJZnk32oAOdUG7g5wxkDIy
QOxUdf5QyrgE4HPgfW4GeewDnv6YemC1TbNMPgCTeN5LRwEKJWnwjLsB9hyVSRak6yj02m8UjRVt
cPHYlD8AW6HclipajWgZ4Kp+2G0ADIYqTj7krgGU0EL8sOz2a2+U+eM4z9YfCb4iRVIYr1VrRx9m
y1lXXWH9EQUPrB2x9PKRc59M+AaqZlBNOShUxQQ1EzQCI93VmPmbRcayFAW5XX5YtMhft8Gsh227
OsGpLgUgTWLEH5BhwU8EXsFw/GSOwI3VUBZ10oM7I2tsQJd6kbECUiOq8FwwsFtJpsaGW+FtLnxY
hu9hgtbxL4sM9Jt8BaJde6/DNmWIjVzP2DPgqT5HIXLpkQRhfkuycucbINaa4/S57MX0uR1SsRG9
jB4liAGOQMYPFMbCvRNIgsKfXpw/S2dCvULjWd4+ncq/2tpujoTvGvXAeQIZgoZyHX1kWY8tbipJ
h93htY/v3CrDKx++kPkuKHPnEf8g57Ety/wM9qArsHOcR9AC2ot8BDLwTrJIrrWCtABXAuJnHho3
QUghpXuYenXW/h4ceS+gly2R6Kfi6kCDAESd0Y8MPES/LoRMrMqxgFs5+ts7RWjJFw5ILPz0fl0m
7mfjFbSGd7HNGLevNEGBWVRLgIySOm66cQN0H1Vw88ufPv4s+M/GbvLjndxMDzhNxPr03bw2kvxk
tcUfWkQRRO4N28jnwc0fihS9B+yI3hHeXnssH5L3IIMdxEV/RuA2s3OVopJK/T203G4iE+nJUX4T
nGKgeD1fi6qd7/8Lc2GeeV1Y4HX69ZctAnV2UzUb/ZcC2Gi6EznooFBzyC48DL6ZHV5ViiYG7QjJ
4sFCt/mMRM7hQpIhbtllsXDBj3dA/d5nkmGtxS4MG6LTZgZvFUiS+2Sz+JMj6f91Ih0i/EiTkWC5
BnVx1KMJG9v/rAOOdTfgdSjGbS+os4tIsF26Kq0/4gBYFySykRGZ7KceYI21Jy+gsMzkJk2i7FL0
MRYFzAWbBdjDQJihVaSnxsfvfNVkrrlFRh2gG7WGej1YSpE+Ph6XmbESBBYUaWyrsPEUa5dRHgZr
nK789AIn39NNnx4E88i3Fg5dHjv1HCh70II5T6KZxakW9Zc0M+RTGlRvjenOTyWvJU4rf8nH3s5Q
MOVjd4TMlCIPDPuxAFKpkgwRcvQn1YQ1aAyCBOktWkEzVW7zRU9CDmqmLpox0/vkURCgnFXNRNFI
ETc+IDcrHAfHgN7wgmp+yZNgekFmEgi0w6jC3xXrQpJF8XgMsJq40qjEJsUJ0CfFiobUjBEYTM2q
EwfyAr/Z8Fz7z9oAWR7RHhgZ0UbLcI72yeqS6oFERoMquaLKPtCILqhOAN6HVQESL9WlUZPycjWV
Kr1HiXrXZQdkKyJ9Rg3JaxDIJg7KuDiRLAv96HFkw55G1OjPqD+330/HJO9vP2OBNfHNZwxds1iD
/VwcyMsoxPiMm7aeuLZYtDcy8LnrqcbUvPmMLHbYg+iPwH0Xfnduqj9d/9VjSEQIFXQzEp2wrdNU
fbiMPZ6HMMKwycY52RTVB8v24jOKcrBHs1iTY4d4B2a3bnZxrflDi2OwCQvvpzjuQHKE3xly8JFN
SsPAm83H3EgOhWJAChWLEp6G48qy3fpEwwDrl2MuPWeFo+igXpuFv7XqrH4yIoQzgSSPAjoGGE7l
S+F4nR1ISTNQuK5/u6B2wEY/1ZZHHrJv/TiP9lRgvpSfJ+/CYUKl5daK+jejBcI161yxqpYSBKuf
UCV/HbgT70sfjC1+OQRHacpDG/fYJlEiajIriW+GZMZRynAnz98dyAt8YIgWiBszwM6nw4rcaIqs
u+Bo0ZgGYHAm4PPhPD0RelaVmvPB8ep+TUMwz1kv+EISlBZJgIZmr0JhpifgJgJAKwA91519Ur6Q
KTWJU6O2WsX/nX0oBusF9o4C41rix6BpoevhXpw+8DR96VInxEIut9y159QonUCJpo+ssZs+sh7C
EzWDMs7cblqJpJs3t0b/7JdxbCxutzodbJkoNn1MmlILmKrveAyiGMcHbxQYt9jZzZDtw9qYLY35
3iMZacnubmgHlViltoUMfOXxOztS/O85gL/0MolM7mna1p0csSK3/8NlkF3domw2r9lRf4zfzfg7
GU0hTSQjyfT0f/gQ2qSpc/walo+c2vMhD7A79t9/yyiqdsyU4jgrQCtLNa0CworUQhc5CCcZ2tOB
RKS8MyNFS5BV2jcJudijvPbDon0Pp6NQj6bQJjp8mAZyVTas3S5aCv+/nSmWYyIHzCwe9ZXcXa2e
gnoO6is209zyXWLFe1dyIBgoLFOUFYszs+ofN8ClrEdBJzDAdlpmy2ifYR/+d06VKIy14ab+Kgfp
16VUjeMaw6WSQMu0HNBDqBHKJccLG2Zn2NhOexjY/BEoBulTalbpExCv6mIQ2EDNxHMGutenBImf
akDiehryZ3Fu3k1IKod1UNnBE9mBK1fs3B7PJsfuPJyAOfOqUDc2ajLVi5gAafDv1IJ5uL816u7p
p3a6A0A08Hm9hO94W4yf5rg9Wn5lfZfpBIBrLOEe5yk1zm1cuRvZlvV3ma/IYDCBZlkGXIKVyG4e
keuDNCTDNb9PHti1LFF8rvG8BNaYK49jERavKHf6izyTrPies9B9xWZadKS5S8MZaG7Ptv8xdzkm
7gZFcnpuoKu9zQ1g4eaxxTHe2pJt8uj7SD2OGgA6YxP8G6ijcV7TyP4xFyI7OVaJevW2rD54A8tW
UYb6UWtgiy0qsW0AaiZvtobvNuveDF8oCyHsASw3J5l/oGGOra9NFbWoLZ8lMGqVVg+nNsZ5x7ux
9kWGWH+VoxECZb+qNm1QRl9HE2AS3GaAvPTya2vlHMlpkNsAjFy1pdlcOef9c28Ufwolx+0chF5A
bj5j3V98BKwGNiUgF4Hk2z6N3UOOndUvODYisQOypT2OAkCx6qGwDqgsYp3OjnsNUIu/cSossXjS
ude2HEp7hXSw5lIhoWEZkiZX1o6NCg4wARs4fleGpOlQdncuA+tEAclu0YYOoNhCy7b2gP2vOfDT
fX7A3tK3JVZTAmJ48poPQjIQL0ZY9o21FZ3rNbew5dLJRL5YMnEPfVsHKxpSA+yMEBzVGTsEpnA2
ReqzjQxidmz7eFrTP6YCsu6xU0PKFtFD+j/RUEbFrfEYAjpb+5JWG1Mo0oKOmx3/D77/j7PvapJT
h7b+RVQhkuCVzmGmezzjMH6hHI7JCBD519+lzXho9/G596vvRSXtIHrsbkA7rCXDbN13kfVkIIO0
72032SGkJL90Q7DOwbfxDb3H6dqOBv08RQLhI+C6oqINCs0uP/PB8Z4HO7MOJYBXNkYm+Nd4RE0c
9KIH23eQ9SGY7Ir8QzKYGxGHj0DbGb/qNsfL+ChNIKkZ6RMvJPDgFdiBKNIC9Gvxm8LIkH4hRROG
xezhhohCmehJAPGIWZoR0I91E/QuoMalGQ1GUw/rshHgoH1XgPHwX3azcTr8iivmzTuR2d/2nG29
U+wN0ZmsAimQdSX5MgDfQ9sBYOHFir0GZYCgfLNQk8LRj9UDzzJg+6JBlY+vp613icWYb+y+Ltd1
bHsXGlL80C+TZj71U8mPi1wGFTt1encmEbnTLCtAyI2gqAGC1eTS1L1iYK4q3dci5EwMp/DSld0+
VECoQhQ0KT6gZxO0Vgba6+elkjlha4JOcvI2i6zHWyDvq/ZsqzyJXebxBYXr28Ug1GK0Tiddu+rB
JXtAxjdcWXY1nPDpA1RhJsZr40QgBApB8iWF0V4d2SCfNjD2GpcsXyPAl5wSxspPRaCtSa5PVrIb
o7LYlcq/xgFcC4v+Ux4X2jHrTECAKTl3ogjNZiDsADazBQwqXfgiUXzWNbDEswlIjiIfxYW1hXcK
GUf9ReWaX23bBqhfnf/4/7Ngag/zjz2a4ampkJ8jjqrUrlGclKGkFrkPxVJlhdOry217q6uV7ma/
/g/Esn9RqOo405tcB+KSaTpALrtLE5S5ZQKtxk6fW2lucxQPrYyhGD45Wmhto0xEWxsp509CgnMy
yKxpT9rOAnR2nTG8nCptEFRfBLB6LqQUk7EOxrB/FlMfvDh56M/iXuLYnpRXcpnwOD0X2gDas9Lt
P7g496CsEAyOaWUh0jywIx6m0TMNlVV1q6C0U9DTQOZZsfHoIc5GK3LiqHJaabjT7MfQG9YdK8F5
9ucJqWXIvaEEYtwuCjrwIFAu5HpR1/TCQMelfgrzzRTiWKN7aXVqwrY6dWqgZemV4JroRvtqmazc
LSY0W+zIjWR968R7bTSOi+2dGXhjsSep3dG84kHytvFi93ZZ9TEsXm1d3vI9UPFQlrlciD5zqjvx
tjTi6YKGoekSMTwLLScSW0eP22QTaeIf4B4nuPXCZLGbBiAWWPV4NrKAr5peDzZgKqtxFNRYfh6R
bJja3t5WAPQ402BF7gccfBQabmivYtX3iLOze9Q8W9+ZaXEaRatZIMlA6yQiTnkAOHDY9NSDSdKC
IRHk3xuMIXg59yQlhwHRddnlznNtyvgBmdxvBWp8X6zKyl48cAsMelh+IJFo8RMzLTc/dujYewkr
FxQagLozeze6MjWUPGoQOq6bVT8M0ZWGsC/iqxa7T2KKA/TXs8IFFVkXHVH18XpnhsI3DQDO7eX/
+Dma96VlDB8LJcDc0pHPBt7NHTb2NAq0xKML+BkIgO0ZKTDU15vy4CFPjXS/6M8Oqmhbn9Y8KTAV
FvhCIgsoEIsRzSJ96M+zjas8Z3fT2QOjSR5otcgX3/kCtGsToBbl/qq07WJOs/fPWfbo6gpttJlH
rvuLi8B7yXQ2bnO7mo665rmPJtIWa6D6B19lBrhqCYLMBKaWPqCcvnLHLVLab6a6JsDlbqbBV5bX
mz7InZ+oiYrtXFfHHb5eAHLSLkiu3mYGvFEwrjQr7MSaLWlJmDhZh3PJm2VHwDmLVaB5j2+xjw7M
fRutSEoQzCHzSYNtRA8CWcZHWjn21KGdxxGzRaSypJWmne8shBaIVTKWYK/9i5augLhVKoCD8q/d
yVdYCoDCcVPgPX20wH+RrkKwHRw9M8STUIvCD1xvwg9pHvJNUpuTH3kAvOhAYptNgPgL4gIlaGpJ
bLZiCKd6Xt9M8S4Qx+saILSgLxJHMh8A28OeaDoP8SBXXopmHFq2/v/+zTcN/i+yettD6NTwuIGq
Dgayij8BAPvMFRKgk+WzxYR7DGxhoR18ZOs0agpUCqbGhYaWielceM42ArnkZTZjpRbsRD41vpl0
It0MPOnXnY36OnIJgvbNGUX3BVqOZbtfNiStuhAqtf51oTDFQfHdnZzoYsDgb3xa1s73pK27M9U5
Uj1kW0bilILfm0Q03BR+ssIqSLvUTs6cjbR+1954mFMyoe3MALGw6m80waeH+gE1RT2ncxRqoJnr
qEZJ0uQ6UOv0yL3RTtQXiS5T59hQsyU5zlJyH6nlctkzncTHMEEZO1Lk4oGGcfAUsr7VbAM90pJZ
IwzQPInR25NJS8YD13qVWhcPpR7+01sCnINat+tjO8MjdBCPjRrmZgvVsaGUTRID9FrJDREglNAA
VKUv0EDJA2/aUa2AmeFB1A9SPtAyd5MV4kXeywBMzicT0QaQiKDAAHfrY94DeomsaA+tl/q8RyLT
2z2mKQVbsOm9lBx9DzMCnTmA/KtWgOQ0EOR4mUX1BvS2SDgpxQJD7lTNCEYahWG+wJczO7BWQSAB
toZ6881YgXd7aB2g/ZF3+b733Wa0JJdEXepuV4DL4lJkczPUFigtkRUHf3V9oL+4HIPXuMvMS2hr
xifcKumfBT1q9mNYSyBOqzKMScdZQpeWvUZmL79oTSQRAHG/hlNXvNpBhirysmxedNsAgqHs02uU
aNpW54k8o27PPkTMTQ89UBseMrxIbYE+HD6ZnajW2VQ0H62yNfyhSOuvKeMvDTjv/gmbGj31SIf5
gxcAn6WNf3ko3UIhzDlG2+yJ0sR5EiKKXaOEaU4KA9Da8vEDSw6UOLZ55T61OWAjwBZKDnHXyT1O
RAnCF5DRAPTEHzi+m2CHHbjYdWIc10SvE1lujKJgOa6Ji6c0mttlYdR8a3hxvuuCXr4EJXBSEbz5
ERTuF5wLrBdbVMGODW66/9OgL1+BPWSeaqKC1DloH8FxHz+YyfcbEbiExeOAxkbfalFMaCffuzAE
08qoFyCOHr+TPgGKJf5twKZI9wNwuXoSwKfzXWShcKX1b+V8r7ipB4cCqG1vXst9hpyQ8LAAMjkB
GiHVpm2MYzmSUuA98ofEKs7gfBVnB53EFTIPx5QUqbIhbaHr4Qbcfw5eNpC9xcE+H8BAgPol8pua
ztUfaOo24FoKdGvLLZQURZqjfyzwT+vnwi1+bTxH5r+6oUxQHVNMH5POlBvQ7eYPmV26YJtLtC3L
LRS54R8c4IAm+ipqWW0JKtSoUYJnd+dwUqSGC7hojRvSumaVvWIDQsHrruw3LAdEOyqpQQ1rKJSg
ZZgUwg8tEVyb/BjgyuvKHKY3w7/63OhvprSJ09a/pMl7gCFmv1DMPoE2AfDPJx34tfHW1KLspAUd
+qmUkAaSyaip+YqmFU2Bj38BQC5IWVsP3b5V+4u4ZkbNi41tkWpoYXXBNXZuipUmZJPjVUrJZqNI
YiqHMkRBaOMjpa00pJ/9XTfWDnkNCHwHrLK3Gk+UONIX6EhWFHgJsehlNP57LicXh41Q8eB5tXnU
mBGDZJWjrBBNMMBdyrIKBPdKnSXFTiZxd3TB3IlvtXBzHMtYukZlpvngqupflFnw0ae13oLPSI8j
BPjkUO8KYXanLGzXWd+6I2rTUeU7T6OSmzhD2J4/rxMy8JSBB15eP3BY4eOkGK3MMeovbS37C810
G8iqk42cCC09PJocX2uLX6E7BnuyQ1MbYKALe7x2Y82OswlZo352C3SeATDiv/cjuQb633YcHxdx
k+MRVpU/Ysfobq5u1F5xRs0LILGH0GdNWvmU10qyqHy0YnGlVBfl09oof2ZJ7TzMibKeORsg8I4b
WgoO+LQ6qq5kSk7v9iTKQDGyCUY+gOsLyTOyV/s7RF1jZuIZeIlve6fve8+JNtD44k3bcqrvhpYY
q5GN3SrytAERKXRi0NCH3XFC6ORhXgFf+dGpUZyvDKjVQhOFswPyVoWqh99O/7VRJcCzRl4oR503
wuusszZxOty0Qbhnw2CjPBzoKDQoUdAU9gOhoxC2ihKVlWc9aKP1Ezc7fDqFqJLo2s5Vlgswy5/7
mWO1ac0WYM5MFtesTPF+myFyTIcFGiqpA600qGYR4WeSXHX5rSQQbbdaN3HXZyLIH1KQPtJOiz/t
WSm7GTOU9kPcc9s4piY2gLF/u+TiRyZqK9plPqEsH+3OTm01BeHHXliPXlJ2J562m6otALokRpBJ
ZIZb+nYnPIAloPz9ZCYBcOdoOkvJidbKcxgA1zQrbpzedmHuQUdO/WQrclF8NZGdDzJ311tdH+Hg
8XutGz1S4LJS1KIM74ooC+O7WRjZ7XnILTCplOnHzLDbI1Us5o2OosYRdGS9C7p6VbEI9sC3OsfM
xYs8fs/aXOK4KBJW70PJuvMicm2AKZgt/0Z7WCOaZfzWMJqVp7nVli5jFDqORGDgAF0zniANUt9n
mrWO7PHhwJ3sdnrqk8I2ehyvST1PLYEbm5WY8ZaEsu2BUOno+1pts+xFszvZaDVyG6itY0BvIOCZ
9Gi/tdC/uzEznpzcwsuvnDN8MKDH/Ij7dJP9aeGIoNlPYxWddYDf+KaR859l+BwkgfxhpmYBOMHE
xJ2oRNF9mFsA/XD5hzqxe4Cfms67KSr1C8T/t42HjJvnR03F19LeJqNsvg8Vl+ugYeEDsCvjR68U
7soMx/zHHwaAF0ajk8MubyULoMw1cLdIpy/Iy4EfrY5+Cqvk29LUBvNzGaU/QS/At66NAPDa5KZc
j0KvVmQcBBbgF979yJBWueJIA9Hfb223TNWOecbHbZ9spoSPaOTNpyvN8vAnkJjKCy1oQKwfzay8
lrtQWc2mXpfu+yjBo0C5T+0wXUfHk1f7w7IVmbO47VE8NMn9YunGPN0VKIPEwSMDhqcOAEg01qAp
VV2garsaSZsMUWrUU3eHLh4GNGEga8kV1xoNCK28zSbPzUp/0dypu4ld1Zv67k5Oy3vfZddlP5IF
XjaujVSwlVbwB9xfknOHd7LAtwymr6K+AkwQIGECnw0TB3Rd4fjz2kJI4xEVMDhNK/OBm+ZVRrjt
qy1oRcOyzbwtQDretmlNzUGdNzp+dYUx2qE9vVZ96oQj2vyxctHi56iOdsIfTZ03S1opP97J50F2
3T6SFm7YTYwmWjUD+On4kNTAaQw6VPiQgmSkpUGrYZci0bRumqpdLRvc2RVhbiPTwvv14rts0Lnl
VZuKz04qUY8bFMZe2iL/YPd6/gHFsSu0qWRXEoGKyDwlLbDRItsvE2cDnHD3UiPy+qyy2bt8QlTL
McEyVpsxqMZKd+NYjXsh0WJBDiR732OxKPrmbY93C9rjb1chi//1KmWLCLch+hK9l7p45G30aqGM
a0+rDjlBwF4oBboWZ0XNOBA1W8PdiqnVV6B4ZOtoGHHquAl2yCbTAdBts/V8MAGUsy/cOMnjx6lO
3F0YNbvIQDMcSEitZI38RrDRcjt8RVJwm4LR6yPwhfD4LSxN/ciiV1Bmm6uhCIZTNzrFZ5EA91LJ
+zApAfQfJrM7m6bYr+seqAOT5Txxt/1I2+Z9lm5toKbuyOv9KtywwGVUuIDXVVfvTNAjT39cheR0
FRyeN4bnHZDJfJ3yNv0QdHEKADVP27Q4wq5pOSumCG18+gC8fmWCuvSr1UfeuXF/AEjcvpJ0aFMD
HCH5a4R6K8T13veZ10OYtX5UlfrB6Rtno3lIK6cyuuYaZy9F08ZHxwVjMu6uxbeEDbiRBOHrOOgd
ou7BtGsD0/qCcLtPBjqQFTcA3SmOmWjbF9vLn+wkyL8BdWta5W1ZPmghG/AdB7suKUYNRGiTq1vX
2AMojNWlG1MgylBNsvj258dgCKhtSK4+hosY9znv+35rueExyfrpwvHf9mx7fbMu0NK6m5e9HoEx
15Y+LUGUEOC99Dniif2BJDVIildpXjUHWkoUU+0R4ulXtCzT2HrCiXFekWi0gSSv6wDDZrZv9336
aKqBZlr7c/TC4EwLvN++iQ0B6BBtAE7T2FuHRU5mNMhOB6qW0wPXXtne+WvoTV/FsvPWi2Kx03K8
s48a8OqWnVHVOyC1ygAjyx3j13KhxUTD7/E4ShR806eLnFGf/xwtq6LHeLdYxkBDeJDBDEdYjIU8
APoNJHagQIpWy9qyfoDQoEFPuig1vK1pGWfbTmtrvG4puCS7G8B+wGprTUIarES6bOvhzJ2KZIP2
IRTI4rX1kxYGm17x/AbcwkFSyfkf8tCFnOyliXD9MCKyo5yArjN+5c44IFkhh4NbNPNmJF+c3i9S
4Ox2yuyx2sWqzNcyy4O0HXbuVLkwiYZAVhucGJt1rCqLSdZHVfU4hLjPJxOwc0gWlyNDXhcE1/NS
GfO8x1vyGKc+OJsZ+HvUruoaUTqw82In46LaoAgF11Cfggav1qtHgGYh1wWRHU4Tvj4oF4r03gGA
dvcP2nCRgrA776l1nGfhxGhFifi0NUte7rQJVrloHwAxyZAanQBlHjcPXgpkcbp/yzwf9u1QiBUb
GfIGKKx4iBuePtKd/F4bjeW9trNr0FwPnmrS/71zJb2zVYjs7PVts2ETesE7BRA+KuRwmsXFaxOE
0aWNhzdx1YG6dzElqzAbw002cb5qvUYHe8YYg1QODQ29j3v9k4XXqr2juOK8Jp/i3cAQjHAtxASV
3Y0xj6fXpi2cbYb3hRnRWYQcRC8dAgcHO2Rrm7CdCY35ZtppyU9AXLMtAkrdGaD63VmvBNvqThvi
TRdxeFIMYxM089oN8qZYp471KcmrcUcuQwwwr/BQ8ha0obn1A3gBPeCgwDJP5PGMj/LUZxnuFgao
nqTn7vEu1l8bNQz4hu0i3QGhlVqSAqmsAi+X/iKhmYeIr8/SyNgtCmzb7z2Gp4ODm+uuSS30IQzZ
mhUcXBJFnPj4NckEpF3rJnaj1EdtOJtkBgkKI5FzR593jfilK/pMsV/zXe00xj91Wp4HzxM/s9J6
qjrN/S6G4otVAI1e1Pwfq6+Lrw5DlrXpTA/fRqBn1eEoV4GWBtvea5IXF73fFBSl1YTyCIlSro/v
OoqfLqt3nbL8f/Or49h3ZCFPSDeZ1fcpQjJZIiQF8Afg9SrimAgHrVWVO+HDVJgBydPOe5MDnCD6
T7kLcNZlH9vS7veh/VnogVpoSHaaFV+ozske2wQ/1fhCBVRcrf7UhV54IaAeslSrxS9l6YWKp4zR
Tq5Klw29eWbo611NQDVYjRpLwbjdFz56IuvvuF2f0iwGNm0bbcDShRa3Cd2XncjZj9xDs5Q1VV/w
1CtXmmb3zxrwA/wwA11hH38wWeN+SevBW2l5Vl5Nqy6ApzqOhyZz28ceqbV10iTTJxEU/zh47vxC
V1UQdb/sJv+Fk3r7qQs8vka7V/4YPuHrjpevwTavOhqDV7kwnM/SGb+pm/UvcNOhpA9Zgixtnya7
NYHBZ1crDvjJD1NXd9vE8vIzcPIDvH+Yt/vYVsI/e0X/vg/rBuxTIRrDeGtsp7iZ9lGLikrwKfHX
sO8zkB9hlihZCCLV10W7zP53uzvtf+5HdqimQ/dh54DM2HIB5iS8DEUMgCgLA3a7XLS1gkara/tN
S8tFq1UjGsRSNwCROFhCDojb18eqBvICnX5Rkwi8whRfe6T9d0TYSQMC/h9RWKidFg5Pp30Ih1TD
DVkRhTpG+8Cb6TSvFAhBDoC+g4zR73TjEzK2CWsNWW7lRQqh82xFl3OUGym6LvvYAvDgZruYn+ly
5FM7YYe63mH+OA3wVg9sFKlvDsy66K8hvmcXlwE4lgSukykKYPt7nXSoDCZZW+D7h2T+uM4jqaWg
nxe/RgBCHoamDtLN2x58SmLuv/vPpotrr6GEzJmaA/6i9ESDpQLnDoXTQxCznGi9qKfQQaA9AAAi
m4S5J8ViVzTSPUrTJ/Fsemex7ESzZXfa5E7WAW4S4ZGmuzpRtaYADL7UsZ/U4fAS99zeel1SHUPL
LS7IrfBVNg3Nt0ir1hSByRsbkAN86l9EGqMrDCStIgSIA9JjIkU5LabZmKMtrAiRObRqZ1aTjLTg
R03PNGtDRRu2rKOYHQukONC4yb4UVd7Os9As32axmvViYF9oRnakBa0Y+3Jnt+xSxOURXEo/OVCs
VnluGHgd1/DspehMQAEdK4y0VdtrxhzQmaM8SJ6gmi5EwpUzMN+NDXpuRQ4YHFstSWaVlgM6nY8k
qYC2NIv1qvZQhQYyLlL0yMpXNpMP5ONlCGdGrva2D3kNTszVPrSIu+IFlQDDi/ZE7CB9xjO/6kGs
E1eas+mAiHHOk0Y76TmLACtijS9lgZRF5zH2j/ZUDn2AkqjfPvWQ8Q2ameWx6MExpupAQA49gW3W
4QdaTngInycX9+xRFXgA1/VWCzAN8M7y7EI87WbeveB5zk4gwwOnUdvgO6OWC1t8oU83InKSsGK6
pZ9sWconMlVWVdPdiv7ci8s021YRY+usBSJiDYy5KQura4VoDq3wwj2vCKvTLep5ZSuMzz8t31ek
e7dExsddJ4YIH2VdXvWpjV94Y4OjN0Djuxfl01clb0Qcv3hF/Clyo2w3AFnkUWjybRhbJKURjQXI
WR9qOlhef2sc20H3NmhRVotscdZkjBZpO8lnLSlQ/u7hRAXisG0mU89frHFPeLseyrX67ej9cSWR
JvKAPujnnOfBY2EwuYqHxN7My2YAJaRSWHFv74NQ/riT07LE8zhC3Osc2mGJsm5v2CuAhCvom/EO
H2uNT0vcz8YrzbL44nVoTyNJZEM8mvg6yBGRocV01LJhL5U7mdwo8IYaptnmjSCnbLKPiSKJmCke
EPl7FHbhHSMlm4j2wYasdkHkckMN8S4D5LQLGAL21TbQmQ0+qhN3bPmBhsbz0OLcd8CoepeZlvjk
ZoVA0Byp9j+dSGQw881J4ntwkoWDkoW1QDJ6VZSoEsB/jmGd5ylPNIAz5EW3uhECVg3Qex6atPB2
ap3j90Gb0icjK+SejBkon2fl3ZKxTgPHtrclObnPV7vbbrl4bGj4XGR58znoAkj/PHk4LW6z0h6A
vRbqrouqU9tea6bjbS0EM18ESGqOZSZBsKGWBrPTDynImQZRAHOvkvWXVvPaB5b0xYtpT/Z65NOt
6xigG5BcQcQwXdNW/uwsvT6PXHYvLh+NdTpk+Y6Wrd6hHtCSI0La0JoA2XhsIuOJVjToxbdAC+Jn
lDhBj/dadHf/3qyorLfNEhl2L3/bjDkTwsCahuPdhIKcidmoUsA3Q28jVJZVge6BEA/rzEIG03YD
tvOsChHhdwXNhOZp27HCTf/GebIZtuAS4RIeeqd5R9K3DMU2PW/ybcDrECEesFiMowSTgR0DhFIr
chTxuWhIBFBZ+mC6oIP3LTW1YutDbAB9W/aowUFDH2SN6rPGg9o62UGFknmswp6Z3dFpAHDFI6Py
S5TXPpBxGeV1vLN0AyHdJARVOV1mvsJU9Yr2prW29SDq45SnRnesgUB0aEP7sFxrvjZehfJN3LLA
TwqAyLLavhilqqFFC1TrM09XJBHR20AaXal5/rNFivvUgZmzBYeK8lAD2S5LlHJEfljjmAs2RBgu
W7Uc/I2CiyMK2/Nd0peab4UcsUY1JGGfXYPWPZe6o0rJf4s0NF3uevQ4+2SxOATgF7OaxDsuIpF2
+j6JQGjcRXl+sy93w69lksXHIHNMF00WwNrojfGXoS4T5kpWjyCxtWy3OHRFb7l+hlfeYwsMEtqe
9qMP4IZh7bsD6ilpSYocBcmn0R2fpjTFViRzG444DvLUu2WDPJTayUvsU9M48Woas25HeeKyr3Gn
BTTeHAsLAH9yAdIpKGU73G5Jq5ZkS+liB3DF5DBb0HL0rNmCzGiPZcv3Pex+fEmNQP/Um4iddtKK
PvEuRe+k1epXWQzaFuHu8CwK2R1jvSv2NgAbHo20KTa9dPkzcvGIJeia9ap4/cD52X9N81T4jiuH
LYsT69qr1EtUxvaOhSOSmpSPaQVS8HbRbuoqMpuN3pcPnI/5edYyF6RctANA65C90QS8Sw2ozyzA
qcscB3OLxKu83AwG3ubHNgu2oTchfTsOXxy36sG1EXWoEEJoBZ+lPdOSZiSrHe9BAMAJnZqh26C8
B3bzlAwH5dyJONrrVfFhcbsxyWXZnwTqQyTytAgUob5Ml7q46mkDbOWWR9/12n5JgFL40qZefkjq
pt12TdW9sjACCYxYV1XsPXVVVLz0bXTmLpLPFlAoX+LcchACY2JPynwE7tDYoFsqGQQKx8coupo5
NqSVcnh3J3uzmYDsWqXlPkLoHUF4FOFWCT+5KBL/gAyBe00S85MxsfRL1CRsV7eJtqEl2LSln4JB
/LEzBkBGdKZvKTOBKo6TyRG1ptd1dB6gN9GIcAUTrR9nbjmnDnfaa1dXHeqeUvch1ACaTDIBoLwr
8N8QiZSI+tOSFKOG+xOQjL7mymLQquhQZ8lXTRV6UjFnWMbgtLGpbNSYRueI239tragSlKzCDITu
lYZYWDGV0kInBVxJPTuNqAXxNvM2tONiQDMaKtr071cpRhNxCxDNpg8DFTdpNn7dakjCIT7178us
44A0MooOtyYoEi1OTlUiKvCpk3Xs/J6miDrv6qH8zN3E3Qsgw69TBR9lhE4LIkxEz2O1RCbnWzPJ
9lIKL/xcfNIcKT6HXYTWSZb8Qx5aqPObDYpSA4m42oC0o87nDUILBMkB2vxXk2oGSajlQhuMbDd5
/AmN39VJqoG0NNzJZg/S4AuEY8diOQvVXjUKuhf57MJT6wgMT3cXmV3jrFzcDIXvjUN0sk1EPady
YJtZWAnkzbbZ2GVvBrce85z8Zgt3ANKCDgSxHXDaTm+yZXNS30rn3VGpGZ1ol3nN1QdZPo0EBzhe
lGBz409qWpNmdiQheQd00flPaB1dOqscgbAoQfSzU/habaQPV3c0HPCMDI8zRw7JAhvAFwCBOc0y
OQKONwZA1bpRbuT7X259Ia0TWZDtoHEXcViHo3sTF6PBczXnNNjT4yIiW3VVckdziH4Cl+F8T6Rb
H4Wg6c7XoHvc1EHYfScnJQWpaUYOdmlPW5vH0RyyXhTkuywX36RpvyFQmO6mokCb+d01lu1T3MkO
KG9GTdTvu/jsQde9c0ud1kUWFMHJZYPlD7qTWejABW31/u7TBdLB51m86BI1rwCJhgzh/DAJymEr
UU51blQKYgrj4eI6+zm/gHohtN14QbtGEXAKdiu8cwMOxezxcD54rYCWchaLCfmVVqKtbAn2NXp4
Rehh83PwXu1oSQM96QLAt/uplyIkr55+gtv81BUV95nTXxwvnIBq6+SXZXC1BCUakR7sFhnNRkcO
KBgDP9mi6EFxemFTUmyGOA0A/oklaUlRtjjkeQ4A0+88MlStoJy6+HgnBw22fZ6Kcb3sofV4vvtO
8mRNYflI207xySz77GKFZf3Q82CdBW1wAcFacKFZ0DbjBolCbTXq/ZSDfkN/xl88HRe7UlbTqa68
c2R+trJmGvixkogCOlEDBpwAEF0Py8BaG/gWLNOQpcfb2Y40AGV29yGKJILcfjOOhB0iKV12b2sA
gL35kYc7tT/KHmCEjAEJEkxX5qaMQn5A11p57nAbtw+W04kzrZ280VYoX2Qr1PeK86JomQbnZU1q
TxrN0TL1VRlObbZGTVSxtp0yX3WdhxhiIEdkdVCMdWonoEnvaUqDF5v6IZFIByrDRgtgSNPFhGao
T/u9hdmlFV8t+sXc6jVoEtBroNjKOpDJbH3jTtIJzw30xapPRO6zFWg00xMJx0m/jpGDJw0ZLpfQ
UE7q7Wk9/1UhXmkY6uV2OceLiqZXPQ6vg+OcaND0xD1mxmdS1nFboxUIP0p0nCoTaYS/p7Mu0wOx
DU3jF6ntbpyA+6MsJ9fa9AX+g8wkrc62GtTBZB5avDK6cdkf7+QVarJvzGYHJRtQRuuHjtvS6eZ8
tycQgh7aNkj3Ls+tk0SvNmDDGM52EVi1TmD7wEk77I+koGGxo2WOerUKBYnwu1NbmUAz01hXK1LQ
fvPWd4aLM9ksyxrf5wxBE7Q9//GpbnYhD9KTW46CgfXEsrMVoti6y/rxS4x+03VcNMMxbuPxi1F9
lprIPifAgzt7WZ2hDwJihKferDh+tucJ+BEr6eJ92a5l9Ao6pB5Ai4BbCHJeP3OBnKySWy0QINAT
D7oQtcxzcbZ5OT6DRLp6zBCU8sEmHb5mYybWaQoaGx61+pfUmMVVrcXHzg6GNVkBiL4G9YJVroag
q8A7YsvzOPYfp6BAZ02XAEhZDSSnIYua2yXJ9ABv5Oo8vpj9p61TGdGpbsANoi5FA12BrvU3WVcM
yb6dkqf/3PLuI4kBtOcIGnb+ogCLQbHOM7z+Ts8loMKPYVckJxrqLsC9tu2TE83yQZp7B6RcpAza
32a0bIOqESiDh/DOjWR/c1nsEs2Sb84DkKz3dhnPF7nbb1kmIwpbNTCM6Y3uHbu+9o40G9WSZjXu
igAWU+t5eqcnH155t946wkh+wipzfacgY8PEm7q/XJBs7pbzpf7b/EbPByBx6GVYbFDfDzBvpIF9
oQjcOuorAPwl3pk1xR1H0giFAvNs1v91XaidmsoEEDS5p9TTEDJFBkcOtJ8Hqo5j7+wzjSOCzfXh
0ErgHjnSBqgMSN/Ch8btcVJ718yGpDEE+N9AwDzNPiSjAXSJUGRFkO7ieEz8/6HsS7bjxpVt/+WN
L9ciAbAbvEky+0atLdmacNkuFzuw7/n1byMoi+ksnzrvTrCAiACQklIkmth7xw2A1QHeqisgLyNn
Z2j5oWyABWzcjgPMKvx/uO1SPjWhjzymZAQ2s6q7baS25suaBtkEkTdC+2jesy+OTO8DDzBbfXbI
pkZadiQcH0/akm/zIK9PFjSH1tCy+lIqimicdyFfRaZ4oZdKpF01yWEjiQXwe8vZmokGm3LgDfDm
l1N1ohbZ6+HsN2X0SI04GcWZlf79UGlAZk1ZDC3kYgIfpOpNIRB7b9bMd+N52KgrcmR0jxlED/R7
H9QbIJcHegF/hG7TJ5azKRWrmAhScHtw91nLNfFMpo/4XAWYtXYdj0Ns0DOOEE1Rg33E25Ff3VGL
4hnHH1v28xS5PTCaYkwK0EDYbn8fm2ONk1YorvOxcdZiSDiyrPrJOFEBmgB2wkFs7zVaanmL4yqw
rji0r8l1ZV066cCFn3jnAr0UjeAQrAoQxZLweqOk2Ttw9K6EdAsAg0zQ3QONdSEHNXHLa5394pka
i3nRbfdDKMDiewIWWu7/mKpJ29L1Id0uUlHTneJyDZmqC0nbHyCnrYn9cgs5xy398rDd6fZog/Cm
AQCh1HBHZyH5CMkwQ9KdrqoDH8p1mLjaCsuz7qRHozTP1EsvpsHDwX+CE1cQwWA5peQWIDXln3AA
AFpAqhrhg52AnZmcQkKUaL3EUQ3YJSRYfPRFh6LGr63JknSLE9Yh35Ugd78kenGXZlUNsrAUnE44
UwI+c2w2PefgImZWs9fy9roWNVE724KP2k3c+Hvf3mixpci6b+WkF2st5T5W4DpOHt0WqgN67/7W
rix1cCQzJO1RfNRxD4g7V7EPFjaOWCvcIlJLKwfccsVhupmbtonTwQm8n6D5QNZIFCDbM5ftIVC0
iBmoSY+tFTQralIPkIhC+Qm7BV8xHUYa1p00HEX0ejsPJxVxYj4N0M6w8dsp61g7IKnoSwVUtw1F
zNgFJWjleqks9c2oiGh0VZBjKPUtcCsWaLLMd9NHfwpY7MsY5GgmrDzeZW7coeyOC5xWZsEEZYs8
fQl7s9oR+PUGG0tNcizdyKZ6jXpQ727sV3BcirNt/dIhyWpPg7h2+cKqsdqRb46l6jIKC7A0SusB
h/5XgDkpmcrtCQ4EgaPiClRHbecWLTcj5xYf1dRAWVYGhxlRN8fYCp8HwTqceSvFyX8H4dv8RtjI
cBiYYAzcl9o6M112A8EvZWn0yBIMnwpSCUS+4LgJXOPvohrEm6rg6FO8xVz8jRNd81OiD+PaHM3s
gL0DfwoHkc4C7k1V3QdDOLxMjVVutb7alWVReAt95UyyggvBdzpLK6qsdRNK0FD/TttyQ3a5xPlQ
EtoYeGp7nWuDmb1xnW3ZONmdILE+qtoi6lbC6N49SJsALk/F2ApyHlUgX4rEgAwDqGiRxlWCx+zZ
GswfodLamjW1ytfKZe4TNVgKOAcLSvtITSBo2i3S6+QmN8AHknd5sJcKTFYWdr1tRmDnkBmA84tA
BydFUfUbxkSD6zKnuvz7X84y//GXg/gEMMVQpnJcXK4oXpEf30CQGdT/9/8Y/1NGdh7jkhsM2zlz
zr2GixkoARZQgOb2a5FqAAUByMOTGjSoDoNcgp5boFK1HaQD1/ZTiOx8ZAz7hXNCJutTSzkKbAqc
U2fWj2HCggc3ROo51Vg1AZFBUCqQdT84qiCHibwnATIZt8OZ7MqXmKe3q8wjp9WMCX4TZfRqguUE
93GqCa5X7VhCHNtXg9htjaMjaButSB0WfCHNzu46beWQOixIW+z7uDvM0rHqSj1QF+h6bnZAvUbN
fg6jbnWPPwg4I8C/H0a1dW9rc7elL1PdzKxs9nZXKO3ZBnrz//5XcXX3H38W1xKODllPx3bB1Hvz
D+Xg+EqDcGjwnDVxt4/UDt9uKxQ19HS9uarai8eM1T4vyQ/kXOzUFG4+5KulGzTk0AZZL8q5vvjm
KXID9AYx15Gg9jH5dS+KN9VH+PMo3HFltKWAAnnnu0ir5p8AsARxcKB7mU7Mv69x//mYRN23RCbl
17bv0w2rkE1NzRA3yT6o5HseZEe918Y1maHbkgABG2r3QSXk0jsuWboB601xqGzk6vgutve40TdW
Uxi4O+J3nmmgmyA7aKODpbXKw14cILzHSWFmnBd7zgVSxRu3XpONCq2awDbY4pLeSJEBTrZ5HhfJ
+UucxFX+IZ2wkFiYrcmb6fXBMV39vNhLNU+RQt1kobbumF/SPOC5wTz0OQdch6/GLnufpymfoX1V
3gUGTiIVv8q3iNnPCgXyyUmS+pDirGKrG076Vsc/yN+YQKAZ/vjYmvheKfKZQBV1lTKPObq5I1sS
MHmvIkidg0ylisBX9j1C0wMwjTbtfpiSaZWYTgcaCSUgw9ufmGJ8mOVjcE53CdzxTvRKkMaRo7bD
E4MErLVZl0akAahFMy3fzpoySlim0djf8ajxI4nEkP3XsLOF4/kfR8MdydOQCXmE70PPEyM99XEZ
ehnn96HJjr15bEgQA0cdxDwsKjWBlF7oPUB0tIkOTRQZ59k0u9tG6GcqsE4Mz315oEZhgtwFe0G2
sZ1Innsgo8IIXHpYXmNNTCZVMz9qNzYfxwcntwb/ya+oJYBsou0geUpVKsaqaI5pU3taz1xIxff6
WwUKk8gfq7ei7SYPFxX8QZZRuq818Is6gMnfB+AuXQP+IL/gtuWTMRYA2mZRs4XKhtz1AEKAdUG3
Pk91bm2BVdI3qRPan0eNtVtA5/zZW5vgRG20sdhqPoJx0WduqkLoW+rra7i2H81+WJtgm2EySC+8
YPLSxEIAg6qqZJwa4Xg1No9rHpZQP/8ILKsEgdRuHX8HoZrkqCvvEjLXVLfeLpo9T83nxUnDNVPP
3wdBKj4Yyiuv/TFCmWfT4HDkXo9rH3ovmfGaT5mGa9qO31ORjKy9x0X6HECxLRLiD5MtvvGaudaK
wiYp5AZsMdn6yti0uBLVwjrZUwxGR9YLB2giSaHmmwXDUdpZ9pl32pHQMOkYOGukbg4gwtGzzymO
UTi2dCfAl/K1W9fTeuSpe8pD33qokUqyqvsh+h4M0xd9KpAD0Or6AaC7eDt1bfrmdsi+VwHUc8JP
PffURryzkEcaIfd2+AIVVGfuGWKnt40Yng+qJwVQz6KN260AFSSEiPG2TWsNgKOiOLRjGj5QwQtk
IdvgRqtqWWcbDigHaFJBkL+EUA17E3XAaNzhwYqR6jrMdiPk6yB6NYHDdY7J9e/VJNmhU5xqZJKl
7E+N5V/INH8KGZumB/YQGwmZv+L8wE6wbBBVwPZWDibVarI0zbMaRz9VhjRAdYdjqBV44oDGKpSB
rOS3iniTsL49LKY5+rY99yYrDSEz+dQqhmwyTRCs2yCXBQskG0whXBWlVTjeCMUeb7Eh5b0+UfEn
m65oRZBCc6oC298BNzQW83jUYxl0snGEutj+fTzyLsE0700ziacvCd5K56KI8fSbLGmAosjRz1jJ
xsc0dTfUIjvvR312kk1XYVRrjTg5goJr45vDKgq3joR+RIG9zGlIknCukc1SDqox14/y1Y37T11u
bDYQdfmqMJ3Si0bD8MhNI9JYk63H2PVDMQ6XnM2JClfJ2IE22FAgfBiprSnj0lyicb6eIAEmTtYU
B+QYPxag0nzD7ucHD8P+ueY+/hMAFwVvdpl+gbYeMjAFjrRcASk5KZGUFo3Wk4U08F08JRLSbj5/
EA4St+O8734M2oNhtNZfFNogWeAq1LYLMYcmMrwNZQkYgGJIjKWMyxXOBiI81SEdzEekIFGtAMH9
RhtyzbtxjMBjHqzS/kSxINiECjGFMPcVEGf/MpvGqL+zwnY6DmBZvpqBQpcZ0ha3aouNajSDHN1P
i335XJiFgYn0Qj7blJlY3fwMaR0Gnp9B321bFlD/AKHUReFtj0RuRMxIo6JHopov7dm5mJYwaLLO
Tgpd7BT7+7DkLCRoUaj24Zy5l5auH0MupqWr6jWNfnDsdGTQ4h4xPeOlB6S+hpSbXJEL98K+B7Yt
+VTbUQlUG9gSyA5eo/tiaIYL7uhcj8g7g1gleFD1tk0snVc8n9R2fFvfCDDTAoj4i190ofMk28z7
6VhtchBmvAmSjumfqV8FVP0KehlxdBA8/I7sliGJvCbC6QQtZwYkop0DQ/MksqeP8/qHlkKL164j
vV05rjvHzEuo+mN1RCMkTqPteFc40AYL6+0QF/w1A8XACplz5SWaGH+dcPSK6+/XyKnxt0DaIjil
EOVAUnz3p07kxRXMnzr5qhNTM00C6/bW6XukZv9ifa+RWXm0/HwzkH4FOXxDkcCTxwTwJlYnCYlb
tsHOxok/aKBAFl5bWGhFcXukGhV1ouHfcGlTLVaBFYTqgEuKp13uxvaO+s22qyqF3wyZsqE53o47
t+dyHmXpWtcOk6vbHos/CR2c84eZu06T2r+rOHvQCgZ+09o3+YpsoDUFBKfg6RxCttkBoorTkA/H
xTTURy2FGgbyCxrfm2zWnfKC+TizBcsd0OBxsbaCoD+VZCT/oIJk4de+Ry4jzMw1G8Pujqf9Lgvz
MFgxo8AmS/MBHSsmD/8poHoTQJEzn9kRsuMfnDAHRNuEfFPCIZJRBJZ/8CM/PU6meV38yVYDigsk
hvEeR82lGzlubC5WP8jBwBHRjYO63cyxhMxz5Ozsa6a2BZl5dYxZXB05jiAhuavac7UO7fKYYwEh
VxSwhFJzsdlak+geufVQj9+r8yAUdTvIVRTr3F2fayZyFezgAbyN+QHnZMGqpbWTspEj4THeBCVE
QCta2ymHoxXAKUfGyqI1W6McKTfBtNaAuo0GABgdJzX9NB2DUETnQGrI2MC18j3Ore6xsze+mhUb
kRCopY9NM3S7KpXDUR8TeQE76bQxwKz3KbYtPDuyzPwBFQK81ADoE3r/zLrg7xrJu3tA8pBO2tq4
gQII6scku/gwN8mDs+ZvcTaW17YYlLuVmQ2H2O0nXFwpPIPr1K9OBYV76kWmCDu7+0bWnyez0t77
k83t2uc6GtMjxVIBZZgaqkD8sUrtZrbnZXb89xMfZqoTnSvZTZydcdtwkakpXJAqOqQdf3UQJ8Mo
Gyr8Qh+t8qWL4+ROF1l5jEIgv6Oirp6SCjoTNkivv+O2FqBKaO3JwH+py6J9dYYEksN6gtVvpner
BGT9ZxHpU7fyM0CXE1O+kY2Kq5i5WupfW3N69rGJB2o0dL/hvgpy2Zrxgi1/uM8tq95hLeu8tl2K
bQYOGXTcznnYwvjnTDT2vQMqjFWWcqWxme+SBFLtXmza49EJpvHI83I8QoaWdXtLtclIBdK8HbCx
NvedzbP3Lkg3LlO8GRDYpn5lbmggu8a9quf2UKGPegFdhbatT1nV3JXc0u4NnGljK9HwaA2QSQct
e9NPN1VqeJPvWxfIA2rI2pT4xrt9vscLtl7NIVDrBvFegEMJGodijNIHUT5Ywtu04chzUDJtut91
myIeI89wuHGhghxzTI7U65Uo/Xq7uJcYqlVlgE/u5KcbOzXdoUmPVW8daEwyUSFJsQ6IcX1TlIOG
A1hMfhNDtpwhJx/HOIAzqpCq641D0yd/ObZi6O8bExvvCopuUzNsJR65n8LAz1cxxDh/IsHIjtL2
LwCPOEQhoT+dA+2tSW/S8Sp0sbkfVoAa4P4v752Nbfu8A8+NVoNBp2guKpF/g3uk3HOLqbkECdfT
nYvfxB5Ij89+D4XNowbhxHNoHOfWlOR/RVH4tXSjBKdCDIoybjze1wVgMn43RI+RDmYpl2s6rgXq
ZO23ZvEJnH2dJ8FS8iKsFuRTlTtdNLOztqPmN7s2Yxx8q8a4H4yoOIFQ1jpAtss9QCE5PcVWbOzb
XP4MWAel+snPj0uhZxmQiuCi1DeLEV//ON8vbarhMGSYPKpSpxv3YhOAm8p5nkz4sVwtrtuBrkKv
qle95uptt2XAq08+VxfX1eddPurVLFfVmH5e6no14VXAVZXGWmZJqil6/1Utxqupr3pe/Vh//EDL
yABOOYd/f7wK9g9+dFxuGMw2XQEdOtdi+u/3HLGV9iZ0MaonuxMqkVNL7gYcMtzVtgb9HxAJrjvV
NIeiYWuzzOTWHqCwicf1pK8okvylGRd7rTO+0wiizFu2dlNDHCcL6bLAZUKIVI3dZwLpR6kLCpxN
35s/BQBBdzoTD3ZdhUemWlqUCFw6odbk6bCTzlgia9nHvxp5KKZg1gPDPclxdpDN75phZ01YHuV2
i9T7j6Hb/AX8CG6cXoxqWveWkXwd3cLa5FU1HSswKD3mCRhhJp0HP4IoPtpRxEAyAOXgQPjGAa+m
8ikI7HyOyMfgAUu3/KWyeAbqGBnjrIs1yMYQh9HGcRzRYC0F0WVpRTJeNBYBKDFYJ3KSHcSfYKeF
YEh3cTdCVCB/JTtFdLGLfAh7a014rBgRH9w1rtJA9DvW7RbX+qBJgxwnX9mxq+06N0jVXT9AlmpB
uxRu9FZ30rqQpfoIoJGydGq3SyjVygmaoDTaPCUZLf3rMgjUeT7rhv/JKQtxJ/Hku7PD+7IfnIul
LIsZ3PDIAc9BrXVlU/EUN9ZzJxqBCqDlxN0Iott1rDqRTfDkSzNm8kBOMqEj9NadCzWgC+0ckyg/
UYtmDCoQglF4y32NrchT8dvZ6DPRbGo5Ms9GoeT49RHD0O+BVk2TBBmTAa6YJpnMtJ1J5nxP2y7H
+QZIOd2gLR4hwUoNKkB2CLamARSHi61owBlhGBMOwv/DOBHAZ/dVhDNOxWxjA7ACick707DaOxxc
d3dlpTcH1tjPLTTZjRV5qTCqItskAiglisP+5pfb0F0sJ0MzhCz5r7HCpsYFkOPIjYkL1RM0YRXX
YOPG1doIQNxJzZkvMFXUgdQ2CjBt1KYEpaeKnjkEc+Weq2SlwsLb9CryaiBD78BVJOrdEkwT0Nhd
C4QWEmQliEb5G22ScWIForFqvlQgy81Om/bcZKuwHP4IJfOy4c7BO5+vU3fF5c9wig3s54e80c+2
BAuXLN5TwCgZbBpt80zvb58N5sotKsiW8zQBGA4OEMdsurIAR+dYlwDyT/qJ8uVLPOePuWV/odac
V89d9jVH+ilOeURZAUWPFO1P0qM6U4YoD18NOToXw/L7T34NwjyzluM+K5N9gQO9e1EiBV2P0wcG
0llQc0HgCOJdidiaKdQc6xiSkbj65ax3Hsky6gPbgXFp8qhZqgApjK+sk9GZTMzI6jNLw1c7nHjq
FaIVXsemdkdeYLuMDYfKvZc6WrjjYFWbs9VdlXW+pJ7PeeyNjkenlpn728x0ykdfRlj6kYOKeQSh
y0cjCsx95kbfuIP0mkSJsto9ZIWNAmys1IyUrTJHr0+T4mFIB2jOdmZ+AMUTX5GTbGkJHbsmzocD
iAU1LNmHcCVbWR6p6KP2vWbWQy5xFvmrvcTEH9FLlxZrJ5xmKM+Ne4lZRnBMpzhOQ8w2oy2yg5P7
gCCNeuMFlBAQloAeX7Xrqk53rewbEFSohIGlnfdj9SgUS8EyBhhnqsealwnWhlBr0yQEM1pr+gyi
ZpzFds4E0j+RvUVT+gQNl+Y5lUZ1Fqni31N2fKy/NegOPgaZG99VWMOuyN5YuFKS2MncQ2QCO4Ky
RX43QOlvI/4OQEe5/UWXlvZYsuCbCPvs/O9rEAP3qrd7PNznWxbu9B3d4ra4VaowLMUpYcn2aahq
XJfZtnYsVDEw4Werud0CEglQxDZ1R+1IJgFIdLa6bc99Zt9cH80EBN4f3agmOwd9Zz9N1RpiWMa/
6TKPRpNS79s2eajPP2en0fuy/QaxgmarQXtiG/hVsNKc1gBzL7he36tpVgQXslLRujnk1oV4iSqG
mxqhpE8NMHoGF6o2Vo6eYRq7uymN76iLLNqgepx7F7huHq1uOydadeXBSflwatIUWSu/WpSXhYPS
N7ONUmw2U2MDkoJ8z4Nq/DK01bGocv0Z9Fn5fRfin4DsFFZ9hI1afWTArTxjOXQdxlniCV3HETA9
RRMBXIpbFmehHraxSroNVaH1IKZXdkgt1nuGzHcQWOCbnycQY+aOHawaSp2hNrjEg9X8j7K0KZz+
MwxWvPehJjnIhtSqYEX/S8vYNBY1yVGmkIYb+5+Mjd3WxKHdc1S1+WOCo4KOW+AiCftGX5tgJtyS
SlaivEbaI/UygjdWXuob2LhVS8rmZLIyeOY8ifbjAPVNavqMBchCqE95Y+GlriKGMWz3ds8Kj5xk
s7voLjW5diETsC7mHm8vqJXQkL3wBmBRjNTIvMLOhlekXLFN0AIwGxTG8ApNXVxRyLi9ExbOR/Dl
2eRTcODIL/oCoKPcsnjIjm4VVY+glJvwV8VX4v8vQgZWuB9rTT9nSK5I6jH9EoOTccOKDlCn2KnP
AFBVG8COu9co1x+FIlV2ZD6HRkYdbrJBXofimT2HFopUWYW2IBMeefuKPGdja1lVH3pRNgrvth0O
OSDBYXHUsDjzwF7OHtkYWLuA2RMIK5wE8PQ0XYMyP/mKC4hLYdniZwcK4ZK15RsbhfAKM48eYo27
+7Y2270RKf6uwOm8GuD/b9JxtlXVpHsLRyTroALWI2RmCJWazCgOlkz3ZDMVpopqXNWoqRMCi4xU
WF3wnUMyYEshZBqQVADqfDDwQm8LgCvw8B1a9XwnnprB13/Z6Ou/tMlNgWQDT2cCWUnHuUR2i0PF
TWfqIMHrffUVaOQ9NAb5M+jrD0z9TwexXe5zrZiQkuAOX5A8ALRPH12FCRXmR7+FQdECaYhjtAnw
4tyPOkhmIm7bn22Rm3uL4ehz0nPncwTqXvxKhmENBg/nc6NJY4e1ob8uR8P5rDdQt2mLvN5QXz1J
9K1Zd9aG+mZBBbgFBIa25E1zLEPqMoUqmuprWljaukjI3ZEXSD1rPfZgRaZm5YKw0tKRdybdrtjw
wtS8Jm5wvSoilaygblqZof+qFlOqwLzqwjXXDAgy+9qewilw7nPbndqxQtDFQM/gihPs7LFKi5Yf
RcR5tsW9SrgaVdI0OXgN8NBVm4zA39QrErsiyiOe9duOmcY9tSD51u5KSFV4yTCAblJ5mw/voLwQ
Z3SvJLLyqNuWA7Sclv5cReC8Gc+lj9Eld4LnOumv+/8+PwluRSIytwUwgk6u75Cf2L6GXYZkHfCK
4I5yal5LeTEDv35Jy2m8TwftG1kbAUofFltiTU2gdGMQtsXWYe4TTU9D1/oPU1ZbnwTYp2nkxLW9
sAnqPDmkJkQclIJPVlTvRV7HuG2zodG0OLAPBE0XtbWuAckXhQ8sf49M7RB0Xx/jUJNCFltQmpBA
k1gSjZX4SkiwlEGjIE79bEdNx2mf8laRH5q9+aCiCFXmgnv4Kiq06jlqDB3zAfI481gU5cQ4GIhc
d/zyEfUx1qAQajQjRVHzn1HUOXPC+2Hsd5ZK21++aPT1+pOtS5F1y6sECk4f30r6ks7fVzLW9NVd
/I5rtzhKxLuFhp0jI8klsA2JteoBRHhGpvgT8tf5JQ/16RksAdj+ham1Jmcz2eZDl03rsAXmFfjQ
VgdHLN7D5O1DZPRhuxV4faiSPnhSIndMQhFQDWWCWn49ATOwo+AyMc1zavVf56HUtHWRiItpZf95
2tmpIlpc1lxNbWcONPlGTZt/CJpBTd/loJI3i6Q9Utc/fYaumL5SPLTop+XHd/oiussDdmgVDmOo
7fZEtVo1/93WhyAywQITMGbV7X/V909zFDX+D4okzTY3k1sEF6EupTMgwVJrgEO1Yyyb7CZ6wDlZ
+IRDgOdUONaXSc90XMdNxW7IHdDylFmCra3Lt4mNR6iOzekTFcg7hjK3iOJ9E8VIAqnL8MhB8H8p
xBQ+VSFECAVkaCvVIhNOgbAnTHwBnnEMIqNOA6yviNZusM9iCyydZlfuRB/bP4qu+ZnjquPLmNY5
rsWc8Vlz8TkymZX3vDGHXQhwzak3AOccJiBJGuTH3DkWXhytbNKn2sSeuU0r+yUedKhyGEH8fRrc
cwUtjWD13+bL/Xx6jtIo2TRRWa0jswUDsyKj8OsJjz2qQjHjB3g45da17OJEBdmpxrPwV9zippr9
ET2PVfNo2BTgHsENmPCMPJQPFoPadgD1iT1y+oqHNuPMa8u8foPC4wFvO/dnXk7nshLDV8vGxVI4
BNDnw/HMQZ966NnqYbCr+myLC3sIF6vCUKCRztTYJmkbG+um3xxTEr2BANDGHdYve9X7/vn3MXx1
CBm6TbHus3C4SDAFXEZVcyRE44pW/IUbcgjTk41CQteYdrq0/5K9H0Ni7aNbXeBMxKwV4AJdVQT5
2q5E2DK6i1xKGpjmWuzRMAJQu4yuPgmFZLYBmNHH56EeGc29jPDRLfEr8GZh2zsihxkTqY/hjn1h
Hj8GmMdLdCfzKiwpvMCBUpduideiAYGoHpv+g931xX0AXAS1yI5vrf/AzH7rGhD/Ad+bra2wY4mQ
y8fYgeKosPBc87gOKZSmzhAjs7TcYsNge0tM1I/TYZi0GLxZmI0cDCLVF9d3t3OLxmd2tjLiobmn
yeljlDJ8NeMpOM1hTj3uhQ6hmKSHrOCqs315l4knCKNLfEeC60IbskPrtNPpxu4kgJwVMcf6SnXI
zFYHQ4JdyHXeueAD+RiFBkU2l7WtgshaLQ4Q9fW7JvXFZTKQHT1lIr6TuugvYZ5oXtwk/Lsu/nJF
5b9VlpFv7MpPTyAMYZAzj9lq7A32Ham657juzBc58HTngxsNt1VZ/knn3ddQjZBrFZibBwnNliHu
D8DWgyC/6eQXMOTvirH8G5uSJw6GpIeobMVD3FmDN9Vs2gaqSbZhMMadnHAQ0g2meKBgzSi7Sxkn
O2pxEwm7Rs9BOys7/wjo03sxutzMFIDKP5JHfLipyaox2EWjeLjphkTf/zDKFAFZD0QiZrmqzoNl
uPPGydZvXckzUCeqpkPwGOPueUtxOs9/OpMcNoE/dkfAk7qjrQooXWJrQFXIaKBK/piqFEVt8lNt
6T7HLO4l+sozj3k10zIz9bydaBmOahaffkL/1vLBvRsJa7OAf2e8cN9IsTJxqzt7MoUkvgINJ8IN
LkvMjCQmY2gUwA7/Z/8yEdVoDP4xz+I1JrC1CggpeGUDsEUx4tsHbefwIHMj3vFYT19sFzRWQZz+
+NeIUZvkHDEW1WeBV9C+TFyQBox192bY7hNzuu45Dhr/5IIHe42UkO6NT/VLLXTnKSix1bbNyvTI
XiTybazj8glqkc65trTBo3Emq/4rN23+mPigvM8g+jvbjdwEY3aaycfRmL4C2pSuwORZHamwP2p/
stmZaPH9UTFJUvz4LyeBhvWPg0BhOUwAmgsWaHyyG7XmGKgj1x9b9xGrgebsVnV8gdZQfKEaCKze
aylyQyWUafdk/49hLP8hxwp0dmoIqfO6Xzkpi8ELjYFyWdXHpsR9g2ot9pvRDICsd3lt/D2HQZSz
X1HI0s2wYn2dZeDdvHEsTaoZ6tubhpO+ufosELfKPCTDFWtnYMWOA1q/nqUGIP69iQf1QmfN8CSh
31ka5okKI9D6Q6oVG0Op2JNJktI9VZPUTEFE8uHKo6A5Rcaac6QTreoiGE+yyXp8U1SVijBvw11m
aJ+mrng3kb30xS40jehYYV0CAiBulpdG0zVkCOdzi0yDBjTWusCqDljg6ife8u1OQm/vQt661UFI
SW0OoSGIKUNIbB5wyJNqF8cg4PDH4sfYpMV9J9P8dc/toHhN8Lq7j332o++n/FU0WXCwQOEO0Ss4
S84AFu2y8EDNiv8X7KZh30IAGU4FmKXrBgqkHt1ejbuDnrYREkAfJRh5V23dNhYyCrP4aOric5HE
+v1sQ9ZSuBvKHGR/ERi8N02Y6Gs7tox1ZkT9wUmAgQWaQMjRM8G3+wCVVes+wqM38w2ca3TIH9G0
AVc/yklFrvHogfs9CBs74LY/7NxHEo6M8eQh2xRC4HuFO596lY5RuV8CqyLlZ5/znZ+qOSwgKVd5
wsAUgqU8sjiylyCIUMud/AU49dhLQRT9EoYursXsoX7Byusvl1drYkieT6S6tFibSAmCmqFbzdTJ
g7JBjU/baHR7gUvBYi1YBfEeOrXqq/C9D41DnMuL7WYcYNa0DcUhO8X0OistN1aWDpcyRxJwa/vl
Gpe+/eWqyPthblIIDufKtVA9KIT6Tj2u9ldNY7yP4NqJ1V+NQx1B8fRbx07H8rRSg/u1Fniaa6R1
tCuxyQBvBAggcMrjr3qeg4oKqZb3GvYKKAZ3L3AjSHYqyB4WOf7bKv0gmeaIleNn0dkw3J+hIYAr
0Yp4LxKmg9Ww0u9y7IrvnDziJz+etjd2avoCPyL4urs1daCiUV2pFjADyHLdP+k9MHxQSYmAbAx9
8MyGowbJx9zZhsiZXGV2hqYqUigcTUpKQbvMVqpeuXCaB170CEkIZOxjNq7yHkg5DanMT3UJ/QsQ
6Q1HpKwaT53TybtuBPtqnUypVzWgsK9dAOLntiVLrxFB90B9+wGHhyUo7VdlmeCSUrLqv6QO2v94
mTAGHladI3nQsZhj3rxMcB4AHo8sNR/McRzAk9tBFOdMip+u39RrhoxbnJiD9SKvmAmx1SzGchKM
F2TrRLDNkGaKjH8+onM8dAcD11MHkowk6cqGcw4quOEHSUuSnWoARINEUPdDqMRNFseJIMRCwGoN
ehUDnI3bMu6/XzGmzEQqRMHiKDA61aiYyVWW9hKTYe8Lolgk1kVa/DApNbhI0+5YVCYPhmoFaJGP
mQ3/rFnhPYv0ePapVi3E/6Psy7YjxZlun4i1mJFuyXmy01N5uGG5XF1MEkKMQk//b5TVlW53f93n
3LBQKCTSaRKkiB17BxsSFXphlSHFM8oaIV3dAJrBm2LVhL56rKrIjfEE7N5FII+6R8QU/MOQ58mH
n+CxePYqCJ8kNnKXWAr195aTlGutauvo5E2x/feVgf+17td13ZCQMKQo/YXiVPTlfwkeE9R9dclw
V4U90jlxpqBqqQZnlZCih9QCi3Y8pQ2kI6vmltWeXjoBZ99oYLGY0rb+4ZB+MUC1JY09kOYKlU/v
mRBh7DYqfEgdxJudyf4eRVAhskkB2D2lHghDix6PnWkMj/j5tHJZVhnuilTs/VDUAJRGPDxenECl
P4CmEfFHa6TvIvdXrGTiNe09vO6LLtlT12rPyKUCpmchRl6XalhesPbNXLWPOIw6ymz9CX7vRd/+
/Vv03L+/0vzI92xE54PIRr3cl/JpmqpUN42f37UFGKpaCWLXPlL3ieAAXgdpd0vHXh1apj+msPsI
Qt/7CWZnAXoCXnx0JC2e6wRb78Rvy9tR2nQbcjvZKtIWtzap1TKEIuzziKH4umkcgRlnm9jkwwrc
/tXJKCgJuozuZBO5LwNd96HoX9kosh0dZL8yXiVTT93oMix4XIiwutBB4ipUN6mfIZYvbI26h7xe
VrSuHjkkPG/qur9rR8ofvULxR0nsVaes9M60QmYzBHq9ftfPHhSP5E2EyM7SDLC0gNCLaO/MZGZA
FMwQbHA0QT8Fz+0Zq2QHornhKJ5C9b53wRIZbJGT1dVyFMT+hBwyHRaYquYBJN9MEx53YRCUd1gZ
lHcls5cKb3/oqRGVLmRZngsGlLjpZH1f3vEU+he2ixgNtmlwsWiRxC6K5jbF3G18wmhASWFCy7XX
6ilFtEIjqZKQWZ8APuZyLgEhDaFeDwqCeR6CNdc2yQR4uWYfc8HJbpI9eE5eLp8m0119anmDYsNe
nX+Rlpcl2fq1RLqjEViJ9C74xJ0guannljFdD/9ku4z9PQzlYMkhJCw5eLltr0VoRXHBXPqUi2Hh
1zXY2hTxdjZ4lpYd9JZf8gmgHoFq+ZNxqzMwAs32jNveDlIVuCW42l8hQAYgdMH6+BEw1641vpte
0Oh24TpK8hIV7vWzyN0fEVZ9d1UPjXTHF/3CVJ3Odg8IvH+y8y79R3sSQb3BgVr9wpCZGm5T28uh
k5GWtxceVbAtocZtqOfqB6zI4qls6FZnRKD6YW4b2lSLA2vjQwHpYouyTCBs3uRLlLf+gPiU9VKN
3hG6iuIPy9I3IHgeX3jBQNMbdADDtSTDIj/o1lUu7cdUuWUM6mJsGF33rc/H6ImyXsRNMtCPkeRL
1WazklCbQRssp+8pBcxZ86l8ZAhGrppEuKfObkG2OiRqSynJbwtg/ZdkDMWOR80LrwBkhAB3eChm
BkNzZmwkFSjcHW0POOo/O0Lu1ohIzUMup8bTtD/NM0H1PpzCGk/Z346NBCATWJZFYTY12bwFatqk
aqDjiFNz6CoIAJYiRLWp3VTZsrX9Z/DEdutc62CvehLsc8nCvWmWAgJt8bVdWA7aw+x08fw9JjM9
xnjtNs0u6BCGa19bp6JbZ96MJDr4KBte3Zq9yI+cJfw5R8jsllKQhMwe7uhBiD1v1dJsZrySTEtA
y63LTodgPJiA+K/xU+hXCOqp+jYRJWLkJz+EptKwD90cqigpatvNwbcDBzhqmf5ql3OVVFULGE1/
/cXzOvJL97XDTGGa12m1SKbFv7+JqP+3N5FHgCaaV2eGI4d+eaFTkIUj+10Md1meShQByBDMMlC6
/w6Sk6WchWOUVz12PKLPWpbTstCBBWFEd4MXWIpSfRx8It8EOI52EXN/mYw9aFFJ1bpjtfzSwfo6
3SNodP/FTiC6cwtZpaWikMgwc3S5vfIydwsADLZ5AvVBCchcXqD/3a9HYKA2pllG6pk6LT37XtHf
V5F9k9FGvgwZUAOacb0yTZk1XUwACL9x+3R4wqMTCvBwa6EstJ/6EuyIUyBfpEIdflnX4cH0BsWi
xtL2ueuzHjSy2WYocANXy5youyIvio1yJ4izgMLAPhR8uCnAvHfmECC/HHoImsWh049bGQpGY+6M
dAf63O/G5WLLIv+NNHUOwpjZpYRE5RYFTF3M5rmuE7KgP0VSlFuH2I/5EAKmlVn3eeg3p66sGdAv
LHq1ckRu6wicFoh1T3dlEbx7bkZeUxRrLSNUiO1HjccRAZOJ1Dp6BWlWsCZJtwb8ZFyELgiEhhR8
Qt18MGcpQ8VL6Ohh86XDOJveAZmgjRnxZQJUDfGYFznC0MR3drmrb7q5+hLfsXPsZ9oK07ycDXUI
dLotVleb6WhnP3NmDooptXWh2NKuSpAL34+FlvdY7YldQiHpS/oJ5KKqH4dFY3N3c2kHfFiQCip4
xhug12Er+BkMgNA0Ay4X1LuRB0xJl1UHJ22C7aU5dL44NogcgMd3djJtc0YThlofIqHCFcmZ5nfu
vnhmTq+3ss50TD3HWiUZG19UEG0MwKfUjouN4JDdSVkMe13YTTxQkKJgcYH/YGFFN6C8dxCxQZgA
kjj5d6LYJmOAwiPv2WxagGm2VFXsm2j00TjoIeUoNoc+7HVkbqfFA2rasP9MsQkavOyn07Yv1cCS
l4QNDbgVA+++iUA/CNDCcPI60uxskrId4or+yefaW3Xg4HgYIjAXBqOUrzniEXLApsOjj6N2p40A
0mgHkOIy6HX10qQAvOi6mTaolmxfSqQuA2L37wPKe5a2cPjBzhoHMCjEWxvevyuhvdgGYBQxj3RY
4P2LddqM2uqKOnOXxFfFDW1Atws89T4fGK0OKDXrGoQDTF/eytRddr46RwRQ5iAD1QQkyyyKLEbO
kceybjWEld8HCBAuRs/tb1oXJOstB9oWRWHue2RN5ypxrUeGAtHdoEW1Dixqv0XF0Qpa970ggIAk
3aICTBAsRPhdXWj7o6FIV43L2jgDUUh/Nj1sgMjwW5g0xaHMWvgPVRVuPe2gLAuv38WInccIwa8N
9q56DtxG7X6COnn7w87AnGmBjXbRO2UH9o2ehQ+mHxsxuPYhP7eapzFHZjRUORLHRRA82pX+UTPC
oCDGwkcA/9SiTkm5u3Qi07sCyoSuICoTPjoe4buqbcYFnZ2D3BInrRy86dCK/Ka8D0EnYEYaE/Ah
/34lQvG0N3PZ/+tKZrYczKb/60oXBwbI0O+/CcJOPwLUpTAvtNduDa1Sfz5YgCpezhLQb4IqdW6b
w6V9ddIohfzkLqZFP7X5J4sZ9ckLJKGLC2NY0QSPITCVKzHL+WJrgyqDMv3WySjd/9XOcs96Ulix
/ZO9Bffo3quzauU06QduUSvOQgnlCZJg1sR6ER32ebTN1bGY7WCGhOJwm7+Ci2n6J3s2Deq+BeLr
4t9j++IgaQp4nZ356YJjTR7nNgCmPURnQe7jpmzt+A7iQabtjH1/7McKLzdzmhqlk04x1M6Kem1s
XlWyX91Mh5gkaHIwUuefx106jLs5NF7SrCTEjFBFDu0UY7v4GCmUyxW5zt6h2F1uLp/FeDaIweJi
qBbZVG1yf4EK4c3Upqg7agywyNjMgc0wpGvzk43lm3S02h2H+Aq4Ht9aUTTYq9H2hUAOSWOTiLIY
6d/gySdiY/c77q2IK4stt5vuhTYRdtSIlnVdO5yRiX9HxLx7ES5wF4njJ2szSA76hakphAauW987
U3hb920O/H9XrUXB9MEcSDFO2xE/CdPKJFK5Zc+B3lYQXwasuIbBWMFshDYZvV8DjbGSFHxTg1Uu
L4OMkXgteO3NfHiL15sAwMRpjCvC3hzt1LdBOzpIH0IbCdQAXroawDK7YHbFIRiJ7usBWziKvVpb
Q06n9dNVKgZnWXT1AAqFNkhXI2p3FwJ8sMtkzkuWQHFuJKmOBDgVf0Wh8br3oLzir0w3itFQ3mR9
tQ6sTh+NgxlAVIRwD9fdKulosLGjdrizI/8n1ADUG2Nps7AnqzsZjom+asRyBDJmGWakuZ1U9CaD
3voGBF++Jy0kM0yzQ/X9CnAD1EJAKPFb74E2IBE+Kvln50Cz24FW/G7SOX2CBG4wO5kJqzR4My0z
YWBX4cI0XeT3LxOaplWDvA3a1LGZ1JjmSQUqZu6UGuhT5d+YK//1U44UqzYz6ZdPaZqQHy0+fUrb
QyEJYI+XCX0UB8s6ff7rp8wznSzKnA9QScL2vKi6j7Fkem127GaPb+zm7D9sSn4deh2PZy50coIA
GQMqJnBGANneOxJIx16hMGdK/QOTKgMG6M9ei42z6B8vrOXCr4b6dYxCfyfbJFrKspGvRV//BBwG
b+N8ms5FnfxhgdT3te4ZXWJh6O1Mc4tH46+hQ1JgfzoPxXbgZ9AzdQb91LgD1Wu9xRfg7K8HDQzy
vpZDEK6MET9J8OOb06yzRQNBpD/9HQcQoaRDWNQecg8ECe2CWuDNg8IskCZVLBD6PZBZ2qVs8TM4
4ukPLnZlO+k6ZShHkROtNqqKmltUFFZbkH3insggFBwjS9/e1pLL7cjAaZHNpftKM/QIFXRboOXL
X0Yz2ngXKFrDw7iIL45mCjVGGtQBGURTRwS36tK9Y1Utn8d+BAoWYtF56ISrwvbZDhovn+yFBtoK
8A22C2e7xh4Wm97pjc1249+HudwDCkNiwzbaAR+du5a3M3ykVwLSCY87ZOFnGpHfLoaP1CtBbO+x
DiuHGFU7YHpfgrja2QBRHi5J4ZAl1kLducu87owyyPY00+IlNIcgvekgHYQWGu7YW+a1oATMHdYs
oxYilrmqjx0XHG+o+XSoO/DRhMjRGZs/VeiW+FqXnzyzZDqibFtvTbfQIaoT5sFfvQfC+gUCwdUy
rSJcwfR/OjWDzHBHgAhgcr/7VhcAbzZNC19P/dY0dTTVqLwO7Ng0KxEiA0Hewijo7r/4YzUdPNhD
9Ms/4ypfAOwvkZ3SkGvfMTrp27T0LTASZ7fCo/rWmMyB+ADZEtR/xFebcdFuCFAPSLiWpuM6DE/H
JMZtS9dXG58nVZXz1IOSdH+dqVPCvnVBWwGF7vTmOlGTh+SYIzR+NZmzNPIYlLa9H9epjT0IEdfU
TtMtTFPnQPpB0AuP40kF02UW02Mu6A0zdKHz+62xmbnMJ6ynfBeBZPV4nZ7Y3LrJsPv6/bUYTxaC
nCj3p0/flJnagqbOBplIDSIO1GzaTUr3BWcAJ6HA4D3Uzm4Yc4g2gjFq0bep/pHXVh57FtghnAgS
xREAQOeMoCBhbC2Q2yH3cGzdTq4zF8kSQUa5EDLXr3bv3ct2GlPkcWNUAOXgegnBMFHU4QsqFCcQ
CDjB3VAIdx2OEZR26wHqUKruNhZgKWfVlPmywlbLqX214QM0bHx3LJzYnLaKb0LKxOGTrZx9JpBQ
23XlH4xbMzM9GTvC3vXahh4DdpV6QQkYh5FAmmJet9arw4K3RHXOhy7avYgmncYIRCD+JH2INqc/
O9AcgLNmyPYJeMA/kqF6o9i4vXVg0wMKPnNvGtQe2nORb2RVNVAVeR93pkTXGEsTbnfsG6vUch9J
1BIH86EXdvAfuUHf+xutSAA+kTAEIa8fUUj+fsmEZJ1fFI6Ww7m0EVRy53LzugdTRSIkOPh6uySb
vsq3WecNh0720LG6didMZx7Soq1zxE5rCflBECK39bhUhT08ZGPI7ifnFVvs4aFPquGhQxxmETTl
sDVNx1HBwW0pOGfm3hAc8Q+gHwUdZUZPZlQparIuWvsb4uJFbEyi4vzeDV5Mw1xnatXnWTM8CZbM
QfF0xjx5FF0nu7jFOvBIEFg4mrNi7qG8vC+CMtmY1sXPDDFt4xeN9ZvIhgY3hTWtawbCthobzVfX
8wHcYO0zkh/9vuX2hDA9cV5Ta/oInIbdeTKTt5PGXsofe+e1UKO3aKAIcEA5IXsqvWpr5jHT2oCR
bpLhKar2o1tael1ocLRPhV8dLQuh+waq6C1YkJyTsZlDhfUobty5XnF2vowzPWZwJTyrjefRVUl7
yGfO09ZFFW11BJnPiSlIHCK0MYmujxENsM5W0wcHkeK/aDoI/55qIHDdvM3WXhV4O+oX3sM/DGwd
LzgEU4dgZe2Nb3T8oDmNA6nzGwOvlTNZO2g46HaMgAm9Qm5NB/hMwVbICGLUv7G4puOvk5jOkPbJ
10kaLygPgpRvHtaVCpU2z70GyBrvfuy/53f5bB9m+zjbyV/sV38w5nzyd0fffq41YtJWxKwVG+hl
nqu/mT/kfoaPzZEGDIKaL1O/2vAsmECjFETO2tSDX2TL557MH6edqfUuuwEEoL2HyF969DNSP7cq
m9aKee6uyursnqdeG+cq4B+/PWiEagPjkWDfeV85IK03HmCXOiII8i9zCK9Ypoodi4RGO7MAAuQW
Opbz+oir6htAptFudKwhW81NNrspo/D82+WTzYhC/x52kX4m2DisEjz2obIQBFm5vGirQSi0XhbA
xq5So73GLMlvpX9vCsON1FqfK35OZrdsdmOdCk4gY0pRpF/QCSQ83XQzCdpZD7IK0y1K9SgWg7q2
9uSvB59EJxSntZur3a/ATwP6rBQltCiH24eSgfiw3WfNXEVqiDlTOleezuWnoSEBNUbTNmdEnMZp
CE+Q/kk8p7xpdODdFHg1gYCDpv4ycptyaYzmADYi9EB/JRia8iYtQN5h7Ei1gctjHsC8YTv0Oa7+
O2tothDO5AXI4yAt3MSXc2PmgcWRZx2j1b9vOaYadI7NgBrMzGEzUHxq+qX27BCZtlwGIEhEW1oD
BB7dxIqBiASVLYjiUcM4qFgTi6zcUkCaybRN1zBNzcmc4VnYHwhVi9z0mg5wNf/qNU3A2O+bMDmQ
rAS6K59/+POh8oa5ECUZ7QVgzMnSGL1Q5DdDTXEo4hFvNTz/AxbnhV82C1D+gH0Qm32jn+Jov0Lx
lOg2pmkDZHNw8ROMM2iO3CfeKUlY14DjBDWg1wNiiXJZJUG5SK3f3R3rUCcqNRbHxtO0L2fan+eo
+KM1pM2Ggl5uPyHX7giEBCNIfqTe0Z4691iNOTBd5hSxB7EU0tELF9rAQMJf+xvhuUcJqGRcJ4O9
+tQPeqY/xwuW30fZVG0/dZuBn9pImsQjuJsPLDBg+/kSqAx1Lx/GXBHaX/0+pT6SRL+nvnzKAUSt
m2gMX7+MMM3a/CHIv6Qrt2rSxdQCmOR5oRuDWNu5NQfP7pNT0fhxp2r3YjL2MnLTneRYml07mtkl
7Fqx0gLVbsTWfgj4EIxRRZ04nwYQMM0zA+Qu43/PnkXRV5hsSCBID2VmNwx92/kKk1UsLN0WwIcz
6rBRcAFJx1sP+JTtGJAR694QUjyVpsvSb4tvnCIXzcB/9kcKATtgb39OQ//sO2H64jopW449noCp
l5ULViKS7U8dOxUz96TyQJzd0m+2It1NryL8KGdzMPoFkO2TWJumGZT/8Ysjs91JAHufpkgeupxF
5wZpy2vL9GUD+HznPkGcbI1FFYCpc024OdDWfcWyYNjlngj3ScfVAdExsG+johgh5h6c+CH49Uqn
K34I8Qcg2vV3R/kU6gn1dJNrOqGYwZtWgAtaz7ifjwMlxQ8rbYDRssLH3psepzCr1B1qDcZd4Eyg
t8yBDEoIdwBB1faRVtQ+fmmCNkj/B6DJ/Qpo8sOIOIikeyHgAb5reJk+0doljsItjnXFo0JNHmii
nWM2jvIVawm17qlGnYrK5avdeau0sp2nsJ/YEWpG48Ia4BbNyAkGiMxpojYKfDE8qPUuUtyV3+20
wVpWoXwjUt5y8Af3iftHcKy2r0jJ7hH1rZ+oysc9q0JoL2mH/Mf96bjOlxvUjyIwQEEsB6QODvXs
L6xS0B8OU5H06WNUNyuvzx974uWol6+6h9T2tojpRM89eDX2bu8D4ADZxecUpKvLDrIOe9Obk3yX
N5N8UC1w6jbqtIxXozu9nRKQsDz2IGY5t57mxxSq3Us7t7PvXqRjwX3/NRKpXAPh3e5UCl43K5ff
jIOwsaPzICR2Bj89X3YMXO61Kpe2zcW9R8LqvmVZuo2ELRZXG/ZBxSK0B8hKzy6mYxqKBfUddnZZ
1myyqHUgPwiaOBDFfxgHwaoJBdDCiSkUM46UyNxdIz+r1mApzmI8kMYuBvPFM2hwgQGpSPgKEqUV
lr2I2Nugl49cCA8FzUS+hTYqtmd7Nfh6RWjX7xQP2F5mChWUal/OP8xJiwK3A/Z+phk5TbWmU802
hhRWpi34oULQDkCIKvwGtrcAL+jnCTyBBxd/bKLK7xGF5Okq8wBNTWZezDxMPkZaVvdZ1Z5zB5Q8
AQhD4rou7cdWW2Q5iKm5bVCwsbGyiO57netDKsd6E/Gcn53SOqQuYAtpI4vjOC17OxiOfdiOR3MG
6PuvM2ND0RUifb4L8mrKOxQLgu/735+bUFr+231J8JObawxsPDj/BiNsFesmIXj2iKw0P1QscE+R
129rIyVlmlMBuqcsgXJUUhXeibfdlive3pXgPrxNU7EAcHo4C07USgh/OKcl/mfmzNg+9bYhxOCa
gSw6l9MHJrqVPwNBQFg/HTWU02N3bragFNi0QEyuTW/fTvVCRmCVMr2T3R849/k9qhCQ75wA2ky4
s29z17lp/DB7YOVYbmvRD4vQ67OHrKmmYyjJ90RWMRts/pT0TXjHnPSIeK/1rbQhrlxCmDw2TRa0
/cYFbc7KNBtEt0FimGvo1MI5y8c/ZGX5YL5Ga54R2hNkT4qI6W9jjfDTXQ2wW7cTyUznVPcr80YA
XK9ckECTQ2jusLFdAFvLn8Ypj267Jnw3XqFqsbueBwVOF2vonHW7Nhr98oRc+0PlgzAuTUCSCqE+
ucc+CrJajiteHPz8vakBYYXtApOB4Auke6L6RWhgSOxkbNc2GVD9EGBvcoD4UnBwhhxooVaLGrwE
oK5NHMqz5bVfVM6HW9TA/jp0aA5dGmygCIQKmvm/TvOouYtK8u7wCMosv02JCt5Rs4PltSGoqCz3
0jSDjNtv06R84K6NOtBUEfDH1sO0q6EXCDpSXME467RCdeI0q5DPFxQA5657cFBAZE1At4AMP6gV
yHhqy/TJBjgD8kisOfVp1u8R8FcbKEVUd02STdD6y8lr2bMbwmvnJyrKgBfJqo+SA+cdcSuBvEFt
rXzscwCFUOxQ4TG91sjz3geRRDYf9+87k8GuLPzoOQurPf7L/inrWHDq6whnc1PZVRRjH01Xxham
QMamkA3HgpmsQu05L6EqJMJ4hTfzzY736medIPUHNZPgB0iFFtobw/dGBi4oOHx162U83+PDQQAZ
KcFH41tlhYxl5II+ZfSboz0f6ob0XTxYPcIZeBg1hV1sTOviopGEHau0VHcJgQAkGNncteJevzS/
FPP7cDu+sBtJzijPlXedud+g3aJ/bdVQNbhKNBtO170a2EGaNeqzxoXZtcnpphgDb9UjCfqcSch3
zDejX2Jv5VJLQP6gBv1UWxPAy11RbUgqm/XlOkGQ27toKKFkk6IOtQPr1jKVTN9zpCJ8Sz6aNzXz
X2vCrw0QLchHs3CCm+mBBGd7DDmffzA5jd6odQ8yDDBDtxlkN5SWP30fG2yN6moaVd8C3vfvQQNc
aVIW7JUl33r36HU6XFBZ1tswAc+C4k2ydiR8xr7Q34ST90sROO7tqKdi61ReuYc8ZH5C6JKs8iHp
HnqBGgjoCuXvLSJ5891VD6y8q/PCe8oYBxvVn63JLveCUxvaIBpvhzl74YKEaEWSNFvmc9Obt+TX
Dk1YtsT7BAmOYd6xX72NoxnCUP+UF1KtRiQt9hBYA/fifJbKoVnqmabOhCEMs9yVaO4SlejtQ1hC
X9LYCXOrBf5AP7ZGPNKHfkx3YxrZrz8pGfWrssd850o+rqysdl5LJu+0J/KHluT2CQSAYBeYnVmT
ZotgEuqEwBh7wIMB6l7wh7StWhFWl3FUpgHwuYjYZm5WL7RGbVqrvllBFf7IWsiXODJNH4AYdTfD
MIldiL1WJezuYBU+gzBIGp3SAoAcc2Zs42zLZ5s5M7acQDoO8PS7/wfff5/TGuXnK5r5rML6xnkG
7PpMeBjm03ibQyrx0prpDP1MutuyglKjsZkD2FeypTOzClxtyrfO3ixoCug3gPpVXoPREMFihaqD
BNvELXCR6dYtPf3IO/rajpJ//KcDA74OJbtxWLnFD0Rsd5lECB0UN4BEOFF5dAVPTnYqq+VUFN27
BQHYweLFj6hB6kVjlXVXiRE8BSMw4oqL/JFyVEm2XubfdokdxE7TBdh4ILmS80o8VVnq4XHplzvT
tKHjvYT+9bDJnbR+4iwp8PBm6dr0+jzUG4jNuUvTGyaQjBkQxF1UOQr5BQ8TJH/wKqyxpsZvTk3I
HyrxHSym8ZDw8AeUUoF0TsrwQQBauFGgUdsZX1qCTDwCtPCLbw0E7YOcfYfZl1IZrf99LRV+3YMi
fO4F0NcKHEJCGtgzp9unDUzfOblNs959uLzbkHzb1BDxW9tBnz1KZEdjkNSXf0zFB+pdmg9oDuAL
r3xxp0ogipHbRsGJVPKukF2xiPqo+yDN22UIEPpQqCuth4B3ZA0Sxnbv4dVx4xNdLvOuKd7I0G6N
rzVVtxN+tN9VDqEe0pDmwVFOsBW1tS0dB/oNYHq0QQv6DsWRx8FxqsekRgkCxTZxZewu1DyZU72P
/ZThTVgNu55GRxBlZocxUf4KTFfF2fKbX2fTbBtTKz9Xpe+vpvksTV6F6yF73LnFypDI4N7t4yZq
amQ6Av/R5S1UvKA6no+Irho3ndn9fyxv6V/3lIFDUdwB3RUbW0vPxhbsC6bWRdYL+hUC6H1gjZFh
DPeA/Yd7c+b8PrvaOnwEkFFV23/yvbpdx/9/2YAFRdoA7PbpXPl0UfSkc4GTaRvdzb5gj1PVJesv
duNhbJdhpn1R7TSn134zzUXJc55sKO0EBMV/XoQZGdGLxGeffg9o0XUgPazsdFkhl7ev/3oosWLY
jy1Bzn/u6FodYM/028f0oEA3BGH+09X8ZZTpMDZzBhAmRDyv7f857upCRh8k5LO6tQmklqRsVwWY
2hYXnetQovwpqrJT1fD/oGKci6r+skMKsC+CHnAYeYhNuE5of6Xb95V2ifCb6Fw5HsK5alkNAf9R
VAmKSIJUggSSBVvonZZblQTi3g0BKwXhPZ5ReLhxyX9MegD3nX8yeLa0K7BraHr7zNF3kydZhrQn
gG6WSIGJYMWvDmZBJsN0ZNArB5whGc9IFei2jgte2jtQn7RgZeGtjXSLiM6B0tHZbyuyzRqw1l9t
sumsUz7pFcC6vRUbP+itrX2XeSfTMocIIkKxO0kH6OgkOpvxDHX8K531ZGlcvPkSXm9Fl0sYm/Eb
ouEunTlBNXPWpeWQhzTNrDNtMiA6lfc8lE60HS2wtZtmYWUaQq0q2Zvm3wehGKeLK0Y+rmyEECec
ojI4o3CMHUU0vEBGAmhMMNUgPIvwj8TabCl9QP6AqY5eSrkYUXT0OoG6AuQuKl+Z4BGqhT8AkaBn
kXB+RlYMpUVzUMmMnjk2QI3v+cuGyukkAgu4uqounjwsOGMeAiE6QvcKVAf+T9LQu7Ari1ftWCDi
445/hpCkvxkk5/uepL+GI+75a7iOmvui5KesQoYGZCR3jk3TO5VH7KkoHegdw5x3w3RC/qmJLxtf
Lw82UkOlwPQ2UeqD+BdFoaa3S7o7b55j+HMOgBbiJB8pyiuDsIwLr7eXgzMAzjUjybEWAyKby0jc
jLLGTePLdBkAU7G5yPyitANMVKBnnmVpoejFHxXwYbGavO7Yej2KyVArBpQ3q9bGhSFUfuB4VEGy
Es6gTugeXGxu5obxl6lAdBiluLvE6Ai3PhnXfaHKSxwvGkAvSFtAPSWLjq5VVQvzr4iClC2gkWYd
Rz3qR/wlO/MPbvBI28yF3hsTFZyH+/bg32RC7Q3c3SDim2LONKWTXF4B8lmSV5B5ejZfg3HwJJGX
b+WCm+cGrF75v4aODRQUQt0OOysoFeQDcHD9rNpLzXd92P8yGfs4N8ssx/cddhC38RHbR3WG3pgv
wqn4gCQgQPDmK2kaK7vzwahkWsbDT9SdTVR3Y1pmOM/pdBnOh37YNdhOxJQMK03onvdieKDQsL0t
JWRuZOZNL7UVeSuAV9k2mOvFIDx2qGrSPwig6G8zmUC4yS/1C4c82f90S2WGCvp5eDPPhu0Gm5IE
d1LmpXwtUMF0CHopyaJIaihT2GNaQw0Wp1/brZ9ndWwGXE7/j7Qr65ITZ7K/iHNAgIDXJHcya7fL
7heO3W0jEPsOv36uguqinJ97pmfmRUexKKDsKhCKiHuxtfgku8lcgiw6WinLHsx3NP2wiGSeA/KF
A61psvl15kC7Bxy8u3da5OBsNdCMlcBw523hnkdDHlY9cGvBhdhOUetnTZjsyA85a+RiaB2K2ser
qRISiD46MfTkQrJlN/a2Q07Hd1BaNW9jKQowuYzjIQyzv1aI8irGERGgHYHlqLb+ZBg6Pd9UDZPn
Fd68GQ9mlvaPpGnCMAn+KU4X/dXOYf3qsBl/55puBNIt688NmqZRfFB9VRUxR+mN2d5WIs6Z761W
i5/BWpGDRIAZm2Fyyq/rche7xGdQ+ByiLv+RSWdCYTLIQstoQCXvlEnQlDKkVleZZuSjVoAgbt6T
H+mlwfkGcJTTdmDILkgtDJ9p1pa1tszq91kppDjNIQeOVyTzY1I31QE7FPMVvzgHYp3kHmM+ivT1
61jO7l03zynw1XBebVfWxewaibJTN1tWAi/XfBXyZRyBL6Pu/ubnWEWysonHx9Gbr+lcsjMqa9nZ
iwEl5hd1jo1HKpE5nPswxtkc7IvSDi2YyNdQFY6L/LbgPYxrJgB1G9u/CP6GsHZqZO03gI9t9isk
DoHq3IidSB4sByypGgrqxy4qrjQ0AP1YZiR2rAEr89Rfb/Q3vpZqgxDow9qjMeTjerdurKNd9e3D
0EyFL+3BBMa5DF/MJjzQY7Ttwuzg1l24p6etlzOUMPLuBRj6yTUDO9zyFF6Xx84QvqA34yDCb7lr
jE84zDY/OdgXaGX6qfko1CrRBYtkLP30t5tptV/G0t2hdASdx5b7OXWm7NFAVcoTjgEmsCOCNoZE
Gkptqn23TUOV622fSIdFI8fxBqpAkZcbrNDvyxgn/4n4XOiDeEYThbzEpHcYjspTs91G2MUDDBfV
Mpca1MYNnoEjznnDqNxGLCp9TYn6FGuHIXfvQacMF9KRn9Wkv8gZew3xARyQBwVdwqnwN7rlagAQ
QtMmUPE2M1p6j8iTTAENtZyBOLPKjBBoVlkzpjfPCZVn+5jPP8i46pcIXlj4OJb+htwsSB7zrn3q
27h9mlCIvvESuziT2OlO8WChQ5IkGsDrUR1uVpm8+UMKlAzrmwEvcpRqyFgeOJJlO9QYOpsqj6V9
Z5jDPtbG4ay1dTudkYHfAeanfEx47j6rGnukV8xP7xLrOVskgGTjJ/4orbb/3bqiq3RknTRgl+gs
/uKAwVKY/WubGNk1FQBnIHWDUuAdyp3BZKy87Nl7Aqdh94gvp/6Jy/ZKXti0ukfdbjUkYeAFKJ0Y
lQICvApvoS297F8tLXwLje6r9Jlp0xhMPGvvBjWABzlECz74jdOo0g3szNWbvHebuwJsIJURFSdF
X8gOXov0Vu0kV/JYnMMo7YLJ8/b5jGLY7bK2mh0cthsxSC+FzlBuOQJL2tCYn3azgQuo2HT9HBgt
y6WXK7xfkFyyoebY7JnaAdu+QxRFHAd0WfxYieHZRtcyejRd7+gZob2djMZ6Hcxe90uQk5zBK2i+
lsBRpEXgTI0f854BVfMLx3fB0Wido+Oiqxj/o5Mb9PjwXgb8xXjINM8zmuiUMqIpr9gFBS/F25rV
/TbGIueh8HwrHkeA3SAGxaSZmWao6lyXr5b3u1ouuLrQbAlL08Ve904b6Ogv89I7L7S0wwoKFav2
aYKPutGR4Ub3vr5SDd/kQQOqVZ8iNwE0p2OaD+5Ylj5wH6IDiQzVLQ9FxAskR1sJXCG40GAkU371
vPiILB+g90gXuezEWOZeRge/hBuvSN9CUZQKJBnBhPZ72yvMfSfAb9FHInnsqypGMyx1Vrs1OgkM
IFuowcu4FaBSYPEgvWIfuLNS/GOrRTSQPo7/rObIvl/VfaxdrMEbL6uq1MEIikJClLSr8GSYuhz0
XokoD+t19bKyt6AKLHbomK8i31T3a8+omVlj0f3ir67ZrDo5JHaQxPxx/bH6wkFnUYtur6R9Dcsh
/co6dBIxYSJBqUTelb4uhvmzURZW0KK+y3eVvmxbd4Os0Hi18Z3xUiIE6eXcykMFErI9LRflAJjT
0nlG34ODDzFubUiPtkLuW5E1nMo+3GjmONxrOE68R+to7QM/KNuHgwvdu6EFAN7G6CvtQAZXWWlW
DuYnOwdV7epL+pgjLwL+k8uNHmRPIBPz7lZ1NMfdtbMUXyJuY7muuhc8UqLAq9o7NrLuykxAjaAT
HlCpzceBdI7ilCeDa267fLCC37kWv1npTqio6Nxqv4Zd3dBYajS3Vx2QDznUYv56c4kbcaK1FDVD
SmwLqkmOalTc+zg37lmgV2C0AMSBit5kQ3ASNBC6xIx26yYtprtVr9foOEZf4Iw/DH18ICwJibTv
7frMQqYHHGI5sJoNfhGoM0Nl/ySj/WCk3SaaJiDaMFbzCyC83oYxyqp+k1TGaUQr+YkMtHrxXuS+
Qr9KO3wnPHFt9swnnFOQIMC999zUdr1jaHDYka4ZSwtwT4sDafJuBmcA0/Qd+Vt4Jj9V6HxVkOWl
DtC1NJLtpmhH0Fq5oTzGI+CtLL1O8TxDzT2II7D7RQkFuKgwZMqvmmsk8Aet3JOu4ahhxHcaFkdq
MUhTIOM0NQa8LMNX/qZB9aUVZjJYB/arSAYv7GVQNfxL10XNflWtq4zQQ/W8clt1NPvHcLRidaa1
ogUFj9OhbrTRc+x4enDDAHSnP3QOkETw1YD6hF5DZzwwXnM/t5v6scmt+hH8jG86EslAurbeA/Hn
WMfOdQbh9NlQQxGawPKnKQ3mKIEvG5tVeF6mq2lxzZ2I46Nvct8CfPCa5q4+qPC0Bk9xduz0Zp/Z
Fnpr8E7Fb61tXlDohYM3mpZxDKiPKtYesQ8vAaMRo0bJBT7YZpkq92gCHgNHovScAOPf7lNYE3yD
7NmA4wdqHaKhFS54wzr3WDOODiPSUZsRNSD96kJ6UjkgOzkYMX/yNIGPoGk2kE2vDMBgQqRZoUSa
/U78F8vMMTMyQEcMr11YPPe5aRxbfKzdue6gbWtDLz+hyg/PEZC9/MnMGm8NYHxt+iRDR/s0ftdc
1LVOdm+8DLZT7IwOOLpel5XgFWrc46TlwItTkdA7Vn4C4RdwANMCpMU9Xi4gZrAuZTu+DeisZ7u4
caYN6cjqoNit3JKcK8cWoBybekrtvQ76dLQCJo6Fep3KLbdjp0DogRZFEhkoxNiUMRx/Db4oNfCM
H1ENBPB91FYwfduWkX4RWdQHWvMzz9EhAHpkqGjQ2yIBjrDYGxoe2HFYvukXP6lkQB5hiUAG3QOM
1Zl0Nii+4jNFkDhGCWE9gabeqrtz3Ap8+6IPdzjjYxyQB3betscGNMxnVKeEJhglJuWgbP+hJUU3
d44RkMMaZvUfwJho+OQJmGbpTy4y2p2VN4Ca8Opl6Ad2185oOrvRk5jiGCoHi+F19Se9bSftxbU6
/0ZPIsgakaKKzadFasAvV/QWIP19bPHzq9DmdgRjKiq5Tlox9QEaie5R+zgcwqTsA1cNNDNrtO3u
UXTRfZTJDtKD+6ZD/5Otx2UIvEisIUcKGCH9GfprILKA+sQDYPrfC70USCkb8lmmtJI8XcMBRpGT
tssbIGzxzYqu4zt6FcydqI8zH4ATYRYoZ1LvD9vSgsacMn8IQbUcRl0PhL5MHrSpqlAkJvrnVJTz
04Tfz4zjvJA0KbaIsdUAskKJoKZOLqiG/4sklM3ArayQbscmaZFQw7sEJBFn/2OAvq0vfQguHZQx
CbQ7A3vSzoEuaaqBRBqGCGAJrnIZ0fU0bBeLQo8kyyixH54IhnINsS5cY6/W9QJrhHFUj4IltroT
8pnUpdcIUje+jK1pHAjkxB1jILNhl7UCmNzgmRDaCfmKEbiiyndV0SoSF+wThZtC4rsv6SmkxJ/d
+e0IlXfA4i7i5gWnPqhjnF2BQpzQC0YrLJ8dp3zJCefgXV8YU/ms/B1mA8hiFGhn40jI87nw29I6
1A0+YRCqBewTZtYgO/xKa6zcrDLNFiXZ1zUkzpNZga9YRyv6ezAy8HE03+KUykLmRbnKpCR3aY7G
0dXYck+r/vZ26G6XMPaIvwrdMy2v9hOjMjAHu0AfdaiPVgOJNKCOzg/1Sj+tKppFCXiZl2UkN4lZ
BZZpFm9Kktc1FJXiq4BNN3Bf079oeLB/9iZvl+m5/dXpQ3NfaZlxIDEG/VBWWOZro2XR2W7ROE36
iaWfZ+xDnxo9icAHi68K0ud5AfwHcOdcXcdgT6KIXpid8K+OiwKJRr0rBsO4cwG6clfOkXEXt/pf
pZ33xwjPQQf11rlxNkFHyJXHouu41aLRMZ/w9c91Bk6ivyMkvhGK+c3Nypm+m7mGMzO1FkeHyGHR
tEWfQJ0Y4zkbcB63oeui2m4Cd1P356wQUju9BUAh8mTOpdfsOIiB3xxMkpWATHmXSZknBXafNKWB
zIsnyfiiqPwknlT5x7+NsQYyI5ysmTqK53NQvnezNm0kTsV2KHwrfFSHhMBDHtDlwTn7OuTYsoWN
bl6l9MwJndBCD2LwaJBHNRfWlWbkQrN+yt5CkUhDXj7G7HMM+M+ntm/uSjGlV1TgJE9lw8Q9eo92
ZKOhwtvrmE9ADFx1zdRxvxVCHFbdr4EAgD1cjZwfUPEGQCSJ1BUKmIOh92TAe+RufJp2WjgVG5qS
3e1qGcweSufsKfO2U2brOMgbPg7/Kx0SEm9raVl7nqYQ7/73iP8iWAnWmQxlZ7gJigZk5zOv8/7a
Om23L0SMljEZ8sc27LpNnMxAeW8k4Hns4TUr8m7PQ50BUsjA+RcDBSVgccU5bqL+RYZhvo/A9LiL
axtiEcUBvq3GDVl1oKU8eqBEHgFZ8UJD3FonZB2SB/LXjRqlZgzf0mS0sU1YojXSa09RFgIoK2+B
UeOgjzuYNVDM0WwVUUDQgeotjnekYw5rAl0NOShJZRVfm8kG67MaOJinkEN/Kt0WuTlS1Um6wVcr
vyy6XtYntLqYZ88ssbtzczRiOUYcSCB/X1OFwk9DN4KXGBAdZ9IXCq1/NYrcBQd74xl+DDTDqHPE
90ZOwhdRk9+76VhdczTR+Xhext8BzLPLQUD8pctzvKe57I9AVESloZzuyMGJ8UFEK0NU8saeXl1L
1dRc9CBYa4b0G/aixZ2YRHE3qZljFtPpLRWM6h9b27QdML4B1wsYGvW/ccHWH3gxQoHMeOnkHWZL
PpOkxVC1BHLzwXGY3NKPzLnffjCF7VgdkyJ5KlQimoYkQqHm2Nj8QMnp1UCz3qh/uG4tj4ukkNCW
VXpa3pmN863VZLcYE6WyAZ0MZjqk7hs+TXhpJt45t53mpbdNR5HS891U9c0LSu4BQBuLaUPWVHf5
Ix41/iTSufVRg3nnliy5D/OifQHb9eibo+MeyVe30/5QoeZ4i6QkzlwqcYpQlltt5kawgKgob2VR
O+kJB/+AsAZn5eo3A4r4jciSLJZXoqmdS3EJC13ivdr2xQuTleoYAe2vamm7rkMGvI1F7HDYGgAK
cfFY9be+PUC4emkdMgu/Dr9z+xfXslpkJAGOAlrK2R431lzFO1P9WNREuQ6kAzYm/mFIeeNDYqUi
MBWBXLSS/hmBgIP6whHUfbFev0qkMwCEyB3v0jR9eMlzGxn/JtuN9WCBi3JOw8syBbJHeCFZGmBr
0mLv7LnYOW9p8Zu7O/8A4aY8LCJFXMxqMc0MV5h+FVXFlgI6oVFedECNeGwoNujckUGLz64CsE14
WLPOTgJSGsoykRMpyZza8w+jkI7q+MHj/7chPkRbpuQbA5p7i37mdA92xs/U6lIJ5qFFusouos01
vKyaz1J1JPfZ+Fv9b/wpTvEeJzXn+lQBUBCQwONWZRw+odXIRi5p2BKE9rtEENrZNC82gtAm6dd1
qJy4ibKuU7b0oNXRvF5jvaKyrr7q+qv0bqO7cVAo0rMcgOKirLam1LpN0lROiNa8Kgs6NRh2niT7
dhJZMOpzFtDM7VIbrQPvTuAJnQ7IcV85GZxmRo3Z6q4DgQVtsmOxdduhuRZm3+0lagpQ1Z01V9LR
bGx4c6VZM0V1oNX4EFQLuBpo5lRgEl6W6dUcmKDOOC26NQrNajAi42QLDZQ3hvUadBtO5iFtr25j
NdAKuub7bdQeEK76skPr0qxbZ6OxK/1IU5OmXudZQExvyzctmXivxag2s2vr7KQjStVoas96DXhC
QCf4Y+GOPi11a80Gk4iKsgTUXUNu0FFrbyJd5A+9K7NjVk9AWJ5K112U6PoF0pgGwA7gBj2QHx7H
b34k0kBWUQOWwWUiWPUU03M7xDSafFlPVuWbIcsWhDMuTSp8H/59feUb9rPjbt791vW89NKjYRv9
hq66Gt59V/0aU+KBvWOKyUrbMMnq3UCd8oAbxi9A7pS7fmmkD9XJwAd5UmmTMQ23KBvZ4ceZAivu
poBmizjOYIRaLZoBECGjAs05Ie3KSuH2qoHE3+nIZbCmTwvk77vvzVISaT2FkxHvDoB88rrkJMso
3WhARsK3F7+6eS1QciM+Dh90gxedhOkuHlYygz8F9F54NuOv0zbt5yIr9AcAte6oe5sGlxVyU8c5
Cxbd0IPnBVsUdDCDbUAjjkT0ZVaulqn+9fqKxCIDcxZKw5nqLpHPKPYNv6/2sgRTXIObxVflFGrW
dhB5cZ+Dbu3Ax7q7uCypT7Gsw5Pba2ZgJK11mAxgxPYAZN0VXjE8sp6hNiDPnBcRu8AidIf+S2HJ
eJNnSfd96uVdOw3sZwv+ROaMI+oOh89cU5x6epSdjUEf/6y08bvuOsNX8LebmxzwFUBAczxf4B6e
RDm1u/W2UPXXXfrRqZbbAuA2gP6s9O22gOfsoviQoYcJ0DKnTNb8yTJUL/3ALmCI4U9tbPKnSnHj
GCU6GtMMj207idhjlryQjbwSnI/sJDC2duRABqsatwC5TB7II0Kn1FGzisani5BO2MMn1qAphvyx
l3XPs4NaBopBHp0ilucjWN1IbDsQQcY4XV2vYudutA2LGFRB6nYno2aPHntGMnxCu8EEbAxgnIpX
NoX4Dk/0R6FQLnQBmNQ+RKId73xAfGjggn/3sLo+9dF55u0HN+1Row5yFRyfe/WFZgXI4VDWUWk+
icjPN4th9evQlvc/wDYbqCe/rQ92UPSPKmHTghF8DDc15vitA7oqPhAeajsBFzAazJmbDptepOk3
HnkPM4iVf/IK+K9z4grUCc5b5mXxj9DRv/RVqn9FttHdVF5nvjh1P2+72aofssp1UCCPpjQpJuSa
QHR7Yq4vq0QcqQASdaqbpEzjVydOsiAVPNqSvq515Askt+4msCiAaTJ9pkofvQidndGw9hjjMCnj
oCu1gG7+1UMDZ4vjwu9dPcdbDQXV+HufivsxsWO/VoaMzQHKxebPOQDM8K2kn40UYD8oJOFIpbb5
vaOZ94mW8xd3rNqXPvNTJZCmt8QFx7nhfdE49osXN0/dMG+GSuQvXI/Su7Qon0nqlIpNbIvcbv2I
Z0H2MsgYFRlcsFNttvnLnKbtQUef+5YWOLKe9slUx0E628VdapkDaortbMex+Te3niaLO+CuD36q
lGY2fyvc/GcjLZF1m8ytATE/9dpGb2v9yKg2yT5VaIV9KlXdkRWa/JhUpbvRVaUSDeRv57N+bHWB
WqYqKI2seMpmHKpMSAHameOj6zBBqbHEsZzCS6WBxEgqvFRUT+BbtGaY5v30sys6dB4qx1kZyHqz
7h/FJRQto3johf7p6T86Q4FfgUmR2YVzNjyNfxhWHXLmHPB0/50Lrf0Xfv/CxQVyywEfsJd/4bte
tpnx2t4s8q93ehOmGi4gQzXPjtG2AZBd24BmNEjOwPSlBpqRrpwsb5822adVdbN0NdwsJT+87nHY
uka2I8C9OMZffZwIhd2J1g6AmKCbDgPN/j+6uvS2JnDwT5XT/kc4ELpwoAsnw85w9MGvO+H90ffY
9RRj+KPjApQIdfHVRe/5th+78d4ajeyEx2t5TPWYP+RTd5cNzUXa/R4EJIDfiktUPleagmcSR2/W
eLKJBH7fO6WBbfECD9e+rABkbaY8yIH9DjIG+ymNRP+9sqdvEx54f3i5AOZ+F8onEAmM+xApepBH
/T04ZV9cXRnF1/HrjXYVadZpqeYPeIxtXdGKcUMrBZhZxs3bek56CwCdvmwbgyMxMQi+A84e2uyk
pp+pz6jPnzg+GF4BO1dddOxPfVKTl2u5P7HD5UsvmuFErh+a6KSQqnENzcrhtsf/+MFu2vKTNgJE
QFqZt0PWsvhkOI5x6IA2saxtCv7Wx0Zrgfab4EQ7AUWjWmt4OFUKLQfnHWotgDBiPBj5H/mce39a
hn0PCsT4Vdoi3c9oojzjtMvF09Uqgc1iuX8a036Kcvln14+WX7a9fVc2OrjpgDW5xVmXjxfniNcq
wC89He8dHJx6D8gPZnfCFbtVBbIyDzh8YlfnMrsjLzKGeifVy3c8rTqtQzmgl2ITAR5Z74H8sgpv
Zc547pMfhVPQ3oFX8Jd1qZvw8kEkB1u64MnBiSfDcQs+W8b52nuWhQ3fPDQ77I+A6q+UNHRaPozb
trKBFwqOhe1UZXhGuf2ADb+TdvtbT8BBvgjuGcfFEe0R2xo9OQH5WYD3vLJSt469bXN1tN4OxdYW
W4FO7S/gZ8MvL2s7YLvXioHctP007mRAIs+2Hi/EF90UTjAVZYdqyxJ0BTUHykjcy3MzoEEY7/MC
/ZmhBGQS2lYt3HbUTua3HDC9Pre97n71rcruzVeI3HhthHFaQBZA8ZBsmxS0xZ5qdWeohj+PKECW
V30qL6M7fItB+wdySQxO3r4NfaR9FMlKfuTyO5EM5MI1aZ9i9OCOHUAHAAIXykvP8aHs5p8zBfSc
4tAXmXM1rRV5PHmk+QigaJQJj44HpKeN5nrJowidZOsNbnSlgUtgxW0NUy/3ltuj/qyZ2uhQVjI8
ib5xUVEFJjuUTUpACLK2D9AQWIWAg8DUXYm6P8hl4bKd7uBeadHiRPYPMpqzO6RWZyTJDFb3aIuQ
zqUT6A8zM3R6fFB6VuuAUwpmrWfgCMERCT+4TshOBvOeqdoYnyDtU+Wg86kOO2PX0bselfjXDt23
V3KJvGG6qAUmbRxWZ7JOGnaoeW2c1zrwQVY46JUA2UqMIvxA4kpV4uTHCkCwoKCuGDdVj3rS2uU+
8vlFUKrmi3UgHaMGjN+Z0d/35h06HQhnihnNySrC6oxsRzBge3240d8GzdTVPyyL9WyfDoN8yFtA
fvegwCox0QYwYlmAHcD//DIR4If7+e6jTIPDjdcMuFpOtXd7y90sFZV9/TORFlCTVqJOMtyUVN5U
Xr6vjcBvvCeJijY/REFyH+V3+OQw7qxZq844GBgDGkpTjkGamG/iVKAoTJZid6MnkRaQ7424RqpB
YVBtyGyjLH3sNdADqYshB/F2CRJ/p1tdeDn5EePFuVF/a0kHyLHEQck8ibn6I5z6GAhzJC/TsTJ+
sqrt96TTR3Z0m3g4ih59pR/Y80hG/UwVAOTijUfvdzo2IC/lfPqd57qwNr1uN3K7xWMD/Qtri4IE
Jv6uVRSmNwYSVx2AeHZNEpk4ufhlvSYTvNhjFaVC+9ESZV2LlFENQrWs5frOHVLDRykbuH6l0Vym
MmR7Mwx/kGodADPWXFaRZrZa0JSa2KFdADXtKshqWMWbtTOqNQDYGaFZTgWgy67OpCNxNUT4ktoA
nq7b5XmlbZNuds41+kpPxiD7PRNVj01IHdi9k/5ZZ/gaAbqi+9jlHj+Frtft8SHYvzKnDBrV5U8e
KKwfjm9/QEYOGpD3gmEqFV6qhv+xYLinAuKbumOqIqYy5EaKege4UzcI+8gLPJyHBSQ6aIsDGuG7
JcT532kAWtPqQitoQEFzfig8ywRa3ch9ZgDyv0087LsnMAmiJ8d+xY9yNS0W/9V44/cWqP4vAs0p
B8vMhxMoW9PH1EpRp6s8LO1HhyLE7zh6CH3e4qAmHprwzKK+3xa5yD5NpaMdmWdYPokJYBmDJrEZ
0If19BOT8XidyugvMoKtMH1oXGSw1EovauPnzuSAbmyzT6QqwquWmkAR0AD5LHn4YuO88hqrVkar
HLELGdLs0KomSDfztJMwJAC1lXXIACXE597HaxBEM6oyscR37b5Hmnq71CgOffcmU+khEGAaJJ/d
P95QMj0XxV/UPYZk4nickA3EUcDfHWVag1YHzQmdPelo4KN1j9KR8EJSLLLqvnC1D21oN4HIDRxf
4YdAA3Z/9sJjABSaHMXl+byJmcwfgGnu4aOXh/dDn9TBIuIUKUSdZfXmU7Mex7nKx/YyoI6XhPdZ
9/3rlA7TlwF9/6gzTV+KWrfvZjmiCkrpm0JvdtrUzEBthzj97Sac0r4T3fgHTrP7oOx0bLNkVdzF
Vojv+iwxz+lon0hvCRmD50J6rw3oGoOO52CXNAoQSKr+2cR22D7r+3YBjtIV5r90bLYAR9WJPJUA
aXvyRlk950Z2oD7aHi2CAJ9qvKXplmKImLX7UTEsm55M/MSzxNlA8xl2uUW2XSFUuNEMh7zuPoeh
hQMpgk9ZIF9papTAs5lQXy9SMFWAEG18oGHMCyCGt4BQkNODsDGQGky2wGRvcZrwwRXdlAc08MQ4
2frbjyEHfW9ZyyJS2zawb2tvuHPKubs04FHS4qk9A/+uu5AK/yX47XfxJ5C4Hh7gJONEYj7obf6Z
pBu/VUcGCiW1Pvbz1sbpqopnRSNSw2Repusar5PLLfyHz3oZuryWpJ8p9nJfdItrGOG8AAu4EiFq
nctcB7Vr/hDrlbyCMbJ9apNJXCfbeuj1FO1PagijodoVcd3sSOTcbp4yUT7YVvS2iKHe7So4WxbV
CRCiudd7m0GdxNNgq+N4mpU45wU/rXNnDkjFkj7SzARsSuQymkW1rBNAL/ll+r5ojRi6jaK9DbH7
U2E/LCGf1XGguHQJKTmqjDLz8EG3TMkdDbq4mXVlh0Q6Mv4hkvayPeFzHt1YpjR9Ax+fiwjyERNE
N7CaKtdH4mol5//jWkASOeh1K44MpTq7kXIhiYIyQmsD4FGVcoEIJijhtGnQ/4HWtd2KQLwayFuo
xaT7R0OpOimaGaBoMVJ1NTrQBhRi7qiNNLsyNLsAuIs3u1qT+tnu8v7JxNEhmljj+HvkaskG1c44
nmjwfrZr8b5wTA3nW1xE7bKwQLP4g9m4L7p2SIoG1LoFWjCGxImGLcn9JA5Tm03nWY+QzkYrboeK
cjVljfgr5pGOHkOlSz2t3woVArys6IWM+3y3OC7K9+DGDJTcvnFqn661XnX1y1HNis59/DjFrONS
6oznwAfvRwcCqoAG0wtR7Z/IvtzJBBnDmksdiSUwIgQ2mWjKBLB39i0AwuMW0NyLSOvRcDRr/hqP
Dzq++vSiLHcc5bgbsizK1alHDW3wIYgXx1iEM6lDgcOgIzl+uC65k1Kvkn4/jPMfo0B2kKmaMJp1
MRKAq46hBGV2mDyRatWvYq/Wr+LvXEj3L/zoLtQVwbf6H1fMyqhAwlhdzbbq2O9skezQR6pfefa1
RjfFAvpsKhx9Eg2gpYAYwQNlmbKuBlrkWV9WDc91jYHspPFBKIVeTtECySGxTgTfRwOh9TnvkH6r
7saFRLS4bFnpmMv6DmXlCxDg6itLu9umVu8d0fENQkNjfqqRMLjqOl6MqamxryC+Ej7QIifFy6w9
NV38RPo5s6udHOr6NGWRBjD+A6ndauiPTgu4pww1Ll8BwhbE+GJ4kZHTX/CbiHN5ilp3wwYnatG9
izOixzkxUdmEq+FwFZ053BnQiV3Hr2h6WvzdMWwPDaih9oUKqwOnDtmv5LOcwxT98k26nQv8OWt2
CfhHWWf7qYy1rTs5+XNo1agQtxZhNPLi2WoFmO+1ytqTg8AW8R4tasfGmotnUkmWSj/vNPdIopHI
4eKY/CtJNORWm4DncK4DCjnPpnsqbCCOkrUYh+qhLLCDTL2vuQtI6ZlAWEQDMHqQR5T7RXZiNKJl
rAbCKsuRlWhL7Fpw9PRIGCst8Jfl6Ih7AluJFAgxQFZXmBYVnOvTfCY76aUEP4gqJN6TbkF4URdh
qPrxVx1dCI/HbYrDUrtER4MM5zAAXFAYkNgas6I6ppFMi517cqfV+gzMiL/X3CwkkZntdNDt6KVv
J2QT1QC6LBuHNShjAZxGs+MALH7TRVYCDO3Fbqqi7U5rX2mhLjwL7VhkN8HduPG0zts22WCdXbxZ
lmFGd/85w7dIDuwyTMlCPl4B2MxF+cH+YRqDTsP011AuuIXQB8BfhW65Wy5Qllpn91Y9pqjpdNLr
rAaarSJ4di0A3qF2ifzKnpvDhqYCSGeuHmbnxaCFx75i4WkNtwahGQr9wDfQyXs9ScHErK4Vu88s
8vLLjefNNcl/DUuzBAi7Yw5aa+bydt403uSgamSwjsj7fiLJtgrnOti6hcxjNv4MOfY6Ttp3b85k
doG/SSsW51pOV+wCAdPQPqGUpNxQ8jbV7WtXpe7nXNjWXhdddyKPMupKQHbiW/bdw8ona+8U7KMH
fQ9jO3BNEsu5jaFryJ/a44HO7FOH8a1T682JRNA2bQ1rbj5VUWJfuYLsJj3oajh68F0AHqvvDR28
0DduvdJ7Fg7+/8nNUtFoOUX79aLDGLXLRYEN+HbR9d4ouLooudUakgqmC14E2aTjJjSK6TGZDAEg
1xJ/pHblvDq2d2pjmeG0HIeAY+qB1fbdg6fAbqqyyN1SoXLNciBRcBzurRXII8MpOdh/gQOpKptp
CIF0rucmWHFUefM0gmZl0JMvq0OGf6r/IdDIUvSGt4D+s0Gifsp0XWHzgbaJq6GTvuid5pk0/Zjl
vqYBIZJIm/6LtC9bchtXtv0iRpDg/Epqlmq2Xe1+YXR7d3ME5wn8+ruQlAuyunrfc+I8GAFkJkBK
JZNADmspe+JpIhOjWu3H3jgncbEc8mXoJb2JuenwCf4Yqz/ot+IgkyRMwT/6+C8GGtdEmFjt1cDB
gbsCDozfTEgcQEjg1bQBnNMDnvVH5S0np2u1dy9etG1uV8ZJL6v2eeHgbSQLUA+EYsijVxCtPhdm
ll1qE+hHdMf0UbSs2o/YID+TCBm44F9Ghs8uiUBAFiP+v3VzVNJGLrfOyQB49UCNSUiNaU8REJAH
I1Ay6mm9nELdz+aBFsTGbhI8eAAUANUgMlDY3/7ctQdiCFppgiSLkM+17Mid6TcSId9XBurdyHx0
DftvnBTaA/EKrRRDcV3mZMwKUMFgixPv6KkN+go889WT/WZctWDlzdJHekGsj/gO3Of/eEFMLHoY
7Mk/1YYZAnk8eVRpXY7IExShuiZAHLSfeWHSDhhZMaoSpKytQLyGkFuDt3844E2pP3YReC0yZ0p3
RpvUgNB2h/yh9OddPI3daZVlPSrvOxDITTmwFlYZ8rGLnYajMFLGzOf/DvmIGOg/0OF80zN03XR9
l+m6f4/rbiU9AKzmPn4aRyQmlq42gngdOWGcOXzbS78/N2NN2zlAM8WLw2ehq4l6Y4KdDO7+mWmX
tUt627KQBpnYY7gKfYZt+6x5ZUVlyXtKE6CUAJUr8K+pA8NkpxvEcvNQzbhbYE1FuFvLb8HmaXnJ
Q4zafbypF/79rmeZY/k96eD6LkEdcK/tmvJtTstix7REO2uLFSF9pG7HXSPJTkhYazXSD/I4IK2S
05Aay5ifuoazZyZAqJcvv0+Nn+yt3jH3tuZ7311rC++PHYikwzHMqlHLLFPHKH8sKV8B6mK8ksR0
sBUEKDDcc9KAeyBpyxNuBpSbNkniEWsY/rJFnAI2s6gBezvrbqghALwlYcPb9AmYn+kTwofGPkHK
LB7EkK3WRVukD3o3hCSbfR/OqCIHHBCyaB6pQU21FS6A8d8iPaZmAdz9Vw0KL+EydYfzQgqy1v1O
HPOqfVtl+NOJR5oBH1oUohDM3dwv4wEWochzZMIkDYgPtbo7AE45fhz9+tq0ONhFQ4fAKyRpjCMp
ItDoynNpIB17m7pOjkmOXHlsjL9mfTOdgIbhbRALF79bs3vSO736Clyz6ZROwAMkJiQpH33skDuE
//et/Ho9S9IZoubjhFgoiP10UKTDkQaIPKmt4zZ6qdgU6HakvTIUbOjlxI5R74qNG+tp6NSoQthl
KQBDHGyAKDqWGDUCY2bZmgDM6FGcK4smem/Cheo0AmFzrHWHYhl4qBXcPiaSknke0gm4EF2/o6Ew
4uXAXPxZq6mzvzBdTBfUAiMjSw4Bp1i+zJq+2mop5hdiCDrEdV/JYGLZb2OtRw+0GF2K1z14v3T3
oZHwztQIP16yzYCAr2NvctTfhh0QDJ6QqdA/eQwRJ2CsnEiks0ngvoESeK45SMOkmZ0wwD7Lpsoa
cUao4USicsATbu5Tfoh8PUxkfQ3PkWKli8J4qmNDoBJwKbdAkHXAXQnqBse19MCYCtROIa3uPRrN
5eJIIHy3BIj5UgJF3kDmYxV65nyjtaWW5uoz6PGAnT+/4+teLoQUruZ6E5vw1rVYoBllke9RZQvg
sdF3t3bEEMXpJaAVNXD3Vg9VJSpkHsN7Rtq4ttJ96tiAzciSZe+WKWCptEz/FnH75Mq6Fh3FfGHC
mulRj2bU2KXtHFIljOiMgzOL8n3oOUcW/Ljs1rNJKg8s9Cqixio05LF1oH3Zmr18fNLRxTTFowvW
3YONQNoRaYYPqjBHOAwxayrDAVU7zvk2X7WqPKee8hwEa7KMp5ER2iXBj2cYAMTQoSz8yZQPD+rV
TYpQejzuXLsorVVLigEVyJGHTC9lS/LIaAEE46DumIaqSarSAmAbLiG9zsekAo5ftIw9q0KNAbys
I6oI2UyVvgNukXMcUdRyGYlRQspro51KAHygy10+bm2uLYGy8YlcQo2R9wZ+T6aBZh0OsM0MSr43
007hamY6sC4wosay+z+7zlsuyBTGFjCyl12Ztv9JBv7VTUe8ZZ0u1XHAo5ZqYSHTTMTj9C4HxttQ
RhdPwy8gM8v5q4EyLngV9Pkr4krX3iJlPZJWT33OvJ0qjFN1ckU8L4DDkCV1Sj2aAzCpZw1/S6m4
qa2zI6ChXc3VTBS746dgse1ipGDKyUAxtqTJuM1K0N8US9cw1LNJoVQ3S/47sDCdA4lyC3zzAaqp
i0sSWRtlRr0IVQJGhgt+lH11vH2rp6o9ZFI00MOLtOpX+GGy/tbUb4/sJtS7tMMIFOfSZSdQdrAT
l71h0BwO1ip0O9UlfZ/kJuKO/Sf6JSXuIrnKTXdd62ZZtUzFy6c4dbTd/ZVuppM1sL1PIxY6RL/S
BxGHEGig9Mvgiq9I/Xf2SkQ9aohviKauWjHd2yYCMCB2wkFiqAGKWANs3WM3lwj+5L93AAj6yqZp
eMZ39oWkCKj6R5zmY8BrOdV7s1jFNvWa4kBa3QV38YQCdXhzkVru+68MbHRBgu0Czrc4FtMBeT0M
A7kcWE0ZGAbkEZq0yo7ZC04eKEoB6WeZb5OsxSOIk282eioJq6T5dQg6Oum5jZ5YhorIUBr3rlME
vuHY+UOdIUvaidLKO8Z4DiCy5BTbK4MgaC6SRSK0hZMAMyzhdhCoB8F4EOVwYiXdlmUVHmukvmKA
AFERK0FFQmoU9IeS6fbkBZNRdtuVnVgtvo5Rcny7ziqkhbDPRYmbjci3sPMYGRdCO7WuqyEBAz2S
tVn6rtVWj3xDyBGPu1rMzIpKAHv8c5olGq1E4iEsb7pqbbXG2LcJ/pcT+y/eS6ickhtOJNFtM0NM
x7LsdWQ4y/2oalYhy51XPc5bUJoPXWAmot4qSL47/D2lUJh8n5lMHVKrcvgW0wGAhZ1mf9GMsbzM
ueBBL4c8S/znOnX3NVigxrAY/0IGff2m2wKZ0lb8LW2B30+WnbBSxLk1EDXLiSDeabYAK17wzmid
L2aWdwfbAm97kS3iKXeSYzoLYCMgZW96SPUcSZNpWu9QiQoEBtkgeysTCFSg2+Z4nZGarKlxujFD
2bjxNYbT4OzqcKMCXM/4GrnmH27HgBlhT3tttrPfWdbVGyTa149+BUdA4/XvDQh+ZRGsg+oN9FRz
IzOFH065HYd2DCrwG8W/zQWe7O1Sn11DOBH++6nLfWajrgROvB/XcpG2Qr0uvg9Q98pzBiL8dZhN
w/TAvZ6/pKeVW6eOAQGwJL9HA6u3MxBezmPV20+WIfLQNFtURGp5HfYDAFYLia2KUhV2EB0Hk6qE
W5UN9ahZvEx0gRrTNGbYSGP8OeOzaXeyOoufc+BNPcV8Ks8NCAhD5jTWO3CO4m3klvpBA8nEeyv4
N3PKDbg1tOoLGNZw+13yNIA+YJ9LAEuvcIGMKXvUdEBW2swmG1eMzBUKk+AuFdKlmreqB23PZhc5
fB9L3SBq6oWTwieCOplkEs9eeh6QMvpSg6X95aeEBnZXdy894rDShiSTNBTXWTQgsc9dZfPLOn7m
ffVHq42ZPHXgzZ4P/hNRxk7jUp+FKx4NKVJyEPCyTVTW1mbAKRvVA7H/ULG4B23O4gDp3jKPPnbL
SCEHoCIFTWnoo8IBJ8je/NoLvVy1FHAlrVPkV22GOq/aB2wNZwDDnGsQxhuJF64HBmS4HJtOAKSO
+KM0yToOQAj7ic2GtTYWS15QaQzagg+5D/bBB6tOQrJS8rkv/X0uciCWyelKkQ2JHYq0M7edVzoH
Vmm/9ZHJkp0btdnZ45XNv84Oa0NAKeJeaFwXRRkKNyrz/ABygAbFrvpwmj3LLQIjBajhVETVdo4d
pI3ZURwAfgugxbOWHKPWRsKxDUixKJ+T96kH2a4Zm+PGk0OGR822KhlKjtwsec9qwBd5VcIfaKjN
eFQj3evNBHf02wQq3BYUFqnxJTFQ8w8YuJFtqgxpnS1H+fE4uknoS/9/Oxv+cuhlPEC6xLEDaTNv
S13cmGOuVqRfTUmVkdefulbs8sCzrHQr5PwBvjBvS0uTOgFaDTK66mwbORM2dk0p4nMCVhknvO96
ZOAXbnxeuw0Su44uYv+fWzJLe/dF6lbmqxbPJXAfEqQulTGcn4s+aiG24lW+6V1mhijVNM+1/iq6
BIhYi+k8OWDy+n3Clhq+y2aB00NvduBj6S8MTCUn1A4v+wjn0Wedg1KQx8v0ruXjDx0JXn9hHYc3
SHF1N30K6qoUdIKGzBiQownJk2okWI7yN0CU6LIUJkXU5oB7BFCwHFK1DJhGrAC1aOmRZBayp148
kG12tfG0wP9UYEeI6HiC93jVmdqJmnVMqpvxYCEDPVh1FnNYOOb4tZFVDw/aWdkrGU1Xigoky0cv
TwBXsCsjoF4WurHrJFcg87JhayZgV140e/z2iXyKxujJjfNmn1NSaiIxQcUS2Wegw9lnGt5oaLyU
u54DgobM0qh8E1aMSqUPe5J/OvPn9AGOkZsL2Mb02oHE2HHBAp3oAZC/nUtsVvQfGLRSvm7XwKWA
0LaXPVhz/CObMwvMZLkTnwyt3FEVdF2Pw1405qNjeNfCaADd8TM11VI7VUB2pCYhDalHsmQGhSr+
FphDddHUo8Yb7SR056ZMNu1cAjk48FuRbbI5S8/UNFN37d3JotlJzqCOQ+i8qWq0d+akL5iO7HM7
Ari6XOfGcJ3pt9lvFSpiJfmA8HxwOHDs6FEed0cdbuRzsUu8eVoV6tE/1dnfaTaDz1FyjaNO03/i
fDEe5BpcG0591mIHJNEW4G1vH7ouamd4dDEGEN7G6vBCu5GRDWnNyavCJQWjbl+BjD7opwYTST9q
XnFwzeKdDAUDxzACAX+o9NrZiQFrtAzlDHCQ59gYgGdEubrKhPJzPfjez9RTDcnWKfj/sut7nh6B
TXyXn0SCNfGorSPvNPv3GU+US8Qi90+A6/xAyat3pqZw+mvvXpZqNqAbUDGu7Mpfjf99Li2vjyc8
wVFAJ0d3trbwi20cVcP61KD/4euTYX1K0P97Lh8oBj1byKDdTdron9TjgAzI9PbZsvbvHiluDD6q
tkCcFAiw8H1TEfbadSyGWsTSOpLMz3mGCgcq3KZv1RuRjlM67Ae4QcXe42CfVORema43oQGnx95Z
wAlGiqRwDib48B5JlCyO/1BG7QlehzEPaRGQpYa1CS42U5JiogAa7Om5F+0nmZcIxHkZdTWcB9IC
+wzUMf341dMG65mb2mssEyINC1wEIvdQl+g12bbKzDgenjQbxCDkdByT6UfTwOVFjkcflCw20Hf6
G5nyTUp538F5pkTU+5CTu5JE1Mi1lb2aVDI4yNL2ZDqjvaN49l1Qm8LWlXCXi+/u7yLtpFNh7sbp
kx3OdgCQ/zUsr+xI4aPGOaALxkaaHq3O/YZ/xpcsr6wtthLpzpHDGKXbgIid6pC0XWJ1j4YAXrA7
GF9G0BZ+EaBmkZYkmR3nGWSu/iNN5oNIQwFazmPi9fpzZ4BDqknwBhr0aUsFrBnSgy9eFoNSEGfW
Luw74C1G+huVs3ZDhiha04CvUVbCwjmW7WzenjKn1rdrTunK3+cAFz7giS0AaIjidtyf/aAyUhNr
WhWUgOo3dn0sdFPG8yOQtCWNtu2LCWU5Xh9tSJjoLvBLqTtkVgTQB1g2IIZbewtChtpWaW4WIiHQ
4efj1HorL4MiZ1C8EXeyChX6m9oDJD0pSnkwoh41Oh2M1JiYHZCEcTuFtO5QOBsPgA4bN2tL72hF
A1LdYga8fUmLWcrk/jpl3H5AlLbeYTOQBw1xZZLesR24VkY8YleVDoAzIA3IqVMlfGNHsypN5ME6
diRfsRUj3CByJPXinBOfXdrqAaINWz01Zj7cNsGqIzEZzCD9O+u/I+3OOcW0cVTzHDl5nUYTQOn2
F5Iw0l0cgY5yRw+ckZ4yafZicNs6+ZT4eaOw9KgO29rlu8w3x3PSx4ADnof2jRo/T78W9sgfaNQJ
z9t3bWSGNGTSbIQ3yjAX94VEIEBOtl2DKkStTxGIAsPzEwgYdqRcDAe+TOQWBkPC6iPJ6KI63MRs
FLsYHkd4fBNrvojId6ydPTqoN7Xgletzz4KrGpoyKbVyE/cZaB50wHpJ2Y2iGQYUCxuJuJR1NIC4
I2k3JGuLGNEy8J27SFv/DRy1zz7qpl77uR1fuDW+ofal+g3vE2ffa8B7yvlSYqdg4r9WNDaP2tzr
X6tkwtYFs6vGF6DuBdgGDXHCw0EhWZLzOkzaIE29+lteCPshmlG7RavFlkCsP47LAw3lLSBTHly5
rlh2seWgylA2ZT2h+GhEqT0435xVocF5gLhJgULozkEsT5pkjmWyYLU2s3pTVdGMo2gGoVpn6YzA
1ufkweUFW5cmJY/LcQcaKjcYejdzNyhaNx4Hjb+JZTLwfJAjWsruuvK4VOk7XYgUtBQD76Zgw1Nl
DdsmSrMHs8bf2pBNhJLT01xoLySaQC0ODksPKY493iUbZUc9a6j+HFtDHFMgrT4N8CE/AcZ7fGTI
oSADJdd6f9lPSYd8GWmrFspA3Bl6UWLslDFpP24uiebHGZXABzNi7Rnwi9cGPnyZYfQxpp6yMWY4
/zwQCyiRsiUZglO3693ZkfZORgvEjYc/HUoAwZ38c4HP7CzbHo9VC3ZFWfyhdba9zUeZkkmuXzVe
HcUAQLTBOJ6DpFfiV9Mc8GT9Q0Z2PXZbGy0buxcyprXUXPFxPSX77+tlyIkMEcFEmRe4oR12Q6NF
hFqObdbneI52RJxFgG0rsRgpMkvbrWaScUwxcI3g/FWz1FTq/aqkJQ0vPsytX59UNLEqJxCHlTrc
5L9GGLFjagbgkYGPrTbYQWnXiCONURB+O5nVI8qOSCPnIf+IHRDWa4cNyZzY/RuMtl0DsMLMf5hS
twFB2RgBx0cCDGQSTIB6aa17QJASF4B+38pJSQ33MiAF3E1TalqKJpMsQgFTEEU9Uos+rqGMHXlx
NTQJhIDG/3p5lClpE0Jhyupmllrq7jY+u3jvzT4qpxkSzX+9DWXsLrMBbsJf7/xuqO7U8PPnJa+G
vVqPbNW3QQqSVfQt/qs6l38GC38GmrEAAQNHty6wRsAv9vL8aKYz4EtprLHeAnSnlFJzMzbIarXV
2kEPuTC7kFkI+qFAPbpOWMeOXDvKNEClrtNI4M5Oneyoqy6ObV0zS8pROWVdfZ0irAbnUjG724jj
x+uWy2OTLeMX0/BECKBBF79JDEWOwjTGGrAbymFesO4CjpYUYFXa+MVK/ewNjnjSUSMXa8ceZFYr
GtIkJGzDUJkv1CxO9K4j6fisRJlk3bbj7EkTmvkyOU3znLG/ld7FPgj71uJZidpea49L7wMZMtav
KzNgz+5w7ELBmlyHjIEFNm745PkIXuIOSGF5nhMAemA8kAzkBw2oHcnT6IORVKBEpoHPLwXXnIdX
9ToeytQ6m5EFBxgQ1ppAjUmYstE8+8msQVNs6qruzjciMqHGkCtQbzUmo0XE1v7qLzJ83wzi6pvd
Lj42eBX2HcinAAfLbM9IrqwmI3DAzbbF8d27WLlT1ScPuBg7QGrEqKpiBn8rjHW2vgD/UgPRxQZw
dQCVFyD5uSR4q168nnlbPkhMA027ypS2nHg2BmQYxwuwHFwTKTFImxoDMsqQ21BvLH+sLshcpxVW
bYuy+MC0Zmc70B529PBZ9HgEsbjcvdLuFgAIjcyRdcwAhYp8a/Qol1v3zKSP+jQ5YqfxWBdV9Gz0
iDq2NV9H1rBEz6LDI7jRGQrypAU1poHMGsPHPlvJcp+hTrSxjJCmea7nP7vanJ/YlP1FIrK1Rvzs
baaF60hegXpxn2+dkbOfv2LwLnmBes/xGXi8Q4+NLL326D3nzkYcGhqeBeq9aX/IUgHChTH3bYRV
bRvElZ0DQq60bAMam6mB7mxrF7+UGwwakmaU1RJay8zARw7hzilE+TyCuRVlVL27QwgX2YpWPQLG
f1dmzPhum1MTOqnRvTqT0e0WUXUX3x7MU13X+l5vO/2IDFwROrO+p7ycNTmn4Xa4cFNHNSxydcA4
2T0Z1XJjkcIDHs7SgiZ8WMSdk4f9AiRrlcrhsClGXpfM/KB0EF+PUmT95NOObK6ZHzJR5MYyMyMA
w1riUa2DU8wMam2qvAZwBAsNUFOdvWm5NvacA75UjYXLhjMStcnM/LC9mWUi2q6lxFE6I1t3O/QW
WA3S1Lj0Nsg1dT6fSEQNiAyQLyAbzXKRkUV2NQgFj7Uxnm5kaxdYnnw/1Uj4fcGh7Q86AfMKZGc8
FkcXv2P7gWS/KuIiTvvXWaKFSWOgeoDjcsDfrNNRnGZPyRYkAiBoddv+SDPXw7iB7M3RB2PITb0n
knNwikx7ZIC64ANZq0UHH3yfJfdn1BsvGopEXX28+KhxPE9G8ossrqYLaaM+GvGQQEO9BRSVqC6y
pg0NQfeIP64ybJKvomqrSz279bDxsTsKshQ8vJoE2ylwmATF0QQiMiPWH6LSlpulWt8BVc0BFbWR
PjLXdPGu84ofdbvH/432T5RB9+DAFPa+Yn2KhQC3XWO7KUCH1AB526j3GXKpkAkIVG7SxhWArAOB
kuADeKZeUxriG7yqyQZ12QYQumJrQwofBBiHayIDjixIN5YwWC5SLI7UnbwZLi44puYgYcDCXsek
ypG0yXFw70EA1w27eCwzMGijifCTB/S01VUBjYehiRzERrh+HHQnIHUUFQh9tfKFvnbVTPEU2YAH
oQTDsnGnSxFtr4mGMufQ6ewSCRVSIXI8eF3e3SYj/lTQ9BXSY46KDviFjblPkKHieEV0NgCgsmMx
z4Ik8ZFlTcJW5incj6MFiQqkyWM4g2gODZVCTb6TrWtNpiU2ic3aenlDyZVkkWmrNz9hO9vN+SlN
hX+xjb5pUUSArrFC7EqqgZqx7Y0GJC1sDAbDWba63jNwKZpps86PTWy3hg7Vg3IJajgc0YHrDtWW
nPmr93513JOzf+3+Q6cZUbTHt3P6h5HcrRnFLBBtk92lNU8yn/igsjh8+V2pIY6iFgDW4bIlBTb5
+KYp8diuG3TJksZrhoicXaWOBda5hYV3CmXMXSAj2NcEN+J6ABjkn1aOw4XGDCS93SbAkT7X0x9z
DrThWz1pStD6wpeEsCM9oV0XISNTGL+tD+T1qX2XoEfP88bu3nGCnvbqKa2e83cyPzfCyR0RDCsQ
Qe7YBGyGxqg3Uxu3ZUBCav63Y12iyqnp/781DIk1R0Z0C/lUH+D/w9Ek0oazYkG541Qh7f9ANvBO
hHWeGSspCxGsqGnU+1/J8P6+rrdys0imF15w+H17+0juT+UsFRHgKmvP7rdKAWSrnw7VT52n5Fu9
11hzA9qpdhA7rxyLo5/X3tmVTeNo7k3zmSxNkRuIKjzgBv2b8X9fb/TS3di6HYCgf15sBjHJzFnz
51Tmr40kQqpkQz2XAeeTerXPQC5uMTdUMpSUg/3ozlAvkP05RvGR5NTQegZxKtEYNCfNESyGJ7UU
9Qpg0e/aoRhQYA6o9o5tUhmSLe0W+7UbZCAP75+pzbNtQRoyWrsEDpRzONNv7eUi6ccktdDNwusc
pMij+jJBLpeTLgVei8Bh7wBn8gsrWCoJwurCX67cYTQmUrCxei9nDvgIyS62zrvpfjqP9DTZXkph
h4pcDBhRwwkMSyhgF5vURxY/gY4T3PgKHd76EpmcBNRMhDiOlMURNBPUJzFNA2Sbtp1m5weJCHSc
5Ku1sltXRvlgku6U9B9rOkX26FUIOat7ojXVlFm+dJ81GQHGEQ2xX+rGjVleuzSmBvkFICQhTQT0
2jON41nXtuWc/rizKysGxBkl5MAa3V9RSQzTenaBEPI09Kn32IH9VA4aywewHvU8Hu2mEUcHUhi+
o7tBViD45xYgXiIhj8AFZPSL3eH/iWPVQH2vgOsT1+OGbi6r3TjZrR/Jb5GFH9DtqhtSH4l6N594
/YhknvOZIX0Ui5IRR9ridevtcjiQtTE/j+BYABV82qFq2crxTkQV9qrR527uLyQlS0tLirNIgboa
khCENUgkB7vc0qLgGfTI05lbkQBrMrZwftLifw9t0pw4GvZVAeL3Vai2eLT1a/jsAP4u87f3E2nc
eH/0XbVctKpowgUljpsUdV7nWcZ2c88e4VH/GFOPGnNowb3jAwhZKlVD0xY5906mhqUzl1sQhKJc
8sMOXNyIcLk9UnsdfRy3RaY7HGm+DZJO3cJ7B2BEOT7TBhCFRD3yEGpJ0oNzOZXlZ41lgRAO3NrY
swHXk4ReGuXnPGMAkBls+NnTHPC6CFyshhkZkhBuQyCxCPNqOIBWexsJEBR6AIg9gEH5+aZ8ZZLV
YQok7lcTJacZOsHDoQa422f5Zml6/n0px1NVmc5/kJv5jZXG9G00cns7Wg47A8Rcf0hGoYMIDwDX
qCUt17NWhRhyhYIpAR9Zy4/q/DVbg34x4FrRi7K9JDFjGwtVc9+KpPibIYHk77oBNj2Q3fA9/t5p
0/jOh7Ld5EM/PvVzaWDjD2zRduEJiI6qTTyPYN37hBwMgNTTQ4P4dTgmhiTmw2EY1T0/CcRoSsOc
aVXfKz6IvmquTSFdhBb89EryIuo+1gt/LEBDWoXug4YrKdl6C9KwlBdR6nUFyWOm1lL3Qbeq5pIJ
yZSJ0t59LrpQKr8ypbi/2sd3olZW663GHx+YhkpLiwLe3zguDg6KH59KXWz9MzT02T4udPO3UWup
W735ttRC6sMCGRo0Rq0EO/1A5IiRW4JKNGTQSlGuEDRWMA3C21i7q27tj8CjviJt0Lw7cBAgtSCi
5yBDDrApD8sISlNkf6PoUIIYNCNrxh2NbaoM+tXmH2qyjH3vwZDrrFNIhvpPlDDSmr/aIJsuOrsg
NAKFib+Wh6z1IBNqjgrxOjMcvFWFyCLFXVSzPXcGHtzXmRQtBwBe7sJzRPNN8ETrugCGhdn4M0AD
6gJbHGBor/dz88GoSw0ZNRxpLHRvcZahIoq6pB54/qqDv2YXGSjgsyW0MpM7eurdybTM7pGUKG0A
LDvse7tH0hlGyo6GSBS7LkXD/4vMAiXnpoXnCcfM+ZqTDGha7ZSIP0myphxrUqksWoCodDcz4gKZ
M3kHSoE4bjkS8T/ymxFjTy43a5gZGCqmGt+rKcmf2rRt9v6cvHhjJGlVJHvU2iX1jXQaUciL92Sk
bX1AFQfpuLWQ9v2U1IDqiGPOrcCt6u816s2PJCMtNVHEqo2DYtPNnSJb+vnA4ZMKlDH1NFPWKF2v
YADeOPOcpk5eZp4uW8JD1WLQuQVF5f/Q4c3akWzu3OE8SLRV6t3JAPSMGes8rwYV8iwshCR8Af97
OyHTSCAVfEtj1zaj/dKNQ7JdCjD63Ovvx2M3lLulY/HXaOmirWsMzcGa6uY7EIRBISIAElHp9blE
YVhYjmbzHQwhE+qYTP2xBcn0K2BSXxFY9B5dr5knsdOmqli+wQvo7svC4ufM9jc6HOVHGpXADkKm
jVQIjgL1yWZuFawqKZykkDQkQ7Ajwr7I0efDEA/7dUgarWzKs8byn7Np4s3qGqBiXdTHYc3FqsFr
3rgAfLpbvdDg4qGrrSuTPqVrrqZ0d0uFx+PSxXy7XkSuebP8OlXdMxmtd7Z+RHlR9Qnl95Fhe31c
l0jMFPH1DhsUbeyRP7yCiBLYbyHxRP3cT5HSnVQ70lBDChDb4aTD3QS4ehKMVKk77qRBDT6s3WpD
mjaLfmta090pHzD1yOOLJHM8pqIOz64Pj7FyBd/4jqtU4CelVGSuZt8p1AU+WzYCX1lQ6/G80X3w
SiryR2D7/9WYprYl+T2HpLIj9d1cNaQekUlSTy66yAfAnVwxWSpbkiGojSRPpVbzSObr2Vs7VfHF
y23rDQwHDVIL2no/Ufklt42zyUtAIbd50cpclS3+m/qnMTJeDGSLP+hJs0WFvFZtuwEIS36c4MRC
eArO0qzqRDLzUMMlKY6y00ZkUwXIVR5BKdaGhkgWo/0jB/6kD5Cu0/osyLzl7WYIIqk3cFQgmKWl
z4QUPFoALAwUaPCKKQxCYkjv8YXXMfiFjl7plwcFcUw9i1e/j6hwQ10e6lEHVBj8PLIBJi3apF42
be7OcralPxds0U5KDjQQ8xwl2AfI6U3atDs2Ipsm5ggRGuRtNqXjmfFpPrXZG8l1IlRA6bqTAe4U
2dU8BqfFFMmaKZZrmwJsPCFVSiVVOz9Qby2pSloJ+CrVVGx1U2e1Fl/9OpsKsGg2aRO34OH12Kq1
Y73TTPCLNsv8CICC/tmRDdOqejPWYtgaFooegpiBeg9AV8iUyPpnasg4SoEF2Bljd1SK3B0tpKUX
lgwSYi4ZxqkHiAcdyDMOHCLkFZHNbFlAQ8+A0kcybRYdTsDmn35qNCcPCNKHpEGuNJKSBBLUevCT
1nwJ4P8AxKXTV88p6FkksKVna2UEEJZMD0bAYoFSABZFNALycpjZHsXzONBK2Rwb8dbUkURuInHr
IXV798EDD8HWldgKArioC3g/bKAStfjzdVlWX+qkwFDvnSqcgBPyoGV5IIACngYoxL/2pGwCV9gz
/tYZDomAOe6JczOeeIGDKcaq8WendQHiDCGpFxS5BCz2+EbJPrX2UjxOASnbnkTBwD0utGnPgNn7
lYbYvU17Y3SAtyi1KFudb4akNcXSfq1/qMVzWcFMN8HdiIdLV3rrjSX4KrEXlvdINnd3xqm8mSZ+
+jmnHsSqoL6Y1yOX2tbTiWHy8EYFwPPzZ+cHkpUR2KHAfv78Ofvyz/nrycEFDtAy+ceB9+7jaJru
o0UYeaBWCHs5JBlpfS9rH5BvEZBcTaChD6Qx6XXXdqSI7W40AVfDjYNtp/+5M6Y1pxhBiXwCQqy8
tKjg+vGB9b0fRdrgOQTiN4sjRRLuquQRsd1CDyLZ1X1UZ9fVtyQtkkfb9K0JCcjIjqyX/EgyH3UP
1wnYF1uh1Qh7Q0LXX3pjo5bm2J6F2N2UIX3HdEBav5UproFuMfrvd1/+epwirQctfd3qXKWMjS6p
AIetrRZkVkvQ4KRmF7AEuWdw5ICqTQdkcoIUvFg21BuNXt+VLMV/Vqk1+np6VHY6EHPCoq995ARA
QTOU1k+qk4kt54nkauEh75adkfER5VEmiotBhtjLgC1xaK8hEjlcMQFo/GF3I7vprrN/rkXLZEuF
agya3DXXi1T5hAiVEHPHwr5080Nba8DnzTz+3MuGeoDn+h7FWXGiESq7y2cLGdcH1qQguf8wI8U0
N981gRfdkM78mUS1nwJiWtouRv0lEk58XJ/iqoR2bpF72VWuuVVvAnqgU0PPdzIx+sSSDBrT+rIg
Rbm+UKYY1VdLeVVfhfIKZK4uQEO6Ct7qT0vtPeWahg0W8wDCH01+FazjBHQYD3ltsiWoNHBC1ZVz
zvQWlihLBYSJVHusSQBTZ/YbGv4/yr5sO44cyfJX6tRz+2nflz7d8xD7ziApiVS++GFKSt83+Ap8
/VyYU0QoWllT84KEbYhIkXQHYGb3kmEOsfoxOzplt7ldjD4nsZCu5jET25vVuDegbyH4K6n/oJ3M
zbaqpp0ObX9s4ua+2f+QL8mRF+IXa/h24+KkuIRqUAeK/qS803GTO9XuIvNx91vREz+V74ZYDuME
Doy0q7Yg1QNu3IeeZqTTrehBR7pcR3GofwrSzlwmElg2kkM/AGcms1kB6GuIFrK1Nwbm4XhOOhoG
UC09MG+sdspAq1CsMpQa6oXnuLv1yRuQjK9jmIFAFrDw0aobmY1KNAzgpreBy2qVx1b/X8Ye8HzH
Vg7ki9MjqpNJJouOXMACaDfZhszKUYle5SFEyTSjQfNYvxZ21M4LKoNynoOjgH8HF46zHr1QHGjA
v/2Iq1UpA/B7KACJA8Lp0TMxtRJTyB/OT4d3E1xtvWkXA0Mz5415DurnpWU8raqCaDkl3nw8Webw
+4+/8+/pi1EoDV64Adp5fQglh6U3M1+iEOcQSL7MG9kx82kL+r7jrPPv3CmcYmhGZpopg52BJA3Z
aKyLTQ0wJmg6a1UQ6tzRqWibn1RRW1oF0bKsUA3MqTDu78vYZjsVxo3CYYeyGfF7jbo4ClEFc78t
oBtp8crxeoCL5kcAT7zwGi9M1KgMJ12yPxPTMw1E90wzMoSAlTmwhi/v9L/zpeWG2PRXoMDRFn+7
5l3sx9cBKUR5Qhdpp/VA6Mv85ISb7XHa0NSe8vTUFtYJrEndzk3KMZG9rslSbwVfCTSegDVVxnBj
bJHOk+4ecgnpajSiHIBdQQpgKktoj2o5J8DvM3hEFklhNMbeHi1jgTLXENguI+7XUMRnrbwajQOz
fPcIio1PuWl5p5vnFj2VKAxtatZSPbhoBoI97zzP4s83ocqNQlu9sFCmAN/5Y+lhOH/2+yeqLzJ7
IPOIiwq8ODQ8TJdNzLVz6ZW3wzim9sEVbKf0Th+HYkEyc8ZHnBLq/e9CWacZK5YIF+U9v6xJzkA0
sdTC+YcHT1DHsLA8/VFDi85ehc4f28lFk6a/XfTE0P+Ai0gTmDa5a5oHdNyZh8lAoyB6BzGdTUXU
AyPHsVpvzXHU2HlNsTZ9p7UAnwYnMtPsJsafej04KtPsjw7aRdS0cdCAgdqw0GcRgYA8woHp2DjD
GvAxFaoXMTSdX15I/DCSq9LTjIxA9Frf6WkNMuJFMhvvwjWwmS0mv2eoMvUWmRUk17jzo6cSjPQn
1+EPelLFT7NKVN2Way14B6QHDVoyCRwggKiIpOC7X+IaVx4bFtik4dZmWX0NjHGhgjKDh/sxzXCg
t1iWLYHTVq/NlhcAhvm5iNnjbY02H2dPcWQwYm/hmVV6HYZBx7MkK8cBtN2y6BEllKdBkgdouMva
lXr5SBJv89rakNUiVoHGbtvlGKct7q1/hjjaMPhny582FhoV97PjHNP5SbnizGk2bRiBpaJwvKuB
Hv5r1aGdBhRa7Zp0s6EZi53mYB+sdJVtpgBVSPdKNQWdB3wNB42ck7iQnlQmIFpBPWexfSQ/xgPi
lTECZ0/+ZujjlOOh0E3bqAB5ykK1OpjSgmTZtCXHG7PD9V9idE1EaPf50HZy4buuCrKq1ehj5iXJ
YhQ4Yt60X8gVyEet+tO7wrekb+0Y+gRWt1/7NmTg7Yp1t/C1qEWl0gfgGa5oQOqNZzJBlykDkK+t
c2niFuJXhDQS0VT9jMajcE9SJUbclQPCDnWIQPBfkzLTSrFr5xp2M+8dwMBG2Pfa1SXoXP9gS6g8
VNCPIJsWzawrHRCFLFDPNvvZTRocKIqG3+hJ9bEu+ZNKrUu6WaRPBFwiUJSOuB2rjuBd1B9oCFBN
/tBvaG6E3bvWAgfW0Q+mi3IkoznE/RZ427jG+FhByCh37AXeJoa5ujO06FTDcyjlW7U6RWi49KsB
PHpEhrs5s85fcauKn4VWo96t6scDia0O2N9iGL/Hth4/kwpolCiD08xbj7wQ38kIwp/ouTVRMENr
UFTMKuf44UFurIqvHbpFa4CADMCA2zs5nkU0NKH5PlO6ZGAxMDtQokO69sPlzrlqwnJTJxUQaD/W
U4uKzpZE3QkQrT3UdlKsWkr5qVikym++npiml/da/zyJ+j2A5vGuoBeGHFI5gBEC0GKkBA823jVh
jSJH8MrPEhkclLHhrf8RqNap5DuKDKS7WaxV6yKP2FjLO1cKunGaP6jwHhIGSjlQ81oHHW0Uh7j+
OVM6AxAjK2b04OWRLsrA3D4oZiVZ7sz/Xzq1KoVlQxT+W0sbYBIYtRhFxDVAOBLUQ8dJ+MUu3G5f
Dbq+Lpz20tVNfQJvyomwcTx/nK4fEsAcZ4lgdOIIz+m8QJ2cmYxVtZ/7YIEbdHQHM9kHIJkj1U37
bN1abxkoIpvsmOBkjCIzPOciHeBTtVbtSVJvZHoZG/bgoBS9Qcnazze7etF/GEl1F/63y+qh2OPv
VOv2YRS0W1twdAXJwRjQHyTkQGIaTT+mODfWJOm4Ypj1JJIbBZD4b+giO2+AqCKXf/8gCzIFqnXU
p5sOticCyEAgeJpQuwPKkCDPQ+D62Ea84lLX6Rb4kZCn8I40cLevtkFbfFYq1DOa8WpegabKlJVo
SBJRz1dKd+M+Mm50G/oclK2vGsvH3bQOiPcsQWHODFtCGCQKu+QGp+QO6kT5qBCaDUG4Ky2v2pEH
qe5CSUewJ80dVIoK+a3Px9JkvfsGrHfRsWvZbwTf4lkDNpY0paEE9pTHkxMJVe3XA7pnXfc0T3uL
sdVUojtMRdDsfpkENJUVzjnK7d7DmMBT8Lul6OMaRzxXknSvDerszPsBSVcRfa3RrJNsLVtkgD/E
YMY8XpmDHq0qXOicg9yYgOzrV3wEzQACC2/6ykyU4pG3iiOj0r0mJfZepLxZh+RQ9BwMXthJLCvP
bg4jSzT3JQedbpUF4pTEeHZwp+s/CwvJSSSKwx9A/cNJJP+RJ367cOIg/1QLv9q0AHBGhb3ebaMp
EcBO1HK08AAcag2enhxI14UJ2KMOXOPAwH1zKxtQYCiXB6NDxLz1LEvv0ElRp2tX6arI2vCCOvnw
QrNES9FshQK2DenaqnbAvlljH1ZWgBRUjrOlB9BVwfoLkwvMKlpBQz5mM8u0LB+xY6QVZqVaJ+Fr
MOuBv1l+D/qghAMsfVWzYOvqbXICVVoLCnM0qxlAHDlNycv9MZROkBlaC5F1mmwg4I440qojaG/y
EmfGmC88FqGNQu4saC/QV+02wybmgVS4zBLbTPecpdpexEC3ycsW9LdyK0Eeag2Kkmuk0oMk5pdA
A5afYliSX1Agg3ZXAJf2iXEwgWJCeiqdo8I4GpTvr27KAyfmDGBIaODogwHYWmB13qB0o0e3c+II
dPZO/kbXrAZgVc407nLghmzL2tm5XBgHGtpJBNMs61aN6sKu9Q0AsCYJkBQ+vJQ/mW885ynZyaQ8
aRZYY+0fldJq8F4BRlLkbSPT3VGIJWx34TZA9VW5H5+XvDspWSW2AGiE8k+yzFmjltfZOjdQ3jGn
iYYCPNcDC1cAEcSNhleEFzXUSCWcU/5KGl6W6P/lE+rgza7RtqRsXdAYLfoUlJVAjwsXYVRc+rA8
uBLUkQYkct0b8U7X5XjF/msXiuBpB2RHterdMiTaH585hDnba7U3B/zt8nmExiI2VWAZkjd+4JOx
D0x+IRJN7MzKhbLQjMzkSCINiQxWIllR1IJg5XgXpw+4yR4c/Q/lcbcU4zpuCNW3cdo3x8IVHFXo
qq4q1zAXOUc1x9x9NTddtVPjbk2v+U71urNutrcMRc5M9GBMol6uDrAJoAhCPrkmYJRB6xmu+qoY
MEMVrhhGNH6uSGmn+E3fID8FFnFJnZpquWdsPNlUOntRFHDqvMWN/7xe3/BNZmI7PdbAfQAidYE2
MWSf8qoZLrHMTZFomDqos7FHXJOOrMrP0runpDUFWEJ/htKMFwA16Y1oXlIZaQ31gT1zI1QiVsUW
TKDuacjyMtiw1PPByMq3Ikv7ZoVOHPc0T906E4uGJ9bamFyrvowSYE0H+XUY8wn1GXhWLYwOtNQU
Q0uypEMLOh+ebn50fSoMf61+yDe/UzcmJ0i+ukKgeqnBe21JP/R5kbtfipuY+RescgBBbUQ8WDGJ
lmLnJWBXXM5+OL7rbWaRLK6bTSeahRJmhcQ8KvAyq3IQkXzoyIUVOH7NK0YJoGSa5A/yMICn26OP
HJ+kIpoOfVZdqE9agdeZXu51iaAT46nTpVp3mH9P6PcAcNhojUxhaVGEdrj5NeEyhOQMX2cdg2g7
BG8jGhn1LlqiFibZch62S+SAIWtIJ+yBeQT2cZLNhBkyg/80GkEbLQdj7C9l6Kwiy0ofLdamj2MU
p48sxf9SbVzHhPUR0CD1LcDQ9TPZyFX3x9dw0sPD7NEPOsc7W+c7WoMGFLUj4Ru002b+LIYzxJqh
WGL+MA0/iUsYBwuzNsEQhV4H3Jx6DOVyEbgIpc7rWhikSDPS1Q0uPrjFj3duZNRlVJfb03bM9D//
dg0yZKMIF4muX5y06PHvoKFyz5qSaqVlE7gE72SeZ9/9pBenyW36ayvqsymxTIWUJsawtQM7ZBsa
s81lsX7K8C8K6kqj32Y5/pz7AL+wW88XLHjIWwOlbBHIAjQuZDuvfULBuL/DPhfY76FE/aYBZT76
SYRpvglH8ASDEoItrKa2dgFViQAaOt9agLNZaiQDtrt7KKwXL5mAWe26uPscYvtTUflsrehwp2ZC
D9I0PJDKMRP3lONikyTi1S3Nyd5YfYezhOTVpcF1HA9PBBcVBKaBTQfP602PurprJ0umklHvsMeG
SDoURkXXYvCei3jEC1/qSdXb4HyMXOMTuc4qaaxQr7C0tAGvxTbI/IXwnfAhW5LDME3xVdOS/Jwm
bN1ZZnXw+vqs1/i9tYL8dgjTiG0GgMIu7gyG9DMCAPQmwPJaKysZSAT9zYtlmeGOFvYnr7tZvbPP
zNH1871afhlQv5wtFxSOOZrPeZZ44GTuvEegJG0G9P5eSNILIR5C8NoClaZLl0kYIQvba9/J32WO
99gbQ7TFQU/mRRBOhq4DKWydjf2mxNV/ij9tMCfxXE8PFAK+BJwbXM9Zh+mA96dtNc6BhsmPgf0q
hAP8WcxIx2r/L1R5TWtTuaFPCdjt0k+F0ewu9k4kF7WMiv3bpXw993GGLzKA4wYNoBapxUYN4zgs
QZrQ75OsQv80GYLSsYMdteW4uNmsFqS1aVq1KMY2+/JLNKJeuWwTNDPJ5u25W5umNDBcMaYh8lvU
xU0qHBGrMw74zapHF8qiQfNRwLdWhMZlvL2S5qvXT0CC0oFD3Aq9/hoU9Q8gwhhXgSfldSzCv0ht
6I67ivrR3TuVlX8d1oGvF3tUs6B2AqQyq4qVkqbFtl4ATH92BpE9BQ03nqyuOnZhY71kGUtAsQqY
Wcerms8BSBGFmxsnnvv6CR2V+jwjnZeZ41EPvimbGbJmHQSGAYqmtrya9QvKosG3I2sVQ4HBtJx2
PQk8zkhHA843PywxOtsaYFz7mA9gubAjnDoxoIEE9DBKnspxdgEvEQzZh+NvXJSKZqmRxGcWD+8r
00oj2sxFDRATACx0cuglloJDqAskz1N3ZH8xJuklqZO3l/Qc5KliSFciVyk5n69zbATgaZSUVGvL
ZMB9FTZ2K22A9gYTfzHAeOdufckC4BUAgZlcDOnnIv+yxknRXGuyZhFgGYXxXDadPqyL6kAbdsDC
TLhUFcW26KbbvX4MosGtGPVpMW/0b7b3NCX3oS4XejA9akCoADclsH81LwA/sTluCQSYVAm6xjd1
KtoViWRo8+xbj4uvNW95vB6sqt30WWm8AOPuYHIGWsBxQHpNeNZjEafh/v/tAZCZamnrhtjamW0c
aRBtbM6zf63rRfKMpH9zE2qE2jdb83XA4SbvXVO/NljhGP/FHIbpCx9Cew0uaesY+caPuUU2CJ3k
MDayC9kEUCHOUu5JDWj7ws+Qc1zlTOgqOIkWVOdQ3XkAOftWZ40J6nWittz2sT4Bb0SbrhxwKNs2
ctxFJ0UygG6jvAKdgoRIa6oQFRjIqpZxkO6ANv4JWcFn8wNNfHAqF6UeGnrcP3Q0i0cbiT9TcwDj
/hN6nGZ92S0rUDmdQd8EYGivCYAjmSfXgUQRxguLoXA9EXF1mgBBfCqdrkJGIF5lUkV6lCGV+epm
imOWt9BBSrkKugAmck3rTANok2swsDUMKASMAXTYS0jveSYf/TeiNDR5GK+81vZn54oJgBqSt9NU
KaoEfl2CSZF0vm4CsraXSw6uHYCITk5vtA0tpQL0Aqga7yBFbgjsTrrbm+8d/xY+Wd0T3l0tqjtB
rcIGOtPCZvk755GZS7/Pm9c2RWYiaI2XILfdcVUlSbwponAEslDNj3c0FCwT6F4tQVmMniEnWMwy
eYoGneAb5H4EuHV1fjDd/HtQ8PAZBfjdTue2sW39uPg8hNWXNEqLb+ir/55M4d87oMUAaMO5sy3D
YTs4PXpwbCONT+1goslGzqLIz1Ba9CGTUmfgc808q1/fGaakiwEPi4H8JlqR5CHD+QKVw9uhbfvd
EPsHf9RxN9eAKXlO6c8yJfbn7D1l87VG76wlTZEsAN4CTefqgHkqM0CdLmsK5rChQ33HaOghtigf
AfO0Nzpj1xchtj9RPzwDDxG4HCClB6k8sCdbMYDkPLPXZHSnxnoILGdLxiiGf5nZ4K7F7/yBdGVg
ePuq9S1cncDqYstl1vH65kwdpjiJCxcVJyc8cA0Q3/jx53jYEPMACX21Id6BnxZdYrj/FMjiCmAt
lAk4F72yQ8MSqvsw1p5hASYcWZgoAJgKtTlRg1OOq+N0Pwxttq6EFS4M9ACBCA4kvgCn9p4HgTyY
g7aZhSPxuUnkEiG85zHybNJKQ/cxUwbyC/ocoOL/OoTWT+x4z8pqQIVnxF9TP8OFLKsuCVKvl9ZH
4QJgSkr7KA0ACUXKvAHd5Wwecag85jBkYHbY1kGULTwgzR6t/Ae1uaqu1xk5SKEN/XS7ARciI4UR
/hCJuBwY5GqWt6yxdTrfF2v0gp81vv9dekiTtsa7STqp4Aj5sbOXHijnBHLAb6JLAZgqcTIUpEWZ
dmtHt4q9UimUiyA3ZUtXxQfw3vwSRjoWOPpSDyw7YMBSmWKJqMAehYSJtPr6bexR4evhnjteulF7
K6aifzO4cME6hd+H5YdzUwKiEoQjTMXXZpY8hjm6vBJzPwQAV+ZdX/1hWj/i3ov/5AJs02bSeMce
BS/XXkftcGW18Z9jGH2NgbnwbOOufh88NmzoUZkF3rGiS9OriQvjHE+aZ1JpwvjLqVqQrUhVh7as
zYhkAQoKIWoAU1b+5JH09o1/q+nhxglRFeaDR+k4Nrxde1P0Mg4eO7WZoT8Jry1PSZG9Vk7Ai2Vv
1c4yRFHK1ohi4ykG/sITchJkG+0EsFGy054iaQAk+ovlBtOy8pudJ7ufQCRtHGmmRJ1H6Bq0DWd9
Z1Cich6TvDrEYHCiSnDcg3BkSj+lpgdijJ8SK+upQumJ/LOI6iVhaVJJh6rrSCN74VoA11YVJcot
YtZiaHNdkg1wkDwAwVuI4GGQgwkgBUAfawdXwiaQfsL97zE0tSOplL6J9BAcbP24Il3AXX0rQBQ6
PWZ6YB7QL+atEyPXDz7w2K6TGdqLTrjFt9CNt0yv2rPf45E90yyA57hbhS5YYIksgbgUfketQFbl
wktDLLsM1WMKFSgiGCCSOxs/aVyuS9glU/NWfWuCX/eDrlShAindjBykZD913+MUQBDNgJEr6wgH
fe8wJ71GQbcRqT4842p8eBaAY5LIzOF+kjrXR8W5k7liMVulLpm6rQ0i2QdSFSYK3bEfmtYk5h1z
8Bhm9a6LcUHdhvoTDUPAug0448ZVF1d6sSyN5lKjw/E8VI3x1NsWEKZtltxENIFZLA0gWu1oARyk
4ke5JneEsWx9/Wvkj+bKiy3tmIRjdnWmwl2MaJP4UwtjpOvs9otWpNgwiDrZAZLe+JxW3ZUcQAMo
FrHe2NfSDvpjm4toXep+/GeLRlu5Ai3NpyRYTW0v8O/0p5YnyXV+tkTB299KSfDW5F1y5X2MZxTi
DKv70wdaw6atwaYJCNcKN1FyU0QyDS4PJ/8EUJWLKBxrS7qm76iEk63b0C5f8vETcXxHViwOsWsl
AFcJ+KvnefmyL732NIFR/sX2b7wSx4dXn/BXM0Z3mPLq6s+kRtUtP9R2nM5eoszevYoA7EWeXmwm
QwygQE7Qrt5M8XNoWual7vlB96I8XjUS2R5HTzqEzsfWQS/4Vu/zN3VEvT/okouIqhsXOruCTBv7
Oy06xZLwAvkZ3GHkDyTUkv3CqEHUihQr8OmkgzLodYsuM9x1bDMvN7xFmDaLFG2PvELpjDGsVW3w
XfmvQB8vWtynr3clxBSQoUsTH5WieY1krygCAFJOEdClgWi8uFvrxl0T8RKXbO6B4tTaSMSUKzTD
YTua1+PCifrkCjAxH+nrvlly107fQHf00oqifg4LsGyVhmugnAH6jFfbdPCdLz5KLXYmMHk2OZix
30S/9MWg/wHkPWfT6V69Aw2R9YJbkhXZwQiYrDVcEh+GkmWfRr97ovXsqAB47FAU55LZ7lUbNex3
5AeZeose58hJrmiePZTFAJAngcS1U9f8tehadw3E0WQX2Jl49Rr9aIqwfm46e3pAXzTy27H17sbZ
mOxI/NVNz51HmxUr7AE2uJR0PvVTXF9wYdDPHPZJiPxpNJbRnn5FbbiBVtRAEe5QrezE0p7dkn2J
S+G81R7IlQM7tx7GdizOPMCjlAxOnO861qUvfiOCbQFM8y0P3OAlmuw1OaR1kqEHshYnAKu0V7tC
ApnzzHlDle9bggbrZ9NK20PrIp1OehetiCjOeYsKzV3XTu3tO7vRnp2p+xIi0R6XeJtPYKJ76mwx
LWsfZenJB8E9z7KjPoIDgVRdGfeXGg+kNDXBo1EyJMMH/HyXGeiPMyTusUABAuObBXBL9u8sQMuH
XddeEjvftBKDOumwry58fkRVenXupYr0JNKQNmgH7bypWiodzZQfFzk7TTq4e9nKD8PxoDaZoFr3
qhXtN2n4cPGIW9UltlW1O/3wwT3edKjs+K8oc3Ft+7ERpy15Qpw+tCenPTiZlUiz2Uft4KM8TJaD
N8Ur5UhxthuCdmvO/5gaIA28Ev3Ckd8261h21NiyoyaVM0caPA2MU2QgHVmVYZQNNqRTBhRxvEdE
iSdLPdMMp7LWrlD4Rw1CppV5yxR0h4dMY/6VtRm6W+WdkjnhhmfUjNesioP17zxil21rNMK+WpqL
DuZEY6swtM0tOGD2Y5sJkAwPobbK/Nhbx8DRLLAnrleF58dX1mTG01CVyZ63DepGyBulkA1qefrq
EPW2/hRp6XSRa0W8RB6rLtuNLy9r1XXufKebmtbGmHBzHX5YvbgDopFy5E55cXvUu5HKt8d0WU64
EHVtpOgTSVZKMxu/PB0yRkoN4gZUdLRFwVc9dtvLCR1EAtmSn2GIQAcdckyS0hSUyminJeMwsfcI
Ji1kJoNbiNf34wP27cYKPw/7QghJqLmxVrGjZSscj3/CJhEkErIvLAGGMLnNmEqZdPadLF+R8iYC
ztwJ89nZGJP08t4QXTT7rjX7LU7g2Lil4uoXdvBXN755fuTIIuNhjW7r6TvQnt4c39BeGRqfl0U3
Rp8ibPNAL+6KBydPcIjoawf93ll70EHlsBNmjTaIgvnrIauGjdMUSJ5mBuhDJIcIgKz8fa2Fa6Ui
PQ2T7U3d4kbuBoGXaHFWKkJepthYR1sYKt4mtJSjyj7K9eSCb55/7rUMbFHO+Dppabv3bOau+omN
rzrQngEDnYqzDt6hz/6EVKt0KzwHLESpD5oIrZheKz9AC6JmM9zfodNtH7pVuKyAunBOKxTJ6gke
dn1rAJUKtb9+Xmb7UGdo6yAXGrQ0wuV/k1nL1m3tYUtxwNeUD3dXX8Wjeans4EsT43nv93hrmrKX
ORd4tpJoyE5nJZK1ks6hdNal810sWeMsWwGzBZnc2gP8wzzGqHr5OR/d6mNegL3D1U3UwgS9caTB
kle/SlS62zjSfgTPn/G/7OSUMhx5eJwd4zKyzsY04P5Qj+JtYAAABbsiKGnwJQRujuLIzpgVSksl
F1kNUpMcyXtQ+f4mshs93H2i0xwvy59LUklHgcM3R3U9aNsdQJ7RxygXdBMn68hG28/ohNXSA3oe
sgpg7sjreHhI5TD2yOYHETCMyUADOn6GhzIDinhc+/3uLiLh6WuK1/7+LiBCatwvcTBWa9BMG9km
TPh4IqlNkdhcJF62cHElcFG+pWmgQggVOF0iUfPlgDsyQPRiPzuLpAvzQuL0SiWZb7yxges80NF/
sGVFelCCQBK5QyLPIkNvBs/9ELMTqdB9na6CJAI+DXO9tWUjmQRQnuqMvAgepjRVg9HrWyPXqoNS
0cyTz+BZl+q3q5AhkNas3CW4w3kKwgF/+xpDRlge7HB+GfZFgb0M6DRBxhMEw8pAO+eVzn46Lu/X
buyBHQAkrs+2EZUPhQj28dCDbfZuKb1uhv1QmcGim/DnUWSmuy3acIcaoPgZJIvxs925uMYBX8+2
sV2U+7dF8pBr/uzBo6/ohHNzYE+FIYD8anCGgfwmBG6T7qJ0vtLDE8lljp9fH0TDmkQTDKnahswc
m+AVrnabJYl+GSPQk4Eq2qumb7atsZ0qSaRixsA08dPLqmqLlymKU4pOT7ejh64cXsXaXK7YRmDN
qsb8NelyvCuG3LIvOPPZFyco/kJBWbsjSemLYUr2+Gv4qhutfTHlEIIX9hw1XvGl8vovGZJeKANa
TMSNWfnWZ4adwWvYaWJpmgl/BHBGgP+5UBz71BnBFVBqG4bIR7QZ47zLK+u1nNovUxw3cp2BTe5X
oZnPdKWAeoSXxh7DDUlqUMyOpKuD0p0pIu9cmi64j3dRndoDUpWOci4ST+NiPu6xVFuUDKUlZFFH
QFzSecsQRDCShqN9MG2UQzq4F1PMamhONU6gJt4WJiArNFb425kWgqM/PgJL6woQ68Mnl2fGOS34
q14lYbfEGyR3y0/EJoHqDiC+VPWZ4gJh/X6ZwZdcUizI917WjrvEiMUWuSf22ewZ+EMz5A209IeR
2e7z7OAOeI24uOLTrXRrBOwb8bx7VB5CpPDE9k4DWT78SNWiOGwlCubgbdBUTQzKjdS+WnIoDf7D
BgDPfvQs60r6sK/8VZ0IbaV0vMIrM7Dwk8XlgRYu9CLUrz76mBE0ejY0dmfcLOQ7wNmcsIMAM7Qp
vHUnkuAwmo5/oBn7jahcyA8QlO8RKqxK2wWLLX2vfL2RvSBv22xwHNdRbPvrRyg/+kQl0uzuW1Ds
nd8EAriFNbBq6UqAxa5FFqsofXdjSxG8aeM8kJV0ygU/M+DdMIkIqBwTDrxMWoFC2k60e/xgQUYy
+WLHtZrvdeagviTohnUb6CCys7GLsaw8/tNLzV3vRaCutQPU2/mG8w3UyeBtmjzrc4NvugryQLvQ
SoAO5ft8SEFVEZTD2kTx2yWI82JHT343DFIUf4vP9OSnobJ5vXGqkK1mBkVPljKDphwlaU48Zssp
thaWllRX8rbaMlMLGCng1jTgDDsaAK7cDvR3+J+OSz6eVwSvQcMN4ElUe3+Yfe5dMi0ynkDd3jdW
/ExDjWPg2kltc52inOkZe9D2oS7fqjJ3sRvFvmfVhUCVn2XuAJR9AlzTAbyhsAM7ccEzN3zwk0R7
5B6+hd8J9P034WPam+GjX4F7t7SQlSGRDIEoxCpvnWBNUTbz0gf0SOooyUPeNT6FgZcfcRw+WZXT
PrRT/z5UvpOvgyLbRH1lnLzG56shSP23aXxsx6b4FgDoHd+47C+BHYKGwcR3L2LUBhpe3mwmz8dj
3g1wQA095i5V+RrgxZBLppo0GkoUZgSCs30jRuvdAG7bYq6EM0dubPDj+KI3JvYRpndEv4cs9Mo7
7+jiSw370gUqNck2uEdWvDfaZdWiEnkY0NbphX/UVoY7DyHrCImmj2YMNKt74Jidozz9DmJl9rkZ
QrbRBPdxXV4DS29s8pXrReMfZT5stDR0v0tXx3ab2TUZKoEasdQ5ILM1XMYUmAQugF9f6knPtkHG
y00uTOtFBLhBEaJKz2TFT7MoA/eLCsp0p7oKUcdoRJaAe8CdC+pFb3bDEfdApwKImqjY/9B1Eq5v
lm/95/kEBINjXIATz/KZcxrxN7ZMUlF8a7LPHvfNN1Ngy14l5XQaU2O65MDEWjaAqd/oWQy4YpkT
CiSkuTNU+BIkhzJbRDPQi4IAfDKmpTL4lFFSMs3ul6ibiG8M0XzDv0qMpnTA6KiBdIEEwY3a3F/h
HfxuJUOqJ4/x0MU7w0850v69g6QOEElOPa9BOdWg6oB02De9G2gmyJumFcdbpXAyMI4PCYDCmhL5
S8kcjxwJe5SVqLPOlvzySoetcbrvDBfpLOVD5sovtItTRqhqCqdnYDbxTT2GSGxmWXrWGr8BY5OW
fEnd9AeTPSea+WmwtfZ7jR60BWqx+DMIefjGnMrymGXIK6O2/7Opje2ZI/Gnvloel7NKfTNS1a6/
D7Btu/zzH//5f/772/Rf0Y/qWuU8qsp/lH1xxY+3a//nn4bu//Mf9azff/+ff6KUEbw8duD5+K8F
CnBb2r+9PSVlJN3/I84ZK8uusi4FKl+3BLVDsDqGlW90Az2OSkXIO0qc0XcS8LTgWb7xsi6ZAXnI
4w7sZwgCALwatonqvjA7OS5wDhJkFpd4nWYn3DHjx0xTkDhkqAuDD4k0gOoiW/aZ/phw215WyFe+
gaN8iX9+9zsHf9CiqLX6k4Yc1EZvnfxgFrx7sOwMzwQT8G9E/aM5uN3HWS/azYx6JONkGf1fzr6r
SU7ce/sTUSWJfNt0DpOjbyjb4yUJEEGkT/9/OD07PZ7d9a/e94ZC0hHd9tAgnfOEraTq5aV9duDD
SiZcRE4Sb8kcbwxXk788v//SKEvXymAMnhEKgERq13N7dHK7XwIsbRwzPNxAurwtPE/cJjGs0OvR
vaaWmSfDddfqwI1QMAg6SLodQBt/uMSbfWZv4bMIyjeF5E2cr3MnLJd0ATrAYyhdimFo1s3H5zAY
mi9E7Ea786WTwrqDyJk80qUZt5Kr3k+gUOXH91Rf6KrySmIle6JWqhiH2w9KF27Yl8Gf7zSX/eNG
A7rUA17A8S2XC9P5/UarpR2NWeRPV8wV0YF8lJx6UPHZfOnsrlSC3ZckSK+ch+E8c4CSbqHP7bjj
Zbz8PYZNKmzW4GTi6UYShgyv1107ttEiHEV+Q4qGNJC1w09Ih5k7lAtg1zQmfDXiplob0SJPR/dH
Mb/IRGupUwzr+pPPTXwXAC8Bb7TXZ41vO9bJlVPtygGUrE1kQpkuajxr2UI9fG1C1whsryo1Aqo2
QRUUkHQqLdWWhKPomF87EmWWcwt6wtOmjmR1hHFoddUKgAVpMzfv3kqzqAKYjLbn7dtHBBt5XgYy
bjBqJe+jkf3tz38q/PS//q1g8IOHgQnAhw/lUXce//RQ6DpjKHPLG64AywyDYfKOri+Me1E13nHy
LBWoLuKv2ISaC1B31ZU2M3XnCOOR+sPYSFdTaU47ZAnFS2zsrV7zV1D6+u2YiHBFUQ62n04l3VWk
m3ZrSdVcF8CdrOZCa0DN1J+a63g+6Mz8PKDAzDvpCRXkmqdBOr9xQzjfrYpIRdsxVeZzn0CX0AfY
pmgc9cg0tBrnqLEeDHjFYFKopxceNS2owRngUwzPnaVh1n5AS97S95CBjf182XDvGHLWv2pthEHj
9uZ14tXxDo5z+O/HbvaG8wrcsWqavpVxslPzw78s7KM1FqvUiDHee82d78TZovRavqcm90fresg7
JEaBRw9qL482ILOEsHRSxs5IXWTME/EyqjD9MZ9Ajzf7keCkn3vmE+r5GCrYdInB0IYXsjrQbvFy
oH0jMhHuEs49ZUADJh416z/fPZZrfb17TMcBQgE2CqbAW4VeOZ/unlFkbhbFdnplAHEXVI5nnWwx
4iflw3u5NfnbMBOSqIsGqZ+aRcrygxmz1Zd+atIh7rt26erSOF/33+Janu0GBkZJOX/yZSp9wjjA
JMjN+POXfvoObuF1+1RFG1un3t6cDyxHbQzMH8fdD8aAUxo6n1IvtekMGhPe/tL3NYYudxmmM5AN
txHYvVvZx/f4OYn1++f956U+fYnLtb5c+usnUyB9u/PVKfzyvXMIzObzZ1/6P8VdPuVymUvfYCSP
Ttc26xB/ur2fZTCEo1M6pPBO2mN7x/aXPjr70ofq+gBFhfkSdPjUpkuc226VQKGpRRrq367xb330
MQADYpX+ZTiGSN2iMupizX3gG3gZ/gLmDuVIf3pqZQ09Ckv1J2eY3D3gmPD0c43kHmUA6CQCMfBz
tk6RrRX+4op/h27q9OR4/d+T5kVKpYZu3Sr3hDW8hBYpl0XgFs0E/gsSdkZhxFdZb584Pc/HebTU
2fto3qmERlEpju9pwqTjz/MpIsF8hoLcuveyZD0AVnF0hSmDsoN0dp3gLT6IDPZbXIsHrU1AjlT1
ivVhsslMcLb70VWvonC2zsD5A00fPWAb7DnsMt3Hv5mmo4oVw2QZ+7oz0I4bzF/CVBz/1g+M3Rlz
RyMeF+vKLfSys0r5wpruym2E84ZC6y03sv7ZgjDPqi+sFprShXfMTTNe5Y2QL/7QXkKrFJYVbew9
epWyrvzGhSBPC93PuSXd0ITQ0oRkoTNyFgAUX60ojkboAPoYOOmY8aV/gtd4wMZ6WokeWHxjjNpz
letSObsUuHrHxoo0x6JkLpKd62cU15lA4ukwfZ9LM74Ux+a5eMPAgMOIN2QVmOUGiJN02qG81i64
Ha2aNkn31FcqH9Q3GlDuZOzw3nDgzTL5CsCbmVFc2RXf05k9N+nsMqBn/nFH/GM6pWiLaMMUBCo1
GMSXmbqSajH6DQDW/tSt3bz9ac+rror374epS+CqRG2GHF+90LP55WV8KCWQDTnwMcXMoKBDM1Mj
auJbUHsAZG0hQuasshm+cgkEg9DYRUi8n//F9I9PPCxuHDw4zl6J+fwfcv5P4+n7CP1PAY/Cg7Sd
UWGdLg9FK98PVehDWfrSpuFRzGBV6qQ2zF3ECgvBZHEe+f+5xvlqTlOvU4OZ2cnLlUTaGEK0hu/7
N8iV9nuO9elq5ABzAKmxIQA1RVT4rdwID3I8FMEgoLlQdZEvgQywj5Bc3fV+p3fUooM/91+aIBPq
fRXVwLmCKaisqAQ/hA2r0dRVtSCtEyfR4+HcptO4sgu1plM65Khzs6o01xCP1eWO+uhqdJaEaoaM
z1e3Ie6LNKvTHosGm/K0AVbmlkYun0NzkKauAfDrjTSoe17uCGY5QkJgV7nwECeUJvX168YO2T2d
2wy7Owr3ZoFzcKA+h0dN1wROKFUA2WjfEQvddW8TN/FJWK9viKKYTJAfoyafkc5mY+Wrdh6d5iaN
ilSWG2IwjnmYQ5tc/GHuJZjmerbYl5H0FjVovodsvs8sZOThHo0qPhg/cy9TU4HSGHiIAbUl2JXg
c81DdEhF3q36yEaRcI6kvr5IomxNbbroJfo8Jey75Z+XZpzxr0szywMLUAgHvo3cN5156fZpaeay
2HCQlhAnwLfSdue9svTFdKvggi79Akq9gE3/MwS1YWM3XyQW+NW2IbyDw+4auaXy1DHZgv/s+cfM
729zPbR31KWFKle2bvSKmjTwL5OKcLylADo08yR3nnS50Mek3uqqBRbs8rztUxbU50rp/aD9Xw4n
CcimT3G8wHO42lEnF3jop0PXgRyXe0a0+oeNB942Pp6X+55MPQgOXxASnk4FfNXWrpUqvNAK1Osy
781SLlYE5fhcRpBRENAEuTUh8r3OIh0dG2gSwh+ztTbpZNrXHfbuALFy5zEaxholuN77oR2ISyOJ
HAFh7y38fuNjh3EATRAGrZdapEwzf2k12CHGpR0Ni0uB8txuBWq+88QE5tt/voH8f2wMLc+xHI85
jLvgvogv2aI0LNsKP93uFPkQ/YlMMHwX1VSB81rKwDQjNI0qhwu16xWQ/QLjBErfCkZqMreW1EkH
A79MhvTSFC5h3NoEYcnNlWubExZJ0PFbUAEr1dBQ1sU0BdSE7SswQ/OBoi8D+E9orynkMkBxNONy
qXi27mLKLr6FTYmiJ5go931iwF7ZS2A05jggUIGUFYTMBv8sf4EigtraKNsFzZx+1R+WKXRGfeCZ
ZBvHKO/JSuXS/2+xn0JkKNZd302LdByTYGxydlSO5T015i9nxv1JeJPuCxcVu3Z0hxeKquOeHUHE
8Z/s4pc1R1UjIHORjYIcRWErNsua4loUhWtR9yWKJtG1OLS2jn++M7hlf320oFTscJO7luvBj55/
yRkICEbq2Lf0yZoaL5hmZW06xCmHpaADjZxLH53l4xBAgiW9iocQNhMUx/GW+xSHHVh+49YjElJN
eqW9JNr12moWpZL5PX7rVGan8rmHnXSQiNTZUB+w+ezodum3c+V9cupnozaNI8W2HBI8En/+JcXW
RVXdF8dzZB9HfqDr2jxfR2OJd2zS9tXLAKAMxiR/8VyoRtN1mBbTphKtAZUbt16Wo9XsGsilA9jM
/d3oGtkT8iybshLjt17Hn/sV6FHU76vic/8cn7Js+hbK8dWwm/vWtq5APW/vsA8NbzxePidIF704
jVtuZvXBteRt9WJG1ukdFJWaFmBj0VsJ0YYT4W7m1hRF4YlAOR9j9tSKx48WQXI+Wh/zICH46Sp0
zY95UFsIT9QqovT8CXkGYGcUAcQ6X+q/JkuE/+nr0Zf9+AoU+fH1Jq8JhkKDECZde7adF8qFYaxn
XBtdn8OJ2Vb3EXZVSN216r5gznvfZfRyRnFG15j/47fgf011zkl1z3Zdjkcl0h/2l5+C7gHOj/Je
npQLxhhvOyzzqQJ1LktBumwjrHaCEcLf9SnTr1Alt4ejMdWoQIB9EkA0y3kwjCg74Zf1K0pt+8Ea
vfC2dYaly6Xz4M8H0LrhyTHmdxTgu9XPlDnV6dwaQDrvdFvuKBSlT2AaYx6tqclFNq6E1b9Cp0Qu
oGZo3upCm7d10+SbITYAq5376NDGlb/MalevLn2GDrNgjF13Y9v2exwgvm9C+/Zemy4SzYC0bmQY
qSualTdFfltiGTR/CvUgE1edANo8XK5gdjLaX75RZtsxIApRsZ8YqKBl09g3oNr1c640RTa8mL6P
Gvi9JpTPfpok27pLyk2lmHiRIQsoAC7ZYjnYYB0MSLXcmR5uGxqgS7peYBgxEtGLIpTu7n88Fc2v
T0XBhcOYsEzLssANYPOt8mnBVXVJNMCEyTjGNtTULyQSG1U+G7Wes2H1pf9CJvnSB3vudul5ESgs
YLEt4jyaPsm5Xsg8cQlzAuZb43n0MkCasSKHJQLNvQyYAOHwBY3YiWxBA21uWkIulwzIpywFVqqZ
Ty2gW9e+FY0LGjaQZMw2dAq76V0oomiP79btmY/1QF4a6kVBAyooE7tYl7q7KvHofovs+svJPDSk
qnmbpvbL0ICeaR76LQY1Ebkw7aHa1ivHr9Q1ybV6tHKoltRzblB/veJYpl//1gPEWrpo2AxcKP02
KGbqez5rXdGhmBx+TKF01JKaFfKyUCbJXPGjKg13+ylunuYC5LzqeKyDyQMamdc1X/UJSFDmuLvo
2CRK6XZB8kika3M5zOzOqVfrbsYLhKqO7+0efnpY3gHmOrfgWLENkefBL1k7oKPCmVlKWBn2wPDX
CzqlQzF30pnnTRC9SLWz+jrQjfd/vsEd88tbX3AXDzjbAXONm6b9tVLgNBPU/FyAAYqoRIYIhPbH
vrReVCqcJriDC5V8SKCJ9KALDi6tndqH1tT5Q5YqoB3TyobeCZrMgCMFMJg5AE8OiBXanxUxWyQV
Usl8wEGyakNFHDrAlj07xlV6oHU8lXmon6lyByJDNtwymYYbO9FGq2YpnVVsvA0tHkt4+n2P7BTl
XaCPQVz8aNIoNuzf248icfZ3xLkeTBFQIb5NsOc712GgC8SBzkRJiSo3nlnwY+/L54Fyfp2pOVzH
uvfRtB34UWO08kG5+fNfAZn1f/wZfPymfcG5z6F//I/immPaHpb8yJR0mTWBhghl8imIsq6JoYvI
KjB0Inv4WY0svaqxpb4XMl9BqxW2PoAg3RsqNrEV0x2qLxWWLgmfVqUfeXdpAc78ULgmLAoa7y5T
RnfMsJiC/GVXBJNfpXBD9MWWggsG2UEo/Wy7rBqKoO7GfKmKKFxPIXPvlDTtNaDaLvs+JQW7taau
XUMAT2+nJMRqFuIZDeqX3+JYtUhFD8iM1/34Ai7ZQmKPdu6/xEvkeC79v8fTdQqdvfUeDDSIz8rg
NbyxkBkKbOKyXto0XORQ7LM7EcLHd1DHKMXBHgsYSk0ODqnR78pSbqiLBi9hQuKhCcQ34kQC8ran
vexQ9jYDmhEHE2SaK12yB1WX3a6XqdrYhYltahRN7cKXrDl6dDq0Mt3osf5+bsLj6bacqmg9Skj7
LwxkFPbF5LM9tgs4s3x0UvvT6afQ8+mngPO0+QKXS52n0kjcaBi8VEBNqoofkkS/dmNsrtu0hY6T
GA0caQRgSH741D6Hz3PorDYh09DjwbU6N2n6+SIwKIUsl1r8j1vf87/c+yhUchhwMyQ7AGQAs/pL
TgNCcxIb1U6sB51pFPYcveNtE930NraODnfF96ypl0B2yF+Onf7KrFY/placrSuISR0wm8P8RphL
wxv7l0kWV6Nr4V2EfL4Xgmg6gpz1DN3PZKVGlm+pabkwi4g7F1CNedSMrbkyb9wDxc/voFpyjoob
qzpavWMtOmeQSzXk064Zv0VcO4/cG7obnZgPWI6o56HOw53Ze0aQ5k75HBsqX5mSZVsaVV3yjOor
gckIQsYN2Cv38R31tLD8BFsEfMrYygvA+th5kA1Vvo0j6K/6QmaoDfx9GNTwXHW82Hh4WBwj5cHy
Yh40W69vFpc2DdMI3HlhUGhGUFawSxtqDqjiF35joRQQl4/9mOdBPtne0zAjtuxRTi8WKowg70XN
N6Pt4bjRFD/KnN3rqcnelALDloXJX32j1oINaQxVHqToI6tIF2keZAPLn1om60Uopv7Zc/WhqqS+
i9zSuNOmxEoD3d1UxrtmMJ6Y3RxhKtCXG9uZYJEU5hwAv+ZYTB0KuwLApoWdldla642hePgTjKoE
+YgpvZVx5m/TUUZb5nF958HdcsHxx3njfBOl+T9CvSFPIexvYds6x6P28CXeBc33fGmReN5WoDxy
vvRvoakZ2Q+R9n4mU82Oca7HFUOq49EozL9Kv3J+2f2TZF2BRQ8UDPAClPcGuMN4xCSPwCz6C98V
/q5GSfgBGFZQOSazRplFyodOKnZlCOMaMo5jg1xKvG2MSN0oW5eBsKp8Q1i/3uiPZRLBVWhG/rk8
BgtFqe7o5K25ce3wVUqDPfFh+G4bkfHLASgMJW/rZ1GX5qKpdXJvpZW3Bk3f3cdlOpxsJ0lXxTwJ
Uurf3XnSUENPYujfJ/VRB4Jk20FMaFaMzTrvLlRmAXe3uZX4xQ7GlXCanJu/R4hMNKfEqG5GE0hm
KbrTmRH80XTpcR63cDpz9HCCxPQAoSEloCJZJlzdWmnb8Y1GDRA8nsrFb4M511ATnA6dmx+pSwIO
C0kN2YwrB6BJAJMM5zqaDxRcuLhDZS5jrOdkA2qXUUd7oTtYNwB/mcyH3iv3UMNwTtRlGCG/hlIY
LoQx6rKiONk3HjRLL5P46FurOtImDNMRx1qo3gwmkGGNPjErtIHnxoHOkGRw8NuDW4kGNH078B6p
yxlMmrQRXwItq9fGvFj0RFzdmgC80ZOBDkD986XvM72mCREqYbcQ8fsUQdfIyxI28fk3gaftgxfF
xb4aHDgdUrNt8+tuAEgUt6iGx+hKV3b2QGOWk4Gt5JdX1HJrrFMhiblrQ17d6BS1DxZVfFn0LQC3
roRXRG0osTu32+LVnmDIMc5EzlRb0yHt7Nfz2GUujcquzu4u86nPmJLxGmQz7HYY3CA950df4iun
fVTftRkEGNrMUPtpMrOrAsZ8y8IU+nmq7Ce6QUdMYh+TcpNVd6H0N1oM4XUl8vzKUcYBYvbWHR1y
Ly2Xk1H4K2nr+oprmT3FXhqASezcQ2A1foIKrx6zpzw22H3PW+hhIKSIxvZ2spo9TWCsltcO3hOl
L9L7CVS4+9BT4wIIlmhPTWV73qFW2Ru1hjmit+dlcVNFMDhOllFXxuvWS8PtAObabdpNacDcyv1p
pzt6dg0FnAvN2u7uikkYGwp1tBOfQ0vIhv/0p61us2xhhe59A7vNx0IVMQpJHry8cyEegaBHMTaF
rCPp7tPopZkbzW/B81zTUydYJziHuoucRW4a4hWI5AxAKKc8eYmq79MCWKy534Ai+Ap1EWQ5Kr95
hUlZhv/bFSvLYqs1+HkVDOW+D6WxVYYl/qrscdMALfu9ySqQIIbKvRv8elzbQypgvdUayMuW6SqJ
5DYJbbm1C2Y+wpEMTJs+zrfkuAmdo34J+uL7qMyzfllAe2LJQpEtIRw6LCs4NzwORZ5tjaH73PTn
Zs088Vja7fvopUlzlSX1fanwcuxj72CaOahiTtwvoUcTviZdtYmqfnzrSvfXiAzDA9agzjrBanLf
Ic147WpkWvLUFz/S/hdFClmNi6k08BcsQxMi+nDtqS1V7QeRgOSqkzZQc5P6oix+P/tzn5pgWRgN
wAgDVh7wGQXNBMplm2k+9Ww4U/YFBL/xYcBHxzI50Rkd8qStV+7YiiXrWXOnhQDvrihf+goJcj7B
9KhVvHxxS9h1p1XpnfK8Tp4AtQOsGWGRV1p72XRe0I3Z64gNt3HfV4qvbY2yoivs4VubIAFsGKy/
EoqVNzTQY0P5jUEsfOE1xvsAFONQk5zzqTRwmUEDvu0tssnKb2MPexW7SndYnHlX1ArnXUoYdWlA
TToYTfuEpePTiMc8yon5X4Qr+AIV6L34tfJ1srv0N0l2A0BIuWaGZawM4BkfCg80Cskc5xfQ6DOa
BEpIsBDsoA8B+MmwMpM1zIudG7/zQdksYuOlt/07rnv3L394q6rEeHMcZDVq/F89GoMbrbSni6sS
WY6dEFEAzJ3e24CFn0Bn87AmBekWpf5jDzrmG+vVveGV2XOY4PHLE2dvxgryRqUqfk5duW1HqKXi
DXZSFrRzQazvb0Ylw28d5zA5zaDNWFpetxyxHrnJh15Cz1s8N65V3tCh7iq2BsC/Bvzt7z46m/oM
HJzeP136Ic7FVwUsZVDs+S3WSg5jUvTXZYd7fcEn7geoaC2w2hcBNxQAer4vf+QM1syWCyodMjTy
ZFjJLWT8pzvqYgPTS1tE3ZqaNFDBsUl3I3g+cxignw5AeTxcNGbcgayN502uJda0KbthvT8e/BA+
0WniFj/ih9guuh/JkNgA/nnuIR4qddMjjbfoJ9H9YL1zGsB1hQJ4U62tNFRhQPJJ59OMWekWchYH
myUYuagtfVFgOg+T0NJZh8mUEZhXRnHQlqNXhR+7J5Qk3WCUdruaMgWN3kvb6nmzst0Euj4uPJpz
32iOunTSZ1knW7OQ/l3hj+y+qcQK77702dBxdHI7JOyoCZybvekb2ayKscieTXACkcWtwGWfg4Vp
fmvTBGTQedC1F505GFjdpPFt0WcolQEr9FjAKGiJ27y8ybA424zAFEFrlEvUeU22lR2I0jp17BVn
I2oUUwxmgZUPzyAKQfBmbNRPwyq2KRKvuAElJM5Uj+Imz68FMBHfnVwOiyFOrMekMcplX3buzWT7
fG30KHZNEzN3feTFgEKMGtRlLOJLWM7fprEDS2bTB8IappFlGjdHyGuAmD2fXQ4A4Fbr2scTo4E/
ubm04Ia5dJO0WILLngNzgvXuua00K6/gAYAg6qxkOetdoxM7hvbY1PIhYnAo6ec8BoNk0F03uN+T
vMdGBsQfKENB+iuzs7+oRYe2gSiPaYfVjuJTSBZdhaY8xxtG6d71gJEvlTMk8HJw28Dz1LBv0mpc
soqV+4JZ3YsNIR7Qhl8bWyCHP7TFqkvH6jUtk+9+ORS3bgo0cDvY4zrksIDH3qF85QPWexqIuf1Q
Df4LIHPu3D1pm+1GT4H1Tk3W/hV1YQfVYsPEU6l+87A0eHV0nqyGJu12UduUr529GvyYvRRmXe4z
C3cCdQP6mi+glsSvmWbjLXx3XzLN4M4AU7WjZ8KIfAJUewtGivMC+YrVAA2qR/y82lOe+bNZwWS/
9HN1U4Awuu+y2HkZ+6X0ovKl6lh58EaYPlB3E2ZQ27E8+HpA3RSJKEOuQog+PMEZ1X5SlY5unam6
pi4rdtOjwN5qQU0PotLbIi6j84SkSaJVh1f/lkYpzplUtWlcCNyE1fSSxPFwSAeB+2s+ZDDEKcCD
uulnxWNHt8VVzP3NJUDVrbtzlVkCRPD3JPB/6/UImNRSZgCiBxBxwJJ9Fj6mq1Cgm+V/lXqCeuM8
jfpjaIQWIEouW8uSSzN24OYQRmV/dLCFhsK66QOrLmW/sBwQSJZ+G3ZHXiDrsPZksuX2NOyob+KA
QZ9PaU6YQlyGRuhqdNYnPpIM2MEksDe8AQoEQjRG3H8z7TwJ8I+Or6Keh2BRWvBLnwfcBDeZy43x
pIHruoWn9V9m2fffgHbSgQiN7FR7yritE/HjfCE9r6zzex2tZOxNV11hQcQmNeYcAUzzoPvQCWAx
cJqq9qnoIeH4qS8yYJ4gvOhAc6FyMThLlpooArnCWtK0yOzg01FDg6ifk7XcdQPe5PG1mqk9H13M
dqNre6b3UD+L3qOoa7IhnCgqt9sA7FZiOd6gANJMoNh4Ut3XzJYHU8Ccz3N5qoLaLp+4YYMiTcHA
cW6FHtvAjXWmgnYUS3x+d0OjOSgma7OsslUMIWTIg6fyzrLuzqGQnvgBrvyzcDJ1/uTchOGLlQAk
OH8wXaEu1fuXOV+QJ4BEz1+GmnQo0/rTF6pl1GzBu2gD+ki60u9fSrv6GLXRaYr97CaMS3mTMguL
B6SzOoh03Fz6dcP7oAVZfX0Z8OKxuoLd6oLCqF9CohvUHU8A6oNHYiVEC5sHT2ITg6YPq7QT3KLu
yiZBlpjXWHYiH5RsadS1WHgN+b6VZbWHsujrPXw1TPhps2xlZ7CU2uVVPaA4ELsbDYTeMgSufk16
gnQYZCiXVcXST33S59AXymO5LmNHXHujXNXWUK9bqPQ/Oa24B9EnebMS/gCTwgLZlUivcyx39vCY
T26S2MS6eo7o8Q9SJfvJG7sPbNHqayiiuXsoMCXrBPyGpzI1b+q0T9647T3byEo+dpLBpTKv6zUI
8simt/G1B/EmKGfPD87EvhF9HP6qTfAMUWb63jtxFQgsKW65rMINcKXjjialoVZLKabpRWJSUQ7h
r65Va7epxk+TgLMMN/08qQCS8rpPmFqm86SPT0KJcw3Ft9GSr40/8pUwMn/vCvzWqx5raaJi95G/
+nPEiIj6v66Biq38GWfQE58jssGAkW4kT2H1Cs5SfkMHkVfFTRXCgrPMRLvKeQYEltXp+BphUI7E
ep/iciBaAujueVnaXoH97i2tspVPhsyTRWFw/gtW7dAuNKHs7j23YPM+2xOTy8EanWs+Gs2WG1BG
oNmQNX+f7c+zGZPiYzb4HM/2iLQHHn+QJ9IOVMu8cPxWqKTGw8iUNzyypysaSKd+/AZCJ+5Zjr+s
kmxjQCBgFbsQ2WmlqMyluGsSsM4ysY7tJgNFrM1ePe+Rtiz1gAUMyLwZ1t1u9up87v4tmvYxFJ32
HDp6TfWqI+A9dnieFsd2Plgl3E8a38WatCnrLc99bJgiPD6wvsvkHTQ6zY09FPammneoEy9/ugxP
8M7qxKNV1Z9aAq0Mwg5X9bzTnSOpFdd6+FkY9z62ItemydUjmLbBhD3EcxRl4jD5EMqipu5lBiBr
CnWcedSwssdM9u6Nrwv7Xuhi0wnfeYYjPBTuROUEWqbIWw4OD/r5+5LR+cU5nbVgL7XczBYASmLJ
q0ynObcpkPzThSqaY1Vg9QrlthTpQ8h4esJPb6GCA+EPYEWpy4HuHDjpuTqQ0Cc0iKbNlwmRnS8J
fApxHSCdRZMtq9KZsCJk0zEK4+4KPCiOxBXu6za/701pfwdbGsTstpqORQX0Om4AvDHi/LW3x35L
rlZIW4zLxvSHNaUshZ+ntw2Yfumo8Ma8jAJHl6ycxIRQKMiO2EnpYQMxS/VS6f4BVb36dsiZcQu9
UkiaKfUCAAcUygzDXlEUlFMUeM0hPEMhAreQqqsP/WhCBAyXcArb2DHXq5bN3MygXxI42kBWZG66
tz4utq/4HI4s4V7Bn+98qLB4KhaXNi/BcKFm7VnYAVZmvsLm391f5hVNDPWIZLgSBWrZFXJnO8jS
1UB0JurWz+/Coa/vqEfCjmMLobI0oCYNTHEULlSRiFnL7j2uKNfhiI2znYG3mHt6DHqIakeopHvF
DmZAahFBi/WWDijlZce+qK5TDywvZIma/loILL6oyX2IHstMlAGzIIdhJnYXcJFYwyJVfnuiQwXi
+mkaGYx4ff+NukI1tadPcW6YJoeyilAGRSyFSORydimLsP/goImbc209zEJvTwfv4+zrCIXHzghG
Bd6HAUVTH52do8dEm5vIBdUoKqF4E0F2js7+rfn/1OenHWQDXDtdXq4HuwMFNA67M3KoGNABKYn+
VM6SDwqIPjxn4U30MQgR8Pcw6huhV3OQhhNQPM2MughyEHTK+io95vBnpVia2tuRgJ9LEU9wXYiA
77zQh4EbDZe6juOAOMQOade5pF1nAFsFf+05APnB6BxgVWaHVLTpgQlRhO0JG5v8LmFGdms1AD55
XhZ4LcwpwDCAOIeVuccU730Vlf4mGRtz5UFk+CUyoJ+va78/9UikPofhocEP86WOeHosxZysjFXy
0pUphK37It5RM9TDURqQbtPQXMdind/beZs/Nda30Bz667xAXQYsVrGhpq146ixCbbwkHuM76nN7
r7/250Nuqp2BMseBWtQ/QNz4yoTGk1H55jOYr/FhGuIxoKauPaiWAH2xxULVRAmSPfjChX91tuXA
+i85zDKudFf25iL/P8bOq7ttZNnCvwhrIYdXJpGiqBxsv2CN7RnknPHr74eixpR15sy5L1is6uqm
Agl0V+3aGyIaiLGbx1ovmDR1I0SkeX6tAwc/mhxCeGws5dfMNtTjQ1L3b12vWDQHDMHjrPrDw9xu
lAbF7zxKg8ci7sIj+SuUfxmHoSF4rLok3fWuy99/iZCBML71tIcydl7IWJb3kD8Er8X4lCwVTL3x
8ttGLdC3XswJqM1+KqkSiektiYgwMayDmMsSjq32u9wZvG1UaRBPdqb2BZmi8+5pboadoUz9H2Nj
VGsrmosHfwyUK45g4yHSjegu+TXJT/vzpGJCFHyZZJDWydl5LbTR8sTIejQqvTB7EMtIh2jTZpFG
PZRniuUinazSf7qSCeLL0VC8TJiC+r51BjM5dWb20gbxj2xBbNaJ369tvY1PgdlZD6SyfpZLptIB
y7LulTY/9Y2pPnSh8afE661WrwOD8tacB/1D5cY0Ii8LoWBJg+3YjCcN2BBkRMBqgEiY0I+43k4j
XX4jl3wMbj2no87o9u8u8YvZWMXQr/opbzcajKvrTzGRjsDAxh+c6trO3K3My5K6AfphJHxhR1eD
lbt9VUcTIPRgL3kjdsqVphV7tx/UA9yI2W3ghBzytNh/yTr6W13AmX+2NNzHpvnX77Od2gzPs0Pb
/Di7bwNaihpt2kgSRk/oSI9Mv7hF8lVfKx6byx5GL20l6ZiqDe0tHaQ/Wq/z1lPlo4PMQX9vZs6w
Z8NESd0IeU7rTfnsjdbt5I4HkQC15vomDT3ta71MnNuZQqDjvE8Mu6m/92KOraPrFUd6xhpachc2
+XAhlq+d+WEgBX047/1UB8b5xdctvvP+kL/w2ZTBlDLRITDjYWvn2ypynXvbrocQTsqPVuduFFhk
7pMxax6y5YKHdp23ZojKu0Ix4jvOFtnKCOrpC6m5advYAwe9xex89VCSeX+SML+galiY5vTFNxNr
HVTFmq4D/cXK+NvSdjTcSBnE+N2UUTcuhxuYJgNEkzqeAJn5Oqll8kK9l52l2ZCAyuPwucwNaL+h
487G+dWo9PcAXYElc0YUTwHc+FBRy7qf2ie71uqHi6cPQccH/PoyjiVDjdb5V4gAKSs3cgi3SQxF
fZjv0+UvYan9u6+Mynwvpv8rTnx6pJK9qm6HIXYfoy69HkqK32KNbqLs6zHiEdgaQ762Bvfr7GfZ
jYzqTgPSKKfZWrF7dHOXnXMPoOsgpmykxaRFdFpfTBnN7Z1uNFZygurgXnoMEt7m6NTdXvoMxCWv
Qq9WjhnQPTK19ETkQ8WtOg73JQ+ZfWT7I/Dd4lsXhvkP2lS+5q03P0uAOoTRvoct4plj3jkg1fyv
lTu8B8gK4aAnK7/185v/jBqVKtxz6nxfxuF9jGCipeHvZS4B8oM0Wf1NN+BA5mRl7+pGsd5hhYad
cDLTLfAaNtuvM7gwGfVdSUfK4ZNfoIbiO08T23f1qzmnHemqyzTtQcta6wRvnLIy6Ib4WnoQuWT6
mNx6vRo+srX8MpCS/3eA0GdonKUBvrUMx7AdzdGoxXyCB1V2NWlWzF+jc6Y3SjTX0nxQzRBorFSq
vSsIUoEMiz1S+L5ZYqi0feVAaFM6qLSHIJj8TZHN6vmV+Aoz8zfyKmwaf4Msxt+jCUfKaIjjrRxw
p0TN7jkRgd9QrGxh9Xg/IU/hGByTrHmUiMa1/wcyyv4MPUbr07RcGrcdwOimqn+CHkP60mtW6jmn
901YDDt5SA19HYya+RL/elVM4bvv8uq/xnGbAbUW+f1D7j/TUZF+nTPYyr0I/BUPjumbSzUJtNNX
bXFHEIHslNCoTn2SsxcoOAPAqEAfRmm2r2avQloFXbrfg47QaJ/YxAvHul67393I0pNTqlbTnTUD
LF0HPtVFKvf1KciyhUizM+59s4xve9RW4IDgrb2izFZpYer3HRTWHwZkht+Ru5EZk4nYs8yAbzJb
URSEkhE9tPMMyQukccxSNH7/+4fR8xaWk490O7ZuaJ7qOuxELc127U8NVC23ssGwi+lEPteFv6VP
6CCM3OIolylJy6O6XNLWi8GZLi9JW2zH3A5IkxKnZF15tIua0c/2OXqZIiMXs/H9dmf6CkCrRZk4
gvFiWzhVcRePWnEnr1onUTZFSGrt08CMKuguLOktkgEeFTyclrlIu1LIIo1P4+nfS6XLeuHkR9ex
MT5dVpcIj+zpTW7Muw9rLDNt2opuu4zUOpMlUpaRVzW376yG9SUYE+0Y5+N4W5VZRD9+AYbXzmCz
Wnyp3qT6in6OalW6kHVlGvCzIpuMn6MVrWQ/wnPkSR16+0tpwR2kVdp4Pw4Q0jY12ila4B9hwmiM
TV0X3+JhmPahDTbz6h9Mes+nvSWYeSh51grf41OYldrV6OkqWBSwioDE0MOw20ED0kqPUGcAKNny
SYOO6+4cAXIOVFIJgiwbfWJlwq9Zs9vNVy1CjbfzWZjFMH6cz0d+AK7ImbSc3ISp3uiWR3+hnKLE
vgyLT0uNzt6dz1RG181IO1NaQHzLI4Mip67zLNepjiW0EV/JY3sgxRT/5OgQW9GbD7Qsmsfvnb6R
1GG3BKhLAHsF/6DFgXsULrym850dHLbAhXn+Titxni9CnTcbzg6KT7g0lvOmXD4Ehr+GjYWGUIZV
clxgY8wU4RANXGC+dIIHQfjGIaq7SsUy2dcFy6WTlvlzCDT1ez1I77zRcB7TOo8eygS61yknGT1O
abUdq2HeTsvGQUL0+c0A2LyKLHPPo8QClGMqm6aAWrZC4+wphAbiZiibb8Y8pPU67yGFyKNuE1e2
Tc8ZVOZRiiwpYjXz9Wj39+IKvWEGVpc57bXJMYlb3wyoxkFPM+68x8sseTV1boyqYvL8yd81k3+A
GP3lw5LIsECD27qv8qalki4c0txwDl2afxHfeZHl5xoGvz+oifnVCgMwPU0DeZGpVX/0rcMPLT/5
coFjMT24pv/d48h9laYZJHcL1wEJZOdULRcYMqFi4vT/yS8R4kuiKV/3Huq2jpCGizNciMiBGZzn
SvCH0fNku32fJ8EyjWKGs0Z6NEdFIbq20X/8Tl2vW3lZp760IYgcGt6Vu2Ekkzb2cXYEVNIdEV2s
rmIwHPdjAAbQbP3glW1TzWav1L6ntr5HHi0KQb7FK1KXyp9ebnxJSAh/mfKxXttJVt1CEY+gre7f
Fr5eH7rJeIMUnLaQ5SJ+eTV52U6ldHYjVt/4aJ5Tj+K8koOUuXDanofNrj44vvV2jhPfr1Vy9nzn
VaxkRzXSXuhBVDLTcOs7/tl0LNe7nWE9lEFTCEQq+2OEXef+bZB0hwtjiPIrQny/r1EvhMGlXv60
MnNFV1dyhBmRBmXQoGpi8HnKnPTsE4JIpx8NsP6tQwJ/cpEPXhR9B0PfwiWcXitupt14bYqs73nY
XyR9l+FsRFUwdcw/VCc7aQ3Jf47/OjmumM44K6XPN6uVzQRo40aI/gtfMcAfRDFAfUQC5CIDsR6b
qzCAumQeBqaFy4f24izkO6Dn06aG2O/6rCt96bAZVP/NaCaY/S+a5n/Ll9N/5+XuWzRa9dWHeWeV
6omJ2jLxHA3pISXoyEcIq49CIIbo1VZh/twtF6fS3sJYH08GwPzn1qTdGTgTfMJGmz/XWppdUyQg
yb/EtmnHbreNqKAxKBN+n65EIJGjAOJSfaDgjRzbvnPHiYSIuSN7rD77lNtveQq0CBbi15Ywdwkb
FhPowS7yEvUZrYl1Rn7jxoQRbxWqyvSF7qh00dv09mGanFeMlxVL239fUfzyxhKmZPqXKUUdm8bB
/jmOwkV8o3yjHhqcElA6K9MJyjc98Osrp+vtrZgOCTswMbDniOkm3olahf4gaxRZsBH3xLb8lC1r
6L/WiAoag2rF3oDBUGBCpidLurO6Ai0jHvpn18VPi6Kx1nxEJMR37tjiCNkeLCt9O5szSYOKszM0
IkN6VxqHzLf627x2VGUTB+Otm1CND9SOzlnFttO7qeWzbDdobOsNHCybtBhiZCz6gDIWrUN92KFW
2lNelgspOY51jZKuqiws/I2bTfwl9X3vDu8RpLtAqeaJ/Qe6mMHhbMpcbWgA5yKUu5HoPqKMLQOx
0g2Hnpu8WBe/mFTgEzM2YQ/yqHzAanuVmBbZCtIxMPk3ynMPKfktlfni9jxAOrhc97oLnUcNYaZQ
LHb2CN009D3UHdGCvfjAAyaQ8kDLOEmMDMnEX9Fi6U11rF0S4d7WQCv7g7CHfD3fvTy8mrtRvrUe
4vJDeXdW7ZDvtQ0wOEL1OrJegqZQNnVrQwMKqSdooagxO6iFRmPvalF3mvKFK0LhzCatXkbckWxD
FGOXCLdDrjXnmIyHxb20hCHJSiGIxnEIfGEXTRYC0iGpgpOYcgGweKTsUh8uLnlFIwSKwLa3QGge
4Neenjn8eUCUOXMvVt9ZHM+t+OSnyXAnLorMwVodwVXIoK8P/patmr2V0TmuYXBo858lrQgrlXrH
16af2GtbanAsis577S2QPNbUA+5RvKsWTo2dhFHeuOGeHDwndpeeoAxJzmGK10Trse1LTne+/ZTk
9o2d8wEuVce5TtKYdolKe+knFfE6WKsfgUPoJ0d1blJuOo/5clEoom+L3oq2Fx+Zs0c9sKwbiUhd
rVnnTTbCinccdNV6GR21fXa1r2L0iK0+hVCpimXxP3mCbW9d8317iULNfwQpsTlHuk3/yB2Jb7Zv
P3MKrBJUjyLYWUuy8sPKLfKeTTwaGHKGTICmrgJuYSTplPluohKxIsnlvnCqeBFNG7kUQcLTSGQY
BycZb/y9COVY49Cy6dUqMlgKwrfo897DRpK/Un6Jr3QT9r5qspRHq22TlTDyJL59b0A99xqgc3mO
KGkLeara6v8dsbyLb6neUU/UcjuRP1ulFiizKG46d9W3CKSF47CzkjGAx52H+IbW+mkLVi++N8MM
0nbg5PfdYWxa5U68cilyz9iqOpvu94WW+CnuKcRV9s2HuNi3rhQb7HfHt6fYTrH9Ne3S8FqWPcfZ
cXFNpfntHFFGKYWDQZmv6G2CbkR+xKHuEWJeFigtqDnlRzzbynXRRcrdZbnEG4xtParQJcgExW6v
iuWH0tMxAKfuVFdK0X8jJ9PckvmnvwVLraoPVhIqzW2zQM5NQMAy1vi9ARy1+ad5v8bQsytWUawc
OsvhMweqJgbCdiOWTuv93vVRxRBzBLuTuQEgpWmb+8CCp0VPr2+KbBP7dXnVL0INkzXxPfKUZ09Y
Hupw/p6QFbshv9Y/xQENQrLgeXQwt5FnslCpDuscudwru+Q+ktjTWX+5/aXE7DYxG+cyuukXl/gr
A5UbtVBpoQgRcRbf3KfjUbGHewm7+H9NT30FevasHHbuOADb72blKxjV91cX36dXJSXXbzPamucZ
bk2vT9Yc27k0T8M46WCf0eRwlPERtn+yNuObU6f66/Lovy9DmrWWGKTXjKXs565sO85PaQggleai
+rHQxxvNS823ecicwxQGnEgX1XdldtON5kNgJSbWjR2P3WNW9zS06PbKFMAs2Y3+OPKb+y8BOBdq
766/PvNK10ae7CcHuWFSVPDmqu3JXn6wQfUgqbLDR9sslZe4uxJvHNYWGk/KnVhNOtQ3oYHqiZi0
Uan7krv1Rsw2yLQtf/ziPDW3Snq/o1K9dqza3Ss2h0yzUnSD+uPEhqIBvDf2JdQHjTqPSJeNm7NZ
G6N3G+ren6ASxz33PFipzQnGMg/BwaGmMm2gRHEXQ2x/VYI8o+yI7zIw8S/cjvDxri8+eZVWQ7PR
kEfefBpw1aFeT26b7mTgMmqY/aJdTzJB3lIG5N3gNPjuJV11EH9kO/PJ9eZ5a01ffSis+Gw7+Y28
atwkBAK5OIOOS+jRck5zSJasNfAfIJlwyrBcYhmWl31mkZjLe2VjqEVy0ofuvnEray9WMEwJanfL
vVtsY3S8YzAH5EYZkNHUmrXNv2fYdMf7nGEzPE67rmpZnuXBKP0pw+a4XmgO5RSd1LoYV8IcBVAX
6Kra5Tsx5dIW7t6u6DgQMqlpBnjeqsa3S8B/mxQWlr1rFfpcI86AG5+2tm2gQiksF3IlcAKEPy6e
s/tXqN/PYJ8kzAt/UItYx6BT9EkP74LWCZ5LF5HueUQrxTPy8JkufvU6AOOyktHZ9Pynae0sQ+JA
FpvUhtKY1xKuuk3KPS1ekLosRu3Bu61a+ySWzALKdOq9OYXfxtBWQxAHLzNJy5U15P51DVT1pYmT
csMBOQKQg5nnMVoUJpKjEqzFrg30fLLWYo4q/CvRspeU4LLRq7s5j+/PsQ3MOtlAJlWxgwFIEE8x
2CUe5W1mLXuxFH+4ldBe4zvLYz85yjp2aK+aDsyo2lDek/IVj9RgM/1uyqjUumRUqSnpXYIR6/ho
/tPcqkDXJaFHovZVtvZJrz4FQ2UdqUzUDyTEmofFZWWhdZQ6nfhLVT+7vLbZ5GUCwFyn+LBC0Mi7
GwJ9HbnL7hyA1d28XMKoyA7a6P4lARc/Z7V+rRd+tpOB8yK/5l+CwwbdoXGm+0EK1pYLAVEyxN8E
7yQuOLevlaYu7qRcnTQTlJL0E+wu8RDJfBOrqmPtwWihW1/ycLYoegjnsah3+D1MmimlT7QTluyb
BOWt5u16zj7rrgizO7pzlg8O3TkNKrD8+brpDq3Z7K5NI+3cndOSFD0PyIyIHsQPM6hlT5B4ZTY5
uFC9EkVy0htstrxnyH/1lzb/YPw9ImGVspewv+eMTfQI+4q34yiwmSdrACcRT8V1lZAAiumQ2XEg
KPbnol08q1/k8S87A3QSdooNFlWsHCLmrVzElIElQrYAskmAs5UqNHIT12LKK6RH4FqTTcOv5eQd
EFh9X06CIz7od67PfcPim2yHPd/KUHMPXWuna54c7rMTV/MpM8Y/xDL6LLmnpjMDR3X8Q6RM0XOv
9CobrIXaaDHNJCvvKCbe5CVdEOtkjk6p4UR3BvWYZyXQy82UZcNVXynRM33G8XWM7MBKphpJlt9M
07hBpLM4BiFkSlU50MWnxKWYk6+TZVHyPLv697szzfWf784OdTjPshexLR0mwk9FKaOM6cHuOJWE
Ac2Zhs7RBfT4T89XaProkaZCTXoE8R8tCg9IbZjosMwGXNYciH9we/jDVLzgm2ny+aK2Zb02akym
IVesp6kHsEcHX/hQVn2wK92mu41Hf77KWjvm4V11h6Cag2vNM/tjE9Md0I+qyekz73YTHRn3UAMG
W6MO2zVkjXCusN0EmTr2by7EjjAG6eV3Kw1OtH9MwaroHtW2jFBgHUCLeVn0p2HDamssWy7NX2jR
neYFMpBik/hT8TC1fb6LqnI+KYWi7cNRayByGFCemkftygxi5ZYzZ7vVE3bdKa32B9uy9CPqFzRL
+bX+ao5OtHeMVmFvhTmqUF4m3WhdiZkXVLR6kmZHMT3PeKVDUL8TK3a7FTrM5rNd98lTHcY7cQdG
Xd7OsPKf32AotGszs83qu2WZCEOtWh21V8g4qDN1CQI2C11Y58XWCuRkddQXgEHzyxxC0q4kGZ98
P3voxmx8S8cBgt9uhuDXidwbvUAYF6665AvFgVvpVCXB9QAhzPDms/Pf9ohi36Du49zYER0sxkKM
N9TDlQCJpURqQBQM8ex00xs2eQCppCoeCtRGmQxXYkrwr7jYqLorVfGjVTrF41bJqefpVosw4WKa
oBt3dEC+mzIKLaHx4qo1ymZKlJxhE6GprI2gDJ/kwdKxTb1Y9hxsSouUpks/GLx1yVm0PDF52nEA
dm8bd8hvQC3Zm3HM8j9U7f8dEZduv55gv/2nNWJ1Nv8Hh4yhfWYtsz16ICkZG7YGPa3rLKXLD1RV
qo98hFKxcG0M6O2OcB7aFwmaKNGSbezGdI7rqNQ0y8UR7Rqxz5EySQPmmqMGhCqN2DKTE36Hdt2v
NZHXiNYtzJkb3wjUo7tcOFDORzFhx4LOU16KU4YTmFY2dm6jhrgE2oZHjLy8TPy0zmWyZyoVak9p
gIgH6Ryp9gsQAA4O2DejpN+LCRYmvx+Tybhe4s6oADud8oWro14NZJD371CBJQYVsucze2EEceba
HZYjgj/9JRR+o9HUa10L2hO62nASJcPZTzfmu3/WrOFhiRcqQG0BhEm8+Jd4uAW/hWzE93aZayel
HrWTvFoE0k5ht/XGKfvg1npnJpkaef0hzGo62JkUKH57kxjOPcRbD6MdjQ4saq17l1Et3dB8a27E
lEvZNRm9idPR1OP8mVLWvCE5lZIZHzChIzjEnu+tQsDBzwaHPYR0LCBvxMoE2M9eSIHap8v0pHLT
K4mf0lA5oOb8Pl0LSX64bp8duro3TmNnGSdkMDdZ2jVHFa7UieI4u6iotlrkrcw3CetHTwEsmdDn
tDI4hbIRbpKtTJbLhyC2qefFxCdrXeJkVbfS38QPaqQ5KIF5o/aFVq50RWmOl4tBm9IH0xITchWS
hvrmEiavJPYcsSzyaaqEfH4PiQmbwN1aeRKu+lxXy9VlYit2o8R4ZWEZmqKQTU2U33N67R6TxDUg
u1X7VeWq3WOzXGbIsCAGmJO9mDJQdOtEaUNAnkzKgk7fl3QoriAfoNV88c0+8PXUnJODxCtWDBSr
OY+5FZyZsWPcGuxGV3B8Nn8kunHtW2YdrFyVs2LudT8DFW66job714C+boQmaC+NKq/Yz2yCr/ix
94HNkQQGq4U0s1C+qchkzAvnSlH6f3m67z5ndTbvcvawHHsIpWlFWduV7X9DT2srDw43QoeVgqm0
MqD9M92qtftFmh7sRJ1v2Ud8uYyNnvVFYFyKXs6XyH+Yt0TyeIa5uwmBZZsUc2i9PcWIR0PzjgCp
+C4DS2PuSUy3naZt4vjICMLTzVltmdwFirut6rreKlrm7mALc66rvBogpEdgQEXz6rVptT/apvT/
7KJyFSam+cNDexU0cBE9+YZ9l/fDS+jSokUrXseOYbmEmtFcRyOF7NXnlzIOFXlzncj4eVIVtOeZ
l+kfYuRlhDjSv+/0rM9PE0c16UaELNiDYsm2zU+wq36yLWTn3OamVeHC0N3wOtc6enpEbUnsYh7/
tquMbXW5jNNh0jyI5JKRRuMe0YBVTbPmWTfBVSbntq+dgzakqCrQAwR1AjKBayUaPPaOCgIB69a0
dpeTERJg4SpJ6IiQo1EGwB8FTAgg5DAEdKC4R0WZg5J9MuKa6gnysHL5oBHrjCiZTcC3V86i9upe
1GPFPs+JzBtFiZpDE5vq8d//lv+R0nDIzgM8MDTbUT1QbJ+ezMCrK40GlOxmPiteagk8S+dnmBvw
1cu9zN+hQ+NBoTOjx+X20/tTSh5d1Feu7cG5rs07kaPz3dC/SXigrUQUJ9CTZDeVDVmxRcqu8ejK
yTgC3k5eP7/+56QM2bL1EI7FXpotfZ0e40EJisOlAdNqFB6Wi0/aLWUgMH6L65bezYsP/p4akcSw
qGnPNt125zjkI70ge4T1LriFo8OlGcR2vmZ5srT3uy6V1rZ6HKr5VfxdllobspP5tdVkxZvXleuh
8+2vWrP8YuQ0r8RU1ZlTLPh/L1Sr6whM2EamL2+nZlr6SN9xeH47ia/T4v3tMh9mwn//x/Ig+XQc
clQbwV/P1SwDat//UF9L+so2HWsob7x6WM1wQ7yrkcV6dDdiinaZfB28/+LyI3N9liyTiGUN+Q7J
TL458d0SIdZQwZjJ//nIdrq4Vvwu2ekgvr7EPakwzkE/DNVG7d0NKlqg6fhWimZRO8y/2KH6MIdV
8zCUUf8U6eFePjhoUqh8a2feMS6Nt27KtQ0l6uQgJvqSHyZpQbwvDEVZNRNEc7G/cFX+fmk0WJpX
4mwQWdlb7XD6p7iLr1LzE7R1pv2NItSwihawdmybxr7KaederIs0ieaA2gZ7buzZc32ZF0tclzCZ
OTN49vvGwwhIZOV2t4J8duduYQhU6luqa8aNWhrQxKAV9H1OzgGNQiU6tKv6NnSgFP63ANuvysPs
eZvINB2acP/9U/UfGEPH0BBaszQLnkgT8Oun20VO/qadXC2EcUPA/EPUX2ddor22prNyY7V7dpJi
fvJjfROWhvo6TJN3q1f5dz+u1NeWlkTACjDJyRwvgx/fdZJ6K7FTBeyVd4j35xUtNB9Uax6PMnc5
eKq+r979ejvVdzbG2M5ncTap3UbFOG88FOa3Ysol9XT7DgC+GBdGz1TVP4bKgIQ2w1oqvf2wtI+Z
vUKWGaUNquxmVW36Um1QJACXYFfm17bnHhbTu/NKYU686O+Yt0FPLnoY5uINkkuNrkYU72U0/X2J
0tHOS3TaKEtoy8KRqb4vIXPUxlHPSwQLOuLyUyRu/RcdNsHhgoeCSPxed21AQQKUukCoQoj6eDiZ
2UowV5cBPUz+RyLGXT4DH3GoDs9lF55Q+hptXQUq/Pthz65CE/qDubkm3wRD7nKa75YDP8pnHO7r
3HhpfjfBo76PCsXSJbipze+eikxaXJr5tqXtdhf4nvXkKX5xomXxLVkaN8el+8Yi9+xYLSK5i0uN
/fd4GUyA757iNnoT61d8zjbj9rxgVQ/rwp3WhV/YnbauTT/aC8WvniqAtUboTFC5uquXi/gNWqLE
L9ZgpSVI82gN0WG+cwY9eapmjjMJDdR/TCA2ACX7f2UTikpq0X/3e0unuS1xnmihdreJ3ZOa6Bz1
mgJtd5VpY7TcDpG7sqf4q5FNj3lV+H816Tco8bI/R27CK8to4tcUZYFN6kGZ6CZNcIC7RLnPa/NL
WyrOF7Xy450aqc5VAaXIlxSubiUfk+cgtpX/8S83PlP1uprmcD8xLd3Wvf/Egyew8Wm0Gk1H2oVI
A00wt2jwt6Zhq26n3FVO4rtc/G5RvzSjnxeXvFJI+W/0Kq4gbJleh3G2/uw9f2V4FP5XXtls2tj2
f0619s0P2vCrPrJDAb9sPs2Rm2ybrknuasW1rvpuhA+lLePjFNLAAnOfNxT/415IWvHTBx0hAkN1
+AAaCBOwefr0QU8soyclWtRHEz71G0hsnX0HqvXQBkVwO7rWsjvX2mfFI5OLeln8XW21fVWVHXmx
Mt5QM1N+5BlNn3oDnlA3FHWjdk11l9tlvYd1zj2wz62gnVQh81O6+YneRG8VZTqpSnr9ziuFHYcH
uJf+nIssRMMMrswpsMqNwZ/4XtUH50rv4/6aZJwOK3iU7eymsx7pFE3XPoDYb/BQ3FmZhailrtz3
rh/+5aXZ9zBUrbdpBoQsS0Q5LAR3fBP760QZp6sCHYh1ldNf3CwXRa/+xSchEixxZQSnpzDjIoDi
rqsazjJl6e8Fo0gvlf5Ap1H9aHMrPyRqO65kLBwn9zYdyYLxryxfQyodq8ymA4+/5l3Vg/taad6L
r0UOn5OJMnrj9j/RYf/Dp6/rK8fpaO1SJ7qdaw+ariz6dtk8Fk0PAEFPvslWUvaOv7vyBOxZ4dvF
VRDW66JS+Sz+/io2Eojfx6KCFlnj1YfRLec2sDB6PTSPcoxcrDxFt/GXJWNyqMyLeWsukXKo/DVP
+oiWMZknYyXW/2/er1V+zZNVaGXwDl5njNs6mqajoynjscxVmNy6Uj/7IFebjpeLxF1MeSW+PvV2
Hnnd/TAoRUXrAOsVKawi5tTr23PcVP10VWc6qM6YP8JvZl/BidOQRcDsZy9/TNBfXcPp0u7F1y4+
vgIQzGblvbjID5XHyGx+iNUFMZ0AMPdeof1JOiSYyd+RuZKLLskqedlQYrzqyBNzwFryXOmsnlQZ
FrvTQuDqU0MT5mXOZaEggSAR6broyoSQ+0BqnXQiWOCTNC2NTWhdW/VCP8Wes+iTAHbKrlR35YSy
S+IZMEE4bXk4044Gbnrq8vIphMLsCe654OkSIb5siQBQfKYplUncd/5xjdgpbsl6vXRWFH03jGbj
xKP5xQ8caze4prUvay15Kf38QQLCGE6KUSNpn8cOKqtKG23mSA2/V1q7gcDb/JJFus2ZBl0tNh9w
xQedvyPlVrCLxNTMIHrKwF64dQYEfXFxV3yPkEHx/R4ha0ymVWwAn9e3tWo/gRlFd0iLSCHGbX0f
g6dZm6Phfi/NkBQFdHPQ8TUr+nTKJ7IQ77HlFFo3Y5vto7Qe1xAo29/MtN0rBVSwpWmCFIX2o/Xa
cANbxXTX0JtyoApY7XWvNO+TZdKwTGqh/bb0rH20ATzzj0nguFWyg5rb1pfeTv2rxBrDXU2SEVnZ
+ds0K869Ednlg6uYb+KGNFwB02hQns7UOy8d1qlROQ96rNgPbWFBclBYP2s0WeM1wDjw+qgs+27s
HkK4ub8m926ml1/1zJyh0wSdnC78W2qt/yzS0rhXyr4hX9CT8VrC/GmGawBR3AOc6xGT8znp3/59
N6+ZnzMpkE9zSDQtz7FgW6V56Petmm/55VjoWnxsvd5A9EYbpvhLHKawBi9SUZSttm44uj/sxE9W
tdnor2qLFAqsCeO94YXwjRtmc/TnngtJjKsaoPx9a6Z7vmeU2fSseTE7CoSNpudrmvCbF6ef+yP1
Z3WVLGblAMWtrSFeeXnQvrRqN96y736TqS7cqveFG5xkpmJayoPfenDLM7FTQ/cpH362VHM2TRg6
m3I0CjpNuHRzUB77iF7X1cXWs4i+poutWO2NaidDjdQPlGLrftED6qIxu29tPbuiE0BZie9y0ZP6
2mjjkloSsXL5EGt1JodC5WuQKR4MuhEtPlmrh7swif0VVUt1Yls5KZuR3x5Y4qgax4r7LeXc4CSC
uSKiK68ul5nKylFBduPikgmfYiXMCpLVxhpTVVn59f9Rdl7LkePamn4iRtCb2/RWUspX3zDK7Kb3
nk8/H8DaldV1Os7M3DCIBZCSUkkQWOs3Gtq3mnFtCq24uKwdFOQzK2cFHcHFVUq0bSAGW+aN6ec1
DuICh0pJ4PV2/J6rALGoKzn5nbzZcg2bw3XgGNODpwbek+yoKowO1Sg3AGU9my18AlWiEwYyuK09
PCdOCn5BxnLYNBsrQ/38t2A3DJgl2AqZA4FnEDgHoPvLtfeQjFc+YmZm7Oj/F/9wuSP5fcfiso5j
AeuKx8FBzvGPhOIAIy4w2ik+O1mGO0RFMpkUslA8DytcovPouRMWGoUShTt0GdhdevNmsYNAHZQr
/vfn0vxzBwWzUnMcXfWoaKsGWah/PpZxZFklCTLrFDlqepmAOPBV5SDP7s2sqMCHTCUpNtHLTNPt
PLdEKSNHtnJA1QEyeQNzhNb94NrdLYvC6XwPxYj5r+uY8m2UGWSaB8UuDzmcI3jTnvGUVB4F3LTH
oRNVBFRW0LlflRA1d5JMZf2iVd0JVqap/neIoGjJcb8dRGwIjef//XMTH84fS3LPwTvOJqOpuRbL
0T8/OeiyIzyjtjrlNutfi7nU2qK0OVylGDG7k2Alm1KM2KgxaDds0uao3iFVjMz2CtGVYVPjPbLC
VjK8FjFabLWRnd28Dq8yRAFOPL+ibWfKs4o04S0sfW8/6X2+ra1OedfVCa+bUQmPsqk4arJKzAl/
DNGbFtq69Nz6tWpK1EgzfHJDVyEbqsJtKZgZZdONvqvBaB7MsE7XcQNBwo5L9bEAljE5DXQJdJhf
ecjWUdgpNzkg6MtmNRVVf5adcavhE5624072zlqiwdDKcNzJlRUExeIDXp6/qynuI3tK4sHx7Xzd
xUzmspe9wykq0/o5SHLzxcydreRSMJ11pKBIiLRxbJxDCJJI0MSK+R3a8494KBGn9KxmO0mrkvoj
Tmv7WfKLDOyVtr2P/XmFMrndpqHAEb8HtqGDhcrDp7AYWExNRvClyOGSTCDbjgATwy8oza905F0/
mj7SzmWta2t5OZmDcF0gCcyCrEvfwKDuNLCpbAyV4NAPPo/rACDFHExyOErmH7oIDVoF6benxbhR
a1DXmsrstGD95y6MVrHtxmiJeyUSariEuIl5U80aMNAU6E9KO/4lw+aEDbMZpfDCBM+4RzzUiIKI
RSujwm78axAXO5nZ7+S9unDa+ySd2WMJ9lWTmmsl6PqXMOSgtxvT5MskG/0UpRtz6Ou9bCrNlF+B
ub4liDeV67FTvg6D0V58J+xfOk3dIpGvbecpZncsDG+qMioe7Fh71t2Op993kbmgXHtLhFeO6qGc
xP5nPnpDDl2oKfv9hE7iKnKnB8VScn+lRKOJv/nw7s/W+CQPKHJNaMPYhyyz3csyLIsMAPJtOG3T
cSbHgC5SFLD4r94d9ru73PfyzSiy5EMd/afw4uSWqrmC0TLCSeYIRd9UY/ZLJozt1kjbFzdqnkKR
hY98Ddu62u+O2Rj1GNW/ydtEMZI7imGPeHFw18Dg0/c0960FTHZOHDNHtAbmWshEiYLZhFBa7Ffe
bvDy70szaMtwjRaLbherNmi1o9aFMPLScOIVrWmvRtd7CH37M4LvBUL1Tahe9cL7Ilvm6LUvYfmm
xIyUER67S24r+qO82DJTa5Xm1XxahmdWvannfm1SZN2qhtI8l4IqoUFCqWuFLYgIqXYwXnK1eCUd
pqbrOtGCrbzAsys0uBzzPZgQASJrwE8J8uix1GdqVilONrLDKQLjcYLu+6g2xu8d6L/oj4qS/Y8r
7h21uFUizG+auNzqXh12x4JKRpg47g5R4+KhKNT/cRb/6h3ttOfDLuzkOgG7RjY8JMfvN+8wD7Kt
XekYxSU1KgSmIJYxu/APTjR2SmX4w8HDQQhZh9QF+j75eY1RQMCnMhewiKvNXeE3XGO5yEg35v2a
pE2+91Pjnwaf9HCLbNAOVr1zVNzahgNmd6tmqLLvrRuedWp4H/cRZhnYNzXy/xxRW3OPPYHydz1W
geD/zdl3y3TaXdeQFHG06QXEnvaYQHq5dnaN8gd6t1+aoGHm6crhOrErejH8+Unpc+1L7udYPYyG
cggHmt5Gzcvxi47kytHVgPPKi9l83bzKCF4GwPsDSIxd2hgdfCPPfgk0/uWVYxk/7PQqP6a0AajG
WsF6y7yw3/rDyB4uVNszxajNNE6Hmm8P+zuyoL04ND0exWZlPcmQ11W4C9h6s5eZTkBo03lycAmy
Bu274zmIZYIeXC3848I4jDY0UclNVjXSHQ65ycNCVfZxIEJi4GB5+KQC1EcfGT7VJZ0ydJtluwtG
gdbtrARgUgqjyRjSXdvODb/PEM/vcC2BPwiYlOI/a+j3vuoCk5kbqPxNPxtR/eIPNYKovapX38pm
MKpvDnD9+T3qivI9z+DvWEjxXGHWGR91gblmYL73uTU+2D0myDKMtUyGIFmS7QZjGPmt0QNrEcMC
tzJND1mu6RtobvFGNk0Rk2fy0JoTwryed1TTiFqojIVu5p/qIDotsRpK29GCI3zQfEtj9cteOgr1
15ZawWunDBkVAq/bqW0M6crGOlUMaHKt2jiwoy8oZBdPPZzecYx5GytV9zJkQ7eFp8ZGufPHg6Y7
kfC9HS6QT9SdXbTFrWoUZT2Vvv2OsXrGex7NHNSG9knc5OGqBP7lmln8d5Aq70oVNV9MVBLXWVqw
+ppGH9AUi4YoKQfWg4pyiMTyQW3gvQ5KYm1kL066+YW6abKSvYlSec9BT2JLXIojUf8aOsZTH1Dh
wD1vWMOaDQ8d09Y1Sa2z9NGYTPw2TAVia9WgJiCbS4erZ8sFMiYP+jztcWKfHmRrTJti5WpDtKJu
ic84AAaS+UH1mmomDm0QTJHU0w9OXlRbSSQ1tfY/hfWhhZb/4ua2t82Q2rmQiPJPbBySfVJr1g28
Zb02i6L5K867i2cM5t8oF2y6Ogu/D4D0V4oZmCdkJ79bSmu9ON8Klrgv8twLhnQN5D87OqKrj8bh
GLVoCMreclC7tdopI55byAoMjt6vy5J96H0RLBe8Zt0Nh8jF4zvI4TcHJTTxvMp/nkXEBiCnAAxi
YLXy7D7un72RWZsrM+ybvVM15qFNlcdUMA/vh2TKWbIKSiJiX8axdqwDav7ONqprMJyjUCZPjOwf
7d5vnG1j8LM9Z2fO3tWFanr1Bnbd0LWDq53MRbNB5J+1rO1ck8D7rvlx/TFa86vRqggc83mfExZu
m8UyjW+JOjDdz61GHTbTwk2j9PFxAIawBtQSeHwNivAvs4Mw+zZW+tfZ8dv2xZnmjC1ply3Ky6gK
tYe5dI1VKD31OgOsVjRhligTtEuq9h7TbBD28ho5ZhAAALxBJqSyOnNXxTZQfIEqR8Z8XhkWRALD
tcKDnZIJq/3MPCPXnol5rBQzWicmsD+asuMeK0dgrLnWH5tJCU7ONChvHmBw6Q5nNdjA95ERnAYw
Zfe4P2Eef4+7QpFKvIDv4z0LKRSsC+4W04GPcIZbDce7/JO0nhbxEULjUSpC6djE7VSRU8JTEaOr
ug2e6lxPbpqlf5W67oA70C1Og/ooVd/VZjek6vzJmjg7uYo6b0ah/s4mOV6NsH7q+qViCaOVpLu1
5AnB1a9kwtDtr9lcqBLYOrbGSsvC/izx8rJXNvmnGG/3puxNxeBJXGuI+V42B79u1z7/j7VcmMYN
YopOElINE+vUmXrLWS5MZbNQQZ7bx8X60Y2qdFXkmXdOA5Jx6LNmQtnPOuP5bZ1ncZBNeSjzCn+x
yZsx16lz1JPEQHmQA+UlacArF717k5WhUao1ey4VLRAL5M9V8ZSVAxp0g6K/dpTYBBieVzOKY2iw
gfFs2xTDBUahj5r4JEBAGzkK9ZRqU8bV01iG2XhblkqJ6k47bZ7za0mafAt3UX8FwNWuVKX3vndh
urZ5m/1tgM9SS3P80nbKvB4bK75Rdh/30Fa60zQWX2e9tEiUm+YaAFn23ZsutjpF3yoUwDdUK6yL
M0blw31AU16ieIi/zWbzjwF68jzOmMiZnpcjclHkr2HSP8pvpWrk3eZf4lqPPAnfmwKcLv8oMV5+
6zWl6Tahy5um8N250aGUuREmIsOZ7HN4lQUfWQkSISMtoOdLvNav5izgWYnVeEglC4/OLuvy6+hn
bGGopX6bchZBAs0HMbkFFdgVL4jRDnuY5N3RK4McY7zMhj1v1bbCAkgzrVPp5r+/2fV02GE6oZ/v
L3v57k+EUHymFe8ybgSo0C2vfai0+ppXebqVd8qdtGICNifEbScmmLlneddMEFpFU05Mf8TkRGT/
GiebcvCfMZaY6MrAdy4APx3nSvnKQrR5XDQpMhGbDPdfY4PQW7mLWsRVoaIY+tLnfHN614u/tSxU
wbrZP6xpRCJnnL2XwG6TvZkIIqWtm49om85ryy2PVm8ZTxk4nk0+Ve0THGjeonaCxAou4CcgPApb
0il5VFKYCQXckFdEgByE2qf2r7bQEeoXS2iMQZY1Sd4EWJH08bdu4i8Lw8F5G+f0ffRNxLnGtNtL
iHzYGuG2wfhhL1eGsil75drw3pQA+ibGIkwO/v+69n7nP64N//lryJ/LR+g+LAvPhqQh4L8GtR4h
VQO0op1Xpj7mV6hjfyApFsjFSGZnDQp73EhUhgf25TyZ7aFB++511kiZVV15m63Jem1s1GLQ3Rwv
yD1ar/GM5E/fzupBNh03Z5LGUHErB3t9YB5Nv8QZVVyrDZl3TVtmcNFq49x9Tv0RtUtuJH9UgsLQ
AD83nVBSoS7svCIVPILUZicvz9zU/lpi7Xdy+pJdv6XWyhYfLLxzZBbANpLpmimo4/eqdQK3ZK0z
q4H7J6Q9MiTxIO3mxVVBYPd94LfqXdRBSMnZxzSxN8unx8v+1kyDDQcoYDI0HMc+hT4/IdHn+CUv
2mA9uE60xTgMJ0U5MvWupo2sQhmM+0obkifDr/Hcw876nSpdIZQuqu8p4vUDIBSIJF20cQCh/ig8
bIiKUE8+4koJNpaXe08jbjV7UbQ4D5oRneU93R4V60bxnEvuJ3CsbbJOo9vpR60ik0OlfX6BjFAh
0cEDoxkD+8FiuGXe7K+tVjs7SHU8mJUHY0MvSzToyH2l1Ug9Txw0c0UtDglHJSyrNy+xj3Uf5DfJ
Qh9U7FthWN0k03zQkGIXfV2GkQwueTgjjOz+U9vKznNg6jfbNnKkWdk31J77A/6S/2w0QXlynIFq
stuWXxVt14jyn9pA0EFV52YUrbY8UihKsA4VTfnFl81pUmmK1++9KR8pvGGRJQ7baldgn1SIqawX
66cqsm++gaGwbMk47yYYOFN4ka1fIS0pQ0i/XCOHilHyQlKG5WOtRW+dAsFvESrVmyLesyf7Rzti
llgpPdUzJd7nzUT+LZ9+nvyK/H6iFKoXs2RGBsCcWeyiqB/oIMEUNXiQv4P8bWSIPPBDINeQvsYI
0bz/jWj5kfByA4+6Hypkc1VfQJ2ZzsbvI9Rgg6lcz4MWuXs9nTekZKxhudhsMP9o4no7B/2w/ER5
UxGq4aQvo36F5IX3DyiMqq0MheLfVCkqaNdqXJSZeUV4G5EdPLD7YlGR8+k5jf3kJ20EgTfdybDm
QQzC1ibuHltbE79t8jwDjHuemFsPgIHclYzJQ8rrdN3BztndY0Du8abIHWC/XJWHcfGojaRBeAwA
P4e6gl5tWe8z8bX2JgsAnRKINBkUC5nz6Yr0BsOaL/xcNgcpMStJrJ0z/ozdaa6An0lOLWrdDUsd
QzF3ykyClhJH/aWNn2Qaqh4zawlnY1p/ge8tw3I0yTxXpgBU6MyRpv1oBM+5KxuWBHVzxhQ0+wp9
xiNVNo1IrDX879iFX0vPC09eEWUHM7Lnx8pR+42Jb/Z7IyBUyFTbD7qa/A0fy3yYEOUjIeY7e9ns
Mz+ArI8N3FEf3BdzoronO+Rh9jHTwYfn1S28+ebVyToMvISNppMgWRJU3mnZQWoDcvuW5S5bRmQn
g82SCWE/s5PAWS1xPMjiCJXIpjzY6fwzdoesh3n9MyYhu+S8jX2RdOGhVk0LfCJF/8qz4md58FU8
DbCQfVxaCqJZTWjeZMuZ0+S5HUjRjgOqnfeYkaMfU/EYpFRFd1HcTg/yAH3951kP6T6IrGtkgtxB
JIMROqS5vesFQjODphybehHdfUkhIBe3ssx4XKdDKlayQs4sz9PxEkMRKoUaGiLqg7fJmvJrbFbB
UcqXNUXJuCzM1a0TgcyTwSSZ7F1vVdrBw2nrYJYsWrRZrV/cvqhfxggtgBJNnZTt0gtWJhl1H15p
srNCfP9pUpWt7JQXAUDGqrcxMN8TlyPaaJzJB7B6+XXLzPXf9RE8uy1GKOKH8u+5FFUOJxiN4JWD
WMCmCtvaWVekyM9OE3TtxVDC9OzmGEpTTSUqDzIoLzKKEvKd4+dJcgBJoh7ToecPrLZptKujrN1G
5tQ+zia1x8Ty/1Nm1odlqiBJLeyKlDIOHtpARYkMi9l96uLk6GYhQMOWfIY9lOtOUD7MyfnQ27z4
qCrogfKi3DzYJEcnA1ZWM2jpUzxSi5AH/FuVuVBR7CQi+0x2ldssRQHHJWnw21BtLFHLqbWH+y3C
FD8X/EugqImxfmABktYyvPMAM79gu7YIRo/p+FvrV5+Eg066+YNlEKv6jsenSXr9FS7zvLW9Kb6O
BkjwWSmQSjOV4WYVUYfHZJ3/lWn6pVAD7W8VlALETOubChtsBe8YoFyUpru5iouL0/fdOegGYxd3
ACnH2g1xjtCHr41V4tdlz2960H44vduti5q1F7ln68Us4viEnznSe6IpD21ycz1Ff5aN+/gAK9EX
XYyPNLITsnc2vJdGV7MraOotttT+oymU9awCwISWhuFGVsOkeF5F/Waoev9RhvwUkFmD2RC1DA2j
j3/prUQv1EmmaXH3Zkbx2C6arylp212dAArNEPH2sln/oeH8WpLN/lIAbAFw0CL4jSDOoXZ6tAfz
+i3JfOMpUKrktQ78bSnCaAXHZ8Xvh7VdR8aHG9r+hlyfxesArjO1poqlChDkD4gF1ZdMqwdm2tw9
DJNTfrHSz6IcnI9aybUTDxMoThGucIdYZa3bPDJbmjcw0B+2VX4W4fyBX8f8WdgQEpx6eu58YBXQ
sn9UKIt/eqOT7ZQAljW+tA0ek0a7m/uHTA/tZzm7UuxFY8Ws9YNsZk4QnmbYq6vBCJEvL2zrhfH5
sKOmXV0TnTXsqcGnbZM0TbzSUzC48o9US9gKCkCwvfwIShKiKxxM1AfLGtT3aH6QYaqYPvpDXASP
Z+fwAh2mnTdf2FE/VTr+BSuE6fIn08Rh1WEbdEhh3kCaQQb9LMYITgS+lLF1lujySMHOQUEkZH+H
pPNhuOcu/AloD/SxPC6Fmdqu+UaAs0BRK/o2xwpkpkApnkuPUl1mUsaSGeZgpfh58C1VeHqLRNVP
pDLrZ3lhoFNvdPI8Oja1Wz8/k9GnGiWKUABpjAP0fFC2sgplVoO3allXHWxrtm5WuLPEYqc0S5Jp
fn9d8nGiWZi4eMjd7Gx35qac5wnWZ1Y8gLIqkKnjwGY5WUcGMu73WAVE+rdeyylI/IjB9w45WF7r
iF7ZIQ8UGH6Ou/fe76xip2L0JFGiYvh09Y4nyI+HeRWYwKikRXXjV8MlKc21WWPYpGRmvQDSsxlv
TsQWqU4IfLqDUc3SK9HrsnnvlYP/H65FfhN82b2KGjK5dymINVfuuELheDIAk97J8qoc17muchza
8btsldA2z6XZ3OK8ZDFS5hlqzbM7rosxYE3qqqiKJK53qWfLeMixP92mnZKujSZz/st2kcSXsaPE
5xZU/pXR8sfjWDg1tJ2iJ0szxsm7RDI12dzuMwvMomxiesO3t2zds4a+7IJ4avQsXgMomA66VqO7
3ZZfSj13m3UslCdcrXyWReW5J9sHVgeqoEjlBSSkdt7AUlf28tgco4ZSipT6dDDOxvcjb9dS61PG
fCHyKQ+uOIts7FAbx7hNmDKQuvHQUy7tx87PPDZsAC/v8apHDH0ng746FrvE15L5fdSLxy6vfKSY
Y4wBhMlB6WsXna3Ai4sT2aMNGWyF+vj0ifSrhY+XH10lWwRWZ7bHMlZZyWf2ziApm+okns+L5VT5
AYfbaPVHgljmkGUM15RPqlvx/p5bvo8dWwtIITnJDdju/nEInZ8Jb5/l+GPNf2N53hyWSNbOjjuH
nEDg76yynD7rUn2bkrK7tbVa3pqhfZfhkoT2Bi7EIe4m5PLU1sheMGDpn7wi3dlSZzgO0a4uJscW
tVbed8yK+9qOMPTo2CUiEutYzvEzQyDorS5i1jjMx1HmjUclzgy0vGm2GVPhCMP8qlH2QNkWPT/8
fqNrqRbrUhuh+6plFuBy5ygPpT+9ucB5jvcQQogB7ppOv+FBHTZymOyVHcYws/DWhjcTyA5IEzFY
DhlQNZI/Ro4FuRGQKeXApsFadXZqQTekuVzWiHYhen4L/vol5U1zvnodADVsE91zaSvOeU5b53yT
p/egbP5b7I8hpmXrPJSoe9073F+3vsf+uB8r9BGvlfYS9Y6/QlnY/Cl1vGScUtXMUETwtjKntMSW
dJMcH0aGuXQtQcnukddQr9+GQih5ueaesbr/HFLd0w4Bb3XV9KPGKmYI9hAO7GemSFg5Zd19B61G
Zol1pY0EiVrN7nvjo13aFrlxjRotAzvJurCuyuADathBwT0E2F+ZvmZ6vJGQpzlL/avJFLSSzXoy
vEOckYuWTexbk23Ve2xmBD4q77OJRE9sX5I6dE5Bb8/bAK20szy4WNKfAyfD9010DHaAjIgMLqfL
oBTbIAZwkTNO1Rkxg5+XL91up+30sQg2vHxNKFH/3Tg5bYfZYxvNO7lNkh2d3jw3cK8vMhQmgQn0
117fL2oHFkDyRrMZ3iKgKBf5VgxikhiopmVrxYypT93bnaxXyXaZFhTEdN98YPOykQnisO6mvYzf
88VyLOqT2Vre+o/7L6nnOiYHTrl+T2ZWY/dQ1bsQujcJjsTSjrPi/T3W1fS0xBoHKb1QSVHHB4Mg
DxMuhWGaiVdliRRCKo+WNSbrJPPa7SB0FJYgkxuSCuKgZ1iDkoI+y9Zy4TJQb8NDr7lfZSuIAIUY
WR9gUE565NrMHl+YwLW2me1E4Tbq7dG2NqaKIvE/gQUSTJDzBj8Nao181C+sgcQe5LpSHApL+xuY
87Sv9NLf10za76iQnAKcub7h71qtQ70aHlQfTyNj6se1l1TRN+riB+j/+UeRFTE5G+/J1vyQNRBC
UaZmeE+GElFhGbxXGZr6Q1t4yauMYLP7AEBgepRdgMG7VT9k6ll2Wiq76izBvl72NpZd7zA6mLey
V2vK4lihg7iWvRUT1EUzIa0sNzYw9hpK37nN46hsRztrLrBcsMQLzKeyL8czoi3oG4GjvYxu2rcY
RdLuK25Xi8Ilr8N9oiTAVqS3pGy7KrtaqzBKAzlgcncGSj+rmtQ+ns2d9Z6jTb5S+JIDZKEZ990h
D9TxWeEf88Y/ixUs4TqKp0dnLD5JFlrvidd4py4GjSY7wzBL92XVWlvZjDrsRoNITY5uiJRcEsds
F3EnTNKw3EpMSos2yAN62uBbwKsEgtLnh9N73XbCgqPqzmbU/CW577+x4AV9nl3iGiBlfb7HfyPT
V1mYbGeQ18L/vbjKMVlvlUdDHc89yHCqN1E3/Tzt3WSiEji2B2BkR9nCsjwvjssYVqnnJY1tzN24
C+ygufmYge7bsmcDL22H7m3QEcaD7xlrRVTOZflcHjIjjU9GNO7vZXUZ71LLX5d9gLsLCYfHFkyz
ObD3WkdBF5wCE6+DpNP9mzy4um9si6Y0N9GvWJiSgu+bWj3IIbKjrcJT3M9U6cWwOC7sQ5e1/0Gz
aht0pvosD0rAzrpF+QUQhTtn60nx9yNluwfZ61eWd3S0pF/dr2hTwGXoH6BlXCXa8zBBwh2KbhsH
enyOYu1NrsnulOvf2NYyyLx0cbK4Ofwxzuos7MGGqFqphUf6RnfHalMrqb6WSsmJwDYAwKOn053P
BWhdBAH4bNNzH/Ee8h7rCF/eeTZx1BVNGZO9rhv+DUUQkYBfcRJ38H9iDxd5LudlS3lDHR9QMtPY
p+blQ640WD3VassWvE2e7QTZ5bHs5m/qFG6kay7mg2+elluPQz8Za7lxkwtDHWjZJjZ7VAKEWuO9
4xhSnn2aKu+iATghQeVZB7MdzId5br3N5Ob9W0rBeTWi2/ZdQycN4C6aJ+gn7qmyN986RZ9XrI/G
V6WLalCREAvN2GqO7RDiNaux7IpRLpTpAKvk00QPa0kloGeB5D+ybWsQPCMVAlDmw1H3SzU/uarR
rV2NpVeHFnN+MvWad+1AYVwdP2Uj5A11GRo8lKqMVA7qlXoLyHx0znnZt2wucr9bY7QMIEkExwqG
5Ua9n9aYgZ7lQQbhWRz8KsI5S8SXu8nT5cLlNCAhpkfz1UZosl79djMrK6x1N4b1RhdZWATc+nXA
m2wrU7EyJs+iLDYv+jiuMZlmu7SkbOv0ux7raEVb3bB1xmb64uIeLs2xeD8E6zJ10yfQf8n5X0aM
Thqs9WRMnwTp8uzrs73WK+zaRwQXnuo6VXipGQHoKZryoI5oDGmJ8axHsbmEZHzu/ZWueeSbf8VJ
uo8rGBLdQY6oiuRBTzzrlAlh+jG5WuqQLAL1MiIPbopvVKXUmAfzXfQ2CMgae0o35WrO89HDa3D8
a9n0xIiEw4opWWGZnMkCiBL8S9vuJ3+7LEg6tnCbpPXfJl4Hy6sFT/Ay2yxvmcxD2XjsfoRqWpx7
BA9Wmsr6EqjRkUfXOLE+qo2N3Kczpx1VEdOUOdBW96yAzmBmLuN03+zPcoi4Qt4lMjJckOUVv+58
3/b/807LjzAUWKQ6P7oos6N86+sgc1DaC9MHY7DqB+SLmuWtD8fppFa99R7ir7JX+07fe30affRO
cuwmF3UovboZvq0/REn2uSQn+0F/iI34t1bOe3CiqncwvKCH41uhRR6bYbNVsYNb1boNPyApjeoy
5Y8L7mF0sGmNZpaVlYnhVMp8sbSxn6Ld/epfMBGWpf8cLxETEJ6KJ19/cA1zxj1AHuX+WG6XzTD3
9kh5v8pQ19XzlvJIzkeC9GoE6BTNCji68he5x2RTQi5kDN8ItLCs5ieh12ptYyVj8he4X+s0HVpr
Ep8x43B1wsS43CdpNOzkHhFk/F/Z7AKA5w97Dkrvlk0pGOUFmVHobLNroAeSj1CR9jxABBScPkBj
2qzpD6CKb4NoydCk/AhcX3mWDSZ5sElzUS70hzRMzE1YZ8leEbostdZf3BmbSw3dzN9eEIgsWtd4
Gpf3w/3FEXjoyNkDs5h8Qdw72uY5RlJ14L3zXJipfRtd8wm/vuiTVofNy0QqpfWiT7uweAHnjXsR
Srgf2bHAyf2zUhrtErU6dTJxTR+10BiiQD3IXkr6vDm5s1++LnW0xezTaT6NwFf2Xexqr5bRf5Gm
ejwmfw0ARV6xuYsPGJnNOG50X3OxAtP8tFiNLbtvuSDrqMIkjmY+AwJzXruJRL9YtVk+rO0kwgNQ
XIM+m3EanLlZVm16FYZ7o/XcZdVGZg35z1Ivj0y/Acu/Dq4V6r98qUEYdAPrgjEghdkKiEEW5ckD
+t3vvWjhi5q86EmKNpWSi7VRtY/MIrzJzhQ1pFVR1CxTxdiEdPh6qArW06JpOMog7MNgouXFhEo3
qBA5Heost1fB6OB99Wtyhbym7hSXatJ9FjWqsL5E/PdBZJlP97hTuNRYG+sqQ3KWbnrD2fCOL67h
XH3N4tzYgzsoriyDkoQ9L14bo25+yBG+6PDxIuw2IxvFDasqZx326VefzcF+6ZAD5aFP2PYGsfOB
VCzqocsd5MVBWHwNnbQhJZwBZw4yyP66OeXHCkdw4Gau2LT5Zn4boElelml6NNNbDXKH5Twlddej
KO1V7hmV8wC0cF0V1+UUwEC5VcYxhBMSFOjccehE929jJj3b5E7Eu8vt03PtqvMjPjHe3suy7FA0
af3qOdNX5O6y76Exf9ZTa78CjaTgbcG4/TVAytRU5fjpp2n+PHhZss0dE+ipOMizSbIaEy0KrzAK
4ynrL5CrAtwHflA/IBOdj59arlRb1wcvamp8fwqnTDaKlupfPZgBZanFPyZkZVadV2o3kgPJ0S5U
pNhzpSSToPyte53/FPnAED0neA9QMn3p6yS9WG2JTEGso0LMrlXYKTVIZjJ/DdZ4ohD4IGPITmG2
9OvgdMMl6ir7dA/JYa2nNBuvQNRbdhjI9ECm2NtmV60xHk6+p9HXHqeJH1olnrLRj18UjRpFgK3G
UaP88YTrBKphLjjryu6vuGyVLzDuj56YNHIMXo46CgIb2STtXqPs6Otn2az6r3HcT+85GgdXn1M4
aFwEyQDHE8xy9nIUUnAfttFrT2Fis4Bw5g9fCN4rvtKhlMMZFYd+OUP44WNQXWMn45ZUx78P8XAd
KldKgfl2Fg7JuYvwPgyy8lBJwWrU26wVDPF/tHPSCpuoB3rcDSY0/97TVhLTGRrhfLYsgYYX8NB7
UwJA5WDZW2WBwTonepP89hhjhJjlGltaSOXJMPVHvyD3LjvlIfzvCNkyUWM7QqX9OSJM2+6QjDHw
o2D+5ibVcHZsq3lWwt58UCNr36lp+yxDQAHqXVXa7eYeExeVnb3pmw9d2A30ZveFFE76BLHffs2a
fNOhRPmB5y4CohjirJXWND5MmHNbPRxhSIaas4+LsdnxZBYoybThTlPRu1ss/ALoGniNiKjITIBA
ZlArDvLs/1B2XstxI0safiJEwJvbtmxDT5GSbhAyM/De4+n3QzaHzdGe3di9QaCqskA2iQaqMn8T
wzPAwz3Y1zFubiOCpa/I/8z7YmKlKs1ieSRXmdUepGlX4B1QcZvuLsF4e4dkw19gPURPU6ccNb8P
3mp2IGceX9bK8+cbrep/+Uai4OmBTUY3eepGKTx/L4THXolQ1ZImdcEv0hxnzVjNuooT3Kms0qfr
gkvOEDTH9WSw5p0s4EzxKryORKQOqI1TzEnrMN91Ra6dqmwzz8Hww/b9cctTpT1iAm49eWn0tyzW
TAMJZDUK3McyBaaFGVi8zXsW6jWOIy5ZBzVWXzsr0+6UDgVIwb/YlOT3g5tTt1tQMkOZIDg3Df5Z
mkyy+9LdRX4DVWDZkSmhYtzFqB9J67pJ81sjwimHJdOlbymsxdoIa4QKoo+c8sEOLN7lAu4Yko2J
ecOFHGB7Sr7W7SA8dNWPEr24fYk90q2i1v6MKxCn5Msx5677dNslhoI1EH16YeAaU1L3u0Fj4O29
uYxcYxQn2dpZN5ywzAx2rhP00NU6DJG8kkynnKqksIBhc+iXkf/UN3RUHFJzevojtpSrSKefncuq
doHm1/4aownKIhg0k+yLk7Ot41wY68dySfW7VoXjWu9Y51hP8ocyH1ZVPkx30kqlSyn0rW2VwUb6
Wm9askg9r8KOFGzRBNVplETttS2dSTDzmeT0EhTVxpqnSwsMnjmBBuVnBbLw/RrSWSW7KpvG+7Jz
lFVZNNmnCqqOyfeZksxRtuWyDyeRNiDG7ngredlj+pnjFXm+vryl+9rsgi7fBGhVra8Dl/d9iPDS
P+Bmz8yjbVep45+A8ugDXy5nF9D5BWUu+POkLrkhlolgfc2culkfxtuUDbZTrJzBmpDqS6Lt5wWr
LE57HNQ3deri872kL64HBw0Sxen9k4riAJ7HSW4d1TJ+msOkvsWQiL0ubjDscMcHT2t/a5PjHq4+
Mq2C70fqoLUrYWD0p4ekMR1sUd5nzoPdH0xgXt5eK9zkW2AXJAznqNgmAcsYxw/f8szV9kAI7D2u
7+ar4qdHQS5mLMDWgB4w4rFxYp5GjLVEkERNkgMu9/NWCeNk78Z9e+qMWV23kzN+DRsWupDyhtOg
6P1XzBospXjBk2Nf6tHwgG37D6HWJgqZ1XwANyx83NnTHoYiL54WXy5e1enM8xDR11fFa38iSNbu
UT2o92IucDbtbvhuL5161dT7vNKn79+kMxux3ql8+LXaYLW3MKIVmHJgHZBGalj8AvAJx7b+Yrfq
7gJ6QAx+P6iRcWlWeXFyujp+hn9zqSFk7HrQ3DKPUjGI7cp/dO6u5YWxMfsjS4wY3DRv4TXMA/xc
C7feSnxjmOPdu5VVRAUIMwtspkn4XgukcnbdD0ohVZrVkuIJ0TQVjNj1R+rcchvARSqoZiofMrDg
w/wFKCZdpPm1eysIN9dJAjGTC/U4K2x0AbomLnuiKhya5NUPguAJBsjl3R3O0y4GL3gvr+26Mrq9
EwTe+vJOX1728f8QISuBaizSM4uG8wVunNc/3NKbHrpJT5+mJHuUbpsK0r7FpG43FGheLOz1jQh4
TIvQNlQXo8Map48BlUjPvAibKA1eF9KX8fLOXU29TYLxNVjImq4fRdu8yvSDCnTza9ffzh1Uz1oJ
u5sSLeKdNAurP1dJHr3oE2ZmXmbBYl5md6CBYcSo9V3HKuppuWoZfsvrNkt+Dzyid6VSlzdt4LC+
hO23F7/GzulVxE2Rp5KmORblo97i0VM6cLeBGT25mHjciZtja7WnQcgk6IUaWLrgYWJ77ngoYjaJ
ls6rN9WndFstTfQ5ppPexfVKRrVKjZ9KNmcyKIc6RlaHnfu9tLgRwNMinKXPhnbu2nQ6pY5v3LlV
ScotrGBfFfHf0mXpM+k1Wwas7Bvup+FhwtcHfwflJQiiovoCj7ta+/uyK6fvgK+r/dCZ3d5IjO67
vw94i36nllXtZxW5O+kloRX0f80IW9ul4zW7oo2cR9i8iMH6dfAQp0V5Y0UFsEKVP3+HgsoZZSeW
8GMS7JpGhS+4DPR2M5zlDMABnANpX04ruz6mjh4fbH0IUJpfZl/noGphZItDwRDGzqPaGb8FUeMk
fr5y3QBRMrfOTzxng61gcCx3Z7hD8QPwtLaNLaM4NgBIj72Fzja64cj5LgByJGBXbVTVP8dWHyEq
pf79ZI7mwcf6Y9+kvfEssWV353d4SPqqhZtBkrlnLbOx6MyGNdYd49lCt+JsLAd7Rtt517h+uwLa
BzSntcLmLvVwf9NClje91Y89GhYQ01QPzzplTvUza3YbyQUFJIDTnFjgY9QlA0Y5NSdrOfi1cYzI
T+4jn+zX2vXr+FQos+biTsap5YctWph1Ut80PQqt+KieyFEjbiOnlpd2vLzmuj1QCv2UvTc0p8Nj
XF9d0vjJktEPtZKMvpx+DF89EqnJkzyTdgpnMQtmJMg8M7wBDvE1M6wKI5N/Dmx1m3El7cmjbJv2
VGys/nMI5s71ZUbVTtnajVlbfpp2vRYcrGyXUUfonBT9thhAMCJwAMGNCkNSMykOArLpJLOcell+
I4HS6S/w4QtEZ4lWVTc/GEumWkblMAxdflMjH7OSAT20DjVA7+Okqv3dsBzcwIjJqJfeNkXA4+46
IGd+WByTht2qDIahgqXhEtaqin2yFDQYlpb0S7w0O4131BwgQiVNGXCrkK9lCM2vBvF2D8f/FX8J
lPaaOryXg/TnFuToEv8gsHL/HlDV4sZKSmyOlwEJljMjLrM7K7/L8WwzL4PS70z5DXxPzAlT4+aP
PK5sIdJO/ZpSkbiRlhyue44umL5ig+fux5IMwovpRdn6kknBH/bRbZxkE8xWdKckZXBOXL/ckhKb
v/I1P7qNH/3WOrZMgEWLF4qoGBvGTYwpwKQ/dt6oryQEEVCyMNr8Q65GIrZet7Nf7IvA0TaoLylf
tDnGebzp4t9VaK2hRlOhaYFR4Xdr/DAzQPCVbSjPaE5gO1DUEwkR1Tgoo8ersTSy+1Qt5gW+eAhC
1ntxrrknoYS0k0AFo8/Nzq2BoSx7NQmGxve5OdfauKpSqz8ijaWtAwueGLZxa2GrADxkf2N14Yvt
B9E+AAZz5PEQHfWA6uI0ZpSDuu5k2RjUGstBzlytz07pzCY/T4a7quvf+2Ww7ox0V6vULqR5HZX5
gYZuQEMtencdvV7l4wfWbDc71uXPto3FTOO03QF/i+BbXaNikQxvGa/xk9819lq6LZ4VrCG8+hZG
sPUC3GRvLRIw3ogjDUBwUF3LbDeNXpRWDZ+aCq0L08E/1VnCrAKxBHcK7yUfIsmNa2bk/9AnIbk+
KwentFE0JpVyyZMM3WM4xxqVNGgkVsMNXYxHKjqsue2YNSNrgHT3RzJZL9x1knba7bU/TxHZW6qT
soIPLGVH8a46zkncVRs3qZ2bInRv+yQFZA4fFV5UvTCocgRNV1ZajrtLpG7ZaNiNSGCgljk9VHb7
SDKnPQm1Sw55nidbHe/ezZXzRQ05O5uYdsikC9GrYKq5TJW+61QNc4dNnPAMYH/2Pk1Gr3HLT23V
8qZEcuYkfLzSD5GmjZPyVpr1R1OIR4mXvI9K89PowhkWN53rXAlWM7u4FZbSNTjRym47qxOfbvEG
dlkSK3249RYDYGvzqRHu8W3CGNyNKdGReGD7npja6XqYm1D/3OS3ACHwEZMVpIywf/81y4A699Em
byoHOp1KjeIx1Ef/aMJg3qADMn2Pg+FW7RCabuK63stW9Y+dq2x+wwWUJKNysJss3bath+rax0Av
W+VrWwJlclsbSMSAtl3Zi+hAvfisYVvn37CJeJSW9IvpmjSvEb3RPk4jmIfVdUDilFn3b3prfPxk
2CYh1YRha5g6B7JBL4JWtxcYO687vhhN0pKIo0nGFvtZp3qRlhyQZqQ0MmOULbPaog1vl2tcI+Qa
6IK8X0Milmtcf8r1GtefslwDcopzmkrzLzXXghcvdb/YgCBucYULX6IKgv3Uz9VOBiOwsidsQvBF
WkalTwGpWVDbeJIuj13uek5RQ+qXiBr1OzJmwHJltAqL5qFaTA8/psMN2TcW9MCFpZ1WW9/Kw7+R
iaDuhIX5qxprJkXqVr0rlKlk2+VNgIzK+Z4vI5VYL9Pe4nn+5pEyPJpIgVQ/mwCSYUq123De3MIk
veX60/fKoIo/Twku62ietnOMmtg8INVDv6P49KdNeVKRBeGWRjNAM/x8J5iwNIb3aWgazrmCMSMP
9q+2jLv24K0FW2bmwVNoOvEmwHTBWvlVNh6nMng0/YIvTh/1POJK/4HPoH4ZnJSdcm0b67Spo5+2
Z/Hc7+03BSvVfTp0xU0WW+ErO9lbCWgB96/ZCWM/huUOxj3BwWlhqLj8m267EIMyxLGcbep69asb
z2/D1Dq/O8M+xGbRfHOUbtr4S6hmZ/Np6vxPoaIV+u9QXpnRsSP3UXBTnt2iLbeqX2pfB0gQidbG
v13HCGAdd/kL4nPD3vXn6ADLyHwEoYMS0hJSJu4qDZ3xRz5bKcufIbxjIRiSK/ramHm+po4DWM/q
i+9KE3onxLrHp0x1y9uwUu4t3vxP0qVgx7ApHTva/TMh3wLBU+9lFOQi0jIF8POiV3N2cKOlrKi+
GjcybBp2zv7jx2Wq4mkhyCpsamQwaNFUaahR71DZj266Wc9AFWjxfVP3PBOStFfPbYOC9tKH+UNv
XoZVDx/IysuxMW4ihWcht3Bo9Oa+R1T0PSbKVJXVXsUtdZ0oP0bpkeZQMNoJEaY7u6oKXZgM08Ge
EmTLB419+ZJdSlqz3FS5PWwVf0Ed5irrVRd4uV8F+b1fYiAYe0X7gOJTyNfF63B8ojnBZnpAJEff
o+oK+FqaHwMJXtcKXBqcPJewpT9QI3RpM5gnsetCSFS5gc65Yx3lSpe4vgHd2OQu4Pq+89JdNbn+
UVNn/9ihCgULfmmjm347pHXD6uSjLzKq90CJlrhPwxWVQ2UrQ9dD4RuqtfaaJF++QCmcnIiVfZk4
Ks7XuuUe7UDvk3MIk8znJt/zsMd6nhQGiQhe9OtJjwHoKoZzK2eRZvuoMM3P1/7UHOCdhzwxbltc
ildZmo17O8mNeRMvnZo2XaZI69PAoLjhyvL8YS8jcsWhYydkF9SxSZ7FCKOss2Ls8H8Px9tLT5ob
w6UNxCN3ultkZcbbVKJlTA49EEbGZN611527kv2it23dFMFTxaLIilX8U6tUAcJAO6OAkYQoHfLB
fqBEsJSXtqL2z2U92ou9jPqkojB0KkbnRxMi/LFmozGBG23afTxsJJMj+Rv8Qt29gSvTSpI+pfiu
oQhyP7Vde5KQdsn9WF3r7rM8VD/JucpVlti2TN9jIbGf+Cze7dgmDQ5gdnKUX0a3Bu2OSs4hbnz1
SboGC8YZbx0TdiG/7oBGypOJJVVil/69dAUOgBIXSOvqOosy7K/G/J23MwUcPfUf6yb86rWT+o3k
hr+xBhsVs6krvmbxl6IPtG99o/FMbSAnYTqpfSPJgdhiWr3kYzmftcho1zLbNwrqJHDl7vK0ux9d
1BiG1QUtR66WGzNw3CNbaGWlLdwWaJTvTfFZvDZl9BospoxOhAdiWs+QMcvZ2Gdpq1Ka7kB8wx37
oZjNljeh/5cST8iZz/nXMggQDRlSqm9Jbx1GVFLWxQxQYmavcuxHq76NEnjGQW85L3ZaNKtE9+Lf
SAasHLMw/45j7cEZlOpbrnnausLmCkKVo+4dD218x2rg4ztBd+TNpxyC1Gz/PEvA6x37OlAO/3sc
y6ViNyAzhVu3Vj+iggy77+cooM7WT5dGWJbjLet9gxV/0FgG4lUoFYP5Ol6KXpdj07rnDsvjT3gm
64P9pCX+uVxmXDe0FzzUMpDyxtl5qbf8t/wy/AJvcRfqgfV3GmKoSoX7h4U28bq3uuqpLSJ7p4ZW
c4Ism5/zSsl2Grmt59l3rZVqkmFapjtgn7dUnPKdakP6+I2r+pONH0Uxe9bBzv0JQh/NFIHLVUoh
4I7VXY2s9oIv/nCZljNt6J6D1gF8v/SXqenvMs90104AysMCyndZlF+bstyXZpWE0a3IDlybn0Yp
Qt/K6l9G+0L9+50L2zgK9W4n8/xt7pre0UmhsdzIabq0h2lEg0JO/Sx236MCdHOOSclmKTbmxwEz
khzSNn2DFfpHQBv2rhiGZ2eYtZMczDFhkS+nqum+d16HpW9QjG962eoYefwzrbUjWPpmgNlizark
iA4IvqXe3J7GpLXvKyWFAj5a2a/IYZOgVuad5+g/geFq966pIAHpQjqzISfagFnpHAa2bkFiu7t6
LPV76ZODNQd3rs2e3KpKvjf1qOh3tv0oUe1HKErEEIfN+ft1tgy2lkN5sbKfiq4mQfoP7Ctp8VDJ
k/Z8gZtJc4nIsHVuC8Rv4GmBAF0Ostu8bDz9NKeQ1sc76buG5CWVsdW1jTQ0fC+YPFsJrBDBpkQ8
eUiC+eAi3bQwj7oK09DNi2w7JH6NrHwSb69u1WBHvPt+no95mSsndIUg5MQ49t2YWmBCs+Tx+1eG
g9MgGO7QL8tqNSzwbTl8an86lSGn0IvjuMg+jcB2vGHYFKYf/1x8JHoFaIrlgqfE+qCClZo0BwyR
8/2o6dqL2fe/JcJxYAQhFv81B5GyzctCJ/OZd3eOpilrTWepr1gKwDQnzddw3Moz5Pb6zU4WhycY
WsagHeOMv4Q0/3tUBI3gK1Kp71HRIiUrUdTlqnMx+nIt6fYHSzviNhIiqM+lr1FV95BCYzsk0RA/
KQCssDrQwp9uDgDHprrOGjWajyiItNs+aa0f9Rc1SKKfhpEgD6wb7tGcN3XEbh/6LbQ4J+7g6y3M
OzlESgsxO1W87bWPHBsMvSVa+pDoBZcogXGf+lu/SJz9WPhf/kdt87xXgXr78A+vuuZyhpBrcHtR
SI8qNGMkJl5QRd0Q1CcD2XTEnVJjACZEfjrcOUt+Gpg5+WlTstTSEUoaOyrBsWM06WwwoEXjXjLW
yZK8vkxwdA1KbazrwKirXD8jIrhX+k690Wp9AlK7pMsRiCJH3oE6QyupRqOxtuwb2GWsb8bpKy+i
+DCjLrkNVAQKvSrBK6zN0zv0YMe7sfHIURj9PhyQvxfNEJEEufZdtUpay3+PkxAJvsZJnwRL38Qm
gezfQiq6xlyvf71WPGBjWGatTjER/SIhhgmHbE60eNPmULSlKQMX8lilq+pt9PMaalZ+thqtINt1
E9tdaF+xfXIx4lj5itVubSDCJ+mTMzmo+GU1Ozk1Io2v3zU80POiXsmQ5oVpt0iq/cUypdqFS+Vc
DolUyuUUETqmT4umG4jPF14aFZ6vBH6KqRufmOt0OZMpcvYx7zKFTcD7j3Gy8Vcx8upgF8j9K7cy
oljOccEfyC0uXZdR54K6XW58GBTOMYP4dLnvL+N8sRqy8PjVOEbbnPqeBMDn09E2HsvIy/c6mkEn
iTHCrNDPcqqFdnYMxmhmsTE5tcdfJcyaVd3r4XmIWtR1Ps5c1sEKVLrDH/2xzLjGXefGHvdtNSyp
xI+rXOOUgJwjciz/EqvIZ6RAFvEKNW26aBcrjrfTG+Wp+BC0+KR1gV4U4WwEx3Uvb8iQb8TmT4ZO
h0HUidz3hZsjBJ1EgJedhl/GEEAQk04XO4rtu3o71PVy3SjQDNqgz2+kUIlaobUPDbxJpDkUU3pL
IvKnNWf9S1D68Qt7QhmSg1Jpb94wm7fSkmtFvvKiupqx7fpYebOrYo2k+/wd1nS8GycL/07wmBhR
6HvIptYqWjadYTyD6Y3ZjfLQUu+kr1+2pApIiA2OyMM2kt3ovOxGM3ajCYK9uJQvm92y0zrAs0TL
vOnj0h5vcCwJrIM+aua9HPgA9qrse26Upc/RKvN+bgPr3vPNrelVaBB8xKbIbJxaczxdu+TMSEmB
OX2H5fMSC0SmxDjL6jew8IBIgvjS1+jATRs0ecZbObRxYJ3zUuvZEevRSuTgqVL3NwbAZDICqMP3
mZZtYnucDtKMTe9t7LLgIXLi5lUpjuHiTle7WQfyzqmi77YbkWvM0GaeEoq5vdGDafc6Vmpm6/C+
5TDV8d9DlBpHaUl/OXnrJHfZxS2TUAN07sg4bBvLavET02GvhFqBrNkyXSZQMx53kY7sosxw256i
ZRJabP3TPqwOdY4+2Aq/Z8zSl8OlbcAntxQY5EAq83QjI5fTZA4LVtiVubOq8HeCsSSblKUvImhn
lrnOWwttCUAAS/ZV1F4D3ao2TYx42rXv6nYg+rASUi0hs51xj7njU0j27Bi7sFBF0htc4hdwKulz
UMzhOcPEEClH5EE/+lMHma3/0I/KVngO2+SuHANU1RzIup2rb0UM9qoN20hlVdqm52u4qfHeU0DA
B/trpMz2WYRvIA+45IJU9tLCyfTATert2sz53jATjK1o9MA2oGKRmj+lT3R6ehH5qX2wveakn+26
0jdxOZlHbAR+FYFX/git8nIS/3PyMbSc4AVW/ZAe3cq/W8730h9u2wWhmNZ1+7C0BM2Y/6v1MZZB
z1z7/J0OF6CCkY9/K6jj40O6KHsVMWq0U2x+FSxD5Np4bOY3orYY60guAq3p6oVB7qeA9T/EFf/p
lhiJlgDS/RI9DgP50/9+AYlsRvAJTpH/XSczK1cTCqJrlumN2pe4cGjTdJIz0wgYvcTgLpEqa+lu
8sS8KQYFugrhOpPJlKS4rWK3937BTxMl6Hq4Xl36INghRpp9nfy2PkaogW6kmNZGOiDDCgntDo/G
Z10tb6U/HDMFjFAScotQczMN59z4COGz++/vanukjr/0J0Ffb4y5ao8IJStff0unEfIbU+Teowwf
Q1xkYctaGisLi33IAmp5K/Qv0p1PUEIS6M+Xzyu/6OWDyenlz3L9IJc/jYZwPwo4fCAJ6lFm2mpV
k6+yIRra1TyY9dmIG1fbGV71RZlqde+GUXNOS3YnNsr5rPN3qKBYz7gjW8+q4Tkr0DPWAZdu83mq
Iajnjl2uZbSNIDh05ZaEvu3VawSpEAA/TwiMnzXLN9e+31jr2lBRDf4YuDbTPJibFc4q840TaMcA
72J7XeZTcPrfTl1E80EzD3GxAuc/H+duK1320i9ncgk5q3SET9HoRBpoRpP7nf/SRDsQdMpZKo1S
gYyM3j6gJf7dNAe2WDLQGy6yk0FpbC+dRRI/mGWLoS1o3GqDQu8qjzd5hk/TjBSGuQoRbr6P5/En
Hz04NGOa3lfLweKrdK+pNXoK1mI5vzSd1gKrXeBjsk0A81GocKgBT7GBK7Dp//pjMmUFG0wOeo8J
AP6VjMplqtFby28gXaRsDuhZqGfD08OTUdgvbVNqD/1YaP7K9c1Np/jhXSvNNJ/TdZmU6b7IfPXB
RATxAQkpCywjO79+mSeT09z175DTee+SuWXZ/kidoTxKmBxc8h9beCTa5tpHPfXyW4CSWThT3uvY
1Gj1eka+j5eqTY1uQlp+l14MVz56DVsvvicqur7S25XREjvrvfKIlXm9agoEXppx0L+XfX3bOgFY
hgLhftxks7/6CBQCKFT/Ne/0chPHrnIf2b2H111XH8Nadc6OXoO7wHngWa5kNqwo0z6tmgjELEjq
cCmZJNjU7EzFTV/Y3qSLNYz1uy3mdd7N1o9BYaXgZfF43yyiu1Hc/2xHNoq1raOIatqg+IyofEyL
DvGjCIWrpSCI6wrSbkuEND8ipCWThsRQN00ePTSYolweDaXiv5rtnD3y9RseoyS8PBr0Fm+EOlKt
nWyUx9J+NbMqf4yAh/4RhXKVhfsR7gtZnLIaW57lYRY8aUneoNVCS7qM5bFO8eSp6/36U3/Wo4DV
DJgNDIup4DQF9rAZ7G68RV94vPUyNFzzyCbhieLkFpehMcRgz3nsAqO47E+uG5BPG5I4s3BNks3I
5TRLFrMWytorD+f41QT3/aF2ydupEOi2IiNqJj1cbd61i86oWXcJIgnhvMdVddzmhmbdDItWdzz+
0MbReIvc2TjavVYAgMJPLrR5h7hJW1JA1JzHyATgs/jJtYkFSmBQXgwbfIVBnugx0RclH5cUoJYF
/qPKR77onqYoFPnzb0QX3iNjL32PRFkI+KpJ1lEwJzhUuK36u5k3OumG2wvv4UJx0F4Hu8lv8VKD
GSFMiAv/QXsN/SjHBQWHPET3bgVToJrf48Kp7l32Ev6qdCveE6y39heIgtIFFnirJW930aqNY2WP
3CcoDM9Oz8JeAo+POxXJi6fITLVDZg/zDkZZ9kay5myXFntOcepC1YC8YFG8ZRCKzxA61CduhOLc
F85bIIR4zFisNfIIzV5GbUudn37LqRxI2FYgqBJn3TcJpYtErd5I08CErJVzbAK4WCXDnK9x7Zm3
npLA9vA6Zz2o/SKsQa03J5HzANsxvNMMM1rL2i9p5/cBnWrH3cDaeW3WZoQp7KInW1So7+e+9kyl
plwhQ+38bgeS/kXa/lRg0K37KKMCGYTmodDmYh+x1tvAypw3Wj4MJ1Mdy408XsyketQDw3mW/pb9
DUkfCs4f/WAsb1EWq3+5Zpq/lUWv5IfWoUjlqG1+C1ga4bTF0JlMXH471uDApGzQTysL4Zg7gCL+
SWF5KziuP+Fey2DgwjpfODBXpFc0eOURRYkMhavtsHCr1IaSrJF7JUaoeXwzlql90xgNvGCk59CQ
odbzXPsl8l7DqN05rm3flgalUaVF8gMjxr3VFd0bdhb9vkYDabl3mlfHANJazPkDuINh1U9psYHb
bgJVt7U3rfrVzCpadV5j3WTBOFHFo2mgqUTC2H0sFhGp2u+rlTZGgMGX2U2EMJEFFeadtBtBQoGi
0t1csqyqlb+3L6RfHt/v7U/xuqF2N3o2GOuxLScEIWOwGEDSN72O9pzTFcEucWp7N2G4+WrEGmUI
3sQHGSXHkKDcnlu3MurE5o3RJ+VTNjg2Qts3EgTpynnQqupeWoYdTWCqQ6p+y/XxxiDHmqK9m8OL
6Cynw7bBy57VXwBU++d+OZg58pY6OlV7afa1O4PMLr5LS6a4TfTmmGqAixrxQJj6fYzM4iYqPOMG
9y+qoEsdrjIK6BNJWK2lXid9UocbPBvIAhrx135FCbXdkgK92DJKrIzmCcDbJVa68tQHc1tNbP75
m69Bzn+p8nE6XQo5gBgvTTvCE4rKwQgiP/fvrLJ5lRIEFUr/zlXKVylXuKHnyZhUK6wl0iFS0Ef/
Yd5yFYn0C4irFvWxXaRme1k+yqLRV1Csd+wwPssyM/TDYO/l47iRUVal6cMMdUnHUnjRXJZDiaz1
ra8N+2vCz0aPT7ou+T68IDyszPu9X3so2CRFepPqxZu/MNPS0Bxu+naMQUHCW7NCIORNqNVkPmlC
kN2aTdS/5GbUP1hYSlTRNxY//l/u8FcCdON3puC2FM5W+YwdnrGLwLGf2ACh9BZYi3NF2rz6dvnL
i6d54wZ2s0YWvAC+intrrGv23hHRGfDj/2rLeLqMd6nOV7iCLvIP/XWu+2IlhLwq7JonPFR4+pTT
rXTVSoG8Yqw/C4FPDsFSeSUNiS7swvO7HP6fk8qQYuMobFw1vPeKmV8ni51t3HTuwRW9A71z2807
Q7cHxL1zYo/dXdFWAFcm5YsFh1ryv7ZrmwdUdaZNM7FmwYwhml/rEHRgSmJoI/InIk93Ed7rpw01
WtyWbcPaw6R/ts3CuY0WgS45gzfl3LYVD/+wbKftHwMSMlBnwb/J2Ugrz3CpS0dEQtLJtLch8mxb
IVCIv7Bn7hAcaUD4wLfQSu2moVx41DBMm1ZXiNiY+wcvKKOjgL5mGZVTgZKRBgDcP/5r9HKFZUTm
yaUGJ1a3JravrPYdXlKqApbfqfpMPxv9r5GXOyLyZD5ZWbCYN+R0SZS2WoEUIJuMBtCmtmoC6OFZ
P+mby80k7dEz9E0BgFvdX8cvN9OQ9HcXwYts9OCeaAh5BH2rnOJZU3ddYgZPKt6jcHGN5ttguE+x
qEbz90sKS/3bd/pvKtLEX9Mwh99dR8Fjin3efhyc4Wa09F/z2D23gqRq7AZzEZqX76EV69ap04fn
qFTWc6tfdAQueNCRv9eK/yXPVtlnuUoc3eFce9lwXfrSBMsWVjs1AuMG4MugeRnGUX3rNjw/jTeK
dTqeGXkHpMQz3jDBVXeR0Rg7Ga1dbLbM0AI2YnVgtM0STYXOi1COM7EbMArWjdoUnuwW51j570tf
X8fxyrCByUvTUJ33EGnKQa6yB0o83Gizmqj7OrS/z95YvKNe+SQa+a9kXSXZuKlShKzQqG6DvZDA
5XAdufbJ2SAUcTnVOgwSEDuGxhRpR31wDnEIF8txjb90RT0nlR38zhMgMDA4QZolP/tU0b/bVY7G
QJ8n3+oAKvzcghrTGqBGMMbi18BHym8ksf0ylLq3trsUqqbOciNN2VHNIY/FrBzvNM/K7iiAUX6t
A/NH2rv7NFvQfBDxo65Wf/Qe63I9a+wngEvjruIXPhUTz3i7piQssmOt0iUHRR9vRI9MuuSQLe5B
cnYdEAEzaQ6mkR36NLm5dlXK9BoObg91puufJ6iyXYLttLdYO0J4SrZ+6IMSWJowyuP7NOyPPmUE
hLdATVNKVsidZnb/jJ5fffC1pai8XKkkC8I+0VhcPoC8ah9A1yvkNagcvVrFYPB2ppt/u8Je5exT
XMJ91SK+Mb+SMTGWHZ6HSmWdK+GjbOmSHrk8+GrcDsuOUPp0hCt1dw4fpYsbFYnBjFefDE4Iqp8h
2L4iqZq/RE4+k3aCN99HvK9cHTfbiTWL8KFynFnWYCSqg+Gp2UsE/nU/zka2UdRB2emVXawLJfAK
eF+RdkZid4f5VXC89Plp/Zz3g3HvrErDLBD+ySwsNGzKgcsazja0v/OqGEA3GvPDYFl/STfVMo+n
tKMfjLwIX/qq2v9hQ2xFGkybYIbDu9St5YAcTn83hgm2uNZ7l/RnZaDvutpI1/zzeyBqi0WNQ87o
LDJgF3ctV61xmCHNthaVsOC/CDuvJbeVbE2/SkdfD2LgzcScuQDoWcXypZJuENoyQMJ79/TzIane
VCvO9NxASAMUKQJp1vqNJRjF7aLwe8QdyJ/DrK/K5r5fnOiRUTB+bNaDWQovMC3ABbJB1slWAbZe
XdEda395CztSGSAMcPx/3CMt1b+m0tOO8kLZaOjjG5J8xkEbYOKULg5+Mi9zPeQWshirhIY8pHbr
ACxxjrcqeXbL/cjiaOk/m/AZynBxuO7wtDhd9kU0uf4VYa5Ns3gszI2N0Vi7RSMGAci19+C0+1+W
nQYbGHDXhfUytpH9IuKPrg3HZ1mTFeMEuqIdD7ItqubipFQugfAIhOV1DwX2edndIB+FmHn8b2UJ
9fgNHNK1xTtJp2h/66JP2C1jfZMdpSEeOpAWUPQXxGzRq4nKCEu+WL2TbUXoTJu5Wtq9bBUuqvUi
npHbBTj+qlhqfZmFdr20mbXGz9sVCz1FZoCOREHyZvVksYlpHHM3/RGji9FuCeUAyE+U++v/IcaZ
22xB27QpNZv8M0CdDMzjYxVVzSWBtS6rbvUq3wQOGn09VEF+60sk5Le+4WqOe+s7V9NPIN7Aj5GY
MsoLXOxpr8xKyfKQkK4W5t/aaKofGzPpn8FRPshq0SS/ekncg75Uv/cy9AdZHZOlCBG928R1ayDr
M3knPcSDlOWtAX6iagMi3tWXqDXv8hTjvm4YN4auJN/i0l14OUT8mqe9u8WLsAyaGXVJ1Gy7ZxvV
xmPce+1qNdE+y8PE5MqqY1D3cEbwWk1ciJEoXz8mK5q9t23zmm+zEzbiibksB5l0k/kzmYPrAa5O
6HfdqhczjPBHHj7JTrf6UjjZVsO8anNrGLDg/ldSs25DCHFV6W5CUBUBCkgYII54LFzPNDFfcIh9
zizkcm/1slFnH3IOecxjc3VgkHXykLhwRntH/8netn8oHJCKlQ2rizjTp0kdljPhmTTAg6P6VE/o
gtqKwGzDbstPMORc38nM/E62Rou587Q5eeozNDmtTVaG6VaGaJYx/m7FdXiU/A/JKVlgX+4sx7OC
6xPpRop9D2/jeoHskk04LyvIFmN2jJlUYYfOvTwTSunej5GGflOyuPfzekbgwf29NTHfiTdFASb1
5gdKJBvpdxOyVt1EzeTeTVqtP7ghkXtJN5+U5qlqtPRtdHHDCNvO2kVAtAN76JwjODoziJQ23IcR
EyTTQnc3YqUs51Y5ZwqxvKFEV9zLkrH6L2sTvEI5vxqrOzOfQLbJg4vhFfCsIubNGFPC740V74ei
N5669WC7XoFBtmofo4UZNGhz864F7nt/LXrKkTRg+Cj7WiWTR2iNO3l5CbTzaani6Gxp01+/uovV
z5qwZaD1HdsDYlLzVmuQjQ7n9e6ZEqqB/ATyarsePs2GjgHFmqLMCZAFTldF21t2UuYkb8VbF9dJ
CXzKFqA2ZAJkvtPVWm0zL7W+BtkGo/4UZ+MTawQi0s18wkS7+rlo3deumtBAqs0QWf7URASsWrEK
+HEKu85Jv0IoKQqjeobiWwdV74CS8so7bRkbnAYJ89osqqz9Mjt/ZrTnsRSbNGIQlO/U7QB35ZVt
Yn2SVfJNdSL+N43wu6whwYOIYdRg6qcvXunLysZRNqMXIoZlTLCuiiX0DkPW3BurDiJyrvXgX0+v
zQamlAPPA6oga3cY5GTpEhSzo8qJH4wlbnxFqfS9gYDjw4hOn+kvM4pWiaHgHrdWXjuuZwbZ35Oi
F0+/dZanrYXQ45J297e+jqtYh9Z13iSkSUKYkjxyg5Gcc1BIyBMCX8lZNsvDFdYkEU63a36DRd26
XyvlPWX3vEW+my/2FQfh77bcxwuivij4Tt/VdZefoHGJSBOxhsuEfYhsuPZL/9XPrRdxMNTp+/i3
PHDHw3KvkTi/V4Tx3QTSuJeNidQWlqez0LO7rlP9W98/rndiLK+sqsAt7O8bz0l81NDZu2udQXnA
wUSOUTd+Wh/Xk19ZYXW4NbSsLvYVuAVf1vWOtzzU6b181kvYJNh5zc8hGVrrZDQKRa1/bnBvLvd2
XGh3//zH//w///vb9L+iH+VjmTHhF/8o+vyxRLy+/a9/2tY//1Fdq4/f/+uflu65bGccS9dR03JN
U1dp//b1GYUcemv/A1D0VIqoyE5gu/OtJVIodC4v+RoblRF0GTk3YOgSrtZfJpxeWj2bXnVm7yOu
Ye4Wm/XlqzyQrnS3hCi0Y1I086tnNcjrrJRWTctQ+K/mixaCD2/GCWlcM1G/on76PE29ftDTxYbP
NkJrOKGfZ54QtDtXDnE97MtXVwF8wn2s6cOdXaiKjtVfEd2hDrkjpU0aCXfca4QumkLsAmoY4Foh
BrASa1FkyC2pOEU4pZUEhCISHCs4pDP66MDKsj1wh/RaJ2Zxbys8/7JHWS/2ZcL5+HYRCNL8IG+U
ZTjP/+dfw9X//dcwVNVDmp1ojeVahsbv8e+/RpYahF3AXZyyFJzPbEXNY+Y2DQlDrd3gtlttZZ08
4B+h3Vdtcq1CRw7WVg/8WjfbZEPGFX2XrB4f4NMM1wOGHAVY0ZJ5F2A14i5ZPIJS7rX9LMZWbLu2
/o5u7+aXzEfltu5F6aYoiFWiy4hiQW+8lUk0kMFaovahWc9kg14TH5B1buEAROg7vPVk5fXqyup0
FAP2mWWEUJHZMF63mAWKGUv5a8OpdMz1mWb82nAiF5iAOmpOsqu8aDZbNp1xb5zkFAinoj3ebnmt
45ZZ49mPsiRv2ZdTspNF9PySBxSLrntWeV95S7DSxvXPyFt6uhKi8camV+cFOvznn9pQjT9+a81z
HF45wsSGBXJc/ePNUxTXwGysiA+iUrXTlLnE7VvcIfQMDWAcDNxNF8/gecKScJ0sz31mw4150efE
uvRmhWFei39ugKRVs72WPaG0dx7Cbo7o/9WnafkVpgS9XKOonEsM+vvQaPlIJD31Xmcv/YJN3vLN
WPJXTJS8txmRsp2h9MNxqSP7ibGeMczt1W9R18ENiNvPYUymcCEiecZKJ0T4ocW4cxmXb8jNdeMs
vtmh7QV50xcXPZxwGud5h2JjNVAKIfmZ/LU0am3fs0blcUmLDFF6pD1ML3tBGjU6GZDhHuRBbQg3
xEXaIk66uHBooW/JOtk66aLf9b0RBc0wdKvtIdfFJdEIfO3ur3XFtDIvB10/RuM0bNIxFcz+GRrX
od4Rh+LRh5+OGo486MQUWpttrSwtzjjd29Z0vgleW0jn4a/M6H29yeSSZm5ZRGxvN7FKNDCAICTX
G2d1XR+JgeW4CSYawUGcDhjeNdJIiVZd8gxfojHVK2xP6upSrXUdbHSmOdf+EXciOVx7yxazSz6F
Tg8sRF67XiEvk0UYuQ/KCJBPVl1vIk+10jlqQ2dAVDG4sayTd/F04720xd4akuQ8LAAWpr8Pul0i
aYCiPFhi0uh/NMhiHHWwaGpgxbIor7j1M23FOObo1v5Rfyv2KJ05Hm5m/93loz3DGssBQMoLnF5f
NnGMZO2N5qU2zsZV4vwcIUdLolwSxFba2NoQrg23qiupzLrPXbaQ6helzKevvagtv22r6UEzM/O+
qd0hkA1LvlwQpy/eHGupj0mXpejJVflXhDNlOwbxva9VxkFFdORCELK7OJPDAfD71gSVH1hr0QUQ
YSJCT0pbBTixsyKQ5Rt5jVoXDwZe2UfTdXXNl90twY4clNN6O1lxbQvrxj6advd47STvgRdBsYPN
6fqy9wB/+8DGmOg/Ed3kpRoOjo7xXtXrdy0xZpT8XfMpNRAQ0sS1kBC1vzf67Cib+rWTPfDykejL
cT+jKOtM9l+kFmEjy6JsMFdFZ7w0MkLb9JN1OtEPXOzH4no/edNKi1imrZCd9a/LvmMCUi3qnhpj
sUAiG8t9FSE8ZQMBmYlaxoqOmkMP1Q6/2QUL26Q2HoZQNR7kWZ2bi2/r7rwXyNLZQEFo9tRy186O
eXetc5Sku8tYwMvGa93YkqCAdAtsSP4B2dRakw6JGPcHWfztr2QER6a0OU3rH5b1+TLCGx1WXzYP
wM5aX5Uz8cAh/n6tA955/5+nCN31/pgidNV1PfzaHMvj1LTW5cJvizPGe90hiGXsMf5YEV+ZrWW7
qTX76iM8JlM9npDhCh9NBTHSbqzzb6aq7musjT4ak6mkLpffexDqmT6qHBOzotE8xgMS6PUwocHu
tnCBV1beEnd9IFul6LRsXXqYwlahGr919hwUfXm1Ht1F6XatGAUzkQsFPJ2rdYx10Y+pJ/0pWQ+T
ASAqwav7IOti0byLsdHPk2v/lULnPCFprD9dD6qyx4E9uciS7C7P5H20tKOBHgju2I+scquztmq9
G17cN/6SoBVdK9o6J6Lu3s4qldfTtRxlMGj+2xZUGr1F/73D2l/eeVlvLy+SRXkm62SxZ+25DcMI
y5q//wJKGcyzv/2x/9e9LH18IoWg7m/3u3669YLfP/zte5Rx0R46QzvfPtb1klsX+bmyPDnqORC/
xLPDe7ZJhj9pTv7ZxYsugG0znkEkOu+zB5KchT3qMvO001ZqilRZ+k176aq6xAiHQvC6xbsdkPUz
gtlya/b8EFlkw+0Wk4c6xe6PFmto8d/sIyfo4fc/2oPxDVWL8DjrFa5vkGAajLJ0NXCU1QVuMTPi
UXnnI/s3lJ37QUykOsyJOu1QrEK4a/iR9opzrXbHtNjYtR3uc200Bn/JU5x840nx7sRYl7thJX/I
YrLWybNrT7uqwrtOI1/Y2415ljNL69SIy8fa/jrPSL6x1evAyIWu/whndfrVsk40so+wjDZoegvJ
PtZde6Nz8Fs1kuyT7Tr7fi7Nr7bnuAG2h9E9VrrRY50QFa5wIf0awjIdUb956awJSwSs8raynrc0
6sfmq4UJ1jauC+uYGWb6mio5folLtF0a0kNsg1dieopVnhr1LRgNpNKulS5v1nlA80bW4axuXjoj
ZOs0C9XzGQpb2JlUyuY68cCYeMDyffP6zyT6dF81Snh2jTY5pXVJbGJQGzJ9RbMDYpo+MeBXG3Af
7VvZ5wb2EHr6xc7rdzBLmH1M2Qabv+k8xfij9oqiXexCJ18+lSzlPFW/XOtytqS+GIdjwuh/7vr6
V0OznpkFJvKQG3n6ZD9ZKa8jk/QtEriO1H0cXZLkTjrURiiJq6EVX/QErhuYWWUni8AYoSg1pdgv
jNcX6VwbM1MfwyQalJdrYF7zzA5IT/sowZJTqjSbNCnas8Elr2u9RC7J+qQtH/8/Q73quX/sxE3H
8zSHDbhhsQdUmcT+fbDnZylsW6us46KimBvDvV4CT8sLzCI1Zb6eZiXbBN9Za4H+DceKTbOm99HO
hLu91abae23jMPNBpXkBgSwzkHUxJqx37VQVvpoZ3muO+NnjmFonpEtVePck8FL3VfYUizg7GrqF
+tqxxX2GRDpRWdkIdtYKYvY0B1mEKq1svVZTtrKzmFBucCP3swNlJ2DXYr9a9rzcRR3pXlnE9DV/
IqSxqwfk4WUVAvJ+V8YZKrf0R879HQmY8iJLqB/HgdDN5NT3MyFHJ3ROZuRhHAj6fBPDljn0Y2+/
eUlZb/gvIlXeATnKmxwx3SXxrq165NkE9frqKDsvlRFoLppKJXDEY98t3dsAp5KUT5UfZNFTUb7l
c2XE6PPurRQaltNjD+9s7axnfbgr83G1zqaoGKtvTZROm0RTBQE3IPFe0yb3znqASpXcL7aKDoPX
b2QJFOSvetntVteUOW9xOiA065Q/+lJFRX092KKsrme3Ok3THyfhOIdb1ZSFSBStB1kHEpwteyUq
/48G2arMoSBxLZpT2WXW8VoXwi3wImavxUpfSK8X90UWhazpSBTsjISVr6z8reVWHsmDeY4dEazi
utvhegcjX7ldZv+oTfqv1qV0QSsh5L/Tl1x9nuOgqM3yWRZS1dX3c2zOgSyqa4fMrr9pcPvPsioU
sK1KK32yVuEDWVWQiN4QA513sq7r4vixHKpNxQNWOdGDzW7oLorH8XkUKmvenO2iLMpDauqWXzWO
OEIOGJ9tOxVPeb4Kx3OBPICaA1VVhxjZrHXs7cdnIaof1rQgELxW6ai+XmpE0WRJ3mcir7t1nKTc
yjqwI/HGqixvl5fLvQN+6T4XVf8cN1ZzR274TZYqV+2fwX2ahL/B3ck6eQALdhzI8l1kqSP2fsbs
+y/ZX1ahVsCyvHHejXTsNo7qtl8G87sy9sbHpEQLkl7MpznJE552nTRG7apvmTMZG7jG8aZ38y9W
UyonpCKLvVOmU4DTZwW+NMbqeNEexWijIGMsBSCYRv08aOJec3PvRSBpg3jH8pUlXrtvCHDxR8Zl
C1BhOEyImJOXLVB3m7rTlKsIW0zJQS0i+z6ywgRfBfx8E3dwLo1nvJUNqVa3q+Ozx4fwtDY7tkjT
bL2RgODY5PvaNts7pbhHlCAfMDHwBjjNGp9otA9aluxSo8LQurYSVokZyfZo9qt5YZdZxPaTGiJq
a6jKdCpiob5Ay3ivnan7CgOL8aUy1Qua2NbFrqKY1FwV7U2n0bbdlJkPTLpBNevRszyQA1WPSy86
bv6vuhj3lm0DxHd7qxs9hKOxtwuPCDXH12ujdvVQzbJH2U0lC3+HF+TD7SK1VkbGHkxBbhelxFYD
TXOSvaybARXehYj/DGZZZr7RzvVJSWK0LWS5NKtfZVlpww3fRTOiugBGM/961NGCAgs1VKdUGbB/
lmV9MKuTPCOjRNdlbW/lVbL216VqNflhPhYbORPJSQpPU6ij60HW3Yq3uj/6JXIuk83X01v77Ra8
rM6vCe96mucDuFP2y4gjnqa2+3UQEQz7dD0kjhVnvizLZlkpz251t4ZU4NPm35r/vMXt6l89oTPu
awJ3uKUKVIIs90mBHfAisgHP+P571g3Lgzog/2AOkb5pTTdk9ZmHL0uWY3Kg6eKHZf6ooqn4xo4y
DxjFwa9gcnaovLYi0BObT8OYI3YnuvQ7ho6JoSU/WC8PQNnC/EXpqnZfapl5NHAoI/4KFNc1nfZr
MjubRUUdyfJYgUbkKzcW0O8zitnZG+IhRwvy+Oc4G8TOjZol4GUeka/zFL5EEr1pPW9m3yZ/ddoQ
vel4+DomFqu4UnWf0yXdTr2pvI3tUh8E1rTd5IxnG5mFMxxb/DzMLQaM89HLipzvraRPBvZkG8Nu
vIOlF0exJMaxj8jjQl+tsTc1PlxF/ywH9kTVxdZtrXITvjF7zvvc7gBGKpr4nDTKU8N/6HMiqkMM
sPCiIgPh40uC4Moy74sKbXk3Xzaz0rXbOsd6CXoI2KUiU/dGhNsNa1Jjw3ODx6AC3sYh6k3O0s2Q
OkaiAO/lg4n5mR8mZAlszbH/gkt7wHcHWaopHu/6tHYemFeCXEHxB6WSH0uUPJmeYn6esgSnvPQt
Ix/9tVUQgYrc1vf6JruU2OpeEL4mlbiKhJeucg5FX7yDYywPBTDd/eJY5gtW73uvEfvCFf23akEX
aHKb4YlIrHvM5mTaJSFWDK1SXlje11h+T8UmDwszQJCgObO+zT7UecsoqAVLzgMDLNTbWDHx+1rH
vb2einPmYi7n1OUDliIorXZRFrS6YWK4aZQPg2Z6mwmKgWdXm7G1jX0vTO9i6+qHp6P0xkqATApa
BMckVAElRvp3B/n0E/hBIkzmi8sw5qRlcRqSGl++SiXGlUfYcRuGC9QfO72wr9SDreQnc8QItLUr
3xNZh8VuUW9KGFEXxxbZyWZBx67OV7ra91TMf/F4Dz/1NZj+Lvecl+QoWFeCAtTPS+OxOLHyU9+K
4lTjKLKfk/nN6OvipThao3gaOhv9XFArUIf75TkeynFnp43iG4vibpucVdisP6A/qpxCo3X9KZ8i
PLKI6+VgoxIvcU+J2tz1yfSEfRaJkicF0Rt/zmfBcJ/2d+xPozA5hj/6BBX+FrHAkzzUXpNtZtSx
5tJNfLAv3amuoHDWuQc6r0gPlmLu8JTX7a2d1j2ei/ZnlQ6OjtLHGL+wEuqw55jKkzzonqiuZ7Ko
VHZ58taDLGIDkTCM/937j+ZMwNNwqhF6zeiemlUGDGD9XFzLbVH+FVt/ObXFcxA7AfJT+qnMM/2E
54iV+yXr24woIm42ftxVXxCLQcmZUQQnSBRCiRV4SyBP9VR/s/W42sUVFmsj8ZeTMxOFZU84+UV9
DFPh+WU86LhRou+T5MpeWImCu4vLHcqmCpKkZ9ZvHnSzduGZrT5+DqgYD9ZXwBi/pBXDu5GkWxig
T/ao8nyrvqrP6bFp7EILpix/d3IHxaL1ExB0sj21Os7dW10V08kj4H9S1gN2I1kdA6suh+IUrgc5
18gzQC4xe/SKSKqNSPFmHAE3qugXnmLbRONpPRus4VvVlK8Q7PG9U1P+B+p1ijWy0drPzAjoQjU8
5mO4W0R6gZmonJpV200eQgFqQMnMMlBTwLvtfLQEX0z+fppZv1sIeG4RJitO47wUJxZA2KcPp1Yv
zKNpFX5hazl7NKdFJcToi62p9oAdYA2cSi//YpSttS3UZG4OBXLlu6Qu3iPNa068pYTR+I81J+Vs
J+j04eebOp6zl18sBngYFBVW6hpi6ydRd8vJ6gCEZWzQHMutTmL9vVnLu3snESxICvWUrjJReVP1
1/+mXzfiv0meZUU9XM9S6FzHzmDfF5Klxy1Kx124xDIeXfpl19rWk1HmQGIjD46sErcneXDVuj31
KZEXGPlI61gza/ey9Mk7tadchF8Qc3lqak3lBau7ALD/Ronrs9v0vhqisYnPUiTy56TOSAX1rDuH
CHJXQUBIc6zPja2E98k0LEGXFE9lkk+IFmh/QQqFy9iO53wyZ8ieEah3u3D93IE7Yvd3Uap2z3Xa
RhvbZkWEb0a7E7DGAsLwyMXXJlg5sTNBDL7PepjvQHAkG3J/zRatMX2DU1DEzo8kgFLxwpnZrgjd
r6niuhvL7l7mspo2UxW5XOKFQaPrsY8fRLaL2dkTnxlfYgeuwTQPn1n+R8yzXu2nlo0esgN2zJtV
ZA6dNS2XOP68pn87S99qMKN3oGFS1ERqc8NLRajPbayDM6DF3XodiwMLa4fYi5kk8qecFNDGUEeS
H9FkHWyLjGu0wScg8kOdd0ILi2kPnMjgT086oFC+TxIvmt9MOAsx4qMLqvMte9YyTX/Iw8csjWBf
ZJ6yjwRGRonVHVy7u7NDhMLTuDomzFmYYol9nycd/5WDQxYThcQMpSAftZ182ywlxhy6gpSREl1S
kWMJ0zTqlrHV3qI6O20iJ3tH9k3d2kkVIw5SI1oykbAU+CuMno4eNYjqbepG77lJcGxE8CVyuunC
ZPfAO9ScixhlWWe4W6dVn5zaZxWg60Z0NTRfFx30hlX3xlWdMrA17cvgkgnruiY+ueEQWI09o3ra
AkEZRLp1+q7feFF9aWJxLGLDZRQ0H9B/TJiYPfOgx/jJum372euzds/7Cf2oLZ/0snrV9abd8mMt
B9vNrX1mD1vItu2+nczGh3LMQ52jrh4LflclwVHF4JHTjePSTGLHZuKyrv7vWgEALJun8qgZA1uD
QfVzl9V4usyIffdM9HOFu0MFctkCDHfOVPEzmft8Ew0rMGqAgAaiDs0wbDpDFXSQW66ShimTnzc+
ROns+JaykAhGSvUu6x9bTBs3asX37+b0u1XVxVZzFeNesRD1JALz0zMToHFZ88Zm6ry0OtQ8i5zE
6KoPSUIutPKWva5492YWlwG6p97J0tJxU2nARNLE3aWQFi+ddz9FWgRNLBYvTjGFbH8y6+Aqg7Mh
hmQhmd49JiY5NtRZA91Gy14TkBljwn+JF4b3ZEzg2RMiu9QQIx8WCzmcxMMIoJ5PStYve3InX8oS
bwDsFZrHcXwrswyq9oiYLAs+bcs6agyaxrqzs9g6wFeFxKE136aZ5Qq59vDMbHRJMqs+4AUEKtby
LTIx+8ZykrOdqda2j+8db2g3BSz9Zqjch3iCVG40HRbOo975RmTyjISpc18vKqP+ghMYKFMNFR9W
VOOQu5vIy/Wg643K1wwr302V5wOBdJ4FqjKBlmML6OXOOnFjn5PieFEPyKtENTp1hLZgsKwWihl6
A3pvrR8qucRD8Yi3AzDiKGxBHEDoSD2ek9y2VcLJIsLeyrEBdJ+AQvL1yRsstRsHykL6DRw47oEu
YTnNHDYY8rzPqc4UDb5zj4/SDvW7LxjoGpsQ4wbmD708lpXIHsqpSYLFsANsvTv+XtEHRmFVWGvE
EBhZTAcjoZtgHp3pNObaox71zS5nen7IPdxvCkv0PpNA/BhF5RuadXegWS89HhYXiCEz2kEXT6vG
XegO3pNpDftsZv6p89rY2irq6E0t8odZmbHtm/r1+7AULWp73jVq+ZK1Q7t1DWwWS6X/mhZ5t7Nd
VM4xz9ICI0K6K41BgGKCo6PsYI/8EGz2w0UdMdYogbRWmEm0oxm0qfu2lKby6iXKY4pquw5p9J7Q
x7DT1YQNEM4gFy3udm5aaed4LfWdGC92buANr0TWyUZkgXQGPURs8eCXVZCNH8uSK5uCUe0i4kW/
5EqEhj1ookAWGbRPE9oiaApgRaEtS/0RmThAdlXdflTViHW10fcfE4k638O074OY7uDPDPYfEXM2
xsrZ8oGaGOpp4DwwSMRT0IKx8eEtae9PxWB8tL1NLoYH+sNEcwpEQON8aCl7HvDB7gfLD3Y/JC42
U6fBbzSJzVSKW36w3+GJajrtU9JiLxcaZvxpZQn7RpgPGNPEUHpJF741QiF5iLYhMf43m8RB0Kmd
9Rr3hUEmPapeRc6oPNuxFjheWBymFlu8DKjDc4QA22Y2zegp0u4J/AsAqYPzaGkzBPfG0R88e6x3
ke6R0I9gCE2ime+9RJj7JOvmu9JpxoOJ+uuZKHsNybjVTn08gI6sUA51hwhYBO6vB2XOkL+yk+ww
j7WBUxJTVJ7bGNlYzhEGsrOBRs1HIrkADKFFTF2obGNF/5TNKi4Obf7YNnDcOxCffrqYFtCq4rVJ
0WxLlupTSTZjY8+zGpSob2eFebaFeYdwkMYuSPs2tMY7icWfhY3SPsICLILrY8r6YdJtzJBrYZ8m
NuI9zp3nJR5/HYZUORV8Ftw+XG+Tp82d5cXTvnHmdwDJ48bCYZhxbzJ3aJUM2yrL6zO7E7wh4Idr
jjYdCvCDwQTM13cNrGNmVD0DZ91KJJYxHs0xfza9z66j6m+FMv+IB3bmJs9rrBx6JUoeGgy6d5nn
fIQFVh+VZfVvboSdHkkvEmRNvUsiQrpKo3eXUDHYjLfdZRCju4u8Qoe0OqOKSPx20O/InAExWnOt
iZt+aBrppdrLj5ZHbN0YGFBFHse7HGYAiHvxPOsGxKMsfq+c9qWtfWNcrI3RnyqhaFjeiScmrs1o
YuGqzYCAdLX5CbNKs5vSV/LuJwHZkdm8M9FOF8JHZR0/7EUbtkvRF0gsN+dYd9J9GWof1D6SFGpB
xnVY8il3mYP/QgW9WGEReM3ajOuuMSvfCACwpQTxTUDQJQRa7LDlE3vd/KyXubFjfHytBwS+9TwZ
73seeN8VeAbAQ9w7fZOec2NA3bFCWj2xx7cpq+19FIYdyhTDF7UtCSkgPL/YMWPfFA44/2ksqloA
tQUO4aKqPuPhWO5wXX/DP1icPRYMi6u89A1JWEUwMylVtS07DYlzh4m/7kmxxsg+4CS67Us7fm3d
XZ2hDVeqg4d6BbgtDw/5Cg1xEwBHEnvLY8lK2k6Gb4oOwlBzU4DnIUgZ23nJ9b8mBLkYYtDXyKf+
85MTZ+53r4LzCkc5sGC1tUV0Clst9Rt4chCSF+8JyLZ96vT5RzPjlJuO63+IcJsHKKoMGa0g6Alt
5yHyhL4bi6U9tUiRbUz4xmwgiBXkdTsSKiJEkWOpgldp86DqKg+48Nh3VDNbjqJC9PelUfsjC+Fh
P8tm2dLUNcsuQJb0lxXXG/zWJu+i5+rJFPm8t52faR02x6FXyJs0bqCGaGoaCFcjvtHpG61S7QP6
F0GlsYesYG5ocWLvjXmbksR6BtJyyaAIBKLrXTbtUE8mTzhvqJ4jgTFsCxMzjbELRaCkBYNltA6a
3l4pbOdblIxHmO+AVuZy2dhLSQw/hEgvYHGpBKEwwzHY51fjuYpxHx36R9JrFZ4xXb3vNIEwhdE/
9UtuBLZemUdUt7ZxdIwjYDBGhijknJo1WeZV/i1P8TdI8wsoyfi5xOGO1dJFQfpz9uwOhJFlALdt
wk0Yxq9osnuB7py6YdDe+uxVnY2RxGrUXPpy/IGo0oz6e50cajUmfaYxvy0u68oGCKiIjKCcgP4p
ynzBpqgiId2+ibAhMxf+DMeieFXD4Sv7ux5+Ybubo3AlrPEuVlV6sVFqOKKBGQWebW9B7HxmHw61
Le+Xbe+EbHZb9wtigNlhUZCuMJKB1JGBa2ZeO5GPsgbPVfOemnbE/qn9Afyg951kebWqdJcWH3UZ
m1/Duvu/nJ3Xltu4tq6fiGMwh1vlLFWwq+wbDrvbZs5gfPrzEaq23L1677POuaGJCYAlyRIJzPmH
M8JisNWhtWTjW5BlBT60Fsp1Y/GMIE67cSLn2RjStyJH5DlqviSD9slvxY88ZZ3aBt/UaPzpRnXO
isJrqRwEAXW5SD26GsAmK9o3VbtV7Xb6BkseFib6nXraIXBYLQpBKkXJtWqjVYbA/SvXFnH0p0BE
icJVIc59B/g8U1M8tKoKqL7Xr7WoaVaKfqCOkCUIscL9+NkUqJhaDsYusLrUW9eSeeObGzlonaYJ
8oauWKojq48OiUJvchz21v5XVfS4C1iju2iz6WvKB4OaNPuR9lZUhrcZsjK8+YNpLZzoUnj2KmLj
/O40w97C7nxhUsDbQm/6hEtgdJ0KBa0GX+ERJTwMrAMPsfbgmwJmpVCNYJ/7fvEc1MkfwLmHhash
Za0byvG7ww2C5YNTHAJKfVjcAqScvC5dugM3+B2r7mSfYIrVu6y88DsvlwWKdKQUcqhL8LEWCRzw
yijzVQTMkds/G6oo9LTNRMplpeomCM0C30N5ZgjSrY4dv6l90X8F8ILxjVNHT8gT74OmdHa2bSvL
Ii6Vi1HwVh3kJCxUJ/gKp8alikYM4CuyOSyQlM/e6LKZSJNpXi8pn41JRU8gsNOdbjXhTYkLXPCU
0IaFBID+qgOwJq/ikdYO4qle26PgL6FELF5AEkDVS9uTwLh9EySTWNzVbz5UbnCbKZIuPGOe1C7M
KU1PbmzXKxEBRymcyT/rwl4JO4TSUvXxDxXaB6v1kNyfBrMAIaPIXN59FMKRghT5C4yovdhaSHxY
HWT1cUwCNj0zPgy30goyem4tJLZMjUlUPwbLXtlkQbm0YtSdUhK5c2G4Q1kkqPF9V8N+kw2+d7W1
4uPQ+2usVZrrI6wbGppuU8+6dZqkYPPH0FpB1zoeE7ZuZQvtDoLASSFTyA1ytv4qsZZtYNtSWnOv
Y516z/U4nGVYjrJdlhDIH91HuWyzrlNjuc+61Z1lGJzYxfGo/CUGRY9Z1lpCSdoe+kaaJMc77MSp
VaRyhugoOyUwRYbmEaSLEAiRzfkaRqLv3bgIeVRbzk0e9OxHhebQFUIhzxCV/xMQA9HhMSBzgFBP
bLvWLLk6ZWGm7rANMWFfRnIKhVVkhNCKklPycipXdpxQSLLjd1ZV40spxvqgkna5Mzc0/1xDWvzq
hGOzqaAR7TUrGJGA7M6SvBGOuEopgWqec60RSKn1zkJ2YKfz7pbNuR0AdIwepPG0SahPQl3YKl78
1nVeuJ3wpDqGA87hfh7mn42ofpfaXnHU7MfJ7L4UGBusCsNqT6n/xo0vfi4mnm+2jVNdHGNYQTlA
bNLUdC6yN0Aw/GylzTnR/Raxc8NPtpqnIlxjKvGzCaP30mbaa6faK6U1NZR7XP1TAUNNtuq+5GtK
a6wT/bkzO/3Tr5HNPHJumUh6r2JhXB8U9DtLfbJmZ6YMBN6oa/jJSeq6pKj/g9keD3a0n+XCpMBw
V6BUfBcgRq6o2ZJCf5EdIXJZ5Bhn5eK7HnExRfEeSMisv1v1rnO60+A0J1+GTW0cP1hBfzWhoyGh
YTubpt7BNfBuPgTkjaFP2hK4mQd/n4OOWNxhLLIfj1AQwcJBdxKWe2gqUBwYhnDn2qkxz3sMGxo1
XLh5a+2ppPs3FOK82+SSqUM+tkQNgFmyA+Cuy16YNMy32DAXvfQGTbJIP/dTJ1YZGdSVHtbxVZv9
YOTZEBkwXd2xWvyjY7Sn/JRY6UbG+7svzDy3YQ9e5cCJ5EVEPRvN+LMjTK4GEek1hjwOiq2KVTlp
iLq0ww9JMM2HyVqXbteArp7ZqKM+W9hl0Vn2Yke4tB2ley2mRn1y2/iC40TxlpDvPwRdDTDGTzt2
cVjrFX7Qbaoe9qrULhI5qdPIUljzzVJG8MARpDat6CybfD4nvVXbJ9kaeTza/Wct7bSnCtiIDDai
Ls5xg1yalE9iQ9TvjSYMVu0Qq5/DMe9I8lFhM137D91DfSBruor/UPArkEqy1yQcM/AzkP30Ei2c
PjTei0JvznKsirD8KmkjdyPHWkb2MbWbNQ/kVLaWH1O7zrpPjTF8f0Uz0aaE7Dib+1iyJgtEhSlC
zkXjymlRp/eD5Irz67WYW14Zaa9TtoZQGt0bWa5+4haVXmQXB2yY0RDErZnhegukauyFupa9Efag
h1rFhChsgSQHpAivyGVd+gpZlCzTQnT6hcsPIhCnhD38epyG7q3MhicXdP2ffx9qu/rH0E51q38M
7cf2AsWiSqDCl8Dn2qC6gaOzgQsVf0rtBWsaA1xp0nHft371pf0JVjT4UnaZz1KE1LccJCf7aMTe
8nkySuu/Ta4jfdzLYTX7UAsphMdseU29iMOFnG3VZOy6KlGW/gBIrYG0sNMi37u5oYLvrE99uZr0
rT0bnAy6cfGmIvpSN1GyaoXRXFW0tBZIQ1NHmUUJ1K4nOTL1+lI2x0yJni1U/mSL+4j10iX9gL7N
NByaQKGEGzvp9DlJr5E3NSChjWpnBmq66H0dApcMVkWONh+M+IUBGf4+cKxNlJmwA1qmWPougjaP
TnXvZa8KhKS1iIWyls280YZjHICC0eMhew3d2H1B3Uk25ACzJEtHve805k1zsHB1Yk+ZTO8iYOHd
1KZ+kA9ou7j1jRBvPEkqgHhCv6ns7nNtUi7SphI13c9QDZVLPZtWzn1oUiqXCNm6fYUe8CpILIwu
LP9HhfMZ9Fufpb3hk93vcAEbUvUwNlO4RXrKfLZGuPip0jZ/GNxktLy5lY1UZIyHG8q9AXfdZJHr
q7CnNEmhmXQtXvXziQLoF+0NSiH/MUZFmWhTCg/BFqdXd11D6r2Zn0Zov6k7tSqz1ejl5fH+p0x7
hj0jV2GQJJISJJMZfFfzMDjLUA7pZU26BIzf/EPWbckgs6eF7C3zSH+e8PuGyDRzAsXXSFOpl2RN
fvISEdwgiyCMUoTN96F1IZqH6efCat0tBXZrawuv/Jxn+ZmcZvO9cYAB5ChzXpu0rk6CDTICK157
zLsY/1GEC3H0mLpdo6XPXZuRIXfKn72V7wq9rn6q5Mv+fjKPkZGBk95JwRcGTXBzEKBcZfAD9yCa
x3dKf6uqFO0nnGWNcwJEbCG/BmMX26u4D9u9bP59WMcm7z5saN71yHvrhdWHaxWbDdL8E+w6/IlJ
NLIDbtXighdocZFnDm7YK1NT7aXWU2SmelDv4YV6aBfm+tM/znh5HzEj78sj1NP0hoDuZmLf9dxk
uv5pbjUowz83aqGv01BHOhHpdVRxUfFGi9V0Xln0WLAPQdgUFZ7vYT2eshDcjZRZFK6v7KSGhqYj
YxuB797wqAOj0naiPJMS2kg5jUiFMJMoqpGcczVECUPKqgu8MrcNCmAkqmdfrbwUESALMH3ANYS6
U/qBrU7oUmKHdJWdOvAMeNsf7XIcgYi7I/A3zuSBfc2wsUuTR82v2KN3aMaCwqszbGWsRPT0fgFj
6OyzEZ1QqNUPddrvvSEKoudsKsejsHcmJsiYCvQUq8E7dwsp1y2Fu0WAcx7wGnQ2Gv8iD3cZb6WM
L7U5jYfHWHmmThMCJ/PTXjaBMnm71ilgEheu/5QbzUbr2QC2cyui4n1BUY1CIC15mCK/3Bs2ibBH
DGxVvjbmg5wlO1xSNgs1z6r9vTkG6dXp8jXW2+S4OgPLYqQuprYlgQxdh+yVNAxrW/Zcda9AYKi0
59SM3IujFDshe0PoU+tMV5Ark95j8/USPeyuWBvpqYKsfNcinmsHV2WYnKeKFOpTim/TTiQRIIS5
KTsGFCiZ6MdrK20Rp1dC30OUK2h2ASrAFDFN/zZZ5nCSo735WvZTygb3fskojwychu1k4w0bpRDO
pTc7fjVW8j+3WPsAXiCXIp8dkTJGp6JAnGubKE64agqXWxtrwpUzVBh1OGpvU1dEOSjTfVyx58OA
bQVP2e74iPdUALpVWc6qc55R8NEwThTj7K39a55v1s62zPSvj5A8u18mXtvmJqzr4Cb0H4/9mYyg
VXzfnrVNENyy7GcqSQFTDlvdsgM0XEFvKGKtayYiamGvrCTxXZ/Y7fWGv0OzayJvryNgmIhq05gj
PL25mUR4s4tIqy6lpgdvo7uB6W68GfD5T/D16u0oIiQv5ls9D+zX+43grhobWIOA/ul+woDDRh/b
RrbKskbEuQaoTLOSMYgDfvtkq1aaGUQvE6nrFQav2RZB3fAlQpr1BlF/HY1lRpE6SOIVlpkfvUYV
xzefb6gcm6ahuuw8o10PRq2hdMCNG7hVt9ECPVlI3aomQrxKnsmDHFJnXzJ8RtYKue7DoBn6WaSu
skpqy/2cZeFXyGb+DwFWh3Va90fSd2QGIt9+jsmbbesSSkcT+6uAu/uL2QbafgiAqiWAzl8GbbBe
hLHMgQm+yAh5/Hxps/vdQ3A5REVgfCahhyXH8D02hnqF6F58bvJSOdcU6ynLjdkfKetCJxh/G9CJ
STmbAdUitR7Fc5MGzTK3TPKmQdAl++zS2rl1nVxcQXHTyP5ISChjfhF+RVivXJNz6o6QKcIVxtne
xc+mkNWJVr+ELOp33mRT2h01+9PYWs/lNCQnV7AHj2ddZ91pu0VcQVmRkvzy8G8dMpZZ6GpRIbc3
7mxxFBqqWITqOG+TacqYPJMHZbZ7SQNTBWiec7enmPU5nvHojv2X+mSiakuljKKblKwculYcIgc0
lxwhYw5c7qU1w8oVx/8SmMb41e/SC+5//asSZNFRAOtYeSHZPOhG9zhapOExaZSPuMt4MY+353g2
x2M7aJCBEOm69oJ4AQjMuZRwZz6b6Vumowsd9pF1ApRMIjBVjDdN75CSzZRma81NdfCe1DLIp8/k
POwV6rv9mjw02m6oBryghOalxVIgeLcSraeIPWgaD2CMMoiAqq5rn1p8dsnqlePXwNK/FUgEP9dN
5vwWF5l6j0cq8/sOXLqd2+gVeJjTOon6xVVQZp5X13ovwDoG/dfMqNSlqqPJZrZqtxvtWtmhV42m
kGPx1w0FuWU7bq4gvOxD5loXSEw9AlhD21yNQL/HKLyxgDaaEvl7NYFhbZbKnwbfLPGK1471rPcs
0tpW7OV+FGCGehxVJV7KZpr59aaeWpPPin0opT+XVG+anWTTydyNZtXeGSXoF43f4qkpvXglZYfz
OWULmO09TygpiYTMj1r0wSe1cJ7cpIq+q/owk5EH66qlRbS5LznCMB93gS6MNZsgNDccJIKWamri
HRS2yl5T3fhZHmrvZKkG8Km6SJ5bD1tgW+u+yy4ZshwxlzqgoUhl3FDH1Q0hw5A7zJDdZEyK7UKq
+a5plQv3BAdZL0F/NRpGshmST+dSiihVhCvvsamAKxBG0aFQkTwIEs16epxNWemuwqG0ngKWsCtY
w9MhHrNLpFnZjWwufDodZ+GK2tkt1pOPgwcloFQC+yLjXVqqS92r/eUApA9WcaI9jZ2FfWNqVBvf
9Iw3bwbGz3ecx4g0GD5GGEVtviVFcR+hU2TBrFw9dlkO2jrqpnZh/3ZkJ91vNC9LgDK36glNj8ZR
yVr5CDNPxhjsUYb6Uk/InuBPbV7ivKQDIdcfGUZVuyrCo5dExo9UDbpzg/qasA2lWKeK0i1ddlEb
f9ZVy2YNNqGhN6BlVreOaxhjjmHckN81b/p8GH200eKSx7KIELowOp68davXMDIYJw+RqPwN3ofV
Us6QMV8ZzNN8OdwYgUGiss/20ifVu3Wr0ryQfeLVoga+yEbVP8mYtDix596yGXB/Q9d6KWM6Mgpm
ZpvV96QT39wI0Swl4vOYjeUCPLH2gcj8lWzi6EHqn43I2bTCnCcxVj+NjpZxnY/5EoIDQnUNahjX
yEfuWOr3UbCgKFBhxHPvrgcYnBEAjsaoVhi5eGu5RlDirnl6xB5Z22Ie13QzrFSmbSGxf7Qfaws5
rytrxDpUzb3Je5fmKRdrnJyzOd/JCq83d5Fd8nuSd7PRCq+yV44Nw9LcCV8kSweYAvgUCrAl1k2h
OX0csrmZgMBbIvPcrx4dg50193FaN0zrrvVB0Oh9ewn6cd36Xv0UJgolhPstM6wiaseNZQCFDih5
emX+OhWGvUmxFVwZ8+acskJ1HuvmSztv5Jv5kFXTwmqa8lmODzWoxKCStrHeKrB3wP2HgRbfpin9
OJOxeI4NcyzurWIzAEH8o2rABDfeEB6s2U4AlcDqBAD9S4aBwYtjiUtvqQjY9j33TARHx7NKoaHr
lYCvmg8CtLH7jXTb0ZBZXyMxDw143uk/mndnnopq8jhQ1/QEfIsOZXKqE91TWxlID+t1vRGea6xk
M67j6KVqEyod6bZxejM5fwgnm6AuPGkmWBr8qCwwbysKVdpJPojlIxm5CX7V1P1/sPR0FuTZvkXa
5F4rJUw+AXBC6ZebhmWXaIiNqB95c7Ol8Le2FI1q5yyuC739Pklo7f/TpDHItWNXz2+wsvCnndeW
AVCivWzWcx4b+YKPpuwNx781E3Qu7oMTXQEZFcSfs9qsVqWrpQeotuO7jSduGtXTZ1WxHPhJ4E6U
Ico2pjYF+0xhd+mVRv1cDCRoNE/UaxPB0+8FW0weMcjrlXBCFfPQJVbx7I2sDLy5w4O8qiB5IV/i
5HnqBZr1u3yFRTepF2ca3zsoCp+UoPxn38jIEMEcAKUOxUyrofpSQkpEGk7d36Xs+zAA5D516v7h
OdohqPuvMXcu5MjLhJ0tth9OoVOklYcpq67kOFyENalCybMkIomdY0k5Jz9+70BA+dwib3d8xNHq
yY7mGO8yF+jlnEuVGVQ44gebnNFVpmLjBGTZoNr9TiZqYx3BfnA8xlJOGFFlumajcZjypDyMfdov
tTQpQDgG4d5ShPWS+7q2Z9/iLXoKzi9Q+62XPlmVala9yAjP7e8xwL2gC7XvkY0uD/oQYV/6SzXK
vTMF7vScxn21cnLqKEJ+/4XOZzyvZXHviM5UNldysSqXsjIuEnxz57gMDfLn+veYHCZn/bqGHNuD
rLqbWSXduAaHcwNdC3I3yv/o2Ybj7ChqCp99cOS7Oa0zE178PKJzjes9J1ZrYi1N4uQhKurhHMwH
2ST3vY0t4OcDGNCFCYh8Gw+HsslApMyy9tK00gclF/bjzWzK5i50T8TNnPEm5tulHEjEqNytrjek
iaE5sUJCr2R5z7+oJYovDrTMhUzPyCyMPAyWD1Unbg/+6L1p/RgeS5OEXh55d7a5rALqToqPkeFd
5ONDHnClXKW4y91D8tHza+J9uzo3G705CL0GmJZhcD/U1XjTmwJ6IJiKjYzZvTbeoB1Av0kE27l5
3L1s64CsQWFbvej192Ec+/coZMFeqRoyAlFxYF8VrWUOao5rbf4RT5w0WsOwnr7+fbyMZ6zyb2Dk
4kUSqieB3v/LEHTaWRnBzcust40QzFJ4TopBeKh/UllY3pPmNTXssTGGjcyCTxV5LwUFK5EDpxRV
C0mraw6AtTBOki1LzHlB24JAMa+FcGR5vt+qG1V86t1QfWoioJC/nZEJ7zVRrQdE58hIjv1yGjT1
PUrzL1qsxz/t7ovaYl61KIHJ5WlsfOt1EBzpYNmvTVsoqwLVhIuigNUbJi+ekQYG9dSgApveASRx
Ybr+5M1gXKQWdnJupgmoWqdZn0Mv9jce9721J5uIJKy81m32stfsnQyUmqufq7KwPs/Y9zKrvefO
DfXXDl00OQmkanbNAuurnAP/aTqoZdcuLXgbFy8sXjIn8y9sZatV1yOG2eg+gHkZVIXZHOKkvsqW
PORiII02z3CN4VjFnXJ4xE3MByhIg5OowcpbwMY30gC5mqWj5VmAuEQ0sul7xC1hODuk/+KFjAEP
9a7SQFlepHJrahlBdCM9PVYsA2fsiZKmO8VX2qMfl90xU484v6uIv2jVNiuK9xojd7EYZ6O0WEmh
VHQKltBt4N27k56i5ErGzHj2UQtAc6zGsSuXWrfqddU8tIpPIjLu1OR4P03n077zkqM8kweUxirI
TnMP63aMQn+LBjAcnNo8+JPNy528YzXX9uUzBBgcWinR039G7o+c8mcXjfHT3WqFwbIlnyr/l+kK
xfpdlAgcrLHaueJs1AIEpXIrm7WihSQV6YBEUx5iE1yOOVnBjrLIAqeI8pxPPQKf97lF0gAa0qft
Y5rsSNV85dshNoRoXANEV4ebPBgh2edeZJ/FfJ94xK022FP8cE6BUiFnHwQlvjy/psrBcqoTJ5/l
rHG+FcmzX1MdKjhYJyXtx1RXaOO+4BfHss4zSIkrDlWDON7fm4pWXH2EOWTLEpr5zCt3V6WnBhRZ
S/O5mA8IBbUlq3Q5ygU6t231EPvLuU+OAsH3AkXAPcmWii7cUdVbIIzzCDkrscafGQxJUg/mvp9z
TxjOws0Tarl0E/iYpCTTlyTdyD4ZUVjWL/6/xqdd78OwjQac9mISDn1vbaRfke27I6SW8vfmo1cO
lr3qrM3kzoMfvY+50utIcXXwSJVhbaxJ6J/+MffRfPzdMAApXenONp6z1VWqsgcUeF3IdLQzOvlG
CKiWRW+OGdB8/9R4jYsHFxILZmxhJZv3ycKQyerSq+Kli0rXrlfC/sl0vhtGnu80l4pUPlc0tPGr
EWrKe5sEv4ej8FuLltj7Y3QfFORuwm//GC3DQ/cN5oV/H22GrrHGHIJvdA3VO3aLNzg6z1XpuTcK
wtWnAH6ADNttop8NF1110ZblG9hwZ4vBWYMlSVu8KVloL+/XyL46NQKuphsHMVIafNuFCdPCEmZ8
UT0gWUavWZ/MiVXr4ATFDyt9yXLT+JlrAEWCsH6vooR8d9knN4UM7K4mIbx3fs3Wfs22yyH/4Q4v
OR70cnasp9V7HJBmnEonuWXQ1nZ9h9i/nB1o0Bx9Ub5oVp++dn4IhtHxhy+OVr6x4FZ/NLD2uNUO
4QI3v9Wk1d6f3N++Kn3kvYshy7D5AujTWxQxGhJdF83MlW1XKt5BmGCynNiYtqFpiKvKNmvViCR9
TcY3D5jZItZE/CcqAgtAr8o3B8Hn1Zz1vOSdbh7RKGvXSRkW76Yrjm7jAze04h8OL+4VSZtyWyF1
C3t5FFQvSAUbYRLvbWDW1OzK8BgnyedwRjqlWuTcwATrt+EQIS+FAZ0nCOvla+hMxfEeizpwYlPD
j0X23mea6JoUPeIhiZxXDbCL7MBcxOjRK5H5NfC0n/IEuaT7CZiUn5qqGl/nk/96zDx9mmf97Tr/
Of3XGBXn6M4Ig2fLd7oz9It3Le7z17Ay2Euzy0JVKn6WLTuBJRQ7dn4w9Th/JYPMsgG62Mr1h+4M
4DxZGUm8vEPq3K598R1ImvMdIaZs9/Krj2LzvU9i8WSfxjzZKv6ah/wG+JQhKo5WVqF87pNCAk1h
frKn5iI3ZZikh8uyDrNrQnnljHYlGictDmYq6iPkZprPZY6k1sw+TIsBvEVB8jWez0DPfpzJmOyV
45A9+F96H1chqQN5KRzFfoQ0jiaH9qXzHBKmelTvzKjXvjTGUxWr4j0MFXPvj/xlOaoa2zekmCPy
Enp3CVJoiDJO4aZZ+kmtn3QEcV8F/KzewzgkTWvt2evR1LWLtrlZeq0cdDNX12Tbyy9BqaEK4uX7
BqO5tZtwy/bast7JGjP1jn1fk2jtBj25Vh3GbzIeAq27D5MV63kYy2zjZcK/8lojeHIfNnlhvkrc
bKkqoTHDMIttYQv9fz7738e5qaYekTJfOo1RbMll/PdXalTUmUNEiswZxdEojVg2RhZsCtGMFlJi
qGY0I7o6EmKBh1m3le9TD3EX75TqGceJ9ua64rurueJkVNQ5DbXRTnB1v8sCjyziBKinh5oBZXCu
+ZQzs9UAYbKR5R7sUttFCNhqC1UBqKap5htZZpNoVXkG+rq4QPOxF0HZ/t4rxajlOK0x12OXLHrp
iKlZZI0VKxnOsu0o5ABUeGKb1ClIiGojD3nTC87yUODLciZVslQDD0WaX/GeBPdOM2oqG5jzStfe
Sq5Li3jXKZp9lCF50ETXCZSN1WDlFKi1OQ5Q0zRMaryO+MxIY/R7u9LLm9aGAnpJ7eCNGJOKwlCw
G1/0XH+WnyvsYXJjXjzeP+bI0q5s59rnogNSBFngj0pH8/rDgR68tLd51ODxJcyhc2s/ZeFdFu1V
WP/6wldrPJHsAsxs+VcR/zEGzVAkaAvvJEv1vas0K19N7K3ld5/01jE+T3Wtr8E4IpdYcivqo8ag
sK4r78DQjgjXZd801174JcydMOc7bRVWc3V7BMtfxatV4X4CRB2Aq2mrwbaxUUnB5bl5SuaDjKX4
4i27MdxA829P6jgV1jnpKkiksryDKgKUN3YEO8SIa5b0nnGTh96v2+tk/pENcPTv8UbVP+f64MKj
L8z7KHVedRoFkLJHrBGxuysodhfVz4YH3FXVe77uRmKFuzBsSpiUOlWb+SC7ZUc0w8lVOFbLEo3g
bdrVyXPT6toOQyFo1jPSVMZKr+PxGGmUaSRUFfzxLcOI4iSHRKnRXXHwgp3GhMJjj3fPZCSDLq73
7f041eOHrVEV7WuReA32C8m4n5p8XapFN8DJYM8itLunc4303ofjc+u9tuSTtrAZh2YhXaAzeBMn
W8IrstqPdkPrvIwySaMrjn5wjRHZDwUZb89KjINl91c8KfAa19UQ/bIEmRicYdBSl5/E/In5BZ+e
bMmD/KzmuFchPvYI/Rr/z3gEetEmHbzMlZRP3e+aCZ+0mWrHi/jVml/DMCjxYkKvAzUooDj4KM8p
mTiiPjugxqzZKPj91aIK0KyjYs7Oz/+jto0egdJm5r2ZZak4Aiw53t+56o8QLkJ/H8yJrUnJb3fY
QqZ3Z5mDaTU4ASGpsN1dJ9DzkSTMhNPtPgADc7/QwDjJ/EwfT8bG7upwKU2F7FBAtJSnQzwlK9fo
QPLN1kT/cB96xAAeqx5ptHmQCud58/Ejb0Lviwzer4miSrZuXBWh6n+5nLy6V3ZcAkeRkIQpjix/
/dWxrep9BP0h2mqz5GOsqYfe1gd9bzm6uc4L5LuVW472FfnYX//2PAjm9vjx769+F/03xHF4PfqO
VLV7R6p3GSjJKMuxqZJAdJICzg4XgdljnDWeHIirs3f2BLbbbHcxBZs7AiA4I2WPM4YNxLzJbBeB
oek730aM0CLXvAJSo/ffbD39GulOv2l10R3FkHRH2JoVrh5VVkIPKpuFtEt6WCPJpjwoPoVV2xl3
j9C/DZMxAEAduLAxviORJJJIL3xu7QBkl7L5OOTYxJ8qkmaPkIQuodyAEHpTQIWpY6SgwC+1gWnv
kbQA5eDzvxCbONSYFYQ6e/QxNtDxdToL7+ddrzOc6nDtZoq6ytpBPKNhs1KNwb52aiqeJwP7BTWf
koXslDEvMSGvuC5uL/OQalTfGxyRqU9PXtvfMap64K8tH5qNZaj5qYjRLZBpuDYETJYZ7nTOjcp+
CdzyFPZ9RWJMAaNsWCPuNKO/sGzH2soHchBO7q6akrfHg/rxPP575yNe9fXGp/B16CBn3hkiBqJt
Z90HoHXnj5BSO8teqT5Mmvv33nZuPubKXjSMXqYAR3Q9iGb6JJxzufxi9U3aLBifBwXxyiCK/4xH
V1nWXT8cg4Gtw6nr4+RimQj4sVLce0Wg/FAbH2JpNHxpZ/gtRhnG1cYtDjqPL3ZqLKablQMvMLBq
+jpP8vvuqGnhADeTvEnvO9N5CBVYxnMW5FdqNnTT74OPUpIMyUMQz0vpbPKWsVH2l8TrV1EZWK9U
KD9oKT1lFcsSgLhmlsqgK+0CxbviYjjNfZh8l0EfB/tqmP5jmFJiQFzNgEsfXUpneJKPnHjAzWOM
/D9lSx4SUq7rFleftXyAyRh2k2ADVT075L2Ahs/PtTSRGvahqN9TyfJNxGH+hiy9fghldihDYGk9
uSSwH+8zjgwFsX9U/+aPxKxHDxF2x13JZzgMuCsQCfdo8JO/P7BzD3qRS/51I0fIp3ZhRuEOFI5x
f8zLWK+xKKwReHysCHThlmgjakjDLzBbmrYdciUX8BnUs2Z9YD8GlpWMONGnlftDPifabtzVlNmP
snVfB4h4+C0mlwGwP+tlb7KpeKohFkKAWBhm7T55U2/vR5snGs/a7s0t0IadAQH/NqI0++4N4spv
I5pm1hG1BEpd87ImihX3VGjq3ogSljTybeZTjLWAyM+Pt1lm4JS8FkjnIwY3Jtxajl8s5ayEZ91+
cmN4w4r43vd5/UkfybDDNKcc0jb1lVovGD/dy8iijQv4WcOfY+PyDbMF7Cbd9Em/ufaOj3R4EvyH
3Yfk5D/U3PtDXrrX9bno4MJNMOxgUSTRe4Yb8yFubHGo+UEe7Ap9e0cj0WdNWffahd1wzHIDCZN4
6l7rrA2fp0BdjkXki6WfilOjifHaWIkHOV8dMZLl2xbEZvpUw3E7tBiybvJYrWBaip2sE4UJ1gVy
BI6b9aH570YkbVahY9D+dg1vKsVaxZ50CeYi2bpanC5zG44LYFm/virxl3Z0YMQlI7RYP8TQ+t7b
wqZemVWyyfSCNN7sdaygFLqMAzs66V5qvpkUn7KxaD+NQNOvZNP+kKOKoPS2ltEyibfAWxuPURCy
pCsCFc2F+dTuFL72VvECx4VYgHbGpotmbvoMU1YLxVu1QYnwyy/UsjyLwPtdUs3yELhKTMys/gI2
1/OZRdJs5TtetvJ6GMI41uwdq/cAdIMigeyMMzRyTxm8IW0WBKny21imSA7m5idDw/8DjYxiZTpB
+fZ/WDuv5cZ1bV0/EauYw62yrGC7necNqyNzznz68wFyW+5ec591dtW5YRHAACXLEgmM8YchB3lT
TOmE2WRXvqgxuDgtMtSzHA0t6Jvz8Axv0b3tTfu1c6P5jAICDLaqgqKkhN5Xy9dvTCvzAoDJb5OX
pr8abX5VCsd6nduoY+Vptl9CNjAbgLThyc01e+/mqrqL+mGAQmKkKxWWQVx53aYUNT1LlPH0NOeu
KvrQPmCNiK/Re3sQC0gZKPtsL+4v82Sfbw/oSej4WkioRJuCSdFbi4W04/rHOZr941TpwQo6rbJE
KMLGjEvNFOwBGc50gyyu1y8n1f0HJTjn9nqorTpZ2UOII4sYcDt2VuAXwqNmYYF6jcuwMjjkWBXI
rjS1w0XhuzOutn6MKkmg9vGps8t1RVbmFtEjC5MozoahTrbsYl0hMvfe55V6f1PH1o8pspY6EtJP
ZDO60zzjDF+X3vjaTUikmr2l7s2gnqAB8k3J4od38I6oFMv6sSwsG7G+5acQ3MmWpUXqKp5KbyOL
yvUIYjxT4l+yJN2H41eqY85JEwd5prbqq5957S4k/9du2aGHO7XxvkVO+x7RqtW0QaqLvaeHhSD+
EWLBOECysIuJavagbSMwmadLM1Uz8rZFUa9kDP41zZ1dtys3yfpzgb8lT2AE6lAZz97yKbMQPJjH
Q50M9nM5oqKZNNkbJNppNw+I+Zi674vy07iArtPsZoOpUxMgFoQMaX1pk6nka+TrxoPpa2+TaenP
Yz4/OY1u/8CL9MDPLnhLUKpfJYBDTtaYOgfsqHSqN6hsqZ5hYtTQ2JUClmzEp20Mi9VcYL3S5bUB
CAta75HbRLIOOkyQLjGmcHyDOTNsuRXO0ARU5JB0/NGXffHIuvE9e3HNV5ByTtD3Ayx99NXHyUI5
zInXKGz1ezvld7SdHTUCKZEU/KUFtt6yEzrErS9iNgkUoUVZdcNJ4lQGfqKmUb8AO4jOSUfmXHaX
KsQxrXf6jWzKSaHW1EurH/HwFEWy3KkUFz15/icbsm3dfk61h5Rb/ENa88EUJnIoAqD7j10ZD5M3
fu5vxHP6z/gZg99V2nuX/gm1ojjf6okPuV/uclOxwc0/Dqh/i62vPMLcgPBS8j7gpyG3a/dPHZSV
Gx/NsZV8Ka3194MzD08oVFaf+kV8SE1EYKebU16zaTd8895y3PChNKe9vLO3pgd1rnMAjVLDf0E/
umfPyS7DLtPk/h1kVbKeSU6alcLNAl/dRsIN2HRQ00kbCloDYNkL5k8Oy4Od5hZA+Uyvvvml4+8r
tA9WToY7kycEDuYwnPZTjW9Zkjjwp0o3vU8U1GVwA3yUXalWUSRj7SPjVbSa9bq8SUkUHP9+xsg2
wmwaCaAatU1fiTeq3ijLIar1M/qhSC5qMWlpywBgonTDDjrtuKzH2npIrXb84rv8qmjMEOdvElX/
Ll20ow5N/6nGLF02r4eE4v9JNrMuRdMDbOMWZacBooDLJ2GxNd9UVJL21GRenDFK+aFU8dYWsDl8
nfM71RMmyQIDXCj6t87u8DoWkI+LMcOH/UKdtiA2aufrX/3S+wftjfFkGykqhiY+22ISSiAPoWnX
C7fM9q3WTG8jrLgV0GL31HQ920wNNf0oV7Nn31Rfw4TUHRUrChvhUVeaF034uVZj3VJaDH4VQZwe
ZFfhpdltO+abWQTILtvy1U2Ma8MqDzsDybqhWQcjPunGYAUXz7pyVl0MiCd736skHy+edUb+Q0Es
HG9N556th7OvIqfbzGMzvOAPdpDIdeBkAEtFcQAJN+6wQXhO8gaSaGA81aqOaB4tg4r9pYW803cj
RKpn9CcEtyTgp2E3uxhx/ghDXf8yRcB83VwXuGLQaqhh7msEtAAW04zGLlppqRvdyB+AmGThQ4dR
h4ve8BAC3Js9uziwoToi3El+h6wX7zQMj8jyZLedzPAN2gapSKFrx6cnPyHd8ael4Snj9vqxWuUI
RNmd72QXYj/BTZAgdzg1cUXqFoxOrhgxyGmrWg+TU74pzfzmKUZ7H9aafuvwJFjIfrQT0Qf3w/am
je38telPzlBWb4772OseaZM0mV5Tg7euQBI5Qff1n5DHuvRbSWXuqTGg0RA7q7FQ63M+go99lreV
AHEKiX5QosJhm4b8BVAI2SOREbGmeZsZf8jlXwN5icJSX+MEKgd0zw92Pk7cNzr6amNQPcmdsZUu
w4mG3Bczgt5l9YQk5XzWNOAuIvNtm/da4KrHgJ9esR2MiRqTVml3TVWlQk03+1lj9ZDhKa8qw5PN
N+91RG8F2Uk9vfPQatq1hmns8QiIz0MaR+shzZTbMUeTykIZAwdEtzmWQ/XE9hBRVsUM/dXc1Na6
b6P2izxoZBXsJLZPWd6RgnD9cOdGlp6cQHJoWzNz76FrqLfyGxmn9j1fP5VcK99BMSZbQN68L7M2
r4Mh29QWd/4JA6cVeq7qWUty+wbrxxZPwzB/grT0Y/Az+4cIHcwmWxZhYlffAidM9j2psHOhxc9W
VQaXlq8kxVn2j2LQqsNnn3rhXvYnwIi1hZ38qA3zpfYmh1QMB4NnKCxKcToAWpwClc+ZB6gcdNO+
mwE4qdVKz8J4VaBVs7nAkS40PCepn3sTlHDksQSS/0inxcPv2ryOyoKe4VHJ7cfgqOcJf+4f3yBU
uo0V4F1Ug/4cyPXy3HtBfbj2N7lbH8Q1vKkuNtVccNXOMk6jOGR1qaBsGlOwSOGQfOq7xDROtgsm
5U0OyEMiZ8hTZCHyZR475bqr+/cLRtsYc2mU6Axr/uZ0lrnzhcJR2DcoTIqfYxQ65RIMB6yVxg2f
1HDayn7S9xStFGSkZBOlrhtsK+tHPAjSk5xeO8HzRUDAK4OTOuDH9zaFHnwQLugGxSHxy+LAFj1A
ushVAfr2HVAEVuoR6FXGW9IH5UKefmpfJnwa81xVXxhGWeyQ1HRvHaW9k9/LJOzcWyBvd5oV1lgF
DxnifYjZZVlZnhphXD3U9dKtLOsxK5PmvnRmFMKhaExYX97YpNSWhquWLz6KwOsWi4etnNT90jvA
BfNBYphj3bPuqgQypN8jR9FN1t3HWOAX9qXFFdiRaOF5wLNr1dZKcoN8ukHiQbsBBW6hczsGX+Is
O6eSh1Y5897wgSp73dzcuRXKDuaMDdQr1pznBkXBsz9b411sZz238PBNMZPpTnZd+pNu27AlPIUU
1C79/Knxirs9+SAEQE6XGk045Dda7+/yMVBerTlJ13EeF0fMXsGa+xmWQBSbv1omArlhBpSghTfn
GbxTdiPujsehtsWYB9eIzEVZzdSjH66rYP2IpfdlGdQ6hrdmMefftHn40E6o/631HvUlw2zL3aet
akRudjQPc8vG6KYcdZigVm4djRgxak2Nz/IWRY0uPqrF9CJvUbKrUDVIUORaL3cy/Hur09A1xzrW
dyTYjLd2jjoSV01wxt6yPjAbgx0Ij89BAAhDbAQ+QivQs6ioR++hDXZgm9FIwme05q+hXl85x9lI
fsoVURP2wWVZ5JjKGRa+s7uulORyabI16ClTArv+g7FSKo9V4Ce3ksMiWSu1Y9RrZ/IKULrwWspc
OytK6+5qXwcy5wQVUs0uPhxh44CbKwelv0H66J9p4L8ahl3/MPl6/OACHxROrL4wOhXP1mU6R+5W
Nr1EHY94DH+VLTmnKZrnKZ7ik5zkZX6L2FwWryhnqtjHzOqavHRwamc4LmQtclyuKLnKgxyQZ6Tt
wqOdZTC6Jm9a+Fas/8BHUqyzzLhC9K833PvShMPqeoCoZtVU79OUnDX2guk6qUGp4yr0CEMowJT0
0wlmHhhD0cNO43LilpXzYuGSXXZehrJhYt0nbgs8MMLxdvDb8FsNj7drcVCwqPtbLCludAtx1c4c
f8pxOdFGH2tZ4nx8i1Dv3mFt+MUJhu5BE9Kp8vc/8ywssYVZKDZ+9t0sIF8dYgVytEjJq9ptxg1g
jKKnQjXXbQ4eCRIezLNwW/eNwZKw9d708NKtIsO6VZP0vZvoWfHzdeVrAzJoT424c7BX6B5pSAUE
2YhMlDShRfSxLkckH/13I/BrpCnxKrq/kL6srgBIZ0PIqSb3HzdFcCFhh3N2dG5lAAAB6aK1+eg2
7S8EkqevluaTgRlfGsyUdjPVw1MxgFbfTvR1PI4SkuePE9gkGJNhcZIoNdlEt7k4SZTaXCMuJkfZ
m+qbLk6ylWlh3zToandwVNt7yGLlruI1lceo7i5NLXHGf2RY4X1TZzAwc4nGrEi+8q96o8KrPUZR
r2xLvYt3Ya0i3ui34842tfF+gA8kdxTykHqJtdIrq9zUgl+LcPRElvc9ojZh4OYiIrenEqVG9iGh
Uz2i95zfG6bFAsuImhPrrfjRdpEaBnb2hsOKuWm6tN02M1iSELdMl1UPzJS+O8ZZjXxdbzdoDYmE
cqFrZzBs4UNisgfwfeS5SK7A3Z0aZRXUmMLI0UiMBgqjoeD5poYbPMwNpm+VndxNdpPvE5+c9zOV
+mQXpojFGCpuBRdIaoHYHzUL2o6kLck28qm/23Nv4raMSjNccBcAJFzcoFTQOs1QdpJNCYG0sDvC
Z+BB9mReiaCliI9FvKVhC3GNlyFu+6/xRoYvdRQWya6GJXHqHUNfKTl+waAvp35zwVAXyRCRFhU1
Xi3CLTTNp6ORLeT+NsctdVdS2VpGYgdstE4OL8M5yh2w3PM6+YwrSZXeyXgrxlYhh3+8s5G2PVBQ
fkNgSWCI1eoxrjpj6xUgaJFobLQl4s31Ole1eWk3rOUub0HPsKyLR1YpMsOIjhOMOQQAuOOtArbw
95gC1fcuIiTnPnUEtI33rfjRpSkHZZiMUDJrVcOU3tZGDXdfLCzHGkMKLzONdRR55GY+1pfyjF9R
fvA9Ey47687LkvMybWr2+sUnvYmQH+PTbKcA2vDcjBsTRXTK2fR9OhQDKmC511xCrgPTiMIVzseh
ccT19pufUeuWNZHCCtoLDKKLNMT7xYCs+TsXO2/R6fjRcImW1RI57IniqRzwNEy2fhZuiutiiuXN
LQog5nawoD7If1gL+fwcFxGyVJ2DuqVTblAStC7/OgVk5zILp3I/JGNwN4WYiAzThBmjgsy6WMNH
KPobKz3PEGt+iWKwUt/AJE4wLdjkh3xBVrFKEfmvPMCFRSqHG2qKl+FrckBGV9msLl1kxi7bgylU
6kPPY1O+7KcdA64srAgixG/kW3FN7KKN+ORXiAK7eaVsTBthOXRVxRbbGb+De2KzC0les8C5BpX9
jOJMgPd6E++HUDXWsdDdkZCsNHWDE5jb1VCVKDDIpoINoYxIAfu7bia0YyPzLA9D1f/KSV/srl0q
2KhzMIUYgJreq+zPMw0OgV0j98rl3SoLT/IMca95bWYIR1375ICp4+NaUobcpHmQHfSof71+p5sM
2TqE4F4j8UOI0CmHpCo52RBm+PUqvXtA2TKhnl5QBPLR3h3Zzf+0ERcvRv9nZEHJUwc3eRqM3Frr
hdEcVQ2oaGN686IXuGzNmBC0cO34ghnzkI06zXH9LAFlEkbm456W5ah5QJQdF2lX2pv8AQH8EKxv
0d1mQ/TNNCOxVA/TPUoZ/Uo2W5A6qzwo3Z1sOr7yw3Gn6Fa28ofZs/AilGmRuUcYqrUR5skMHfMz
oZs0F4WBvtydYQxJvayEdlKm9dGNVFaijJgvu1DfqILHINkKktEgzy6HyjK4pUePsv8apuh4txt5
VUPwKpqzFtnrSyHjr2Ya1LvB9LJlnzXBAzeUGDfgcPoH6bzT1IQNpNchXDjApn7Oxvgr5afxUg64
uwLbjyjwtM4WcdP2xkg8E/80nNL0Usk29lD/TLvcS/d2Ruo0seqvvT6Nw9cZYDwKUbAjTVc7sIx8
P1ybRTSRKJbt3J9wFWGH8W9xsk/v1igoBCd5n7LFzQrKuc4NsHQX8sZ0vYHJUdkMvEBfYwbxHnId
aCzUQzTzNqimYu1DlV2hRJtfOM/yLI5ulcgpb6/d3IY+hyoz8b9DOyutPoW2aXQHBvScggm5T3pF
3WBtnB+VeZhuQrX1eW5jidC1hb6ixNs/9T1e4DMrsm8tt/gLuci3tIVh5yUKt+N3F3+5l3qozGVX
u7gFkBTE06GylyH4gm8KwhzpQBKyBny48aPe3+uFbn5hU8yeWkTAZ/qOSv7wkHhlt/f8GQFovTNe
O5PaiAiYYhineHSUZ3Tw9JNjcy8DTq4cXW6aJ0Xggq6Hrn3rmik7Xnvk2adQWF0rfMfG5bWPLNXK
oSZ4F9VNuek8wCqWnc8PPd6Odx4ancCZ54dBdaaHsrF6dp7aeCObdqmEe521DajAsK2WRv+s6UP9
RQ6aYi8ypmS7ZZNVGze42fp2CfVbdDoV+EdysHZYk7VZcADQi3klCa8zEl4IO0dxiz6wAtiSAvNR
tmYtms4yBDfXbjcnyQ/ZfznIWRjmFMt5TkxWVWp+U4CZWtgFW0BX97rbjl/kCoZN/4KYNSikwPqV
JktLUfNfqJAjHuPPz55n6iSCavMMTC/DTFbt15f010w6MvdXiXCy8obKRZgdtG3seUA7ugbReJw5
D3EXTa9uvM5E1OTMv6NEt0mm5M8oJaqUz9f6iJp7pLzltX6/Yh2FKz+D56hMKzdDOnceY/NLV8Qx
7rg9lAPRnAELfelhquMIO5+ivqflTBiraXaJIS/oGkj10bwwRl3fB2I4DIb+rPXtjZx/mVE0mPjA
sdukKFkyY1oNPR44Fx71WIB6KXtMc5JxJIcfk+8R0u/F4X0JDHQffRqUuOVwKoZDP3wfJuMDi1LM
dieMbmK9uu+xctUQumuhVQ6UJP+qBYD3Pdh2a+3/erTL57vsw2bkUOa6tZfrBdlVxcpwM6Ko829l
i0Qz7ubeVnc1bmDDQoYAe8FFQW7YP4blgB4XBTYfDnc5OYpQ5WXyREL49wx8V1FiZ2eOVm1ymAN0
ui+nsl2KTnnWveE6qdzIc1MJ00uvreTEX6Pk8F8xshkofXJAX/gty7z68qcNff7TiFEFpxT4nn74
tz9ZZCnUtM8vk+Qfcs1XyAlDlqMD7UwoQZaBcGdSXVAJQbHvIj3E71l5P2DPwSiyD0G4ufbWbqXh
WytCLwFySCjGZA6Gn0ZpbRsBhFp2c/6smoUNSrt17qck4uCjNs5i8dKI+N7GrnVzCffHIN8jU42m
vYiPxUFtDFJXbaSv5Aw5EARKvnTEy/SV0u/8UhHGOeAWhOOB3hycvMUixu19pKFdowXjI3ozOwlw
alG89d8jloyHZEENaFj5SVPetolRgQmJs+81pf88LvV/BiBX6znOXOgIlE7xv672haEvKtWL77E0
NQAZYS+1eV/fK8NX5AuSFz/py30vLEykxI06KqR1xmxRUebY5IPjg6mpM2enT+nNXPbUQjXXWk9R
gvvciK1ZWWNvV9g2X1hHLvzajm/i4CL7wAPdWAgTEZFIYOGaYBIJLZvcQezrrM6qtcwdyBEa15Hf
Yb/nwAEkBZLkBuWrXnBD23EhsbuSTl1N8EWHCCFy3xTwjPEjRg5LJrat5/8xDwmSBLeQ5sEnpfdo
B86rPtXZd28q0Huvmsesp34BhsrbFk0RLKwCxB51r+gGjB52cO3kvkx4psscQY4+xsK1reH+v0d0
VvbU1HGLxWXX3F40fEb4S30P7MPVQkDMUvpH9CGqqxz/ilNFX65O2jZUGzb3XRRucq0MjqEyFkcW
1c66T2rl0TDgkehD6P+0cPLWjJ/G6KLSqVXqYyrmTOEcHNHiKY7+YDpApX3/EbbE+5zu+Ncc+Tre
gOdk7EbPGjf4ExhVbY1+BwafogjQjR5FAHRzDXKdtOch/xmOCXsz0fIRGJkWch6b+fw4FZjHfMTK
/kuI6Q9nVED3ntvvNK2zfyS69VYgBITmphZumkqtDp0xhHgDgNKgVmu+idAqn+eFn2a/qMx5Dc7L
Tt9uUXad1jy7sZvQUNLhrlg/xLX1Ndfc8FvZVxg4jFp5j9XucAhQZ1zJdFyk3VEasP6JG+MtinsT
3JI27VQfYZlIPBRxPStJY+CkgERT/Jh75A+VuNkHqmPCZqX8xhMLKfhGc6qVHVYsRe3JfG47sNAg
v1EmLAJ0FdMpQ1wR3GGySnSy5nOkoP/LQNtZyVE4ti1nt7QOoWY+NIYffRmg+92Sxse9BRX/tyHE
sKfyp24vm3b55uvkyYIqRxM9RWqSO0r4Fg4kNV3LaE5R7BqP+ORsZT8addwHE49NtLiYeBEXFNQC
0XR7Vxe9f5AH2019RKHN92Y1xTB8Oh1zrY+QGtRGtHLHcTHwztdT6XcPDbeOm3bESU429VnvWcjh
FRMkyhnMSv+gFWWGBR1mOnIQuyCScpa9lINyUtLrAZZiSrH3zY4djFmNfJVmDPKc3vmiVEOyh14R
bsMqaZ7tmi1IlTdPvasPN41wrxP6haU4uLYf3XDDSHlUuPa9HMhVBYy4h56F5utNvAyFSCGiL+H2
0s5c7UdSdM6NL+UMxTzEm5dmG6u38ioonunnIS42g9IVmx6a7A1uUj/aKMm+4zjwHPpF/mT2lbZt
be4ccTz7D7VR/FtANWbdLu/JTGpOsklNbGGh+f2MfB/8pAcW0ux9mPyp8S0awL53QaQ/DQ02rEHG
FyLmubUt21xH+mOMj8irwxUxhuZ+hmwOWE3XX9BJ+YFYwXAuRcVH3o/Dvlsbsddd9EStaUA9Yeju
4/EJTf0Iqx+9AFmdui+9be/lHwUThZ1wihxyn+MswuosP6oCheDCTirU0LiTrbyyvL0b2Yjji0HA
HO0XBBrG5ViG6vbah1ng37MsQ28WcoIMs0YbPyDWL//jrD6npAMhuBFwUgrI1xmXtniNeuoO3C38
I+DI8GEovHljeTBm1CFlwYjnFT8mh68e+wEQIbG6CcmlsIAVkJCRUTJ5wX2jrQcSki9Wz74jVAec
kjrvGLqIWvVCSWpOVYpiRprgaMkNwiDMSMPxU5jsl2FdhuQD5drptQIgK8MCLXm/2vhxNUdcTTZF
WAnefDEDLz75Jnv4VFYgeWC82BSMNqODiBZ4PLYCSihseN3gVsO+4MnX06Xst5K+OUwICi2TkFV+
207aSp/KYi9HR/6YCrXKL/Y0mve2PwKL4WJ6TN0V0lewls1yph6uuLV/kM2g/4VnbQV+hTfkB9YK
ETR7UceoMc9BFr+ipoa0g1k/TwirnRHlbpEKrKLXekS8Nu+LaYucRPSqu8mbppj9nZO71IvKZC+7
W62a9tmIk4ucVAUjXMLSHw9y9M9rq3HBkl28ZpNZn6+NzP5b57T9XdIWw79dWxfvoJ8FT/Hj2l3+
qg7k2AzjODtGiEILB1Vt38+MkvuIYyhSxCw8Z2OOZ6MMRATDX6VGgrCfiEZglRE5e3TTZh913T3M
2+hsam2nreQUOEELZQjN42BW1g4h1+cI1U9kPpWU8iFySb1aW3gLtWW+U4qS3b/faisZY3mWe9KP
HUbs2cHQ3Dc8s5B7ENPlIfk4M2c7XZF5yTNz3ORCeil0Wbv0TnjvmIN2b6bKA7tndJHCBpmEEpck
CemktvZXlJwso1TU7dFBdcxlyj3rxq3qH/lgxV/FSfn7xCRVIHvkyRx2P+SJ9vtEBP+vYv7bS8gL
gi498ZmyRFTQwlKGctqxABhfi3zcpXkbPXaZqEBpUbmQ/TLMNxAasFk8vfJw2YV+Gj+CU/uPME9c
TYapffcprOoVNk0hstLXq3286DShVj/+eTXXU9u1fFGLMteqVLAvDiOMyJIJfoMsZMmmZbbKUZa5
Um4vl1Ept3AdlUIOk2L/f50r34Z8IXll6uLK8fq61zd5fV05Ony8jSlq+y28QmeZWC6YCc87WfFg
3qqKbd7Ks7jBC8VPzBGjFjHQd5GzqDxdXeRzO25loC47m7papXbdnK6T/18vKl4tKFLz9nrhNk8w
spWv+XHhS9//5qJyfgqw7vJuP11UA0msOuHndxsaKA4EhnL5CC6xf//5H5+LvKhrq+NWvvHr3/x/
u/Cn1899O1sb3UoK4Pdh8tKVsYptIfJ7iouHLtnOcCubkOEAfGQ1zpVCia8pW/++jKiPCOU+GVHo
4afp2H3+x3S3yj9Pb+xiKS/2MR0HknlRxo16CjqSmLbANiTG12yeou9USdnGokiNZqQLnRADx23p
98lDQNn5X0ITu3kPHW34ODJ00qqfyTAsTSdKn4zCNNfpDPUDL1b3APAP+CludY+zyL3V9TSwI1m0
3Ox/FuhB0ZNl25bl0UITZY1ZHIyy95f6YGIuJuogVt2jUYQaoInT64MMk/1OYGGzo+iUTHvsWjpU
WQ/y7How8ECg5ui+h1wH/gqWTd81ymXmgAWkCjycEr+G8RB431AYbhBG+d2MgXMX4Fcd/P56ZV4X
VBTQEElBDEX5JOwghxsWj9aDj5IYUDkcuE0h5oaAZPqFpDxk5F9oJMaPUIDbx1p5lttu2SiVZ7kh
L1Cp/XMkmT6F/T1HogH4/v3nHLnQNE2jeVSbF3lpOw/cjac46N5Pz/+bif/6nvAH05fhiJOnqnbF
Uj6dMCxQlsj6mzfyGYaYJwuy/gUYWnb03Ilvp2ArhKX5OUrTTnBq+xe2L+9R6lx/S9s5BwWnRghY
jtreU33rIR78VwpK4bdOBbI1G4OL0ilk9mlGvE+K38bFz1F1i39GMRE+prZvED94cEP3VY6DZPk8
MQ4q9HDEFfv8l5w4gILdRMZzM1v9TZP4mJkjkARuRoNYZfHIHP1n+Q1WIu9HWwbJMyWCaq27Q3Ji
t4RF57/MqcZnaU3xMacXc9owT05jVWQHpzXmjV7sGlPRNyw6KtyEXOvQZ70p5BOQc6/5jYVU1d5S
FSkXKCjBwqsXZVn44vv0WqIn8IrNvLns1S67N+Y42c4JPshGJsRXwfKiPK7O3no2hS/kOCa3jTNq
FMGH+Htp7iWSS4nSeBnF43THst/bd+jKbjLsnZ7s0nuVEZql3xYGSM2y+6rkk3GXCKbbXGLIhhUA
xVtasr8IC4wJZh6rpdqyTFfwmdyYqeYv5bA82KpB9T5T7msZEscvo42xN6CI+GQ0hb2v+kDdUeqY
zpZnpmvXiZvHZsIWJwS19xXhoVNRi/1Zwj7eNNVfZTE9O30Sv02TVi9TkP1fAoP/Zpu5mJV0fb2R
v215yO1yRGiWn7pTfLOivD2WKLDtVRYQi4CkRPswTaj+e7dKTyrvG/KkBSr1cDQXUtc2jrttpLnz
wZFMX9Twyo3TxQo+mLN5pqysodQaBYe4Bhw5de1THQCRTBx93MUomj0YrvYTgYziLkiSaVno/RJq
K+W9P88Kc0IBKEg6PGPF2Z+jLBfpYxP5PvpnXKE23J5c/FLFrL9jQ2bFcv6f1/z7Ff+nuKA8Zk6g
Vt8AWKcQXUz1C09zRPaaYUTdmKZtZd3tWOBzn2IHuvSruV9HrKnXQ5PQxitt27AJvJXBQxWg2aWS
WKyrRPuCUFe2NRBaXZfUWBBG/Epyz1sXidHvwywsn/TZOsGwab5aboLAPLJVJxs+4h1+T91CDqQZ
N9tptLv7HF/UY2ljfS6vpDjlHhR4gx55ae3ayuw3TeoY/5jmqq0A8aEZU21Hm2cOJL4nMrBIKKTV
DwmJz0PN2RaZNa8lY8RuglDs79KjxM+LSQ2IqSKkqods1Mxq7HIWlDX86Ji+UfYFYFk/jSZOQ93G
1cDZ6eNard0GyA+4dRwJ9vPs23gGUMSGjYziTONXD3iTPeMK+TO3E/u7Fiinqmq4w1cmP7HeAKUw
AXGNU4+lRKDiKRUfRqMEBeLb3hI/yPpszQGYfRJY6842qrfSDLd5FjvfZ12BMuGU8xdnRrWYfZS2
jbW6esTL+6c1x/6dE2bIHMewOnTd+tYENXlnr3Yf/UBP10PVlGddDdK97irBfrDHjp2pHa2tXI+e
rNLARpaP5Lsy+9h1DlS0xZWaNJ/fxd8jDDhQVWuSpW70NomqMTwX4YQOpjnaXy22vi63zGeq5N3O
mkfsEIPGeQ0pR5k7LztJ6O0wlsajZ5+kWrBsAGOTIzOCamLkU1h2kgDd8X3kjzk6ZEwYYtwRkxFt
lNLq1pRa9DfS6ivJzhjqKlxWWHje/feIOSryA8j6OmwRjlrgD4tZSI5hdIBV5sBngiDGxuXSrxNc
iE0ywGvScrMFypiNl4i0Gg5qFZYvFWb2G1JsHSu2UfuiGEr6HlHY921euk/Yj3fbpCVrqtWm/+AG
+ffLi3TzWxvOw6NGMXfXAFLcIozuLC3BHgTkd5cZTvglcNLmvjWGR2q35auqISVGcoKnqWhq8PUW
Q55458wNrceaBK/sL/TK2Q+K1sIgscpXVAsoIbFGO8pR77VAz++10wCDVCou8aHrFa+dJeXq2nEv
50An2+iDUj2yTSxvFRdNYWyts6dCG01IkwWy2fc8RdcFHpb4n3I26wNnYW5/6ouTBjv2Eqm4a6EO
3+tylRUTt4qP0pgsfMmmPRbhseseNahJx0qfSeLl2WM3lhBWRBdg5pa6izi9hlyb8sxVcLLu4LWt
/hpI1WJAWx2TbYxu4YXkVTkeUnFokmA8WC5sw0tnVGfLStPdvRy4hsgZlzg54sgp1/FrOMhRF0mH
YFh9urY89dLEW6C4OK2iSrMO3FSsgzy7Hq59SRg/kbiljmjVeb34t5BrX9P4v2NaK7jMm8bxRwt/
87XGkqvC1/CfIs3U29K8j5URfE1pmPscKcwLTGvuMgzokwx/MCBe11KuPJN9IsIGdXWU9VzZLw/v
3gG/R68Df5eNvbt31qblG+menJBxUb/H5RJLntZVV9e+Dv4QpHflqy4k9K/9jbbxRiW5KOvLbvhC
CTfkpt3PvRAQJnO7aVxUrKFJ9emWkla1uLSjKSzOmlMX5/FjRPbBRg80XAr14iznxCb2k5fOEJbv
+v8wdl5LbiNLu30iRMCbW3o2yfZG0g1CM9LAe4+nPwtJbVGjrbPjv0GgqrJASg0CVZmfiTs01nGX
efCbLvzkOkO8VVukLsauG3BjSyAPg2H6sHzrUVDr8H0fEFD6EdomA84cIQltB47oH0JrTbHX7HXh
zfppA/Ac/RwrtKy1E+MWfxN6vuo7k/IiV8DALfi3AblAWsTzuumnBPF90IqC8xmAhq3nAdwt3ECQ
idJ5gytaejOu7aACSPkHgKP03a5wu6rAhQZnGk/sETdmmXb7fAR4qrl2/gzPJ39OoN1i26bYvMuy
4tlN+vy5nv9q7MB7lEY1eNZdlWFp4Vg68vo6xXWg86G7HcpOSdZU8l/szBjOcrkIcOc9dLidtOQC
t09Ngbtvqx7S+U3BX6T9b02vWDB+nhmvb9L+MtqgQpllfncXerUH21YY63Vv/Y33RnpsA8NeeXmq
7UTbt8Pe5ar5awWNuUdWqVzdRH/l7BrXXSx1SK6ht24TbOuK8pS87EZAqutk0jDSXozNpOnVbXOU
l6Q5zD9Gb81oCW5y1To6+rL08+sV26fxO7inv1KjTT5FmaOtpzkznzytXXCrpAP82m3vdB8v4BCr
QTSpbBNftK58w+VwWM3TWPw11RhsajCJV2VN2SCN8PMRKHsPLMBp+td0Lrut3mVIiTRBD2id4gM0
fWpUy6gGD+6xU2p+ugxeJ5AU7/xmuk7XqmCgQAmTMwvD7FFX4NJUeYWSsz1C4ytwtqxz/wAuZ15L
E3icdtEt7bO0Oqy+X1qXTAaRQaJpr4XRo2es6g/X6ASOYe730120DOpdWG3rZjS3ERUBkVCwcElY
l05b30kTS4gnQ/WCJ4yCsrfYmXmPobtQ9fF8wZesXo3DXHzkcWXtvTnstz3vj7Mx1P/kIRAqORiF
2x7HjG1jj8rArT/9GSF9MopwKbaaqu9v67niufRzhgz81rxNA0RHch5G/+a3OAm5fZBjg7xZZaP2
2YcKsL99l9uH3y4ql7o2G9AleYNM9/KV//dHWMu/toPJhqRph58daJBGqe3XbMrtdWdM2qFvFIvE
ilrvdOxvtirs1dcgUvRjzrNgLU24+u5F0e1P0sJWwX5OenUlM9tluhqAog/c6kkCFN8HsWTa0zma
LfQDS/43KmWqL0DWtxj2YbQ4ZeFjtxwSAFeb2Qy1jTRlQEL0ud+ZLli924RQg3pNqRVy23KR62FE
Bq1u8xYTlDg/SJ9cqfjPB+pOuO0HqqbsI5L2jMhUtL6WSz0XMzaqSuP22i493kKsq73DrX7aqNoZ
RHhxkfopmYXsCRmBa3yu+Mm5ivUXKc5KQNCgn0eaHplSS1fuoRit2RvXZwG2opu8SHqT/bhrK/cq
3i2jetujnSin1xg5/Rko0NhaJl8HFjBtkOCv4cyBuelHMy53oA5QbmiDO8MIMM1tymA6deYclTs5
Bbo7nUJFg0SP+BgJNQRJd1A994XrQu+aFJ4JKK5YNhbzBUImVbwqoNVGCJUAYe9b9DFvfSPCjbfR
29n/Ja7/w9zlekMAAkMskoNER22VbVtQFtrn386KJtE/j6qZreZK/6/Rcembl9H/HSejJCx+xP32
GbfP/T0uQoOtQIh/yVWKDshotRtsDSLq7OQr8V5PNrC60a5cmk3ewP7pHMztwy6r10uwk+vhk6iK
3ILlclCUfwTLqN5+YcHVPZaaedTx9X6P62G8h7nxd+lOzXuE991JtSc0iZbBCBe8o6q5KWRPRlM7
cSjJa85WRnPPwrYvsxEDWIK7cV4wAWF5x5Kyfs9jBYSnOgY8tpfRuH020eR9lNbQ5FC8rfEl9Jz2
DbyO9BZ5az/5qOZ0k+vBo0XKRjHqaKfkUXemQJudMDbDIYlC5bMaFexpjNb4gs7OyTEG8x+j67c5
2rR/QaLH2om804tpddG2CZ4XsTwszIP8nGtokCwtXUFEBXwB/GNpx5PeUtGd4u21uSioyNkwKs5d
Exn7a3YpUIZp004DgnGDBnMP7Wg89bp7M5qR6ZzRdYzWbmi8eE5ig1DTqnBH+oBlqKy1fGX+J1M1
7461Trtin5mcxIHEUotiVw9zvZVm0Co9VqHDPzNOG1CarJOW+eWLeJfM04MNQfur7bF0iKrSfosz
Y9w0nmE9hGVrwvfUrDul6IKzFYLVb3WzgJZVueu2cMaPKvW/D8jnfmuCYu16izWD5gx7v2zt12Fg
Se26E7ybqThKHsVL9UcEbMcnlEvLlznXD2GHPMHsugM0B2CzkouRSTnOxEkN7LZeh1WKc3vZwPBu
defSTYF7uTULt1r5id2e50oxZ3CNxFVxEGwTyxjWdZgP26RQ3RWGZfXZD9RvRhTg3DfOmN777IfP
tpxOtl5inJxW29The9SjcwHgw6ctZ0Ud9PPyH8y7xgsa6NR02mrKCydsoJV73LiIJzhr37W/2G01
3oXN7D8VVE7uh8YEbVUpT9IV9p5zmKFOrMxA8Z9kwEk7b6MHDfvtpU8OZWVXq8QHBjdS14kXw8RN
VsX1Q4D09jpTucvriURmUH5v8KhddXZvv2kJVttV1Sb3BlqRx7ix2MCF5Gc3oTtXn9zSebNcN/+n
rwG/H5UYyiYqgzP6FepIPhUtsdLCLk+z4vCp8WMsqcgmID0FsBi02C3USQOFn2msHLKkD/Ei/U8o
VzUUN32NzHlaJYU/7KICP6Z+rDMVil20RonkxcaiDQMTtd7qlTZdWmosSJ111h7QrMFbN7HWvk+q
F9LrEzwq8x8F4WE/Utpv6UJJSfKy2jeV1m3wJ6vYx+NK69RuDQkWy3tJ32Sa/aw6/GtvEQEyK79E
WKb73PLHessHnaUbviD7X3hCVAXge7BLRPcR3wbSwh+55hhIEFXKpg1TPKHGzHrt+ojf1SLgiEyq
ceH2OGeL/qN0NYaibZBQX4eaF2yhRI7PRlFPz6GikHZwrIt0ga7sTq7RfuNGLDI0rVB3sl2v2Uus
hKDCrrWApKQRxFN1MHQ0/qUpBwXcKgqNGMvLJK+v4wcHW4ZbRF7DWTWrOLx+D71zP+IFIAGstAcN
bKf3lqZU9w3sxHVvRdFfga8cVbQh3qFB2Puit/Q9r77gI3WBtC4BMnPwAQe36rjy+MX/1C+Vs9tB
tE7RLbLWs+1Xm9vAL+KrpFWNs17u/dZWduA2cSbOo1+cRku8bBAKLLo7kaluEOg6QIBU18IoavDT
eY7hW2QBBaAeGB9KTsioIO0CQB9n8r2+NEvcSbc+zxMeaciq3EZFO0BGUbEhXfszWJpJ1hR7kqFY
8rrFxVVn/dtykoO2lZMgyIKXPLHJva0iNhy2tSm62X03TJvaep2D1nSj+gxKJ972URN/bsBDDArs
+jHGPd3RqH22um/sQaHYh7LOk2e7x+xOQtiV4tE+O6+5ztrGMHR3E1F7+DA8x9hMgTUdpDm1kHk6
iJgXaXpmu+W5q74Uul69eGbDX0lT3me8Hy8xvu8rafpm3xzkkrXBf+8PHdvIcIezDWEBLKDaPdlp
1p6ywcW5sUNVXtHBwurKFwuZkW08KBGZzCp/MQ3vrxJBhk8pfg1oW3efYlztKTWp7eOwHDqrRoLR
LU+3fjOvc9bOsQ61glg59GPkPiTF7tYjZ2MaI5dYwfG8DaSURO70ufyUd/q04T+7XeuB5sz5Kq01
7E/qADg/Hu1YeYRmtC+Q8h6mHbhUayVKwAilTKfAKd6kNWlx8/TvrnpRyFKG+RolrX9P1GPS7Ouf
k5TFiXAqR/U+i384WiOr95xPun8Ukdmb5qzrzf6mypAIkoGmKHH2S23gdKkT/h5cZrZ+n81f45CE
u6GeroIA8jIDIFdnG5akCVI1u8Qd/sFTzT7prmed6uWsqUGsrn45laFoGOyTT3XwUJjNRboCBcio
NbCaCRMVe9+oy46oAyAcE9MMbF416jtZfftFOua2C9CkxJZuGDMWHni3jeHGrMtiZWKzekrYvKMK
8a8zrK1/9AGw+a/R24zAT5FsVCfQuX+IG8rHvjYjSo8E/O9Q+cBb3G9fRz4wMKxPCBuMd4XfKBc5
VB7yRZrSTtivAiu5DVyb4ciKMSkAWP6c8Vscr1M8LvXLrRujcWdd43TGE6KqYwV4QVlRqJ2qk5zF
wVziebi0r6e3ccwQ2rURW8Z1jgy4KQnilZzKYdIj9xAV2qGdZ++h7M36HibDKoSjmW1TXA93UzTg
zbzY4UmInIUjYp9IsBqH20CTdNe5/XKlW79cpHTqfP3bQNbXYKOWi8iAXL3qU7IWKFo7s/q5crBK
jLOmPCR1WG7FSHFOlGLdxJF6EmE6z8o2oZLar4YJg/4PkyTKd4C/8Ov9/04KrNp8Km33O3UUbApc
D/USqjkjFuRfsK7CBNl2qouujsa5RteGX16ofTZGb6fOXfwtrHlw9BE+ABri4IdEdRAUh8/xXBoJ
SFLNadAJyeZjN2DZMiyPyLrJzIdc65DP0+dFxqi/dIGdvqt66QMD9/S91fbTu+XZJwlogyxcp1nU
PVThZJ9VvchYZCfVX8gVrXI+9AtldmU7QXE5asMYvPC4/C4zrYVKaFWz+tz2Bc6tY2uhX530X0xk
eySCZFeN1iWDML3RCSrC13i0rg4YuRaNB03H+qVaQHSzjtuW7sLBsgc1fO0S8yD9EjYZ+FhZC1RP
dTVQdx3uM77tBHK138JE0lhbrvbvMD3NPrE4xRSa3ctDMiEsp1Zjv8FJDPqFJJVvnZJUllz0bcAA
0H51KLwlqb0YE+msggxvqqje8lOZ9oVVG/sqDe2PqDO2pPvnr4qPelMHYeusKkr5ZIVZsQqbSf1K
FQhBggKF3E430TAGEbeRGVOHuzu/yU8UJyvUbe4ix/JRMLH1N0gV3rUpMl635lUZymDX5Vmef9XC
Hpu4ueuHlwZ3r1UXu9mjnU7545ygZw2m+y1J6+nu1m/gkniQWP6s6MeN/4q79nW68SNmyKoJCpkR
bf3RAnevQsUpePecb80Y0z1pepHDm3Y5JItvAzf32kzr7AEitfPEgt06lhMUKSvtYGmlZI53lpdX
m6BNu3g9F0AGcX4o99e2UulflQE/TMQjnCcWXM5ThgXvWIXho1wQtnl1j2zSXsY0nkTbIqj8faG1
e7Uo53+WkzG1rif9f07+e0h61N7YzuMQXZ0m5d7IwrE4sq/7KvfHLG4IP/skAkNR3Lv5jF/irqWL
1mkeQq/4P/QDTQHy4Tn1tXghtYdI95dXsfYoNYnr9ltKGynEiqOvz492T4l7VS86DbMyDrugL7R1
P2TTSnUwNEqtMH0L4xJlNmDsYohcIxdzNUS2dXU7hv6dfSf7lQqryk1vO+rF77T2giEJW9OoC/+u
j8jftasfL48CFsIhBsBTrLwoy05Af5bKZNSiQ7J0BkmfneSApfOPM2n+MvzL9Fu4rYXzzmyAxIWT
ckGhmpcYdpDKZfZIuwR5qexkxLWxNNg4iwhskMFZkJhruIwXvqFdqJxL49pjuKsAQZRHH4UqJHWc
eyEghABRT7bV/X3jJNSoN2/4v+p2EjEHY3nndtm9XqKRhF4+uhVLGQMVtP80F/JbFs0/moK2uzUF
IfdL8M+5+WI4peZmjtpplJLphDqUVjAay2Ke0o0W+QUWAfwGd3jh6aukovTTgkmzj+aUl2cKwQmQ
+DnwdkhY/HVt6ssI+k6pfUT3Dc0BP987buXsoiCy3pzZpwIEBiPTu7e+dp232AvtHWgi4wj3O32K
+Out4gXPkcNv9EARfA3aBh2cVssuGvRFFJnGcROga/ylHZs1Pfbf5dTiWu9r+VM1ZPrRNUZnN5fW
eBxaKCFVl3+xSRx8s9viMNi+/blWEKdwIDuhNaqWp6YjFYZwpvf2MxSg0zW0M80/hxp+eb1qaP0I
bZbQblB/XLW0x1+umpKqYg8C0qGYx7ODmM+BFcAzoqpevomWPhmQw6iW4xnV1vGc2cZWa0aYMkuX
HiTQK38/nZLF9TLKxo1M/tO1rhNddq0H7HDWqNthO9+vJjdIF6NB4y3F34QtY5ec+8W1+DYqBscy
WnZGcmYT8SN49Mt40zuo3S0/NAXkI8Cx1MxO/vJrlM7cHMaVU7IJvPUl8uOUYTnIyG/zfokBL9+v
8LMPu6Nb6sa+XGBTCQSavZvVLB47U32+HkzAenY7n6WFF4RyaozkyxWUNfVAADtdm/YyinJ+8YzI
pFxMetI8Q8i0ypQ14h1qBgIxfav/fbWKq10hXberyQXKboKYHq9jwX8VbKx3rfvkJkO9r4uqfUxr
tCuiyB3fJwNurhdWxt9x1W5bKQLaob2xrSr4pvkYsdalbr2rYZEizq6qj3nuZHsrUftTaXjliTJB
vW8dG+bHWGBgyFbjQQ5VOjk4z/b59tYXlE74UHiKu7djxJN/G+Bu0nm+so3+eRGZIE3NS19C2/aP
0pL+dgoPBZCauyyxn0JoKc26q4KDHgHuGSvEQOY2NdkFedUBNnL06ulKfJwdu1zLaOc71ZM+t2zY
6/g1Uqbo1Z+UT1lkFwBDiY8nvjxGZ/VOBjvLHU96yfdOOrPBCC0EoNn1L9dB0MtwfHwVvilTO1MP
9rpNxVmaTo+CMAp9T9Kqw+hzsgi3R1Ssdn6azk8TeYcN4rhoi5MyXtmIJHxhrfyKBs/83dG8NTAl
OEVZGK20dPD/Sbv6oSwz/etcmdWqQBDnHcc0Hfy5Pz2z9hy3nlob91hw2MiZo7JXu/N8N7DOPgye
71yC5ZNjA45Tn4TsDxWKnEZfOvdIppv7yjA7DO1I+Zo9oEmztcxLVpjxDtv3/qkP43TjNp321iYJ
evtuV31xivktaObuu1/myPAGfNd2/JZ4ShSsFNW8n7TS/oo+KgsbPQk/YnAP6zLW9Gf55CID8apo
mb7pyI0Zm5KVORIevCDVpjvVrRc+Wj3FY2VIfArmRvDZjAqbzAwc9bxse+D788HCKflzphQqOjAF
WitLWI40mKpa1XNf590D9GAWmUs/GC1nk+mxenSWWaPFXa3ZH+1CajO0ELxS2hlr4a1NBYJXkzbo
pyK08082LsMLzc3x+uKk9aWxFhKcRPUQEaEj5cUnCwPfn1HUzIy1sNluUXItN7sy6MAWFuDniUKP
Ut2H3ZhyTwIHySvVWhexxd9mgYjIoV9WTfZEtu42IMHBMuM2MMlSTDrLP1wmhh18gs//KLsJ20qc
1eDgjQGUMHkvkBORfr+znWNj+wOq4ViGIOrYYtgb9K+mx37VM7JnGMX965CFkF1VVTvJoKMDHg1c
S9sJFACltv6I1iUSFcvU2szaB9POLzIYFIpyQCFHW7O8c655r9z0u71fO/NW0mBjykM99bXpKM1a
0b9XfWLdS8tIi5XShBkLOdV5miHsSoJtqLrwXIYmkmuFTXW/ciyWX3kbVm9a/OZTfQtWQzg9tCjW
fdHwjl63Ta09axAHdo1ZDmcNKcA7lHnVPf/A9tFo53hTszz4MPrgm5Nl+SeH9BYOOWSS0HBfk8yZ
m37l6mq76WMYUXYwRSul8DpU8KJsR3mpODsIAJ1I2Dq7Gi+K5xn3HSpopYIob3nn6ab5j6PHSBq6
7V9c1Fp5XalsndlW4UaX7i4rSWvLjoWiBDYTY5EdqiY2z7I7kQGJc1DcucYVsnmZ5vwQ6hacvmUX
I/ueesT4Ow/dY9tjSCIqY46IkNW8FHZ/7Ozq2F1dgyT+FjnU3CCekrd3OYTAhw7Nwn/bXugF4g2I
p5LdXawwDCTl7uJ4+Bxhn3pwe7Z2XWUgF1jH0cs8T+c+8sp76ao140dEaC7CGFGlnhtz+jFqhF5w
6HXbPDlhZOHelGjvWVf0h9oySO2XhvqeT5W6jXCr2ctoF5JPdwyzv5PRLCr/QR2ivZfBEs+bIDaC
FyNBVjdSvl+vUDQZe4zi5drSeImjJcGnqdTjnBqLduRA+jvFy9K1pLFvTUljOxqfJqOSxv6lKUnu
P8zNYn5/kuT+JThUWVovl0qWUfmgHBvvfchXcbLQPuUK5QmpzmW4CGzB7yYHKelpcfY1aRzvQVWr
6M2pWXUsGvuuV7L1C+NgB6jI/Ohj5wQgdqDoMpbP6rjYcIzGhx+VuGwFbr6xqP18OK6TIMxv+se2
ju6wNYVqqBpHx7aaZ1jh7XOah/HOnxMN7ip9crDN4LMaqd5JWqplI7DMpDTnR5gX3aPi+tOX11ZP
xy+hMiB0aBj1fsrS02wX+KdjCYK6VWu92ngBrSpr9L7zNkLtbEqHfGWVgfMawbHbJvmcnlG3Ts6L
mqE7zQ9T6nTbrASiMoglnrTLEImg66a0jP10n6Rhubbt/Akn8u5eRA6HAiPkqeVZLE0r9tpj7inp
WkT2cmw9n3xb35Yxb3iUFsunxFuoxyamm+5Ph8ub1+W8AC00AWcEs6FtXctB0erWKafksUgVy2nO
yvAadLuGo+IjYGKgjXhnsR3j0vjQeTCu/UKdT9KM0mKDpJD1OpQokKt9+dmKEvPDVY3y4AXeYZrc
F6qSd+J0JNZGchbN0z6Mu/py689UgCeeUde/uCKVpurv/FqBs7bwTOQAo8I893Fx52ZYsYXxksJZ
9Cup6JgbJ7SNnYjKmR1Snc3k/Z25LlwttOewAoGWKKWhW6xMVWcKdkusDEpXiKJc4NrGg2dU0+MV
25FMrXeWJIKZefZ+nptmdf0Th7b2oy3DnQGED1Wmb6IaD80s3VKdqa6a36kDgXdV2/FLzev/rtEd
mmGWRmcNWzWZUUWW91AXNYS7xqwP/afayxUYPoP/RIFFO/Hm+TQUrv8Easx/6pHX3MF9tdbSJ7GA
g1DjLOx8L31yQG/vLfDaEMECLjSFqvHkfwkDxHevkutoyiTrsKv4o9TawIKAs2Jyh328nKFO8+NM
+m6jYHlixCgT5+S3bLyauW63ZPydxxobg0cHlwjq2r3Ogp4+auoMVGp0CariKF2IgLQKLy48ujtd
vb9GLLFGCdPOtebmeOsrzXrELJynMcZ+OKtCho7rS2ZYFSYPao1cwtKmeKbf9Wxkf+mTmEpiqiB+
dXUUL6WvropmXF0jg8I1N7frWgau2xVSSGrH1thUUuXBG9kxtkOV/e1jyJd0qvW5zDOcp/4QoQzY
iQyRfY1oVO6AkEXnU9fFn71IV94rG882L86R4YbVdDfpAXB4vSteKgOaq1dgGOEhL5JNzveq0tmn
DceVVpru1ZJAlOKNmqWnUrvwcOS+kk5PjbWVZVkzhDDk5+WekoHr7Ostd5sp4xJ5m93obo/wkF+/
60G2qZBV+kg1Nzo2PobDnRcv8lCzTQaabUwJXS9E1KYFsLqZYjM/g68mY4xG5KrJK+RMpfOXcYnH
boqUShXsTVsfjhJyjW4sIPGJFYKmdNqTHMwRPstqtmOzXElHpiKqbBuLibV02hJwDbue40Hfnswh
6U6/jsnkiG1IWejB8df4qOhQOQMl0p6Gmo3vonK0Ech2AiwHhXSkvRzw3ALqln4BcTe9us+AtJx+
65cIzUQzaJkpg7fp7Yg1hmJ53wKv005GgomUnP2pKX1K6VDKldMy8bxNHHKDyDwlHXAYmvxH3rz9
aeRtcmqB5F3PpK9ZBm6jf+rTdAerjWLc/RaronOik8MaK5sMsdoekhlUNWvL/KEzB+Ogs2o8W27v
nlEnLPxd2YJYynD5WlutFaJ8aQ/TEcdNi0xAPkXfM1eNEd/TPwmdknfdGiu77G9rXrBg/JieAXTD
YjTn4a6uZ/cCF83dYGuR8zsy803pWfHz3GI/5M+VupsbVuTrsgielcaY+Qpp8jxhcPJQlXBNl1g5
aMFgH8ArWytp4sDsbsIecD8KlzyDx/oBJIbxVlnDC5vz+kFfFj3LmLRkDIblL62fYxK5zDMr59L3
YwoA0xguN87Cjd+AKMz3YFZHeDVEyOGmVyfNJaKt4eGTVPR3ie4Gx9Rp7nn86G+1qmKcE9T39ZJ0
iuYyf/w5ViZOfMYeANoFSVpLx5G4U52C6l6L+qp05k6uXPQ6KfcjeUtYMjRvA5bkdVVc2KwmR8Oe
wWuXnDZRwI76KPpNg74pI6v92s3jtA1tp77zsO54Vgb1u4x72SLwHOT2UwBz84QnYbQtB8g+uFiY
awcVwtPoumiKx82DHLCObB6kn+3J6arMJQM/+yTiNqFS4GQhcYJBCoKtOcannyoNXR6vsltuUJqO
Yx+TSAXGFmTaY4nuxhBibNiqgb534tFDGZoo1L6XbVPHLabHEKPVL2TSECbJW/0kl7aR5z50Yzdv
rKVAWvTGCRCIeapMD2eJpctDv+vO1X2EbOiSQ7fUR+tA7fE8Uijl/4wlg6yuTbbZK1CsxTYOFCCY
UbRYkrXW5zkzXrPUmv6pq3c2dJTvqtk6sE61/hrCjJpuO7Xv4xAsqTDXfTRMXhND0Wfnognru9IB
+kMRVruXa5d9FK0nO8zHp9EJ2wdkNv1DgMHMduCJ+IWM+ZqqqvbBPeIfSsVhq6db4xeF/riokwvS
bJ+6FqOrZjnImRycXll1qavciQGWdI1mp6I4SmVsqtV0J//6ECFyj1XcRf7x8n9X+tVwjKLhb+nC
T0hFdcJKtXWZRMpWOuVgWtO4sqPszVi87Osm2LhOml6iRUtZurBKAIg2+QcUKk1n01vDI8RPNgRs
PR2gwdGwVzRQf6Rsa9wVd9E4WJgUq2Rpsnb47FGrwl/yE7og0V1j+mhOZ0r/uTHCb9o4KI+qWqNa
UXes7pdwlDLTjTMF0QlFdvPdtqc12tnDZ/I35n5Gv2kn04uwudNrtXs1K8U4Q6Kq1jIdGVueadh/
XYpOiV50H+PZ5bLypZTcndFOt3VuMazBFq3lNa5oeHMtCk5ygFk6Yx/5LKZKY5wrhyRKcFH4GfCn
SbNznSRRfqzg6OHmPybJhRxnptzcs6LXvfhDwdHx1MR99cwi7ntaZM3XrnNwNO809QHHDvficdOv
G3ZGX+Okf07VpnqFI57clVXUb2WCNf+t+ACXgYAF+6jXsgPg+eYj79KdzLPCaNyo6Eycwhau+YyG
40FcKdGwtikRxBalr3/ZVVYrB12WxyluqvO1ZIwfJ76Oy8tXXQ6x4588gLB30gpU1zk3KGKFecxa
x8ud7TQE+EAtzVpW11lqf+08VTtKH48w78HV9fRipu1WuqZlmcR2lk32bODopSAAJV9SDpI+sLvp
2UkU5U6+7fVfEATFIUE00EAoIA3NN6HMFIEfPPxs1XMRPkSV/SZkG2nhLXBtDdkcSuQM+gO/uCpH
41VvFCq/hT6hJ1KYnyRd1dUVCHYKTGfJZfmxp208E9lPGbWo4R5aLMyvma4SW4d7uwSOvJBk5EDu
sc2c5CXr5uBkF2G/akEFkXpT2EX1BQp9JWklGZAmQIjqJXG6i2lMvMRntX6xxzqkFgorRAYlLNmX
CGUjYscV7KBoN7OHP5aEO0U83XvNeL5dTz6yiCnfKejNDlGYPRoJWe4hN2fEshPvVUus/BjHuNNJ
c5HjPqNjTWZ+GTXHyn1s9PIgLTl45t6x8MyTBrXSe2Sp5wdpWbbTYphVs7paJlv6FG38tgMkuTTl
g6dxb5mfejdHpntWE3XfF/hmLLh3QJR1rO4dqOVbc4zrNda/JsutwkYQp1Hu+GlTvYCYVCCAluF4
0zXIN7SwxJSqgZnaVxnGIF5xGhZ8HS/wR1913EdHa/P3Gs53WijvxWTBjxytT9Lqs7m4M6xeX0uz
68LFMZXs2zV2uWA01mdk9fr7PpzL+1zBFhNxr2bb2jEQxzjHUjA0RgT2OXhl2O0srKyQW4umR6uN
potOkY/6ESsdCADkNgCv8BCgCf3vR1NSRV2t/FfTjLQfwb/NlWAZ7fPYwtDNrLdsbbMLerrppfGt
9OLWtXme1I10S89trFsCpI/7PtlpmLavZPS3a9ziALhl6A33+u63uEFtQOMrwz4LFadnrWzHMxS+
qdm3GkWSYUlgX/Mvt85fwCd6aDd7Kvzz8gDtQrbEyBYIo6PsHB/vkO1g+eFlmLMWo7ofrXxUa2lV
qpcgrDFuS6RbLxC63I3jWPOnIZ/P1lJuTXPtpaua6CN3vWHr1lp8LpRs2jSu+b1frNdc3Ry22JvD
MVqaYmwUx/VzkzvWWboMqG6XIDTuZcxzQ+yAxG2nKbqPRgHr2uGDNjue+l5A5b9QcE5XnT6o72WV
kTlTNHMto11jWMt9Fe7soNbeK9XA0LRxlIOMluHMW3h25/O4XGrWkofAy7xHGcySg5f27tvPj+th
FfJIv8tcL0AXcSg/uu+ePijv6eT3D2SUvpqLaP9sYcoYq223kaYymRqs6RLEe6sVH043fHcsxTlS
zla25ZjaG6cYKD3OZo4gdKfZLPemsl+FyNuy6cSPEGdFsrFBYG/07miQ1wPqn0EkGjDBOFlRB10o
iEf2Jsup47WYrrRk0jxPo0BW6h9izno1bwXTWm9hu9skMZbPk6ERKXcWiEqJ/6q9qGN31nkvuQV3
wu3RLtJg/Uv2QE7lMJE9OLHyXknLUNG72MtpolR/TaALr1eRrl+yExS3gPFcdYttHj6bFg/dJ3V0
zacuwww501V9V6YNuHG7ycnze4lzvLYzJ73r2lm7SHTflQ2MgnVQg3JeO+WEmFnhXK6heQscpmyp
I0usHJC8KnaelReYcvJpdub+hXrJ19FrSdSE+KKj3HOJvbRj+RfyWlSDTD9oXeI+SkjgGsE24ivi
5Ws5j/+PsvPajRxZ1vUTEaA3t+VUpVLJ9qh7+obocfTe8+n3x6CmqdVYG2cfDEAwMyNT0nQVmRnx
m2C5LISW81Cb+KIuq8hA587+YkF53LqkXwvZmB59KlNf2ymuTnAGQv6can7BoXPYaQF+QGGe3ktE
FlfVie9jcA/AYX5JVAxcyK3n/z8RYQY7Ico4cFuuxmdXdQ6powFsWa+TGUUXS9HePqFd1lu+CXdF
bgTXFe0iMJbU7pGQMuGTKcWJx376xTZAo1lIP/3dRqS4C//vtrBQSG/y7jf2psB7fHL3iJVp17q2
ilNQxNkXntkfk2zEYVvT/9urYa+VmYrpOKerY1CZ88NQah+TdMXKrhZMkpWpj5xWecpIUG8c/V95
/NpC/xe+P/6aWb1LkOfnG6g88FSrD35YWu9dDyXaNJTgbx2pZP4nkycHQPFQlbX73fUUZTd5QfmW
97wtAOGgTpf6SOy7Q3DGBtV5kpXgA+E9ErTqfQxA+b4MtR/lMNUvwm5Oly4EVdYusfKWqKVLWhIq
XXqHNVXDR1m6piz/Ix9xn4QhcpJEVS7Jrt5S9GPO55u6Exu4tXNOou9x2jqXLfc1lPylbZ6eAq++
L2xfHwAA2hGQz1WbA2+15IyZ8Z2W9vMP3rsRzuv9/BBlpv7sDNBcZSBKohCiv5+8uk1EbqlWDaQv
mJH6OJ1DLP2WDaib5RCZz/VkR19bTgoaGlS7tilizM+N/rme+4uwTvuFelrgzEMa+0167Kp6Synl
PQoPdUrQCYFOXd/LYDUgBFBlpnOSiVHnRGf81gGLLoRYnr7u1cxQXJO5yHHkR8eLsVWL3T+bSIku
a9r6J+U/ba1P/et7sDH0tW/F0wnMkifGn+00f8kViExOG4Y3uUSR8q2qCutu62IbFd6mREPwJC9A
zqAHAKZCLTx0yje7uMJQTlbXZvfJYign/b1T/G37PM6G2VWPc6F5BxRW4le5ZC0PuySJ43tnye5I
X2qcrSZoX6QxBVp6DQfrz23OZA6/OdA7wn8SVBJ2g5h0KaX2VYNo+BbpKRUC6DUIoi0mXaZVAnjs
eEwtrlzwUA3MbJOOzN8ymk4VZBLDRk2Csmcrdrfs5TIgl4WLysqIOq3TW3+lxkO1GAKNVR/sWqsz
f1OdaDiCEnAeVBcuj14E3SkLW8CWkf+IZpx+SON6OuljB/+oq5MnewZKtrTkUqSJses6KhzSdIzY
u4fhWO6kKbM0W39WmsS5SVdvhd2dW7ng7ZdFlDaqsV27TH43v86aXb+5akX6ptSPXaBPd+I6mbvW
s58pw0s6JxWVxvksrpN+m4z3WkvBSppVClevXqRr/5+T3BSu3rSUibZJOVVnXlW6tq/Q2cclF/yD
uE+jgBZdBj3NAcHXeFN7TfMGadueUcL5NXZo+ugyo5K4D3BKeOtCS2Lj2CQN5Nk8CRFvVQ4qqL0q
fwai6B5j9BdPsCl6Hr54pSQuhiF3wjpKDbzE09q+yIAdttQTN/4R9cfspEDz3H0a+XTLb31fNORD
/cz6d9ntZ6k1Zp2GO6pKdqwVYAIO5/Tzinc3st/6ObSfywF5Ut9ITtJtuUV8zfxw3AsMPp1i/2A3
kB1+TlJrHTPRHIM6bY5/nSRRbopqlkyKzErbp2o/XkMHAL02IviK7Qmp/DJ5qxd+XpZnxtmg1PrS
wzhmT0UIsgs7jcLmH546GPsGM+GnQo94futFfjJgWL33vffboATNX7ybyd1101dvxOA3qRv9WkYG
JrXgnw4xfkU/lh9MVa47OyUvdCdL4DB5ZXa0NHV8n/oE44EKoLY+5kjk2Vi8ZI3a38vo3KMAZEaB
f5PRSg3uG093X2TQviunsUXmu05e2YtfJMSsmuQxjNHacpbl56zR7nOfI5tMkR8edqq+r8z8bLqp
8b30kVNfTCldq/s7obD8W+HmqLj4jnHfKfhPxRBuDz9Dh6l1/vIJdcia/NdQJ1c/rfozNB66j1WV
flh08uxPq+Zo/+p6Ur5iZFGc9DZX7shK4mENalUPo/IdLJVxxVbdwGhwqH7Pko6sbhimj2jiZG8Y
AD1J/DY9HAhDjf6/Tq/t8WO6YVqpTJdlfc+Ba5VACW+KQ96OHxojIhziGZ2LkWf6Jq1G900DJAsh
UWXA2uiGqwy09gxJaSxaPKgnvoG9tD8CceRDNeHt02SZ83OFX36kjivpIQANt/4uZgb1b6biv4vH
mWp6ZLao6/16m4zFsMOK1jzIeKYpwVXuZl3/uNv6Ps2WYc9FU+DjfQVu9lC5+fSY+IGHDbN2lNZ2
sYDIP8LGLY+pbUw8oYgFK8x3SG6dCvakNYUXPk/T46dpsY+whzuQaR4whVtewf6IRo2H0sRJmjIg
qHUM6T8PrO/lvOFs4qUwjD6dV6XTjUz/tC0rS7jL2v+HAQmOeMqNXqZcM92vbkrKDqkM9XtpySVX
C8qry6BcminosUlTzcMvA7mpVjfpS1j4jKTyGzJR1GPbAqbNTib3BVYrkxujtrhUvbbLVv8a7IIy
19beYmCeIi0dxvU6Wamr5gRTG+mYxYpWdhPIJy0mPsvGIsv5V6qNkISHbECkM1ecDL5O3WB7raX+
OrP3i+TeHPoTZNuGMh2+MGIOs1rA+FCzQjUL752qz/QHGV7NZNbxuoweOyjWuIelegjUP485eEaY
ZhhkNq8AtTx773f0ylCFREkZ4/bQdZUPHGQJl0CdXOWlGOudNQ6tfZLsuqk0qH0idXCSjDvo6Knb
OU2kAnteEu9bUNrbBIW5U+DYW/9IKyVBpsbArCz2OA3Prf7b1hRpa2lmHiRGfeG0bKMibb01V3/X
KAS1npNHQVKzyN1XqK3pu/tq20PzrmVO9xq31V1pxs07efgY62zv2zqm2ssvYqr8GQzO6CdcUmoi
JK6Y2QQG6IRxZJe0jJYjGRdFH/o7GS0Tl2efM7F1WEZzAxOgMPS7BxmFTfKOfGKPwBiDiwS9/GKx
UXiXuVaGD1EuqcFGXYPcZuQnx7W5CHN9aHQtI05pfoyUkQYKlL/0o/NXIa9tRAq/stp/XUhGZrKc
+9UzS4lh3uNqbeo/PNV9mWzbeK5qtzwYE7qS0oSTZD5njeWeY5RodsbSlAE1VTu4/X9KYwvFCvUd
+KpzL13jbGGeaOMxY5HhOwPt9a/24PpX3SoRUDTiAXgESTCI6SNGyEsfqp8X1Sr/Qv1lL0AeVcmV
K4c7xF8WAE86I97p9BzukOgxvub2+EdpacZTq7blb8ukoWqbvT225ZtVqgffHYsfFVjlvYaw27J5
AJZHhfikcyb9osZuuMO2x10UOAiZ7I6cKW4u+P82rzB1OFUiShnBLD8W1dCf+wnD+QaBpC4s0691
r8TXOLbDg/TL9AQGTe7EOuLNzaK4HI4BMtQWcmvY3iJm5qTzu+/Z9mNf6fexWmjcAPbzBy05a1EC
vV3Stz9HfVBlb2j1Jud5GZXgwBobth4jLV7IYRxDcXpX6gH+PzdrD0Nhs/R8jhkASh/7VMGJJFPG
Z5I1KSUQXwMeDXmEcz2sr2SOv3WhOj67lZ/5uxp0emzo8U36rIrSBfCXa09e7uj4hsoG5t8q41os
M1H5ZHN72fpjnhg3iJIYAVOG3PodvztMYIlmLNmDDrmuLDGTUxtwek/zsUL9RZ13zQJp+S8Ri43i
i4+PxRahmSiB62moIeybVbe+RvvgJzFUCJ+JX/hHtI30lV26sUOtOPhTjdrpIiRS6adyPwGLycPH
2Cz+inp9/sHBFQJVWRXPRtArD0GsOHvqWPMPfxguY1KO6C9j8GIYqXeqLaf+3dXHnQQoIXbWZVSH
V1It6qsWxE+dnNlA2oDQrqruTfOrHyJVAJm9YYuvZC9lTBnMN9GiaxcNg0F5TZxQ/66bgXcs+9G7
IGV+t/rYpwb1c8pOwx7JifT3rAPCL8rMZAvN0vT+sersW5+ZzbemRUAiI7vzgsRGAqbNguWud/Y1
VrGL6TzPXhWeyzFB47WY0V6k5PyWj3p9UKzEPoXLedREWuy5UkW1ubql8dAeO8s6w2Huwr03+vPN
QUYEiiLcP+g2/7Xptvpp4DXzWwJYFEFif74DAJN8z5GSSjDhJj2asrVG81O6+TCG1H2+/xK9fEap
sL4pEFD3Q1Y/qVaI//nodx7QDh7qa9s0OYthhtWfNwBGHBRHHSe4J+lqRiu4LQtkaqzsEkVX77xJ
z56Dxe0TyNoXt+Mrm2pNvnYlet+f3QGFOH/MqUjy7UyATqCqs7zoY1KAONEoR2luA9KMUIBDI8vT
TkPZhE8xm5sdtkVQj3UKBUYGlEmaboVLtpLo0wNeFMbXzPxrJtvw7uXa0bYDq0EMKNKQe4c+OU4J
kBPsde6kaan9R1++9PlLSNSoR51c32FYnG/bQfHhXqEv4CaW+SZ9yIrWSuO+Sk89uDxIC06JVhE+
a30fPsAFq+9t4GZIRpTTd8uO79t4CO8akyrfezOgIKGr+L4CYpjuELKN0IDV1f1sxP3vYZ08p1lg
/jPG0V4PPf9Pf+zQ52pC80ullOPRt2GaGI4Z7fOmxaPTLB9j1cZljNJEsgt8o7l6Tti/Ba1pnYdK
LfZ+CTJ6PwAfHUDbv6SZ3b9B/TQOnuXA+AthowwhOiHLUj5e4rvBhwu5kQciO3CPuNEMeyEGyMDK
NJhs5xg4I98m3uG3zBv3KKnz2moySJcQ3/3rp3at+pQV7ORO+uRilR5eWQkfEL30n7zZ4nHaWeV9
aM3fAyuZnp2+5IHrDtopJO10k4g1rObEEqe5i9UscYMd6XexqeJZrAf91elRqV4+j/IxlI9nbLKP
SfTEIYH/70cTzFl3zZr8SSK2fjfW1F0Msnf9ZMvAYFrJddLPXqTdk1cPbpW+2E9mizrtCAKPcqze
DRfy/PfSJ5dkGf1vIQO1wgcQ6WwVY8r1avG4clg05KMewOnt+i78A4KOdiojvVwUcYLfkJ338Dci
QRsj1vylnxZ2UG6/h0uLamT66kJLkjGJ18c/TbSw35pwUL44U/qUo+v/JENOg9RBrqPOLOGqSb3d
HnIPwD9rqRo0VnsR5ZPRyc7Cs5s55UEZyUR+CIrMUx2inJRj2KDgxXKI1T44VFCNbyj+G+sFwRT8
7RQ3e8SHYrrIgN+oxm2Lc0NAs0al3q+x29ygLe7a3LpKAVUtVdJAjs+DZ6nIOmN8V2ctqAzVcXjk
msCu6R6jVr/NfV/spDmjzXyOOmwGpJmOgDWVMc8BaWTao2WDrfGrttjJ/p5tLvI0KXnAyYb4vDa3
Df6n9qfzwXoLNwjXYN26YhmVPMjFTKOp2bljRSGobRE8k7YMzbyRqHT2rnmsYse887QUshyuf1ex
2wojGEugfeKdNAcHHiCi5c6lv3fnccbYOzEf47wMjF2BowpAJd430hnEjNSc5h+BVhS31TR7JLXD
Gaj0HUzcnJdwkRKellqC3MVSS5D2eiu9tegDg9sf75Y5OqW6wwdTOQ5DEBY873JMPt9rlEPuHL/0
junSxIU5PfhTVl0mvsTvGMTnS51qvkmzb/CiAy31WrqIQngNnqDLpMmuK+q64XcJgmaPFvryA0JE
4S4FSOeTBxwI25Eqv+kNyrH7qKktmADdV0HWKYNVHvrI7849rDNUX/yP5jZa1Hp3Bhwa7POk4mUw
ebV9lo1dpD+gqaI/rdu6YdCCPV/A+k72cB8bOac/W3XX7WRCv2wHZYCpsZUYfJ2W3R84gGBfzkkN
i6wqkKlh9332SeTuHNkxujyVnqbpmts1D7K+oRqLezlOgd3ByqbkTszMTX1wyY+ARzDEzpz6B/4L
RXB01DRgah+dF/4yBqHLj5DfIv+nhkL7vP4QoyBb7lhYmsuvKb/wNmv9RTEG5WH5J9/Lcv07JCro
bYsCbGiuf7lMpzQWnT2reUnN7hJDROKFvcjgiSKeSN7hx7BLoLw9FPDs/9XHWwI53CuHSHGHvQGW
5Rw5nUE2tVQQBYvSAAqaoZSXZsFFbk3558o7x1xHBSe5NWV0C7Z5hX51ffd751UOGh3NybdM7DUM
KzmVw+z/AY6R/RwwIojk8Idq22weUaaNLnrlxpeiG6pHPXTxKohN70vQOkClca+76H4KFtqGOW4m
bnwT6KhvqwlPuDS5CVpURqU5L9iLwGF0C7YC9QXiJLbfjfWEYHv9wjHxu5x6WjIVgDaC7GIPZfX7
YN9Tx+PdhgLocJCuEu/NnWHH9kVXUveodU5f3MHvwgQ3o+zNoX1ijg93cKrxrZEPlnwK0uGAZG38
8THA2cal8JTPnz7GCihgDmVM0+rgGKoF3HPQ91l4sConOScTWHhe4zqyWuxfkA6bBx6alQ6aBrUk
BPG6h9rUb6Ad2lMEQn89zahRChSQXDoUU7/yz2s7zrvoEaw4CV1QlmufTISbdI2mH9kiYCFSFpPR
fZ06QKXSAlLdvGRB9TUf4+q6ymE4NUi0pekrWnpBHE4FsIPQDODu1j1kSqnuBDHwK3gA5BF6PG5n
zEd3QIU0qqtzGxagwv0aW5JMV9Rjj4Lda9L46qsDYVdze7xDltZQ8gRTDB0lvwK4yL4N627Hk1q5
BBRBXqPcdB6X9XKs6A/OMODoccA7AYBb4qjPHA7gjGn9F7lAgT31seo9S8sxLX2nxK56L81gUq2j
2Vb+UZp5XXX3szHzHfbC4YveNM0pHhrzXscU7on9b7AfQzLdQMMSMM70yQXAon4sInXYa5oWPzWx
jdsK28zh0kfdV+nbggNF6R6zmre5ZfNOH5InYNXj/TqJ/ID2kGB7J6iifhzN+8JSgpU1JvAgaa4g
o8b+PNr8Z7NbmiWayfvccMqHxNeS+Z16pnZE4Y53veKTW0F3Z1Ez8p1TuWgubZduEWhKwNicAJT1
vLsYVdSaEr/cmoNq36zHTz3SLbNkTXWCr6MNFDcgM4MHyhL/FoW2d8OiSsfBpKIuLiPSmSoKQXWC
FAaksKtRzq3K14nwNgqHAxAiBdhN7922dWTUVNm68kZGh4zYT0vJbeW31S50yBBLU+ZOZXO2FaO5
MycPRp3TIAtJHcE22+zSWLZ/qBejJX8AvzOgsHCvmy1ntmmM1mf9+gBP227PP1T3KN98uaiJN/C1
KMfT+h6LvKDj8Ur1Ngrzrx8y+hyDrFtpatkeTG5+7haQklwgVZL8mV/SvGtfk8opENvX4WcvAQkV
u4eq611KonN4qSZLebXaNllyQdmfgaI/z+D73q0ij+8KhLPT3HPvlKhtbjHn4OOU2iY4DMtelFP6
H3bT3a/PaT3GEzkLm78anFhg77JG2KqLT73RPHUpX64hUak92Aq29w6qWFUSY1WsYh2ceh34UMuF
Qlan7n1GQeKuG3z1BS5ei3erl30fjOgmJ6gWDYvCJC9i6eDCwAz+rg5tc1SSgL/Nyaabq3vDOTDn
+mEGnjN39WlqM4M9MWjxpWCy3klTBn7pK31bQfuKf6BtoFJqn3/5ZQWZR1GZ9rbstvZQ8mN9Mz1v
g7KMpg7qvdP8UwYYG2eL43G3uBvPvdfeZdOADu5/9PfByH5SQgo/W+QGsy9OHEQ3s0/7y0yGmi0h
JRbpk0vBefAmd2nsGVgODr9L61PcFqIMVFMTtUIb5ZdltrWswHMOtt4X5O34wdvAL01tao195yjl
YRtQgyHam0lmHqhK+CABInTU8RFC80JHtUD3zHsZkIsKSwEhfLlKh7UEyh1PmOJaIZftTvYenna/
t1QO0AX24wAFFhWdTaND7v53oQ4ZRvbvQ/pjm7dNIfUd7csQTKpdlXuz4LMeNGiGLnS+gOTvi+lc
YiVB83WGqhdZZn7VYv+HtKQ/1FX1pCPvd5A+ucxZ2u6BiUwAWVlH+jJ4g7I0lnzBznEBKUwny/Ld
e1gE9dUvKQXrM4cBjnXmo/hceYB5sBRJhpMlI6Tto4dZVwGsXjsLu5MqfjRLUgArvjhX/xnHjt3s
wrJPdX2AAe23KzJZ8535nOmYsMgopdziUfeUdWa8cPij/qZFlnHoy8I94NfVP9q21T+idjk8mrH5
t+Na+Vm6zKV/HVzC0vJY2lqwRm4TezY4Z3Usv8kKms9/O5nkU/o72NmcHLY1lO4d6xR29MsZaj8p
JQIhBpbFuYVeSN74Z23SwIAUakP61XD3hvEiG8m+MPccgJM3OTL4fCil5feKuzO1wOR/8ai31T5A
cxiyyzB66y11fDS2pHe9bWJdP6pejaLxFkWZsbmy9ZzORm8U+w2G3uV6f8qxVdgbGSCHbUDPMVcK
y+rWht1br8G3k7Li0AJ5Fc6qGuqrdNrWr1WG96BE2tovxUApJP7sl662HlF4LYG0baXann2vA1UH
N7DMf9z6p55qClCd8bj1SYiORg3gHuX3rd9zSRDhXKLxvVrwsejM68im5cnvtodPcla7463UHPNq
zopx9NNxRqU0fTfJIv61hC5gn0+hg59YVyCaH6FokL2XhWFLaACy+sQ3o+zfMdyLK614EKyZINLg
09yNTmXf/rPLVNgiCPJM+i3VW6O2rp8TN5Da0iUT5xQ7lbDuy+M0AkfdTcpYXUZVfdwsUAAajzdR
EJM+L7GrS2dNfJqpE6+z5FYuVRXVl9EfHutFU2zrT7DHuMIDPCi1nqo7v+jDx5lT16E1yu5zp7uM
uIoZnqM+/WuNRmhncVFehLn8Fj43ER4QoscwShEUlQnLpfXSbxrb4PPWH/tZfyqXrMDYBcVtbkvQ
TUqxnxrS6wfp85J4Mf0EqrBvrCpCFYDAtTOreeHsiglRU5VJgZ6nyZ2My2UIQLpDvEFPHV7ubRv4
mG1W3jkffKg3wT6JguRGvjm5lX04Uvn92Y5dTMYgSBS71iuTmwyMVghDQW77Ll/ktGBorRPrJWjK
k7w96Mu3COmCi5/CCVqXdOVWaZa/8z9+LLoPdVbU9z2F6Oukztm1m8LsKk25kz62KOhB/bcYvDPI
nxstuGcWiEaDOLndVtBdzUXe3cwpdtkIls+DdlX7pnssUjiOQ5YmfzTAS93Gj/6ycs9Gw0ctX6iT
NBcSufmdrRf6l8hJ/5IIO/evpZ4l35AiR4mGPZDkPMZFrwpZHHy6OFPr/9lUlyYojI9Rz3A/gg27
7i8ohep8hyNXj48aqPN7FzGsuzIvB+B5KVW2yAi+q4NzsyxS0lGr7G30xv5sE23EPzwvv1QYlh+n
LvUe9KkCKLCu1xh1ue9VgKpuupymYjR0RWpX+jhQVeg4LCfNcYlRKtqrLu8S2NSgBKQvlxiZQ/oI
q/RVbNWiPLlPvSZUDtQk9R2IQOWkL6efyK84Gy13E/qHx8SP3I9AA7nRs6pPf7LJ/wiROLVo9FvU
Z8AArd7cSZ9cYk6rWdvnV2lFsw79tEntY9tCqxvBVD10UcR+o2gv2MFg6vKzSyJkEGOSjLL4a8ae
55R5lnmYR/IMe7ND+dPUxpdyYd2MTbcYJoCphDr+HfqRvo+coHquWrw0BxXhA79rsC2JImcfpJH7
OylURPYC/2/QeocgmR7yWalx6oaYGhb1eOv6CgVDYbHGaHVFZd4sX7p/+yRQLsqgv8vcjfG6zl2X
yRBCWVZW55JPG+yyveAwBLExJNUH/lP6ODE47N7hz4Hm2CAdW1Pu1M9Rn5AdWxjad9s68jOiZCGp
D/p89KRoNoLnv3BisTlt8Ad3arhPSAJepbX9HaBs53s4zX9G5kOk68V7U/XRs5k3X7PYLb4m5Msv
AYCZAwjb4qvdjApI3ByC9NLsrCbe6ZxLHqXphDc2RzHlNUfZocmKFJ4VWXei1aRNFpYRtf3KM1x5
8svsH+nuYTOexp9RyBJ9itKG+FOU3ZIFjjxv+sYL8AYm+WOtzgj+Ef2ndS19VE+l4WNWVBnZlwJj
1oOZhfFd61UZCmR+eB9lhQugnNG+q5wXDxNGGQyWrtRt312HHE5Z/d0Cs7grkny462CCf2nMOdj1
i3L5NIZozsTaN8jq5XGeq/Ch0IIIyFjL/yh7nH5AW1hDkQpAMTTJzZepN4GBdo3PRm3ZjLlxn+6q
pe4FWxMwdYh47pTi0+rmKAUX/wToLOKs2r8USRgex8H7uJt/3m2j2x0SRcPLCKr9+H+IKyZQELyG
7/zMLPWv7hjvqQpNYBnBfqtIQOxj9Ix+77XsdcXJe9Xd7Iz9P/nQfK8VzNj00HfBVQTuc4neO77Z
0EixBojQLWSdQlGrnZktNr0t5hy7ugfG+9TZb2uRueeEbJldi2po0jx0Xtf8hrzQiZ09xp2D2d31
Zq2fXOBxvy+gpbbygi8R2tQ3u/Ypdi39ajrzVp+qCjhtMVwMbFNe5il/0IvKejfcSH1AkX0RGDbI
u0/FcEbXFHTw0sTmE9aLUhh3EjxVA1VaG8cWGQ3K8TXvw+5ZBk391PEP/970BXZVbvgFWWn1wewn
t2An0F/G3uFFlHvqg22Yc0eJHLTvXNdK1R4KyEvTX0Ey1sdAVc9Fneun1oDNl3pYakEA03ZR4mRf
bM0aX6s828mgSONAg/lhBWRYpUvzwB3Wc8AJ3AxOfdlU3zKObm7dT9/B4bKV8HXrSm6keWrGieOW
6wcnA6LJcSXgjClJZpKpb5uWiNBzSqun5P5TX4TE2ClHCPH+s2CIBFp9NuyTPjWwz7FAyi0Xmeen
PnsYCqsWp3RsTA/F0FhfDFtTroOVlphSWNaXvG7mZ+QCz9JSIrowny6ibn6THjWLv6g4gQIaZ0jX
EEtx7LC4l7W0nnRkjW/gSZryk9owgu6ElR0VxTi31eNEuXgzaUrw9Mw4cIGdK7J0PkF3qx+AUbkI
py3qQHjnLvXiZXx0a1TCl04JihU4Mid1aUun3sUfMeucLTJPbRI9c3KHt15yTXu9b6l4czsHfB4B
BWoXvS/js6nkNGVELl5umd5ZM3XnrFKcD6tuvsLxwGBcbqEkw+zTeny046y+/Dr8KXK9HSJH4fU4
Tbu17Q/GfEWrYVL2cutX2F9g4nXJrZ+2l8aQF+GhSGvAbo2Oot5S8qLKWoarkaa05bJGym3dQ1wz
mzneCdFG+tA8dZsT0gX/EiICWNwrBq1T4vnsTsl3QYr9IhyiN+okgyu2bBv9ObDBz7bBMHOncxrn
31crSVlY4jxFx9Qla/kcoGYFPohtv9qh/0n+TEmObpPy3Wm6mzFq5pPaBtYTTLWc5FP5uEboThKc
sHyf9luIq1Xm07YUagd7YBYHa8440o96dG+SY9h5k9J/cQYnfY6L+SKD0tWNxdH17Oaliuf+ixfY
yMR4EKtkcBqy8VigX3DqRnV47HWIZ6a9yId5SXiUUjf+qcUj0FeSCcudlT4EYwTtZx+MufMkLiu9
ByxmKCcPoTD0wcR+JfBKdBZ1Tz+vITKw87JuuP+wgZicULv0mBmL6lickFAvgsTdS9Owk/EQF0G9
jqp9+uzbg/ZSRIr+YpYL98b5V9/ZDxF5WKQYzT5E5mjRd5ZmP7cTRnwQQwfI/uhsIwUd5keRgl5D
J+gvAPGnb26IVKehWT65SMJ+WXEJwwNp+rYJS5caIkBGbPN9Q2U9G5TqZlqG9YatVwLJmuqR0Cz6
DmFMVGLWwWBhU9ju8F52ZX2TAIkHAwiAdqFlIGFgPnrzcEOS2XqTLm0iceJp4a4pWDpccBZ8t6dn
qIQmmnqo6PgLEkMupqo5ly6J/t665A69o0Njdv5NWrJGyU/aW87CvlhWkwHc95yL1Sh/SZeE/Zxu
TCTm1x+MKHKhlfUKY0b4yUa/EE6oAJJXHPKGZlbLpHqY9K+fkMkbwDlZoM4I2qCg79fZ3Tp3wzon
GQXYkg8GECmyvkn+EGmzdi1KD0WSdEkLa941WbpkXLxAvWIGBy9tBlW3Oln1H7wytOtaLPPd+ssv
zc6ARLqOVkP+pTOc5JKOhv7SdLBwygUML7XFsuLT1TjRfzRreDtSapRgGZVSY70Ey1zUCP1XVcMC
GXAbAAsKaqg2RNH3JYUC8yI2b2ozatNhstuc3XFQcYJnREHsftqtc7LG36OCq0naZZ2TsbPah1mN
CPCljIo3ySAlfQdBJ03i08qr3tqSi5IYucvtqd5z6oo+AqUtE2V4y1xBowbwJqkjOyU7W7oUg1b5
IZEj8lXLffA1N79HLOqUiGDR4KmvC6X3bIgskWnhrrbOQ4vtAnDvXlI7ksxJm9aAH1l25y3dU8Xj
R19oxRw7NXv5dHVhd1bMpd38HO80m/a2xq/tleeYISJmh55xKi02SGXrvvsdPrNyCcmGPyqK6zxO
evjUmFp9jzUdOqgZ8LfHCaOVo6uRn5Zg6ZO7piC5Go1323S5W9dtEG/hqFifkoqkIogVfpj8aNTJ
3nuve8oG1cRjsilLA6M6KyhJ+KXFlX+t4ip326XyvfBj+JeY2q4ZCXotue8XkcVlhS3EiDBJ05v0
Qd5N2wuqa503VQ2KyydnZBldBgySOJcPkPUC3P45gDPcvzO2pRRAETJD3ovoDhTnWgc4OBSajyt5
EuG73KW/zRUaUeTRHp0OLf45VfVXrOj2Wh9qGMPllyVD+0Uiq4b8YDJnL9ICifM1G8t6nYehCDrh
yMhcZRADqAFlHTQbZdXOCp2D2yMqIKNKhYC9t+CipKmbqEMnJoq7hfxCUYXglV5zOlya8uvWM6rL
oTuj+RTlD/CdQBohxxZfO9+AapD5878dbjP+4UMrPH0K0nw1vq7tNdLzeePusUKLyXGp1d7Rc/Oh
akfzwUwx5oso4hRLS1M0/izw0//eSowO/h7d6DY6SnObPDVl1O+2Ti+u9oANgqt0raNbtKIC9VM8
jY//nTORpPSwX3sIHbVHPM7v17utz2xq+ExOilF0nOP19r8GymSzv1Lgw8FoWWlAaOQyKc2EWn+H
sJRlXUKS/BOyEAm+DJY9rJefo77Ga4waFQOxBIIEvcJIf+ABYTQnxEIbWC1F+Obaf+hFrL0IPLfU
uvykwtw8yJhcvPJPdQmQBtqwHwESH2j9b3ZItrc9LBzx3fZXt3ixHMwuwxdu+d8ByhbR4+1/hQS6
y18md7Pu7nT0De63/nXG1taG4FAHWfI62K42nb2pry5t/j+kndeSnMjWtq+ICLw5LV/V5dqrdUK0
HN57rv57yNIMmt7Sjvn/fUKQmYukLJBrvWa8b6WJ+6ZV53gok09xgjNgoHjO0bK8+mjXWbnORrws
c4TIWrRxlhq+46fcNoyHdjAfEXC23ii1emBiRnvfwfd/xaBqUY2j9ZZkTb9NqJSAOyDMBFfnpJjd
NImiHOBIY1I/hQWZ8jkzUJ9E75ZEporSkYiHyhmitBh1J+xzVoMBBrx1g7sbteaX3aZ3/GUuIZYj
Om/QOvDN4a+ht14egPp11MnSTtMxEuzgIWy0qWguyfUPW1bdi+KX1gM5opPtNOV9ZaF2evLswIVJ
k5jHMQHdANwLhvzQh49VkNoLzZGzNcaIY3qQ8Rbe3NAJrTtQ/eq1V1ldDBArX0MrClEqws2WhKv2
qtWFvWlAqpK6pul1WrcwFdyButCgpMbNfT2E2sS7J6XrNzbWUyFCYNjL2Ri5e4so5/MaHNILCHot
qqIsOZ3urdtGCy+OFXu7kNLNQfFt4w78XrR1wYpPLJNyhfim9YxAR43isinBDUuNFcRog2eRluxp
oZD9QsIFRzCxKzZhpRaskdxgNfeJYwLL0RZFYTdLF6Poaxcp6rnlSjSjZcVeJ7v+qsNDkrX9XzDa
VinUc4dIteiaIbPSEAa/xKINrO8L8Ac7oT/nZTgmO/5wnAXrhmBSttMbXHYGpOZxrW9NeSXGg8IF
EulbPz5o3IlmPIbJOhlKHFhnOIgAfzgo6i3BeDdr0RSbW8zQ+NkEDXyvzUpvSeQAJvFNdelO8I24
ACwdsoYWAqVik77GqStf5w4D6MpQtBIZDeRQheIpAg/j0nfl4XacPmmiAnQ0N6rfNnBqaIq+RI+L
u8iSHkWXOBS+4edED5ElSjxQ474tvXTI0G/Goak2otmo4KyLFgUG0bQr5VlL3OAqWs4Dgsv6S+QW
zTVRmsfSaKSXsOqdg5gPsRTUynxE9aPufqxa+eu0k2Xebaf/j57/EuN1Vf0pIIc22h4a/GHxYgIA
XGvQ5Y+x0aVHOwrAhwHGeq5s/2vnIOOvwV1GCbz40qSUxUfN9bA1aqETeqO6c6sGBeBMqpY62szv
Ob9sv4ia70Hpfi7ttDlrDajrwWYRHtpq8u7C+MbcSTMukskqSg4sQCMYAb7Lnvnsgp9H4apFj8Ke
zHfKOH0fAn3VAyV7Naku7gwwstsCtYc33biKCUtJttb6mHZ71Lr759CH3DadKJc1D/WTssEDsejv
TQdItoNE1FPk9fva1Myd75vVYoh7lrJVA9qnkfS1+DrFb0J8uyy6N2nY6Kfbdz39VoygaxDK69Xd
3Ff6kbfWB6rwspiu/Ht6Yxwp9LjB/uY/NNcaww6Wlz0qW1E5nPtvZcZptBtItIpRr9EvwK6yVeXJ
+WmI/X4dxpn+ZGXY+clq6H1LyDByQdJ/jFV89XKnedNUXV6mPDzdU6sA+cxf5NCYerSMNEW96Iab
LPxWt5880D3r0BmTY1IkwRGxG2lty5b6lNkFVeCisL57K2SMkmfUTs7OlDR0p2ziWKNbFZBcXNt1
TA7RtRPlNoKiOm1LRDaTGMoUNB9InqiFS1no20nWZy7NDY4Z7etehrVE2W2uteVjTilrjhMjc4xo
YgD7VzFvrvCJkZSC3ALAw1vX195SgC8EDCPhL7Qa7NTnP2rArkuzHL9wlOcOIkagOYpIBqNpRlfR
1QdVdRpIyuGYZ2Gmwv1mx+3Hww8ij7aSrhTnNJPT9psUSupnLVHbNZaKPmysQbuKTQ5v86Qm6bZE
Qu7WJfpjazgUPOEdg0lNW3SZOkbKeE8gXTYdLgYKJ6q3YkouZZiHwEPzeteyF7ndrcmI1ycErpLr
MOn6d4NbbVpyrcsm6JPrPPDPWDEoa4ADXcxZliJMaVPoilI0HhFZnDgj5rdsUs/pJD1HVE5qt6nf
tnut6otrZJN0j1EefJAt5bHtSudQOpWaLqzCgdRQ9Za7lmv5r10RcOsVAbfYmmQoBdKwXYlOEVS4
bmkssQLP9jGyL7UfAd9TCsM95vYjvCrnhDuac+o9vHJX2iSuOijc9FMrxy2i7ItuN2rFJxHoUJwG
gjFN0Jf2nVfWAcZ7U1w8dMHa0PiQRMwIkZL7V9ofJCOVNyWU1ukhpXtL2wBt0DD52iOHhSZ4mlwt
9CDwI/XEY8wtQoDnTEv5NSIHE7zQgMH7Vht8Ciy9mRS1nRPWvd2L7aDJQDc3erTDFfTt7NoJPrmt
MawKp2/2YtRQtT2/reKxiRv52ujhpywLgk+4dCnb3LKhbhsYMf4UZFSCu86qvEtZqNHRLnt7pbMS
fm/B2glBJgmqG6tiH54n14+18MYrmwC4bmidedP4KoXea9OBhVUmBrJsRB/Gaqm2zv/tOLw5uo3C
szgOgFZ29nXvUnuBTf6uz86mmmRn0S/2/jnoJY4PLGgKmQaQzbH39XTUfGhXJcqu7+M3K0WJplNy
5NxBRzgTJsLXQmytpj1EU2HmVb6z+jAggoMua7ZYIUWL+Yh5lun9HaPk+9zDD6JVSDLHD2NZ53sU
1LJVXrrZHudGRDKjaLz4VapuxyoP7/Khre8iOW+2Pb7gaB4igivzTp7lEItte2i79zxMT9iQTHKy
LwXmGt6iNKJLnsreO8Z06sIEAf/U6vBbwCazJi4Xreoql9umktULvnLDSlIbffVhIAIBDqWCfEog
OZoJuWyKtsO11oHfu/V5rasdbVRYUThVL5Y8YlMQSWWwE2cSnYOWfAWPky8BTwNBk4KoObu8rjrV
z7eu2LUR5KjifBUG3ogdC00E4QfEotGB4/E4HoCHTWAaRXW/AgVXudZPrS5jNTff8LCS+KpFYJlE
lzhgvhGGevxqe1GxFWl7X1N/BApmw6JFApDnYrE7bz6Ka4Vp9bNyZ9UP5SQDZGA9mcWB+Z6YMlkP
yejudds2tgPqqntzbKwzANiKNaBdfupq6R53KBerbFffe4Ch0qprv0poZ08LoOJJdTBAbDGhOspO
qx6wl4JhErv1PUl21BgQTXzzkhRZQF37EeICgPj2Q1z26qkT9hNtoCw+NKvCT7eOrCZkFBBUD0nP
7+rpki6uy+FkSlkp+rO4wM+X9TlWDMyxqD09i9bcL2KjAB9JO8B76aS4yCehDoAvTeKPS6uARiWa
ljIGx8ryvovWAAvsEfb6Qx3Kw6l10/ZRM5Jwa0EPR1mewdZM+4fQu43ZcKGWI5DPrRRr5gVjsNWs
j+tWBozJwXSW1PjlGF7I5OhXRvKh6Mv6YWxfBsOvz9HoITasu8GOtC0+xb4KaG7qmwdMHngWZVH+
7KunvSLVgp2P4/diDuZmYbtRfxTQpSYzTFx8vM83xNMHOJMANlWjxzfnuzf80yDwUyQg1jxPpgtR
dZfMSIKNOUaLIUstlHifcoAJjwZ1vSevw8bUGUP5ToT2euRAVpCUie6jrrGKNdbiSzHl9sUyx/Yg
WmIDAEbZuSbvav6KB2njVIOHgoDB3WP/CyARHCosWgUw1w216EcoZy20CaYosIyK1VvhngylhRFH
Nx4KPZGXNmKQW3Qh8A6yUBROlLK/wuiuH+RcDw615fGvimSazqBfchc1jKAGcDUD48Q/dRT/Y6Ou
ig3VjQ77kr//17fHVzEkjjQUJKsjA6rgVDSWx+ZHb9TdUVSIka0t16GtZ7cCcxll0R30WkhZU725
zBC/Uty7LDaje0pAqwY3NFBBVuyuktQHsvQ3NnZGycbDQ5+pxklAZkks+dtW6IzxKKspkLniyZJE
kH2To+rW46PokGI5WjZ2hcztNO4GAc83U7iKuhOU96kQPd2WrGlT1HaKxuU6jnrjpA8Z9yzRJTYx
Hs5Tv2h4+DjfoAOlw78p94a7eTO2OcSxUOvvsrLJCqiDtM2uRLQ7zw4iTnTNR4g9p5epJOXnrtKC
u8byC3CgiI83IKawhEn9T36afAYc1vE5/6RP6Vb50OtJ9+bbEwPP9aKHvhyGTav4iMvXTXBXO+2u
LnR9gck5YkPTJoY0c5Zay92UQa7cBkSfGM0Mezg3OA8FeDKvRFftGGTGqMRvM91Jd1CDsNgyqvI+
c3Wcjjvq1rfSiWhHZf5XOyy79CDaVgGCaplM8aJdTSylQm9xGqm8YjPIlFB0o3XfKjtHzBM9xjBu
Dw4VhM99NemSIJd97bNRwccOQ2VJH4PrPw/qJ+XH6aCEnN7ncTrI+c1BPercWCWENcqkZMBLVVLP
ZOqWRY7/iaympO1DFpGIMHgniEusCadN48QAtk0v2s19HvBEBIvKbiX6xAQGFK19a8DqLqb1pOhT
0sli1KKIUGGhAJGWjdgTGy/RsGw0C+4YivxzQOk9GTjDX01yipPycDc5vXCsGBAh8yy5kcSLWgfY
Ofd9mCWvOoRF8hqe/18Tz5NYXmdDoz3OPWKe+bUWpRTtA228fuiPOhb/Yx6G+2L6RnVzAqXAdbl9
37bb/9rUWMx0XdmcRWyjfh+0Lr4HlNgecgiwi5tfpmuiWRforQV3Er9NU+3Lqyb1y5v/ZQencNPp
lbWaDTShch0QSszPLKblB9Yyey2Ljf0NIiHAEzcERrHKkCK6ISvKriRV4Ci7UQnQmEocZREqtYqV
bD2c583YacM5s9aFkwVnESrGRPcIVmgbFpBF5vgA60MVwDnTBU4CPmY6fh4WM/T+Rkw3d4u9TCl/
ne7DyeYpQeVf+U+Eh1tlKbQday8F2sOH6pSoRQEGfYhFwFTdmstTTaRLa893kuVczppHb9WquS1K
Y8EUrTWutBYnEqNWuUT0271KpvvFjDvlcKu1TfKjlMC/ii5R0hObqauuMGC6VegQ0Lg1Z0A3tGHJ
Uq6Jl3qXUbL8Z71jdUql37oLlCx4jkqMnTUYMnsxaoVjsfbCUt+IJs7s1H56xViJYGWkkC1ZZbYU
ox0EMiBY/Fy9aaq27CRwFwblZFqFHyuPufFZDN0mw1HFGbnniFahVw/iVcUKaHYSlK89vy5IPIX/
Tdc6GbTG1MTDNjjedrFnYhflwqPYQ4syOCIGUpPHBjCZGV8UXzMP0Il/brSpaYxNkQLApVN2JBOp
Vzv/2e5Kr/zPXRF6O0pM8Nv2fCYRowBNWSL73JKE+OslWOLEom1Zg4wVZLmoJdc7RhU1a0fv/ePc
DKa+fBwiyIBqf22Vzt5+CKHoGFeLW4yYQhxj9VqIGwvWINPU4hAx+GFq0TcPiDgyRV8izdY2c39O
sra6vco8aceNrSRoiIKkOYQYIR7E3u+a/0vfh5n/+1T+n15GXPlutJhf4H+fJko67ie/i/njq3HU
HNbpMFzFUbfT3aaBBvCPU/869rvpPr7UX+N/GROH3s7wS684++2MuIjB7BUd//Ga/v15fz27mEYc
WkUNfgbz3PPI3PfxVf060/9w/iQG9PDxC/ql/ctpf9kVL+v37VIduV5ZbsGSNEgP+bQRe51hJB+b
vwsRcROe7CD2/njsHDLHfTjbH6f6F8d+mGp+pfPZ/jj9h2P/xdn+36f64+fSSNI9At2Ink8f/R9f
7TzwP79aCTeVCKbCP77pf/Gm//iZ4u5HBuzffibzNPNn8rtj/z8/jz9O9cez/fbzmF/l/Mn/ceo/
hswDHz7ueSoTTbIg8hB1abC9sxcDDxDngdXz0ugqvEfBlSvADun0J3RM20C3j7LEWYtA0TePdm0I
12EanQduM4BkZUQzQNxO0yDW/HNC0fRQ6lkitYebxJjjWFGVq0Lr5ZPkpf0xyjwJ+QlreLMpcNdp
oD47GAwDn5O1SzttnMC0j2FsoXxPS2wCaOws+pNhm3rhpKpUSebtCG8AzBbpjXKLFoHiEHIQVCWz
/DBPYEqdd0HK+cO8jjaioBbjA+r2jvdSVYq5SLuxuSs6zX+hBFxQT07NY9gX/otpD19Ra8ZTaGql
IWIO0A4vogUOHuVACEWilWsjGSg0g8SsXvwod06wyNAn2ORlMRlNIYZ1+GVXd71SXfbAh372tvOu
iCX9USEmFyIYE4ArBBxuoNOMysTKNl1p637y7EZ7STBzpi6UP7Zy5L32tW0ffD/EB77UEDJyWV5r
fVJvxGiV9+0yiCTlIEbVPnjuKahdTdcEf0FRU5nKoRkSr4sEdPs7xLaviC8pD74coqLuB5MXQtq9
W2m/pDQRbJMSDyxX67uLhYLtBROGQ9Cm+p0j52qw1iSkBZCaOc8ROcIw50p5Fz0mASZyzq1zV9cY
ok7z5O2kI0yqe4elh3MiMfniAoPAVUrunlyEgaQseLLIPGBydyTZYG10TM8vpqOD3avR0RtJyFh+
Zj5jdKYi1tglGATSNE3S0chEASqamoVvu1tg5+oKaXnj2TSwycSgxf05iq7kdvSiFFIQwVqPjm4C
CnctgtMBrgwSSsbP0WEsNmHbBxsRnI7QBxQUWjYiWNd1bY2KgXobBYbarBWn9ZCElZlZVuJ1jATI
VgRnWeGs9EFWtuItaCS18FOSvJ2YOVadasWyudqJY3UNbHbWGtrOlHDtMgqfjD8vF9+mNj3m5BNe
HRPXFptl5phG0qMjGVgkTt2+np9CvadmO47hq9ZVwc6IingtRn0Zq3kJ9fm9GEVC7xtsG/esZ3l3
cmr3LLd9uLJsxcUAXCqfGsiaO1vrEN6ZmplWK+c0sa9SP5RPWlNWT+2QLL0wix7CUnrRgZrdQVMb
t3oWZcu21nuc6Dpsydu0O0SOmWI5lnxFCzB6qIGJb5MJPB+rOay9YOjCDRh/dFYcQ3ltI7SRRjUp
j6LZaDq2DdwS9clDxx2ypwwuaW4B8M4rKXsy5AjFUEQQDnEEM4v/i7spst4E+qedh7jU0SJS9XsN
jO++NRFXEn0+FON7S/baTeGh0S36xCZL0KOqI4eE0HSsiFMLsvIUx2OEbJlKDKilc6naVj4GTuhP
DmcPo9YhbaHAuoisg9oE/Jxdsye57GRsLdT+78RGDAX8dW/NWk7ehwpbMh9gUjBinmiEhf8IRJvV
n1U1L3GfUfrA9PJz1mRvyCwh1DMYOPBUWb2uPX3YUFkoYM0c5o0aVRX+1VNn7VY/R1zy1IuoQT+u
17Ly7LXfGr+NTri6v/Wlk2zNEuW0MXB1EKDqykeGR7HVI4aP4zU0+lXQmPEuHqpya2W1d8/S31iq
Uq5fs1g+p/BOVz647G0bm4dSr6DZgpNYalE17ho7O8R6bd2bpWHdSxFwZnUk7yv6lExHCpNLzqLy
h/BeUaxtiM7gKeED7rvY3aMhKSGHx6bUvWIrWV6yQEVBOlmG2W76sKkWoK7qGr1tOCq33Syjypy3
bbSuUQY5NhPbReyJGJsc8bqW02jZ+uSTFEAPaadfkjSQr6KHFMNkaOJboOEIEAOlI/eIEKIuLfp0
S4koz6WYV0wV8V7/mmILeZ5t780aX7EAzMtK9IlNmjrpVbOe8VWPLjZlrGuqLVNMwp/sSH8KkUM4
F3FdPncTDNSAkHaSKq98RksPpjccICSDWJy7mZfdO0qZ3bPs2A6hZJ5sJA3AAiCnyJ/uYRKAfMit
UV1ZuSyt/KkaOOZ9uo88MBi6HzST3O8CKGG5dkvbXNqe193ZdXiIi96+b2ynhy3hq2u3CuK3Voo+
1YXU3ftDyUeJcClV0DJZKJJExSjVBhQph3e9c5utAVjmgRqwr8ur1hvN77ZkXrHvQX4jmSqGpYaM
var3+9gmBaHXYfoo+sB2nVq1QA0x5x4YR1m604JiPMqDpG8pi4SOD5YjMbRrU2bZCm3E4MWqumqB
U10Fcqc6tVanLUpb7SiEDNZRbOQKj8C5Kfb0zEp2ZKUf06JBBl30tcZU+DO1fhVrhrUZcCVbQqge
joON17fnqDhCWkr8CU+mpRNJ6RJBW2sXFabyjPdYuOo0BDU8XTLu3VhaYhI1Hlpz+oRK3ODWhRQn
C6kJnwd/ylJT3lXLvv9hDPW7Zjbqa+Y54O3qONgh25JuTADDZn/BCrW/+Dx/7fW67jFU95VVlkfa
0kS9/qQlpXsYKgTrR/WIkC9iKHb+GMj6upUqcAuD+VlvtfhojGQqXQ/bISvL01MPSXHdtd34KtXY
OShb7iSqtEhTzblaq8jozavYhxXrXAtDuWZSb4KjpeW5JTGh7ixAFOvbuW8orXztKZWyEkeJASUc
5V2voG4596GQl6+gPb7lMivlHGDWsxvH3+OgUb4bTrkYs6ai/Nk5C6go6UMTIHLaOzJe7yqZuKyV
oPBFDk6qafqWYt6ZO6F+bamGXO3Y+j7YSvpWN4q3VvW22+tlS/Ugr7mcuRmE3jZ9qC1DfyobG2wV
6DertetzzWMFotug6YwugG8e1dlKjKYubub+WKhbqavjk1r0xqIFulnpSGya7UFR6uoaIyD0NGaw
Ns3A6MEmWfbO7wpvbYMIWfVybV56dCS38hhmuBQ7Ji5tkIzqvtopXZVtrSJL7n2ohYi5pd7XxDMP
Rdo2r1FckstL9G4vp8nwYHdcHkWEHAz3htc5z7JfY/oCqWgXKLn3hDTwl9hBVs9K2uGM5Xy4jqsm
vFOMyryvbYunTUTsviRV993RO+uhxROGp0lEyEvZLN7TfGPhkLZQcDJ80rrh5Dmd8kkxUmU1jJpx
4lef3SGdlG7sNAA47yOZ52VYXeVZv0wqK/qSQumZlBWqqx2ixmH15V0e1xnJ/LDZ5K1SPZi+liM2
VVtvg29ex8qHKJCYJ8VMwh+jUX2B+aW+jpbtrTpKP9dQxX/eqiR5i2IbAhoBOo0+xRepiSCzawrw
M608o1qe/2i1SZ5eRkJtMFCpypNHRS7N70ZkrC1LU94zpyuWOEYl97IZhjvZsIp9nqnxusmbaFm7
/FDVxtB3EwPpGpSNtqyVtMJKqgccATiNRz4UauPyje8yWAWeU+OBXZb7pmU2sIaQBEqj4E9/HyEx
9gT70UL+IEAQrqiztYIWxEXNBhc1/8w+eik8x4Rv7pBCjOeCW4Ay7bwr2tXA1RVWSyHu1pciMoaN
EyAf77lmuS3c0jtZap7sMHh37pwsCvem79uHIg9+mCayMXIvHSesK2oKKsLvebEXLdEvNt0UMYc1
vvkeRVq7nbvmMN9rm7UT9dxkK8t4StR0WYxJ95BOLbwn3zVfHU6d0WBk5avlUgMGthdNe5DvKOd9
GVU9OePtll/xQPGWTVYlW9GMpSa/xir4VlMnxT5FiC4xSEUfzKDUuIAS4gKMMYJEaeC1q2Lo6kVU
afaxC9ruudUf+yasfkDAW3JDAkwSvCmZLVS4kI+ggncdw/pL2ilgoxztW4N6tpXUaF2HxiWphmvW
+c7B684GxPylHJoPme1hLkhd0F62mMtPsDfwysnUe9vlVjEsE2/MN3idNntDA16Q9XbxoloOuhca
yFzRdPq0XfcVa2ZftfqFxVPFvQrJ4t6GWLdoFWPYz33ZGH1pess6jIPb3Yv+SPfvDbPMYGdwk152
vbWLURg8iUG8d78h15sArU0Rnu+q9iVGGOTQo3S4xOG4YgUfPndtjEu7Ozy7VpaubL/6LKCRKJwp
iDVJ2EiIttgAUKMz971t7muY0hMi+gXWEttGe684zamQG/9Ok0BrSy7XXp5q+oWhtt3ZylPpwR3M
C//p5C1rUP7F7ga4y9R0Gmft8lSa6UfJTAKepsJ+2I+B94CVRXr0ne9ZEoZ3bainx94or0qYV6fU
Uyw8ThW46or8LJdOfGmy8ik3kQzp7Pw6dvmn1hqUU2Zkygnyq7EOJalcNp4f3ruR9pAXsnLXTS2x
CYeY92e3BwG3srEzw4p7wnHlcXMwFBVDWiODtxBbfJ9YElsG//g66q4ltvVflNwOFh7GH5fUbT41
gWZuhrTp+Q3E+usQV/gpDs6dawTpuijcg65H/S5i5XCXGYa1rWoM5PqIXIBF/ShPbGvltcnOqZ37
MMucH0B8WtmAcuh1cC4gV37tbY2VNTCgVxMm4LKlxrQ1OQ/IEDRxFVdvvuip+SqVSHQhtb9I8wyp
XA+/EFVpxnfLlS8VF8gH23GRljK4wy5Q9wXiORTess1GuLsZScVJaWIt2WYFRGPAiU6TyzsvcymL
BoXzadRwxFU3aRa0P6S2W6esP72FlL3r8QWetnEnNl0fmHf4VHMhCov7vkPCfKw7f6nCLvkaJdoq
cgf1zTPzk4nOPGsvhO7h/LvbMbbNV2AwELDb8t3MLVbqCpa5RTNoD0NRfoE46u54llN2flYtYrcN
vuFw0S3aIPc2gRrweTZF+9j35ec4KAGRgrR8dEdVQn8K61+uNXs4Me4Or6nsjBFrvgYXg4RYFV41
uUAfQPWHVy0BouholfPWFOW3GtzPlyRs74PRgsdUJOpZDrCvcYpAOrdmnSDFFn/Lotp404KgZLHt
OocIH4Gr5ftPNprEOPQpL6VvKhfgfS+iVXRFxcNHXC9yNZsqiuVlxhIFMmKoQZWGmyHhqVkecKdK
fPkp13t7IQdOfddg3rGqU9fApSZzN2kFhSPDyG6F4le/mcq0+2wqcTrfeqyT71G9dA3NOmee6Swi
clkbJ7V4aOFSXV3mTmNqun5jriiL5gsTST/sx1DRgziF+3SDdG8LfE0uus8gR813MBe3nann76HM
Go1/xshRb75bBKNH0y/xbEjPvdr7C/5vGdgR07omhf61a9ziTZZDf+2pVb8XVlaQ9M0SJbOF3vr6
irdAhkcDHYXRdevufawJLmUPQQjxPv+Lz6owGwrn2XTMAtq7nmyLwHZeEwfGfVUGX0ig6Ut8tdpT
CXOjLFdCcVjIEIs9oUIsaZ15TLOXD91zKA9PSzTSkLhvg4XjT34eqkeKph2qdT+ZltuJFfDTjOP9
EMnJVU2K9BoFBm67UfEuIljhTtR33watCD0x3XiaBz8D46CrW6gKycux2PqpMzy6RYl1/SRb1uMq
qCZD9oUHTUiiZM+7MXsdHBJcjhWQd7O8/DVSk3Dlerm+F6O63LxIVc3yM4jDl7i7F72uWhTnyEZj
2G0ycB9IbtR7pwa1Bos2XbWJBjll0tCEhqF/BdXJgyBf6SBx45JcKd7yQrMHsSk1fTu0oXIWrVQN
qg0W0rvYxw7MMUx+ipjvfVa9nST59ftoqMDPNEXZG77rPOVRe0HsvH4HvdYvIbd0J3vwrOM4JMHK
s+vozcq8jQA2qwocKwWgEC5+msW/C3naf0aMBj/RLsiMA+TDZ1UK1Du4k9oq0yr/Syy9QgjoPmt6
IK0hoJp75B3TdRk0xqKEPsliLTWWLTbWjxkyiPcDsrC6VBuPjVXzSK9V71pmAAhUy2KdSCkkZ97l
YtAg+uSxnPMsYKPXJUi+VVRtiso/KCgknEfHqV5y078DktLfs1SvXxL9knpp8WyR5HzkHwapgl5T
jdzL6A6Pecqn4Jlxu1K9vsB0Xk7yRa1I2ba1C+MOb+YU/icWULBRHsRGcZCqqEJksng2bKOlDVVz
5RV9vDFHzDFFTNHZ4BpldL6mw7pBaa7TJH6LfTsellgw/M3HMmQAkaPdeHxEcLTEBlRdeHAj5+1m
ydGYFykLM+jIPh+5ZASvQeRilYFg66voS1U8rT/sidE0M3+NkzJ4PpmdLtRB+hQI10at1O8kpwsv
wDENcpdRuPZhUmy0SbRg7EL/NMWC0AiXudpFG0OwPeZnFkEOsWIewIJKt5diQJJVUgU8ykn9CnRe
+yD2LDK7tz3n773fjaKYfLLEX6T1ZB4drYWJNuG3JCVpJ7uR+Yhud7IdchZwuanjeDsiimGNQfZl
ioVxrrMunBw6JCgwWqODMdc0ENeNOV6QH+64rqJq1BnIWOnTQPnPAXGEGsiXsA1ffKsGVBSE2nOA
dthWNKtEVZ9Z76jbIqOaDl9wNeJefZDA0F6l2s+XWa6E3+LvRq7pXw3YE7jJs+yox0A9BCDzNral
yS9uND5IHnJNmts9pyOXi6rWW3RdmmrtJvZzUMhWDkPSx9JckrXolKahf9bivLrw3TR7qfQ+t7JL
S3RNG4+lwj6wg8+iK/GLfOfruAvwu+SP6eVfsSsITpES6HdqmjXkKq+d2fSnQFBtoaT1JzxvaIMe
OSDkayb82bY+xlkIuZFLL2HULpWaBeKGi8d4GEBLthNhJFARgdZzp3i0lKDdqh4OQQnk/Ws4gers
AXpRJw0pogVcvKEJqs+52lqrLtWVrXBCG5AsXskWvtzC60yM9lOwPAWXU3BVAZFXoz64OJlbXStP
3fVWhdDJpHia9C5esHF8H5TImfKLnTyrCusgBkE9A8etqByI0bpz0sNY5ahsTYc6LVUcFGqXldtq
z0krxZs6rmIcO/jWEV5MNqNX5uvMiBe4ZHK9chrjDq4lDplTU1zDZMnboMXdXUVX4rXVKvJtfqTW
pD2TQQ2SlbC6l1t9xc1OPc9KelOX58XaObec7hp50VI2YZaSqkmfep7V7kMN61uBOtZi90Wqbfmk
T7hjnR/gKq80fyuavRlEB3Go1KM8l8KuXfgwiMgWj9FR1v6PsfNqklQHtvUvIgJvXgvKdnW1n9l7
XoixeO/59fdDzB769plz474QSAiKAiGlMnOtpcMuvJUzrZ098nGgP1gObwciLSsBjECjLVtodTRx
PN0ZONDeDIVBGE5kfBdahgAqAc/SKsMfc/BLsQrpZwp4UMslJOLalpxYLajvtSkK7lKLTCyjCcuX
rEgIks5m8KMZfrVNCe/df+fo2Zzt0fSu7+W60M5R8tT7Tv3Esq500YVpjutIL8qKQ0Zcuxx2dGvE
LJlHT2umzJN1MzqIDFSxIWgHvVIj/64TuaWi3UDW1WFeXodo5xcsLVWtMfjAiJ26kkQuaO63xWug
k38q9qI/e9tRaSAqoccyrlWwdO3Q2Q+lUThYT0H/LdUtnAmN+iluwU/NXVRgQpv1W1f7uNxpMFoI
6cERGDyNyVDgGUIXbzIijWnvIBrovjrBDJdLF916nRZZbVDgBDi0M1qG2VoQ1cQm4pNW6ASZllZb
01bX7V0clelRHIAnH9W+FF3MUrMQD5Gehb0qHjSv077TemCpy3MV9aIqaqzn9dGLokELcVBfJMEd
v7XufFANiWZdhS0UOXp48R3FcUVRtZpi30BkcBJGkDaiIa1PYEDFUbv7lemB8qZUzvw4dcZLlkr9
OXcikN/pAOsYqIICbzuawf6fvayVCbzU2p2oF5utmShmcQIBUpNX7nYASsj0qEVzuhNEuEHn9/cE
OHerIKqoE5y4zJUR8W+ojkXddsAOcbaZZMy7Wx1OW/k8xPHXAl5PxdnJrf2gt3hXRCq6yFAXCesR
QL0LepE3USUOinqxNwCtgL4HGMg7+uc/Z4gmmVqE2m5rXS2txbW0Pj/UC3xN8C6OflpdNOiiN0pH
UZ8IfS6418j/Bs1G3ieJsjh3f8AvMB9HNFqPnR6Mn/VuPq5uSVLO3SBKjPu8q/WbpXVktZcKOkZW
cJ3JIvskh3N8cmaAgXrvHDCQ5LuoK+xTPg3yndQH/2OPJbR9+lu7wAiurZirJ6imxieMbzh7iqtU
wIckDBJriUv4xuSfhUFiRqV+CnylccXRQbJgn3PGB8S3bLjMmCswJwHFL0UxdQAh7FhjUhQTy5jH
vds0yCxoaRgtEBTS/yVkl+Fyi6/iJ4xIlg6pw9gijmpOlT5GcnbUy0B/MAiGrQyok34fto1y/U2A
SlEix+EqDqopFOATHGtHPAXNc+e0gKtSJ4RNjSIMTu1zkTwR2KufRE3Stst8Dru9OCZlGUS1jgnV
XIoqcKr/2xDDL/a9uixC7Cw4C9B/bs7SQYnyDkQqARIr8WESb3XtcxGFsKBF/WslawDMjf5z61fa
Z2tYCAZTLd4HHa3quu3wKA5a9W2d0nGty1AcRJ3/tFbnmvaQVer0pWKZ6vmZU93NHfLXYRU/yoVx
V/3mcU0X/gJjdvKb4nfSsbIm8xATBP5iowM5oDFtjqV2yKbrqm4Y96jDdBCbxXVmXB0Qql4Rx85b
ocN61HEDKIS/CmIllKKIhejxWlqOiZJqtNrbn5aCZGkr/XdMVQwdiRhIhIQCkzaZoztmCGlWuokA
ZVdYt66G1GphGhebAWv1dwsQnEhUwv/TNfraQpy0XUOcYEnQ9/y5xpTo2uOoEj1UgAsAGEouUqwo
r3XUzHtfGvMDDhAFtoipOpMa0rjiqFmOya3v/bcwoa2MPuKrYu3FIdG8rcsHubfSh7W1AjeNBlfz
RfbdIFx4idBb3LXWmJ4s4V+oDKCxSic3B2MB4GnLplrYrIfQHu8wqFxRqhYK63VvOSia4ccb7wDR
/26x1CdV1O2iHCncKSpttwor2OhlpPZ6i4SBya6/Qis33xtBLp+mwXntplS+F1UWaIXRM8LYgWov
NhhvJqArVb84DMon1GEmoIqlLGf34gOYp0K6YmE9if4vqmB8g7tUJe6zfTR/OYmwyPoNiVYOkpd7
Xx7bvZrjmnX/XyeE/tw8b7+y/fKfk6yk6E9NxQDUZ3l50UGCXhqzLy+iqMkqktN51LiEE3TEmkcM
xGbK9yY9zzNQT9uXIUwiOGrdAnhlth/4AndWo/UndRxVC2dkNN8k5+da0vQpu9pDf5Zxwh0CNeP2
lxldzN5i8jciJdtVWc3D/nNgHIbu1jNgiBZ6CoFSZDrxoSO29TiOY3CgsynuLBPVqKcsfBQHJs14
RKU1ulMmJ7oVGXH3fooe7SaWzo4MIWKkYR6PS11DNF9xMsftYeBxK7Up7AvcCsTesqI9BDJ8sl6s
+fJ9tkBIoiK+szAioHLQ8p0RsFb3UrnSro0M7S9oNb9HjG/4t2BouuqAjz0zSIkflxD4EEOw8OAm
1U1sJAQo1722VY9WAMZQnezRBYld36bcwKMS+kBkohKiSIvlnAd4q761AZo5gJEgse6l2QvHunpR
mwqZZ18u3yRVi91A1+vPhcFKEEO3vU/SKHTDFmGGmLQ3Uj86OrI+IfluQ++J44hgkv9lQjDIG3Sl
/CSVqClUzXff8OdHrdXlow1RxoGUNntnz3p3nzjWS2ICIG7GsjzmuIi8vEncMCgmMJNskkwZD3KE
6LmoQ3hqfM788TUtYpmYFDKrFUDcSIrJNZTbunnAti+D2Mr3yD90+8iWEq+SNFabfhSvm7B2DqPV
+9fJR/vccNDnkmFRv4hNSgIxfJ1ZcR+A+/PkLhth4jGcTxWukJ2S1Nm9GuT+p1jJjhCtBiAbGYJ9
J/REq0DHs9KDdtxpBeKPgTIW576YivWoDmAHFaZ4xHzgGnWi2DtrGKtdpqaqaylZfgkgq7/AN/V7
b6sTB+JiAWeLw5ZKKh05TDQXG9FyO3Gr25qIPaj1c1ISrWnfqf2XSRtNXG0RVykq8//eJQrFrdgR
2bXzkj0tyqKp2BN10tQC9H0DctweVScqL0419mezLV8131EP2+1HSTi69QQvVVuQhDhKd7q6SHyR
vnAZlkR/bUkFN2fjR6GYJckbobFzjEByGSzaZcRoL1Vj4+TbynFjQkmR59l5INUBNy8KgrVMDFvA
A8RFh1mNm3+U5dJE4ogat+SgXEplujVE9Ekvrfa1HnaQrnXxyYqx6+KC3A/XmHMwA2ZQgvxFWiBf
34h4dOIRi83ayG9VXsm6L6pF+60p60LzNEqohiV9np2aJU95UowsO4kHWDC0tsAqeQFDR9AXUdPl
scMRkaNqlWvV46TdD1FHjGCp3x6/eJmibn1F2+HtyFYn9raNeC9b8UO7LpJ5521o+icdWgY0LAjn
84K3ZpLoFaLckVU0rTedkvk5uUR2Klhp0p4cVu5422z3LuqCrrN/nyjK4slsrcXeh1M+FN/98e08
pa+5eeQIWbkm42usa/a8Fz2gtdR0dntw/R60GnihWmNM9+J14ezOL9uL3oqibnujW1GSShLSthcu
jnw8z7EdLy+BTEWBWpBXI5cyIda2gP6DTU2Mjv6cSc3sigpGovb3rp6R2owyy+vU4xYci4vB2H2p
Cd/TOZddsUF5tnpfziIoobsWOlLxfrbH9e4zX3fXp5vX5r53/L2lfp9sjP0+YNZeNvHyPLTld/5W
/FudOEMcEKdtRVGHR+z3peSB4LAsDb/6xLmuX6r4JsWmWwYCsWcJ0I4oiw/5b23+VgeVBK9lO/Lx
F8QRcdn1F6aM3MC6il0y7fACLX97e6fiIxYv9kPdVhR7H077W93/eqnt8h9OCx2rwmUT9LtoGSMj
Gc3J37tLuV96kBgz3x0pWVSncFtwaMoydsWporxeRFzpz+kT6Raouf2pFHtqX83HpktP4uIVjKHe
rO0l6C7X71l8pmLo2iaFD3Xbl7y1+1tdoSzIDdEVRcPtMqJuK26XEV16K4q99YvfKj/81HaZv/1S
r6gwBgZvqdbCxrzMpuvo93FXnPuucp2JP9aKBu9aid2tURhV/bwO5IMYY9/9lmj18apYXvm5979v
g4axJIVtxWQZWMToIupEUez9/7YT54rTEj315lhtTuuwut36OqyL+/sfu+J9RGIkF7sBqU4k8Hzd
HoSYakTf7hSUf7Qe8LscBHRmMYSlBNTaOzFIiHJG2uKSQPlniKtQGunat21oFdf663C7TNTbhyaa
fGi3fWPiQBw4EvHtSV4n+Q/f8Ydz/UzCiyVf1ps38+9TKRfnxXifXchDYLQbCFyoc3rQcbSwj4r9
f8baO/MgFAaGuJFtI+7aCmJUxbW9SXDjIB7GNvKL4oc6VTxFsteEcdaEobwX32wudm3So0863q+j
NOpfJhLbZ1dYW6gIScD9lq9eNPed7nUIYVWNGvudDbrevXiPTa9Iv03NVBig6zsVBqjYXTvz9qYb
ZHklvzNPotNA1pd60pxPkIf+eSLiH6+vUlS+K/95jeTzafU8nrfOtPaxPzavuLz42a23ij1RJ47+
rSjq/napVG10aFM8fVnbi5sTTduk+CcgG5Y1Q+Wtw61WscKDWMAhi5clXNJPO+hTfnaLdSdGIrGH
asT7YhFm2d7MlF+BplaXpMMLSWZedfFh1Dz5EZ6G+76yYd8JicEo0gxnQl+d3k1pWMXMbtssKabG
sYiT2R2KApArcYQd2Qfftwcj9sSmMcj+1/L20KgPXQx6f5ujJRKZD2Qq3kRDaTQUD91e1kHAqbn0
MiunZBWeGqBOMHKRa4xQQhSZz1XjACUfq6MYc+Y6xZQpQJDvex6Z6L3iy3aMjsloNk3W+V3wrwRr
HRKcZbbrmsbwRBOlgdsfGkQm4HWj1/x+OyqeeJJigy0Ed4Z1Fncp3sw6VE0I5MKaZ7+IuiqOnB0u
lkfTmH6EoGrOnPfhxaSDlBET/yE+8bQI90rct9yI48qjehGfSe10p6TDRTTP4x2GUoZXTkV9s/jG
jJHscTfCJr+87u3+JPKe95BcfEUP6Y3kDmnfIBkxuy0yFOdYxl2HJli6g8r239FxtL3RTNUFQ0/f
0wH+ETf/blW3GtbvatdPTZjbW/8eGrtaUiXwLPyx2banqFgJkZG2PYnPa31ky9pS9G1xkQ9j0Pp9
i8oPp5QSYduwhB6RtfiE2BOSN8Iw9fNDocMOjToWsUPEpRjkQX/tssHuDtNYPum9jh+ILFFg+ydj
yJ4InO0UuGyywL+aceJmc/tkZo9F5Fh78asJlJ5LxHEHXfohKFl304PoLMvHBa3UzjBKhPvUk1Q0
LE9S/ayHtbYuUtdV7GpZiA9RfOebcfChThOrBdFm3f1wXBT/dwNjPUd0A8K3Bzkp/GMTDQdQZNa6
XPpfrQ9Tq+HdzpvjOtBqPMb0n7oNjePWV3NTd8kZGk6iiog684kYU9ZdUSvKYk9szECiUYCCBfbj
cNDVGfIN9Hz0xthvA8dqBove+8fkVguzPif1WKBPi/fjjx9CdJMxNoNdh7Q3qJn03Qe4jaLio1zt
GWeW4xNjCu5Fw3WycDyJHkkCzATUQHUhmvCPipIexOcn3jiRtp3aR/ZJdL127tcG4rdTnG5eXtTz
aiqKO/vwu3+rCztnCc1G17ZnZnbL0ZQPZHE9rMNZPfQHuCsfxW2Lq5lNUByz9rc7RVzRGhsZF1L4
RQ1zZd5b0kw0Pz3O8CSL4+9meHHf60S5fj1iVls/J/EPDaWJLvOLWeteW0vFafN8ZL2met2s5Lt3
BrGsooBZ6nq+dut3XfDdrrh5PckLL2i1ztw1sMCdisxikiDn4JDG9EIxx4v1b6PiU5OIZgdldAB3
2Z7j/qWaI/OYNvpByy1sU9GbrCYNAd60UKe33/x60SCpKhW2+WVlLb4I8cPIVM4EfkjG27qf6Fgf
u2gzdM9Z4XvI057mOlyQd/95rd49wfWJLpO/2BNPUSbRe9eMLfq5f4YtvSsmr6gihr0/lgLZSJde
zz4z0uMLgmFtMYmM3IxOIwkF6EcyCos16LorDL1RD03CDcs13u3OfomToPIjhPyikw6jpSdaix4c
BhWPVpRbSOQX1Ntq4ojfezfobF99jbnnZWOgrg9JPJomjFqvzFXorcWq3sCRMFXJuQctN7t6rI4H
lQC2+Fy1rH0x9JhEmHXuH3AhoE3x5Z3JNZG+tk862L/wOU+m6xAIxtWrNjwME0Ww5R/+flTd13au
YcgVNqjoluIxc1eXEO79RVHA6Y7b83cUAknxMt9tdast2y7/C3JEdfWB5Er1w4DPe5/iZzvn2YPo
EqI3SM4081kP7jADEjqh30I2ECOS+GVztKJ9aMH0+O6rEbvrpjB2qVpZp2zpMXjknH2F+s25hL54
MWClWj5qCmCgccLtjuy8vq79DSsDTRnKWGXLICdeh9hTa1gZIaz/M5KuNyWOrZ1GSeR5L3ZFpdiI
tyb2NGLZrv/TbjPrqewKjwj4v6gkqeuizo70nHQ1qRxICtV91LeG/3x2VtdKx8YqO9UdoKIUT2a1
7MR4pFckrp/E7uqoFC9/3R3tJrgY+rfWT4fzttZD8QBDTDer3YdF4NT6kLLOKSyayvwC/jPbB+m0
S82MtDtcSqH8Sw9fRwKep+loLO8Rah+SCEQ/EcPW+oot8nB3yV2nL+4HYQMuftR02eTLZoYEbx8F
6SdRJTZ6ddejBnAWzfPw0XG45XSxgsflizTbGrGJ7E2ev/bhdawfVCCgXpwf+lJ/6FuNzBaJsKpl
kRvRKKOrmMBcMBaCtDrp5INDuxnu9JrOYxLo27PY6nZSraCdSTbhg2abyUM3a9oZntXHYFHiiuJ8
PvpS9INkNtPLpV7ynAo24IDEJJz5VkOoPShe4U413FavfxfLkmAWXESaGwWGBy4/vcSdHZ40TZOO
ph9lwGsJVBSzrT11ZV0yX0YEUJciSjufI9WoD+oc7RAJ9R/n6XXW0MrLyft7zFLSnWQns1DjIfzW
SxMXJDHPOURAFl+S6VdD3vRj2Zfmo9HSV6S07oBuRzA125HzqQHC6pF1KzPCSbtVD7QKfLrUBA5V
CoBittMVneq7nMVDI0OuosICEEmyTp6CcbPj2eFGvcgZw/3caScpqOMvpf551kL5iOyv6SWD9Kwk
ARxxErgZrfHyvNQ+m+G/PcihZrGHUVBCKmAJaiJrS+D/VzNkR+gvwXr39S8NWTnJjRVMWzItPRI+
Zw9Ks8Ct0rjy5umgJOp8ke34U9SNgJoyJJHgc5d3dVwMB1PX42uvoFy9aPrkksm3Wpi3PAh25cTg
2Jk2ZP5G3B4VpBG9NC41hIuD/JzPyiv3o11G0goujk/oke+v8HsQmJnYkgongQsyHATWan5PgBHF
ZkhJTK5mtXfN5QriMpZobbc/5hykApLt6ZtTfB1LgDmTM1hvUVN9MtQW/GgbZw/tMJIhGc72zRym
3NUjo9lvE/y6jIIEP/Fm0A9uB7mq1ZX5DS43dwh4CCj/3qnLK9UWworAClNPzNud7jtuZmqTa3bO
eEtDxXd96CI9eynKmvwIOqEkxUc9Sxla8KgeEu6K1GmPyI/qNgmwLKALHdnEpXJQczgkZ2QbqmPu
pLvU7hT0MpPulJU9FPTRmHhBl5ieNdfATOVoh4JvcNs2Hdiri5NnJKnxdiudmBnr0wVzdj/5hoIM
D1xuvVQ/IQQBjq8eNWTKXNi7I1d1jHDX2uaT0+XxHdEVf0daLpnUUg8ewWoSfNtPfqvEoDvGGDrE
WzuQbbtuJt1ELbZ4jFPVQGkr+tT2KcLZbWnsKjs7J1aCCEBgoYuKQglp9VJ4s8ugfZr1un1q4nrf
95DSiZKWj8o1G7RzVtbJNVk2qQUtfj09zgVwHt0ZycUNfpIbkj/Nc3KqC2u8jImy/2nAKUpCmX2O
1V67gxC/OkG2vxvHqnCBBIcIMBvMQURuDpNNh7Ihx/B0vxx3UjUbN6Puj6aVNed6KEgqY+K7E3vb
pvQjkEJasjc7tFOHcdzZkFU++pRaX9a92jIK+Hjt1wKxIDIZ0ptjFLVb27DrGnPinJRKbjwoCIE2
GllwCbXeDUpb+p4UzsVGeXSCsqOVW/87BPcJKQg1mJliavVjHMdHrShA6Rqd/U+cRC9KgYamNAc9
qnUNQT0LroEBCQsIlkt511YhVOILCb6Ul8YJDT5CVTD5uW2RBwTrJggIoxK1SlMKLmkXuHk+f6lb
xd+lKeCCcIC6tNJfdKMuX8HDAkp3AKGWvMasM4O95fvaruy6L71foGaUJl+kOt7L5lhBwRHhFki6
iL/tXMu4+6pHRQRjho+yjE9fMk1i7lFunscKYmG6aHFOMrVBpsh5DrP2Yeqm9tQB8nMHJA6uoNye
q54gtCQ5u5g4/81UZGmXdWTFgupdaAEYp/GayK6BEGybSJabmFRHGoHPGkRu+7NVMldhwQc6jXSx
2LeP7WIHNFAJE1pYIBIkQZzsCgicQ74LrHiIeeotkpCJrHllEO6cGMpPpbMADS2dkTzQbqdC2uuS
eu/s5ip4rtRuOjpZW+/MglwWFS3cJLcMguI8PiXP3sipz6CWR/nO8NosaVGFGp9wtY66Zd43ug9T
YQOgB07taKeqxugaOslnTXZvaXH5KZTa7wpwtjufsv6G+cu9osFX8Xcrn8GsbiW4ZxtpIEscrFSg
Bv4+yXeEBXa5pBt7oQU9a/9pRPcgFTt1hEGhbtw+0VkFJqXXDT0O06xgyE4Ky+0kYN8SgIA+rdSd
LivGoxKYnx1HNy5SUxmPqI3/6uW4OVimjq5h4mpVpJ/qDG9CHP0YYGRGHiP7bFZDfTKmx0y3lYOO
AolL+IvPlIznHYgj7VKqs+q28mNalq3LcGhf0075FvUTbBBdTPKa36T7oi7iN3P2WW8Q/sePoRAQ
U7TyqpjoV6eKfSaNFZ+FNgUXCzTWVVakCgl5mI6VHrjSDKwlwy2kKs/TQmfTdfVtLCrlOR+D+kJq
7q8EgojCcEfgV8fOlG5K9rWqTfkNYt3pHGZF5ZmKNBwTBeej0fbmvbVscr17qrvqrvBD9dzUIaiO
RJ3I6ZO/lWVgAeNRtH2XE2yHtHMn1wmBcpLk7owGGghDikndrCO3QvPeTTWIWrUid1y+ZRC5hvk1
NMxvhR+kh8TJlb2j2MNBi9vTbJaFa/R6CBZvGEn2aCvPzkbnnNXlsamxympAfKzEThK07leMVd+N
1ekxNccWReykQy9ccfZyDEMKMOv2avElnirJfGv7qnoyQwm30Kh6KTCbvTSg7jW36ucE8VZmtonc
SZ1MN61Omj39oL4MrZmcglzbq3hGpcBQ906qvhRjP9+piELtUmOUn9KAOKtfqNe8RuDBmKWBHobo
XVoO4cVSf0BHLN1aI/VZN8pwbyTyyCzQfwY2C6Y3si+klqOB8GcT2+VcY3pSOTlwJnEdQOXzax59
8oep32lNLB8yP9CuxoQqazMNmWsn93LYOI9z/1Tq5OQ2wBxIrsVrg+iE11e8oXnUugMmRZpPLYT2
GhppaAsfgF4RszNQnepD+8XGdi0kHKJRA72Mqr2lPYLtXT/Y50X20iOfQKITp+dCk29SbdVeWknl
zkAph7cTnCLZHWs+uxkBNE8ptTtDDo09aT0u+H5kP2srOhZEvbqmGIEmKL8GZ9APaddJF8ShJk+J
bKhEm2WYjdVslzlfSJBwGz0nUoLevZf16AfLFSPiWNRntEJAN6HRhXV0SlASc1OjeFGaePIyPLOW
U32LFR0aIUAqO6fs7yX0wmrNBytsVp9TXSYInafXumzseyTvbJStkvYQNnDjoNtFOqU8lOQ97auA
NLcpyO7tsQZgXetDeZkG7c2ow5470Ueg/mZ5m8kxPoeTRQq9kTUvimLWLwl2r5yp8YOo6rHXoOdG
/lgc7MtkePYNSH7CHqYGJ5bcoLFHXFScaWTTfC8p9bM+dvULuU/a3pkCLCoHkEag5MmhKCU0TZCh
qMbOPzOi8cNkyi/5+NJdN4zyrYl9kvrtCnoqXp8nGos6TfHMUXNIBgWFBlHyk9ZK9dk2SqK+bcoj
N5oWAo4qDr02qL+NZg6/9uhkN7PqLXk3ygFSGEX8/K5O7FppOl+0sLiIkjiNjxyNJnO6IqtF6KIf
+iNAB/nZlNvx2fLEvtgYQQOP7oDrbqurFPOfLvDjq0MO13MVySP0o8Pb1mDo28BLawi4tjqzO/xA
Kp3k8Z4ceFuW/YvqJD8hYgieSYQKnjtUsQ8JeGxvq9PqCvBaQ+JerqYRmWC1fRx8u7mJM+ZCm2/Y
WkdREpu2GfAqT6pOf7WDZ9O2PdXKo8e+ho5DNbXkrIJxeS78VLvvzOlBlMSmMeC2rUAdnERRzuPp
Ns7c5NJeVavgpe0ALaDAbB1FHWiC7gEIwxErfmlBs6lCSQkMbrG2qJSsfmx0FMzWa9CCBOzO0we0
vkVdmkuVl2eSv6+6X6XUWc8AQq1np+vHvZ1FDWLv6M2QkT+iryOFT6JJlMHMmzNhu3KrkmNO/u21
yTFzTTLdntVmIJiD/tlONF43w7CQiOf+qQzAXBed9jKo6C1jBPSutRRHK4teyvgoD6b2kmDPvMhz
HbhIYXRn0WBgEXWOZwnx7qW9aAJ7SuI7LHiDUT9npho9S6WTX5QJ+oM0qaPneNmUS2pprWcFniqK
YmOHrFAr0ioveMTKBFkZqDQA3PeyXrgkFOqvJeItbqapWIx1rr1izA17Q0EBVBzlATmnBVrvFs6s
vQaJWdwXY/ldtEXiaHz2q3A9lgw/ZB7LNIcVkt5mcs3b+FcCYwMA6Tq81L7VPBDiUl/GOMz2IUDW
FOETN57K7qUxhuRBsljwLyWxcYpFNdMvh7XOD3QNACtrD19Fj8xeNq1aHMB+x4/rWYgj7Rmgp704
KCPL+1ih875dsnNyc0c+qXIWdah6TZdwYfcXJ4g6vwfgH4LgWlvYhAdyZCr3ojjqUfk0+qDdlrvM
kc58yKTopHZO7JrQ5507RZdfypaUeFljYVbbifKCy0t5GR36Vq+1T6LKjEyE1mczO4oT/NHsr702
fsMoUl5EVRo793rJhyFKtmqZJDBJ/V4UI5OHJVf9viriU6XWyr2jN8OzPowwfZTqv0yOw7PYzHaM
MozRKsuE+buudGx3LpTocW0xFTZxBfLsNWIBx9iCgC7skKhWFD/8qfX3gjGlmORvALO1TzwA25P0
PLnplQHFX6goR2DY7ZPUojJXtKrzZarCsz7P5S+Uqy9jLkX3gxN/9xcuZgcz+2otG7Oy/F0FqvhB
04ibVFXRvHRl/O9USjy2QJvp5TlUHJXpSU4UejnQ5FuyEy6CsIbFY1Sy6iBLer3TjUw62bWbj+qt
6hXI5OrIOVkvXZftHekLeYr6A3KLNQFagOajqRSfGt05820GB8uXqp0FsUOfK8+WDUFF+71JkXQa
YOmCHNrC/RHaT3kP+YvuaCXU0IFzkj/nDYnDgexNiCa/8NcPtWJGjwXj45yozyR4Th7gW4elozPe
G3Ol7JPJgClkjl071JIvfTKYh6GOcTcUOeFXw9qjqqwg4ojPtR1D/U4DK6rV0c+hU+VLUFrf7Sa5
mwsn2qvzDIJGrdLPgXmUbRXbDrGsAi+w68SV/ElOLekQxpFFzDdLHtpI+gHiETaZKoLpzyLHMvzO
t6F+KvzxUe+qN13JpteiSSW0FKtv5ZjJ52QRgWA9icomKpJnxWqhLIMaDWO0U3dxksSPOZAxcrZl
/6szXHzThOqhT7N1oyAcXEkjvGJROe+EOZ1qdY48BuHCaJxfBx1eQwvx12TM4xuaOzEWopnvlVZp
DidIRqMfFuQerlxG5kMOScYSADYx28of2hSOn5rJek4MI/ihZPGn3LCRl8rg/wJaQuRBr8I7pRr9
i9XX6anWx/IGVXtBBAUaTuzQ4EXJjNyNSAD+17GkN6sv518KxDPWonyU+ylhZ7gJUHefdkNcpm92
NeneHIXNCSYBZWewNECQtWrqC9SDmGaBjChJUqIpGPr9Y9d37Wvrm+3rtEDEzKx/FqVUzVmShvJ8
J4qjqpT7Ui27gygOiIedUxACu67Nu9fEXCY08KPb1apcOiSqZTyK9kpkmUjUGiVcffyUoSfZIRzi
cS+KDvjRO/Q1WDsuR8Oaqd8wJriLKIkNOmM3Wx9woS1VtG/BCEBQL4pmOwDJI6fdE0WkcOZrgAf/
99WsTF9mMHFM3J9RWp9nM1fvxb37gxl7PcH3tcWU1azCnQkvxfJTBfPFLTXyN1Fq+ynwQj1Jd8Hk
hw89ymoPJC0kuyxuc7wO1IlN3PuKp0wBKR+1KXkTaHp0DeXgAXFgOPdhUH2QZCm/WJX++KFeFEOQ
qEY/T9e+xUmwE3VB32KpkNh+EOcPxH7IsXfifddXzm0aK/lYj/gdG82iQ4tKsUFbbtfLfNhbFQ5C
51aQUO+2Y2ytFxBHxQENYPw5Tft/UKW/yXXZs7BSC40Iemje2nB6nWx5Pr+rm8AoHVjRQjiwNMnV
2rwpTcgpFskNFnb3dS2yOkGpKBvC0zL9EARqDJe0jorV13KO1hT9DX++KIgN5D8chJIEgbmpJeAi
yuKQOk3ZXQQiSc1U86Yvm/VSJBdnu0FVrKOo7ODnA5/e9Ie4SucbTLfqBbQaEqeURJVaq6egN+bH
MZzOQCwreHYG/Q3IPnZQJ68l5PyOWH3+Uxs6+ltixIdqNotn0bJWsv2cjvNaiqbKa6LZWUslmbio
VRUvoiVK4Lt6rqeXyC+Nt05l4ah3znosrX+oPovT2THsO+iAyrcyUw5WOCpP6WAXbxJY7C6Jmwdx
DApSOMrQzr6v0zI76AnhBt2unwu0fntjF6nkKWqmTW6nlDSEAQhQp4HlRX35Es+o2jXhrP0f6r6s
KW6kTfevdPj6qEdKKaXME/N9EaOtdgqKAgM3CsBY+77r159HdE+7LFeVZnx3IjpoQ4FSuWe+77Mc
gGnHjSEQx9BnXywhVZEY0PvH+MfQi3C5W5IGcZW+kVxdZjA6krM0X/G6xxYoi+otGEjSlnblTh75
02HP3HXbQbvz81spTQlkZVQc1ihgHgHMBTsI1RhQVmSmB+joIoSM2ULoX4qg8N9dnP8M6JSVtxzK
gjr4/CFECLVsgQn0yEpoCqZCkFiZNNRGEo/kliTZZOCLQ20J2iDBfS7V9B3jY4VLFX1oFMQUXPBj
vSgUvgLgD54fvEqHrk58xJR7PbhhhCmu3sAhsmBE/AgFYccduXiPefCUf8qQ9fDNKmPY9SGwKi9h
jPUO85IDdYkP1eE8BEZACveu7Mg7nmFgjz8Kxi+f/2JiIC9ABAl0B0wvqCo592Bw6UJX8gXcrIdj
l1a3Dc/T1wC5RDBiYkmXIa5kaJFQQU1PqraEFJo5yBpEi7W8B2pQ8BGdL75qKt/HzkKNwwKIGHzx
YSoFbpKZJoIA0y05Mbwmvo96kF3SDPbjkVLbtcQyK8baZ7hN2y7FxNWMTA0IhEPSwi46mNa2ieM9
JE0oLVUC+r7aNyHMMvJFFNe+pcqrLGuLI4SlsMfUEK2ExOrd53cVdx5roatuVE2NHnofslBgI4Gw
PX4bCl5tKFLXr7oeEcjKxerZRuJXJ2zkRTLE9QOBmIdVyioFNrJV70NI6iLYMd6YC2DUm7vYJ9GR
dK6/cLUmstSotL/88R///s//eO/+r/uRQpy1d9Ok/Pd/4vv3NOux9INI+vO3/158pDev8Uf5+Vf/
/Nbkl45pjP+u/srOfy/SMv1eTX9rfJt/novS/34787V6/ekbqDj5VX9XfxT94QPToPp8B9Rj/M3/
6Yd/fHw+5dhnH//68o4IdDU+zfXT5MvfH62+/euLJH6201/NND7+78/GhvjXl/+KPzDvXpM/7l/j
9HX6dx+vZfWvL8CqsT8lRSa4lxNOkNdgX/5oP/76SJP+FBnnRBQVGdFYWfryB/A3lTf+GT5SwDTm
qigyWRQ1/FkJ7ujnZ8qfVGEq5TDYVRXKufrlv5vgp6780bV/JPWI+0qq8l9f1C9/ZH91+FhDlYsa
x1EXos6yLMp4QbxE9v568BMXvyz9HzdJRJx9w9FrOl0IEHZLfQrhar4YlK8nrfN3yacl0XMlIXhM
JEIUJqrjm5yUlEGApxkcX8DNwNU910V0aFVnqXm9FE1Ufi2HUrjUEhHae6iQ9nM5Mi74pExqSItr
0DUJPL3wkfyO1Ah683cIfRoF5Nq6Fgb0FI7Kb5E7pnHgigZTWTdYgRyCcDczJBcZpBgZvgAnja+0
afRQvCcprK3UpwpZ4br+7jLHyMR4qUaWx25LuO5y34B1l9loaxfG5CC5W770AJbrzi9LiHLd+WBi
eXlp+OIzROKE0cK0SQ0w6pGnfInc74325oHgFSJQp8kP/fDGUk1Pum9IbpttgPIraHcUrV0DCMPD
l9J5Utvo4BadHno7QXtxXYiTVd33JDpQ57WCyFoRBILehsQsYWLeg91cJ1BkRu6e+q+SQ5GWFuHR
d3DEY+88DvEL9AlL7VYYVnVe6y3AxkO1qaDTmi6kdtVqyG8WB1rHdpM/aYhry/TFF48amIww3AZf
BntS3xtBc6uk37DGLNMKp/Ot1EJajIQbX+5QG0V3sGxniBpxiJm0qkUhQIYXLW61KrULgK0493QC
szim3UeRuwC3RidaZecITST9fZ0fqo7r6cjdbJQFUTWrCEGpBkEoLNhbLh98eu+W1RaaKpZChUWG
RZEoxxRGpy60IRBzXxVOtgOv3Wj5VgCpNkEEfBCtWnjxkWXwW24SlpZG5wk2GOM64kZmxkIzQDAc
auBLsSX7YUyLB4+iK+9Aoj4gROSL2wLxXrgbo4ZaZqYqRKSohOgN0L0IMzblK00+IiIvi8Jb+BKw
BL0M92SyiOXGHMRqgSwG9Af1oDyquO12EQx2lZtOdZ/HnXBMOwFuQRr+hojNpqEQIGvvYAdl8OzY
K7Ld8swYpU7TRlqlKiCDrm8EELQU6hwZV7YtWXhH+w8PyE/H5Ys+9G5DtV8QKupKD8/GMLRYEywC
17fgGAdECIN6DmQPJAe4V+SIFXntNcyMmfokgmpc12+Z9ioXUPPdhGq5HhII6kEuUWmkvZNlqzKM
VxA10DW/uBV4aPIqhs7114bJpgcGrzQ8tsjLOPzWCfZRI20HWTx2I2m1iwB95fKDU0JMKRMsCZZ9
Pvd2bXZfRzeC/ILshDVAxrJ2MyA7Vm0urlMlXWfY98aMgg97TCE8VnBAi0Bw9oQYAoyOUUvwDHOg
mQTN0F6xgOywm4Qv28azFVFbxKpn4vSmo8fgJjDYwQg+GnAVfiCIEfTDQ+28hsDuEgSkIe4RZs8B
e+6hvgHIFII5kcGh9twGyEN4rpU471WBKUoOA0wzkhDemoUG2Y1XgNsWDf0oOu8pkH2j8QcLoVlb
qoFSJNI+5xT6/sqycZHlZu1d3TuIbDcLD7KFqfsooflBCsW8GTYhiko7YtXRW4FLlxBwXYMHqO9i
2g6j5opgqWkGMi+SFeVLiRCH0r4h4IAIK5arrrUY7MkbApVZ3CC6fjBCR7WE0rddoPMLpLZVQjde
AOBCcldmGNFxb4lAK1ftK6WLwOlhA9jpkadYTdLtongVIEVbtb4ZADFVxBBcaO7F6FGDkRBn6jbP
ojWBlhgU15dx2iL1mOy4HNzkbbPkarPEyQoOJo1nKlKrdwT8PdClErhlVwhkE5LhF8ZkQQt7VNzy
Ov8W7gIGwK/gOMMOlx9C3Ax6vhtYq/ewRM9cCQJpnu2FkOpWnxD9AppEXGC1NsT2rqx2SryPWqiS
IXhDIQTfY6wUrREBU+ZisRS0m0yELdqrxyFAHASGVuNEDCRgUeCMXMp6qiLr5G/l8puLSHAqfvPc
DB8USMB9gAHfwSBjILtkKGxfRcYpSnQFIp01wlYAMeo1Rmg+AElAtG3vyYbUFQZFxBZcXj0PawP6
+7BFR9bQiww3hCukCv45ci2K/0z6rzADNgcI7Fff2jrFvqboNf/eNYXJGoSU+9gu3d7kJZSWotyS
ilvYu+itAD+n8ChL+15b5K1oSPIq7zfVuFA/k+C5jg/Q0DDz9gh9F6jeBTakFXVPEr+GGTcHrzU0
BSqp0gGC2qsKtmZRqJe4PTAydvq+BQ5K8UIMyHuQ7kHDDHSo++tDvGthYYBoqS62zFD6p6r6cHzb
qQMLerh6AxxahNmP+J3XEN2HaKWU+6YXgP4Kl2to3EPPCj2SHlEtmFS/Cj0wfwEeXKnglLc4Bqt6
FT37KFqEro0MRJgGwE4qfAP/IOzutOogwxU7xtW7E/cNuB212JpIERlufgTD2oenaSUg5cKY4cCT
EpM0CJH5z2FGjxyW6x+86ClWcCupv4cl3irSjK7VjKjurJTtAjW1mbJVFM8Q0xqKLvJKLAPkxqle
AkYqVlSvageaVuRZGE3iBqZDl5aIoyz2WAc9Q2N3BBYdwGRqMvBPuCjX3+B7ryNeYQDTZRQUvs4V
2QyScg+fyHVaeLYQuMgPcsQykY9HX/Yw8eFZsZLyo4NFBQq6VuJpup8jP7CA4WfSbrLOMXrCAWR/
6BUX5iICeAZ81woMBgaRrZWQXou4wTishjyy6WEYVHvI0CixSYfGKHAvJTTYKMigUaiXNX1mwa8E
MteAI0TPoqchj9+bTbNzZAduQZgoqY3oj1G3PbBiGNVgbmvDU4I25G6GEFGn1/13ZA8wgjwdG3IA
o8O8epJliABR6LeosqnIj14P8VNJHyBoQT3ZlpFowPXbwIFVj1gMYd8xa0RMBixehGclAXDFueJA
S/8rq77HsIcd4SitSSQfi3yKKEQAaTplCe9B9F9iVxCLQOrVIOp32a/g2Q5NLMzRVsCVUNNZXOq8
w8kfd6mfrlKnp2BpPFBPDtwUgmq4PRNRUjTCp8fTGoFJFcdTZVGt2p1jviObbVQ34jJfXi+KkHNF
SRKBlLaG6wWZnO0BhM5AWxGbI6DCjx04TXsY3aw9Y9jUO6y0pvgUrvJtcGA2LuZL5P1tx7j+CtK5
w7h68grjK54c+uMsidswwisoVGfr5piYiETfQeTEhLGGqmuK7pq/V6jCRcoZ0yga+edCa97wzE9Q
aGE2pvcMeQjXCo3OyLcA6H8Ea9/UZm4dZ25RVD0pEde102rmvM5ygUrN0aPfRaAia+8RUi4GRNJm
+nQcHb+MnpOCJqMH+jYSpOul+nP0+GtuAexph3Y5U4w0Uw7FTfi0QnHOIsAQUCEAzq0mNlQjspEq
emlWoeXZviHsyq2js2XgGnBx3l4fNZ8D80ot6WTgdgLy45WM0nuIQuraPt1kO1gRGWDx34Qb/ga+
1zrcOct6uElumptiESyuv8GZu+ppf9LJsA1ynxZ+hxGEtTMvbhRAWEjzV1Tl4kpwdmr86Eoq/9zE
bZcFYjA2sUbAafNvNWl1vRLnO5ESBRFRVUKGcjIPkL7tcLoHMRVUM8P3jQ6HSUx+btV28drbuFXp
ZJPvHb0yhNkpcX7qn5Q+mROQzMQFrE3Gha7ZQn3YjmxEUzeODRyAKaVGYsxNfHK2206KnMwOiTix
08dNdZQbtlUEYRPDkDpQv8NpQWW3PExWRTaymRSDOpktdGCh1O22zYaVhGxfJmxVJHWUdhGRjRjC
RyYJXjP+DZI9do2YAUBKM8vGXBuRyTRjSOw3rYjprO07E9ecF7pxzEoHDecGqF6bLOcGtnR2T/jR
RNM9AQAirZVGFdPK7EzFSEwkd5aKma5Ss//KrJkReHaMn5Q2GeM4TJZBxqB56j4mK8WQl5KZG54p
3SDqb0QY9rYzV+T4yF/WjpMix1c62XGCtBx4LIT1EVLdZnsT31VLYQeojh6b3jpaRHM73Fx545g8
Ka8DtKoNQkg4FaZkI0Bhdxt1pZrQjrKrBcStvl1v0s8hca1+kzAa4ZkLCkBQH5NtctRwh8W+CsT7
Mrqvd65V6ZUlLNimg9XSIQDrTqdzq8pcn05XFUmI8rxDn7aGfwPdds3GPmTQRblNj4pdGb97ijjp
08lS4qhtOgw1+rRfF9vBlDFoXctfNAZ80NbDzjfZXK+OT/yllVWEbREaJUydTpMiLnJH1RykYnV1
UawUK79JXzxbfFaO8IA3qQH502yd7OpNOrf1imMDXit7svmEfSlnUDqMj4UHezUfePJPsYdj3Dzg
LgpFW9fiiEbV4WOifg9Y8OSwFokpTzpW8BJjSOyQoVyLfnYj9MM+4CspCJdD9jqQyiADv2185U5Q
JR3mDY9cEFaA6r3H2Oi0GCjvAetzBrcP4EeMvI9eOFUsz60Q+EvylaN6h7DrVqC4fPPz+N4BGC1B
HIjdIUlfgf0gp4s23CD8gwxj2uo1A9IBZ11Q0EOzShHSi7n77ANiOIjhXZdk707NTYkwHUiBlasc
3FAGn/nNk4RFIkubAfJxbpgDAfQhZ9CdR3IuOuS9vGxrxNNA9YQktRmnje4WkQl2s14kN1n2xgkx
3RhONPVHX36EsgSYBuRsgLjicmyHDEiRRrnlMYQsIcaui6ULgiO88ni/HzwHxBHAywXPbFkHyLyM
u2CsVkaTpAJwvGAKeDLYEf3MiCNzvT6uMyfriM97QahrsT6qL+DhbFsLo9zWNuUuuoVHqwUzPQvO
ephniIEtiI615bld8UVlAJZrzqwxZzcJVSUywugqyDuTfTRSgdqFqivABU9IowFKoDfYK4aVbyHA
WS3LRbMslvEWl+DbDolXHQni/dxLnL8o/XgJPtkbNT8ZBi7jJZwdVPUM3IcNcQUmrpUsvMX1Cktn
Dw4nZU0OnE6Xhb6jZtWxe6JmbalrFeV1G+0wLJJHYsdm8TG7E5/dOE7KnExzBwnNJnWz+nPjGDu7
DbD1gxeJ45i/9x7I4Xolx077dVn5p1P5ZICJ2VA0LEB7AhayKhfhorDK1e+eME7qNdmAY7XkHUM0
+JhbrRV8S2E0pksv6crZ+HuymbsrnD/knhQ32X+p6AK8LEkV9nvAAZb5od9BJ8UQPhhYRY+p6VmR
oZneih/Bc5iZtOd3iR9NOtmLB6g40CjALkF2PS8tqqWItCf7HuYbkZpbHcKO1/vw/CLxo8Dx85NF
IgR7L5IJqY7YuFZK3ZthfKi1yuoRUJGbu+uFSXMjdLLt8taB+5jHxxETHhSjNNwXbgk7YHBxbxBu
5yp39myKRCTiwSroxkycdCVh+aCB1R3jxqBARMcG4dmAgSYC8Z/HitlN/lz9TsubdJ/QUzCRclbh
JAMqqCnp0d6zQ+Md2ktWuFdvrjenfO7gBGwnoBmUaEhOjq9z0nm1hOhcLWvx0VEQwAKG+KiJ1X3Z
QvmT+fRVU5x73qlW4SSWK4IdkDPTSSpThVQVh6s18VoAqaDKaYh+3Nkl0MSKABoZpKr1NrtT6R6e
Ijp8W+2kuR+QmeACtNudZqvJOGkPJTf6DOyEEtWFsY7qdXP1Gxfk6QJzWr/JxJcgSgEL2C4+Jtpb
KDDDz6pK9yhknJLGqKLW7CKWmYESWB0wQJ7P7Tyr34Wk2vXB2wD6Y6DAoIZ6zari5S2oeAuBN4uw
CXY4/j1AyfErhvqawvlUrkDIdNzHLs5fSOw9VEgUXO+ss2P/tDK/jMVYo4OPziqt4NZdJjhwCjfw
/7CA/bIq4JxntqDPuN+11psMxpgLWV0ELD5GK3f5ooZmCsbIWv7KN9k9nHEE411eg675pC61BZaZ
XBduFVFPPnAQ3N8HFiTTZ04B55sAS6eqUqAQEEScjFchbgik++NjxR+YtIFkLM2PCasMZ+Bbh1GT
lTtAxZaFloPaKwOq9jHTCdPlTlIoYUBrQwYdPp+SNlnuGGy866RvtPuOklseqbWZgWXUu5IBCvey
TQiMVOV7VfPg393n8I4mT9D7XUvg6ndCtC8iHN56SVt6zP+ru/5XkJiLUJZTJMu/99lHcl8VHx/V
7jX7/wD0gqj0SS/9gnq59fzIzxA+/ShPIS+ff/UX5gXx5j9VkciSCBdzIBNEjOS/IC8YSn8CBAM0
DChwCtVErIB/I16I+CeXEUEdhxmYGlgk/wG8KH9CvxpIDi5CeoDjTsb/N3iXn7dsgSAarGBrmYbd
20pwsprGw7ZTYQ7bdu9Mg1FMUKu+AcrmivYRs51BfDtpm9u/pu9ptP/nAfyjtMnOydoAUAyH91vI
JYOxXTUw53SQoBDcO6ilfs08dSZkOokk/ShpMkXE3vfgTpB3WzdVeijzyky5F1qf7EKRYdHkXnMD
nALId34gPaVUJt8lSem3dTuKR0dpIh6wDwMrySQqiDOL6LhG/ljSfrzTZCkDxRB45MLrt61U+HpR
JlBHL6JwqWpBObNIXWrgyfLcgYrrAeeDQ1BFDGAKnpRqiIwkoLdCkiIBLXnBTGXGlz5Xmcmu5oEM
GWqgHW8JzYP3CIgciDKBvKdFmXejeHBNvD5kJgGeH602OR7A07xgQNi3WwKR5yeAlilsw9PIKOOE
WrBCbGzaKZBMY3FqZ3kvvg6pCye4QFUqwIf65qaNsgEa2lwdCeYUkYA6jR4JTavO4pqTB3qHCQgJ
K8aP119Z+nnn//HK5OcdIlViOZZB5gMSs+LPONZEFs1c8VjjdXDoDwEt0xkT+EtVgDinV0Xbgg4H
PvL18ieJrh/lT3YoRyoGhwpps43CzGDMu83l8h1+dMsqbvUMFGYl8HdgDBhVB+IC0AMacDg4hZg1
ctctBOcl4DFa2gJJQAzIN90Nbgwh/xFU2s4Mn0tzYXKLrSRe+bGLJlLqQw6WqHhTCMvr1b/w6M+b
0cl5ksDFoYVyOFpfWnN321AgtW6vP3oc3GcGvTRZv5ywDGHNgkGfxvdIgbv09fpzL0ymaUaCJ/CO
D4Wy2ZaxpwfaHghsSwS7uh6qmfa+VML485NGcR0vYX6CN5f9wzB8K8e0R/nui3Nx5kstM1l4tC52
GNZbLOj9fZqJZp7OJQUuvflkoaGRX2a5nGkbWQUFvCGQM9cgCkaVB4EBfvh7HTBZZDreuvBf89hG
EIDMGDyIK0XhClPiWQ28ZKaQC4vz5z3vpA8auQbqtHZQyKCC//5Uwy0C+TSAUT5oERvXa3JhQ/8M
H50UMgQSA8OQsE2YMBuoIMihQWQLShawU4VUiFHJ99cLutTjkxmsykOdCLRiGy1TK6ih59A0w1F9
pq0uPF2chNoqXpcqAk9s02oOUIEeK4FGKd+vv/qFFUKcTOOghsnTUGjahtbFulfyRwSW4bubzBw+
Lj1+cvZo2kiSBN/RNoqW7+Ezs+oUfidk6eb33n4ylaHt2ZKkx+OTVPFAtShDXYFOHjxW3Lm7+aUa
TGZzpUTM9wKQ1iNcqNzA1xH31jPIYV6vwYUp/QlVPhmjZRlA7KLF46kMS5oohZusw5TBBBR6N5Ti
998rZTKnBaevkjYbSwGpGPjg+h0cuANJRDDEMnd9vZALc1okP6+r5QAqhhyikBTJVNhod0YK63Cp
lSCNQaEAAPPCmUa7NCMmmzr8pULweVBSpRBI0LoM0Gkamtercenhk8mMS0blFbmrblSstWtIzmUG
hUTXzNMnseu/DyTjneXnVhJK3jIk6NQN2p7WEuzf4HKnZ+pTDLyZtGgeIT23v16Ts2MLRU3mNsjv
bhu7HB1C+mQhuNKoUw9FI/ANAqgKzQXLzi6zKGYyxwMxJ/DQTtSNl6gSNAHiJ+ZXe89xDiWk1pCq
AqaNFTPHjrPTEYVNZnxZao4S1FTdKGl7AynjRSN0EMjlmf17bTaZ7jxyChkkVG3jVu8JpIYqIAAG
76nU2pkCzg4vVGD8+cmEF3kLZXYgBDfcGYDgdQ+wI/Jm5sWlxplM86AA5s/1c23ThSWYTAnETwGE
lmSNL663zqUCJlOcxIMH6o6rbXDluWt9+SEXCgA0y3hmCbnUOJOJrREp6EnqqBuJxCAlwApbZ26w
+72Xn0zsPg1gs4nwwsavtgOcU3Nl9OselteffmEWTBNingBT23gQ1A20DnRSNztPLaCW6ZgNbW4y
0CqU/uN6SRc6YeQLnY4gocrglAmxOGRI6aNT5E9dTV+HEnvf9edfWDbYZD57ZexmFEk/+KR+UwN/
j0yqNWKScUE0rpdwqQaTSTzULbT8G9QghQO4UcqJA7wpVIo6HJt/s4ix6JNpFoYsVcUGna1JxSsh
jvwsQcr2qIp1NlPC2e1O42wykQHbKochQAlRcOgZcuVRrhfQ8JETxSRQYbjeVJc6YzKlm0DOJLXl
6qYoW4T2s8ehqyJdK6RsFACc6fFLVZlM69bjTeoRLKoCA/E9gk4BpGkD+CTBLY6B8+IIM4mASx0/
md9Fl7nQGMyyrS/0EnipjryQXSYvuBqWq+sNNkkV/bPBssk0d+WqEmqFRlvHw/Ve69rUHpIcqkaI
knjP6eC0z71Y5rvIiZvc4jxAaIuLfQ1AAtTM9px38syrnA8+aFyb7PWlIzLJScoUDpwyqNcalCr1
NoXckpFnJPF0yrO0RMShg75TOxQE0IgkgSpDpvBd1wjKbQ7HRzCFWG47IbhU2uBxEDm0Or8V5Tbe
pBAp1kXVgQB4Dta1LgGXsM2avGxnxviF9ViZzKK67AVNTdMeh9/sngLQ0/Xlw/V+ujAUlMn0CT2x
1Bo09qboN62S6xl76sDQuP7wC7NGmcwa+IVAkEuDu2SsPmXpS17VVk7ltQ+JyusFXGqYyYzp+xCq
ZB3ePtfq9L7MG8hNav3cIXHkd/4aXNH49FbWajlEwl2127R3vdUusr2zboBqglsEQLap0QCgSQ9k
RVZgveivsDIDxKPapftsXe7JEvD3Wzqz/kxSPf9Mp08o0slCCjmCGE7iwOPgUjvYIwhBXYkrd1Vu
QYjcRMbcKZJcaNIxJ3C6Yjd9KrMOCksbcGBAjilKohlO2fhbuMM6qwFnPugSQpDna0GFzm6aWlt1
blnbYj8qnlFo8Pu50+xkWBVDV8kJ8a+IguFC2kUsOsmWeDIiAHGcmbwn0QYWgTFyQw2kaguaQYX8
+sC4cAwYWbmntUh40xXAnBfbypMTF/RwL5d1VtTCEyUyVN27JOH4QVtpo8ByrKYzJ7PzgVYwdidL
a5uoQhl1fr8ZBTqesblmhQ4VRw3KAlVzEzRpZ2twmwOvsfQWuQdp2zwrvJl1fZLA/u9RwthkoZA9
d9DCjGCUWLlFddEQ9HLR7ko91Qvz5ehh0EY2fUsX4Y6ZyQbqqUagIwj/EVnBJrHw1eK30U6e6YUL
tyw23ZxB8oqbQRoNRaBVF2U6KLm9855BCT50FCMnb5FXIhn4Xg6H6/1+fjljbLLi0DrxIDAKER3X
h4jda6Hahfft+qPH3eKXSKuGZOfPQyoH5qsLI7Rt4x+S9FURbn0CHFBLrRAMrDr5UNvfulwxNhlD
vci8BAYEaDKwO72q0Dv5DoJvv7WZsOnG3LkQ/A9garNBDMJoQeqJwpkWutD4030WEuwqPGNqtNAo
8qpyzDMCDnXrqDOz63zmBTv5eHI6WQVDnH95TkftxCK3AwoVKzCw5JwskQYwtRJETsZ3DTbn0AvW
gryD4yvo4sTmxbAo2veK94sQVw5fFQ5dUgOQSz1/ZqyfrzzXJuumH3AfWXA/2rqN1KwryHStOllR
tkEsZMvrI/DSJqBNp7fah2IoZNFWhIJuddM6gQAFuwgC9GpCw8BMOA1jwOLl6kYIvHrZDi64dw0a
6DGEzecObvRk3QpN/f36C53fK9h0lY0HliRqiqGEwp5gwHfjhJ51/dHnm5NNexrkdKbKaT+qYS2I
e/QdBzDSmXDlpdeedFUri15QeXjthEKN1Xvz42jm4nzprScd5PcZK/IOM7dVAQQRH2LhNe1/J4aL
sT/W5mTswwkrb6o0C7c0gY65D9L+YnBAEa7Tuplp9Eub/5jbPy0jrjKhkWWebKExH74kbp1B5ZnX
6QfR8ugFH0EQGOgoJDn9xm6cQrQVPiQLTSnkR4cia6bIQ/mhphEQv70oeB2ElOoSIlO1TL9WEJqL
INkQ0o3L4R2QioXzlKiFsvayBq7nwK/1MxvhBHP4z0Y4bay+7D2QLkV0hKGsiRWZiR2YwiHbFFa6
BQV66dvBTlsBsGzN5Zsu9f2k7ShSDzwNMWJLb5fJr1TaDe3x+mQ4f5ph2nTrgZO36ygYVm5xQ8IS
Gmgw5m4M8Gy7oMex5jfnxWTfKT21dhR/3K1BK666PY59c3vOeOs7s3lqk9ugFhOnJSL25SdivEh6
YB5fdqH+qOm7N39tv6W67esHz/yodLgxgQyr2lAZ1L97uqgH+vfN411kPF5vy/M4DA1AlZ/HuDjw
gWQcjZlHuvCU3ba78IGs+n240tbhc7T275vfSimjqMkpVIg9AjMnjEIJ+kyO/DUW9qn8MFOPC02q
TvZCuS1F2jhdt4FCFuCHgt7Azg3q/waF2FMgCEsllHTuvVaaNLPFjevjr53Ip8PQpawQIxkrUFTs
5So2hea7l97ydi7Hc35d5tpk/NVMLEVfiUOoaaTKeGVQd4XQZzNh+EtPnwxBV2J8qIM03DZFBdED
+Klko4fU9d44fzjk00FFw6LNYAyRbhHYtOVY1P0otkqtsAp5T9kT7Dmwjs5dbs6vNJAq+nkEQ60G
oWSAS7auqugE2gEJpMqgPz9Tl3EAnenm6cBCZkTrBQii45C19MRt5W87ZVlBjzsfvl1vrUsHmanC
UNL6XVWhvbaxMtDXdqA5OMaZtM4diLZQgeRPkcadrdRLgtEyJUL6gsmbCiYri6aAxE2SF/HL9Xc5
v7aK05Vp8CBAlATFsCnAtDGDDn4QQs91RfXXJNQ2BJSTUKxn9qXzTStOh0mL/EWpQqt6E4sQP4ih
bNdBnh3beV5mOtAEM8vt+YkqTgdImkDEdQgC0M08+SlgeW5IPKtNCSKnUpZ9v95wFyJ84nSchL00
yEnfaXCxDx9SRTiykhAI95TLSBkcnTvq0ssgadHn9br3ildZEo5VmT9dL/78dP5FpMqnmcTUvtXW
QkJTvVeHlZBHd9effX6Cier485OjVp2omay2Gl3Xg6bnSNUVzZsqZOb1p1/qnbFGJ08PXcYy2Lco
azHsC6PvQpuLAbyRPFenbSbMlHKpDpPjiKrIEPOWVLrOWy+A6Kp7E8AbMBFJMjPILhUwOZQk0JYm
vZanG4qQeAKZlUxOTOZnM6vQpcdPNoPIr7oKVqHKGvLinVFA09XoWQlDI151v1nEZEeAR1Bc+XxQ
1o6EXEGDXTNpTFc8/FY308k5I6qyROEqtDiSFji/ukHLVCSHYxVIWgiH314v5cKKQid7gQrZcAfg
kWYz9IGVC56VQAsj9d5CCWoq9cf1Qi7MNTo5aihST0W4rfJ1Mggm/HG0wZ8ZRJeePM6Rk7mQ97XS
uW3F11HX2bIGsRLl9w7NIh0H1smjkXJNU8j+Q0YDbMoO+EaX3hAwxiIQEqt3v7y/3jYXximdzOZI
DEGeaNtqE1cqOCk15UdRKOEbFgnF++8VIf9cE/gIKQmMzqoNFFsfXUh/ISjEO10M+pmU7KVemExl
1rlRjOC5s04hMyZL3S24+cfr735pfE6mcQorNDFgEIWGLG3E1xpEltrkQeEvEXRGrhdxYQefKmBw
QRwcV+TOWqnfINhm4n9KBaapXNo1hXbZ4/ViLtREmcxnRaGsz/j/4+zMeuTUvWj/iSzZzLxCzfQ8
p19QOkmDmWyDAcOnv6ty75Xy53RVSf0SnURHUICH7b3XXr8Mbcw2XKJGU9zMQCJru1hZCkzHWn7v
jTnLGQ0v27ktLEw2m8ThnBROHwfZTzH/8esLqYRFN+X/Px7DwPJ/RxRsF9EOx2lwYG1IYp8Q68ZF
R+/KnoCenQv/p+qd9sptXb1qMrjjdSXyL7VyrFVKUqBUUoBAS0cJ2FsZujr/fk98RmexFBCLwlFx
zOGFrNS4kqQKoMAX8lfXu1AuUUvc2kNtZasQQKULtzz1SRcTS9qitloKqo7HqodJrMHNMhVMkYn3
y7Ngsnv+wU6sEM5ido10BH1IB8HBGMiKffRfl/KPP1zKS596iMUMAywR7r8cTpb56HSxY42btmNt
jBa2TUH8Eun11GzOP8mpT7TYMOvcdvN5UuBMwhiOiknstC4rmBBmN5YH+to8k2tKfGd7/nYnnsxe
zDhUXutUVZV3KGX6XrfQpQs6An4Ew3741/0pObnwXCe+kL2Ychz9McpwJhLllNY6rR20MXKf42Xa
+sJQczCz/nuoglnB/864ErZZ6OGekYBy7CSXBK1Pl9LCp379YuLMJRQI9px6oEIU/U1WpegfsOsa
IwBI+fNf4uvjLRga//vrx8IeXEF6sLicP1lXb9vCXcHABe5JYN1lZQzsDNq3ns/f7NTzHF/hPxu3
b0yeFa4XHsKBvwI4i+Z1y/1hTzjofu8Gi2kfgBU55VXeJgYAmL56kWkX+3B2O3/142v/6ksvpnsG
7FJgQGVL0LNzNyh26Guzdqh8m2GAfv4WJ+bh33r1P29o9DjPMuGGB7sNYizL8QTb2QpxsWV9Dozt
6vH/GUuftEA69TCLGZ8NMFSA0XWbhLpJjNujZgeZBjYJ6n9Leotu28Usn1ttlyLI2mQYm/U43YvC
wFcRLpiX9JcnxpO1mN0u4LdDCPDrgZlxTyqyIeqTkuB7a8dft4h/voUkIkiD1hZJP6O910/rfaBt
iqQsIs7zX/vEN/jrpfTPHaDerZ3UEPug0TVceHrVyfsJ9g6NMvH5O5yoq9G/9YB/bjGqEl4xKN4n
/cHZyqsSAD2QVq7AoY7hkbqzkBxNbx2oAW7gfX8N2vWFjPOpT7OYiV07cePM6BTVLvo/zW6CDKBE
wfP8Y53YP/7qgf55qgw7VZ3TAUBEQe5VWx5gRA2vxuKnaSb4AV+STJxYHJcONFM+wAdzFiLBvdyb
OtcqIWp6k3kjtwGOTiubh9VGQs+3HYy4VOs/saH8/ZT/PJyG4n5EaKSSGV7NXvGehhcWlxMXXjYr
wU4z0DMzTQL37cQv2YbIYXf+g5xYt5bNSmM4td1cHz83vLNdp13D6zsWMosLMkRNblaWuVTlPiHE
oMsGpsD1u6CeQEedtDVcuR7ctdsgN+vSRTNyrnr+6Mwo0gUDAdlDaHjmiuaSr+OJgceOM/mfbwNJ
ohugp5Qd4KEdrryau0CBeBJJRQbwZt/DTdebwu/tZn9j/H9uVpoa1aGqg4kO5pDOkwIpt7S8kDQ/
MUH/FlH+uXhVaJt4sy2TvAfKPkifmsI6DLZ8Oz8gTkydv/nhfy7fA3XBkI7H8d8C20TAOHsad6H9
Lvxno4C3mHMIK8YLi83JIbHYmVNT8oki8ZzwsX/N/KOPtN/9nAT/KG1wXwv9xMrmlulsm4MEcOGs
deoNLsLzIfVT5gahdaAeLfeTlM112uo+DhvRXfhI/7dr4YuY4+8T//MeG0BUfOPCSKkXoKMWXOl7
OtlhejsDT/9DQIKHOi5KNvOmYdJsctKn8FqBuzf6aIRDqwg+Dai0NY3FIwmKXhXDkhr2xqrZFQ7s
xr2gfZwVrMpGqyRJU4j+4Fa6TLwchBMo/HQ02iD9IJnWrnvYlYOl58Z+IFAH8cs/fdV6axmG9ZWs
YDVbMNCyUb5+svn8oBX50VN45aZK3rlB/ztsXWul+haG0gVoImh/hs104MOOjrpvFhjaEaVutVIQ
KzfWdICHzRC5pq5W2pkbWOrX17nKn4qcvSC9SsCdR1tH3rF9mZc0tl3vN0z4odYs0W5qOQyCNjQ0
1nmQRYIgp9L3Ihn5dO+FFV9zMiQWCGg7Z/DF9nhGLBwLnrp63qey0zF0br9AeoZX1jA9oLP72M2L
7qRxMsMmt8EudUo1XQf90EVsPBqEg4W6gsgy29MxV3E7O9u5bUEO9n/3Es4fpZP96ovwc5x7YGr6
+r1lZbvlPlwbKgZGOTuyuMDPHjZVBfVxB/ZUDJDVtEa3fB2TuTowRyd9ALtWXWbOTjV20sjsrqJz
v5mxRcHbuugie4LNeeGSEW9B/Mrl+NaXSLFqHOrA1sF/NWNwbZcw9vWb6U/NQue65kVCPZgGu2SK
qjk3G3TLE6jFa2Q+gOHCM3cMJaiKwNHXCY/+zmpVdSnsjo14LNNigzyftw4b1CIVwYdorGGKgBoH
T6EEWlDMARTbDlLhDE7nkddXb50rf7N5fK1toFHt+aBlcQPbiFfAhzHkXLWH9eeDmY76JTp8ZtDw
RQFlGL6F90gH/REO6J2vOJpXg+B9cvQ9ygTg0WFPK9Iqi0UPVG7QFWgtUXzTgzbjSJuvSj4+2JkL
H0rULABk88r8YRyKIR6d+bqZxGM4Dm8DMLKQMGbTOjSFF0tev3jo740gXl4BlbqH78JHy4t7Z6A7
tytJ5LkWwym5RQ9LSd68aiqiEGzYPe8A10gbVqxsOVkbv8r3KE8/Vxm86EMu4Bhmd7c9nhxubDBO
cYHSgU1LdmuR8Aq6XTRNS39NZ7aVUF7Buq2VEcvZc8/bRBEQvc2A9+0H5LHuJgqfOauPHLi1RQTm
cmtbwzgbfE3QxQqy4fB/3JcVH7ao8IonX3awKqwqIBUsKtG/YlDZQQY4Rl1QrBuFNi+cQNI4aGQH
G/DU33hOVqwdj4CeHOoPp55/jS0gA5aomrXQbuLw8Mck9I4G2o/SKZ9WMJ74bUDOBfphOFiqfM39
6R7O0IcM+QvAAepbCz8FXk0wxAlAtOIl3xVifsiIfQVe8g8GwnpUB+lV13lwhh6KW2F18LXu98MU
WCun7PsNZEQUUgYQEvqjPz2kT2aD95k0JRhQI5QpaeDRrci7l5SPI7B4vbVDI+COULzquit5lI8j
cE8K6AVBb93B3s8Al4NHGPRoNYCDPigC8Mb2YZ2VujDjdisftLDW3LbAYCOkxaLgmWk7WLB5B1r5
OmBQungDsyOmKNz0a+8FQxFSHukjo9KEqy5kdJOmI8SSPANwGxIvKOId62BgYG7lVRW3ahY3ZHaL
N9SPdhKA76fGwaelGVI/DuAJIFC468DJt3A2nmGX7yQDevtXNQo1T17J9qFP77TXPQYEfHDKwT91
NJyX++w1hbtejGd7nljwEFozSgmZGGNox9A1ynDOd93r2vbeWW09sqr5bUgOv4xyT7LOgXkGVh9O
vQ9ZIymEtQ5Dbgz6vVukb6i7qrhPB7Wz5ADoYmbDER1dDUAKoPmuU3zeOCNwX13b3Vi5bFZOLj66
DK0VRJegGWOU+uDSRl1ffKrUdiKMNlgM9sCQQNkWAZ32Ytfts185aTQF/o95cN56J21BQWlv/W6E
0XNrPmv0tMcQ6v0xueVv6gknGmS8h1tQ7uaoGNFkIdlRA9+Gt1aQo0GJNOvOzOW64RyFj6CB0QOp
tyUo6pvU667sdgoPbuc6O/RQI2fpm33K8ys4P7/MobilGdgXIHf8KTvzhzjDx2y6R5dq+I/q4qCD
4sNwIrcsR/4BzF8QJrMphnr1DuT1n0NZv0sv+4nWLoR1dNw2nVrzwvo9zPompdmrrvsnlrdNJKG4
tGkfwm/S1jETjGA8ArtHUITtUVqE27v/YgqXA6fBDy4H6TMnpsGxZIZiuxFveYC1AqhGgBm0dRNi
+1rDCoRvqxzb6lCYA0oCBvkdOcQNB3Wncjw0cGfek5c590LQeSN4CS4gdbwIZPTpupywmwHz8kCI
fFaWVxzTBsBd2HC8xKw/1D5P8ml+4Upiu/Ss59I4yPbM9zC8fTSZ58da1G6syiZfWSXt4lBnY6QH
5LMGReAUxwwk5WNwkIaw2MskhPfpfBSDPlgcrHOMF1hS8RkAnaD6TUoYjsDozopV1sDdvvLY3vjZ
cE1D28S0x37FsXpECovCum0DkuQj9koO3jpqRgKRR9DcgXXdxDglY6sD4pEVFBtmne85LtOO9b2f
uuGmU7kFvq6ud/YAvIlpvF/YlF9tVt/5HAb+qBl0Edy0Iqsxr106P+c9cu6DytKVP1j3MwGYxJrL
OzbKXxMdm61gorlGfWmKe79Hb3hu22uOcyVQLWNwV1et3g2IIOIWZKq7si3SuA6EPFhjGkatbq+x
flGwTfmNlY0PvFTPjszLA3GNhBqpcQ4BpuYqs1uwA3DyWrO8hsGZ9F7SIBiRaK0YTSiUgHetLwVa
xtPpjo+FFfmybUxU9dN9FabdQ025C+ZS3uxnEDp/lQ3ZNZ3prvJCWIhU5LDpYPnyp/FhXxppUjib
1uJ9LGYtflk51fGYD+016brpFWIMlSChyG7lSPy7bMjCV4+Rl4GM8x1qnW4aD56ltrQX097OJ+ye
nnzpfbFDPmraNKYMN4WxLDAhBRoRDN6cNdL5CmwvNOeQhm5E11sg17gjeL/1gDAS+Kc5xEIQGHNf
Ty5K5Vb3YgTAHwhzgFEsRLiaCGe7XKNtqPGDfl0UDotQ/QDqBXGxkdq5Zg1oNOMQ/IHawl23/fyz
5SOgErDCQoDRZbGtWb+BkdGzRyXAE0ymGy/1+NpRNDj+KC9Oyejt8zmYIQihTdwget6kgXY3jWJg
A/FWH0Suwg1BxmxFmsxdpQKpV5bN6Wryj6iXccKuN3iYvdLjUUcIBx2RtbuGCPYuFRBKnjWAMkOE
Fft2Vl013sie3c5kOycHYKOCSeINfDN4lPk0XykLXJW6CksN+l8vX5kCpMFxfEgi5BB+NhpBTet4
gLXa7LOyYcitylSioRaqKl0DS6xBFY09XhcrBsu8TYC+VQgRwMVM/epPPiorzgD5PqB578Mpxxmx
S63Wnjux33ZD7VvHL38h888jIyYb+GkMO7GZ2rbDMjh4a8UrRN4ENFdeGTA8jt65BU/BLxLmvQAr
OR7byey7ysdWYw9oa5wqEjsVeuBhx6OuwwKdLIHl1DuDKnQUAj8B7ljuR0M6jRFY9gp2+i2LLQVQ
Vkbddm0Jr9igw/MNQNt7WYsc8nlQPZpqwOnqSJQVGmMid8affg/qeTabuxZnnajW+s5RmAFYoPal
aVmUdvoR0K8cG2oNfGgl+hUv1GMJYgwgKqRbB2IEtMZFFq4L2weP++I6M0glzZb7yylsmDtq36ya
IMvXukIoMkqwBp2UvNG6/TWF+MXe4DyxYggiv4AHYT6rfhP2JY2qLDAreM3jtDakf0Qe2Ai3ffz/
FZs23YRou2edWFNwdqO87H7g6Crirss+a0CtNniUIiJutUf/MVkjNQyUF1QHq7zq2H1RTmU8dQhe
a8svE38IwDTSlDerqTAiSinaMvGTOqBETHEfpkC2y3KCj6LkOpmO7JCZBOq29QAnCrCMXptU0hjQ
MWzTwtZrPSt35wSoNTDLae+wXKdoeh6v2x4LVeg5IP9k6gVeDukQ9aYowemmdFNCeLpBzfCKZn25
RhnD3vAB5DUbBWhKc71uPQ8Tu29fEbG0Wy/M6o1ApffGb7DSBq7TR1zXv2Ujqt2cwvY48+BJlA76
0agxQFKHag/aZecdhS9zO7gMh9sZJwEXD/jaD9UjeFyg1UgDVBwDdLqpAQTzwhoomgr56CkFbcs1
jwUFI6Wy8w51/RlgSemMK2fUwzYLmyYSTdYAWNZZd3mGbakL/DvXwprs45hqGfQw9jbUnj7XLypM
78c5fbSLCf7XTfHk++5Pr8Zpzx/YiPifiodmtnDTcQKWWaHuweXwEVZCxEbSECsV/AwDAMFiDGJv
P4R2flfYhB7kkbMLBDW27J58ql69H6uBW+3jcD7m9LrToFy2TftpaH/NafXR2GkfKSayVWF73W9o
2gGyxhuP2r6sb9CmBFgoeMNrcLRFPCH6jwmlemOhw3HtUseJSSvr9eCg/bxpET/Ad4Vthl52t42v
UpCLrfe+lTCoNI1YQ7IFk3wKlNpMQHvrAiUjPiobEuLc/dlnFd+Bvllsuhb2bqXGwZXMhgASaI/X
0LWTXVsBhCRL9oJSZvDalmNxzBDSnefpADbewYTYT5fwb0AYCpZTfl0bAzmihQ0MCEK2kTbtnhsv
Yz4IY2jDaFhbbVJZQ6hB/fRaIJnybtMaIZAG5C3moNtdGZmbD2fsh2e3CoFuqiAIQ+Egh+eVEeat
BXEdnFQ7fWRd06xKM3Sbhub8LesKfnWkzj4owoOka9tpS9PZfShSMIorl8JGXJTys216DoMdg8Kw
C7N9kLkbgA+LwFmxTuOzNLTaBV0ot8rqg/WM1Ps2r5G9GLJaHvqSD0k15iCKTMK3d3lvwph1rnUo
8q4JI9i8IHwbdJDJCIHEDIFWODrfy0IvWy+PH7i1LaSKh06BZIRx9M2E3LKTEuWGvpE9Rzneda4q
KwQMbzLo53Y/z+c0TyT86CL5W1OBCmkIMWugCFB35i0o/I2lLxkcnKgGLa13aU4qfB3dJhohDVaR
JGWPqqFr6BO333uARf21dUCJCmqPHaoRApfWqYHLLW9yQ3587/qLgp8X5jjKhgwqghGnYGBjbAMS
GVbj711+UVMqGbU6mDn2oMkj/+hM2ZvO3aQLAU4+f4NTX2CRRp7AA0wVVRrOXGbdMHJVOv0j8mnv
FlE/z9/iRA3maPT5bwGhmGWqoUVA2r1wrx1E6lNKfp+/9ImeTEoXJV3Rpik2Uz88tA3dGYS4M/Uf
3BqzPMOACrt4EkfwJ71mLkxXMru/UGT8cl54/3Hc6RztTF3Y+Qck3Ys9QJP5xkJTJY5o47eUELjF
otJbYqFD390kksmRD703/hhruSP5eGFN+lu/+U+aHddfiDhaU3BiDYYe/HBodm5Veyu7NmqTDa2z
9oxT3AjXTMfTNSL5zqn2wNxUWzEAZk8N9MNORYpDNTT1dWNr/tJVbfB0/queermLRUc2IbqPGgi6
dDrcDkH3hu0/i7zZu/DoX1a08OTH+/5TYCgLWcPxDkqpuVAW8muk2WOdS1+9jotN5zczzAGl9Xj+
Yb6sCuFmiwXIgp6vktYcHNBQ5WxGyccDn7uj9iBHtD1Mt34mNxzRFjCGTbU/f9Mvpxxuulg2gkKz
MTRcJgax3J4HucJRiBbffH+LNaNGjGkTt6AHRH/PRSVu59G5Kmf5zmzvepbzn/MPceozLdYNt81T
3WtBD1xXr7waDj2MUeB0tcEZbz8N8/P525x6V4slBHYRTW11BG0MuVHvOhism15o8BvPX/7EUyw9
fI5JfTHaGUpmlo0ErIMArZjuCfL0LeTmkLt9ZyMCPGOxXPCel1TXlB5gj/fO/e4mH8aEid793oq3
dPBJdeUivC3RIDG8ww0g26LE4u1whLsknzj1ohazvuJINMNV1j64wyPx/nhuEMvpvZwZ2OCXethO
LXpLT4HUGitkZdiUEJ6hyOKTunnlVjD/rG03pKuuCdSHwNSZItVD9xQ7doEM4wytWxtBMAgmXOlb
f0r4Pa9d9Iy8Bn2HZBufQaT5znCBBfn/rk3gHnQ5zbohEVy2MVHkp5uDnc3QP5QD7yTYy/n7fD3q
2V/ThX/WwA5GBqWftToxGaQLmtb1XWMr+0Kd+OtFj9mL9WdMram0SKUTv7iyij9UAG4rHzP0Iqaq
iRl9m/pvtaqDN7dYjGZqcdh2IIBpUQC+z8QAm7XZspKey2D3vXe1WIhC9GunPddD0iOVx55TRHnf
u/By6WlbKKE8XNhR42M78DW12gtl9ON4+e/uzpZCtGlsh/RopZt0+qovoa/SOkLzzIUffurqi8WG
2rMcQ3hDJyEpy11/VLNarun3qWr/nH81X8alHlsq0SobR/+usHUCEetLyvxVaOieOXRrAWF//hZf
LzjMWiw4ua2aoZobnYzhuMqKTz18AmhhWwTNP9mFVfPERFjK3ZDURtm3KzE6y76LpB4ewoLvwZXZ
2SUVsas7HxQpdVfBsP7Ctzn1WIuAo69clGMZ3lyAelkr7hvSr0Q5o4nzCQDabz7XYoLPfhF21UxF
gozBC0xwEpWmNzitYC1UqMGgh852it/WUF16qhPr1VKXJnQ/Nai2QUcrf5jiUbuv5wfBqZG8mIIC
PPJS9JiCYPcdWk9tRFrfFZ25EIidGMb/0Z+lDmWuwEJo2h08X6PWReepea3otD7/+0+8l6UKDU1B
hPdephMVvE1Iq5H08/yFT2yVbKk5QzyHxHsjdBIi8xXnFpw+SxLmO18M+3akW5+Il3HSv/2+Xzct
QZY6XNlBdsudFMlT5JvC6bEV8uH8zzn1nIvJGmTBNCHRPSSDi+J0c0yHXVhpvlZSeWypOYNZrZUG
FumSIe3VvkGFYwu/jjkukN3dsrknGzbNqN1h9bmBwgZVbfB0Vucf68TwW0rSek1M7nVzlth5+0Nk
065ENBo5oXo6f/1Tr20xT8nM8wrO5Dopp/TnzPit484Xls9TQ9v630iFmIkHKcyukjKkb8LIBz3X
E1B4Yb2SY/92/vefej+LrdeyLNS17VonVvDokZvR/QinC6eYU69mMfOZQpf70GHmSHS4Hy1ZWfH7
Wz96aa495jMxqLbrpLHESk330vgx+e7FF1svBzanCqscW6/8oca9QJ0juNA9/nfUfRE0LLOJLa2h
GxSI6LM0M3FNoB0JeKivGrvr9k3uDbGvgF5ueRbAltKXt9Tu7Q3K8mo19dWwpoFwn1ToXDJbPzHE
ltlHz2mmCWj3PjEwPh+RbHb4L+WiSG6G1flPdWIQLBOQ/jSUUG/kOrG1tavb9pq65pIf/V/h51ev
83jTf2Jsv7RJONvYs0YcHn7DEhIl3vJP94Ojn/Km/GGLOK0j/vG9J1nM9M5RKpADnkRBZbjLFYVE
r5L+90LgpQ+3R0nIZ+QUoG29C/yXFInm8z/7xARfJgenJgxlofI+mSGTKiRblTDYG7JLp4NTI2gx
yf1pslhtUp14HtKnQxqz1l4BtbFRtN+cf4K/fQX//cx06b5tlRU8LHrcg+yGzRSnW7rO43pt71Ak
G6/Rj7ea46vxSt7om2rX3Fuv5W22uQgE/huufnX7xYJQYqvCcpBXSYaPbscGNeZhVujZLcoBDFSQ
toKn3IPqwzIKnShDF0LvAEUKuSm8Ub1BqeJ68VwW0y3LS3VVC+7ba+ERVNWQgxzzVSrJdBjwd6QW
JOrpwRgOK3gpp79dBmVF32oLurYa5rHcCzalp92tqSBH4KhNrGofxmx1oeh6ZixETBp0h0aF9KZm
aYDyMmnujN/5n3aTT0k7SPttCvJi49iVc5c56C90bSjBimywo2oK83u0e6h1l7UOnGvRq7JrHUOe
G6n7vfJYvoHKxl2RoKpuPdbkn7MZNHDPZKq3SD5D7DOV/KmzBUrkM9Ul9LkQ5dSszfdBYZAPaDt3
vCtdm/xMSetfWWpgUM3U2QobkX6Zu6Zej4FX/OaNQyLXaobn3sCKuUCTV1R0R8WQPYYx9KLlY9Ch
3lA2g05YlelDOUwZNkavLVb+WIkdSFUhylpSXxH4S8h1ZrJ0Wyk+PChB0rWlhHfb47Vd0xkSC+rl
1oMzum1i9xOFKavhFcwHqzBS3VRCggJybdFVEPvUFJjZSlsJNRaFNoSEe06gK1K1C2lZo3tnPRPR
2dFct+lr3mdzGSkoO3ZQMUJJ07tHeI4MJoPOQTFeE8sunySyTYDsVlWV2J16TQspd1Lq8IOG2VQn
eeXYEcR5sBuYR3LJ09w6Llxfjevj+eaf1RPNrBUMgUI0il/Zt8FW792N3IzXUCmSG34tk25T77O7
8ero9Wgl+SFdh0+XGBBfn6Ho0hFeiQJymwJhB23nD9jTPPVKw3yL8Z/D1N5zRn6eXzu+3n7oMhPt
jxnGdIelwwduwOrelH48f+Gvl1W6zDoLmzfp2LX2wQmbKikgqdRRNxcT5JyOXW/P3+S4wnz1hRZb
Thvo2iI90cmwKuG3CUnANTzRdLMSl4inpx5jEWO6mYEoaRT2QRWYndVcfnT8SBzo/Avns1M3WMSX
vqznJp9xyCnwWfkjND4REQ/nX8+JQbTMmOb4yb6b10Vi9VfGnmMI5SC0JrvCKrfFVF/Yfk48QXDc
+f6ZJgVUIdoIuBHkgf+bkvYo1H6eQvdbYQVdJkyh61QiI8c2E9bd8Fbtc3qp1+fE4A8W4dEoXa2G
ptPJ3KtoIvdQ9px/8X8Pv18MzKVxKsKJzG1DvHmb2d0YTbVxyhX2Jaxi3Muax6PZ2ByNsNN11wOF
aVNthwfdKrgRa/5a98XOJn72wWnJuihspid0J4y7vkK/BAvQmXr+Z574cktPD1ZVtjdromCodjUR
KA9vgvH3+UufeLVLr+oCO1VRzt58UF59q339EJByff7SJ0b10gCgF7KGXqLKDpaTaRjMQBZk+oSm
7U4E+UZW/SXPnOMA/uIjLs2H687v0T5h+AGCeHBj/0CBukFxHd09l0oaXyfnqLMIDkOO0eH2BCTz
FgU5j87eFYHb8QHtHzjJWsznP6De8Z5x1MHqQ8DqvhSW/l8buC+ebmnAi53dZ3U/ZomaDba0PhTN
tJUorLnxmJV5v0c7yoCh2NdhJNAcAMl4mTZvQBzqu0KgeyVrGCJOZRcPR5v9rag19J3uTF/gak0/
eYdNS4ayehHZURXlGXglRS7LwxeCwgW2056W902ACrlhrLwRvlOjHSMTP4zlw9k8lcLZVl3ZXPfp
E3F+Qp8FE/hmPUBAys17XTtxJueDMxd71gEab7doPrCgHnzWwNhXnlg1wx+Tqa3IDm3IYhunnxZF
XGxJ14HE7ayYgGmBWkzUBG2Uhb9C216V/RuKQCt8hC3E7+s5YCuBuEuqYtpmpfOYSQFFbhEV9cdQ
ONFU3KbFPh1+WHMfSR930GaDeAzMh2I7H8+k6HmRIrYEhwK68JHWafehydCTY3G4GIFuXOjg1hp/
UJskgwUymZ/v2yxc+3n73NnT1h/5M7DY+7olB79oEshaI+H4iATJKpzHD+jZy+uh/OFDrewWkBdW
B3fyq6iv5l+zsO/9eYRgadxV0j34vLoLlfWgHQjuIZ5fq46ta/kaMrEifRCV3MBdG0GaB5KO0/yk
FY6J0KGytISpyY2w7lXXRAr/qqUbB8W8Fua6dH5mpo6OYkRb7oyVWCUEYfmhqch6tm/aqYmpuevr
Imq9HzRUESSKES+naDAbwG5KRG/B1qgwCpS/n+EmVPZOXB0fvtyADLAay0dh/FWaA4lE5ivlq107
WOsCIbHDhlh46UbSDChMZAhHvuUe+nTaPG77Bo0FnKzb6dDanxwmtVH6ouRPWVxJk8Ua3YolAFu3
VnkDH9/r6aOvIvZqQCagaLO7sXUEp9NrtpP2y5RYLn5yNFsBiQcnj9lvNhafrO2TdH4SdKtTEnOM
OJfgjHAI+RUttzkUcWpN7ddmRmUiTl9afuMWa5nu1G3ebJm8MiHONLF88ppd/YCOsFZC9xnj8ng8
Bln43lE3BsF6HkvyqPODp7bFgBEWz48wpjLNPdqwVujkSP1YqBuU6NR4jxz+sYPIoese3MuUVvs5
bKLuxX/1Q7LDmAdkalX4wcbZFpl5getA5uQ3voceircef+bubX7HxS4IXyz0jx9cZwUuEZLGceW8
Tp8kM2+0M+/axciogA2rldnbUO1HPnM2ZX1oyD0vjy5sGilSO3I1JtfGz7yINS90fMzn6/SWeSqa
G7bW/4ezK1mOFVeiX0SEmMWWsSZXlWf7bggP12IGMQq+/p3yys0zRcSN3nQ4uksgJGUq8wxp4iXZ
EICCX7w2BppyoyN/RGDnpdVmiiJfNUqHl6aH7dFMu5TDVWqbl3fgLFqovgImC9IvTgatwzTZhB4L
cu7ElrN7UhwmzbfMCjzhh1A9oqcVD/dmvunKU0tjrHkHzPgmO7bcLcEfIkGWv4jsUAKMWce30wRn
GMXGikukE9YT2NWWBaSvO8YBkeDOrllO1NtcCVTgdUevvetKmJwd0MTJdoXsJ8RPOMz4xHvfB8Cv
Jp9J5ar3Opzk0w15i6ZNLXvFmyjR83Fqw9be6q8Qp1vtSrFtYr/Qo2V+4tlS4Y/gTUnntgPf9YVJ
R5jWUOMWMQh9lP4JDJuiP9TdoRVOxPyEOrTZSsYzlLNk2JL12p1BnFC7mYBbNiYAezfltB2iGhDl
M5u8vtoRcBWA0Tax8Q3d1in+AKO82BlMu3hQwX9rCxt0HhyrQQnElxkfgQ1PVLibtgcKugeA43Dt
wc5wU/C+8wHfygPECTwcOxqfq+QPN27DoXaBNt+ZKY7cBkbnRnqqiLKlBCDIvLdJ1TgFKBa4yI35
X6l+KKu3xgQBKrzLBK6Jyl8CFmr3SYRsiwhaCrLqWKgCNH10klQggMznasjgl46dn+zl6O8AoNpA
a7dXXoW6KVCuz5VnNWy9AXBjUoOtCWJQnbcuHc46YBYURurA8MvTaxZzl1Y3BQCemfxo0qdW0+y+
4IdOuxsg0RpqT3UBns22JQFD0SKBZoReHusydaD3hQpShSfLgYA8aTVAygDhZROzM4HpB1Q5S0bb
kt4zBtmMTxQWZCt2CIivqJEVaWWXbeSwmrh6/NCRHNQOuil1UEvw4Jp0CHWsPQJNoBhM4wHEmtY1
ujuzP+Qk9dDacwFxd0PioPrhRHrrlOIEOKo7Yhda0ptRh9s0BC24CNQWyzT3ASQG1ScB1PQONQkX
aOzYoi4UubwGzl1o+YOl5fWgI1z4tpoAfq2F64Gs3qlJ4tD2LKLBHWINN/ykcowxc6owKJjpxzrb
TQY+8zTWNtF40Fj3oLrs4YDlaOY9pzoYd2SfNUrQsv62NQyHC6ihDunB7IebEph6JSeupYPwoMO1
F0ApG/pdG2gl2aAB3RsRfGDMBA5j4ehKzZcJoakOtZ5Ce4nTSw41OuoEYoxKHKWhgYFyA1IYTAla
X+RlInw7YglnWumU5A8Fv1KnXzF9iTIWEH1A+LtT+1vdek8qye5GoLb1AV5Bj+0Av7eeea2c4H9M
ceiaEKS9JQhNjBxCkh/Ustirub4RBpL0OlS/iJx7DJDtrnnKii3KGm5NeyBjpdtQAyVcVKesOFgo
xzCcb8DA12j7IeVBXoDCtiOKQymHTi27IX0C1hu1w1ED08XT6BhAPM1uLeiiTELZagnyJArG5itL
NEia1PVd0o73JAHl3NJgHdCaiuZgOR0yM/SA/ArC9MIJ125NBV+5Bh+5GEo7zatbXX6WsAUi8Cm7
+qtL6blTEkcuKoelN81wC9Ii2Dg1LHvAt867P4PM3LaPdlZUn0NRntNKeykoyuR1G59jCKy1Suux
CXSEvv1Mm+qlA1sP7PcjDbN9TYQ3ZconRPg3Bkj1th7iwK8j+QX6WzdJwQJQtd2iCb860ddOTOud
VYeSrVXWRo/Gjy7rMFvFWeXyUQY3uk/iBAdJtjc1uiV5C1eXjLa2zrQK/hgVKp50erU0DfXEwvhi
OpilExJ8n0aYXRl9eL8yzA/8j1EgiKT7SVU0AZ3G7ggNKNCILGzhik/cbik0JxMCtDpsoFFXY+0m
jeF8MHypHRgRRHJGJpNNT5H0pHIobFnuz5kK3zEL5EMNj+LGRewWIAghh4VXWJbUn7XS0x3QQJKX
coSFtC5LfANj8NHJ+dJweqe6BrZDU25ikDmdNG+As6/IFsP9FQNTHPDzoQwfg9MFB+ML1LWlLil1
zcubRnXBm34ictHg6Ke3MA7rQC624Ns0YeVWXVkEXM4LBLNoTyulcksVOIFKNj1qhX2gGqZ6g1X0
VGol8yqei10pq38jBlptHUXNYw0+gQvP7s6VUiSCzMjCl7xXFbs3IwL5DDB6gLb/UGV2FKJBGyIF
VlmvDRw/AnxEdA0a18rwrDTJkQMnXYpzqdmLXN5CMAF3cxMsdT7qB56zE6T2NqoKpYQ85+A99po/
YsZc2oGujlvCZ0gnL8HBxPnkoq64Z7qK63SuwRtPlgun440PJoOTF325TeT8dsSe75XQ7+CuNSRi
I8C732idZe6rhkAsIFHMzplKHHspuBR+OyU71YxgxqERzbOGS/QPq23KY+40aFm7cY3rVGgZyMFS
Jb0dKlAReq7X55QUd2od+gyMHydOKVLBZuw2ltRHB12usIKiUc82tZ7CqHtizVabcvNZb+V8U0sN
PdSivlALGN2CGsL2iahwcWkNGMJjT5j1LVwAms7r0HHdQ+5P21XUigIwwqNX4CPYQzoQWBtSCSG3
HFIG2fhOGH6baVphw58gg4QMCCGqVBg3cJlvQVbmOU6fIpLeUQWtPiRpBG0KrutHvSXgPw9Jh/CV
9W4k6cPb2DaFF+oxuHByor9XvIlvYq6QDc8a8RrVenZChJrO1MrHoAa1HOqhrDxyi5r3GbqgdwL8
o/ytL0GcxVVDgGRaVobyfL1msFDpmNuJMDIxYgIpssepCXZZ10k4wXFPAxlmpZC6UJWYm4mwiyU7
SintxYzhVLFsm+KG0ov8hOh2zhrz38qqcycGOM2zIeaoCw8XRHI+Te7EGwiHrMDmluZpVlAtM1ir
w90JaKG42sQN2JJI0KdCXyndLFSFzFk1VU2THBKmiAcsro6RJO1ik608+UKxxpzVUbVEQ47JBMAi
41HDrh0wNVWK+N09/dsSmtVqEqkR1ih1aNQi2BbQ3i4tdEVWwHILhaC5krmil1j3Ay93Iodzccak
atvGOgmsooE9WoIrscYK1SF9We5gzF2uCKgvTBqdTVoIErM1ZGq8byfjPmvUL62km6hGayOVVxbs
0hCzaRNIckupLvguRi6CWNTKjtXXygPEnJXHyZT5Cmx1aWldZvZHFboahBENjZrs8T6jl2aTintM
/68Ld9biHHI+ppGB1dXHkG/VoPoir9T/l86Ny99/PLfatPGItgK2hDTUPoUvuttZdbUrMwbZhgSV
4GRErv9Pa3iuZK/3WdZnhdXAoJ7vR37HZIiH8RU4zjcu65eKojF7lTAHQRy1qWyfs0zbpGamvhdl
r9ko6Kk+NLrNR1nRTc9kfFKdsW9MaVNl8Ee4aDubD3AMtt5YXCooAMBCoILaR2KpDnC8Q+FAgoSs
AfnUy9L77TkvS/XHlEcGUWtWF2xPYQMToWxVjX/B0IoeQtwaSruAk8A+aprel5MwOkqQH4vtFpAr
CAM10g4uTWaQctwB8CL5BxGwIXcbUCDeTIOUAKe1qPhMUDfe6eoUP7dF37+ha129ZgXCnM2lPL7R
VXzmUioliJiY/WOTtLhZo7nKt1otxy/XP/bvOw/t3P++pprprIBMRg/k5x8lf4rB3o9N5KwrzaXf
e2/yvMWhh/HYGSP0ZfIpCfoIUg6kbnai54cJKk52IYQG2mX6ev1llqAs83J1mWiwGJwA+K1TKKWa
HKD3VrWeVZLdGxXAjH1pvsqx+sQscwP49U2cR2jToXRDwF+//gy/H9Ly3JCtTlXQ3ZsBwZGViQ9m
qnBbuVdfmRqXx7a14h1nLRDOMe4QIBCE0spML3zIuS8Y3EMiqHFhpou4CGpccBWZnKLE3KRWvBKY
f4/7sjnbugL6rZOq6Om+6yIA0WpcUgKqd/nNgMNuZfqWXmO27eQxiWFyIPo9uZgDDIU4QLzjCUVb
JJlNv2a6tTTK5Q1/bO5i7MBI5hNgmo1yD8uqAUU86waXlCPOkJVcb2m2ZjsL1DTdyHOMobXMG5vc
Z6YCyPYa5XLpFWZRWSlKJC8KutqioASltkxA86nSux1L6ug+7yr99vqC/qYo/P9JKJuz4ExRC6oS
3M33YRWinaE3Te6YY8ecRhl0JzJr6vZFa7oDOPoQVCviJgDGh3kp44kbKZW8sVjZ7BVLn2BfZIUe
QpUOh2UpfOAonACMAmG2lCgoKSg529IoM/+KOqMA6lQ5NH9UazuFunlDCNZbg0Tk1IEyji7QqEDv
hTOUbay/19/19/xAnmdYdUtGbjTtAAmWe4P8tSLF+bcfnqUGYVsLiD3gh3N+p3UPFmTA/u2HZ3sS
4m4x6j7QayT8mLMvla4ZTy0sX2O2EcPKygojoqCsVnDcpLCkD3u3lpt/SjLgifLfHVhLKo2Zit4g
N+Bgghoomok2tOZXpmVhdxizzceHrOZaRNN9nk27Hlp9yGBE86XTrLvR82jNVmZpktT/voUSpwx9
kqHfV6y+lVGJrIrogWeGd/3jLsUzY3YV6kdjNGIgJ/bVQCAgqOGC7w2sqHbo6pmBnKvErbs+8hnt
iqMp98lZ6c0psEKI70IvnN4YkDl5uv4wS+86O3CwIQkcocJmr9MGntz9jRlXT6Dm/tPVTDZmp0we
p20H4bp2X6awVKufxGQFQj7p6HZdf/6FvT33huHQ69YNghzaHLPG6eoauCwlju6v//q3svUvp+Tc
FAYCj6jT9ECgNN7k19t+G+/Lnbo3AAUr7PyRutw17N5rtv1xvBeP/aP2TuDf85edpG3oPa18pMu2
/+0pZsfBoOhwmYDOBAwRAUSS3nOKFmYDqdD4XYc/x/V31Rd21/fff4RPSjmkegywHCQxwCdIS9EE
j2XiDKpaytjJKurffSpHUJ9rC9TCSlT8QSt9jxWZbfNoiIJCVKh5T3qGZnlouZJqQkG9CKHEMfTs
Vkz68CgnE5oxRg9z7w71PgWtSLc3uLptzQZ3glFFcYB09UnJZPUpZDCygCiJXHzpTRueGgigbdpy
6G/yyUpB+6JSjG9uVm4IWrAvlzFKixE6o/lzQqzBclmLQh+aT9xXJ7U5ANExbPuwRLktK1Sjtgsy
5U9JokYnqHOga9wWkFUzMsvLGcscGRWpM4tJd6JhzNdErn/fccSabQkJ9A6dGoDdadaRd64BWXDj
n45fMqf7FtlYif6CicMdyoGPmMckCdo4K5eKBa4KmbN8p1aBUBiwuTvAe2IGx5IeZeQibEN7imOy
mYpyetNUNX2JOkVyIcCDRpjC87WJW9rqlwn9sT5LdB1kpUX9S9FeO1225SlcOUSWuAf6LLAkWW2Z
mW5ig6kdR6OHkhfBuvw4FprhSqCbey3EKlwOEq6XRXx0yzCU3AJC9QC3DNOjkJM4gNhTulKcWdrw
swiUJ0U78hARYiyMEG6B0Mixmlo6wbE59w0GJRwlgmTC9Y2/NK+zcBTXKjKNDIOpbbVJdONFD/Np
5VCRvxFTv51dswCTo2gtp1oMvATc2fdSxcKDCmmd+1Yw/WUa2LQvUHLetjrDPRVl9aeirpt3mplx
6AI6V/XgXuRZa1s66yBJSpk7wEfnwIGJ9XgE2Vu0CdPARBDbd1ZK3KGJ0M4zJxmygSSkh76tx84W
rKnORgz9oaTl/CORR+RqEumHrQiBCiBId+2BSOKA9pl0KMZa9VlasrMs6vZ27HLzfEE2/SkgYQmp
OwgJw/hehhCh3pbja1Ra9bmtYt1reDk8ga0GGNJYl/S5TAiI5JMgwTQNNbelJqo3bGAJgxKzlXta
o4gjjwBpjqBS9BaFpLtvksjaF4RH5xE5vzvkEFPCrSPZZyErTqg4ULvQ4x6/NUILSalDh/FeNA4p
UN6uuhTte+DvgpxDpjIa67eCVc1tXAwyxNlp9ab1nHthonY+aNixlyktmreIzmdatdJeUN6i9dxo
2w7a5DA+oWiHEzn1RTtpz9CDZm+WVVDglGrThTCrZpMSAnxNj/6bPIQ1VOVIGehqVLowFRx8FiNo
GFI9PMSQJ3bKerJw5mv4noNiJd6gTKMXDnHtou+pe0lYZfekguMKbNLQETfMHANLybZL0JYPSwg0
IpmMH6NQLj3IaSlnKzah9hsKCnclICsyqao8lfQvidWXgVqqpSuQF/qgDzVnIvJkB7R8coIPhOVR
WHW5IbygXZqgnUmH9tQKcBRkXqqf8E3NXto05J8VGbhXZWOnQjq4W0tbFioo2uwsk3jNTbDv+r2B
FMLuBg/Ak8mLT+maM8vSALMTDedGDhY2gnlEyB6q2kEc801eKW0w9qbuJsSAnaFYyfIWyn/yHPIJ
Rf6xUUza7VWtg3IvRNSBNGqirco5VMP0vvLlRhCvhfroQ2t2YTB1WgEpT6F4qq6Zm1BGxpENYH1M
sgZ0ShdBc1Jixfv1E+73kCsrsxOuki2eKDJ4tqQDVMFMUoF+W8Z13Z6sDpC+fxpl7p5W9FbErKYZ
9rCVtdHXkyu0MtPP6z++kJxpsxo3WCI1oF3lAKd1dJaxDof4yETk0nSlDbEQ3eW5WxpOIovouMRD
D0AJvSqeXruu3dbYPZFsbuVu8sJ0cKVc3uVSsTLoQpybu6eVUT2qoYSQrpapuDHlLIVPWwxBWBNI
shTR1wOaOHv7tym8TO2P/EGPOI1LLUGQ73DkA3Ia3kMgTvaHUXqVAcbxrg+zsNjmGGUGYf+Rg+wO
j8FLGcfcTa3+Eib5ylssTdksnhpqlNSKWgETD9AYQoffQ3tbFpBR16AEumJjuHR6zHLUBlKTAhDf
fo+CUOcMkGmFmnYc6Lp2jlVAFzRjeKtM6ev6jC0kIHN3MjVSaE1wkdmP7YeQb6l4uv67C3tmbkbW
ScxQQsjM75vpYkmq9BDu4XtlEm+s61d6OAtfW51dzWTGUsBdjX4voJIIUSobAr+OBgjh9VdQvk+P
X/IndbZqIVHKoRw2oqSSaxsVBHArO3RK7usQ6eTQIMwLqA0fCv6qxl6YfVQAQMWx8CCZZ6sT35Th
RouREuQPUEaFk0qg0oc0yYJcPKdx6QlaQTb5OfkG8jQbVQuaWj8M/X0IYV4jdS/UoDp7i/gO8HC7
DoOKQI8T4qNR62s9O4dAwRVg3zUtt0O5QNUPSLhjr21iRLUeWnrAC/agNqTAwVX1M/giDoI14LgG
tEs1t+RfCTlWRMZP37bEbvLcB3xzKnZCmTZD6pn6JozMM+0fBvall9OtKU+ODq3/lG0mYEunRtip
dQhb7IPhq6I+nKn8ZCwAP/ssNSitwmBiSDySZa41Il1DgZE/5vnwVAAAPpiuEK9Q3oGFRcxHMN9B
Hkc6VXkFDYZsJ0YAxLUnMgHj85CWHOD4V/4EtwbMMQPYA7g9tbGlGrgmQ3JEBn5jouBC0G2kED2s
MXeNPshhegGg+QRUClDTHbnPlMwZwxY48k+uutVIbB76cn7P4EAGmAsAjwWq1/KDLuG/gWS9KQUx
2oMtvwlLmN6ZEJoXb0oi+6jE2lJ1C5Oh2gYWOE9MfDU/MjYZDoPBVhU0DASUuvexsS1joLehkA11
3NKNTcAAW88wS1uubswBlwmgqdl5BOEwBwivBsuxBsKsy3KHa14UoZAOxLr83ug3l3u2xFLAD1Jg
AHW3y6EY3hCfofkhJ49V9VDVvZPr0HCPMleeCofHsd2ZqC2/ajnMESQkvb1Tk13GD7yu7Xw4hOKP
VKp2VNxxxSsveLfJFyO+T/Y4RHtTv1cSgLALkC4JbsxoH9iAM9Zo9EvizwXHSYC11GSHArmqqAMs
nAYbWvOwwrhp4UyR3VSfWhZkqR29qJ1dWF+V9FeO/5LEGfR9yHs3idSVs//XE8eEJ/F/Qww8vCOD
61pxIC3fdFp2zsvkTS+QXA9oJK4cCZeT/v9OBAwyS+1oxbkedXV5GBzhZj6g4W7ha57pg7DgUBei
0DaqHEEf1DdFILnMvT7u771TjDu7lIZyHWqKaMpD68IoxX+X7S7gcDUrnb+9/Xw4HFXn7fF+sCMP
S8hW7PvPz39SPMTQswQOYmVo+JVJeVAG9RAXPaDuXXorK71//d1+jUD4/VlQDUUVqkSI5IAqbPWm
xDLqW+DprmQ5S6tiFk3RowyVts/TQ2U8hsquBtg34umFArKyJH4NQqY1L4Jm2KwyyhXpoZPQMM+0
Dro+BSBxFDrbK0MsvMO8EArVa7OEvH16GPTR7WPIsIvca+vz0J2vf4KlAWaBtKe6YTQ0Sw8Nu+mA
laTgm4SK7LQwGfu3ES4j/8j/CJHSslXwCjpJcOCigITMCXUU0BX4yiwtrKM5q65GKboxkq44UFre
AuGykXDHvP70v3ag8Y0vQ/54+qbVeCIbcYKCBt9WmhnkGfIZqBzLwEcmkHMqK8UbVBQLro/3+30A
A862O4MiYZTKWXLQavWAQgXE/RUHuGBX7pIgRfxuUcSXNFh86cnKOy6tY+W/79iGXV8g6x/3ejEe
c52A6tNuilIKVl7p17QWrzTb5nINsYeS4ffpjXkCHtVNOJgCDlIU+yM5jq7iM8cUjupFmzXgwO+l
RYw52/xjl4ZZGmPMPLOtl+w13cFlgJ4BIf9Qv2Au0DIHrkXs/forfkuU/RIc5vdEczQLxoCz3Lfu
5KZe5oPy4vVbtMBPmTttPjKbYO277RuOUKf9WwQo2DuJE3qZs3YaLXhiW/ObZG4mfalIl89o6z4I
TW7s3Z1hEGg3WyBF7CxYY2gvjjQ7NOQY10ZFwUjcS+8M6F6AUWinTmGrjurIHvpoDl0J7Zef/G1i
Z6dHISs11QdMrCKkY1uZqM6lfti2LwatvAEmQCv7bmEPaLP1AvD3aIRWOu6R9580Xj32fX3fX8BJ
11fIwhE1v2ylNFdU2plin9LebpV3NVmTZVv65cuu+3FChSqwJRM1xB68bVgu/cm1t+uPvDD18ztW
D8b0mEx4ZLmStugiISutmkOdVp8o1HoZH9bmfmmg2TeG+UsG5aTM2lcgI6IVZavhfkzhUwd6qhlu
rr/NQqCbi2zyykyoROA0RNKdkPZxQ8FA2A/l2sG99Bkuf//xGVITODzeNPj98FD3H0q19n2XHnwW
EPqmKeD104u9htycVtVuaEpfC2MnXcsBluZ/dv7Dx0ZtCAiie9iL2pb1kdPKuRB8UB0Au6xcqVZ+
6x/+spXVWRhAsb8gRo0Zqn1wb8bIUW71Ld+wI+yG9vyRu8pHpvvaqfEtr31PbzQbTDi7uIn+qq/X
18C3BN9vjzDf5V0S0arRxD7atoqN8u8Bvm9O4RYuKCOBCaokvJ0+qc/9IshXQJrfcoW/DDqX5czT
TqKNoQtoBTUemM62vsFN0Zacv1jeN43behRpe+rCCNChDlnpZS2sx7lptIruuQamkdiD0MDb1x43
7OuT+HtrybTmMp0TiZTW4nif1G5dcBEcyX7Jtrld2qcH724b2++ZX5yEHRxe30ZXdg5gpdlv50uE
uFySEtxUYl9y0RNaeaKFHfKtkvRj641cjitCLl8V/Be4NKr6i6jQZY7WNFt/h47glS9R48cIkPSC
MmmPEaaTeV+cAQW4MZ3KG319pxyUTbFS/1sKrN9yUz/GqWDYKWWjIva9L51g+ruPb4F2OIgdP3M/
2cUn012z+F0IeN8SPD+GkpWhg90NvqLFdEfvfQ6YtaStLL7fYW6YsNmRUveFCYoTfh2ED+cFxQMb
VEmHBtFncmYbvbfHo7oX+/gRrkqn5tC/aX7ulr6xj7zEk73eU2zJXVsfS9v+e2f+eFel1wZ4piFE
DrvqACu04xCUgXmHse/NYELaqTswj/WyQN+OwfVdsuBIbs3trSON1UIpsWTAinXlA9sXfumYTu0N
2PDxgQWVh8qeDeqox8A3WEmXFr7qXHtUndoWtgGXrSCr4DqDFQXPuxy+XytvtbDV5tKjSQiIwZRe
vusHewKtx76cZ6rbHeNNGPzhNpy3vN7unc4VX1D1Hm1gEw+JXd00K2FcvqygX07T717Yj2+JTKdT
uhhZSaXDQouFm1aaIGQFj4+kc2FWwIzGVxQB81N9qxfJvRo+rbz70siXOfkxMvjEet9omNuL4lux
rbY0YBsQIt10h2w/SJ3GHVyB1dtt6abwqmDN93npxJ2rlZKiGyXpMvLgTH7npbZ0QA/NV/HP6I3O
4Iz4J9m2bokvAo9JDwVCG/pcNtqqdoZ7QOlUm3bXfVh/kqPxAeb35ctg5a3FhKXr1vfff8yNgOMT
pG4v6w5iSqf2oQJD/dk4m48QKhgO8Dv627zLKyWL39FhpvV9Sv8YjNZmkYYUi1DH8gsDxUs3F/E9
UIU34SE8wAnbhRHIDTQB8BkST3JDj3qAOvmdA4TSStBZiK/f6/PHQ7QS7LqQIAmoSL2GbaAMa293
yet+W+CzNIkDVZA0sDjcg4orEFjZnekDA4OKX7upNik+8R/pD0jO0RF+RTaUaffSA9/o7vVVvvRa
swwJavyNbNQYPb2QK2PiACCxMmNLUXSukdpHPcycKywSLQi/YBQH7jnSn96zvpoHui/v15TcljLN
ucKnpsJsbJq+F0ixpbfiJbzNj8aOBqUdOdyJQCw/mcfenhw0IV5bUHR9adc8IOtdOScXZpFc/v5j
cXQ8TQRsVQWMrVIXPQ8A5e6vf5+lnUYuy+bHT8eDwuAhjBRBPekv9QP6JDfZfb0P/fYp/jSfRvQD
VrLlpZe4nIM/RlIUYslWiJHCJHV7yBMAQLO2FBbKamS2yHtAU6hZq/jtPzXERWIbjZfn/LZ8DF8v
vGZHeNwfjSDcKwdYim/U7crsLcSvuXeQoA2FY9mEW9ptfjchJ/nKXrVH5ZXDEA9Ks8DBQ2QaUhu2
tJVWxvz9dkX/TyoUDjrGlGAa6zB2Y1bBwRFVKPbHhHRNHlkrZLyFuiGdWwdZA2w/m3FEXKx6FCuP
CkfzBnIGMGrYyhOuOXG0SYp8Y0Gz7/pk/r4+6NxMKFYFpVZHkMWVSQ6NEe4N2ppI4u95DJ2LMTJp
ysu0xXfi49sgdoR+RMnafez3NUD/T4BRy/veYPggaKdBAeEEQ20X8h5b1b3EkNQZ/MGNjtVXukVS
8WbtijsFBa1LehitJIcLCSm1ZudDGCaGLk8ylv/j6IC1fhPvoGu1DQ+ShTtS70kBOShugXw0Q9fn
7vr3+k7t/z+y0LlDUFbqRmEm2HSd03jSSXb1feWLLRxnT2JjuBViprwb8a7FzbjJT8amvlnTXFw4
++G5+d/DBM7ZoV6XGNsI4k3/QG6Se2MLfsoLJFdOaASsTe3SopwdLCCsgc+oYxsIagK/d6tn79dn
byHxpHMAcZZUPdBjWDbipJ7GXbW1bHiTI9clJ1jzfqyM8nutHBvov/NEDAgvGpdDt3anl/iNHZVd
vCl8eS8dTU+6KSF/Gt3Vx2IXrlzVftf8N+kcXjzAoB3yuxgxOgjfCPSXdKNu2I4e4i3x+Rb25056
slbOjIViCJ0LZMYQYpjiEYdG6ZVfKjRZoNIGdYrH6t68s/4Ux2aLiy4qyPqt2MFE0zH2ycqmWziH
56KZUQQBN5Vhz2UWyMTonzcN5KbScwIMqpiIff0DLqy/OdOnoBJ8WUysv7iMEkdL2/tGylZSw4VD
cd7mFkMxJLQXYj9SFSpleTJtRwKDsY5Xw0pgXhpidjBZuFBxAXfbPWxQHw34vBRD7OvZWi9waXZm
yUuVS1AVZ+1lduirqA1XDpOVALjweee9agMgywL6Lgh2MO0mInas8NWgaJVLg6NXj9e/7kLo+L+G
dRM28Dg31W3CoRM1yM0HgMgAtwwCh4G+5rW29BFmOTgamW04dBSjlJBHIgZU2G4y0a1swYVfn3et
U/iqIze11C2jxBZ578Uh/pWu/PrCDM0b1ozA2n6KQ8gnCv22towgUUY/5GYA4x3v+kdYMICk+mUJ
/EhMOaDJwFlJ6naoFS3zxqTBVtONlp+YOkDKX+4KdrLyRr/oZ6IpIpllCWk7vbhX4jBfeYqF9Tbv
07ZxTVFujM1tXSvVy5SN7RYCmp2bWTX7KCe5DfIyW8tZfk+XqT6Lngptyp43MGUUukE30oA+tBUa
mttGkQzdNC3d4s35S5jVGlQsqu4fo9GcmxQDhw7iW6ptDaUC0C6qs1LyaUKT1NE6oYxeZhQyyi5R
m211weIz9GBl2bdYl7Z2r0BRhihWWLkVDInQ94cnFYMOjs2kIoOSWK373diwp+vLYuFsmYMAGIQt
Ctie0O2QWGe4YZ8I71d+emnLXIb8seDKJjaaTI70rQonEqhuwZEYSj62lIiVk30pPZq3yI2OkFip
oTOUTIDfOlDRqgHMHpNNx9CpHmHwfTALMrq8JrIvd7Hhw4ZaRdFWnmD/06SuRg318/pELm3h2fFT
IoDVhUTMLep8d9HYvsg09qP2IqdnrQn9Lnyseb+cDVk7hBBc3kLC9gS9fq9U1iy+FmrPdN4HL3Ql
HiO5hbZpn7tW+A6FKZv9j7Pr2JFbV6JfJIBBcSt11gTPjPNGGIerSEVSgV//Tntl841awGwM2ICl
FkOxWHWCTs8ZoJTpBMUkYOPpf05LoymzIha80mKKoBVHvPqoobu5oDvY3/vBC+uOAoyuTn1OIGlX
n2HrGNrOY0Gh2Vp/bKsvXgIwlgc3bf319tCvLDQTmD2NvPbTwrLPzUzkSwnl8IOSRb0D0ZttaAKs
xC37Out/reUCjB3i+BlWWgPNtvxl8aBU1y6hSD8747tMXDwwjv99CfXLahbK8c6tT++u+mTKhVxi
mUE2yd9oJ66sUtvYk7bldLble/bZHz1g5RPYqnSLtGHEwPUOWiIbr1k7bEyORZG7S04c6p7ZDEYj
iHWZ+5OPhMsQ3lQzJEVcNA/aiR56reSO87x7aaG+koUeA6l+I6tcWRdmeVXSRC/e2Pcx3AgW1YIi
eceh+HF70a1cOf7EpL9WBB7UjQ0NKOTNuqc5lVfxadC4Ko0Wl+WKHWfuT+g5b8TSlZ3/f3XThuQ1
QAXQscbl4FfR1NlzVXXlxnStrQrjoFTSGaEQsXjQXJVPPWiqfP6+BPSuGl5vD9bKTPwp0f81WIsY
nU6OvnceJYmDqiiv0qZQRrXT/26/YO0LjOibQforSVXln3WpnxwXDVTPfcwTdUjgy7Ix4yvvMMEo
RNouSErCP5deEbXlfaCsu7EHmhWA39tfsbZtTBJA5ruNZbcT0qMF3HrIDpac71kpj0X7oa9+yvSp
ASq6UM3Pris3rgArc2MCVmjvAisb1MHZd/Pg6+w2w7Pr2yoNGW4Hv29/2No7rkP61/zPLrdUMbv+
OaX1dEnSCnVsB7320E47198YvZU9YmJVYA6ZFDkD389pIW8s5q8Q3d1Yv2tTb4TNq0nrRHxMvSf9
KAVLsMofq/YhV+Xx9gCt/Xbjipe4ZBJVCcKHUENc9eRLmi//3X702m83NjeKxjLpwI6KB1gsQrbb
Dr7Ch6CEclRb7elA3iWn4fkmUAWChbkiHbg+SMpidySHtp0eun4L0raSzP8Bev+1hCxaBFL77RIr
v3JDXo8HTXFHqusT1AaQZPvkV5Im30AY3OqZXotfbxT+TAQKjLzqKrEHGo+N8u7SMak/Cp61UICH
sdBzQD0HLUQlW3TKCssK0eFtoYIcVP4+U663sTBWdo4JSMlsXGHlPPBYeeQrb/vXcl6+CtK8vGtx
mKiUYIS4QZlPPAay7j8KxzpV0niwybesSHa3X7H2Bcbeh2tIaWdJwGCV1/1HGVRS6aIegbjcaq+v
7B0TZgLqL1E+jJ3iyeUjzBXm5cPM1BYiaOWcN8ElfLYhluq6XVxXvoWUcjpAXs+LSO5d6vIka/+j
7pov7xsqIwqMCyQNfca6OPW+wkErHNt4mT7ffvbaKBlhwLEHoq76IHGuxCMPxLFtnY3ouJIcm0CR
UqWZlcLe+65dph9JNT9XQnBghZdvE0nO1MO19X3fYJzyiT+oRGU2P5dz+zkjPnhLjnq+/eyVjzAx
IDBQrisKY5tYVSmiSXmsmmzXDc4xmJy9q3/cfstKMDaRIH6V9ZrVPY/b7ikbX1oo8BLvpxq3+DYr
s2ziPK6k2FEVtcLz3eQCM55hn/N0C7CwspX/FMP/isHBSDGhvqaxkxYfKPGehwCQrt7diLhrP/76
2r8eLy0+uyCkqbjRwTltgrvAsfa3x/3NX+76psaglxZDDnFbjQbHVVXBjfqiOgm+FYLWHm9sXEi1
9JY92zr2rZ5HOh/Sg6ihMp2Qfsu96s3BwRcY+1cu/gD/m6SHfNcItTu0vrLkcHtw3lyUePT1APxr
3Bud9LUN2/N4gqUTzG+Y7+z8XEEye2t8/iDY/u8sxSuMnSs9J8kcNTDoLoonnXvFV3hHefs8K+vI
oqKFpEK3NOFI2/zkFfBCqcelOqgC/PEZlVGAE5f5KLsWIATFKx7bumrQj0ghMgi2j0RACPyYwIHr
VaWWfccovPluD87bkDTXN09gBRp+YEGR4oKgCWsXuNCAjeBAj/8qfC6GsCvdvUC9nwxlCJPU0J3O
wg6gv/DI2ubiKxIjZ4ja6pxdA6Pc+Flvgx7xs65x7K9JG1AblFYrksu0OL+71jrAA4SjpAovQ9eH
bOlcnPvO36cD2dHFPhEYFMnSPra4TJRwiLg9OCuL0lSa7Iifoo4Lrae6rz8R7+rRJKuNL1xZlaaa
5ORBob7OZ3qZwBB2dPmrU9XjOAeP85JtcXjWfr8xiMkYiGmQfgs4Zz4+9HmjYV2TbNVz3jxSXN8U
81bKgxE7w6U9h6uI3fYitFJ+CQTWEXxIIR9LyPH2PKyNlRE5KTSuoGfr6thhHRTe/TzkMIGay3yH
LuXW7XTtJddB/GvFlYUN3dgh0PDNBVMl7ydY+LDHzvNOlc7K6PaXvJnmY8yMSOqzCgKiaYMqQeOT
F3SOaiuirYChcg4P1XNP/OUFPliDhhvHBEdOmID0G69eWwxGhE3ReIBwNiWXUSVp5Lf9jy5INliV
a0vBCLFls5CUaZeCpu0idPDgWxY00BZOjsjxsmpONjbN2jcYcdamAo4hRaViGz7zOWU/YeW38Qkr
jzaFKVscQM24FOTSTPxz13tDmLGa7m5P+5tZtuubNOFUzW0tBgKV50Gh/FzJz7xonqCAvFOQsAKx
fYJtxbBlyL5yXJvkYE7kYoulJbEN+hfIm91+4em3yVMbiczbjQl8jrGU+nRUXsWYf7HRWm2Ee6yV
FQnX/VY78o5Anc0tgn2B49Wqi9dp0kdHyMM0/7o9mCuLzey36qYck2Re/EswvjTii0jdneMiV4Z3
j5jfVVzFJxorTYPpVSa6ty9dCZ2HQdjWvVt6ElRkmW8sipXvMHuudJymBl7F7mVyg3NboXuH1veU
7z2Ow3Qr6VxZC2brdXLV0lmV4174XO3TlP+s/Oq7YxVbh8BK1DTbrqjV2WXu58kFMkGQvULEgr41
xOxD8S4ikgvq8b9xmeQ+C2idJrAPfKxbP4RqzHEGJwnK5TsybPWP18bJOGJYB1e7kSv7Usuv3AXl
/Lo3WbARe9em+hp0/jpbZK+IXVSDe/HsnsTEWgBnTDL2DfMwn4oedmke9Ef3t/fH26AkjJhxyHRB
DrGudmli6kE1BNa8+3Hq4YYT2PUJ9o9+BVXwDJQqUcBfWiRuyMgg9r22YXskOSCCt3/HypCaDBxH
u7CV6AscAH19nDR0Ldya/ezklpD1yllq9r+lRIdA4Yi9AFPLdBTUjn+aSFbvyt5ujkE78H0+VjY4
/h7/CZTJeHzXd5lt2bHoyxra9U3sEg+yFbB8gjfg2GxpO6wMm0lS9scM7uzlQGI+BnACOqM6Fhbe
BrBr5eFmizWrcEjrGg+n1Xeqn+vh57C1T9cefT37/lrjHtq3MLrx6OUqHhAOwFQF3IfrHMD/t8d9
JdSYfdBCZQQMY5jjgRkKe6/pbKsaPDNPfGW5s5WWX3fkGzc5sxMqE2B3lKqxqEorQ/1lOkudbLQi
1p59Hbm/Rog4ivIRS/ZiS3knSkgUCrbR4loJMGbjM0ldaxLE4ZcxU40M5xLyYChMlc+LK5porEZ0
u5naUhJem2ojwDiZ7/nEV8El4TAsg2pOKQj4uVvOEGsTbaQXwEUzmgEjcmFW0kUwt0/vdOqDADb2
y7FsWbWxkdcGzcham6FJK1B0CQi/wJqn3/2xO2b+SwbNHmk3h/etWiORgBZvrWyu+CXLE/Kg06Db
UdiBnezRmg+jDRmn2+9ZmROzfef12qszZV+tuOSLl6R3qCYc4CC8wUJce7yxu50ckqwefATjIHsd
+avsoGiSb6Tea8++zs9f+4LlrT30rdPEmV2MZ1fk/h3lcD+0umnrAF7ZeqZy1+BLnDvj0MSFYi/u
1S93zj/cHviV1Wr25TRXPQo+Vh9nrPsmJtjo+lVwz4An3zEIkW1s8LUxMjII5id+TVLk9NyBT3ga
4J6tAPcpNlbp2uONHc3hRRxkfopzYS7194VMIyS1cc5Fi9+lX943UMa2xpWkHKVW9NI2MDXmI9xq
/fHSZuRX47INHP/aZBhbGqq5jmBwv467XkdjrXcdSmxO9+qW/f72V6yNlLGf0YsRVuv/MQnUjzAE
LELdyg+t225AcVaeb7Z76ryqy6mrl0tp8y9M4mIIbMQ91Ls/3/79K1dRs+ED9vfge7mbxzUaMaRb
DrPlJeE8wm5Vd6gA2sX+6vCyMVor+84kFGvof+W5A+alTuhdziv4KbGNffc2ahwlQmM9JelQtr4O
utgntDtCkLO4NEM1F3tWi+JepXNRhVoEsDDCJ1d95Gh7jDtf0n0CdyABAdzCKqEfV3qfW1vCY2Mp
XA3PzLGsphAC28WTlH077oD6T8WuVRpiJrJa3rdS/9Rj/wp6Mk0n2jK4dsAwzdoXTf51ZgLyAxoi
LdmWys7KYjK7PpBZanzZ0Bk5cP2p7aeoh+16goLg7bW0stvMdg+MdX1GWz5fCjoOh4zk8tRRl+/T
q+dp6dvZRuK09hnGAeHkXJMpmQfUYWHv7JMHH9rzs9NvJMV/fu8bSZ/Z+NFSJUmLpOMyTcV5mrx9
3TkQ2HylvIyq5a7m4hFMVlireFGp4esN09mZfc5m2ESNz8XUQc7vu0W2crm3iUCubzJ7x7lJSth0
zRdL1f0ubav+NPk1+9BDTvuEmKl2pE7U50AngNDYMq8h+8jmA/WS6pygyvckpC33vGqT3eRBFr23
iDh4HqyoJ8nYuUbX/+vtBXCdgDcGzmyNduVS+lDZmy/JxO2YiEo8wM5xOFlDAo0qEID3kMbsN1KQ
lZcRY7/bnl8kyVKMsS+yY3nV8YYZjoWvcq2Pmm0cUmsvMQ6QAjmmTEQOc6m+fqBiaCJcnf1Q91An
cWl6EfCXvz12a4vaONGbdBl4nznzpWq/JbqNfGsJy/Rd0kJYQ8aB7pRaiKoj5JK08icQUI/t+M47
pAnWswQgulnjoVLKhqc5kXk4VumBKPHt9sC8zVrEbzfmwOPymjUzcpFwuBXefBbTdKwKB/UeWJXS
RkVZS+MZ0pmhXcJz/vZr14KZcbB3kioFy1dIKpdOXE7wlRs++PZwsKwtguvKYWhSnV2L+o0uVR5T
Kz1o6cc9szYOw5VTnRjpOQO4XtA5cC8Vsw9DEECu70tpP3Ok6UGehRlNo3eNErnum7+OrZo4QT1P
EJ4mTQ3xmjKdgElULnTqoeoOK9Fs44NWdge5ztJf79HaK1sFu4JLXopmF+RC7p22hwit5b/PhREA
539fUbakz9IBOYHD+tDt/SMjSITsLYuMtS8w9vekxzYRBcSCXfclST8NySFHQ+f2LKw929jdXMNG
Gd5dKi6CnOy6JoVMUMUfSJK7G/P89oJiphMdZXqy1IyORe77IE5M33IX0q55WnxdrGA3O7Bxxq15
4wB+O+gys5MIZcx5UDOydrGIvSitSAYa14/q0jVOWNONbGXtLcZ88wXbe/aJjr3iE/UkhLp/cv1d
w/+hz7aCyNsTw0xf4KSlNamkJVDzbC6L64PFONAqVI7cGKq1eTFm3upgy+M3XMd58tDawWGUc+h5
H4Ng2UkYuNfqXYctMy2Cnbrp8oAJAvx3CtEQrzmWBUx5vC7WZREDtPeuuz8z/YLJEvTdAij9ZQat
KCzt5LP07EvqgLF1e6usDZgR1uuuDMp5gFFOD13w1l5e7boavybTlUbeDPWOVvBCDJeq3JL2ejvK
M7ORSMvc0iTpSFw2+gt3ms8Lo4fb37Kyukzf2CkvK26TDJ6xTQCkqFeL+7HL9MuCw+v0vlcY8V07
sFfSXu5fqkKNh76qfrg6GQ69DXuR973BiOxeXSh4llo6dnt0JzNhf3Z0+zGDJcDGC1Zm3GTE+g4E
qJPO9S5N4bwWRD3UDXsS7dVkj4s75skfonU3YsrbPQhmNnZhL+vaHUQRLyxhTpik4iEP6vu0UJBO
lyf41D51w5iGDlhxt0dv7eOM/T/W4LO4sKC7BD6kpbNz2X9PyCl1ghDF0nAh9TuXGvv3cGSL6hrd
olaNLk5Y4BPa9ne3vDNMmi1ckWd+0pScXPJK35Pmqiq4PCbWFrZ5JdKbzdsA/nko0VQkzhnZAeGa
YQJg1WM55NxAUB3i6ICn3J6PlS1pNnHRa8vGVHeoVc/c3gXUH8BegxhvPrnDxpSvfI3Zwu1rVsNl
ahrisv1QejxCL3pPIB4Ge53Eoe98ibHvM1+SpnfkEM82bptyerIbds/S/gwx+W9K9Fvh+G0OiMvM
dm4C956A8JRdsqH4UBbJyVLw7bNfcquKbAFD2rY9LRXY2h3YRk77vrBm8kApyM39VCZ5DKbz3VDz
L/lU1VGQVluq5WuTZGR7sNWyoGSxzJc8u+c6eazpEX5Q0HIZYcK3pWOxgjNkZmcXFsSWgOB3E7Pv
8iuEGS5Q6lBHGidTKH+4H+0X9zH9QO6gkHN6qe6zT/mP26v8bSljzJoRDlodCEvaeDF5as+PTRs9
whjz7DbRIz1lSD5jcXbHcFDhBVpDEf394n55KV9eimOysT5X4p7ZdCVlUzpZ08+Xph3jOmCvUwqE
PUzJntx22g2lX+6YpFuCDWtvM5KGlivNXIXWNUTWIq1/2/5dB6XmKnkpJxnNSbaRZa+sGrMdC292
wT1LqLj2fg5FHy2s2CVOcUCZIxytrbesZCQm93WuZDuWIETCah72gEsQgcdyvL0wVsKf2ZO1iqwI
hpoIJCPLzm0pSAPtmbjLRna4Mg9mN9av63SEtYmArt+voa4A+4P9sfrh+nfWSE8lSzdOu5Vj3KSm
ljmd3ay6fgbi9mHS/i5pobIwj9VdqnGGjzD+AGCj2WeIH+87OcyWbdOhFQW3CxG7Nj8q2e2LkX3y
Pfm+iGdSVNGNT1WX8DYmun0Oav4odXFJfPv59sSvrSkjINTQG85Ta25jhZqkXbMDDC83JmNtTRnl
H4sPyhb50qLNpTNQrGHPkFnlMyOLt7Ht1n68sb3tyYIZkW1hQzTLgVd9CJWQjUevFK+Y2YetppLn
dTaouMrVU5DZ6JGTLgykv6um/iy4Oi/2fCi5eB6T6Xx7MlaWr8mrTBtYXwcSpQZZAjMiYc1HCOjP
mh+8gZ57AfuRpE930mnExuK9Juv/X/hlJqtyWNzAXUpYLeFj+xBVFNhHJq/jCAmpTUrA2yYnLjOb
thbExIissRA0hYwnnJLgSJZxOP4CNx31yqJ3sqmnk+ct/OJ1Hj+Vk9OdoEORngmBj3MX9PI4AcAH
AHtq/cgUYWEaOPm9PSkVVUrIF1Iz9WW0iuJ0VUwPey8hZ1gNVvvGBUC/K2CU52SgkmtIg4X9nLvP
jkfqp9vTtrLQzVbfVLttIMq2jlPJr1TFkze75yznG6WCtccbKcmMVujiZVTE8ATe9To59Ul231rd
xjZd2URma8/Ke6ubkwRy6XCZnMSwRCOBQ/HtoVlZX2Zvj8LYEqztQMZj3T+xUe5qUmTwfKqfgQbZ
KHGsfYARZ0DIXzDYMP8dFn6cWg9WKvOn2z9/beiNAIPevBiFplOsrY8syEKNixrb8nRYebjZ1MuH
2Ur1MgvkssWLJN7dWEwv/abQ0MqwmHiGpbaq3gky+Ed22n+xqWIVErsm2Rj1lZSHG6vSZnRxm1ZX
kMSHpokkzkuaFnHCyhcrzx7qYXyX3CaiB//3BuuX7tL2Cwi7I/vQVd1+6NVG0rMyQmbbE1ArnyCw
VrGlO37qubXAWMvZQj+tPf06cH9Vvsu5qgMf8qBxkQ4n+FV9c4ZxK2zzP/fStwK3cW5b/dCVEHbo
475Q4qXnrvswJQVkfLpkWZ61GKcxZL3kx6Gjqgz7ZhoONWPBN+x19iIhUNjeFRAKuEhc4x4bm+fP
UwCz8h0tF/6agkLR7pStofCbAa5n/7linaauY58apyR15FMfStu6g1pO3c8v0N1f5C4Y064PA9gj
DFE7kMy9Og2oUwWWXxYGwhmfuSPSpzbw6qjwrk7PAC4QuJiIABIiMqOgnHRwKwAnW2QHy67biMO/
+HuFctb3PFDi81g7wxcw0JtfSdA2n2FfbX3uNa92vYRLdziKYDho6MXvJjLN+yy1xIU7Vnfnz0ib
yVI4D55u7bu8mQR0+RnY/jBEHj1/v0inDuueBXLnOAG3owGIUPwa6A781zm8BDi1qaIaYOU7aI13
sFKoBRSP8gAovVH0/JOfZOQ5V9nysfIY3cHZJD8FfvCVe2MHHn45/q5p1t430g6OPZAUH0SpX0CG
+TLxZbx4HLrNcx8sELYHloCk3NqxVJ1JAPS90ujCJjgtowQDgb9WVtj1sK3vA84PZZBXcPgE01wU
zUNFnK+No9MQydHTlcO5d4PpmWReBjkw0h9AMeT3tHRQMA1g497VLWSHerprIakYZSP1dwj+IvJZ
8t11IQ0Hg6SrByLkTP0SyqnLIJq9zsAts+CLvkdq8sWq4XkHYcP7zNUW8nm/2kmbP2jbX451kSeh
EH23S6GuBDu/YgmHvvci/J8xJOmkdhZNJ4jcdQAuWz7MR1roPivnzwdav7WsgeizoGIzBfkln23v
az9nTlgMjkQxG1DkeoTyJIyhBxAvSid/YBkE3Nzc/1B1o9wnjZUcXd8C1z2nv1CYEt8LL0svQZVX
x1bM6RR1/ew/5hbVL2zA1MyNawHg4ogHXdvNqc7t8UhI+rsQNjmmsniYE/tRtIDzNIH1lElYQ+d2
WkZksesjS50e2VlaHtMOxSqgt73jMJAx9GusG585QRXRYALvCZbggEwpUu3tAM7jUyme+eDeYzqG
qPGX5l73rVtdH/2lodaLW/L5tAhr+OCVBJ5HWWpfrEa1fQQ/7p9lJ9LDEhARlmg+v45k/jpYWXte
Kp99yrUogAZCZwRaE8Ge8g4gSWw+OyoUbZGIdf2TBXPpiPRSRRL+87thhLVjpwJ9ymwoBlQBfCsV
tYfdYkt9HubZgcWX+6UuK9xy85GHetSfeZM68HdZ0udFAAjDg05fuAu/Rp6K8tgHDei4naYAclVf
hnGyjqwGqzjLm+qlQAiKxOjiDz+TERDfMDSa8t9NlzxbQTOcWOvnkULnOPRA7wFCPG0i6rSfl6T7
5pade0p6Cj9yFFWing0sdJzWu1+WpD7zck4xN92873s7v7iu15Gj1KKLgtLxIgfN6Lu5o/ZnHJLd
wW1UtatnC1rFKaqATg/gQ514wcUTC3xNKIVL+JJ+gDFR0YWiRQgpGxs2qKnFm0vZjfm9DzDS3uW+
/WPKoOa9dCPE1CgFBpI3/R7HfX2veD69whJP46pVVpfMGzmkRm2m7+kiiicYmCgGEk4FApZMqcKe
Z/xYo9q2U1fzUcub/svmgkF8Dd+MHFlECONexGzIFAH5Ch/xsbd+Ln5QQfujLvdLDxnGqS8kFCuB
tSmjYsmdF3vqq/rkJP74kEPeLoWzY9s+QrmreJkpg8uyCMrmCHP3ZMdbnX2WgJfts6aSYIMh5CEa
yaO0MZ/cna3fw2jRJlJ6ykA0bRn5KDSDVjxh/DQ6nvU6uNksI7Uw/lH0TuuGsNuws6gGnvPEXVq1
+wxidPDcbaz6rhlccrCRu6CwZ8ODMrDT8QOXblqE3HO9NGpY0aKukkzQ5pmGoO4jr0j5Y5aJ4Dvx
ZvrjdvK3krtyI68MMixQb2Z17LOPS3tHIJg5oiLs6K3O8toLjOxSuUFFLYWDqe0+VsU3UTxkdhOS
hm4k3ysJpqkMkjgDDk5oDmHjkZMF5uWeIvZCuq9/X/8aTLF/c5ysvtKrtBYwTtYRQwFv4b+rtNnf
noCVqtH/cYcbxytQMFRxUlYL1LuzQ+fAst6evlUOfVU89UM+QiPv9ttWZsOkuRQ9yfzCEtOlUs70
OHo6fcaUL7uZWv6nJMjfJZPqMhOkFjhJWSz0et9a5F2WyI9+M/561yeYgLMM8ou07kQbSzb9BLX2
89T2Fw9tUp29s6hjipUtk0dxovlwF3ea7n6al/IjWC5JPLZuuVHxWrlZmJCnogfSUQ/lFE+phHWg
2GUZ/H7od8gbha395fZQreyN/wM/JThOhtQbY+3+wiaE+221A/l/d/vpK4UcE/nkN4WFqiCvUBEI
HidHfqt4+l8PT18EensHf+vz0EHvuUo2KhBrdw0jklCFdszSZVNcTFOYAk3I+KfbX7LyZBPrVOAa
03JA7uMaxs1B8kVan9/3YCN0qGr0h74KEDqqeefW035G9vq+Rxs3L8DxbL0AbxRP3YMGrI3wrSv7
Soww0UypJjh7nGECEf87tDQie/nQTVkE3Pv7QraJZWJQ5lRjOol4JPZ/LnoVoe16v0D5fb49NCsL
0/SuSAM7kXrKp1gMP5L8P6b4x96GLH21PP6BSJM6lMP7QOPMdLNgJVDcyseqhHdM6MKweyAbn7Gy
e00IKUsghrB0DmDg8s5x4TYL6Xn+enuI1ubYOPapR3q/Ru0V8CLWtKFXL0sb5klr22Hugfop2qY/
3H7VygFnGlbkig45w205nunwIgsosvvj85Dqo8YFyqLexXfSLULcH2LA/1cMUHn796wurcktJ90P
cSsCee901nJPbTTXoxGX2C9AYZJIqaeZ5G25W0a3bsMi8PvHtJNwmCK4s9PIqlMMdllW8pjWoNXN
aLOwXTtO5WuOcsfjSCR87EfiNllUcI27g9u5+cUWg/BwyXe2uFhvByVq2mHkVmNnZTeNMdWQk4fv
QJO6H25PydsbhJq+F1XApzJLGR6dEYC+xuVoU7CgGc8fgThA17IENTpAbt52fbWx6d9ecdT0w8g5
CFJ9CkB0NrdAQiv+gdkEoBMX3mKps5FMrY3ZdSv9VY7yR2jNdHQZERR/z+zb4G1g+teee/33v547
zJRPI34qxJYevPqSFb9uT8Tac42yn+2lASpyaozL+bUdfw3LliHp2oPZvz+469OlmDke3Fr3RVNG
WdZszOPbUQmiqv8+maVJ6qHYFFxcjfuJ3Qz7pvR+6OF9GgDUNKnIwVlK5zSVsdd/zBKNau4S9U29
uz3gK6vQNKfo1AgcXYBVWI2OuqtZtrdqCLC3rBgjrvlGcrcyRqYhRZa3nR3ofowDFSSfglJ48dIO
1mnMmbMRVd/OH6npQlHbmTXhZjXGKAZeBszuCORmNr0OlbMbk3fJeLrUvw7jX+tetpnlqRyBopq6
naTfSPLj9jz8gUK8Eah9Y6fiuXPe9OhnTHLIP+KSm98BgUzPbdJaJx91lTTkFBtO+RT+Iapmz5oO
wdehoDMqND3YIU5XREWZyMexL/pdNTiwC0wTcSRQYjqVmkBDoKvcA+0sHbViaT5muW1BHnvKzzJL
vUOb+8Nx7AMZNdqZwgpiq3sV5P5B2ihNpbAwCOupZGc2JrAtH6v6Prdz+TRMmNc2ydIo6exmXw9z
+sC9zrnSitA2RU0arJLBOiysc0M/gFDC1DXdiRGfPOU1n/eknkvUJeUWqGtlq5uKYXWW92WXp/LS
i05GFaR6ThbRzfn2RK3we6ipFpbzoHbHHpGECuWdRl+oYy66cq8JvRaF0xlWZFxM+xyW7zCG6rtD
u4z5zrFFe6ZUo8bJ2nqn0X4Pbei/1/BzFFaUzRaMYj3XfoAEx7LxW1dGwtQragKlCUlmbDs2fcyD
5a6h48fbw7D2aCOeQilXtDYA5XE1JPpE+MQuZSu3wP1vPt37Pw4Jsz10Domicc/5zkUy4Sp/45rw
ZpzAo41LU89oCXMFm8akyclToNJgV/nZdzuY6AlOxrAR7aFKdnuQVt5lXqOEtgJZKtRAJZNZZOc1
oEHjUWQ9jCQU7EXcYit6IPz8X/C4svf/DUuqzJMaDoo0blr3O83Ke16iLJMxO9845Na+5Prvf8U9
4rV5IBMfMqY62TXysSozpGDFLnXQJCLl++bGvGg1EO1JqV7ADprm+2RAoY/R6ly687GfsueAuF74
vokxgq0Gk6CQghOQTx+9pN9ltERx+0E734Zgi165sobNS1chraZyp6CPG1rcNco/Zb3a2Ndv3iAw
3UaWlCVE4Hc6JFbIWkOnsLpdLh0U/OgrL3J0AzML9qCV/Z46A15n7HXZ5iOzM0kxWuw+IRU6HsOX
902EkTyNwtNDraHR19FO7lDki3RSZmEzsVOb0w9Wz76970XGtudumTW1htydGFO+mzgrDtQK8qid
s3bfZcV3v6q3qmVvT49n3rmwsgJ/7Ks+/h9nV9IcJ69FfxFVIEASW+jB3ThObCe2821UcQbmWYDE
r3+ns3L0TFPlrZOCRsPV1b1ncLX3p5G62TNHfQkCdZINHMwGRUKZNdbGWn43t2LMvBY1bgddTwbd
09wdmxsoGCwnZqHOFIiP6S/gFcbuV0OKoasCOxa9tu8KwapT0Gxqc7+bguLpRk6lUA31ywDBPqjb
x6kd0Lqh2b1dpY+Br39fn/61QTI2fM1nBayT78SereOEj49VRX4Fqf7IdQifcIkBb8JjMtTtmJaz
c2GN7OcUFo0wQfvYLzf2up1r1+p9xMS8g1ILenLO/FpPW/ns2tgbW5tkTpcvLhZP3XyyvGxXovZk
V7/1+Of6r38/CMLY99+BmUaIIaqkB8Z5IN+UyG+D0d8gb6xNqbGjJ62rMQ0IplSSiOjuURbpccyS
DfDqysiYF6N2SkXLBqDyMsAGHCR2+XgzQ+oxLqvGvklZVm0E87UXGWd3Q0s/CLoe0vRZB2MD1FGm
CJLkbGcVSpxBF9m0Ib5M6v9nCcy8ImXABMikAyNvmofqlPR6UpEGMDZCU7Te+yCWH9A113+GSlt3
+TIuUd33Hfpzs0y/uHTyvmgCF96oyNP2LGeojVueRcIWOf7nhgZ6jJJA2Xko0ZQMon6Ay1SYaIds
qd2ujJRJNHQKEpRIrWWMXiKPWDVMB+DYkp1fzrCBHvpkY2WtvccIFv2EChntlR1XfnJvgwCGDqRK
wtLhP2E9uvGSlUPC5Boylmh7WVwI2ucnDRjIMrQhOk+HtFK4DEGsotxIqta+xgggniz8oEV3OAZL
5z/Ju/MFnhdmg/6TY5Fd3+Zr7zDCSDAR3iZq7HGMf+/RjADnnjt/knqLdbY2WEYYcetW9F3Au7hf
aGQtCeQpXipvDmso3wn3T78lSrcSU8zrfd4ng2YL9mJh013lS0AeZPrZHerX6+P0Vx/4vS1oLC1Z
9onHvXqJBZs1VL2GjNFQFkOmd2JAMh3mpP8DL8jilSZAUodovLWHOujFrT/r6YYsvQrJbE97VbLx
zFv1mwc9+zSzXkWDa3lhQ1MvyipHoktHsx9oVxQ/xlROdxbz1X8JxZSAIVhrsHPGv9ioAGCYAQaL
oeMuKrSxf89UiO7EGmfc17ag9/MoqyeAkarbjgQQbG5l8ezZ1aUvjtZWMXbzzivzbD/lFmFRFpTV
sXKqZ0lqP26QOxxI25KjCpR/7sfS3hPbayOAaYLjjA8/oBguIr2gZFEPsohcAHKiS0V55zWyfugW
N3dDAuXYQ7VM7FM9BsFhBsbg5EMp+tgDtxaB34oeGATB7rNC833fLDPgAmkOC+M29UsdAVhWt6cO
KpGflnnI7ru0yOoQeoY+sB1q6n9en92Vw44ZJ1IxUdezGiSzU42mZRM432G7sQX+W3m4SUwtE6/q
p+kCiOw++9MTgnd4/Ve/f7VjJi3VLxlMojCpcTLIsOL+qQ2eQUsNc/oT2+tw/SVrv97IIO1EZV07
djL2CgvuOqRFkse32lsru9Y0aJWQQO9GNaFC6k9kB3yqCJPWR+PSsfP9x36/sW/LAZJDQIq6MWfJ
VwlKakj9rWbriv87ajz/JklV6UNGfrgIx5OyurW6zN33oH/sIDEOi2oyqZs+d+RNm0Czphns+Usa
VGzXZ231nz9a3QvvHX0OgsDdmKyVaGv6EUCXLB8YhAHjrPBuetDEFjXgxKizKcxzZKB+p/pQZVsu
vn9b/O8FReOEGuD9OQzcsmNFURXJyQg8jDMR+oO2ctxDH3Q6TgLozrLT+leZpfY+gdLj3q6m/LA0
PpQYabA8XZ/otW83TrJW9zWySuRIjdWeCYw3w9GST1zZB+7SLpobyw4l25ILW9kWZqlysJidQhsJ
sn9ZDUhqF+plq+GxciSbZUoXFWSvV9hxs7L+W5LvOudhBgF2TjbOspXfbsrrT9LhuvVwVs5a3HnD
8JV5we76JKw9+jI5b65TTermcEGGKxTMob4XjDyUF0G4689eCRamNAb1aFrNHYK0ttjXuqBOKHL1
DLfcLfbhygtM/e6p8dq8x6EVW7VA4RVk0rz5SZm7xcEN3s/iqbFCfcceZO5QHTd83g/6By7McVnS
qHCfxizfo5wflUW3EfdWY5OReWWZlJObTm4M4PVtO6Ip7mSNgFxoV5yyxvttdeWd8OrfkCY7TNx/
bdUALAqRS+iWeRo6Qfd4fd5W1rPJCu+XBCSJGT8E5hG/Ib2/F4X30k3zTya9jVv8ysyZbPCgrBu3
dxs/XkbQB2c7bHUVpt0WpWHloDWZ4Dn17CSlksSlLe4nb7kva+u1DuhJd+0FeL51TVoJYaaot1T9
3FHijbGc5IlI9+S2M1w6vRcIWj50s3hW0GW9PikrG9Wkg08VtTJU0Lw4c9rbFLfLcJy2DJJXJtwk
fQP9lzcyoR7a/NNvq2l2toJAkgR0VOsNNsvaKy6f9SbO1EyMfLZS/2I7tW+SLlTdePAXpI2b1bn3
GYWMmaRvmwxSLsCyxy2IBbJswt4+tuwyUG3kNYCG5U+UkRB+bhtzsvZRRnxgDm1y1loQdFsyN+La
7aNW8EfC50Pvyq/XJ37tJUZYuNh9QmoAWyVv9aNTov3YuNmNLzMHF4Atr+q1DWPk04nTAUW+gO2i
HCdDGygAlXRALQbIg12pmmcQRzaqwyvr2GRyt/NSca48gvtl/gUd19eaWltM4ZWvMPnboCd0vCkL
eJuVfkzEjCtN/oNqGfFePHYN//ahGTG53JLBU8uH7dIZd0y2gyUPwN1doPa87yzYbLHqeP0970tA
MGayun1StdDRRFNrCIb2WNmQae1pbz8TkCjgzVzWuET25JSXbrubqUhCaWsegcDhPlz/BWuTdQnf
b3ZthqsiVGhQs9SE75J6fMlnANiuP3sldpq0bqpn7bYFs2P4nN7bXXDj5dm5Fv3DzLKjLPkfbW81
Z1dOG5PibcH5rMcxvsSytD/DhPYAtNEJ19mNUVpJEzwjDDRA4fe1i7qx4BlqTDbaRJ2AdkC6L5oU
fhu2Xe+kFqg4BO7uY4NnBAUAzxUBVmCJ9eiIT5kM+G2CgtNLppIcSowu2D40ndI6ghgo3epMvo9w
Y8x0lYOWPzQ2h76LgUia9n3JnC9ZPy5fSOqkTxQAvv8KiJnu5yCtvpRI+iI7bac7m+f1DUCQSwZS
FQO3CMgOqNFbJF4C6oVw9LLveqftd9QR3o2YO/+Og6l56lO4P3g5PhTowNraqNGtrQUj0qVjMIOO
qxEjOmvc+SMn0HoV9DuufUCxXJ+dlXeY1PbK9SCKSckYpwkqdDAsvctFlkdF1m1UNFf2pcljp03m
TGzsi7hyIUCVOndVCTLTx378Jbi+2fNgOJFej8wCFO+XhbG3YXROPsRnYOz/mOrFDP8gkkPHowD1
EAXspBp3U/V6/aevDYsRrkYIXU6A885xloy/s8yK80HIjbN+7dmXv78Zlha1q2SwAnF28NPvlmFe
9pYtt+xd10K96/77+IG6aVkNfhb7jIsjHwnZobVpo7wL2YA+czLc1kHZ+gZoV3qr3GE6Wuhc7OBq
Pj9cH7yVw9Ml//4C2VV+mi7EOnfjq6QyTBxrX2UV2gpJ6LTj/vpbVqK+yflx59qHk71fxG4x3rl5
9YvNgQclhmYERmO8HF7y2UZPemMxr73O2O1aBYvXB6M4L8GPQIKByO8JJfuABqFTJvf1sFU2X9ny
JhXIz1nj8hYv6lv3RQ/AW1H6hUtr66axkgWaRCBr8jnzPKTodWmdcjp+y2DYMlfWzpbLRma29gpj
45PWnr2eyyIuuYYeuAc99SyscjAVy6172comMilAhCtLOIx4cd8pN5pl1TyL3OG/rq+ttacb279y
Biko+iNnRiT4s6PzMrny9/Vnr5zxf4/EN9u/h2mOEgO0BMD+TkFkEekjjL3SnxdF4aNd2uohANv7
C0h+/NPSzADwXX/v+5LbjJnqEWxuiwUKgyom45AdB6cPTpDSAwnaH1Lwr2UfoTc7HIqO17cctK0D
wCgWJK5HFnY4h48B0voD9bk7h/CBHG5ct6r2NQDYMKGqk624ToJLmHinsmgbq6fNaS2aQeSxM1JA
KWs97Bou3AhRK7lXuf/ANfxPUlV/E17XRA1Sg/1QEnB6SSuOQeDMt/ZwEY+2/Da/AVDlOdWJG6Wu
9aTQiMTNGu2bsrBvvVo7IZwGKxCdoXQkXO3vEuH96XKUD3yvv1BLG2yRMo1FqvkOFSiC0gKcOpPB
/ZFCHAWUg+nVmxMo3eeB/+JKu90VnSyjOXdpyHK/3ME7t4HdnITY/UxsOw07j9A9/hOLWunVEPrj
vxeoktiIzaAsNjxooV3h1NGwgItNdKAilQZ673Ww+AHBIQ/Lps/OZdaoIyww/lT2CLHTiaeHfqjF
wXeHKkoYhLqIHVBwrulURTApEYAITGp+ANDWf1CWBf7txEU9hXOhWRlpa3Zv/AqKX6G/BPob3JCq
IRoHZNagXS/WgFtwB8RSN1n+515YLjjdxB+yfU/z+SswhQGE/12ffS90jZrl6GfspWHSidK8CF5g
zd09wxuA/tdLCYmDAGSEnXupTMtgOBVWYYceqMeHhrjsIHDS7oCnHcG2s2kYtB0qrUBPRVUlAdME
ngw0Y5vjdrQbh2T+XowDZjGH4o+sKk9FuFJlL0Pm2+BMSBr3ZSpQAdclGPGJ0+8WcK9+jmzuj9YQ
qBvPp/4x7XR6qgBgvMnLpd9PAWAylm+pEwr8YFGnPftMaSPulqwF02Dscjrc+oMDHQTP1dgN7mQd
KmG3YcG0vu+zEgVonqlDkA7NYfIHNyKD++zaaRb5FQ+i0u+SXZAgtXfVAm2wUfS38NzpdpDLJZGl
qmHeN9mEMrrjWvbRzyY4Imecgr/UV57WO1hf5cM+cByWH+o2D4qDQ6ygisZalLdCu8tpASSh22mn
oc9srlOY7FTNA7So4GkLGYl92xYUc5OiB19m1H0dKKtvgpSW9/7SNPj3xW1PkAQnU9hhsvZDOkDZ
XtXJWaBO+khHJe8RSvjduFRtBL0SiHLA+hTkPzLV4KFL13GfQJL27gNXknLHHD+NO2ydA8vzSKAI
cAN5QB5S6C48+IK1P51uHKcd1UxElfR/0nrJb5mEyS38xUZAEsg4fRai748CzhL7lJFgX5Aq3bcQ
bHhy2FQsCEOgT4OjnR9mXGO+qrZwnnp0XL6zSS9eOKDXt09RLpR78M7akyugApZafER3VpTLE6+A
p/E6C33Osky9nWXDlcjTpIgQsBu0Zsd7OFXD3MxxqwPx4UI2A8OA9QBATrKf4VD+1Ft1ebMsaXZO
HdpGOoWyRV4U/yUIl37L79Rs9+EMPdG9laFVwT1Lgrg952FPALhoVDqcCHq+kd8xHqEm5O9wDrUY
VKi1FizDDFgszHXxScyeOEJ3AF6Tov4GHxmYHQm/i9KmQrVwlEfHtuiOTRly4qx8xqDM3wqr8c8O
9u5OMf2SJo0Lx8C5CTPFnwHlqsERyu3Xsensp4AAM0ibCZerJttJ1aLJnNM5VAiph7kuqrNvB0kI
CLUD/QkoYE95191Df7v/wwuNf2VFcsuWnCJSjsXL9QNsLTEy0sox9Ss/SLQXI+v/YVdwi12k/0Wk
wfixxNy0VhiXBLINshRnD/CXL1NLlp0Ksvmw8fNX0mLTfkS5TU6qPlOxMy8uFPypgohN6bBdWSr3
xQdSZSeXTB3LrIchiT8vZcSldm+sRST7zoXmUyieoHjrhagTwzMFyifln1x7JHJEofdg2dV16PMs
hRtLz6MJOM1DmZTqSAJqP/SDK+Mx6ce9EvsJ+PK7OVnqYypL+VoIwIYqPdU7u7fKU1/I5WYeLSh2
1V3bviSZ53wfsyK/T7jv39LC8k59PhcI6TC9SuGk3Idl3dMj4bDQVgrpxR5aFfYtHVTAAJKh431l
W/VpcpIJGFdqixd0KIKDzLn1eWlEu+nDuLJGTKEm112AqWWtBmOo0wiH/WkpeVgKd9cSfwcdsSd3
rNEqEPeKV4+uq/vQ7SBQsiTuVwqHVQxr83x9vleSYFOyqFIWsXShxblkN619W1lF5DifiaRb+dzl
QvdOnmSy0y9mxQ5X3DpXeoitYThMCwS7bJdEOIB2edadFVAYjExHF3vVSSnqIF8Gq329/n0ry9lk
sI9OQW2pujJeOhGX4+hEpT3eMAhE+pSPIUpV/sa+XBtJ48LcpwtXKkc1Xgn7u5LVF11Dr3z2mxDm
EVsaUGsvMa7NrYV0dk6yJGbOb5f+grhdlJPP9Rb1Ym1hGsHL8SdbLy6fY2QH056O8K4cGjhZQW3j
8fp8rL3BKOSxqaqHWc3BecJ6E/eFelz8Dy5l4+4rQHNhICeIc1KSc1k4UYe7XD7dd87D9d++spZM
zkVSB75iLipFNWkeEyv9ZdXTg2BPWQb85ki2SgYr17r/Y1ywrANUAK/xgDn55ATZEjWJM3+9/hFr
TzdWEK2RQwU8D84Wc5Calieuso3xWWtImWj+IeklJI9QFFDEOkxdcXRFfWvZ0ObVy0tCUrj3lU9B
g3wc59fHtp1tLKiRu2iL24t1tpfPg/3idd1xyn9Dh2fjQPyrLPhOAPs/TnWJ20mKcmYMuU7xCeSO
UYRTC1/LZkmXoztSvYNbr/i24DJQ7tzRxh1ABmD3Wv506utp2cuaVi91Jqpz0yDdzblrHRu/WsZw
tNvqBDvX/EENTXuEgXkayYCSD+Ui1ESNJXqZoP0z83OCIOGWwWdXZCebFfvrS+n9vYwm2b8VtL6r
F44LOgQBR0hFeRytks6v0OLM+ZePvIGZrJ2CWt2kM2CVwZaHoNO8L5tHuqlRvBJMTW2E2gumpqxK
1OZSBQvih5aheQGnl3nLR/T9AWImTycIpO2NGbXOztDf1I6CyJsz/Gx9tbGX3w9I1GSDDCIrCMsH
L7ZcEtryVzEBxPijTl8KuiVQ8Zck+v/LHzedfyc5cZ2aWG5ZxwFT7l02zO03CYm0vWwaiev1Mpdn
EejuRngk+Zo5Mz+UwhqjXhAkfmPjnooRBggWVfO+hn7DZ7+wyk+JA2jpLplJu7Ntm9mh4vP8HTd2
ciha0JsgcgbvmpBJ5dxZXFtfvbRfbtvA6e94itJDADgt1PfYchgkBf1NSXXwur64I4vQj9XcFBD1
glPQMWW2vffG+VnqgjxOI1zUB98eY/QpupeFd1YAIi/neajaGulHgwvgLUk69Vn4c7GH+LK9V8oK
zsMSqFdFNVhvges7ty38WgGLQe8rsbzvcIOiNwHId8/+aNNzsMDXkI0l2zcpCq4gWdv7akB3L9Ag
xM4uRCDmshEAlw5yl9o6uVmcpD52ztyesmGxbqDtlUNNnI3tnrs1vfWoK2/QUINgFvbbrQdFpCrM
nIv8o9vPGI/K9ZejV3JxSLyCfOLaZ8Pu+hZ8/7ygzIiviRyV7ec9P1ci2FNvug9ydfrQo03uz1gr
lhGGjs4CM+JIND65tyXJbq4//f3NB9nhfxduN6a1t3RWEfOJ+JGuBwtuAv6fYhHWh0A9NLi8+W2N
NHOlAIPjItKudjDmjvL2t5tvlRhXKqHUZP4QL1lkThiG5zPu4+mX+Un/ILAU/JR9U/fWf+SFv8xf
5b38BIzcxgn+fkSkgZEcuJVCm78pAxwY8kFb5JNn6VvB6ufcSTdaeWvTYqSYTecNU0NtfoafDATk
Jqj4ETHux7HaCIprLzAW7FQMgaMyHHpCPNv+FOVLu0uKOby+qla2gymZ0EDaspg7xc95q2jYePO8
s4Nuy/5k5ekmMwjyg75o2yY4zw6JkgJ0b9SQr//wlak1dRKaES4IYAbws0bU4NmnCyOf4yqZpf7G
G1bSP2qSgKASMM/JNOPmykpvl2XZHzbDGKJnP5MmeSlrG4q+0LRO9PcxAQzuY99lbHOaIAwuEEg8
cz3iECTWXbNAhtJNu2lXzfOwkWauHLUmlF23QVfIVPIzaZufKOmFGX2s7DSiTgU7EjYcr3/N2gIw
QspkJxPvYDMAoR4IL6IUqx9T30o3Au7K1jDR15AuGLSfuGOMfrraoZ6ZhBUpf9XWFhdybZEZ8SMf
MPQ4z1U8kuIHiu5xLYHZZB20G9z66foQrX0E+TfqMji+lpPGQvbgSuz3t1Z5Z88/rz977fcbscMt
ZA+VBQ+CK9BDBkhetxEaAjArrdwEZdG23EqrVpaTCaFOcjuDl07rxQJirlBzuB+4/tRc+Cd6Puml
PFz/npWxMoHUkEZnXEpsjgb8LP3kVuiQeI8fe7aRGAY9/Os5GgPnildRq5d9rryw656vP31lI5hY
6lrpqa0tws9dVX4aKXmFcNwG/XJtUC6T/+bYrjNZJ3ZT8fPw1yoEHDwm6mBXabkVa9fecPn7mzdM
KoG8i+t4MbTKbghN9146HSXbwrCvPf4yZm8eL1vHTR0XY5Plp7x5qcvfi/UxiCew4/8+m9iZcoo0
52fbs8UDfAqXc8eEeysHSH7yfBa76/O7stOYsYtxT2gA3UIaQMaL8FCG9he0+/wQtdffIvM33rIy
UvSy/d6MVEpY6ssRUTsh8rgE+WPTtDeDnjdAviu72GQHFVJCidpBClO6fyxceib4eBKIzYz0hyu2
+EFrLzEWU8GKrmS8AiYRouYh9Lt/zbbXRJnj3+QWWo3TLL5dn5O10TLWFbyiq+miTx1P7FfPvw71
f+lW1ekvZO6da6RJXXDo7PQNajXx9IIqfv89eEY926pCeuvqUITtnf1V/ffY3vMkXDYC1OVnv/dK
Y4kx8InnasIrK1kA3/Gn21IoW5sR45TQud1DRR7l+8KRx8ASY1jViRWiCAQDIqD+GmFtgdMuwfS9
bzBqmpr6C+1LCtOYARjyAhzHcL4gyBlrYZFXD9CRg8UX/Ig2NszKmJk8BUv0TUccfBqFM+mXtGvp
EbyC8s/1BbYycCZNoU+sHso+aRLr+g/jCdSfoLQ4+LCofUJn4GP3PpOjUGazmHMLZWAPEsJO2u0c
5NKy/XH9E9YGyDg8EpePTca8PKYJmqYN/eJO6f31R6+NjrHRrWWRhXWxHclknodjvRwVQmM/gPrg
suZ+gcX19RetfcPl72+iokUrFz32RMUL96dj3vv1CY3g/tfHnm6cIEvaw1iqJhh/gm5tVk13SGDz
3fWHr4Qo025OuVY5cK8t4hQeen0NImb/EyTHjbvE2sAYG1u0gaCoNAXnkcCCpEn4nkDgbP+xn25s
5ZJkE1dF0MVjC2Aw6+AtNUR1shHsVs5Tk2aAQQdPBmyQcxXc6eB2KrqwzO7r8vVDP95kGpRA5XjY
vvw8iVfttEACQGJ+S5tpZdhNfoGaJjcLcmSSUEIHCqaFTiArous/fG1cjP3qB0r7WtjB2Zu+5agC
gMcWlfSuQRH/Yy8wd+3c+tJzfHEeS+cgGDjpwobYxTA8B6LY0tpcOQb+jzsgPSt1qsu1UIopKvmy
oKyaxqro/oM+2tfamr6QoX++/kVr02FsYEB0/HRGoI4d6h1KVR2dhX4s8pjMgXyRbVEHNcARpN7x
SyUC19EtyOhKbPCM3duOfMlbOohzMMJxQ9dpmMDGPYSux/FjA2PsYAjHj72fCnEGD+kFFhBxq8jG
wKzgoakJoS8pvCwKHfAzIBVfp8H5Yafuzaj4T8uGHQnJrAyyuO2J186fSyVnl7EP1klNbH2upn4q
uI97XOccEl7fAeV3lGP5sZqDeznt3hw2thqdmbkgDxVsAvgOwpnoe7U8+Nj2MwH2rmvzZJ5QoUep
D+T/MnLL3zbOhcL5dn3SV05l0/WqFR5cdpKOn2k7nTxS/y6fG9+KatUds5SkG5+xQoaFmsO/w8Qg
bdE7gxOcBWnT2CVT8dwEdfq1SXsIjqcpSlpj2cLHg1tApmXU2zUiBwjGITpKJPO/12iV7cGUExt1
2tUVaYQBvVgSliMeage8+pwl2WenhwFJnenvEmyY0PG6nc2bfSebvfTyE+/ERgK3ErJNYD7yqz5w
2OU4mJ51W4aeIGi4vpKPIbRwD/93qC2rbRk8MZbYd8YvywIok7ABuyR0I49biUN/XQvfrni/XGa3
gskLunOhA33rxsuAuWQbS2Xl8SbyfmjAXvUn5LdZ9QyNl7CvnlLvY6HfRN37RZ7ZA1hqYHVJdaqt
NrlRgJxsXJfXfrkRChpAvQgf8cuX4LMNUHFpB/Ch8TYW7KXr/M5VycTaU5qnQIjVqJ3nMxQcLKX2
c+kMMOuBPRRim3e0fT2fB6unZ2l3w5Ym7NpXXf7+ZrpJwNqh92hw7t0et/9ylyxPizNt5C9rTzfi
gihw109m9Btk8S1z0psFN/4i2BL4WwluJtieJ4VoGt7pWEx2fp/B2+AGSpnZgzcNQeTPih2ZoOrp
eiRd2dd/ARZvBkp0QtmNjYDiL88pdLL9noYdsKE0qz64wIydzYEE7+fx0quEj1bEWPcQLO53aLrr
D+49IwPQebXQwkHlDWyeHRw+IqdvD73aajKsZF4mLrDNuzRQl15GXXeHmQLQz61fHxp8E+fX67Qk
jdWgmchLL6SFwvnRHRwK99JpU5R2ZYZNvmTqzN7oOhh/CXm2qvkx8x+Jf8tzZ2P4155/+fubFdSR
MVtm8I7OYvrhV2AadtVukHUEseiN7bYSREy4oGUlRbFAkjK2im8tvH/74ntCHon9pbDvnPGzzrYI
cCv7+m8e8OZTUkW0lv2SgRM6R5Mi0NhqkodFwDD5+oSvvcA4vgkBc35wiyVOYNoeDcFyakkWj978
4/rz19Yq+XcuSJpkeZfglE5bqb8WPbNu7FZ0H2ut/01K3gxP4RZBPuOqf5aa3JQayJkq6Y5LuSVY
uHKhMqWas6ocIEQk8zjobhoXqn8FaBHimJAGDOIAHpjqYwvKxAzODBZ1gIPlaLnNbh5eNC1eMphm
oGNiyTYUvGCfpqHWseXX3Svxtdy4UayEdhNFKIOubEHHRvpWQHgaym1LJfeAHp1QFqDZ1+uLYGWR
mSQo3dQQPqvxElinhNJJobOW3ZTpB290JvyL9wOM8HyuwGsle0kW2EPCQHLxjtd//Uo4MfFfjR6U
Z6kJdy67f+bgWiRpGpMu/wb9v42kZO0Vl93zZh2DrGPzeeC4PZCvDb2TNZTZEd7JVvd7bQKMXQ6u
FxzysnyJ5xRupXRSr5InL3nO9h8bImOXl9jbMGlDRMcVLmwn2GR/8ucfIyDB15+/du8x4ZsL03Mv
IewfJ3XunFPiy7vSBV2tlra883mT3PKxCHZekvu3QbEkZ1ioBxEpRn2bjAIiDTgz9zRpvY3Lx4pi
mG/2yL0Rese51gB4lGA64nIpTzLHjdgqqxrwvZp/kuUw7Gw9u4c+AE3FzmBsrsQEfekM05ug87OF
9l6JsSb0tEwvznoUUWoqp59Q8oyyvN9KW99/NnRg/12Zzpwn0KihJNaQaoA0LCANTZp8vz6t7y9L
3wQN9kXnp66XLvFUWN/9dHoFx+i50tlGbFt7vHGR8MpRBR2M3FEsgeNnB3BU+lLZm8CrS7r4/zcJ
30SOLT6siWYIgcReNYvXhtjVdwquzbeSVkVzaBtOUAAd/ebRnqsfKed8L9OFhWhn0m8fG7/Lh78J
G57oU0taCts6sIoQvAK1rxoYkVsQnXy8/or3IxNY9v++ogDDvmhbn53HCygAZjgM3rViuaVs42xY
eYEJXxOdB811ydkZKuxR0R410DIOf0mGD4VWWCj/+wH1nEIaILXQqrJbeaKzVe1GqwQEyAXvYuQ0
3UhF1jaKEQIDakG8Cw6F54r4ceUEX4H2e74+B3/vWe+tNOPC0nR+f1lIqE7DxvoGOJxq5y8Mioi9
5+vPnNr0thhV/SDKlO6zrGoPsAOSn1rlL+HMbeeGs7YAkXYARXDm4ufoZTqqnXbqw6IC9Rauvfnt
pHz7hjW1Y0W9pTFMxBv6rZT8/UQKtOp/Z0FoMMNniVlQwWeu3DBXT64dhNAzOU/Da1Jv1fFXtjw3
ZqHuB8wCdmGMSqmGw3Sp0cevIPU5psvu+mysfYoxGdlAq9oC7OoMunQCjdIRPQPI5ozZ994uL+if
58GuNhbv2ucYF8l8Kd2pCIYlpiq4mRTo3mLcEcfdgLis7D0T95NYjZzGulxiGPmWoQZWAHVRlYDI
2sVdVt1fH7CVt5hYSIhrkgZsQX7u7Q4mwE/B8KcdIP+7tBvZAfHWxul/nJ3XbuQ6s4WfiIACxXAr
qbPT2B6nG8GeoEwlSpT49Gf1fzWnt9sN+GYP9gDT6qYYilWrvnVySnVJvQSugAuQJ7M+DvwcRVHr
KCCN0e7zpx8YeXCgagNRGa2pKkLWB93o4Hrtqqls3yS1yKXmOztbb1MH1ZutpXc9cOJvJHLFLErE
MB5yNUADRCro1kJigtwF06rVMBisBtwK0s5vblhD5qsmcdINJOviVTqjFwduWT6WLE/XTA7pOof3
zhrthulKyEmgE7tzE3TR510Z9q2D7xIkddRU6fyYIAP5Af3OqwVy7smfqY97pkhQC58mY/92SuZX
c587N0kpp4gKmJYuMPa+Gilt14iIRTh4c7lN56DZlH7qvvaN30a5I7I4GUmxRcDQbvnS/3LrQay5
Lr2N79lhOzve79ICgIqsWBNOtil3oyJvI6fzj6nh89oHNeoBRJTnZOroKiWl+tuoJEVrPWlWfi/n
W7/J8f/1AoPeZAGrkY0YxCFNAXvPFvLuVxUK1+C7rvK+6QF0AQ3csgRcZp4tcY1mF0jqHRGBZmAe
xsp7g7IBeAePD9cUXdxbdAPXMVGj2uFmjAb0RecRz50FDGe2RG5b/wZzOY1ndwSuZeIF1EK2RJv0
Ud/hWEAHTEMBewg8ta863qBuogYkmOQE2WNU20XeZkuDIyIYRidqh0LC4R5WnkhbAFhVG4pGguqd
IuKK/WCg0HUa2GhHyIqiigQe6TZruuW5SKHD9yc/2DF/JCFtvW6NVLlPwkZl9do6gbyntCZuKDI6
3JYE+Xvad8ntVM3u2vTjuLLg2t9AA/uigerezXmrnkjSuOsG1Or7ThuzaTuAMELiVvNHaeg8hOjL
9kNB6bjyPL9cJXNl3wpi/vrw0roL+tTEeDXDHEL47K8YaMWrXICNlth+Xk1LYtcUXO2wE8GQAaMw
87u0G4sbBzWlh04FwPMHoDtgJDJwNukACG9SJjX6U4PpFVAcfw3wnwmzZnC3TdG/VDPS27ptkjvw
+MG0sH5mbhfSLnF67PaWs8YsmarhyhRuviapZpFwkiFCLC9+Tjl6hqcELfcAhy1o2jC2gNZE1NWr
SYXZlYFBm3k/ekPEu7netk0uVn4xvKNG9tqaUUVFje4JpaFTh9Sjhx0WdTdwWjIiIslAV403ZF3Y
jlTWsSyk+6gxfxRYHDO/z3PkICPPeJWJXTvdFziC1yyte1ANkjpu+UM7umQDLHoBt/WmrqBIavga
TfbtE6BWj3XraBPqIm3LlZIwPcSUhYydpVWUgsBwVzbm2XrMslhkQ3oL7gA84jKCLZFYdKJiLSV+
cEVll8XDQOsspmU61tG3NuRT0SRWChTd/gxhoObhgNKJDpwoCB4L+fS9BxxPgn/iUiZk6QNVIPYA
wIcJmmemNAj9eYkV+fu9J5xEvgstHBAWEG2R4i2Awt6lL0l7W6bphSE6c6DwY5T3zy/Q6EYebWOb
g6VqgBE0+Ai1B7+0hBfkQhxxJmA8lVDKcSzgKdWyfV/wu8YtH32IJr43OidREA5DQlSrGGQYdQID
8+UvzEQfiwoXc7TKXbgCn/v+J3GQXfwMskaqDqXxw1nB7ni4EO+eCRhO+xHlDINqv63YPncVOCfP
ts9jd/mR67uvh+fMyz1tSIR5UJq3ZdUdIOgVYLIkPKyln68KP7sQWJ17wsmtycB9KXMKP9hzlu2U
x3cDgPk6Xy5kpM6EoKd6VQCF3CAIsuUwsW6t8raIC8XeZ5MPkS/LH1pVG/BMrr43WieLGRa6qcOH
aTwUmjk4nfP2MMAtKVqSwrvwe84N1/Hv/1ltbkByTTVeONqO4Vrw15G/kFy/EB2emaenbPupXBAe
kqY/UL+aijDD3eeqy+ry4evhOfMuThtmgq7THoXSBq6fz6Wdb1m/xBbkHrADog4RTz24FzYMjtH4
5BZ42jeT62Oo3uAqbgCFHlE6zLOnARwlEaDu7l94yJnunODUgASdORl6JfEUSP+iKguilAyr3vGA
lXnyl27Fq+pH2rwkzaXs1ZmXf2o7ik02rToHJScyJgfh6ffJq1/A07lQ7PtfTeY/w4bm5pO1KAP0
jHmsSnaL69ItVxkrQ1rV/r3jZtUNWv+8vZ9MJOrQp7wjTWci1PindVN1M4A7jtOv4BMxPcMF1/5M
7OxdGOhPfza+1vEt/zPnM/hKIsiacNHy5FG5MRxqs1w5OCi/npf0eEf87HefrltfjVNPB75rYeMU
cjqBqpMm8xU8W6u7EiruH1ldoEwMiG6+VQhhYuZhaUxDZ9w1OmforcMNCCgZcbcQZbu7slYSBhem
jFXfzFeBYvODSmtzo7Mm/YOuF1Fi8Zr6Bn0T4K8lLWuv/dYzaw9ilKMsaeojI2Rj0UVbim2QFCNs
FDSF0YcXFJtZTW04jW16CyGEj5Z4L5vWLi5oO1lRBMcDJNQvX4/N52P/n55Pzy2cuaxGfz+MTcQR
YKJtOGrLb3XtoN/9ZDsD93buQfP09gW3G2b9Na4Um0HpXQOW1sK+pZPAY44b3j8zqHRS7JoDMEgQ
GYV0EaHiIoSZyndCIHy8//8/3qA/u3KpBCMjX1ZD/oCFEy7tt2zfMP1Pxgje6pNAYw38lHCviE3b
75DFX2AA3+H+ABzahR/x6Z6Jx5yMUY17JIwcaqyy5EGnRUyTP01xTyGTU+T+O5OJn1ph2mFKVcKy
7hD4xQ3u+JtyKB6ZmL8TrOAXnMRyJQdelRVFdyDp/YSb25HSP80XkpafRlr48JMYrtScIcfnyR2M
wJwNBUD3cfZ6tKdMtPN+LouvL6y4c+/hJJHVui4rUpJ7+xZsvSF9hEcDaARY+WhgzyAC//pV/I8W
9N897z+kg2VY4FotrNjlfqmqKGdLsCZVCgga7HxxQ9ctPJPV/DLOsD4L3ToZf+d+kIdk6RcIubPm
WnEmYrDWkKDo0wYUAHJJM/D5WP+HkNAB6CjBC3f3adroXR8YJ1QOc1fTEVyBVvxLqdZzzzmZMLSG
2IQ1vrcfhl+9d+PxzVI6UXqpZvP5m2Snfop6oTOt08Tbu0KvLK1CRd+muY378RekCt86HNlpyjAt
ldVCN1i2c77OQSPJCTugS3h3YZ64/ztmP5kppy3U/dgZGBwtCYCNxHsBbtCFiF+CITtP6SZF/SRG
wbFZFT3SdeAZyxnG4QF2cNXVa8cMy6F35XJDJJ26KNc4TMujH5aZUIyZAlncIexz1sQtdQxNBZzJ
WMpfg5KPN8E4g2FZE+c6awSALl5pUZD1m6grPbP3gpyue+0NIeB7t6UPCS/1pgV5ncVuiiXJkM6W
VVR0SC4xfiRSlKaCeUM3UfdPLcvl12h5jorjkIfawvJ5yXV329aijZUQ3Icxix2dGOM7PYKm6d0R
yDUfE0d0aG+kaP+kycxudS1GcDfQObRLDOf7fO6Wd13TMmoz4XwoL3dCz2umdeLP/I/j2XIjF1Yh
YTKrdiu5TreS9e7aq7x656gKjTVLVke0HawXjnAovTFwOFothekfhJYjyqS0i+zAGwRg/bAZGZlv
WGH5B/iQfdRZPa47nw0rYQEnhzNCh4Th5DuPBMv9N2FZsSqZKa9l0dpXyqt+J4jq03BQuXOlPZ5A
cu8jGYNz3ms2zdh36FniSdx7ahxjnqTJTbbkEgPsFvdL5TvHpEvOQuRHiluOitrb0NXsmgdV/9b5
bR/BHtFspUTUiHho+LAim37BGrLeeGWfQXowV4+LlAtSRzD31pZ113MDvF8JknSE8Qd+Vhr/Z1b1
FqG1hplEUOOLgZKXYjZBWunGZesBOzbyZDWTYy61EDYaxNzC1VC2a3AdMSwid376C9ispsuTm0Qh
+9G7hK0CDvNLx6nVS8FgMOz1hD9BH+zF8zLmN7Pw+yaGdd20MVT3+7GnI8jy/ryZWp8Ca8OdzaJT
76CVuwDpCwS10F6/Bf4uAEiEUZLEdUezdyCMZKTKUby0wHTDz3EQGzANcZKDQLvq8uJJScd7mhX+
mVAjTpa8vqNJofDxXOPaspAQzSL+NYJR9E6P8+3UF0ssciBnSV/aCczbtLtq3T79IXuYUlot3wwV
d7IcPzAKGqBneG9i7vjb2vPJ2nQ1eQo8Pd82HOEQ4MQJypVt9hMzMLtC2QzXP1Saa8R8OQwbYq8e
yigf+BhSVgcPLXhjNzlIhIchLdMDZVO20iCchWDUyBAUFQlTi95Dv/eYrUavRoIRj3gqoFuHbxjg
NuB6EvOmxFhfwRZ2fE46ibR12giEHXmxFonxn3U7yJvJ9xNkJ+EUOxjVrZgZIcpIR4mWBIYsqWyy
Kwf+ObG0M+LicgHW0romBBORw/fcL6qQzG395GYpeeCEVrArlAm6wQNfsFszcRrCuXF+AYi9h7yx
92/m3p32i24Arcb0gm8GgMKzcps1HWkWjQBtxGKYYWw5T+V6KvJhVU1jCqelxNZRaYp805hAb5ZO
LKtxMd5tmtX1X1/BudWXSbBPIS7BtoWjExpUtfbKOVsVULTc2gziZtplKbLJqt2w1l1WIij7CAZn
ZoOSRrWqZZevnQAbWpkIZwXn6DZShAW7hQd6bWcH6o05JRu/G2zMjSEo7XRQuGqn/0CQXcbWq5fX
YdDNqxHFeO+AbRPzoVBXEu1Id64py30O1M8qq9znyXb6jsth3iSEJiD1qsWJtZ/mhzaHWRR1pyRK
PC0i27siTGC3AX9H8Q7HKR3y1s3WGe1VyAHJ2nhzsQWkHX7OgT5A1Gtv59pnGx4AEJ+N3RxWtBGg
8Q79Bon0HuX5ckG5UD1nRPlIygFQWRNceUSdqBA2RvPvlFpgSIsMwC/u8asR/pcwfm3F8tPSpXon
PHPixXdA0uw6EF1hDrxWrM1RBem7HY6iYUuTLgX6tEu6Dh2BTNyjuUj8afzARGLJvHenKclGVcai
RkboOvWt2nHlT2EOYMkGHcQWTQPCgU6vAQwVlmrFlpK2iTNQvLGt0ACF1CCBCzEITIlf0SP5sliP
rQ5eR+PRVTvp6WeJ3pcnNbnNLskwDEVf+usA2fIBufYGe47SETDCLLbTVGzd3C9iz+AsRUMpfP7s
7G5m49ZxVqkyLLwhjQ3NLY5DsInLUl0lDv4eTOlbmGuqbTqhRtVN6N1BTgwbFSQ5YabSX+h3HWPo
s9rVMgBA2jsyP4Aii385Ainiuq5zh3UDi8wgOPaCtPVDOi4M67R+7kX24hGRb+lQ1Buls/7g4lUC
jExc1JRs9btfarPRDpqGior/7gyEbKJq5qh14UaaICd3lfX4klmBvo/FAYUaAC5s4c08hirL3Xuv
ob8Qyt+lbbcdLfqCA4sUnhMgMZFN8xT2YvHgkifzDUG7Stw3iF1Zi5Lh0nhq5fVuEwrTg37lTIie
R1yol7Hq7wtY065pisIZEhgGMJsZHdQumNQLT8cY6WA4oHrONeuxK+T+sGFL6x9QhnuAeMTe9Lhf
r4oaZRmvLFOgV+Ha1BD9YmrUHfSMykuCylDZoFAsffGYJnW7ksJ/l1P9VDT9hnb0Q81pDh42w8nr
pwYhgv2DeBqXUyKei0Vj981Q4WB6YmjvGfSqLrlczziqd34JcKvOfgfTXIdmwEJzc89bpbDWLX3z
A4bwDx7Mgre04jvwwK6F6+EUKtEF29f4RohnnpreEduk6lB6khghKT2FXpgKKgCPYMmUaYW6tpf/
rFC57Mj/CNodKqooUEYlG2yU2akJbYdkzGSHN6OXl6Rv/UjjkFwxLUHQZPltStgLEMGvkAM+z177
4gLssk2CCaXMesEWuNgczpGd8weA8yxmPnsEr0qvJbbem5bO8r1kHlm5sHZc84nd5QB8xRnt7hlL
XsoMfkU0LXEckRGPwy61Tigdot4EHzJwUMbl4vcyjnlom7YOvWG4lR6aRlQxmXDg8jdS8ohxugHt
0tj7EdAZNKyoGYWo0l2OLFsUMMqOhwJE8TBQwV1e53+gwVAh4SUqv93sxr1tb1pAiWOfFBPE92IG
qB08qTzLmx1WRHmbkdbduGU+RtLN/lZL8lcUKQuVdHGoTWbCzcnCH8XnPzOjtqJFawu1yTOdqgdG
ETmiwNztApw+kefCJhBT7r0dqyRmHBBEKt37zB2q2ABDFMkBJVwjxz+dFYDepwsi3YawKG8ZQUFJ
juj4MTSe+xICr2Z6aqljVu44FFGRI2QhWdltsV8gFi68v0Eu7R49Ua/1nDrrckbfNxVzg5Rg8lQ7
8EYDR31eQdv9c3Hw7BG5A5RLUFueRK3RheKYeGJJEbveNEZwHHtjo4c7XIfua17wa8CJxw1a5CYY
/cBlAEVgpPVy/332kztgRHTY2/mB+vyD9CIIKQ+a1eggSAaQCNZEcMYJ58q9c1Nv3Le9MwBlLjWa
HgoWGQmjmaWZCTza7Aex9bhyjavDNmg7hNf53wp4N/RIpO+NRwI83ktCD/zciGEngYXgMK94Ujex
ZbIIiyR49QOnjgiMB5BvmeHkPOAGgapgsE7crvmT5TJdES9wrrAHA0yCg2PdugVHkdR7QCGji/PR
5vHoafMHliQIE/ggpzhp8AEpFNOPJu+vmrYF1rnunbgJoJMH/vFZ5PamqFLYFnV5ed2NPnmoedY8
GFKSB7RrD0D9UvA9XPHAqZfd8ErXsXWXfJ0NZGfTwLtKfP9HUTb5ujUCrPJKWagRWLU2UuO3j2Sb
WxTqodn+6DIoC6pOP8CBga2oW/ywUKhGsEy4TmuEO50ZvF3KpyFKpukJ5Go3nIvpLZ+WERYZyNlX
XSIPDh+LKFj6NzST35hGo25b3trC+rh2aWz/cGdXahjjUc71roQKUGSc4RxgfdylBc5D3JSiciA/
hacevDLDgTNi/QHl3KzmUQUhg0sB/jN8IMypdi6f+VFN8NG2w81cE0SUiZOhSalX61zDBconOo2J
aB7Q3nWYp1nGraQqymDNHUOchxCxR09rJpIVKZw3dPmRddvPt8tQjqh5w8gpUAAoyM5N1wNCvXBy
DbZbNRdRT502CnR93U+TXSt4m42+n+2CUiF3EKTjig71b2lbgEcRz0dNWXjYFV21ntIEpmsSe4jp
IfUAi3+KFCoU8aSAqecUxz7xHEAZVb0CpnpeSd+2O54kR+zrmMcZLHcBYUTz3pD7L8RiJqdTgB/g
AbTIFaSyrEP4UgvQ0xDL4T5Mk/c5UXdWN+0qQScqbMuW24IamA0MeokoqUgInV9+502wYFYgB25T
XeBgMsHbUOcoZLFhiTQqKJt2wheqp4zvM9C218FQd1FVj2Kz8EKjqOxXMSH8Nc06H6YY9YtuZhmO
jYftAHfVMaPBZg46SFiQEIcbEC5gQ90Adk/ddMOVCzhjJ67HvGHQt1RpKEuJCmyGTbNU/nrM2yqC
/aPGf1BPGyRMOmgzAPDfD7eqgaCsyutiEySADGRlU98hZzFFid9UD80EaLqPOC+cGtLHHmxjVi30
NnHlsnyztJzuJrSxbyrPwHehSObVKBZwGZcePW3DQ40+jEgG6jWxy12lhQ31OCGKQMyx4870Ymzz
AJWeXJmpd+7gttfjQG8xSXoCES0I7ys1FGQbqHa69zNYjrQDwSEp1BxVCUK+kiLvQYGo3CxN24Ws
Hcxr4lkHyhU4J3mI5rHY6iJ0An7k47Z647swIlmSZa3hfwcmfvpbjcas9PH1qkSX1wWcPJ5gW693
Le5foVvk7coUcx/LCq4F5aIPkrI8Dir9BHUPGiphpvmDmLaA+hb2A+3oPCzWFHHSIvj2S9Ii5BUk
zMkyb4sMUux8QeOxaHEwqtzWMF0rP4q5eGW+P4aDdvnPqTd3kGHqqJ19d4XV9lSPLvD1HpIR8Lug
sO0AcQUp+WRnluDZitbGEDBlocPzet0T4V25xuGhryDqQMVEpZGBTKrZViIgcBUqKhQ52jxB+zME
WWmUtsLFXZO6D/ms/TvjL/aqQiv5beEYfc2yBocsbrBoYk48jknn6IZm+9mfnSkeZzL/zCeevzhs
qbeFmhTM6938xun7LFTtShebnDjP3IEZAivVeDWLyke3Mqs2wse1ZSmJiapZl7cy9dorNQ/JmsBN
4+CidRGdsHWzLuaSbXIBdZnMTLPxHS9YQWxdxVPB+xspC417W3Xs31yqAiVRJtYuQZ1yZAY7HYKI
teiPBxtKQqAT5RmHmqnxfhjt+DErBoUcQJtCXGW94kBq5d/CxmhY9w4/9nUFyQ4etk6Ea/LxLCYa
bmm63HIC9xrJLK4xkH0eiqUtn0lVJlj7uVqzLGdgL1CUgjHn4zZosi2MLtpNsIwWwPlq2lCZIbFW
pBXKqoJOkZdWfowDaozL3GnvBagfMBrVQj3NXOXIw+T2SriVgPNZUa/SdiqBEx+yPWqJ8l7oxd+T
qulwvU2bZ5w/JoJoCXKVoyT5ffYqF7UuUdwmsjObefHy/aSORZzWDCzUQ+1tOz+HaDmApQtag6fu
2qpK/aBKNrHyBLt3Edhd5cFchrAXCgwCuwBwW+JBrDYWej+BrxcD5ef+Kaal+VEQJKyYOCZbZkHX
AZblKnckfDolwAFrCALFa5InywYbOQR2JZJVtBUZojCr9oufV9BjFbSFRm7SSUwbWVzK239eq2Sn
RXTup1xOiWgPHFySJLN7h98QhG2imO+U+Z3K5W8qpidVPH2dAD5TADwtpU8jvGQIH7sDM5BpdR0c
Fd2qaENaV9nm60ecScOf1tEhO2AyrRIUHHK+VkgDQnYSY2NEFuf56yec+xEnJbQhB+ZpcPz2YPP7
jt+ZFK5I44Wq07E+9ll6/KRu5sOrsulH2R5U5txmXr+pvfKCpvncwJzUFccu0/OY4qPn/taHdOGI
fe5neAHVFyrf58blpABSDj2umSBMHpr2hoBwTRlSUNOf7w36ScWMd7QnucRMdaHnK5pyw+Gr45IL
n36muHLKeyyc1A1QFZW7EtjE576TJF6cXDwMk2hJWCOZgNue5uqCNuLMSP1H/62aCjWAvDsY8lyM
c0wLAEuXX98aqdPOEbtYCbf2yu5tUsHYp43M9NCb/kKF6MwEPdUwTrKCG0uXdlCfFQ9gp18Hnr1Q
qzw3KseJ+09dvZmQcUt80h4oLOZW8LlwwxYNVrc9Qy7ze2NzfPQ/j0hpXnsSCI8DgX6nQECGP1T+
++sPPzc0x7//98NFmyxUuBauwe+1YYguL3EAzo3MydLlMKY1o5O5YMDoIOoA5T5eqH4kDf2O1ozB
dfz/f3XuERdI98XCZd2EAS7WxNgw55eEGee+/8nizU2gauiwvb0Bk34kTzR9h9bwwjs9N+wnJW6R
KuCXJuglJCpVIe+DW1fN8oKO4cymeSpZNAPSlkL5894XH8BHxh4sCm0Pk8NGXtiWz4zNKblYut4g
ujI1ewF7rxrgGKbpNRg/q68n5f98pz45UU41i2U3JqSEXnqnOXVWDJe6e39u0SKX2AhV+w69AFYf
6EwabHFB9RedG2EfsO242Ds63XfAdW+Zy9hP1E6cR04hHjCVU//Ui+xv0PKUrOAdZy9sjJ93XDEW
nOwB7oTzz0+AIEyOyb0otR1sJQ106H9FZ2t0wDGt/upFpMd+Prd87a06nsBN+zii/LBlmSs28G5y
kBpYkK1H0E/7P7mGA4wQfvXD5NJce7QYXr2lRllTdPTXyLj91XQMWYyvh1xg0Xw24ie/wajWFQQh
KZqKmyzkFT+owt5UI3kGrOVnYXHjS1q0Jnz9tHPz5/j3/+w6KC65HZfFhHoiDJPge/iWZuVLm4oL
MeKZo/FUxommK6N4a+c9GsmvpkwMoQ3ye+sAFeXOzp+h1Rfe/bkfcrLJpVOLHoqmcfaF8A/AZj5k
MgWk8BJ3/txbOdnidD0iW6YLZ0/Nsm5xdzYGR6P70FEYaToPiX9B4/A/JNRnr/9ks3MaXJRhuG73
mJtlhOITRw6p81HG4YmNi4wwFPH1ON8viH9XsoTjtBwn8mjJUK/Bcktwm0Ki30JqH2eWZkvEdYMi
PrX95qh4euKica8bndFdg4X6l3Wq3OZwnrgmdbpc1z3JqtCvib7VMMv8QH8P/+mCLP7eogI9R2Uh
5E8j+LRpvFz+Sq3vXeoWP7NZnlIIndGvUurMdM/rtwEq1sH9s8ghhI1v/PVcP7PVn5IIqwJU0jHH
A7QzZ2HSldtCLxd6os99+ZNVO2vi88X1IN+B+L0tXof8RvDfo//+9Vc/N7tPTqllLCZVBsTu/Wxy
4hkeeCgZwYMU1Ybmws3nzCNO4bBSjONQz/W0b+S4RAyQIGBSdImUStdfOA7PPeK4uP7dbDzbocGz
H/cJl6suSbtVUvNNh3bJC7vZmVV6SocdJt4GKQz99oPOzZsA138TMGE+0I00/hhnyESCjMg2mlqd
vXz9Zs5MquD4W//5TbPPaoeN3bivbMDWveLq1nXrb/lp4EA7PvWfT1ealTLLqLMXhRpXDQLzVSbJ
nlXFhfjhcyICnnC6b6bAT8PwdNnPS3EDDtyAjF84oPFOJZhjPV1R6HJcz1578HP0RliHyncHbclf
j96Z4+GU+DrULdI8KP/sjdUozesQiGLwlhs03hV4S99bPcHJnhq4C/xkYSCx1wAi9QacbfwJh7QL
s+7cFDhZnPACqgMIFLw9d2G6RpCYGfxLZKczn01PWmQLGBGb1iC0hiAB5lhIRraXRLbnPvpk5hqN
VkDYinv7vnQ2cLj9lVdg2Hz9Xs+s9FOkaYndxOQTPltV0AMtcF5nH3C9vPDp5zbbkzkLqRx66dHj
u3fcRK9LwFPhz+RNt+5kglUNK7bv/gzv/y+/OUOKvgWeBmayRajUj9H/U+WXqJDnxv9kVsqZo5cZ
Gqf9gmoOUpKhzh6+N/onEzKBtUKFk8HdG6j9VmRg7wF0C5zwS3yrz9tN2H+AppOgZT9A/w/PO5Sj
knR4g8IkvSLcMHSk96m6lwEZYluBP30MUrJ7w6C++Prnfe6dhKefnCNIclcVCZppL9KhvK6WGuhf
tkxsDRDJ+HfyuybWntL3qmz9lwTdxc/wuGKrmU4lgBhcbEd4Ya4zR9IVchBgyWUouKYcblLoSPV/
f/0tz0zSUzRqXkB3NPERcTxDSRGlDpx0LsgOwOuYKINM/+fXz/l0GvHglL0vKwOFjKh6YEUh53GW
t3q8ZO967qNPpr/1qiSXDM0uhpWIepFtXjmJthf2/k8HCF/8ZP4L3rtJYoiCQvhBQMVV5lBPLBw1
Ju/CEz7dhfCEk3UQVIEqUbHvDkjPQ34fBDrSxFw1y1TGXw/+5wuBB6dRE4M0AnjdHpXICa0uwFFC
chfiLrygUs8itI3jxvP1o868jFO8PuslhEKKB3vI48uQpOggB5HoAnPn3Icfz+d/4ox6Xhhwb6Y4
ZGXLf+kktXUo9feE4Rilk+gYKScKvodewIH600xvJQ4F6B++HpczL/k0AGNjv5DOz9i+1QxVwKyV
66rw0YvtzuzCWz73iOOo/TM6Ba8mVJAc9MzCw059VO2Ntzx9/e3PDfzJUZY7pMapjuKp494qe13b
X19/7pnFdRpYjV1Hsk6hQt42LmrisNBW19J0MlRp2z6XC9rvv37QubE5WcUoc1e5N/P5UPF0O5r0
cWncAck/58LMPPf5J2vYtl1lPFHCcIAPUF7lSwdXM5IlEXI9wYUpdGawToOsYXHIImS/HEzA7mWq
fwC2cM9svh/H7jspUh6cXm5JNdWssUFxGJNnSOXtcO9+z/cLitv/PzvtkNOmblV3yDga1RIpdrWc
b0pfXfjq5/Y4ehy2f6Y/fKDGAcCV5tB7f+EfuM0gP+/qKc4bP8SNK+zzI52O60gFz19PquNX/08S
BKN1nAz/PDHV8Nwd/aI5EM97SRgUzyb1UFcc/4+zM9uRFNei6BchYQYDrxBDRpDzWJUvqKqzC8wM
ZrD5+rujnqJ904EUUkstZbdMYPscG3uftZm/q6tYNmsbGd3IK5E9gYkyB3ZP4qHMbpyieSKTZ0V0
tKM2MZrd5bfRxLijxHg312mydJaIUaZ6SEzjprChGL7ctu4F1CVaFkWQ9KzBEsfehUhuRmi6AA9/
NprrrM9dlbwPAVOet9kplcDJARUR9Rzl5tLs6woslMStm83lV9FE+t+K2LNBb0hfTqXrV6jR6UPi
fUKmFHbmSj7UNK4S+FFzUwRj5tVxkopwaD6zbI76K5cgdT8qUyeHB1gg45b+M6KeKHG+fOiDL3eL
Zvao+0jHHoXrZTM9kiK9r4PyI6v5GgxPE2cqXz8vcXxooFAprsQbNPmhmL5KfIyU7MVE6dHl36/r
eSWWqwTSEF6QOi6dd3t6bORL3r9d1/Spy85mDOvGIF0cNO0H94H7lqS/uPvruqaVmDXgre2aHJgM
DhSHAVJUE4jNWK8cGmmiVoXg9y0UILIdupij6njTtRlFRVKSQgdW1xtA31YSDzllgW/yqArDN72M
wEHEb2K/Ke+qwjyc5CX53B1AMYmhK5WQoBtJCEnpDtyXG94F/cY37JXH60ZeWbphnWXyOQ0g6OnS
qECF8wLXDlKtnV98e9jnuSoqPydt75Sth+UAys0QZUk3dpp9yCI/kqDZBhkOyukstlfNB5Wdj/If
NqIQSMYDoJQMFAdO/4zlGq5T01OWsoTPjmd1Y8cJxmn8VdTZvvYtCxrwNVKHZr6p9PyCMOAUTMsB
muWVoR5A+LBE56/cXzuR0Y3F6cXOItGfXQHH8KKJxy5PYM+x9FHbuIxhI9jxmwHnr9GYG/ZTFSRr
OHhNXrSU4CeFKN10SugRVWEzRNVOGgonfb483LrGlfBPMukTUvImphK1EYk9f5wKOS63rUm6Kim/
kGwuaurC7sdDNaW7TOUNzSfjWBc4PhQMMtsSuOKVGNQ9TNme1yztLe4BFJ5AXvNYOEN74Fbt7gYX
51gAkwc3vC761+veTAl43/CkKRtohIKhRNZ0ZP+FuPE2sLRk7yyppzuKx67kUE3MqDj91FwcOyhd
55iyHz3/Q0Axg6b98oto4kXl6UOP7MKgu2ziqf9hl7e9DKIcdTAi+fdy+7rfrsR7S8uaGRygIVSE
RIK8Bb4fpnStZF3X+umtzoIR0UdREYUy7CT1bp1K7rumHULhiq/Lv14THH+RLeft2zLxUXzbxtDP
voxOd29LvvKtoWv69PezptuRw8nAxSHH4jZRWR97RN/lH60bUiWixTwHuZFhumQ1sGzSus3q+9md
j2OyZrWke8JpET777bOcGqetgHfyPdTXz9DFh3U/NjjWNSOay7VUq+siJaIHVG70qKpwjjlU4AM2
5pslN6868EbNoxLBgdv4ArcZzrEEAi5LfjJUNbbOx+Uh0MxLlZaf+WNQAKuZHCWmu4Svhph/m6v7
ZM0SpAKD/IWXyWLVyTExoer3T6jIJH+Zq2E/nkq8LGgnbOifr3sVJYDJYBvjIgIHwPL+KRP222j0
W7ta8yLTTCUVjc8D7JjY6dCDEJTqFt2GS9SAzeCPF6/XvcBpjM4mK8iuSSLN1ou9rHyoFhsl11WO
83TI5q97gBLJgrkdnLVQaOuiWptUh65yQ+auiD00q5oKb2GwDuDBiGoXq32v53t3QIFZ+szMjza7
8rNFBbiY+UxmnjRm3NogEFDb/Bc29182XHpWOkg3xkoc8xQFsgwGZLHdH0EtLcl9V/zu59+Xu1/X
uhLIsACdqrQC0Vg4X43zYo9BtGR/FuMqKaTnqIB5c6ktmYxFC5fcbgrbhWWbMvfHXWuuOT7Z36cL
R8XMDwCTQuvfVXHg2s2D5zjZHjzi4VCgNGzjAvsRuTxnh8Swu9egGUAh4mVRhO0wJPuq8L0NNr3l
xp/MkqDIg8sbG3UpYdP39tcsS1xOeQHblk5mvtQ+Md+XrBp+U2KgeHS2zP5tqoP0GYWr5AfLiyQu
g9z54EFr7v0yIQ8Gap93heRGGgVZab4mOUWIitr31vL89yPoBEqKkXMni4HAvoTyZ2bd0M5Hmeuz
qN8uTxBd754ee5YASlTD1birpjHKzuD98JWABTHUz5cb/z4+nf9DaeGO3eit3o0DgjrU2gjbAEeF
VhWNHtxRnau+0R2VpNXKMkXdnkVj5lb1gTd2uevtGX7sZZVtL7/I94pCzHNl21CNAhLOthXxqYjq
MPFJ7LrchTte4WfpPg+C7K31vEk+o05xeS7yLBgjSoVwNgUOFqESxrzeEH5imdclSvXmGkVsPXAY
Db7zyXigQxbsfW73n5V/UiVIeH78hFAJNopL4STNynt8vzg6qu9F7Uk3r+fUjXGR8VSPUAGDeTDm
wb3JyENWyQdD0pWV5fv9ieMrPTaZgomxqN04QfF+ndYHnzgrTWvmrIqJR11qLkobKZNNYI3kKEry
fxUAAV4ea82k9ZWE7Ayj0SROh49wwMiLOfvBXHZI63pvWSjpr+jKFlcT12qxQJ8m9dy4hRnjEtvD
+Yu3PLlZgVIrvwdspKjWQK+azlKrBGpSozrLSGicsPKx8rP7aZlQdJZ1K0pFzTirhQIgahesFDON
i4lFpduGlvy6PBCaHlKLBHy3ymeboGWJsp4RoBl5n3svHfAel9vXDLSnpL7B5cAcWRLFIDUwNjPU
kxI1z375Y0mZ/Vg6PegmgMWsnVNpOiqw/ptpM5G7I8IOyTD9tXjHgq7tIDQjrDK9wFHAYfY8O3GZ
33oyDc3ZvoGh7MoeS5MyVJgXarOLGh6hTpxm08YDXI6AuBbwj1m4NzhmJcmfy6Oh6R4V6YUCTupV
U+rElR0cwFj7hBp/ZRnSdJBan+ZPDTyFUrwCgII3KA3G8Uow3Rmo7N5e/u26ByhrdCIA3QMWh8S5
/1b4qJuu38FYCy83TnQ9o8zTHNCmxMkGL04HgLO83z751YIFLZOXZbi3+T+m/1izD7N7ECjat40P
Oq/ZXv/19Pv/g2NHpbuWtSgsyIhk7Ez9BizGqB+qd7CdosZsvrqh2C2Mx2U5gazG/xH+Mm9QJvna
Ttmh8aDI4sW+WOx33xhXQlbT0arIBeWLWEeryY7zREIo8m8xogh/XpmBunxweujZVqjBh4rXS0BJ
WNWHHQNUobFfLCoP1XwrkuuAuY53GuWzp1i9M3vgcrgx52NUwaIgALbLXKsqBPIG7XwzZCqYHLAr
4qGQ1o27gaSbVBr0MQHt5kh9D2BF35FfcyXMnwkKgEvcZsBQI5yZmzzCOQYMi8mw761soXs54eRF
WIsVOX2wpNHgSLFvUXWwAY1hzpEoreUmZyk+4U1AgXYsy4BLorNzlEaQ3XkoEN+UNuqHx6VKf6E4
Wm5JUPM9KxaAZucG5a8uGC+7KQA02miN7gVABHcHSxwB4Krj7dm0JJsZF4xb1OsOu2Rsx8MkmDxw
7IfDPuvHDfw0RNyI2bsnYJYdrLwCsBmotWPfifJIe4fcYDxRPli046asBvlg9rnxb5kP71CNzT9F
O6R7o03sSLoNkEjQph0dCaktPCe79hZYSbHJ3Gna4SDQ3vopmbawDxnvvWHspqjNC+9+IC1/cXr7
VMLr4OdXVb0d3AZbk3q6T83PYDEPIGcmG3N23T0PKgCvwGlqQ9ulCWqP0z8jvvHvnQWWJOBQzHwj
xsXeDrTjkePZCeD1o/MCTFvzlBUzIyfJ8lhEtjXTXzz1QfrIJ/baFSX0snZPmQwTFxgUu8paczOZ
LYlQDCQ280CNaBocILOgwnv0szKnm8RZwGcyPHAHV1KVJoKokqkKc2ELm5BoW3g75M0PA3A9uHb2
QCdJ2ABfzocnyes3E5wqYZq1pVkPKeBHmLpJRLJ6dkOBSqotIBXLHp0GRcKUoe4ZTqJhMlA5rLyd
LvkokTsnjqxZMlixTcD8A22wewugFjlMHdgml99N8wi1gq71fBz4MHuEE85gHpamDx65zOxtT/zl
47pHKNvbpfCA/fTMOW6gV4/KkQ2A7xT4Ej55g60tHLr3UI4dwEOawC7MrNjLxV1GrQe3xQ5rEJ+X
30GzIqr1dJ3dUWsG1CWeWwIoSPpFmLO53LTml6uFdIO3dD6hxhw77fhscLHhabWbK/Z0XfOnyDnL
/kQOAQrlzSU22YzSzmzTWp/W/HVd49Z/G2clc4rSH2xcsXvlC7zf8rsGn7Jx1ndLu7ICa7aDqlpT
mk3vN04DvqTb7oPJ/WhbE9QfeNwOxfgP4DCfUNL+vu59lFm0mEjy0KI7cVBPUeHYEWnu3X6t5E0z
iVTJZgeCIAUC0YXZ2AiJJi1ZSJNuRa52ynjfJClVpTkByNKUMGSNs+41M2/zudqbuA2w3W5lnup+
vTKRuN+bQKy4ABhO5Z0Qy2sC98jL3a777UoWt3xRG6DwOLjAGA+jlwFxtIwvJxsPywU26fJDTr/z
uw46xd9ZILQdkMmtLyRonUOKCm0/+OhMZnzOdg1YD4yh/sB6a23S6jrr9Pezh6UiBz/OLkhMsXKE
0nbuhtPu5/KbfF+qB4qi/d/Wg5aaWWp3ZgwUQghaLr+DvqHcVU/uR/dJHUDbtgHHIWVEfg8xPTib
6rY7WDvsKG5OMMTmuQafBGqClxrwxbB/Y/PODNe8Y3WDqeQE1HLZHaQ3ILVPLx00PYPnRRwQ8mAN
9qxZjtWiGpN4M5FlRWJe3pCxxiUjtoy1FU7jvTG9VdX4UrQ3l3tak5tdJR/UE9JMymoSO1mWgDwz
PfZCPqdpv/Z5oeksVQCad4yUqFWw4iY3Xyb40oZTDaxgjrIB1AnO3UoO1byHKgKFuG0Cioh3se/W
G9cBz9G09rJaszjUNa+kBpkCt+cVNfYpI7l3u+TI0uDOZ/X75VHQBJMqA02t3gYLE53Enf4lq6zn
zpxXBliTFFS9J00Gn7e86GJi2OHww/R/LPaDSIAT/Lr823UDrCQCvzI98AVPyAyTAfVTgzv02CRN
aKJy5PIT/upOvklsqsozLWRhIx76GAR7sWP31tGJgAPcmOD/RU4IUj3fGHf4ktgl4fEl3ST31Qfd
XjuDlXBP+vwkL07MGMjZLsL32I0PzCi4zx6g/f1KsaBuBihbyDyoR4+aQRdPQeGA8opToDl9vNx/
uraVGK8AJJ1TmkqU4IxWlMnky8rQdZcb18wvVf3ZpiIBdcSw48ksojwFETP1YsOYQ88AcpQ7KyfI
mpSo6kDpNNQtEMsOKvYd0OGnUBhjmGcAkQjQTR+Lk/y+qVbeSRPtqi60MvI2tQh3/z6shvMBH7sw
C9aKGjURo0pDJZgNInVwuNgZXRXik9oMUVTwZDMJ51rx5/K4aAb979Xf2fo8uJ1FTXhkxma5bGUp
DnkTrBxP67pHiXiQzivoIkYch6CO1SO/DQh+WxhFXv7hutaVpd+ycSeQMYx0lr917W/HoWB+/rzc
tq7nlVCuKKxJ3Qo+Z8tyP9Bt7yyvTWvdkGTNLErX60oYkxJoFtfH1bxvJfYPvxXdz4Ula6pPXetK
IJczMymvhjrOC/5BUAnYObO5Muc1bauSz3osm8ZesHUPfHLrDPx2dNlK/tGMqCrwHJpknPKROrHX
TjB7ZBt5+jdb27brmlfWZtDrArZ0E42NcQ77aediZ5jmr5dnjK5bTjPpLIw8FKGzUeKzuGmyJgQh
YuPP/nUhap1e6KxtnEJlrc1pG3ejBHM+Bf+v8NduYjRTXdVw+tQIZMHA/Fry/jEfqi8++rDjcMU+
r7s1KICu65VYNcCUd/LWa2JhTyTq+ZBHKdxFo3yUa2XsuvdQQjZwRm+GBGGMAa2WwMWVQez0w/DM
4TF3O8xy+H3dQCuRS+XSUGMBO25Mod8m6cGHh8Z1TSthOySJ0y/Y68ZpCqKeD/L72+TJ6uNy65oO
UsWahoC5Ic8hF4GT8LsBdjj44fTPMmV5BPj12pqliQNVtslAVybwBYLTIbanWzhS9Dtv5NbKp71m
df97V3IWCbKUHfj35RgTBwHg0ToHF4HYWy9vrQ1rnX0ypGRrB5Jshl68X+443bH+X8+ks6emODia
A95aceIWwX06cLqlYrRx8l2ahynt4G5qc5wumJhwkddMsIMw3Slbm9ma4FE1e7QGONIDwzR2rSya
Qb9FzBTzSs7VnCmpkj2HcAsUfjTeZGJb5KCVixLWJIC6+2bUcBRdiLVjB917KPnXL4vUyBcfdl8G
0PyQDvheFhnzSgLWtX6a9meDxM2uQQ02tgMBmaePBXoiIOB5Ai6om14ZQadHnz8iw/VLYpYI/WJ6
oWADh6NVg7OaGEcnXa1n1kXQ6e9nT6nqdKxY77axa9avvU1v5DitbJm0M1nJw/Cs52XLcX6f0cmP
kfe92xQE7B9Vjs3HxsCx0Az6cuk8dYYJTDiccIO3nASetb0cSqeh/uYD7W+RzNm7Bb1dZ9NcnhzM
SIqbFPe9B822geVF1EjrR96NVz5IydL4mJ37KvDmuKr/eP3PCTBhGFOHkgGtnrkrDzmN+3dvo+Tr
tpqMacn8GS7evHyfcUKyG3uYVIUmhJHX3Uqobn8QunXMDzwwyyuabGDwmx5MMuTbWsg1rKjmNUxl
wiFft6YvsikOwOaRS0SDmxPd/fKIa1YdVSYaZIJ3NoqE4sao3F3JybItOYxQjaEqdkGZrh36aqJG
1YourSBi6oM5ZgJaXTeg5VtiYCqv7Hp1faTMpyDlS9+WbnDMqrfee+nNLVs7F9HEhKnMIgtIr9Qr
TeMonBxuKKi7xAexQeob5h+XzlwZB42SwVbVojyhjRxtahztqd5WbbFphmqLy9+dw46m4b55yUfK
xHFqY+ZBpg0XnJxtfHfls/z7/rNVIenic2ID5TLFHZDVvEs3Lo2pM+6umWS2qtPsOSFYoTsZM2AX
M+hLWbn1HImLd4j+95ColisP+lsN9v8hbwfKKjPzboF9d9pDETrMgEEBmL4lWCpxxuDBjLHxRP/u
wV7jT9kksIQTDRZVY/KeoUCykHn4uMvrZdl2HZBScM0ocElssK7704n6dENe2P/CMgvnb3PXDFEw
F8NDlTBcHXOYwpsxvPZc+K0FYw4QuzdNMDKbYMV0uRO/x1B5tqo2YnZXcAeMozhLGX3zYMUG0hSq
l7LIzwNcdFTcweW2Ibcl6B17XzjBpiiAUucw1wMqH/B0y+E/Lv8Y3Xw5/f1soaBeWrc9n5JjT/3b
ZILXSlHtMYOalZf9Pi3Zqm6VtEJyx0z8Y1UNjy2p7rJcfIJQ9mzV5NflV9A9QllrIU7wWytZcO1A
fpLuwcEGsebvy7yWWTWLua2K2vC1kMNlZPKPFECAloO4FAwnhBHq2CrZ7VP3tA3N4xT7LnityBVN
mm5klEzYJBTzAox/vFbQw5kFRho5Llp6P3+73G+aB6hiNDeQjV+DYRovMtswszzAiiVGDK2E8PcL
ha0K0npJeuK2rohNGyWxtIcxbFlNK5fjmjFX6eh2ZswnHxUSd1X3iwpC7rC7aneuEP4/qQDV8XIX
6R5z+vtZdAyyQ3EkLIZjz/PHPfLBq51P420FcczGCgRdOWv+fmWyVQWaNRgJ/LBwvVS0j6Y0wyLf
k8AM2fTv2pG57gnK1oPmbgOOogeyiGu1R6tpX5JGkGhkNNmm5vzarJbA67pMicbCYEUxwAb06Jnv
rfwTFDQahvcMe/jLQ6KbtdZ/h2SqjbEaM5zLZ+kzTeCogspSfEDRlaD4/sMX4Oz/Nl+YuLbq6hn7
jzZ/zlxU8s/Ii+3yw5u7G9YwmEJORQ6qwvB0+X10D1R2JSPjTiaq2T/iIr0Dv7SQhyFN2BQWhm3c
zGZX7GHb5IRjQL/6GpCly4/VdKOqmM7h3ONadoaVdE42E07Us2LZGna6sgvSzDdVMC1LZpQSB69o
3t5ZFpjwEv7lhdVFeN4bXGHWPOo1WUbVTztBiiNd3/SPbetsA8m+PF5fd8Riq9rp3ITHEFiK/lGk
yb5ZyH3VOCvn3rqffRqWs8SyoF4g6wGDjgk3moh5/A/cKz+uG1ol1g1DkKGZh+AIy7kPWlcvztI8
kGB8udy8bjlUxZcsa8chWYAHgHnECLdOeTJjNcVmMBzvMLo9iQKHwao1S5MbKMnapwpBu3Iupcku
qnZspLlH0tFwj14HH8MC1qrFbUY/uLFWCqd7gBL/8LVFac1UJkeY/3XhLIZXr3Cxb+8AdnDXTml1
0aHEfEDysS1PIJuuh1GpBYc5NxVO1DQecJqsPREky5XbZk2cqyqy3Ca+DzfCCSyml1redsnDnD9c
ngi6pk8nXWdzuC+bfuqYgWL+VI4hkAhlFgYovXn2nIyuFRRouoqe/n72EHg/DglozxBnN6m3o7Ag
2yUszV+aslqOVTsXNz5L5ZWdpSz3TPiop+MnQhLY/pDqhhITvMy/rusvJebhIR9kfYrWp6WOCFBC
pvM+uWsZVzcaStTLBIe0lJjYQ0xeubeCadx2pjPve2sadte9gLK0W21Wu4HhdXEFOyp4LxfJE066
+cmS110ZAU1epMrqntkwhp5Pl15DMZnbsrPaqDVAObnuBZTgZt6IHrLNLm5LGBYLzwcLlnkfHRwB
V56gSR8qhTHBDmGkbbDEjis/yOw9+bXXwU/ceGQNuS4Hqpo+vnDXZQsukmvhwMN6iVKTbPLOiQhb
K43X1ERgof5v2GUDDO761HMgUhmdA+nhf5z5ffpZsyb7XU/J+GT0hB5lD2s4UfT+Fsgb6KFQIgh8
M1aIuHET2NqYfHlLOlR0dLSAzfosxHUfR+ody2QUPQzi7Dp27Fc/eU7aB+GtHARqMo7K1S4bAoer
FJvxbkg/QLgiB1h4B1HZeO2GGen4VBirRDPds5SEU/ct3JCxEY9t81EKeIw1kGwI+JH5H6grWZmT
mphSoZGGIdPSQVFDTJeDPYgQzlnXbSJVYndnOYbns1N53zhuvQkrmME2wlsrSNWkNFVzaE8p4UWK
tQvW1WFvvU3FARv+K3+7kmmmIMk7FD+M8QnaNYcwe5wjDkDU3QKKyMpW6RQt3xxiqbJBlM7S2hwp
zpQXK4D+BqekMNi99foUKkpb/GZ9koSwzz1cTm+a5KNKB4lNg9ZroYVrjeMywkCbvdrFtDGGYHv5
AZoBUaWDFPaZxD6d/XaQJg44qbLrMICj4OXWNfNUVQzSzmnGYGHYTzDyEwUrVujmxtrtu+YzSwVH
DjikyQND4HsHHoyR2Xg8GqXHH0wUSPYbL2/EnRGg1KLiHYcxZLWsHYBp+ky9p3XHAk5uPrBzg0VD
H1pYT6QbkQQrnabJIOpFbUqbTHoNLrEEqgXy0PFhZDiZ1rwLRic9AHcv74nZ9tPK43RvoyQsAEmt
0WHYf9tpI2GCMwcPljVMD7lLxEq60sxiVXqZdRQmkcz3jwSf4BteTvBqocVi4OW8EqqMrCArH6m6
OXF6ybO9JbNNuA0vQBkm3vgxJi6ch71uCeu5uk0DF+w4G06gvnh0KC6eL89xTf+prPhmApyRjRlu
gWEFn3ksWoIpzKsrz6tUXSZtObawQCgeYZ8alrhQHlC6VhGYtq/NN01Kc6z/9tnAAbH2oACJi9Ja
ftKpYU+o9zDh+NtDyGrw+pdVGyc/n6VbK7jS5QVl15a5yZin2ehD4isfAo/f+OOwvTwcuhmgfIhB
0c7J1OP+x8+W1w63BJtmbu/HjO3SFKVtE+pXZC1fCqv45/IDNeOvijNnMH19T2Atrlw4nVeZu5sY
OZh57a1MME0+UGWZpBvypKmLOq6Lz5S/GQmk+l4fpvg+981mJXA0pAhb1WOa3kKsqhM+PoxbsZlG
ISKWSxFlyVztgBTI9o4Jn9bcMtKnqc5qbD0cdpt2p6pIKM9uYKJW/hCpVUZwhB6jyVxGSCKdIDQp
rW97eE9tS9z57icgoyMhIfwByWr8uDwGui5SctjUL8ADujjOT7Hkg9BNcYxQBy9Tx0OYvO8vP0Qz
s1S1Z4k7j560cowbx4Q7qwnv43Lj2jd2Ue9y2BZLoBUleb78MN2sOkXOWSLrpEhnr5P0uECEC3dp
QwCz0dJ7iGnY5vIjNHFv2/99RNUlVWnC9gfGx0c6/DNw+NxmArbDrz2sLgx2ZXwo6SWDMBH1SkDM
e+Jl8O4m3JUaPy+/gW5ElDQyuPkwwDu1j2H8lb9Iz6PbwCjcXeMGYbrkAt673XAUufD2cIYnK18T
uqcqGYbzpvUkrqRiTn/Azjj0m+zOtR+yCZ5gi9zUbbPt10rJNM9SFaONa/uwTkuXuA36m5YIuEMa
+6o2b2toqDp4wM+y3xrF2mmJZqFWVaTlQpvBlrgzssYyShjqLIcmmp1frrUSqJpprZJC0zJgs5Cj
jJvhWc4PktWh6658ROvaVpJA5wScFqOYYoaygQNqQ5vHwHVlVMKy89flCadZt1Q1qe1PDP9kMALI
2vvCcd9Ibrxeblr365WAD7ogr1BUjksQSsMUCh8YkoSFubbiajLk37R/lk9Ij/vUnhngBw6sP2ZW
DlJug87pjKmJanzoba2c5y/XvYsS8rafzHU1VPRoMe9mtOvfZCnvi0Y+XW7+79HRNx9hf90ez16G
t6PneQVOEFHR4f4sTXi42dygT0U1s8hr03yT4+TswYXVIcRybbJJF+9hmcw08sQisLFxp21AGdnD
ftYFLt0wwklYOLKd3GJDRpY+2P3Q/pqqBP8Bzulbl/V2lPgW+2yo7xwWWvS73KVzHDRNHXHLMDZV
bw1hPhVplCwm4AILs460Lt3IaBoKLlLhb1Pe86c5SPFhzdr2SI0MvuwA3Uee7LGmj0u2x/8RvNlG
hvMCc6A3PRA4GSJkqLdO5vAwA9ilC9t+zOAAb4slDPzm0bH7p7KS/wA0P3/WiSm+Wjg5zaF0cnsL
yTmBl0QL03KH91fueS0lBRIPAoPEou6xW6gf9oZzV9dVtc3bfG3TowkHFdIJMok756QH+rn4mB03
bP0fXK6dhWmC4a/O52z+BAPFJVMNPC4h9a0t/Odq8T+N3tjywP+sSOuu7Nw0AGv7r1zk7EGj5XaE
L9iMCpskOxZMu6pk+yZ1fxRFzkMaTK+8HO9yf35w5/5QFuIxS2BcfDlONNlKVQxOkwOkZ2XBnAP8
GIgPojzpV3Ktrmll5bXh6dZ4ARZ12/tHmPB4f7/8k3XDrkysLG2CHlssCQFnEDJU7rTQPGXlGlpW
87NVObDs6zawQJuAYle+Ay/+trhrVrO6ppXj1aoWBNi9lh6Hhr9iDI9ukD1e7hRd06dpfDaLZGCB
03Ny/06nLgGProELkzWsjKSmx1VW5xxU/bgsQKbSJT2O0ryhkxtmk3PdHFQ1mG3nYxQrAhQxXEcf
wAQVqPRKyPL7ctfofv2py866piuSpSxsB0cx+aeHj2MU7YQnesjl1nUdr+yQUza6tJ8c75jIqroj
FVsOBXQqu8ut63679d/fTrwmnSsTVohJO/w2WpIcueUaG3t0u+11T1CilFsCSOsWlhQzt7dBHWx8
G9f2YwrU43UPUMK179OJwNVkAQyOhrxewiwb4L25dhj9ff9bqu7S83ElgDtnKzb8bthxmw5wqJJs
5bLz+82upeoqaYFIGlqDYMdlREtuRwOWbJ/aoZevzE7d71cCt6kIXGACZDMGft1sAi5TFmQN8v39
55ulyilxDL2QzhkaXN1ZzS6VhO8a4B6PpjOJLzEaMGaQHjtAMex9XR7t7z9GLBWL2cCZzVpYTpHa
lgdb5PemqF6rDjXIpu9sx9YJydRlkVvIlXPD79dpS1UaSj/pPDzLOXb2E4RzUVvTbdJ89vJXY645
I38fhVagxHibkRxOwNQ5jk27Q33MbQ8NN5Vr8lrdK6hBjjPctqQoEetm8xcv7d8S5D7QfqfIZqj/
c2q2Eoq6uabEeluROcvcUwFUPj40bLrzF29lv60bdzXKGxwKDzzHJUQOVi4cP0x/w6ef8K4A6+mQ
ZXd2vvYWmphUBYxzJvMl5fykRpZhk9k7P/+00yFqcndzeRJrxlvVMKL418v7pGtjmlawWZxvHNnB
2F6sJHXNls9SZYwVYyKvzQBS8KUzHt0SNfUhgFXNnmZjukdc1rth6rE9QOjuzQoMDcH9ZNdMvvFP
E/Bx5TZV15Gnv58tjIHvZrBcFqBNmdaGV+9j9kX8PEqSNTdq3QNO/Xv+AJv2oJcNPXKzK0IoFY50
dF8Nabkg5K4p6TTR83/cV/B/zKJ059hni5VuvXkYXjnP+/eKBPxWiKzfB0Nd7S9PjW9DiJr/R+gS
gGiajc/jwuUTPgsp1jNS3Fxu/Nv+QuOnh571F6zL7byTtnXskg9/fvaw/efmCyuuiVE0r6SxqeGL
j3Wdx+kscYvTJfFS9LeW2b6QPDi2aQtQAE1wBn5VHOGBSmKb7MSQLrZcceb+2w1NKLN4XisI/jZG
0baSy+xJji0bFwwEZPQTNP0Z+RzmtXKObycVWlfSGTgXoqFN0sPyr9oExQNkkie4HQzbfztespJm
NMOtKjokF8kgauD8s17sSbN8ygqljQDi/ZOUq9wXzYRVJR1NY5mDM0E4K13j6NHszgnWjFc0Q6BK
JsAMDAaPJV0srNvZeG+TbTt+Xo4E3a9WUlPtZOCgo1Y3zrJHQn/UxvPldr2/5Nj/OxeipipeQK1U
tRRDBaVvyYj/P87OrLlRnevCv4gqIRCgWwYPcZx56OSG6iHNIAkEiPHXf8t9dV6+OK7KbZ/Tdhs0
7r3Ws8KJGP5Yi2YcIO6lzV1vIP5dqFdv8X8SO1ym2QpnQ/s0bGyaHVRh6FtAGqc/uuXgIcWbaNHt
FNddFaJ7VCFvCrDGP4R5zRR6KLfgr1B2U9uEyZCwar7qCuRGgyHUVjtRl+bQMXB4fXgFwVaFt0ot
xnm0rQIJD+OIVGyEu1tbzSEPZGrp90HTkxsAot39qNIsrN2q28we0Cul7Wxl07J7QHML0Dfp9OoQ
xjczsFM3LS/Nk0Dgwg8oTzIZaaa53PkqGyPhsTpuEZf06pdijDtiN4gYdW49N39AeWCKcNV+wMoh
o6FwUP7w8zzBz7Q2k+ZgQdVjEDZpPceL3aawScCwWU+qAjJedZsGqYDhPMg5bHJn2QaCkg1cpO5m
sZgKLWbliaoUj5HJEewsX2+qWV7lvZQPRdB/gIkPnHg23xjLwflxxoI7efYpY6tCvad8scYJtbui
baKxtbotlfk79yjoSbz/UdhpsBcqnSKceRSclghtdhBVEsnGe7QlslFOdjCW19N1S/0ja0QbwfXf
h34fZBud2vthtut4cFqV5IY8BxV5B457DKu5V1tUFrcjdXMoCvADCxL4iUK7OMyRWr+hXfNUTtmf
Xou/vK2vKfOeSGlX2wC0tH7IntU4bxXa6YAv4ZznuJMT0cBclynzgGJqSWymU/+uTDeL0dVVKaXX
hYjmWp5AEcOoYOl1dUKJ2XkT11wlfIDJAp7IJ1p6Ce5DMc+tvVXwP4wW96pyh5PpuAuzIrPiHq6Z
cGFBxAmiggemM2zF+WZM9U5lfhrllXNl5hLKGD7emTlQ21FWj83i9jd06PtQWXyKwGd742Vd7gK/
3jJnubJIidRKkQFc68t506MsKTP+Pvri6IgajrRO/sAmfHC59w6M5lsmEQDXLMCv1Q7CCn3TVXGv
AUNKqbxRk/0qgvSFIK3DMLjAAqdLSp5uPbcbgYAJ8g2T1RI5qs9ibPRe7FMkrpmi2RS2lcYWOEuh
R3GJ8saSxmxwfoqTY0yxNzY6SKzJs1/oYtxqlHfDoWyPxtTXsIEeUUk9dRu8UAHToqvpMAzOQ1fw
wyKdj6mVv2iQZXtHNzqUnnkIGnIt3fKWuvIPPDtvjJNrPMOrmrs68nOXwbnjLPs+7R+5GJxwyhBq
jPSWa6brn17t3ziLl8V1Uf8ux8De+S5870HAq51yWiSOy/QVhWQobBfahoQaPxJ+VaPY5b4VFb0q
gSoOHekEIWK7cMjW/o4WJEl7ZhIro7+I8h5bMW1zEGu73rvBreY6LdPqtxpGknhaQUTtjL/botKb
EnaasCTkWGYWtrscuis6Ofgum3joVwVPqrLauCrKNy0xkOqC0XBJWycuTNcgStGP+eC85/b4xHu9
Tbtpk5bBoSC+jIKA8cTprXEv3bpIeC9KjGxTo4SBFnKmWFIEY4SbA9TwwWvnWvWrsion5C1LkXDD
n9nCF8zctPzZQ4QYyYWS7TCUWFtrjG4hagH4LorpDnzUEa7PCSDBkCGOMqS4tWFEANTM0+yld/ss
XCrvY2jpHSzSSEhKVZZ0wPeGLPNuZx+BBpZQr1p1R5iM83CheRbp0X9mufsb1/QqVimnkZP5/sZG
zTSafe7G4yARLDHuWd4OyYI8wMj12M5e9JOx6jYCcILfIXFjTsaM3Jbz+JMoUcUcER2hERqBFMti
xXbqXxlX3WIJfPTLEogF1tUhG1ElwXKPrSmTiVCiDy3kdkSinI+TnnRYdZYInYXXoRzMD8tqX0jZ
PAivv9N0scKK6zYCrLiM4C3MULJonry+YVviO79h0HvJ/FPgVwZEPy0CuNPNOyQpMRKe3JgxbYdt
Gzwap920Xd8eiry7dtz+OM3Zg6jq64Cj9wSs8BxDuPPm9tNrBfhgPGrnqmFBH3Fjvy2ESvCG8T/i
bvY0p/y9asb31Dd7N0Xt1lgUQrKCvhWppbfTPL4vma2TdCy7ZDLdsHfQop87xIJWTZQtQ+J43VVL
OmjBZwLcHxC/Yc282xrZKVBENZGXz3loNfzWKHw8YWKvlzaICCIH4tmxFLZmmUCM44dFVo1JME0f
Adc6oTgahwuZoJ0LsiukVr4jUX0M+6n4iw2nQoLBCB4YahclH0g08UZlYVBqdpx1n8adcTPwmumy
BdcLpv8gYiCHW9hsI7R9by1LeBs/YCLMaL9ZUvGXQdjQ9rOKq8bfoWJSAArJo7TqDswhTx70aTh2
0CtsDNdV27qhcuof87LkGzh6RTSkfpV4Lat3ZLZkhBQ3K4Eou9nmqiojy4Kb1UzYw+u2MtFiWb+M
JEMCIreK1IQuCdSJGmk2E5pQudEbh5H7KnNIrOrWD0Gsvk+rk5eWtDEORNkWPToH4xrqOGzUxTto
zti32nGKHcMepVE0nDw14evEaWDIRdxMo+nv4Hl3D5bB04dnV9yWAPZgm+p2ZdndLO2UY1gU09M0
zEd4pPNQoYgaLz39a7r0wc16YBALfSRjfdssqg772uwZJFTYYBGRAK/1r8rxpj0FUOGI/25jLDh+
BKuAhwPR3CVWWoi4tW3szRSeYD669B5+0fK21LZI6EjSSHt1/dq36t8GlsXNcDXWOlSujCurUNe5
hZBhM+cU8+G5MX+VguW5AUm4MgtC8vRu8Mr7vmYh8Ts7zFowKkaRbRFtgs3cqd9FD4s/b/BKDY0X
0d0j1OOpYzIS2RSZ1PzpAycsxHRT6QaK/WlLW2OHqm/QS/cRzdybm0IUsVnyhOnyKWuvRxxRJRm3
xKq8aEFCiA6cbWXXUaNtoKirnVzsLcg/dw4kxEAkJhpCnRkinBRNK5uO19K029I1IXHSCCTgH67R
15AGvAsHPRSzzLDUoddLfZjHCdZcbFd51HrWlvsLssyG7EjBkgCXO5JW+1qN5QbejB0OKDHyMO9Q
bIPwdErQyHwrRu9eBb8hggh9u7iTs4WeqiaQW4jjkPXXC0rYkCOLiPXefV0K9DaxLSMEGPc477nv
KU8Y8WKvXIa9lEWMm+lRaB7PlvNul/hXWUXn4JT5kWdlFbEKR1RKDkWhoa7lV5XdxY2D3as05L3F
WVdha+poUmhq4h4wdlp4m6xQO7dJm9hFKzhkzQDc8nxliZOXJV2ecsCRR1gc3L46GByumOPcl7DN
hSyosSOhy5paAOkLF9vvUNQ7d3hl7SsdyLU75DFqUjwxUpIQjTWE4slUNlc1s1HLaRiydRq50Q33
46Ch+6nXbOs1JNj2XWdveWdd95XI/6ZZgDhbz5FX9YDEJzT+j33pZxtm98tmSIedRymWiaHZtTLt
4nwZ3CzMhlFEqW3ZCS6WXVJpCZjCsBlKaFDRhP4p+LgfusYNizI4LnCVj4iGCh2DJ2cG+6rHeq8z
4oQIyHtDPIkfp4r+dGQd2XPRxgi9B9DLdRosN3hgFDkyG7Djaz5ELQLG98zPivuRzKj9OUpGuWE+
NnUswo3jtgntalhfcuOGWtc4Vmk3ewvqsXtqnNmPPJZBsdhq87OyKnFLCA1+YVzWex3gJ6FKlu3z
XqGiLKryGimr5LqAGWWb8aDDkro0Tihy4xRRN+nsnuc40YLn0W1YiYC2sPV05uxs5rMkz0SLexqS
P4rQqZhO9/3U6Z9CI+gupF1V3nT2XG36hkoGu7ddXAtJFnMnDLhDyUjgx75Q6zlzw11LAmeANPVU
G3/PQb1P7CrobpjtqAvtQPtUBvnkmrsWBGbo67TubPKD1v0O1f9QgjU0Ky82Dk4XpX9TKr6V815m
fzNqLvyms996Kqf8p4A1m1agloEyT4WDI128PS57OECmofLlVUZAOtAdrkG4Zfq3gcsu/dgz1Zo1
yBF6B9HWQuSHya+4hSi+3E53JZ1tgrloNa/o0TXxqBQpYlEsbYnJ6blvGUhGf7IOsWnRCOvisCuI
NV7VxrbenDkbTAKW3XgTFNP0++viw7l6yar+hphoQsqTR7rskDVhT9CBzF724SvqXqgofdrvQXFj
VXAD6cIvYA8Kroa8eB6zeT/V9K5rehn2Ad3VKBq4KrjQFD4zgNcuh7mD29R1UaLp2hdYDsZLwMxz
T2lVevNPSwapbX41zirprA4Jox9Kf6db5JG1lSGfJtaP3GsOFQhmGjQu785Cvox6Yu637MP4itO7
+c8cWJbO5ZOFYMu0K6+X1LwGxPrx9QD6vHGAz17Nr97yhNUOfXMwmFIJXH4iymP17L3h+gsAe+zN
F/SLZ17CWo0/10M9dznlV8ihkGGGzQQExqN0lgtT4Uzpc01DZkyxeRQ+vyobJJQMRZzpJnZ8gqv8
49fP6syasJbcOzzzBeIb3Stu47bqyeZ9UcNTDXjDmCLtckbQRvT1N336rHzwhP73hWcguttG2w0E
kd5f3Yrfdm6u2qXi3/z81aSGjBRBx6KlhxwEmXDwB0w5HDOTCnjWC9Pi07mMn7Aqprv5PFEpgdUO
+Dg/A0pR7KTn0Cb8+gmd+/jVlD5JqXBt95xDk/H6Jui9CStu717Ydc48/zXToHBLnAWoh4zEed7l
1exvjOVfwTvyPTMyXVMNastxO6NniuaFhaJN8EdJI0LDbb7BjyojKHC/15FbYw3MoHJa9MAfUauM
XBQHSxQ6pPeq1P7rN/HprPDpmm0guhQrEqtPDCLbv7emsb2Dm6vYgx2QmhCNyRS1WFwov/dtpzf2
n6WwkUUwV33uHIiy3zVrrg26KdSMXtTUza+GeeLCADs3BE4D7z9fZEOUSXvGnIMayyvuBx8Ba/4Q
n18AtZz7+NUMb92qqWbRIRjEcm6N5yeBgrmulY7efv2gzn3BaoprOI1QKMrdQ0dwH0XNN3WaiAyX
BAb/pOD/7zSI176a35q2doUQWUCoIzcKXsYjw8t+NuEd8qQSEbU7+mbQgn4kGxWjdPzWv6IM94s8
QIjlx/5eRvLCWnZu/K1Wgr6wlgnGNHbI5XuNoi3K4du8+m3zfFM7v771MNfsg4BBSVyWPkjoI90h
7ArVhaZEgHv59r3PX23wCPgGpUwNCACqbqnnRFY3h9r9zqnKp2vwwTxo24LpDeBqpMHtfRTvnzx7
Tr+pnVinWGXcb7kN5shhzJbgZUYYOso3uLIGs5Rx6/RV8vUzOvOe123ysrMpI8jPwImcwe5QIDqt
IHc1ReHHqqcqErV14aRyZm9Z98ybylYWGN/OYS7Zn5Z4e6B1LszKcx+9mva9lyEvI0WqpSscVNhb
1DGGJrt0aTl9yidzct0cl60iaQ5ixoEB474XjVkSJRTcKZVT7nBR8PaZ8fqdKBU91lLbse+U3Y4G
ekAMXe88ZzbUul+/rXM/dLU8sKAkC6p0w2Eqx3gEvj/nWfy9j15NeNrpoZAB4JdtMN0oQFARDvu9
MbZuny8SknjulwOky16c+ygpzuM28K2oDP765e+v//1nVuZ1+zwIPIF0AHxJjZ6Mlb616q8BWvDr
Dz8zS9YNdG8Si6oCpFgNDKeW3B/qDRz7YtvMtnqfJyK2FNfPSxPl0zO3j67j/26SUE1pWuaFexAc
6Wg44+V7aHgpep/WssvyKY3QQ0E1r4N9qO7gVGJp+ZIKG4XgdhD3KTtVbYdTpIvHqxB/NoZNCd8C
/OHzy1A21T5jLdm3ad3HvFcmCRy/TmbXBBuNVkbIPIV0Px8YLXR5UR/yrBdAP8m+C6qbsTPOvmjI
m/LJe6lnsvHd9HqxCwwYIcgOrsOPJdNLpHjzgsZ3E4KqmsFEn8JXR/UYT4N3CRFw5q2sDTyV2xAf
+EZzoP6gcZZU+8qxZdRbKVS4SEm3qvuvX/+ZabdGw/eeGbNOAJjPg1/Kfx7ZBdHq52UYHy6P/33T
edlJ0HJ8dbC572yok9lH0/n8QdcIi/Bxb1AJGmBShP2AflVJug7NrBT94Gzq2+zC4D7z69b8Cap0
Og4dZn516muXy4hSLf/mo1urOKzawNYK1sgh83QfLYOG/trqh8evX8w/78Una/MaQTHWZMxHjaBR
IuHicavAQGloBV3kWAjP7HPSRfCM84fcI9mdOVFeM1NYMfG0eQ6mwYo6YdcPX/9jPldW2uufWqZ2
TWxnBJhkIX3c9xnajHNBN1nDvUPmtlXsFKJ9CmYkAIcFQkH/fOd76bqWpD0XgPwWERoyTcdQKD/x
02HPLAebt7zWAyozELqzkCp38/U3nltrV9sQ4joQxZACu8izwMK8V/y6l2mWMKuYvneSX7My6jq1
WctPuSBTh0w8gnui5f9BuOqFl3Vm0K/rS1YKe1PnIEBK5gMuo4vxN3oi7MKCcTphfjIs16WlSla5
atsFaN/R77ZjWb8aw4+cDwAN50DJz92HN+pfX7+NM9vFutZUGVGa1CuGw9DLpK2Pw0zitv3Dndfv
ff5qO6rbvIIWSbgHhFZB98AiqqtQGL4xyzeRu3RdZpryBqHhxu0BIxUmGtli7muVqwdhBnosPY5U
dFbO2TGQjr9Vyg82hVcIUOa65thYEj30At36C/eGc2Pj9Of/uaSCLDd4KCaDKjo7t1L01+NQX9jb
z2xZawAEdwIQQAqlDktQYC3K9JC4RCCqGGLYHbC+0A77AW54X7+5M/N0DYOYW19qZUgFWS+I2qgW
ECtFO266cK47t/q6q3XAQJ3RAyHrHmbT3PqW9bOR4w+0rgf0R/Gu+jQIhWf/8G2+h4Rgk3L1yCdE
DJ/csF//wnNjf3Vq9QWFmEehx1qJDg3sG3gZY8J3+aX3deYJrps/GhGak29P/iFFnGJXezuAIaHm
+F50E103fwB2blKTBmjAuzmsPB+ZfIfV/cKzObMI/X8IBJs6sPKxLwDr0Hfgs2g/cst324b2AVlw
/iVr4rmHtFogKk7BOXcsF8VuE+ZVA4nBELbsovHydBr6ZDVdsxpm7Ocdl2iQz0oMEbdzsIBcXsc1
9AlIAQpgcZuEgQTQQnoLosiGO+kF7DrT0BF4UCwlrY1ZfOGpfr44gNn0v4uDDYimBx9TezDZ/NG6
zV9eic3Xg/nMAWL9O6FZo6ZPJ7gZ+JzvmiK/8TqI/Hx16/TeTi3kKR3aq8IgEvLrLzz3W1YLHY4w
BdjVnF+57iIelha6zhJcjPg7n07/RZX+ZxnNS1jiqgHEQ3Qyf7XIO4ET0b9QBz+zjjqrg/MMD7RP
MoztIGvDvrjXngoHqqJAsbADtuTrX3BuYNP/fdeWqFKkNRj7ANkTtEUQV4xjKK3v5dlQZ7V8ppx3
DLpj79BDezBh3hAnDxtz4Wz8+culzmppNONAZ6Zmc7B09V4P+bXwuksz/szjX5MsOo4Ay6nCv9yD
Jsq2YRiAxpGdLnv1IynbC/vLmce/Blj0WC9JAY7Rwa4KhduPYZsF3fEIgQ2XlPFnYLl0zbAwLkKZ
+l7pg6yb4U9b1+7GaLPsdD9+LFaDPAML4rcGwglCbscO2Rpok0Obd+EnnnlJdLWaKDaky5IO5gBp
6LvH819gIVyYIqeP+GTVpKvB6w4pDIuQsyFwBNGfNvgT0JoZxFja+YVv+PciPvuK1QCeGj1JSDjY
QcfOIwgJkbrqnv1f/KD3XcLu5shNRCIfi/vgjTzyI4Qr1+VO3sv36t2jiXVhnTk3GFcDnQNx5AUo
ZhyAcUtsX75A54ZDamMVEZ3SvS+4+t56sKZaito2AwTU/cFfRrJDDGWAhFBBN3Pd+HffWnLWODo6
BrVyIcc8LBl1EwmMcsKVEnfwBrTb733F6Tn+Z13WZjKLNxpMq9y9JeW88WSO6uUl/Om/XsUno2Kd
Elb1fLAUgeHHmpobxqgcI1jm7Byoi8DZK0Ote5N5/V+vBfYjRCR2d8T1FRKwVPvXEurPLYKDyyTo
xRxlthFbkCOgCDdlfjwpqDe6zZ2ris/pxtbot0KljDu3oa56M0up4pOiJnLaZroledVHTW/MQdnF
uF2yWcdW3S8iFPAERAUNvDitlU48M1T7gEFvZWoJLE8Doq2LrMG7gOTlixCtc6jGObstIF3aB4Vn
xzbym65MMCzPkEyVkHpSmAFS1oSBAdsnmFux9/KsOooySHeSuX1EiBD72sHZmPKCvYimgPbdH7NE
lqqptrztLMiW5mkM666fJYRW3H91+5YEuMarvtxPJvANAmL7JghNXvPQLsiLPTnfbM2tIR1KAhS4
1F4LGwz50BLJhIGab4ghv78edmeWujWnA2c1SBftvDtANlJFaDRzxMjRfP/1p59ZBP5dUf4zqCsb
rhYyB/bBd8hVJ7wHz85/Iyvyxzhmt/jzC9Pz3+752eBeraotPYUrqYUeJuxzcEVo477W+PKPyQmW
XdMvzs00V8MtQ9palDbN74U6fpy5Hbm3isWNu8rQD4jfGnSjavbY5iVwN44/PGliebE7FtOxJSPY
dpUgH5z2PgYJju4dKcm+b6FZtWZ/ieoUPdTI0AUtgG5mw2bJMvH69ZM8t6qT1fqA+AZILho8SpO1
dYyvq0515fyhl90SubT23Kg1QRMXVlPflVD7XXfeWNwEXE5HJtwF4nyA+mzaA02UZ4iVLgL1jr8x
wupSyojopYH2u6uh4AwCO4JW3bwLtx431lJWCWJPhjx0Z5tFPQ4sCTHNeOFE9Pl5wl73G7s5A+iZ
YbFY2INiI9SkLwskm18/ts+Ht+2tmo2OU1nUGafmICXNIsvv7qHxujDq/s3B/z/q7HWzMSM8qxve
oATje8G+K5j6YZOqvA3sorti5TI/2633NvO2ODTNPKjQhmrwpsrz9igF9+/Laaa7GSFMYQtu64V/
1eePk/4rav9nyoGchr6XwVaFEKfbhfBH6xRVkV+SyH3+QOm/E9t/Pr5mqAGy0qYHbnK18fyl2ZY1
4RfuWmdOR2t4zDiRZhjS1D6gIsIpmh9NrKe3fLqUMHju81fDIQgmmgULx8MZgeGDk+kD+9cP3bE/
BHTJ7ww56HL+dyMvtKyUnffdYeiG3wPtjiwNdl9/9JnldE16oRXNssXM48HGvpvwDHg31hT1U1pO
v+ca/spQW3K4sHafGUjr3L1SMVZrB2FBreY3gHO5YTOwF48Vl+65516G878PStbAZtgDbotT4d62
c3BT+uJD2W6FBpd3oWh47kesNobA9VBiqRv79MSKfd+P7hQuHqc/Oqe/lAh17q2szttOlQHeeho/
lC3jwSvb4KqbBWIQSvTUOuXOodfX5EKp8kz5aB3HV9oFnWlbYEddWm9jgMvbABGQx8M424mhqn8K
MmQALA5ZLrTDPn+E9poQgyljgUOF9TkPljif/P0Ak3tj+xfG9Oc/yF4jYqpAy5K1PYpt3nznGmMn
ZTvEAgeGMC38341dbAfrkqP+TC1nncRXjaxsM+EA6m5aEg5pDUMKvCGKZUdhkzeGsRJycnKm8EsZ
Up+PcnvNkPGtwp25PtVbjBxQu257EYuAscSuYWbmmASX2uGO+y9M5pMdaY2PqZaBOXrRgAXZXp7I
2c5eGkBk9xWj4mT7m5GhK+TBE2P2ZgroOPXsq7fBanmSwpTQhmAxYcdHou9TtRRwkKkFti+29NM7
MibLPeyC7S2ITVIjNqG1b9niTdfLCFtVZqUW8r7UfJSQFez8ianNQET65ORDv4WavtgqhGDEQ1aD
Ib6o4MnjdbYpg1ZfpwzxkgGMxolL8zH0bRncwMQx7WefwLNIxl7jSK1SOyrR8D2ivA035QSvXSHm
+U7PpmvhR+KmiXLXta9ytx2vBpiPdkPQgdqvGrrcuHMw3KRONcCyltkvKBvV+wEW9ofeHpsgasYM
eKVFyQEqf5HuGmn7dyo3/U4LWSZwiNs/jJPqLayyiBhzIfRY6o4/sAnIqigFf3eKkElrZUnRAU4K
gHgRlg4a9m6an+hHYxPbHToINc/1HleGIB45nZ9TYCGfczzqrUhN8VDATyVCOKtprF2nvrddwA3V
6Meyqh8xEz4kdbNtRdqXE1HnRjJ5oG2LwxsqkuGEzLVEwr17My5BHaddFRVpvq+zfN/noC/JYdhX
faGfcVick1z3CNZ2HSeCOzqNpRTLxm+sX5awrIQvdZP0rH5yLKz2iMV9WLifgNZBQ0vXZgPw5wfr
2r8Is1keAWIRO3zlAocCIWEPu+A2KOnRmvqfLJVB1OvhkS7BoZ7cZ8LFAquiB9c4zMig9lSwEOtj
Vzjg+8qtH3T3UzGjYoW+Uyg5GiRCyXcNM0aUtgDNZ2RCv9rR/lbw7mbwOYCwmnQ7GKXykyUAWepD
V/cR6I/0da4mdjXg3B91kkbtTAZcqlkVUXsqQr8Q/pNdzxBrSH47lYS9O76GhX6RJk4Fl4fmBMZD
orJ1ek4ABHOpomrg3lbKdoxy3zEV/Jr5UELgbfouniyIfk/nbxyPWTVsgrnOr8YptbcVkDj75uRw
dU9mQoQRTjuSLTROcyCXurSRSPkQzS6btLoiVd3uHax/yeSmOCTCRvGC1PJhDs1MrW3XtWPY1g7d
pWmRwmSqa6hJ6qZ7wEodxEopfmCVDBKnpfIogmK4Cyr+YzgldloCjlYbipS5cMBVFU4MH9qT3YjE
sgWi1OznaYJdaRTibw1w8ZPTAPGA9CAcIB3v71xXV1aXvgfASyAs1MMlaIDL6hTLKpxsk+E0VSMp
9pYu1ROUEz1yOeW2r+dq5zoE/0Y/TeCU3hFdvaHtfuwGJ57zdCvz5qaa50MOmKnXBOBCZA9wgP2c
vOLREH4n8hnaunHe6dxFmWGelmRw5p3TdvkNgkWOc1pvNNEwBk/JVHWPtu/DIpf9GPthWyx+DJpc
jv5HdaUJXK1zR65Nau+mqb52C3lAMOW+d9i+1RWsXDDvtUy8ZtmEizz1ojTD1cjKrQeZWbDu0n2Q
Lg+2Y2594704NNj0gCZJZd+TfN5Ufvl3HKz7wpl2VuHcur71WMOFGtkkPQ6df2ct6Sa1s7vehr1y
9PMybO38qALnSshqV2f1Jp0yOFrTbbvMHS6gqQ7BqjQ730NSgU7/lCc8uS2eCxPciEXeYXwny4i/
UtP9MhRPhUYhtMRiFXoM+oKZYHCrdKOG5qaX9A/zu0OhfFhOx3wzE+EB39Hmke93aVjCGooyyZzF
RvCYzOMvTaZry52OddVeAaQF6AVQ5XgGT7DxH7vFLgB59+8m7M1qUa+Wi2p5JdpXb7aeFbN+2Fof
QcXAmHMgzWLvqa5uSoZiJwRNHzD2PZaT/aSpRN6Ni3HrmyDRdXsHieVrxuaNxdk1bOgk6TL7DY1S
Hjknu25jMUTq8Ljg8y6wukOVAWExVA+B8rclhA6oC3s7uKb2OJLdGFLc0UW/gm+GfZ6Mv9GxrqLB
a26swhxyMr/WCqZYrac7OXZ3oPjci+lnHmDPaJrgbqzsTU5hVS3l9VKxG6Gyaw/4hizHr5gVEWGQ
ec/KbY5MBs+g4h8DJJ/BJJ9G4PQBDivcV04RgwsOwR8fEsvRpzcVyntxHbBH0vR/p8l7yrByFMr7
P4rOYzluZImiX4QIeLOFacduGtGI4gYhURqgYAuuANTXz+ndxMx7EtkNVGXmvXlunfRh/gv0wRVS
aR777vrUu+EPxj84jrrXtWO9s5q8Y7UOD8JanrBUvpeG9RwN4UFHPMNh/skU46rb+sk3cCGVZvcJ
Jvdf5Otnf+1uju7OAzcwqlyXDa48mPxkZQ92hbWzp9xWp60w2ZEQt4gQJjQvO4lECDklt7lBxfei
hier6zAhquZqlx3HRL/kFwtC0aPnBPPF98rh4JaOepgcPRz8IjeTZWxeUVM/ZgHBbtv0o0XIMqeX
fAC28FC6zU8V1UM8iGhObbZ8PV6ffaq7rPsjle+8hKyGnLC82ae1CO3DRJLWaQuCR5YTmzj3Ffvt
TfVhadJF53reT3u9tsdqRhVu/b3iFghkopxA3zdj0Qzy/Sa1ePV2anKnM//5LU+eeedKkGmPYS+w
n0xnfpVTcbKMAT7EQMR9U+3xtI4XIkBvW1SlINGTtZ1/Kl9ecrd2Yy09M0biFrjzvCO8LnLKRj5o
o6mOZaVfDLXpRJjzhza7S7Q2T2NbvBmO83Pfq7eFbm4P5swlb3zuSLZw2l9e1zNbWtvPvR2edWBc
IbmIo1Dy1mvilPq5LNIqYlI5W9XNK4asWgL2Mf3luLniXOu6uVOtT+vUnSIv/BcMXsq5bh8c263j
Stb4Jc2SdQ/6SKnP7LyxK21l9eyvR7syzSSqtycWQSZCO0tQA93DZmk+TM/54XZBNhrGP4q9Nsn3
4V3W4jMq9Fvh2MbTYnoBj9c+x4SpP7tBeyqc4RrB+ZiHkdIvrKor3hCddSDKL9RdXOzVe73uz6Mm
fKNpz+sm3icRdolZWI8+D0OxWQexqvtLOnyhLL8HZDtrqzmpwfglV5lSs1AH0oNBbpHLxQqGkzNM
x1KuD6AZwKj4N4gToGqi8bLa64NtRW8sl78os6XkMEuABostiH+DH8SqxQH6xkNvsvhbDZeqm3fY
ezL/alZj/TuGU/dLjsVhAT4AblpNqR0Zj3UVHTvPP4DDeMiH9efGana8gk1NdMDLOXYREZ5+cAqK
RbAZbbbnUEKljqL1PirvHEINQk6MqPIeoSmBrehWgBSmtNPKnoLYCCOfAiS81JP1amyedR46343B
HNjPRTGNzxaBmAmx3KRjVDzzCkN6KiZzS5qyMJN8HYx41fY3sshy2hpMQo2DfOEtU5noZf3IzSGI
2Sv9ZQOoFRFAgsUfm7RqVkKphDEnds+73oA+Sa1xpoJhyzt2K80VKptH081P5p2SXfZ+xJIsPDdH
jDJm3/xc9P0v7axjFpbjbxay/5nK3vjI2EsMO0PH82yHMRxzDn9gBzIg73gItpex5KjDyvbTc+qP
xeGRUbxMUQEAcXHKZ0Zb66Ft/ZIXWwVXaWqeLOn/MqL2rYOVlNAdRPCM/WcH++tDXljOJ+2OXCgU
ES0UkjREpgsInHcgWTpuXJvfbCh+LXLKaqnOVTMlw9CjWWnyoMpMWuHJD/U1aqPMrPmuq7yMqfUy
LZvUnyaQR9OhXnnXmI3AvrEoIafUKZxEGW7c+e1/q6W7bO6Xi6fk0d/3D2/Vx8hef3o+3MXQ2N9B
YV2jxTksvf9oRNZtqXXC0X+MSutGVth70OZeSr33EDrjjImD32Zv+iMSaJ6uC4ccCvsdEtUItrXN
n3NeTrF3L2DquTlZPgK20xCjMI2scJf6adUTagvfTzIUTRFbq/opchRCp/ltrwMn67pnyyqtXz1p
BXE/iCpd18o/bJgRUstX/jmvlftvm0oj1iWJSXIw5tOO1fIYTNt83o0iSMcJzB8mFO5e8FDds5nv
87/NdEviS/iODmFr+gc3NIt34U8ewABjoTOUy3gywnm45kE7PqgaoM7cdzMdWKSPiwkrhxLeJkGc
X1pyBiZr6GKkXvfqSN3svVZB3z/ifFmOExoXiC5jPxlmwSGrqh5ca9Ge9DDvR+u+xkqSc++nURiN
b3ppinMLJOO13vb2tZhrOBNrvqaNsRhpODU9MH/bvNMLytfcXafMz7seHJgOsBM2nk7KZrW/AmsF
AjXb+0F7mBdNw1JAn9Rsn3EDjm+BCagKf6N5CwK2qyVRdrxfBEBIb1E3YW/4ZZis33CWlCQU1M7b
QHn/SKUjDwNZwL/orvwnbh1YCmpQ5s1SQl/CRQ8Q8pc9VpNpJ7TT02kGGnSlnu1Sb1yXWDd2mPiW
CwvJWCIvm6kDz4oN0teFz8vdiu2ydHyvBRGBr7u7gOfBTs8Ynq51vg5RXj8JMPenqqv66xzOHT1S
OFsHi4fombKiwChlhXti2WV5JsFtfkZXcs4lCh+Q8cYWb0bJey/olh7ozWjw5BTcdrMESlbgooa2
AEXo2KjcyfAQtpdKeXm6uXV9bKV9z0CW66VZ/SYtNi9PxjxiAjER2ekbtn8IpRGeND3SwV336UPk
grWsaFBvkdv99vpljcNVGK9TC1iNVbHoGYbNfqWi1unQkwUxqcqBXbO5P8D5lu9e4TSxQYbqkXM7
jx3WebMilMUjC0drNtzTrgIFByy02/AHPKTltehnm/oJQBmiUcd20Cb+NItjJFAK5NFquxpflBWS
sM5b5z9HpmPruCpWipIAW34clL2dLFspkqUDNgEj0cm2uwuBc7Xs2OGeVyNpG6J0nXKzXtdm9j4p
3VqXd2ChLChl/+k5U3srOScmvdu8vvlT5OUEPBZ/Btf4EEhRWWTXX2Bu1oPftxDhCG1C5nx31uBo
KyvRYkv4Vk5r59vJHSDEpdl2T8a0DokLEocJhrum6BpDQuDoqfO235DgwtiYg1tgzMPR7xbr3Mvx
ZjZOZsAVRqEaw4fCAAYx48H+7Y+Cj2kPx6QFD/nYGYGd2IXWqT2RahCZcr4HLyRjb771IvqtceuC
uvaKjDTAmbnICDNkJYOOmQpQka76jBT0yr1YL0u4/wae8JrvhARNa89CCyMXtgKfo24DQDtN3/hk
S6g+m39QuwaF0zSPpbl9CZtujtYwyaeW92SZRVIpSGxDR0boHhq/WrWvLG70ChqHerTNYk5FPr7g
Czuxl2mlwrLr2G3zp8It01mE55lTltH2G+UdqTlOWlA9JNRs7x1en7jbHE1ccf41OeLQ9S0wtibb
1fpzXIw3c6l/7ZOmU5IegzfBHslp6sxPv+jTafDvHvZUM4ONOzd/8n09x4FDcaNnfV1859Np9t91
sJ8GLR62oX5ByX5pdrp1adyLcbCo7ghG0d/CZy8fdRyai3pbiHJ8GulLINN04/xQsGqQOSGye0SX
bhThjSFleGj8qnu0AvsvXQhQpHxa065q6mszujqJHKgfa7SbL9x/wwU5T5175QdPsukXAuBLXm1+
19jo7Ai8U65e/Eb4Kcf+t7K2451vVrqUJ5i+9VYmU28eKqP9t3bmi2/6R3A2ddwtmlrbr26jAY5C
iuhNTuVPUzWPzCIuux5PmwMzcldLC//G+reazdHdxGGX9bOQoc5MkBZJI4pHyy1biEXTrXN5FJU1
nM37Zq3jtgwbVWXGzThHcViDUMuX3KVV6K2jVUx8IdZ8nahEIDhyQ+uKxtkaGv8wjLWZiCFcU+ZB
duILShgQYpY+RI7s3/e8dW+w6AMCuYaPKdijeAuD2xiEX4XgfXfycYiV0fUv6wr1xa2FF1uLhWlO
TmbqResXfA4R9wzemT1lrVkRfibfJl/+lnnxu/WjP+bG5LAfiaQvpPww2uEblE5+m1e7T1zPPXmq
ncCHhAe8VC9GZ7xGlrvEENJgwhSJjghWRi9uoSMOfA1kjY2cEGWDt1wO4mzu7ufSBKdmLVbJ1unu
/K3CfT3bru8zFxSAo+TggqDJa852b3ACQsDdeYohYPZXg1buojYWZHj7ug/PZIFgLNocxN3OoLLZ
5p+dcFTKrqBk/jIbt35p60euv+4U5JaJ6UTUC2MUZSycWmGlEu0bcKPWxXS9JK8pZKqwpMYiiObJ
X2wyQEbb/bBwGbAVSAvOqCosezRL7b2RxIgDWk92/ujJWrtJVLj7d9U2y6+Wndr/yEmvfpvR0o1J
EAFFGTC3veV13hHbQM5N5zT+0zQ0A1g85b55GD9vTLuam3IqIyUfKz85iuDeWI2zSTA5LWsQz4Op
3/QuFzjYyhaZJQyxJ6wvDsVhM2sjpWh33zfbY4gpvP2/cV2b1HWC7bNehubVUV2bJ5SS9hPo7hJg
ljDqa28swzv1BjMHkod4Pkqz/W06vQUk3m7rby0WmexM3s/ONg5MQ5zhyYfMfTKJI/zX0e4no9dG
dtxj2jzbqzHi6Qm3r7LnhDIl3LIO5eG1qYzpbIxOOMeDzUJtqvICsB7yYGCe4FUuVSo8w9sfJ9Y3
stycqTG2phpfDX84LRRhH4xdBtAx09Aed09Ub50dTmbch/R39hSqNu3Hxk+5Dd0Dv6OZ+tZoXF2g
UyuoqgiyqEn9xY80N/lHgJRwsLrRfywNOcyAt0ooeK10t5dtrHe0Ijv/N9XEUYFDKhlxUwelngUi
1m3s/UhlCinJhzeWbJ2sHqC2MbaaWtoRsc2ENlC7iOLgNCxt2FhK9rg1AXQuwhseMJp5p9XK8ySY
Bgsj/VhfJVfUn57Eowe77N2niSC0bPC67gY7SJ8MY1J8tXN4HJt5IbZsQQaqxz2tueqyYXPUM0GJ
fuISc/1gBmJI6tIPjzbG6pu7Gvvv1Rppb+qqa0Uc7sZ4MFrRvwwh2ri7BspPMPPXL2s0csPuNclW
w9TZz8PQ5mnJcRc3Q2f3sZ/787leghHSYifP+zIarxR6mtVxCs617fQ7NX74qRxh/NiHkio+qoot
XeY2TIfSKI747M3LrJfuODTe9sbDG31Ok1n+0JWUeL34CQ61vRUBkYkhy35WVZHhV1rGJzuNwafS
zpYKV64ITpPdcY7a65IZo1c+S7Trv/awCj7AUv5YQyei+duCpJwE1Z2Y2O0Nqu2xscaOwK41Cj8D
yVaehlZxsYoBOtHUjd9SmuLUE9d8DPIWyJvEttMxUTisPfnNDX3sHzPYOzdpxj4859ZYnry1UNey
tNwTPNA9MYVJ0UjjfCydbbtuAQv/Mcw8+90yl/X3vM/d75wChn8aMRFV/qReF/6yo6pZPu1mPENx
03jhT/ce5DiFYNRss2PpgVzzn40o6wu7b/qtxuJgxcs4zZiIapYY8vNESfajd9C3oMhXootde4qG
1FCyWgCJ5tjS0Py/2mB/D7VDMENfOz9Zi/o3oJSlc2mEQeLYa4THN4yYcg20CKA21vCweq7xAAJx
y2qvncDDrlPxdzUq8cvMt/FpsOr5bYcs3sTlOv+x22I4hH1VZd5UN4dpBmBi+lWYAje7l4xR8NXs
K6LhBI9TZFNnOd5T6As1w4SjIf9VjoYowf12DHa3Vr1Gg5CMle4zkaZmYLdF8A3jbTQSn2FnVlVl
mG3SWEC+RZ11zm1r5pHlg2BKRbzPg9vcS0OUqRhRyniPQovFAhO3+jQMY5s4azfwKDYRfVTlPOWS
EyMxcshoGZnpmgujCRYHqpvY/nAM7reQvvKgouVPaIFLbEdnzKTZr7FRkmmdenUwgVssHJZm+Tcx
n2v9DIaw/YRb7D6azWw8wN5y7i+a/WTkDTUKcLvnsoWaESvttf5dO0aENIziBxHcKjHn0c54v942
LuOTl9t/oQKyZNR+DrhzUqEY+EUSZuHYWMd67p+3CU1IOScvUNfC0UyyhaBYXH+pzTjWLTVW3p44
madUh86b3nrFgKF+NEK53KCh6mPNGAU3WPcCxrNNaxV8IrRlkzAeTH6LWLuLSMt1gS/d9F/uNv1z
3Tv/PQcljCVJp/uS/7dEwJ5DGRzCTgaZXXQ0+S6o09Y3KbabqKXT9z3OXECsndkVzBaaE3/6RGBa
eTVHSD53s5Xj6TGr/PU538qQc0FtaWnZmBQ8GlWpQuB3PhGCARPForPjYnG/8trrYtFZYxxOwYPF
NJcmz2Awt5l/G1/RGRBekbQ6+oIYGdF45BylpMtDilRcIL2RJ3thgaCFmN0rl3XpsqQoHj5U6F50
ye5lgSqU8m7+QY0DzBQhdbThSdlVFw8hN0MhSQvRepliQaomh/9axmY/fm9cqPhfCKsbOWQYggHF
nseFsO0amCBAgfco6Muj6RY1ozn33Bb1j7Cbb25h35yh+DPOdRdbFqUiPT/LwhA6XWWWsa+n8dAU
pnXi2y2e9VpGz05ReWcLu+nJHwcUjZ3CaXC6l6ko2eik5sns0qiPQcmE1rXcZ1EF6WQ1ZlKM25ja
rX11W6ZcuVsUcSf4E1w/+jY3yN+kOYgUG/NhifQYY2gGFs4Vye2aTXvUw1Al3tP0piltDZRZr+3+
0qfT2it2CkvMtsgejMV3RmLwe1Q6mV4YN4H/ty/tp3zGgu1vVfRWkBWaAXlnH9GdP4IBA2KDt6Bq
xPceGf6hIqP63E/CApoMDdyGz3SGclkl0kBd7do+fJp1s5zJbrvoISDruS+Gf/xfATlKsOMRvXnM
L7Rk08ZnOLhLdbDqUXBkag+eshUcJsszElnuXuLMa5VxwV8IdvZPuzZfl7AOssqrotvEiv0J4+tT
sfjv3V7NJ7PfnHPXbT/zwVB3dXdJkUK8FAa9pABgHitsS2FjN9eUQPo5EZFsM2uTb3YNPhrqJNhl
nuCshJyadmXfZZM9dGnjNCEd83gLbBUdiLUsoKBO7gsXWOqKNsJN7Bvn3i5Vho6J5iFDmORed600
6YdcJCK2FzuHiJtP53Y0GtZ3erKwLXwJlauDk19WX7IcLztKx1E6ffc+yKA8+W1hI5cSSSHH1WZb
gzdtjrYoWUtI026+Jlvf/RrwYMfK0XusI4leua9btowLYyLp0T6I5tsUAyBIa3oJS+FkvEnda6QR
Bv1p/MNXZMRTEFpMbsxfG7AnhlhAWOEKf/vsIwM4BbsOw/yHXS/v+9wD0EQ1S/Yy6FNfkhxbl4ud
NPnCLH2DElx4NYHlJa+Z5/B5wNbINmqTd/qi+sE18v6bRvXq6e5Tr+69A3UWpgFR+Cwr1Om5zqQT
Gqfcc2e455Lhz4Tej7auU9WiDdjgzLMt1L9CabZXDTnoXNjF/McIFi6egAgXjsLqYuYuLb/Z+AkP
NQmUEP6pxftE2TPc5MBb076anqw+B7PXAdqtdMmYifcq1yXaPRGHR9udb7lpidQxgex6LQVvK62A
V9f8TTXU33ajXp4FzQXJGDhfGDx9tAYvuOtP80Mern8lNq/Hvqv2IxGcOIyX6KrGUvO/DP5TW+E+
qYIyybErh35T0KXvqFXDCI942/iq5QSHupjVnHozNO3NZATi0Wdy7txPCL+gWetNddwxvWQ66P60
uYAuJYMvOwrm6xy16rFhMCpAq6SVsfwX2JInxefB6paRfmA6y1HdSl40ro5hzhoOFKQru/voekTm
1rXKVM/FO6SM22LvPTsHBaNp1/23+gRFuPx469a9OfNyCJv2oevwXZk5Nz7DlPe2xJK+69qIa8/7
5qP44ze80WFI7y1E+y07fcyLOrHc+l/V+YwFB2I09DjFa6vQ9Db7b2TtmZjlmjlqK4+1Kx891fB3
msvBWLwXltUemrVtk6aR4uBvm52SZ2w89H2L6GLxkrvW/t/uzP+Vm74OmhrqTjPAKSAdHH7DLKx/
CPAznboZVSSG9qONAS8vCHdePSvjT7Cfem/yDzvm7Zi0U9p5TUluRLo4mn5h9QerrLhXnQnHE+cH
+E9otZRoaVBr60qF2T8IqAUHH836rexbfRVFH5ym0S2PgWmCYI/c6mzV5fQblIW6mnol891r5te9
bpfL0FOFUT/lDqtGwxpcRrGEMpmGsPnanMX9ZyzjPAMhxy9gWCu3+T5Ak/d85mCT5HnnIpw7uu75
bxcR/pqowC2+eDdGkjGaNn+tmOgz56pEc5o3T3/NXY7coLxpOUeWPTRpW43LMZL2HiOlzgdcNN9V
6QUPq+21qSRU/BY0rXn128n+G4JBeWHqNWWhX2EAGp32Dwrvelr2fsvGOhzYCtmtk8WU52xXOYEJ
VIUpszL23t0+5xuenA6XVR58FsawndAo4d+qvji6/Twfgn3WLP5L5+82Kn0RY1U+aWNajowpIE7O
wvmluQu+Aa+V/y2jg9YyrzLbVsM+LVvYn4TRua9bydluBi1zvA5/SxwNtsIDtpAJV1hTkbRTUMo0
9LWBOJcPp44NAUQPPAF1LFtyFsog4B9zT4hDcx+08TsZhyASQIrZnNzjautFxRZDWDyORlSmeSCm
A/hg+9fQyVyxTBM5STQObM9UUv9AM27YI+awZMI2ePbRMcZxeTHRofJ4u4f74OtvWWnfMcqRRens
sWlJQOCD6Ch5mr24OJ3lfRl5sIvE9Iz9hrfFSqC0la+RQH2rJ/c/Eknm/3hKd+jvNIdNwWwkH1zz
jqBnqtushByXOdIdsHJKEWUenLBdPv02J3bAmdbDzMjtLaqL7hBUDg6+UlS3SIX160aVfQuj2v2k
B3dP1TgRwOIF3bFZQ+O6t6o6YkcgnqAk94AL05HuVKbS2/d0x/P1xCTKQPr2fPek1t7+8AcfRXIa
EZtu2Aui+/x8azl2GGy096HOsLOQLATzzik/qwhupj/pJvOqTR0Lh0KJLQUjXW3WgUgZKINzka8R
7NdJfhujO2V7tXBQNObwcWfcvMx2aZ97N1o+3G3dnuuAgXqgCAtc8pHBZs1gjRQY6R5BVfXU+arM
fDkMjN/umWvr4quzycXOYopT/V0g5T0ox7SutWVNb21I1MLGM5pVew+DduvGdFqUFUd6Pk2ql+nq
Vy2BgBgljabbMoxG+ytVIrZEGYzzaawEc+W9ABLNcOBR1lww8RA4MLLbtjxprE5bXASYFqHn81uJ
1n72x81mClEUh8iqjGsI3Ia5ojFXb77nL3c67ngMKfjPm5rXRBQYjoQzrI8+m0pHZ8/to1jA29sk
7GRqr8fMv8crj4Ucv/DfWlwLUfvoQYfP6E6aA4Ftdhw6quLmAbPfYRkiLYgoEszIGoFvaE6R0MCd
cFX8FpyUN7jgwYFXvXjoGGscXP7OZ2xe97yvkFWtlWtu6e2RfZc58tMwECpplQZCNJbb12wXQxJt
K4nHzHTTMiRvxCFg+dAVnhrTunCJZ+UNpXzWrsmxRp/xOxwqqPYRQx25l22RzHSO+PpgmlmFwdka
2uOSbVEJrKnZZNK1FQ1CHYmz5q27dkNR/XBm16WQ6fWDqFSItjw37ESJncSQzX2ivZlwAYztwRVh
/SvCYfFAjIufKKkZsK+zQOb27iZ89CK9KJZSxcBJW+5j+ULnTHBA21ZR6gfEmZT1vGUVqW7nrVrG
hA+ej3VduyOTNXw9db0cA86rh8jtSWUsN3n0grH/alu0R2vc16vl4o+Mg7kUTyKgTTcjbz7bdbS9
71PhSEi5bXsTubn8Ia7JS+Z9sBJWCu+JASBnyIVhKo5JkHnx3cpqhg/7Tq1hNwRlqyh1FPR2d+Qd
zqMXg/+wio7kZGhRrsWYmxK36Ov7ZNT5K9oGv8hsHIe8eiE/4sgjknJi0wUMCr9oQ36EfxkNM6vR
5hj2HPpCZm3oXwL8f7qoU6dWl6JGwW5AajUefkN5aZQ4RGQF5nt9HUpzOJqVkVH/FodwpJTZKucR
xPlwCExjSRtBZRe09UuEaTijFDobroPFLhBPNkFDHto/sp7Deo/hPNayeS7JUbMM9VqX8iUnmsKT
8/Pg0Kl4o3yMjHHGmCTcs9cWTcpeF9SUKnpssfU/BBxi2TrOy7lBOU5yo/xg6nmshbjVg7cmOa44
xylvrFVacW/mP9U6H0wnHFNQpOUJGZGMee+Gm7c45y5+c40wGGGBQ8V1Tj51L67PRLr9O3uV5nV1
DOsyFlNxMGtlcZxENf1jHb43E/FFhaXUxRqMlVfLLj+AvFh5Gqp9+CsZXD14TeV417KT28asBBMw
skcdPgcda9gYFi2gwQhnci6WZMa7jGogw++oJyE+d7RMt4AN2tgjxCXFnhccnSBoWPIu3Evrss9p
20GQtKTDHyt+lrTw0CShSXEXtvhYSgs5soHzhgjrh9tJ5TBxmWu4ZPFs8jpWeFwdmpfrPrQrd2zt
MJCt6jd73r+kRwJXeffO4Vb333OSdF5Dz94eB40LYezH6Cwo1y9K+YSNtSUeSsbemWVRaKvWIz4I
eedchAG2diNo/qCp37cn7yMUknmIrGER9mzhb2N66O6HiVnZkwv7qm3pAeOC4+bdrWSYDfTTJG9Y
+3LUooGrjIUH3ZW132QXtjra0qTE9Ddbn6xB9Zgq6YlitIVRvTT5aP2NeOleKmGN6Ml+exWLjfXE
V/XvRmzBj7a3l4coapsHEmoIDLL7oiUyo5oDSrzQILWmHSc39ceC9y/otMGWoBPgdim2hx0qJLoM
sBh0hpiYQH2JwGO9BAHZNtKY5izX7YdtoWejiz5HYf1DBhNqRxgpTVSph3m78yXRN7icOeMXzSGg
+osh0I/iTe/bDyZb9XEXunnPh73DptQzKcPtn645Z2rTocJN0RY+cafBvfdtt791guJ/suv6IRwi
xhdqXxIB/LFmFGXZadnPxmPnTOO/kKsZ48+SH13ZyDP44cqPF3w1Ca+MeBybsDvgMO7jNZzzr5nl
11rn/pHhfSTitavWd8yZ1V/b1jX5UjN7ARrRt3aW4lJ2wX9jOf3gZ6tOwu2+RNTD5DWb6LrzgDwN
LLfyMTh4W1KDj/1bLAF0P7t6Fm6wXtpooQuYlv6kR2O4hLpuz6Yf0haVxKahry9ZUa9NttXrdtjz
sjgR4rFDm4O2XflRc9bhQmxQPjt4unTJbY1r17aL8o1zZMAMsA9nqy+sSzTzw9IlD5lYO/mxdJOZ
rda+XXKSfs7Gvn0EKvIOECWLY++C5sBe+caEHod9SAULVqF9bOu710N7+QvOb/U01Fv3325j4YJs
5SfroNd0DLzwSMYzsdclGyYd1WfiTy3+nLLwDpUj16MjdjfRJkkpCPX+qwFfFGO/hyvWQ+GfaDOW
paKr7iXLUvVeP/a1xRLtNA2JpxaPYabrMF7QsLtRc92nrSBnp4fCl60skNx72Oh7EEPAiLv+R9VK
7TDa3nje/F1d3UniRGDc8ooKiEdU3nFvumlPhrv4saHW/BJ5bfkcNDpMqm0MEsWc7GMsw+VHMLrm
ySTR9Sa/mQX7B1vyMoQjww6/tJ3riKz4w1vIX5ulfPBG5NpuIuFmqhD0DadExzD/5+xMdiRVtiz6
Q4UEGBgw9b6JvsuImKBs6cHoDb6+lt9Rlld6hBSDJ90XSjnuYFhzzt5rk4PSeS5ftfay41gh2cos
Us5Jlnjs0hE1gBqth+i0IXehcFOL5A13J+sZReCmsusHY27fkni6l6V3rwq5nQNNiSLPDxlyaUKy
nmsDATfloZvWkyaeMFHttDTNdWk5dIxOHVhOGdZatsFBtNad248WFazwz1gHm4LbBN6IAeWZp0pm
J7YMvofciJ+Y2+kV0eUbMuJZYou9fd8K95oMhnndOSgAZUH+sdDsaIQz70rfQNuo3B07vmJFqzfe
kST+GA06RMrIJB4WKY55Tz95SvyOivJxMLJjhKHelDRKZhp8p5mO7v3c3UvLlas+1/HOQhu/ov9Y
nmxDdDkTjW+Zlx2tlX0fIc+2AL66Ofk7NmzO1SzzN7OjUJsYFDs82nqLKaFFEKU0q2yb96Z/NGhS
LsK0ize9IM2qnlI6AaUPptm3xMIS0XfQBD0lDLjHY1qGhLWc2t+8tnUPtnMUvl4LQcIwkptxMQ4d
NVx3oCaKbOy1L7turRObWLJwejPLcjoiCS6WQ3PqszVxuSWdVC2z1g03gxtEVBQ95FElnhZLRur0
JqPJZ/G6HmNj3HktqoQa89WOk0C180px11keCmSEBdxM/xpMwklgGhF6E4fJpoh8lOv0JRdJkn2z
u66mACFejDaBitH2h9C3v6UJUpfamn61dvfdNet0wW4WrwGqHpKSOrn3VMmqbRfDfeoVT2ElX6M2
cci/GVCO2t7esaOb2ZhYAko7vul0U64zXbv08nkMbmwOC0kcyHo6bbkicDQLmaKTbNjsHFTcGQuE
CH/C3GHkIVJcIe2c2Sik4aJrEdWOWXITYl5fFB2iLXMA402n3CRWkYJpqxLSUHRzXzrRYzKGN4bh
vsdghuYMz+iQhle2ApOUM3fzC9F/nuxDLjaHK58snVu28TfKMZaVzF7nrH5jTqqpJTXOpgp1e5VI
IjrLYsRQj+jTzkK9swWbFY7a+pYR+Zb26Tqe5FMbzwhH5JNo3JtgZt7gBUUEmk3HZir3MDT2iDUe
7dK7QkHC12mptvYZDVxbt+kq0+kbirQdokaxske3JGJluEnbmjYAO4VNEJjUSpNxP4vZRkOgUbhl
DecaSqgESLHV5imuaRhzxvabdSP0z1qHKeIIHb/znrbbFIgH8u/NOEKojlEyBWZ8azjuuEHlki5s
Tm9EojnPDIRnXzLMclM/WvSlQi+mbdzKB6OanxAah2s6FyvZAxLKLb8nVrNZjYH70pjlddihflZk
Ky5CKydQsm0Y8175+9TDW9ZZNPNDI9bF8JbMtXQxjoArAjt+JMXvEFlyG1v9StrGs92h15fVBhDo
3qH2tfTm4juJZutxdtYcj5nYMow5XeU9xxOy/txnwQ5R56DX5//V/m2BPQ01jWZfkas78k3vCMg7
TB1JqT0kDlOPy9RyXwMNKT1od9ixaJk6e2SPzAPm9FpZIRLTQZHmOUdkz6nwuukDpIlzta1o4B3o
J7PtaFH/eohAjuhjn2lEUobV922TvM8SIMqAM4cXP/9j9sgNBlNQgqzzFzq1t3Sdw6UpKDpGdYv1
Jo8PvOa/GmvYakufFnSUySxy+H6Isyxd1I05CtQ1oVN0vmvOzkpFLKq2tfTRNy/Sir1tPolmiZLA
RyunKW73hXGdpoq1M+NhOf4tSvyO2pj81gyo2jw2kNcm5PDbcHRpveBOX5OXaexj36aSUAQmEpG+
25Sk1a3qwg9+IIyxdknYIbSqkeZ7U3EYRu5xG3hqjYH+G1Bnar9hXx2CiR5lRgV3XyjKLtYk5k2b
mHTtVP1bWgXo4iLIw1tjTnjfI0oXrciRQ7Nt63jle9e4bRuqaFaqu2tMFQ9jQX4q+XEY/WT6Ar+7
em/oZe1tkZeHJrTeMaOzQ5hDewUJhvcKujHWZ3bEfWUgQlK0Gja6NusNhfNvqcg2IJI5WszXs+Kw
UaM5sr3pXmj1W5BA6RgMMHNu6gV1vafJsDY+qqbtBFbqQG3FvCrnyT3MFjvScqBeZEsaIxQJxbIM
J6KnkPnaqt2ivXqsvWpfF9P9CTS6aEP2dUJjXkuM/qawxMHgVLRGSfibuF0OglH01DfOD9ug4pd1
2Il6T08bO2M2MY3uLbbScGXTB1/GTW0jyEnSpfRxdsZu+32isbPIEsqrbRiILdgJOun6icp7tpw8
5go6QGzjNO1ohdxtQ3Vh1cfzuCyynGg/SWcJN0WEXjdSB5Dpe1pKE6YK0vX82Zbbjt7TxsDVkITW
besmP4gxpbPpzWzXzMagPIKyLlCx9SdW46m6jd81CkYCP9OoWUcak2ytfapnPcXjiHbk0jEtxJ5l
btyPCf/Rt9us7O+mXMu7ETvPoogdc3myZ68GVPjbAHfBU+X04nBiua8rmxO3axtXEd6uiR2NIUd7
NZGmuZK1Oy28Otyy576phgS6lZyvK6HvTcq7BJm0rz5QBMOD1z0FJ9XUPkCPrMN8LaP0qCriJ016
VUxiBkoEXz4xVz7kgfMQm5V74JmUCzgIv3vbfZ1Una6oot9qS7wU1EQ2dF3+lNHMJrbgvUZxn1TV
Iweru8y3CPmksl8xJS6qqd9ETcYuh5r4wk47iIm6ecMQxzNQKKb8zFqaFmfI2Zzv0qyiCKGSK44U
1zjVp1Xr2Ht0On+8cbyWqvpN8xQl/sByVifNYxx0ZC9W7JOtMdmh8uvgDkBf7odfVNBPbqDIocYS
PXgG3XlP6efolLOXVttJOtfSZcQSsmkK43qW/pvX0nm24DfaeWvQl0eIGhnmVWrq+7Jgu2va1dXU
a+L+hpLGM/V2ywsOScz2qDTouxAQRPG6I2jV9H5ZSf9Wnp6gHdKEwo9sT859QhLSYiQ3zeIlIePV
eLQr87bzrCdEJ08aziIF6gnJaXc4qSLh19XHebavJlIWmyg5CJVdlbq08Dx5u54aD872a0uepP35
wYJDNTH5Nqc85lP0qFkPVMzKAkEaZSMHWtXCrpPHtJt/4Yp8ap0K+1apb/pQ/mxl8AxLiH0+STuR
NKulF5Lrm0cUTryTaeam8exsNZ3WrcLzomUmaJTbJT0nv3cP2WygoezGEsm9lSbuQ40cYjNoZ9wZ
qWctiN1sX2TmqVsVpXi7EFOhdotQuE1ezInILdZEIXO2JWhm1SECfKGd0V5JmVq3MjTLP0ZT9Y8g
WIoUj/Lp0lpZ+VU+e9mdzer/0yjm+sEa2Wy5ujB+tUM/bCI10sorGGBOVcq1MYT0RbuSgnAL47YX
mJkJxcQ/LbGx74fa7fct4u2Nlwi3oM/uGZt5SJODJMy7XFOKLmPMvov2RlcnfzH7FYrNycNMZ+0k
yo42Q63EEiegvmlNj9Zs6mDUms2G0MA0m1wuMf0hEpG9jGMVx4pQ0cP/CAENLOUJHdnJUk/S1PSS
+8it99U0vHyMT7mEYjgxbf5i1xDvHSWDjVYvDbpjGm992kgrSWNo6ZTTl2B0VnAGNalZWch5naxj
hthaso7NPbiA549/wAW0rxWc4UyirHMMf57VsR8SF9yZW+yD2aUQTdYyVS/CDmKSAP5kTTve0LI3
tzItxmNUIJT06RWi0immT7gdlsld+xdr4gx7Qi/PzHoRakKvkkdK8RTkvGSnaDzZtrslV3ddNPlp
WfwV24b9CZTmEsDj9GX+eoR0LDqlY2M+KpaMEc8eikX0UBsxPWmEQsj7VyATPr7bF8An/uk7/HUt
U5kusjU5H/EeXbGVu6us7kCm7uPHH/9vkpLln4Aof328LzFPONA5j3ZmH8pewP6ddbr6+MMvDHX/
jBYmA7Z8CY2DozlEuMBMhymGuj7+CBVgtTEhp358oQs36Rz56phm7xvaJGQa677X5S8pp/1pyD6B
Wf6HrfrHKPNPP/Cvu8S2N+VkRjocVirvfSbzk+DrKPNu6EDg0sHGXz7PMZ4QbNMneZcLYiHImKm1
8Umk0IVf6J/+/tc30IQyR51fmseoi8n+JPyUfPPAO8RSW588rUtD4fT3vy5R2FEmO/Dqx6xEBU/j
pcF/+KXnc56u1/bsb0YJnIiQ77H6btg4kJ++9tFnk5E07SkyUkzjbCCe0JWvp7J9atHLfPzxl4bw
2fxSC9F7yBCwtSbxO4vAjR8XGONL2nA0sz++xqVnezadWFQFA6OKzaNo7m0EvBZea1bjL334ebBe
VJaRbKsALhRrQNa+D13HSvn68YdfmAjPQ/Xm0aqkwhp0TKvkELUEJGcpZRziW7Ur4G3b7c6vjXej
159goC48Du9sRuEkoYcyMDPQaRYl43YjUu9VzAMhKXb7yWRy4T04j9dD0F/BVQTPZI2I9gdvmdef
YLO8Sx999hYzZSh0lHI8BmEy/bI6Oq1LQCWE10Yd6dZaO/7b7LQBqdpK4qjo6U45S3A7MTgDjTBM
9I30KZLG7iYMsQZPMsULiIn7OqpYWxcewst16SG/DWa0amnv62KbI4q8cSxqJZGJ3aLuy2mHf9ZH
+2w713ky+t8R4YVvTt2ED358Cp3G/weYiFpaZIzBDtlSuVSmoPritQESvG5GXq9RR9BIrTgb+lY3
vuRObOzobVf3RtY2O5UO4cpA1k3SVaUegqEjmLxTT6oIojUOvwl6eRW+4J9u9gAMEfoE3G+VBvFV
jRNuZaN+2OGNyX55qd1vZJEHh04G8s/so7CjOUCVya+U2nlEDXEc8dLbcK6qo8q0+K69nHxvRNzz
IQftMi2cwmsVldKk/GThvDQSz2ZLRAbuwBlcH+eS9ILp6SQ6AGawHD8LGv430M36j67113Q8l73r
zcrQx3AUAGySbafx7XTV91aCzuDinwz3Sz/kbAJtTcdG1OUAMvdR79q1ooel5E43obsWnf4ECHnp
KmfzqGVaNfxS9hl5k2drjqBUH+rDoKjZOoadfjKTXrrK2UwaQe4xB2Wz703HZZTR97IWKB1iJtWP
J7wLU7U8XfivhwJRBShyXocHxzz51vwl2klYA8nXJuvzxL3aTfxowj52yDmyK4cTO6IOuF2ffPsL
t+c8Zk/XdRl7cpiOxdQk1Ex5lRWGrAWqhtd28D7ZHV9g6Unxf+8R5AlE2lVz+hH6t2XWq7RPOP65
27LunxwAJQZan48fx6VLnY1dpAHoGPpyPs6txAwbSL1tWm3BGoOH/E49Yr5TuBmshaIc8ftr1zwb
yXaUO0WjmYxsSmuLoi/1amjN7xOnyw45pUzd56JD8vbx1S4NuLMRje+a1Ach/ENtoAOFHHhSbaIJ
MsH/fPLSXLjEeQRfqql0zlqEB7sTV3Zk7UTrr1x3/lIcrnUevmfVEkXn6bz7X08BYZTfvtH5X5iF
WH3pHrlnm4IClZbhR+6JDUkjCf2vpJEXUJ39+OMvLNru2TufI42taoywJAd7gkpx01+BTtFf29if
J6zFzQiNutZY8mg46YQ1Cn6HEtFXvrx0nbMv79qkPMT2aOydOPuNquIVLXn5ydj8543hs08D6q/J
cMKfXM5ZFR1wDMRL1x/Sn5Ec5csXbjuffrbAOhQ40zrJo0MbNTZtlNS5ns28+eRI98+pkE8/m6SS
sZuT0Lb9ve9hlU7t9CnllLJCRAersP5kJvznm8VFzqYnc0QKbqoyRKr1YMlrUz117ifD5tL3P5uF
uBumyeJp7Euz+GF3pb/TFQStJJTZO9sg7yuvFr/gbPrx1eRj2eIXFNWNmz/l1r03vn38fC/cnPP4
JImeSbf15O/lkOyC9hvJcUuJje7jT/93kUq65/FJ2jFmzJsV3zzLhY/2NjDuG4rlKdw5X921Vejg
9pfet6r0QR01ViaPErBBn/nBN/B08tFhk7X9+NtceFr/1RX+elNULoY5HpvkoEB7phkaUhNTsURc
bXzynl+4m//Vx/66QqLGFJT6TKch1asArbs1PKRQTT/+/hc+/ZyIjaNmcLvcjA8BjpmiIg7oV+59
luH0z0Vcuubp7399dR8LUoLTMj44trwqE5MM665+h+nyExHnHav5TU836+MfcmHKOufXjyHeG6gr
ycHU37vm22h+dmi8cIfE2RqUZHYlJmTK+z7/Nvv3dnhN2OnH3/nSR58G1V/3Jxw0OHK8qvtQE+o7
hwuV2wtCRj6ZxS+MzfNkKUnT0QVA6u2tELxp2iwCa1iYEOWU8fK1H3A2k+dF2c0zZ719OhowKof3
vHGJ+bC/OJGcTeVkzMbVhFGSGr1Ex4ZIJhrEb+W7n7y8l+7/2SzudZGHQjAy4BCnmJdSmt+0muEp
fHx3Lt3/s5m8a4UxFBCi9jXN72XIpP5A4IF1KKO6f/WQnH3yMy5d52wqt73RNSMvx+ldga7IK/rN
TRi9lvTq6qxQX5uHztOfXJVWVdCF4b7zEMK7Vsq+hl2T73jvX7pd58FPYRSqLg7scD+69J3NebiZ
S8NCG4KG+2T7+tpVzl7nqAoyO+3x5ElnxnsmbtvcfCn9YVvFze7jS1wYVvbpOf31WntBXEg/4nko
AMbLUmtalTRPIGNFrx9f4cJkd56BLMakSHtNF47O6ypILaTRnxXcL3302Ss9dE04mqOTHFqZHNux
2ERm8snOLOD3/79au3TPc49ti0JN1A/pIQPai66tsUyu0HqPeSTCZ9Un01VuWsVLhw7mPm794pPS
4qWfdP6aAwbvk5SfhPXihskcjPfwyWbt0qM+e8UNX0CWymaWf/suQRcGiQ7obbX5+DFf+vSzF9u1
WFPtQCQHDBy0RBv+d8pH+VJQqHSt03P6a5xCCG6GsGfJRPQHEdbY5fVdCZD24y9/eqH+8bTPM60a
yzPrrhmjQ9fQER9ycaL7RlcID3GsGxAMmzH+ZGq6MLCss3faIAwMGAibMBwkxaMF0MNdlqgL2nUo
p+QOZ762F02Z198C4RW/RW5CTv/arzx71+OyyYLSqxlbwWOCDLiq9qL/ntg/mkp8ciMvTO/nEU1R
nuQq9VRy6EN1FeflPhjr7yJmu6Zh2378My6MtPOYpiAwhJpGtoFF/QvQ3dLqf3hW+sV7JM7GWUJI
u6z5ASVy2xr0BFF+80JlI93bPF2avfXJtHhpyJ296FmmG9FrBByyH9qtg0Dz+UTMOarcEk9Y1BCY
ybK0Hj6+Z/6/B/h5EEtkIvmGtcjrM/bhogdEJdA3tMX0w4BnfRrsUKa9z1IpL4yC82wWsxc+7JaW
ednpfon5Rzyg0Mq5uPlZDfHCGDgPZKl8vy6kdvKDMzp3aHyuxqjZ90n9/PHtujALm2ejQPWdndZI
6g8ZsESsRI5BQFb3pT6kdM5TRJDtgpMsw+TgqjfhQgjKW/Ru1vrj7/7vW+P8vxARJmEdxzzquIVO
ArbyBBSwrM826pc+/mz+UpinQr9hni8HY2dV86Yw3VU8RXdf+/Znc5TwAg+zMrsFlDULqM0Lp3qL
yx8ff/i/x6VzHgmS+GNWeIJpHpXzc4SP9qbBGL4QcwLIrSk/Exz8e4p3grNtCTHgYSnnOj64ZvIt
LBTMDa6MTNc4RsJ/gKuyih0Pu5bz2TO/9MPOxqtGNpw7XZ8fSjMq80UVd0idpPw1+dq6Sl07/WRX
9O/3wjnX3MScWbMhtfOD6ybVZk7n8J14jOL7x4/nQrXECc52KAq0ig12LTmEDUM2f09zG+F4v0xR
jIciey+6J9vAToWptENuinHlKPPPVsd/T5FOcLaB8bOk8UubnZfNvihCFJI31jJx7qr5rjLx2sFv
+vhnXrjQuZamKaxuEiQ6HFphKzSY2CaIpobn2DTZqiM4hbL6qetqst58fMV/65Okc66vUb4h6Egx
46g4Cw4xrGtMwd6gVoMIIrAcprsGEJNaNP3d9ORaqBHeeXMq9598AWGd1rV/bLHMs/XOIyITr8cs
DlwieAtaPT2Y45g85PYoZ4z2WfHTw/jRoEd0UkjQeePv7aAamiVFRgWiogQesnOarn6uurKBMWyl
84qpbr5nS+5Ch8VrB5DSzvaE6KkrX4M2WhRO4uKgiLz2MWlaaSwQKhY/CzvDm5J7p5ibSGLYr4YQ
PL09/yg6VdzigeEI11pJuXHQ9bbLjhAY3PZhPK7oDusW7ol46QQvdkEM2fMoooE3eqg3tpuam7rF
n1mWcbdtO0ipnm+jPcvBQCJBbjZzY5OAUAM24aGUq8k1RuD6XphcIdWej4E3QQfAK9wum6kRS9WP
NmhJd3iaVVGgE45AnJ54jH7ou4fEF+XPJlbFVdTM5vt/Bo8EsedDH7byd+jI6FhziPlTDGrYeX5v
f/cTdNczqIFlA5duXapitJZeTcaNiEOI5VbQhrc2qxMsJPxkYpHjirpu/Bo/gfSymOb5GPx2BstG
g2L8qWqDRNFW0413fGOFrJBDKqEby1mdjED1jDHIl578Fvqp+NljFsDJa+f6DmX18LtyPP/Q58G0
b0QN8TvW8I06Dg9b+rLg9h03xkQcjavJrJDAQz5B/j8CaLkPPT9b2gYGjYSK8z10TPXuuFV5yhTx
XvWInxySepqtvLosdmnYZj8CP8YHkBJ0iScoQza/sjJEo1nnmmtTKnvZibEgqWBUxb0tCcpRHY4U
OWZlu1T4HPnjpBLk5WAaFlM4989GM/bPVcmoaMSU7xmlLQJHqxI1cn5rXrdNPd13ZVrcEdUa/0oy
ae7NKsARbYcVPEfcltbK6ZIYhidj+jWZTv1iSF/Z0igteWvlod53VtUefEDzN+5Y4b+M+5IB48UJ
z7xIaDEJ7DMontkQA3GArP69BYWAvyMNIEvLljJaPrXpLVHnCfvKOlv5CUT+hY+iG5hUj8N66Z9A
woGdnxDtzXgdBrEbE4VBts26N0Lgl2DLwKCT7yQQWWClW/RtBi1KVf0TCQv6B2aHeY3TtfndcCBH
+9xw2xZB5UboIiqx6FxBTBYRXBinSnMIkdKTgBP11XiMZzd9KgLfu4qyvLnD2Snx/hdlA622iNX3
Tnl0n4us6//Q8zKTheV75sbNpHOgZe+uA7Aij7Y5R/sM1Mx7Eo0DZG7rLW3L8rYbimGXwVzGtmk4
d00UxqTrGSaJORqqNFWvvQJnvol5rVZlR9HayYS7Gyq7wi/b2rdJEZv7zICZYBddvM2JHloNspQ3
enC3w2gAvgsL8lASc2h++Vk5rrTlho/Y/CfKBXa4tpGobvmeKGpClky3LZLrwkYKMpdYIhx4f0EH
hU00h4Bd+cHCuDssnD7otiGk02MovTKG/6j/IwUgtwPGqtZE1j/WKsoXeUgZ30+8EYJ8Ma6gyjve
UoU2KR5Npwwwv7Al/QR5cpL0v6Fuu7vIVn/qQIp1NLXFuAvxi64N3xYU/lBmj17pAjofSv8+7n0b
q4bh/KlDnW1pZJDb1Nh1v5xaeEhjH6nfAeinF38SINzitDgSMQJ00q3Tdce5bxXkU3YgtVxdEThj
XZcK8gs+RxMbRkA+Y+dI+7aEkrsx2L/sXCn9B+FMJp4DQXZ1Wsz8G9UVr1Cu6ImFvbFRIwQEM2L3
hPAocFfkMSGQHrD6+YLdekqqB6k+5BT3yo3sBZCMIt3osVEpYUfSeMNDYD4HWmfXMMnirfaH8JvF
UIXa1NuHkQjTGzVN8ChqSvI93LOV33M06iITjgIIphtlkLRet56z5gknr8pPTdRPot+AvKmvZrjt
AGJSLZedD4Nt6m25wmiTXyGsSpCXm8w9ZmiJ+4Hoh53M4npryNjbJACd9kaHTbC3kK5Nkai+c02v
xsATZNdlnLvvAaC7e9eJPIYNZo91Y9Xpk0PMBF4UsmuWfVqTHIe64bFKwTjHINnwNJvZhmQFb4lK
LXiJBqd4qJk27g2ceFuDD994UhvXE7zLYwIKF99PDP8v97zu2xDPKaXmU6kIBEb7k5QN42C5qf+N
4xxojj6NviHLp5XlmsA8Ip1eQ3cJj9Q0qt0IPHqnKYw+B0ClbtCLykNpVPXvUKjkBgt78uaoChDo
MNqsopG1nTLX2udjjBCE6MOdhPN708fp9L10a71pZFZDa0yLrW+c4snqFIQR7E0NtUuRKQVwr3+P
a0NtfXif1WqOQu93mnjNLhFgJ0Bxpzc6K7HmKSVJk9NdcNNUMzJHVUUvph9bxg4wrf+g8Q4dMRG4
770zzC9jQd3CSjQVjFgGL3biuPMqMeNxXGG0Tg+RnaevHkq0dejG48YWmjj0siA+Y0jstYktc99j
gN6GoGPjhaEdcxPIbF6NPvTwAcptU1DTb/ygPsA/NH6GDcvd6E1kJuk2yXC698XGixIwI1CzVrFR
wSqKFdO+giE+kmXwOBuVgNeiO2qVkULjUsbfHLqNh8Isuj0qmHQ1tU69IdKnodAgMM9hE9ukJH6s
UXa1t7PmXvrkUCzLpqqukafpfhO3Lqxwgn5WPvM0JsJYHHvcV9hoh9kATTqwRajhDhAoRBzPIohD
C99/1a7HpJ2OPGFVgQy32mNFok4J11tOtxAsmSEFDCDt6ehBRz7ZCX2ARlM3YAxg+Uw71WcmhIps
/AnDEnG7FTdHOwLYqRuprrsksh5sky2ka9vhHXnqAcI3Obb2zwJA7tZPFTbRFunYFNfyFtt5z03z
2x1ZRLCLJidneomGXYWrBysuaKJfmGba28LMeTft0QnWRot3FYtZ/1q73WlWcDOYkGyfIZmYOVVB
U3obNhzpgzfEBYAC3VTOpgaZihcmgTpi4pKaQ1aeQguXzBA3pqwzJRB3B191I6lJo3oFyUnvI2Ty
ikG6VeKundhkum7DBDuPHYtmUlfzr7CvoxvAG+PS6xTMjNFJWVlbH7ZynifJTQBNV6390Cq2bLGa
graQPJGajGkMjsoBhNQnyzrHH9jFAAnyNvN3BN9E1RJkhV2simwQehMmoxttlGJXtZirnkylGcA2
NHEv2wo9JDdRLQMqhWb4qyBsBR6bYawKW/T3UIFM0uShu1fzf5kFYjpR3qzkWsD/hKOXDif3tcXj
s2aIAIbMzJuEAeMscUJVrxAm/EfLbIIDRdDmKUq7CvysiyMFlHCy6nqnvuNLe8feHINyxT7ZezFt
Y67WqhyS15N8AmIV0LN1kCnSVrxmvvXzWf12ehO4cmYp63fXD/JmCofq9PuJArFEyg69SZ1TAlvb
kgKQx8CCUw+bqztRWKwHQ+DlL80tfuHy6GHCWsVMhyucQ/GBvXBXEMKDlQ3QZXUrYeUBXbdG9kWk
QtAezeOZ1l/RZVd5kj0FIiLmLLKsW0O00PCEr1z2zL3zHMV4FI8mAjJ2gHnvrMjCKG61L+CsNJwk
YsfCDkcuabrmcOo8d5xI67I/xOghdnVnBK9GESlAagAX74E6eq85uC+8c57YNkOOWrYqkwcPqvHR
BKz0RiNsrsD3wBWvnUS/EeWDWzzR0/yLnRF5eSangXcHiM+bNlJAIYJVGOyIEFcmcJaHogWbFBOm
80DTBWBq4aYQuWU48Y1i9s5OIolw9DP4KWGd3ogBRpBq9E648PlEW90YluHfBEHWbo3eCakJtuRp
pmBYVrG0u4e6NSoIeMP8jcHgrCPekw2xm91u7uvpwCmLmISmLmH3N+1GwRdbtxzYrnpNaqejJ+9l
HPrpLvczE8SIM+xzXJirBmD5yiB1hBSh0T4YHqkHlU1iamEG0bLhOLEMKpsEnSyfNsVsCrXwAvBp
EZP8czPmEWF3c/FAPyZY2drBGx5E/ZqJN97U5VQt5iycXxJV2EcGe3jMZB+8cpKPoGnIYMXuokav
kDb3Ih8oIhMYfEiDylkZZIKi6a7nfdzO0ZsXG+1jjeIZmBP+r103cypuFYEQgdtYP4DooZk2A7vz
ln5bNU9IiMejAHJ4y26IuCkRY04nlL7tyIjlJEr8Zr0cpsbwMdB67G51nBGsRy7YsAVZVtwSWGFd
GQo07TKdC+vWH0/7Rd6fF1fHzsaox/ZnV4roB65VTgM91MEX5SfRwTRSd+R62uvXDIr4iuDE6jbR
abkTsQGvurGCsViHA+W2E0CP04o11PG2aBkFSTDoaWVqaLElxD3+reh/pJGqXogqUOzY/J7NXEmg
bsr+q4yNdcOx7BcBnPrBKUpS5OBAkKhXhJV4YfzNL9pzca+LoNGw6JmIaw7cfbgkhKk7NgNxl34Z
Q0AJ3J7Zd1RbQ/MP7R4SLoEMc3VAsj3t6xIY8oJEeuOqndS0msg3IgshVN8KBY/NxnsugAibMGVL
aF4wxdLqO/BMi1g4CJKJDEnx86RLXnOH/bGT/XyXO7N1l5vQCfsi9TY9KYxL6mcD+apJo5cNSRpr
1tP5e1j1KXah1NmZie/cmpblf2+ZPane9f1NDleD6iRQoE0ATV0uGhJb7LVfkJq3wklN5KodpRab
PsTNS8j2xg+RZLrajADI9xQtWJFtsj/9k68Tdmsf6Pld5j5szcFqho0btHO2JDvGx/ktB6zfNnE0
+JW95Tj7+X6IapcYNJUdRhGb26FKoW5nDuj1uCMSVp5S0rC550sHBfzGHwDKQNiZfgpN4tJCV8o7
Ro0FUFBnEfA+v940vRVsBZPABq/S9ErOpwGVPqMIHgW1fZV3DKzEasn1wiwiT+Gw4NNwdLRECgBm
jiWAI8i03NcYq2cpex9KVAuXaynaUHyPGaVLdrXVshsd1B6OB1EZEDwhQ2YWX+VhPuysDEQnFNn/
5ew8lhxVtij6RUTgE6byQlUqb7onRNft23jv+fq31KN63EJE1FQDUqQj85yz124etaHoHa3DnLkY
IYWtO526dhnSh9Vf2P9JFe60TigbgXvXntC6AsBASiqs8MqWz1MU6U+kChRmMxi11PXKezWlSl4O
4uA1NBK83KIoxM/Ua15tvYGHCbH/PRuIP0GiFdu26wYHd9EYVqShB0Dvg+DGy3FT5cpdwAutjXUH
veuPLVTsh7ExCXZR46JqUSpuGb3nRkQIWpTIeT5otzqwgYc+b7UznFTiVH48FD84PrcPaj8CA4pr
P1mXQRvf5jHw7yRQ7W3Dtf1o83F0gjr1jmVQRZvAanWYxaoOHdvOPprmUpyWANd+LlxDuw+yTn8R
oUBor8D/L6vMW/sJ/MZUb8Z/cUlspbWMHcRNggv0geOVCmFOig6s7n5DKXR7CiBIvflRYD6lvpZw
Rgo1QbqNyjcLPcYpqHsfEIgw1wZwsScDTsGR6JT1Zg5GcTYjz3OUpgzA44jsp+R1yttoCNQCgA3/
JQ5nQXjWJcCFljrumvRy9vVlf6s1RltwZx68V1HCg80lHJ/8SE2ey07PP0b8NI6i7aPDGPjBtgh1
49SMQnk04hFn284qj2kxYNqLIdG6bTLlRjMM/Vympg9grfHvsGBA4JT0bFp2EZ+trufckMVe/JMl
7Z4HYtsbwPGIuAuz5DpuA0JKtFGwfuJq53o+DgE2hBthjc2uzTk1xkb2r5nD0ZYIG549/JL2eiT0
DSZixQ+bu/QOEXT1JzL47hZQtPDeCwMu7VbjhCgE7rQQg42iCZoP0KnNQ4zLzgnG1nDwcaCLV+Og
EzsxbLmGOJTJj3baWHdaLAVOqQwCdYRd+hDZJfEajBfUvRjMR3Q7Fx/uRMePV/7rLtqPAFj8sHGf
Mq5VfwI/TR4x3YnvuXL76y7S81cBbflAhFJdd4nSYi0RlTu3rat9UoSussIEx3D0oIwU7p+5i9lB
1h6xp+P+E7RjcQsbONyLwgwOqhHRcb1lP6V9km+g/ID2LBJufXHq4n3i1XjwhIb8MrZ6qbAzEuRa
i0SzcECM0js5y5VTIsOfkGWtw5SS0lWfYdlpSm4fsNYmZxMbXFeVgTEezTI9mkHf4qssTM48vdei
b5dkyHgQNZK8ADzlc9opCys5th1FWZ2pyT+yAXaYERQY5sVe8rvAUybHnCXSX6zCtLap1nIHqOr0
Ph1G754glByBtM49R61qiRpjEytrDplI+vumSVeh2o0b2QiVTeeH4g3OSH6r9KG0p3y4hg8H+nql
eBDQVNX2hxukWXiTEwXBSsuy5L1cBO0+bzs+voWELV1OefeWlTiu1Naqfmp4Wb11PcfivlC9n27i
N88Y1XlE4qT8tmmUy/buudsWke4taqrmia+bz01fxMeOUMyN4HKMF1lWpAirMdTlYJaqh9rI8iOe
Q9zcVaLetma7O8NSuP31UfmBUxWHnwYjBRc7l5PURfajK3L/yWxrnAcs4OhP6QC09qyVebGvbTJY
IAla/BxMJYOrLvCRkFjXWV0kN5aSeg7+z/I9Ulf/WSJ5e5dLun00hBTs0AC22ySAQD2muDTEcZpC
SYLGVlSWT1VVruxzu1MeS4K4rzCpZAwk1eYNGxyGXILoBdygBacGFuCRO691IFZT3VQp5yuBS+pL
aIzDA1HqZpWqBHBGCOa33OWCvWq14w5LsGZfRq76AcAU18amJOg6WPmxr0p3w40rfAxBjcDy4FhK
rQlOGFEvvYad2t8HEJZ3PePt78EHm/HO1sHzWshYObJS4mbeGnhWO2GpBOaWA674gJzbxGujbswf
iSyEfI8XWwruVE3dV4DW8C4yPXonAjPAc025h+xjPoAm+sXaeDcwochZyC0l0Epkte+KG5nPgA8o
E65xMfog4mj8Yvi8F0tOfdB+fizuVLtpLio7/SVUdJ1kQO5rr7Let6e8oGoGzIP86o7QmKPcXJnw
Ol61NoceXYWtf4o6ebyFbC7twFioR2i5yZ8mls1TGulxsFED8KfVqAGZZx1rBzuCOYVhdP+U9aXn
MJWkt7aRkxcIedgggKrRHiwz6g7m0Ee/sdnAtysfrZEza4XXMrF3rIw83InvQeE3P/RMjQ5R0Cl/
DHgtawMnv91CvuvrRCkWa/9fRgLCMCl0Ir5Og+VIhpVXXpq/hYUJYVSYp6YrHgMV0xtuzDeJar5r
tcuk1n7rLufewh7frv+NmRoTeZrSDExC31BZHLUUz1Ea3sUu/Kxm1G9zQ3sCZr4grvm6HX2qsM+B
MOujxdtmerK2xT/skeD/CxI0EFBEs7r+NnPp4an+nViSXPepRLis0xqn5/AMflmN78os7cm6KfUu
TqyYOiob+EsGUjcMM+plCz8/DHz1VyYOX4fr/2XujS/VEZ/K0ZAzJ1Hn+9Sf1Og1RGEV+1Qf7E1f
9BdEOei10tOG/fXGZrL71qSeIB9jaciGMHZkHRCLSzzYHt4IX+zB+i3kpGeqOqbS+G7MLPiBhD6s
pAr2jSnAxBAJDXa60ptL5ZozdRHWJAVs5W7vyp1G0Fct3zBOO4a5fGsVA8ZY0Stz9Qix5R+rgHF6
vd++XoS6NVmEMnBzq8WjziEnSLHg+Kv124VCiLkhmawsqr1TiyLsiGOWpuzIPl04oaK+izOtPtYR
QKjrrzCXuZ8K51WvYeciKu4QfiCS7P6WFQvITiJuFAtCrp5xmDTCcxL0ILlwjb/e7Mx0mCrqSS2z
ohPLcxJSVyuvqx4Gq30tFKKZ1xuYWT9TBb1aaIWh6VJ4ia4ShauLKkcb1uBZCaklOUQtCSoFdM7b
95q7DOOn5YopSxyobes5Xk+5VdsSxP5VVyMEsHRL/m3hpeZ67fL7p1ZGwh5FrF7q3CrZafruQQ6q
f+FNLOw5M9P5r5z/0+P5AkuUDVQcddrsxjZd7vnYy1/voLm/PikgEkodGClRZS75Wgl/0gPZLkwL
Qizc//fvtTFZ/nFO7b9m8t0GV4l6J5HPdrhQNTazHMVkpZMNTys75tE2tKVqfEl0Y8/BayWI9Xzv
z08WvB5KkeJXdH6i5r8s4qoYg7s/8BFSFkZg5hXMy6b5aXStTA49KRWeMwCN8UyPKs2m/5BlWFxl
NW6uv8XMDmxeSpI+NRKLLBxqjRqngSh5QjNvSvJe4bpBy6sOdwMwMtdbmtu4zMvK/9RUaeiVIAJK
GSJWJsTobYpZyFGvFfZL30tuiYY8+0mDydyP6y3OLI+pKF4IVQSDxeprrX58akYOCwSkR/l4/fEz
K2Qqig99sH5dUBKqch1sTj2duyqmSNcfPjf4l3f61FmwFYYiI+DsgD1a24FG/QcniPGH5C2V5M79
/ckCzxvIG3o4IG/LPYpgLKLIzw20zuv/f+7pk6UddLgFgW4E52nLq0Qxz1b9HnKn+t7TJ6u7uzh0
UwrjO3mCR3B6KGLi0/Lp+sNnvkTmZGGraeh3IWFspwoPKrGYBpS3oby4xOoK299fb+SvkOC/1W/6
VN1uQlxUuOJoDvj99G7A2OSoZgZZQ9YIBm+BdKyIHULcHpLN2McaFdmD+CEXlACtlEtJiIIRyKFX
BzypM1U+diaRnKgnZ7EKbd9cOMfPLKGpSN4OR5ziR0U6YmdGpY1Vt+EdesKlw8zM7jNVyI91oyUj
FiFHqOZHxZOlSwSJ2n0qeWztBznPA1iuvUoY7Hqvz8xKY/LVr/zehFBIDDjVid+BcyVHxMVZWxjU
mZljXJr9tGhBrYWh4pourjbNk+95ELZRpGwAjHzIAREmt2h333uRyfYgWov4W4YOTBmeCtJmY3z0
pYXFNbP1GJONQVXIw7SJ5R4F7uZe2uz0aIy2UmY/SQklfN97gcn+UMtydnH+wmAIwxrqzzzKyNSH
NtajhQa+HAuh/OctRFmRD9Fw4tAeTe/di/BuCjH5luCVpgvy4y97ijYmLzGkqP+1OpBPtfnL0olu
9nsy/bAnv3M+4vmTbU5YNqhqD9QOpQW4M3hr1fuIMLq7PgRz/36yz9mJLtlsH2Bo4kZawfMjthpp
pPsjinw8M3i83syXWwhL97L2Py2Kiz1IYsgMhEWEDSemJ9dY0lzOPXpyeGks7IJS6iFOYVK9qbF4
w6TVW5g/X24V/O3LvPr0tzsLUza3gK5BHjXbVrl135gA2t0+bhZujHMtXMblUwtJoFkeBYvKCdPH
dZqZp8JEZzss4W7mHj/djOq0iUCSKSehGTVOHca/Mp7iO6IG9kIXzXX/ZBPC/ELBsLTUT5I+ErQz
S2xWMBD/9b15M9mGqkwnatw2ltO17RO3wWc39r919mFwJwuXWF+NXzk8I1TxCYVEojir7dLMucy+
/3zZefhk1cJJa9VopGbQxOCmEzciBCBBrqa+jdtspfoLutCZ5TtFYGQkexJP6WwHqszaFdJ+VHx8
4sQKtv71EZhpYUrCKMIIuYUs244BFgczb5wDHzX3qfCXCDbKpUu+6KopDKPVNB5vYsnok6VpIJUN
jb7ucUOrGA3Flah2s4JkE8ShubtE8v2VB+Xm+tvNrI8pGQHknRbgfTOeOqFjRvacNRr1yC/XHz6z
NLTJBIvYpWtTi1wHI5hzYebbuvmWXl5wOfr/bUNv2t4OOmE7A+nfjC6i5vpHQeQRWzF9YWXP9c3k
04AJdV+OFcKQOKs8Tr61cWtoKQH0HFO8b/XQVJBvajYeIejZSdOMG5RJlAYa4NmvP/wvYPWLiTVV
4wvfNEY5GkLUQGQxLUBVtx7u0asQP4Ybo4EqQeJMwz0a7hN/xAQ8gN535evuuPVbBf2aKnAklCgM
D0NckigsSM6DXemnMqXcqFax+BqS5sUqjWETqni+tVKRrvzAk1YttasHw5DHdYz308ZodHODc0t0
LrDRPGSBa/+MGg9Cb1AlnKmvv7Hyl2701StPPljYwsosV4w6x5yyPgrzm7uuHUizw9gUadJixWer
584oe06Lw/gWtW19kprY3VHxpL1ko57sSawUH3an4xekdSWIYqECntHrG+q43H3YtuUNoAM/WqXe
YD7YWuauCjWtnMzScJIyzWbfiT6hgD3Xj60gULQKy8A+ZFHXPiM2ivCMkOQHPOfUrVLL5r+6Orpn
OQ+TndJerLFHiinsLNP2RaRQsTsO7SlVS8p2KnYfDawTTul+vtYt/HJkl/Jigc8BLiQko049NRJw
JhvpYozp7rW6ExjPVaHj8tQ91iv9MYzN5zpULkXRwt6wA8ADJUW60b1e/6X1PYeHKNTzPVIs910F
CX8Svmy8KG4c3/WxhfVolw9nRZPLg9KY/s2IU0CM4Xah7TOsyZ66USnPXXgxVSYThlGe0r/Bptff
pcguz6bnxzBAMik9WP4Qrf3GxDcqRZShDoVxluwmexRxTc44L+rx2dL1kbNkKUMmH9V07xba+KgP
QemoBVqbRHFVRwzxh1TkJMyhdeVnVZOQtuDE+qoiErk10zwmaEdmc9u0lU9yUolXSkKBWaziH1m5
UriRyNbdikyyK65enb2r8EO7OMQla+TI0qaXekj36NM31KJEOAReDCuk3ksOWqjkwD/DcEPqsETC
48YbyWD6aEoM0BUvZYpFB/tYN/hBDo2dn+qaWmE7yZS1gS73LKWufAMd9DVwJUjqiEgoxRHYPGJk
WqwwE7ecQTQY/o051atxpS3pVWc+a1PAhZ/6VWG3iu1YI4oUqGOBjIu1fPbChS/zzOY/5Vt4Eo6E
HIssxx4xLVbLB7O0F0JaMxuzOjly+cGYZqrFBzNAy7QKTIwKbBwFU0Qf1/eRuf8+OXVpIlUq6jnH
E+Vv9d7IpWFXlHrwnZCZUNTJZ1EeJbkfdaGd/ER4e8okcdtoKbJsw3HpTDE3upPP4+AqaaNTWXwy
7W3u6yvqZw9Skv/ownDpajk3CJOvo+EpVD/hieaQb9xQlkH5sPYqIRlc2MtnXmFKtiDXhr5GzUOc
BvNjXOvPgSFhcmOayE6xWbw+0DOn1CngosL+tESRMpwENo33ptrZKlXnrgZjYKw3IW6Sr6WbGm9B
3IEpu97mTMdNSRem3nDgQpt5Gts2gLSabNHwJLgZK/5CC3Ndd/n9052KDT4ly+rDCpcDKqwpNsif
kOCsFdvffu8dLu/2qQVqlj17bAH7e7pW7I0kVLaALMaDNGIwcr2JuZeYLPKgTZWCRcci18Ra7l2H
AtRfnj+ca/DHm+ttzKzzvxn1T68xYBVVtwPk844KdOp5lA9bEQsX25nQy1/B76dnoyWrFEH5KKk8
zJOD90SUK0puOTTcwY3+ZidN1vkooXLQJeaSSc9vmUHtjWWESE88JFSJXLkL4/1liFJARfj/8W6F
P1JD2AYnavxu4JVH6M42I8bOWvCgJsFLaEvuCofVJXjlTOdNkXZtafcZhbF4E6jQ/9JbrUl3ZXBb
UDhjfxMVOyXbGUbcR0mqWI6qZB+6Fd9WNvKfBGL6KtI1aj3NYR2m36IMCWXKttOHyPI1KWKq4bvW
Dv0OciP+hM/XJ/LMnjLlmPgUfQmvkoZTYJ/d+Ojpj2N8f/3RM+twCi1BmxwbZmUJsrcdiaMnLSce
r90iaLv+/Lm/Plnn3ljmlM6bwlGFdc+tGkc5a0M8YeGGNff4yadcKKlrUTArnNgUPz2re80CcTdS
hb+wAueer/7/yqgbtdRRNoMAFhhkZl51jjX1JVCMJQDjXAOTJR6kuWQilGCJG+N5KOOT7MYfiqYu
BAC+TkgyMSdLW7XQSWelNVBUC4OzCU5RIrvvmW7qiPXxebTN3N2bhVpiqxmpm9DrjYWh+XpmyVPe
ix1AXaiyiouZ/s9QveS4YNbqMTC+tQHLU+CLCQRgzHL2kBCUVBeftPhpNO/G9uKk++/1ufv190O2
J7dNT8hyWLouyG4tdPD6oI6i+taKJv7z//MqwRZpVHJNODghhas4D8Dp1clbJecL2LO53r/Mt0/f
pxTT0pJCbQHYE/Gi9COTccZ2b5poIWk29/zJulaATbih3LGF5+cR4tXo6oT9TgLN2fXOn2tgsrK1
wK8iVQ/TUxndJDE0dvUtt9D6FE/fe/5kZYe1HXJrSy1H4G1aah+DgdBJ/9CLZHO9ga/ZH0Kecl2y
XinDVg1Spk9/50X+OfAAeuT5HaWfePtKzx67C8aVyRE79GHdSMWPsqkX7mdf7yvylOui4lLRYBI9
nHrxT0BGix1g8JdK2mZ2FXkKc6mknhoiZKunKo4epEE5Fs2DsN5rLb5RQw9f0l2nIkhcCsLPzIUp
yAUip2VrdW85WvHQyr/R9mJXCx7hezdOeVrJWQeoo/QoF85YjyUl+TiE4iOXbQgR6AvrZWY8plWc
UCUURBxldioC8041tV92VtxUuvHP9cn2lxj738iYPPUoGpvMGFwqTU447CGBlUPEDTmhOCvtkEqK
1I5XRaEomx4S33n09a5eyU0vnsSgyG+2bJH2sVLzUvut6zu0nWimB7jr26xWtHovwj795QcD1Yqi
z6RV4KbhrWsJb4tFeLjt7Ur8sHEDuKmII+07S9h/cl0t/yUcApUAHxdoElr7T02B1RZbH/vGd2OZ
2KAsFlbz1ydKeVosivwss1zPUk7wGY5tjTPsqCV77Pl+VjV3YgAGC9vS3DhOtqUhTpjgTTecvPzi
OVmsKyVdF+rH9WGce/pkU5KpirbzyhxOnXvfxGdbfw/S9+uPnltDk4NGrhN/JqjCQSD7oSj+pjT6
YzzcBuESoFD5Swn9ag5Ozhr4c5iVHPrCSQa4B6GSVhvTroaNltTauZcHHal7423HQsGyXDLd7GQN
WJeGTWMcZC0d95HwtfcQK0Ksf1AqtUqkrnAORZVE5T0RtVYhzNFEm7C8FG8FBjCVmnLdVQUk+A4r
HRgiXeqCd+rNk17mAfUkOvKlnppzXwTpTWVCWdFK230eXau9S4aiOECIqp+bRriPg1rhvxJaxra2
sQpN8szeB9zBtjL0yLXZqh1IErCY2BJ+uEKtiUql4XFEu70aSttiFSjdtvbS6BTjMrgbyqp5sTNp
3EZqlVLJKqKdj8phjbRmeIXT4qNlh/GAOMdDctdQ58Bp42i6IjpKXsJTy1RE5xDg7hu0IO+jHq3Q
prLfsP+tIyU66uh8923C3681gZ4edai/CzK93aki6dedP8avcji2u6RpZCRtZnrTlAqCsDKSn5Ga
ehuBlhSMq1o9evjLA29ADhR3ZfrWmPYfScHIWZWIs0swIDkZorf1kzE9mJoigEN18knXU20N2Tg5
ou0w3wJ0tL8KV/ZfhdUamzaE2mQP8p0fZxTs9HG0i41GPTRV+G9hkT+I/S45pLrdH0FHwOPRrPQ+
UoPhEKT1sCkrTdnKFP881UPNeCsDDsoBisitnrBLX18VMwtuWmiMi7nZ4rKbnKSRfXON6Ftaa9II
ByUdc+XheiN/g6JfLIxpYbHSXdIt2WVZ93W4g2XgrwoBwg3qQfSK1633By/Mf+3SvBwxMS8trFjD
pRMPpywS+PHmtX4YctN2XHThZ8PLAfcbfrAJMOr9jRa+QtQaI6izkuHeGAJ8Fy0XUJSFlW7Vxvb3
zqx/kzKfjpRFq1G9YRmWI0f4E6vvrQrJoVNX1ztpZn+aWk7AYjEAHHCTc3Mpv2j4i/ZhDP3iV44z
L3UtpZ+uv9XSNDYeWmlgMqOqU5BV6iktDRDQrGTzRZhp9kcIsD/famha7h17RYtCpx5OTX6uqMW/
BKGsn771ev3xc3P30pOfx6MrS2F2YXnqsD33I/fea8vXyCt21x8/MyDi0uynx7dCHqO6tQmeeuqw
KpS8oOa+f8pDPdvWhZEtjMbcW0wuEmToDD1NuGQhEV2ZeEW3AV7IS/z+y1O+WnmTz3Vdm2UujJSD
qlbuCnTSfRz8/l7/TL7VEkRyfCErbCDHknXw4XvaBqXVujGCzfUW5o7Z0wLvyg9jngZ8IS1FvcnZ
OHYGBViofmgngIGyinukP1TgQzeuFH+nIKRe2Bm/vr6Y1jRyINAgp7prVyejScj6YniXJaAIwZ8h
XAh/94G9y2y2zCTZ+bG+b4U9wveQqu/MC1NMwwdVLKjBHNKYmNfoHXwpUDaF5MsfXYMh6Hf2HNq4
5A0+TfHUrvEuCav6ZFgpzD+7eqry6vmCNWr7fCEd9OXJlDYmQYR4sPtk1LvsFMY/m4GUI+lK/CbX
YS6t+PQt9NaX85xWJnuBC6ZFtlAzn+ok3JJpPSSG/XR9Fn65QHn0ZB/IK0gtMP+yUxdorzh1A1Ns
3oOk3l5//Nw/v/z+aQxQXmhlkdvtqfPl4MbtTenQG933rEHE1Iw5ipUkTdsSj8pS3MtDliBCRz9n
oMG9/vf/5nX+s8PQPZNtICT9jhd4UAOt00DZ9GNzzgYDWh04SUcdu/IGo0kk32JM8PhGNN9x+9uF
ckrJu6Y2Kw0u1FtkjfKppy/2NfClO3LPw0IU7us9xBRTR81qRD+DFTD/r9vk1YZ0cP1kZrvqpq52
mX/jKQszcGaaTD8XTRSwcZMNdVBDr4JYXY91vfI41l3v55llNJUBJb3udQUEHKfO/W1YGRRqpHub
o048PCplPCwM59xbaP8/G2Uc1TlmeqUjNPvVAEKKDQ4ACmMpJXXZWb6YLWIyWxoPhSykuMKpB1jh
K0BK0v0w5NKfQNXQshsKEB8u2Jm7owSn/HO972Zeauq3VRiKp/uymjpVXfv3A7cBR+A+eiyqcVjY
5WaamMa6BmvwYHn21BuoD7X2Uot3Sfvm/jO5VcK+MHok4M2pBxspS/0BRspmMfQzs/1MI1mNLAwt
sHLbScr7vEw2XmNtr/f6zFBPg1Yaon4qwNl6hP9YJDUuKRF1RuNK8+4sq9ykgbqwNP5WFnwxqabh
K70eFDuspfrUrKttfowevVP7rGxQ/e/8HVzjTbfLjrZTPes31qncc7jeXH/FmVGfBrXiSIUPRgXl
SXQ2wLx632nl1i38hUk1NzaXZj99Gpo0rCgM5/Pcl7eJ/6oO/1z/23PPvfz+6blxCazGCt36VHfB
awJhymq9hbDr3KMn+wdSoyTXFCBMjacclUuFU0sF4/W//eWBHKXLZO/IQffJhqrUp7R4sPiamR+F
e4y0hc6eG8tJfKh1k7rPTP65Wu6wtCN66K1de+EGPLcWJmu4G1V4Tnpf47I95JuwGqKtb6i/R1/V
brzWM35rWZVuwdNoC6fXmb6a3utVyRyVxOKrlw87Me7gwXT+Firq9ZGY6avpfV4FqwRviZo92xw3
1bDXygxw++v1h8/99cmBsVWxRlRUDhQepK6VFGfPius951W06zp/qbJgZp5ObxZFMGRylSjimOFn
5pZ3of/2vX8/GekhrquyNvTCadpgzZxaxbG+Zssb7YXumen7qWK0rCAwJRnk4Lg8FuPLmECBy5c2
tJlumSpFm1Y1DdtWC6dqijsIns+lmT1e75iZJTBVhg4xVlxKzP8GwHK6wIndzk7WWWvv4Koei6h/
qnV/Iek+c1iaikJbPw9kCoBLxxcggCnfhN+60qCRtCOTacnwea6zJttz6IdSOo4gXMvG/yHC6Cg6
71vlZ5DSL21+2qLzXDYbPVcY5bFSDr4NtskOvWojyiDYXh+QuU76z1ateWHoV5woBbh2ObXuJVu5
VxTzpm67XVmVS/v2XD9N9m2l64tMhSdDqWRzwBVeXoFJX3IQn1sOk21bj83I5aYsjiWY+3yIX9yy
/LBN7ztpK8Zhspw7s48g043iCPmpaD+CEeSa93R9AP5O/S/OLVN5qCQHHoUHOsW+ppYe0qKzDsWo
wrbS+rKJdoPeqeDKh8Ba55R0/KPAVtx6vtvd1KS2fspgg/ALy2JplYYhcmvDkh8KrAGod05hekOW
edATCM9WJGX/GECTPRIFOdXoBWYuuDhWPWHxzAuoPYa5uwotE5FhGeflrSb0Ya2NSnqIFBUZagme
+tBVcvCvrgdEJDI9fM/8IOxWTQr6YFX0Caw8Y7QPAymQfeCW+rgyw8F+VqJu+EfYPfhhCFfI0CzF
PJqZEe3xAUFxkoOffkk8fdyk5gWMh8b+qYN/ee/JA3BX6JQb00vKdSTA42t5NYKTLuofnh9e9Lqu
hWtxbFCzXVb5CzR/f6NXCs4NFIKcdMXUF/aTmUk2lRJpeVvqcjHmztgZe2wGonXTjPmqj6xy4Wwz
sztONbjKkBRSRp7FybQqWicB6GTT8G7HaniFSv1jbMebJCwXDmkzK3+qyHWtBDKwIVdO0OnVSlKl
uzgZo5WkFDeJgGqfJwvJwrngwFSL2w6RPKZ5LY5J3HMddlsz+MBhST10Zmk+5CXokkbEiRMaef+Q
JJd6ZwtR+clL9OHYZ0YKg4p80C7synjfRiUerTgrrAE9dAt/cWZzmsp59cQb47gdLqAxlTnrwTXO
c986XF/icz092cZ5LrfcXMsdeyCoprqtdZ/AjoOPJBc5FPI6kQ+Jbi7Jhuaam2zppriwsEixYIrt
5VtWZvysplrvkI4cH2tZpA9+25dLc3autcm+TuIw9gBMho6FdzvR158kyAlfV/5jj3CZYjHEFNe7
cW6QJpt8PUKFp0AhcUwPp3vfbfobkIBLU2DuPSZ7fIFWfBhSPXcKTybPpJXBPnWH7COPh/o9yaCk
t3YuL6y9mVeZKmXLVgMiBODRseIchw2MatYU+YwLx/65jeqyvXw6Nmh6FRkazHHHkqNtFXjHUQuP
FRfv6+Mw9/hLD356PNG7mlIkI3QSezDv+qzT/rQGrHchC2uhYG+uicut4FMTke+PqZzhNYX4KNiL
WpVOCLaavempYv29t7g0/amJwB66tDTNGKqvijNA36mYzmShdbb4tCx8MeaG+fL7pzYg71Nyb7aJ
A5sv3cJtKLehkJYyeHNPn6yHzgXbVQHvO4pCDdYBkMJt3qnZwpln5gI2FZ02zKDWIPTgUJG1StOd
aZSrTqd4YGGSzjx/Kjnl8BGXbgn4UjaABN+obbUeIBNm3cINae75k0VA9rRraAEzOQmq1CoaxvLN
ZKHtORukN7ic+N32+kya2Tmm8tIqz21pVLgu4QnrcKi5dykW19vyGNX9XnGzpfqvmUWhXd7002xq
ErcJa53g75CKfB8mg76120DZaQHGBNdfZa6JyaKou0ITnRrXjsSxLSZwnXZb28PceMhK9f16G3+9
Or848GqTVVF1rUqluMmtO7F2fYCMUinI3oINH4sDMBbMZu5LjrumeMEF47Fzx13QPDUo6q7/gbnx
mnwfKYfqtL7jVhVmUfyRpUN954KE3BhSWG98uzBfrQwTgoXW5ubh5PsIMnM0U7ej9mvA9QVivexr
D0bubs0u3V1/IZsJ8FWHTjYCK2rdrrW0whmKeGWS2+iCGvvN6ncUWveGXXNwav8Unv56vbmZfUeb
fCkVoLKJ3JAdMAc/PWu56T9Stm09Xn/6TH9N1cJJT5qmYWt25LK5KwQkfyXzTmmmkC7yvaVv2EyX
TVXDijwGlRsZqWOErrdth0TZlkYprToIwJBV6+Lc4gmJS5WgaqqrQ3vhq6PMvd7k49nKTa3oCDkd
Yn393VhZLa5AYQsf1WjVHiSrmzzFvtKcu4Lq+iRos9vA9b3fkt9YYl3JiI33oRfED7WUdb84uqMT
IhlsLn1UZkCbYloXAk62CjBVzZw+U9v3zMMpwEBA7SHvGTFGrFWKE0y5NR3cM7qzJJfpRtZra8cM
SB8sCUoNRlDdwkfisln/d2ab07Sxm44orF1XcTq7OQaaeW486VmLavy33XXembf+IH1Li2WKqZYz
wdzEBk/rOUZxLIqTX76FbYxU/ef35vVk1wtKOR+Io4GpE/1WH5/b3t8rw4unfFx//syq/FuO+Onr
UNYCd84OGHIf/TRkAP9YsV1/8sxHYSrlLAyvVLWuzZwgcLdSXm5bA7uHRN1cf/zcH5/sXmSJbX30
3cTJsSG4DdtQOoDkXQrPzWz26mSzyv/H2ZU0R8orwV9EhNgEXGl6Me3xPuuFmOUbEIhFgITg17/0
nDwa07zokyN8QC2pqiRVZWWWNAc9oMhT2v4CiXxiRfxEwqMLqvSmerg8g5UFMrs4O9pDhUxia224
SVUEO9BOMXJlEtBs32zCKqDFhK7qfioPgCXGqBcgyj9f99uNeCTcuh9EOZF0yZdvHPJlMUhYjxBf
2oIGrC3OayB8Y5ce6JhBPB04ae3SY12Wsb/Qo+y3WA1X9tcUHfeA9bHAPCzOvdrNHyAdy0DDDRp9
tb9ufQy3zZbIgR4F2LNpUO9Y5oMpgoCVoL/O+M3mzBDksQx09eK8wHSWNkuKsLjy08bFoyoty6om
XK18G5BRlUNVTC3zxutgxWn/0Ly82dWwWUAX2S/dGdwF0E7poHe5xdy2tqOGx8pFL4DxuB34yu87
d9lZ+QF9c/S7h+TU5T3945j/HitoSvnbJhvQs01DiLohMoY9dPcqOz9p12vBjw2d1g7rJIIHH+0A
0NzqWfWhXRx1U03R9DR70E1KxjkAtL6oLUgfAtkcUtn88ux8jnvgJuNmpCQuhinb+LnvXxncwLiv
gkU8n6NO61To/OMQFGfRdc/Ipt9pr3m8vCLvr7lrAjLYAoZCoR0JeIz3o57dY90VbRzaLYtbDs2H
ucmuKrC6ZsltJIVjWQF6pEoqHsGecKpGF9fvbCMUv3+vcwPDeECs7tUWEcWZQxiGj1kautXDhHdY
K6pHBlRYk/dHkdHvl9ft/eDmmmU4Djj70oP2Gw2v3vcJUlYTCXlMxmHr9fD+Bcg1S3FcT0gCV5BK
BfvUTaFKdF86+ROpB8hqVh8bRW55b13H5OmaxTkV+KhLEzmnPbUOU8HPEUSKoZh4uLxYa3MxTgJX
9tBbEjOETbl4mlR171XWJ0wP5DMVVDfB7UnE0+Wh1vbl9f9vwpMrUaEYRKvTnvufIDjCUf9jX0Hc
slUiXfFJszLHlplCvMRSqVNPwS7PhAORWJWqSH8Mc62v83yz7gQpOuhoNWxKRYuecP+ji/ZCPvGd
g8LK5YVacXyz+FQo6KewnM9p1HdgE00DvLK7Lt9r+ZP12enyICsgWtesa7SFZF1J+u4chd8le+zY
A5pwXnvkYpsgf+EtqDbwtLWhfEN/EJdtHFIrVmBWOBpBoU4Gxd6zZes4CNKuuas3WSfXPm5Y8wzq
CXuIGp06LVpx8tvOUruGt/uNJVv7/Ov/31gwmhhc6educx6hM3kQLKxSUaBdrY6g5tWHrv1bWmCj
2i1zGaKkgoeXBnR3piSpZ8f5MqKV78Z1W5BiBsL74ngexL0u/7QVk/Fe3fvNL0PBcGHlgpZUB5X7
ph33Lmkfe7d7IVDxg6jQz8vDvH/DcE1WxiWycDYLLs6i0Y+LK27pPG+cdiuByDO2jkHyrtP2LM9R
M3ZxBlB8nMviZx2ppOmYgtib96Fq2Mt1EzF2kmSeU4UjGmA7BU02Zu+Lof18+dMrUcjsFsnyIOwa
tIGdteueGYDDDkTsRFUcICy8kcJeG8K4fPQj5I/GtpNnv5yfJ27fD45zKAT/3YTW18uzWDF1s65a
tJmIojqfzpHuIc/nNvMeiqzkMFXkOkCa678a2RubtaDw5IB0EN7UT1Bq7Zc8sbgXHi5PYIXh2TUZ
aCMdBRzsHd0reDlB/9pDqxluGhpKtx4eDeAFrDX4t/rdTGU6DYXYQbUZPc/+Dg2hICLLdwGoKXHT
3JHA3fhRKzchk7E2GwfqQT4Pv8kb91Bu24F9+m6a6kPkz/tGjY+znOKFbiSOV7zV5K91NLqzFlc3
Z8LFPRC1z/mIjsTLy7vmrkaCwKuLZVL2UJ9D5J/AlQ+hvO+ehw616NYfU+Z3G6a+No5xd5wte+To
ExZnoC3LuMhAzgZlVuhHocOkW+K8nDbuwCs+ZZY+inZ2y6LrIMxaifZ3GLTh3Ziz8d5rIUdRS2uL
9ndlU0zOzVC6CzgbwuYcVRVAsZD+AzvhFrHqSlXfNcseY6DQMwqxyTM6OTMw/fc1tKVJCLHnqbgL
QKcXZxG1kh7NOck8llCuLq2DrES+j2g7n6yM8KRd2noHFrvotqq5d+cV3pBcNpqVoGIWS3IA5b1B
LvL8ByoAcs2Pcw3929c32+UB1jbRCOuyg+prk8PnbVH53y00ip18VtPfyBeUibPUW/DflePWrJY0
AFkWETIQZ5RcE9J1v0CtVsUFV78c25K7PqQvlye0Zi1GpM9JHnCrbuc0QOfGLhuDA+hGt/oa17bD
+TsAexAtBs9Y3p576JLxBwZZ02HR+8u/fO3jRoDweRUpd8HHCR8Tt3yC+tZBXNU7R0FT+/cvp3O3
1B6UkNLJJo+A7yKHhb7Yq364Wevo7CULtETUdHu7/RVVvPjszmRg8VxM4XXBxqx0ME1H1c+wH68L
fjcFA+Srkg8WEpaxyOr/Lk9kxUid1/+/OV/t3HW8Ippoyoov0LUcvjVtHnf8PIzXvevNqkQfuaXT
22Q464z7UHNzPR/UDYQ46JIOysMMlp2ja0Vo0eMuCph7AVjbxm1xxS/MukDYMs0A1EE/v4saBHVP
QCZ/v7xsa59+/f+bZdNILoqxcAm4g4u7ZZyfcrCNXfdpw5udATi+su6XFEqEKVomT77eqnev/WrD
l92sgJwShKtTv87wAFbAjYJefkwu//AVZ3YMZ+ZDOdgurkWpLab+49D6HNLXMwUvr++erhvCcGky
j84wlMAZa9V8Fot1ai3nJApn4/MrJ4NZDqANImnV+sXZkdB8ld94c1dW067rttoc1wZ4vcC8MZus
hG6hMxOdZqxPwDYQo/YAMl1ougJ2eXmJVhz6z6H/Zoic+aVnS1ytRPScMwZJUSvuB0Coya3iwUbc
XpvH6//fDiJcxtqiEueIl80d1QXaLuoFMtyZfnQ4CjWX5/K6LP9me9GebwwToNfMChedepKoZG7A
LTyxBpAf2/7WEQ9V8/lL66uNeLs2muHTXhtAacGvu3Np2zvoa84AzzDklaGH7i6HxQ3PdNoIimub
ZPh445MJYtaofbQ2SAvRyjYH05OW9X0E/Uyr97YEwt4nb6euSfOYVxXDcwIHrJSg90tyC0zxY980
e3A0z0kbEgEBqca9FYMqdh3w5Peya5pf9ejzjVTO2qoaUaEqQQmvXAu3oMI5gN0kbl8Nsih2urVv
2uV2UXIj/qyNZASH0HGmtijAeAzkDgCqJIYc7mS7D9kMLOXC42muN3zsD5XvO4ZpliFwh4sg14pl
pY/9LTsNMd0dhvimTLKv0F0Uifu4pEFqHZv9c5Ge/DKuPusNAOJKlP2HFzJTfTWh4++clUzDs8GB
p2sNbubK3yJfXjkmTDLIhVFuuwF4vauSoSbym1pbPQsrccMkggwLtAaBTKU96+ariqw7dxxiWX2b
ZvH5csRYG8CIGJLV0SgKJs9zL4NjPVnTi2BRt7crWZxYK68il4A6tBEr6kkxPICEfc75Z0d+00Fx
9BsnVv11MkUuMSLEXPOq8Mc+SvMpa87CD4+ojySQtoY0jibQd+q9jVi+4jbEuBQIoP0XtBm4aeCz
Ekiurki6pfpNM/JiDSq1FIDOBMRLGzfntR0y4gHDU32sh8xFixKYWHBjDumNs3h7py+vu0CZxA9g
hRRZhu6FM16+7ocatYNd2/vNxinxvnM4Jq8Dmp2hiIp38Nmb3BcvqB8X7myEyvdPBcekcygFc4dx
HsjZb9SSIMsD6vOwIrGcoevYerza93Wwqcv7ur//xjDHROj0Ew/thYssjZyfaBXZU3d8yebqVNRf
6iwAhVN0jHj2oXbZgyfGvVfqq/A0jsn1ANIAVHgC3Z8z1hwyJtuYBfIBBZif/hhsvPHfj5KOSfpA
uG5Zr3sC/6xvSJgn7UjSyCYbJrb2ecP9FyjWRzCE5QyKwrhz7joIvim2VTpc+7rh+x3IkKTlDG7a
hcWnPJf+jsnmkzvlWydltLL1hsv7ljd6ZRgCKgX4ugq+ZOUP6LjFoP5GN0kP0KGdgFUquRyS16za
cPheo08Ncd5NZeAO8RhkOwXKvabiv0EXd7T4Zg/O2kDG+a80b8bhVWkKcg0PDJxLrl2ir1VnT0KR
/Su1yUYIWwkBZs89ycGbPWl0Q4myP5Y2AAZOfrpqscyme1GjUwJS6M154d+y3L1pqg+zgALE/Kh7
vhHB3g/4jtluX8ilzB1oFKDu4CT9WO8GUIDbqou5QKN9SeKBhxsrtcLe4Zgd9jOOe9LYipytgn3U
Lme3g+D/jb7Yq1ydOgF2+Y7fRLM8MeYcL6/h+yeMY1JJMmhWTBbEzFIoEn3tiZ+fWFiAX9cdDqD8
3DKCldKoY1I2LrRi/iwqJ83G+V64E9QnFVWJdki54zOjLzmU6WNn8LsfOSt0Ebt47w2gSBPE3jrq
Vkw+NCJFASJq6peuA0yqSOq6JQdXZi8Qh7kZs/aRFny60i6NiIEUb+SG3tCeedm3CWc6fwmzxb0T
48Bums4Gb0Pl640NXDNQI2IsOqsXKMeAGAy8woee8yIJZ0p3XQSoGB6e1o5QaE/Vzea9dCUl7oRG
7EAmz8P7BEcvg4oWiA3lXn7M92hHTGoV579CFnd37YO+43u0gm88Alfs1Ozxz7PcLzR6GlLdBwsY
yih1PtGgCiG4q8BfkGfeFjBrzVb/afjnY8W9GXZiQYsvzZVdnJQr+eMcuN59WKr+2dXC/9AFSIHH
YLEMXoAhJp/AZMkfpCbNxgXn/YMtMl2mqTzWETsiaQW5qt1cABtRO5AAWhxo2Vx2/rUhDI+w81bQ
wF7cdEId+msxErxifKrOTlGp/64bwvAFqxqhAQt+jNSbsl9gcL/1OwFtxpEcLn//faeOQsP8wZeZ
kzZfhnMW+DtufwZYJXYsQAWKH0Bqb6zT+8YXmQbPSJuBVh0JTO45cdjfOZOALj24kL9cNQnTuFUt
er9ThKTj4D2Vofo1s+AH0KqHZYgewQ6xYVEr0zANG4AGaRGiSqhv3jelc5xtCADLfg8y3f11E3nd
pTeprq53qNOVaMJs+vYw+dY+QJtGOz62gKQN1pWr9Tq9N4M0nMvCBhMsBCUeQ//Z6gRaojnEOKBF
NW4BYlfs6h+Gq4gL0WTIptnWdwpChaJ7tr0vLTi8BV82QvfaGMbFmFigh24ajFHVn2tx28v/gsWK
I/YrAsHr5Q15//YVmaDKqGxCO1w6L1UefW5ddqy8aqNpYe3XG56dD4wzh1OdygY3ofFXNwMgRLsk
HNQORdONNVqbgOHfjkUGAqrLAkUvOhwAv/USyJNt8s6vTcI4yoADRPf/MBO0wwY93WctKuAqi6BB
mC3T/ZDN/LdfDM0xaHBgl0isnua59m/5JPXLbNURFPHQz0rx8o0D8LknjaX8U6VV/n3CpWq/NJZ9
U6J+8zgwaEyLsbNOIQfLUTw0FYgkpYJwSOAXEEuowmO1cPtgg+kgoR619qNr08ThdvAw9Zmzb0NR
nrqA7Ue/+TkXkT74PMwf0ACrkReIKEAl+G95hFB5/QW9yuRYOqPaiZHbbbwInZ09NeWfSTiA91dE
diIlXw5AKmZJEJA5sRfIVUaZoE8NKIY/O4Si29IFnkpMk7tjYymONgnLfcDs8KbjIXLMzjJ0KFvY
1h7idOMHi3TuhwxIoI1osnI8mbBTp+jDLgiAC5y8l+VV7o3cRyW7LqabkNMcefiwnVC+sC0oKHOr
k3vIDS7xUhI/pSOdflzlgSbatJtENWSiYec2Y2drCiCDt8U2ubY+RiD0h7keWQdYbqY88GB7R3vg
O0vmyeVfvuIb9HXYN3G2hbRZRDOUhLPGOfeZ6+5gVH481mEbU2Q6DnUxbjV9rri5CTQdXGoVmcPZ
mdnRfR+QB7IZydc+bVxySIeic45e1bMEHx5IlZpdo7x8w4pW3mwRNaJgCJHVnOcgrOuKKWFlPd62
+eztoio6BIN9s4z8jjL5u7QLkdgImBuu8X5SIqJGWFzIGKJNaYDCy2IFRyXt/smFXudjJ3N15h1i
jeW0TtKqWd70OtrqJ1yzODNcopGgXgqgQaV2ngZXfgn77MwBB7lscSufN2G6uoyaEC2LfjqNxcvI
1BNEF395aqvD4P2nUmTic1VWFaKSIw7DwFHPYUHRhwWlhnu3B5mncHOQRRQNKGOIuwWc/4P3/zdv
GJnYXNKTKswizKhSoQTXaVEnSrXeofXQAKkmYIAHNOMdo4nzUyUjvuOvj1507opvpGDukwMu4F1m
IR9HdQYSdTto7qFlG5xQxijvR42WbzxN9J1fIRKPctY7q8yW+9ai3U2P5uPdEhTdKdR1/hTVPTll
wdzeowk5vPXwkAJGwg9jC6r1H6LaRp+10NWt0qo/LJ2cDiELo4+Qh6h3cojUnqPX/Mjy3o+bevbB
uNCMu2HidNczaKLvcsU8QKPwIAzCcEDQsL1ncKdNycCQsbBoGCSeIH7iuxM7eOMkz6VVZ/EMEYRY
efV4E+We3EUF4IHZJJqPAIT3n7PJDk5tQ4pEQbzoAB1HnTiR1x8a8NEki4TICpjm5g2vWvNmk8Jl
CPqlQROKA5x+9jJiHGgMAOIoBxVP2XxXV9knq3VvZJQhFyOGT5fNfiXQmrQsQdChGgd2YrCpeg/A
kN9NQ8VjGVCZdASPaG5vFatWSpyRiRDtIJaly2KmqdYiGa2jF7SvPEk71Q8HBtnoCKoIThE88Fol
41Bt8M68HkjveYERgvs5iqwZ94R0qGa5Cxehdn4ZPQx2+6ycYavfaW0UIxRbi+pARCHIWbdkz7of
RD0vcx1HVb8R7FdOEhP9qYdmdqnXkXMBMezbMWLlB7ewrI3jdu3nG7GVhUPNSTu155lAO4BlN8Mc
/nJ8/d2u/afLhrYSX00+FmRJAqjetuTc5d/DYo6jHqTigD1c9/XXsPvmvhD2upbOhCa/lk2/KaSA
I0jmTsHG43Xtt786z5uvD0MwOEgG2mm39EFCSFk+heOUJQJEwRvV4pVD1QTMl/YYDWOLMiLaamjS
QoWoiH2kRtIhsMpp1/KPFfKjhNjIP3lVtIEpXpvY6//fTKxydAHtgIaARVQ4t9TLemhO8zmJcse+
cu1eDfrNEOjIHuoQGuGpdIq7LJzuw7nYa50fL2/8SvwyKYcjqHrkfek0Z7tqKp0wK+SJJB2Ex8NG
P9ivxG543kxbVEwrjmJCFSHkrnhHc6jVVv1HDZFv39E3IFlMRm/DFVcc3QQsRhAz193s2aDqEoA3
5S8+Ryfk5cVaSS9GJlIRN5x+HHBjSyFh/gTBvhdn1PuZ2tYJ53r55DIFnaG2Gw9cKXmImOs8uEsQ
4i7H+itNzoiU7rQEstSQUdf+0yS+8/Y/Xf28PL01WzAupjMRtAnD1+Sp3YTHOir8JHLRneuNkCCi
tGAvVkajjaTw2mBGyARfUoEYUCDiS29fzp8pe9Y1hMO8l21t5JUxTBS7LgY3o6y203HKSVwDNL8r
K/+5t4fbuq66PRP8x+WlWwkEJo69c4jt9jxA90Y77Hz+JQus3dhskcCuzeP1/29iACR/aFT5aFCf
Vdk9cfGKkHW8cSdVPn0Qfd4mRT7K58tTWblpm7B0mUcEqu29g/LNB1E/FNS+qYL9iLZ7jgSO2oQI
rk3KiJ0zNJUsqrmTquw+mpaENfdQL4tVXcWSb6Qb17bFCJ6Fx6GexKHH44XgoCx6WT4FXdgkViO3
EG4r8cY17kcTlbYPshEntcH0dk9zN9qjjWCrP3BtkQxvR1eQoxrqkFSjtFh2EchV0zYbDjIHjQ5/
vLzja0HZ9HsOKrmpwikW+kM6Vs1NkEM4iFXiZnL9X1eNYcKvgxCc0c0w2anfDy8RcPWWMx+KLrgd
HXsjOq/shAnAdnAtrunkoBxqW+2NDMvmQ16O9em6CRjmmldUMdEqO3Ughaztn0Ot0Q5axcu8hR9Y
MdY/GLw3Xr6gnmoVs72k5ciOcOrYkXYcWtbGDXhll032lVDQKBu1X54XEFN2VbG3cQNb3C6ut+pF
ayMYxiqnCvT/wivP4SsTplMB/ajjupL/BxMtAt47jxETec1obUFjLIOYKZ6RxO7iIBx2YfA7q7da
R9c2wTiW5GT5pWZ6Pnvc53vHYY9oNXFif95Kiq+EVxN6LdQEkRlW+SjaB49d1tzYgaWRJsjPruf9
bDx2i8L6xqV4ZTImL4u2gtwKWNGdG+2jlmNbzwyo9Vbww2WfeF8vjUKU/e+DqV5GkNF3ZDx7x+zI
Tvq5Tcf76YN9ApJjF+zUbtk5h/mWHvgJfNr35NQc5Ynu6f7y+GvzezXENx5TzxHpdIBitiDfwO5Y
km9abVy719IJJiS7o0ixk8H1IGWa77hEVScIYcpaB4eeLDkoYgFbApgkEY28BS/BBmZlJYj9YaR7
M6VBgRiJhALUIozfdjn5rAVq8tctl3FUVX0x0pqDOrLXYJuYkZwin6tg65KythmG91fu0BGw8jZn
ra2kdoswhs7IxzbINnZkbWWMUwqpgElNFL2PixLOnkBROvYDvCmvWxvD79HsOFVODVUcXsz7YZrv
odTRxwpMSZe/vxIbTSB1Zy2ofFrzch6h7epIaAWG94Pb7QWahC6P8Icv6p3gaAKmZ02VCu0qTDPa
vSjmZjF23P9gi9z9L7JI9XkhUX8PrrJoN8tI7GVpAS0WiWg3cUenZEFhX3itfCBBFdgxiizLyeKE
PnreolU8Ws1ny0UR4fLPXVsQI3SAwDj3o8FdUtKNSSm8Q239B7bQU1UW10UHE4MtVJg71G5Iqhae
72atQR6v3C9kWa4c4NUT3viqUDPYGeswSGcZNIfKH8qTTZsSNq/bjQj+J9y8t6mv3vBmjNKuLVfU
jJz7L+4Xcbe8VOlU7qs2ll/09+E+jb56dUyuAqxG/2Cx/crKhc+cNB9qdkBL80uhhjBGefV3u1g/
r9t4I07knQuq4hx0XqA0SvyhuEFd8MSQpV18d+NtuRKKiBEq7Bx3crRQkdTJgVOz9d5X7FC2YmPf
10zXiBU+GvysQAwkZR4EqAU6g+Lez8bD4gPsU9jE3sD2vh/xQhOB3Y7hssw4XtPZAzRdqPIJ6LSN
Oby/RKEJwR6g2GvLxcYSgRwmVCBtIXmCbuyNcPf+uyU0Mde56garAVF8CjmwGJKqO7v8MpTdrpDf
QmdLdvH9fUCZ/G/f8Ii0KNi1ado5kAbgv4Ap3xHrfph/XbbUtTV6/f8b35sdgB2FXGjqNPMLBHX/
cyB0HOci23DutUUyfHvqUWupvH44e8S9yyrrOLT0kxjlqepAJ5+317EjQoH973lUVZtHTVTaaV+O
h8YPih1KkB+HwdpYp7V5GB6NK/PUWnkepPZo75r+hQIl5kZAMILJplTDRuJrbRTDqVumFtJqB2h6
jv6uYIz2Xec/N330XOgMrXJNudW5sbbvhn/3vetr9M57ad7TIrZt/tl32qPWV5aqQhNXrfJibF28
xs6WBHlZDDGWatpbet8eaBj7eNVsbMyrIf17eIQmyHpwCFl6Db0xj6f9lNDqOu82gdWZVqM1Qcz2
7FW/RfFlog/h+NLE9rRVDlr74YZnjw4lXq1a9OJbPo29QH0dZLVhR38ei++tiuHWPh0kxCYp4PMO
BwsayIvmHwH1m08lV/651Ui2oVt49pbdEv7KRyJ+FksNGbhuuPXcTh7KMiRd0qnwuQsd8c1nHbCk
1gRp3NiXGU2kLq0EiMP63PFuOFyORSuxzoS8kJHOjE+gPujr9tA39a5Qn6bBufHqx+sGeHW7N8EO
nSWdUJUezopFd6A6Q7tEVcag9UsXZ4tebcWxTLmjcelbfwRl37nv2lRKCXJw+sGahqtSNKEJeqns
wmGQY7GhvkDqxJ599VM2JEyB5B4OtPSa4+WlWpmGWWKQIOgrKsIRT60QRfAB219GxIkbvyg2qq7v
ZwmomYT1+3Cp+DSpVGc4cZwvzLZ2+DPmXyH9AwH7KLk8lbVxDF8QWQTqGt0OqbI9su/C6Usm56cx
Ak3WBJJbC9Vetvhb2qDvuzU1iULcIqdyIU6f5p7r3o/K4igo8+6qiyV4MP62YEULJ5otItNg8OMS
wk02uy81TXp7q53o/SOIusZBV/fgX66yTKQF7YqjWFzn2Qal8QnH0rKbHV3FtavV18tb876VoaX5
7+m00FOyPdmP8L/yISjGD8McHdCA8Ovy598PKOjs/PvzgwWxbTL4Mq3ArPkCYrEuWTrHupvFmJ8o
uvc33nkr0zCdRRNV+4zTPm3GUh7n3m2T3LNYIoM22PD7FWQENctyBcWRLUsInHnc+1l02W4S4OZS
DZpE0PKXdTImS6fjaqyLWNTOuC8V26JZXLEJM7HtQ8tJkbwHsWLpPs4QBOh0250kOIWQQZ+/eSDR
3jgCVlJS1Exwi6XxQik7hRz9XMYy8wPcEvWv124VK3QP0KfwT3qxUrAb/hzd5tNlQ3m/sk5NchFb
MBD3E9D1h+My3UHVqHgY2yXYgXF2vgUcRRwb2vW/3dHrX7LAizY2dSUymdlwJXIphxEU/sySXdLW
FRKYjfcgmhY1QgblNFYlINXZSLutWakRO8pIcXuwCQQDGmuOwLHvsaTupzxxKxdg38sruTYlI3xM
UlQMeGWZAoZ504OSeIfezTHuMv6U+eSH9qOnJZRXJbSomSqfa1yg7BIyhmDw+q4L60MLZTh0QmzV
wldiuclaXo5TGYIUt08lYac2Wh4WlKIvr9PKZpgpcmtWgddHCtrOqnl0Ag4VqrJ58tl1UEVqpsU7
zkPeVPjpg/0o6OfI/lrzl8s/fSWqmglxt1kA1J5H2BHl/r0O0GbS2Vb9E9y+4wkcPfbGFWQl6vzR
bnhzWwMJj3KbAdJApQrbQz6X1c+58TnZReD63NMy1OfFHqeN0dY25PX/b0Zz5zwrmCDBzViSw7jY
B2Q7jiinbzwnVmAV1Ex6Q5rPC6sBslmlQCDNK285Aus47uoFtWHo/7J7vAX8VLZeeJqU0ufBinq0
wDjFQYQ6SC7v3dqaGjFgJvbk1Q7Ea+hMmqM3Le2eUD19ZKUsb/M+81JizdNWMH/96r+vEPpnLd6s
KXSLbHQLdf6NjsRdWTZJ2Tt7kJjs3FqgC7C9ydECZbWg52ndh7x3w9ip7GSutxhv1/bUuF5ES+40
yFNCEij0nAMQP/4RPAzVzikLe+NJsTaEccVg44Rn1UJ4WlNQsrQ9mPeQj4XSdQTU4uU9WxnCTKsH
OTgv7GWqoYqXqdimojy2gFHHYVBvlWXXjl0zr+6FowpyVQY3bq9/oXTigyViuqtq9kPy5jvRy6Gq
1Itaol+l5U0bZ8XqqK9W+sY+wJyb4/1eNSlryh/Iu99NnX/vyDJGT3GdwB6+tlGWODM9Blmxceau
RC8zY64WHwSkQVPCJnwwbxQ8HrMIqea2C2Lt6i1BhLVhjHDiEdIwhugFvvr5xFz5Q4vxU+TWz15/
XQsYsgV/rx4pyhp0nEGbDjq4g3DBb9vOimSE4gBo76tghxrbvBEcVw7Cf5LmEvkA0Io0qbZr+0Zl
ok9d7jUbQWnt68adQYtsgQam1abTXC13OgTnZ+sW3cfL7rP2dSMI5CIHF9OsQF0WRffdjEYXIR4u
f3ptkw3n74oCoixdALFCC6Qe5bT40CTIkIqn3fcs3OK1fX8USD7/vc9sKGnA+gnCL8JG6xrJq11u
VSpROnLiwt70xvcXyjfT5RJFtMkKnQZw0pEKULlUwSPezWFiT3hdEsJEPFeu3ket1Me8AjIB7f9t
0mkqEl+heWXW/rJTUSk3qqFrEzfCA4D4tFIWBF14Rg8ukgQF0TetdQ+hpY0I9H5o9c3surInPukZ
aj2R/R/PHqP2k+1t3E3fvwj7JmmJ02d1OQVDk/JKZGhukNle4Tw8V1JbxzngyxgLS0c3S9iq75fN
cW02rxv7JpyqzEOzd5XxtJiQUQzbsIoD399DbTi5bgDj9tD0qh0Wz0NuwOuh4aPIr9613d3Mt5Ku
azMwI8E4RE6NbGQ6cpUnAa7fu97VbuwX0YZNrY1gRAPiDKO0W9y7x6j/lAfu97wuH+ss25rBmhMZ
IYExXThFV0LVrujZQ+WE1V42g7NhVO9f33wzqU6nrLItFzLhHiDZcSutTyqoD96CtvuypbEewo2y
zYrrmVn1AgQlfST7OnX8+t7S4XDb0xBXm6n+no/a2oif7z+7fTPHvlBVMsaDKi0I8W8zpPFBQwxA
1WdC5AIEQTj8hnQO3wm2LDLu5Rxu3NrWpvf6/zeeQtVAiqmHGqDvPgn7noUCcPbHpdpq3lyxMpO1
xHaUJgCHBTe0+1RYj5HUCU65w2UvXDExk3jB8odATmHr3zTEHvd5Rqf/cXZlS3IiW/JXxvqdO0As
EGPT9wHIvfZFKukFK0mlYAsCgp2vH0/NnRk1LSrHZNZm6qrMYon1hB8/7rtmaLILQ2ytaRZzHNFy
l3QEkWBR+nBSuI3BhrD8ClZXD+8//lrbLOa4PbmVGlvPO6Q1xGn5Uejv5SU8cW1+LGZ337o+prdU
RznXziNhIj7vxePG1FlxzQ0hAUwN++f3X2TFow+O7n8dRblPy9L4NSwhcMYhgatZxcLGG+TO57Wp
t67n9SYselUh3cVGqH1pUB7TUGJfe8uTId9YqL7dj7yr6IWzwkoDLNMDHBJjLVpAHGI4uG9rnjR7
u86yHcS9u5DEZNwmylySdlm72WK/GZ10SpO2To8DtIBlqwL43gaslQFFIGRll1CylfG+VJ9QMI/h
jeXXRyItg3JuaHg20r2wBK2MxqXmRNdNvXA4mOBJWuxkV0S+devW+QXIbWUyeeeW+2mdka3r9Z5J
wAj2i28udFsCnqhvk+Xts4vWeiv0GeYtFrMeKDd1wJo4VL0X73O/dKJkKAiwxEqw21h3zi73PGTr
wHcWo4WojdX70s5QfG95IPwFKSSwoGiknPEaag/8wkFrrWXPv//p3TlhON3jDHJQsEtqvTdUd4Ua
1sLvT761QbEYe6iDylCO6onD1OcbVKgccpL95pBYrIBQvM2Q5TL+Qdr8UBgHlS3jdU2cC8v3SmC4
NPkq/YSUJdP+wfWaeygzOCEqTva6bj/O9Xw9WTCRNuP88n4zrd1ssSAWM5d1nfvi4DdDLYISp/cr
Jxs0DGy0FYGX4cYBqfP+qIcyuTDoV1IVjC8akCOcsgkEKCFG+E04eUinHjWyVZTKfAPDNHgApZui
TyNq2V/IbH4vslt6jvE8LmWvBFBn1C3fMl6YOwJ7gMDP9KWVaG3BW5zExqpxrbGm3gFWmZHKilB1
n2BmHWTsac4vFXetrBnLLLjDZ1RXjQWGX0HGYKTslJfmvq+6cKiSC5v8jy3q78gcW6o+xP7MAJ27
QDuJ5VxNFiqbPSezwhmeEEFS+8lbh4rYrU9HyH604NAqlDduu6KyEA068kkiRYLTBRrj4CaN3DQ0
bm5nizhha9EEPzr51rZ6AtgWA0B5OXlooAPyknVl/NDGjnf2E7IONEmqmxyn240tGicquDQYqbaN
4hWptlMzwOwxK9NN3MX5x7b1z4Q6IfZNXdvAC2v5NOZ9t2mL1IMElkihjjHXbaBt2I2fOWVNCj1S
leb2RyT+5ySwuwFchkwlOqS9FA9FQ6Yb3hTZrs+Vdz3NNbKQxnafrALuH5OtJCTD1ZxHTuLzAKLR
lIa0AfPBlIMVDXNd79F+VVhCx7ffpqbiJFCqS+8mryvrgPjTEPVtjfwHU8nwuXUEDrEKPgZbPQrH
DZ2imK8mDwJEqd+PN4Pp820y2ubC5F8LUJZcBOi1QHzNUt4h0Q5MdEHG4lHL+vEW2inxgQ/GPVVd
CWZ+OiW3Xj9Co7Sph7ILVOPHH1KDs17Q+/4lVsrKmr3UorAZqv4zCKNCTwgIT1aRkEEM5kLks7Ld
LBUnMsgPCmmn1sGk7JDPJhqluBepuLCorT37ItZLKS3shLsxyoXcB4XkB7OL3ftr9MqTL1UliBJE
kMn3USVxgE9M2CgNwYH+QrusLCdLUYm2gCjATO0YWLsduuZV5G2Uuzdu9vT+069dfxHiOJ0iNdwX
4wPtrB1roIJP73QxbDrbudD0a3c4//6nQKKnyewbOsUH3bc5CPcx5ILm+Qb+Nl/mOfn6e6+xiFZG
dEAiWWYdYhgmaYXJ0j9WzXMJo9/3b/Aj0fOLJXcpbcBLWNZO3Rwf7BhWYdZAyJWbJjJ0vSprYDE+
2RHMcrKvnRrmbVmoZDOBOnmoE6u+n/uBbVI4pu08i1YXNsy1dl1s07lySrd08cqqT0MU9EdJ+6VO
dWBlF9p0Bd9nS/OrugFB3+06Cz0HfLSlIClkSXMtRHlIBt4EjU+vp7G0YZknq8Cd60vHoPOG/Ku2
XoQ9qR4oT8vKOvjKvCSu9wXuVTVcQRXqKco2smJrCoZhrCJRXcx8r03jxQox1hYzmAPxIW6/FAJn
PdQCzRdacqWr/iaMMFdSTI1GQ/J+eOC0hi9HlnppAGqTG0GV9ZI06NqNznHkT3MNHA9nYITEh8l8
Mfwtjt3Ade70cCmjvtJISztBjSIjS49YjXprtkOp/f6xzjS9tbvxEjzy65CXLlUwYuKYoRswz1zR
M9gGeM82Ya/debXQ7p3jUSfIRXXhrPDr9qJs0ekzCudQQOXEh1a3iFxqDLaZhmXqZwGN+9+Dqemy
+xvB+9jhLD4UOXaJTOUhRI6OjShe31+bfj1d6NJLEtlXy8R+IY/ENQ+p8ouwd8m9PZk7281eEQHd
STK8wn3pUgXiSh8th4EHrZVqHODPnueZDpDFelJ5fz3O2cnpk4cSuFCrLzGRfx2006VqRmmNbY3i
X+vgDKc8f0sNCzlJYbEAJfy2j95vwZUzD6WL/QMuvrQ76wAd7VL5+wQS2TdQO7JOnZJVZDOIBAuR
zyGxvCnykrj6WGgBY0Lmm837T/DrAIUuTSh1nTGegsNw1Ip+kUULKxpRXhjl5NfTli4VNEZNiqqD
9vdRG+UehZ9+dy1Wbcu4qo4DMLcIqYcdy1BeMbkoPe878jppq97A4QCUtKG6tWwvdIh4gF3rEBro
raLalD+kjbmCKvBGu3AQMNUBsDMFE5pA1giaMrmfvbC5h+qQNwICpld1lr4pPkaTU+6mnrCNmO05
8GHzEr7fhmtDZQFNpvCBZ8BX4oOiIz+ygeh7qx/qvdRU7ocObiBF3ZMLYc3azRZ7VDVJJLiGGuMS
WFBk5V11b+VTfvQt35zopLpHCR/Z/ftvtjY6FusU0T6dZxdvVgkA67lzmrh6eP/SK2NjKUBB0zzx
bebFB49knzMefx1IdjPCpP33Lr/YkUpaas8zSAJmzUuhHNRaN1fF6D2+f/WVTli6J2K9KzNfSnFQ
UJfYKz+LeMZveFY8NsJ0Qcmd5/dvtLLiLcnOuZPOaU49/xCbq6aSASnrKEG0LOwxhFd6ZKrfq1Gl
P+bwT1v46FWaTyW2JFdPxdPILD+SxKiP8ZxbF4buyq635DgD2BN8ogwym5gmrjXtBui3IR19z5pL
uslro4r8NRDx8pFrMPkQ8Uj+uWbdFHrQzg+NRpXY7/XIYrIj88RYWWEPak12kxDzNS/aW0eRa/gb
7dx4+JiTS8Jca+21mOpzyVqGXCMOj8UQQpw8yMPJqUM9XLKZW2utxfQuaA93RLtCgKBc85wM8/xR
sgIy05mXigtBwsoSsiQ5Q3DYHgS84g9z7O7sjG2lIz693xUr7bPkNg+Qly5QNhEfRrOHF2PQVZ+J
+ohQ98K6vtI8S/7ygBzvzBycIL3xUdjQFau/pc6X9599ZQVZEpbToTRMQ6HwUJAk7Aiq54evrHyT
uQqoe2HxWGuf83v9NKVRkTdmucAa6PuPiX4Z225b8kcSF5v332Gta8+//+n608xTUrkNdge7vJlU
coKuyIWlYq3pF/M4i4lf1Q4uHcPgCgZmYQHj9DSdLvTs2pMvJzEcyVC9iJlVdu6Bdf0mzS4RONY6
djFpC0BmjKAS4pDYLVQru0AOGdiaY0ArDSD9Uqp47TaLqSu7Ks2tVgK3cr/Lvgto8cUw3Eg0wMkv
ybGu9MKSbUzt+Rxyo5nU7IZ2CZz07OGM7ef98bN2+cUe3fqwnnM5BZLQmUcgFx9YjaOXmcavv3f9
c9v9ND67yoE+7sytg+jFDbNQUlPkCgRZk1wYRisTbEk1Fv7scL/TMTrhzfMeXDYFmbx1xwvleGvt
c/79T88/ymlqeSbkMR7yLOp90E9GuwKY41ByAdFfmQh/oxczaPdoH/BnlzNzSGMSh6VXXCIFuOf5
9HdAhf5AmH96A4SPWT/PI5wYismGFWhM/aB0uqkLOibrvd/PUwgB6ewqniD3ooRR16kn2d5RSfOc
2wMLLd7VR20X3R3sPiGSCoH/YOSyDxvelnAqSr9UbZxv4ZSdnKahzTfvD521nl0sENUYi7ZvwfBq
Yii1tHsM+puGwQmyor+3wv04Ef7UNEJ2rUkrIMNlkR44JDKR40UJW/17Vez0B7j20/Vzb85aMmDf
RbIWDGMnqaJ2buzAgQnDhUZaGZ9LhnFi6xKFXsw71NMkQzLDMsh3YVvian4pq7V2i8USAUVjljbO
iPgXhIzdKKtz73Oy6+2LllFrt1isEoUXqyaFjO/BE/7GOHHgjt3egarH+yNpZYYticNC1DAKywUw
+rZ9Sfs2atV0yYF67drnV/qpjyGnbzyrEOJAdHmnJEP8+Zux55Il3Gppl52Fpa0rRXo/dLn+UHSc
Xxu3sh+82fYuYAQ/OA2/WCKWHGECMBcckEQdjZ9X0N1pfa8J+6pk33ha8zBVxt/Wdix3pSyYG2YC
mo6QXsSAS5zUv04ty9rlDeStqSZ6TyxK96Yi5iMzGTaqqjTFybe8AmnRqYeEc118zgteXLUNWM83
hZ87H+mQDEFeWBCFaUt/K0aHHGqSTRFBknPr4XubtNTNp6pp+kfYpSZzoJMJSS/NDUNYa6E4I23I
LeVt8wWTDcYdhbHNwZuyLBoTAuN6PRgVMWONUQFDus9Vr4gCnNjrO6/rxLbXVzo3jns0kNXOdyjP
LaCdBNXrDGShoJ1Gd5fz1ILOkoZ5agpX5Q8tlsRQl31/6gmmAr4dn7pSlbdVPqe7ronLLBgEUrMZ
H+iDEZBTz1xlPU1knMI5NfJA5NxFVPLpSlsK3Hnadie7NO6FzffHJvirjl0soTOnMq5kIo8VkfzN
F4N9ZYTvclRzAOGcYzAlOJvSqKaoDhe2J8KUwVvCSkvkMRRlsGnI0yILyDx1DyJp+kOPaPNCEuPX
4RMRi/CJlYXldE4ujjaUVkbuBU2uQ5d/TwcRwDp5+/7cX1taFrFg4xdKxmzMjrR1+/um9z7ZSHYf
ck3ohTus7FNLn0tuOQp5dV0cJ5NGsXixhdp3SQbHqkvQ+0o2hix55IrGg1/6WXEsO2A2oWOcYuco
L74r1ZxFvkMKP3TzbDrOxEu/oECouzV26l84Pv66CcmSXU6hEIFwwWlPc96PIVxoy4OevD6K645d
IK2ujYXFBjBLgILCjPYJdSvI/zqgyCN50Wbe81TN36Xf3v/OaCBL1nhOkO7nAjrMaOMnbsfPNPNk
IOmluqm1plrsBnNhrNJWBTlC/G0PR2cdWm18Dbmip997/vMu9NNuU1pzN4zFDPO62JVY0pqH2ckO
yKde8qNa6wiyuAEY7yngTaiRMqyW8ktL09BD3m3MwQ201Ob3XmOxLvWOZdcESlcn+BeELSoRJoDe
Y+ZeOBP8ek8mYjHnk9R4bC5hpdsVsQmkk+/gQ/vw/qOvxNNkSeRmta9rmTBzkqjkSqJaG2ejnJa0
gdPmKeLhlMffNR/9tyYBYwomKupYDkPywICow0sqH4Zt3GAJogJKzYOm9hPSxkMdjHNefva8Lr+V
Ii6ycOIW3YFXUp3csfe+v//4v16syJIdbgy2djsryZHP2P4S3tBdAQ514Nfi8yT6S2qeK/NgSQ8X
BDkN5kNxfq5Rwm9G1L7wA9i00ftvsXb589v9NA2Kuqosv4M6MyzBAsH2blIGNr+wFq2MniUD3M85
8hIiKU9DU79iZr1aFi7//oOvNf9i/oq2kENRKxtK/HY0mCYQoBb38SNglQtN82u0miytKGtZFLI7
q39VnfjUlu5O666ESRNEhhVvw4I2WxhlXhK1XeuIxUROu467SQIHHK2/K51vJ7FDgfqFVWJt21s6
8MEwUMEEkQ1HORITkKzfiZJ8nz1VIrVd3rQ2kDpZCTvApNxaiXVB2GztpRaByQQNEE5miZwj2PpP
RVJDB4mztFdBmRbdhbPnSj8tqdGIBgsknkGih71kiJqQcNLNpuynYIa1AUkBIfFLEJK3wiYjS6p0
kmuUZYLod+TOVKEA2zbWXd+IeN/CJe4OniAaupVekm9Hn9Tfi8Hq7AOKmMdvc1X1ZQDZBOSPR7er
3sgwjS9J2bQNtBw0hc7D1KYvU+cPn89LGQzl/TwH8w9KUVktVQTzKxDMGdM9TNltegcRYW87adfd
e3VdwezauFdybse7ElUwd1DfSU+FlbjPFcnHbZMTeedRX24HJL0QpdrWi8ds/Zr3cOXjrX3mahST
vEM2M9ug8rr9kBSqraC2RbMiaNK8uYEyOeiqk6d2qWOmjUgSa0uZm8MOKs0+4TjDNygyjLdx1Y8a
Zl283KXufE7j5dOtX+TjDgYjxdsQg11e9850Zzdtdiw6EB9JXQjAcbF1KidK7x2rIw7Icb066kw2
27mth5vMLtwsAHN/3kLQWG351Oa3FtwsNoOk6opPnf40tla1s5VKvrtT416RwnzIwPXbNcl0cPPm
up9yCVL+YEeZNVcR1u9zYbmUoSMcFc3av5Fec8Xjqgxie35xR8Yj6Kg+6qqD/Uqt0/1gj1AL9Vl/
dNxcb4FpAYfj9rxlUl8VClYmRqq9k8yHCQTzgnUHxSB83c3zNxiZXSdj/dyYIt0Szgx4QJ2KQBQu
oHgBTrpn3EeFg3UAzqgdmJwmO5WIO7CUcySExQun6qvtsHJbNhXFPuNC321K763CI4EDu58wk+UH
SL+lQQKDDzv3spCWYoqQc0shoTrhNvCuDjR8r0JVTV8dVe1m17y1kn0CRfrOk9UUoNcPcDRFvYtM
D65L3YgLuwvd3nptgb4jkV3PUXzO2lQzJ+HswI7NomdHiaS+ZWqmkbQq+5b1MWDcCa4SOmXbCTqZ
OGOaK9svoNOSP9RdeVfWVRzBFwkfZ+4rHJauYNvzRBuqH2Dv9ooTZB04dVGHPSuhX2pDtXQqiffd
NsUt4TINiAu7itQ2cGmwKgttnIqj9CiIg4kVxhMonLxHWabuusd6hk2InsoDYiVrPxS9B4s08X2c
YKFNpX7wSuuz5u4YVlV7xZl8Fax4GEkVNrR9Tnz5Ie/YNziPFAG0dK6c0vs22jILmG1EmKQtrmaD
PTx19o53/hyUfpyFjBZXsU5k5CCRvQEjE8Vq3PmaTzpsKRxQmbIzuAvWN0k5HRjNH6wh24958RG7
exY6ndnKWlyrYr6zp+oTzifXDbXGQMv+WBJ0sk/zK5KAweHntrsRkBCKUL9OoqJkJiIJvUFw9cVn
7GHk7lMl6aFh3h2OyTosbXINNg3UrJCSDZCzPHRwkTatvnXL+sFt52sO1LSKQeBB0nGfzv418can
uianthSbuDXXfjY9uxks2mzkTAJF5ZHy8l42495KYFgY020x599aGEOGrNFbt6pRXNEgQGvt703m
vJixUWiOnIQ48GP49vm18bTZ2x40BT02xIFUICDWJuvDznVvbSnA0M3mKxOLbstBBIvsjkTU448Q
Zo2AFZhgwHjCmuZsQPyYN5mtvgGJuXJj+wZDtQymQcFqi9KPUsURxHG3Ipc1xLKrXWwkfBbcO38y
L6jrhSyDD2+ZpiKRRyUUB11/M1H9DdoeryjM2+UG0E2Tyqhg4xZ12/Z+NjwAun3i9rSBaZII2naA
CG2hNi6QgztQpuIQMjD3pUx4VMKgL/SyaV8x/bUmxZe5RRXKUHVJCJHIV3C3njNSoE7FQAtscsbX
zIkBwijpnTduufXOfq2+HcPVUU63wkkOFVYKmmQsrOsZ/mMxIIhYx9dpJfYEiPVhHNR07ZVlERRu
exdX061FBMh/Nv9QWRhAqhTDXT2xYHKnO8sW16gvQqtPmzJuH1vifs5rizw2MMl+VSVB/0B9LWjc
DDDVUJ/qPvk65uNDzN1dhsCogrvhoTPxS4cBEqRTfT1igcROMn63bFSgSfd5cBwTMjfeTQK+l4Nn
bQxnpyrmD1SNauv04MY4XD+nE8gOeT3bQVsXausPzifHWNdd6pw0DDyBsThbDjOgK5fm88ZJsW63
0ttUM3wWh87c1g440EzJg2wEKi90c1I1BiJALSy+HXY/+Ab5s/WpM85VT/1vsyPvxpkesOB8yesK
YwzGIX5nPogOaAeFyTuNu11Cs2cBm3TYwro7Ct+2oAFMwPLRDvOMHUiFYxIz077F7hyUUDrZeZCh
CchUowMmcuM2yQlezglqDObXmA6PtQ3yC/hZB2OaO6FrN4jT5sUdajh/uAJgtOIvIKAdEFIANevt
K+g7Q/zO7mzAcPmwbbPijTRgTfNqgDAtnIoDAHFvjiHIsnPrGqXzu9yfr3wrhnTFhADCbsqoy/zH
niX30AW7NwzPJmOoDlZwQz8r94ZZWpCTKSoRzmPbRqDR30qMFuSEJAEPIfnCeloHc4MdfvKtIUTj
U5CG5/shc8qg78oXN6XZkzVRFepkuIXOJphM1dZy+4PGuBrds4ncVPOgcVKM6gpup72dZ2Hqln6g
5vhja7C5AkhVGKnq2RXmRg76ugCWmRr9kFTFxulhk9qDmFml8z5LmLfPFUrvoCX56qXsyYMwjlKQ
gmholoct7MJhgyfjwK+cjaPiByX4ccAEDqmdOije0zctL+qoMTPK+Iw9hMRpoA1TdRr5The83fhs
+yOqeYvBAweTSX4cLQrbHJjF98IOY0/fTwguqpp+4/34UCSWG/SD1YY5SgzQ3eZpRmbHN5h8VaJJ
UPQUVpTYSJLZA2jpq13NHB7omXyoEueLpvxUNfqx7DF8yoREI8B8N+ewpxWQKUWu3Qh4v6YjI6GE
weug+jmIJVwT7DwJipi+JU2LoLEj1xJqKQE3FUKdvFObvtIjyqx4cZPWOMKkAKo3DWPwgOrSmzKu
v7qTSEFf9+rAE6p6A8N0YFE9wEIKY7xKH+PMbL2Bw820bYJySG+Y56GssvtIEv5So5w5Qrnydd8O
H6vOfaw5Xt+24geHKj/s6fAMJOxTRtIB0vRFpFHTHQ1+g47KFCRlXbCO7Fq8zmNzXYLoiUzeVcbB
sjEtgo20ZWGMbMGWQ92zD+KKlZAALMv6voyd/MTzEoPDV81OWnV163oOH6AFguWyzSX6qIYGedBm
3PpaEh9Wj1mtTIxiFrR7MgGxhrIw1WAt920BnrTJIBs1xmeEyJlhzGJTO2y61J5DKNx4KjQI8T/6
nYfiZkgUIz4AgqR3Uzar+4L16tqlJH0AEi+v85rox6SGFVZusfSBOnBRDVII3cehsjwcYGlui7ti
9uuPvSurK5tkTRsQBCxQYCLdXUbF8I3nUlRRot2uDhNEYnsAmOYAgx2JFnPmmJ88uG4PQWXH3i2B
H+9JFpDBOszONLBH0lhVGWpsnh/SOBFhPfuoripmq3eC1mBMgP3uJHlUUg6qug+lna9OM3c3cT2P
2D9hunI340k/sroVF4D1lWP8skzOaaAbBNf5EdRHeEKhD43LEGzqI9PzbyWeybLipkxVl00ZHY8e
caIqHwLjd5sO/q/vAxErZ9xlzY1ry2qAWe1wjOfZPvqZO+3gxwsnzrrLLhyjVxppSbB2WhwY9VhX
p1ZcZyOOPzSc2JVml9hyK1DlskK3xTERcniih/2xvB/7+kpnyOpVhXouVap3QMF/T3GZLMt0sXRA
eEvOySkrk/61RvT7iLRxsamb+ZJ64kp/LE3h89QfRFWO5anK0+8jzrnVWD663FxAhX5c5++ZIOIt
gCckrgrhpm1yMqMsHlPQ5xSiOTfZQX+P7BUC7G0DI+HtnKXszbdB6Yd1idyJPAfp12HWU0N7s5eq
cva2aWoUWtf9s3B8/y7r2tFHgbrf3Yk+6ZxAxDLpgzqhULV39DkKnXIv4D7L4Miad1FG+iwaZJ7f
yc6dN55BupDZhGCRJL27KyZUraUp6ulQEe8d6TiQADgTtDL4DCiUVPa14qZToaghS+3z4TB3NPI9
K0JpubrJLEeeZuale38e86hL5z4oUDe7n1w5bjvVZptihKR1kTcjtGO4vsv6hMLqtUDVf9p/glF3
uqck1i9xVujdQFBxCLyUHsxoykgNpYJAKNFHAcf2yLYcPyAS+fZ27ORtIguzobXfoO6YYEMf42rb
CbCn3p+zKwN+WUuQej4pkrnUpw7SGvcu8OJNzyzytVQNO86ZtEKnrJv/XiD+/ev4H/JNo55rglJ7
88//xM9fNewaU6h7L37855NW+O8/z3/zv9/561/8c/emb17VW7P80l/+Btf9132j1/b1Lz9syjZt
p/vuzUwPb01XtD+ujyc8f/P/++G/vf24ytNUvf35x1fgmu35ajLV5R//+ujw7c8/nHP+/99/vv6/
Pjy/wJ9/oJ75W2dem7/9ydtr0/75B6RK/+EQMNmZY3vUdfzzFBve/vsj8Q/CbM+nxHY85vln1bxS
mzbBTb1/UMfjcFfgPmWefdbLbTR8wfGR+w/hI/0puM0FgbIF/eN/Hu4v3fN/3fVvZafuNEyQmz//
+DEK/m+GM5RqOZ7HuXCZTyhny3Qk9eHanOScb0UBOyOwcWidRi4LkmHcNaPYlxJVuFW6yZS37TN9
Fcfm1AMKpArJa3Hb2tl9hRxEB3lioNIfEtWESAxcQ+tS1D7Op4APkKb1szuVTxs5px8hy/GJmeqB
4LQaF93GV/FnqN59Ami4Ubn5ov1uB/fjzdyV2wbHbqf8kLJul1fJpvTYlqkCxZ7pRqFMv03ezHgh
vfwjIfOXBiEM/eUxlPhy7pGl2UPqNYPbomh4l0LeN0yMV1zNPWTs7eoGJ0L3m4yLIWDI0MOSQ14j
CVPe2QyE5bxrbqzM8YCEyPSRoXz5MPb6NinNh9GdrE+Aez4Vs2YhruiEk9Um9ylOJ8HEWrBsk34G
yO/cevEIdylwiIOc1uYBxdUyKYYjlpUr4nwnkDc7+I5zV2TdcMLRA0fnhh6B8DyN8GsFGWEab0qd
ug/0WLQb1FyjzJGj6G9uSLYD93YIEGazjc4HEgE1s45FX2+qDEdKOIYn0URjGuZt08FDu8xOtunS
oO2486A4zHlRNCmu6xhHZwKqAqt4coNnuWqKHIojshXwWIQDTtwgr21qLGUzNTcefHwOcQaAASng
essrKwu7Qqrb2Zlfk7Txr1w+VRsj0hxKY71z2/fzNzZanwmPnVfYOr3IF1EydrLqKxBFzAU4nZ5z
e4ve5tylAlCk7UCY87zB/pQaahJDUBCA/Yun8C0f8886AaCOInQP4aWat5DBiyZdj2Hj6k/+GYvL
M/UZMj/bthiqBwEQ+wCmSTjbgzyJ0npUhffcFF1zl+A8Boik9IDvzG9gpnmBTv32xulTQBCNePQH
m+KEJnD6gLUPhNFRJhNLa9dNAscz6DpDda7YAtWxgtqHy12Tqq1WJt9RW0N+bsYBlAMQvbBb/KBg
L1rEY46D5efHP0ul7gSQa2/DMHlnZRKzc5BNVJJG7qBGtLV8fwpH1FrvejG1V+B58QAm6F+J7aU3
dTDATcAroFnpBI1VNlFeTRW2OpZg43GbjxSB91VHnZtYmWdjOfEmVkocBv+rP9kxvBQxknF6uxDD
uOwHYesvrwQBduHCd0SAlOKRpXxP2WgB3pUkWyVznPvzxzZPAPCn9S3HMNzNntufnFmDKfvjf9Ws
KwzXcdyMaUxPKvMhtFYxAMtte7TgVrwZWFYFSWk1m6wAVO060wHKMujH9taGmC2MBgBK/Bd157Ec
N9Km6yvCiYRPbGHKF1lV9NwgSFGE9x5XP0/1P4uZjjgRZ3s2jG611JKKQOb3vVYKO0gq52ooWrXL
I4HKY6l8k2JQLXqarCJyYxoVtro93tLwN4LqcLU8f2Yp2zpqv0/bJA1qiJCyEzcWXFFpL5q+bLiz
scjkL6AKsUcyD3EFM/RdnQzb5p8YtQiwWm+bxkvTbuek2nu0ym9h2U91iBiEQG/LzdP5KU6nlxa9
Frtm+DxaP3Vhur3avYel4cfDcpJJyDmRP6e2fR6mlGiGdH7p/q6m0nlWo/kJDd7AqboHP7kC/E0l
kcDfutF4WRmd+PTuCz+1E/UYf0eyqchLUiLf4UGZxfgdg5di2U0RRJlXQq2yUxj1lyEOzzIx1J3s
E1RTSeuGivElmiiYx2TaI1z5WGWReo1VJ14/l5UL4EiSA6NiOr83yaB9h6mSuEqmf5ME9TtW9pcV
OkEswoRF8LHui/XQDoq/2Pr4mDGYGo34CkXo4z2K3EJb7mhfpLmENCSensmTblbAyE4vPKHPz/UY
KkGcd591GkIb2a1HE6u1UWpagIz+2zR6JLGSwD/y83S3c7XUXlyp9mtgtMmTAaE98oofp7Vt/EGr
hC/qXnOBCCoiAyN5akQXbmScA/vf/eIrHCLFjTCLFMUYq/jqu/ipDNf2kJWqflnbqN+QP3aO0+Uq
ItV0V0s7hD1RFFp8bcJp9WZNee9G9TZqFWkZuuH3nbk1UGbcFhIa4H8ei/gq5q7bOH35IJv50heE
dRlwpfw9m3y/AKvIbD+VZhTwo5NL81jiFuZkuhnPh4giDqf+p0+abIs2PJhTEKXBDC2vthT7aFpO
sRlGCdOzKvzivkcVbSXXxrZtYPdo2aRJ+pL2+U+pW/RmR6aKq7qhAjPaLHWne/W+AmQ1BVN9Ob/X
8IuonZODpRGFppdF0IW68LsyMV0z/x5bU/rLkgLYpz3UKEnSRHM0tlc6NJnEcIIOZQqUHkYbBDfb
wcm+l1HZtHrY+WvvfM3ZdKU65Bj2ZbIp7A81y8tT3S+BURmdG5YVlY926TVxxQVXlHhzxTVLtNlX
y42dd3AyNvGF5v2gNPM/ZQJcDw+W8iPpRnagb1MHp5ioE+xo6JDenw32Vjq1p3fVScnXqzEYkJxO
d9GK+qKiE/Us03ga7arbLrPI98rAt95ehgMBMS4PULQRU/uE68I5LsB9I2mtUbZDXpIcF62wqB4G
BuL6+0lmwW83qO+AbFag0LiSR+mbXbb3UnTpxloOYFxltt/G7cWaXkSoSbDE5bMNl2tW0QNQxI/S
Hh9wdfae3dYfZph/zVN8yBun5a0W9gYkp3BXwMxyiQLs5cMucZTQ14si8RxTOSuhgWa9hbvM4LXa
KDrbTGIwqcmmaqaWp0ZrNrasePjn6MMI06dMTz4jDXixGIlH0Pt6V63ipSfJ4CHr9YtRWpZbDCIw
oAUNCUKqptHV1rvGs+yiOhO04PBdi4aL4ZBVnuvhoV4LPXBCmFUBCbbRmLTcsaQlnswssWN95WkO
Lbe0o3NjkbFbDjVMZW58LvnWMvo3KtgTt0mHn9hcb6amRN4kok91muE0xbQdTCCkmLrBOAFbYvjv
ORsA7pjumOFqzV9KpKmzsI9wjgdtWRO/Ig9BzmXvljWuU4c4HEDCqQQpD1YD3jO2f3orpjCt6AOH
7MKO/HjsUuEUli7sj+N2Hd/odW4PoZ5OAdLWgalDnMPE2uvlCF3W1sDgffrryHabwcbkBPJ4wwCf
l63iKZv7iwKdt21XwFNBNDmyXAECng7BRDC6cc+tKlO79fmjv4rJfI9Jx0GT3kzbVthfUdmftMr5
XmfSomNFHd2siGXg0BnvQ/A85zMvocMnOKmhZ+vWT1drx0yEJ1oKblEJEKaiMnA5ESHnwuRqGvQu
RWu6r811E+aqflayz7LqoUiYX4PZp21jmvlMtWr1GpVIm+isFPm0N4Xxqwws6WCtdAV44cpxuwrn
S86hGxb9mfLH72xCyMowsh8TfobGQRuZRPJRGG1uGEZ9jEUfbRKMUaQdrDi+RlW/s+x425nl5GaD
/jJbp0nn5asMilSjexhQX+vfhp4/j3SBFMr0q9vdc2pVJ3btgXdhesytkQvBmN3QBuEeNHEZtZ8k
LBTPMKOTpQ1fbbQEUxf9tsmxmaCsZr/jtfRMi7C2OSOhV+8HvtFJv2uWes9ONC/ipcHw586j8pT3
I4eiNf6kRZVeR/r7jAI+Y0IhPKrixSma0FsHePSp+qWhfHJlQixYatH9lIA766gSDAv+Qa3L2rPC
5tBY2Q9yW5fY6adu2el282036bNaJIdSg8Ab4F19ke0U23oLfx3EvhzsEmmBRNPtiPJXKO1+qdaQ
3UGPA3BvV6ni00ymlCc1M0QTjfxCzfpDy/vk6kl0U/Ri8vtyY9kWc5kVe90MKRGKbcOitBm71qS7
oj070R/dyVFAaEVQOAXItDD6QwmZ2WjptA2n+tcq0y/WcI9oq9AzZ+7gGmiose8knRBuGZW3DvOv
tPkj2MufatnUihP0hDgp40x9tDV9yLV667LxKUOiBL0fnm0RvzVtycj3Ro9q5HERQujV4pJVCxNE
v9P1agrgvrmBNa4Bzay2pp3Fvn7nvKgJekvU5dVuVLSjyCU9pz+oxtTDzovxog7JQSyh46uCq9Nw
rHvylPVJBNbkyVGhGTpZnyHHfS1iE6CsFzoG1H40nGOvLTGJlwdFPIi2JfSNoQqSX3OHtNG9ScnY
2QzVQ2Oy5xq6Wdb6N80SyiObAbWpHbtGe5y1MfZkj4CwHRC3sNx+KQmBZ7amPjdZq/hRF0Gqh3D1
xXwnjF7EpCxcucMbOnmOLxpga8XWHpf8bYCd16Jm2IZ6dLMno3WXZeZRr25SDCzyw5nsttyzHIYb
dBYL9GpFDE+5y5Ll27HNi9Os1XbIzdg1NfusdevT4lBap5XEYZdN5CDwMP3R5mhpJbdKo9S7+zds
luWjVWm/nSX2qmSrmopW9cL2D7S73FHuwfM3zxtTpLcynI7zkK1ussYrWTiTp4l+G3eQB63tGeqi
b2Tm0PIoiygwYTRQtD6v2LatVbt1qXmpCHzYpobuw2U3PvqNFDiUrdDSzg0Rt0x09qsFM89Ll41h
oGQNzyKUIHtQGUSKetRLNCRWEzKK9Z/yLvzpUvrJ6pjXPNG/C42OyTYPe69C31nbwRpKaMp13Jgj
iolFWF+mKGUgbWOnG6nwrLzj26A8h5NyKpTxTUy86nKu4R0xwRLpdgzX2Efk6iVqc0js/EWpuh/W
pZcGJ4FLH0VQxuRwbBus41kcM38unG8zbAmFBK7WaJe6087ItWpuns4h3SErfaMgT3+Y+wdFzt8a
0Q5+MStM0En7FzaTBs41sT8TjflA3eAL/Xtv8ykhzjdUy8V88zNSfrv2YnbKb26pn2ucHtS4JTC1
fB9WyFvNatj+FzdTm/eMYj4C1lrUQt2pZ25K8EoQ5p/8DZ36NWft422fKMmKf4ooZyuuA7gk7t9c
nlN7J8v4vUy7g5HGBp9JsSE49U9GVJutFA+LFXNmtfgxaOhpkLOs2yzd1cPaur2TEHI6yi/dXk5k
0z2WBfFtyfJUpZ8k9uHcHJanlII2Y3wojOTTHvTP1Rm2ljP8WLH62fXhO/EwXpUrm0Iqbo4zYu6M
r9wu/878FWGwHxcQl6Ag6H3nCOtQNubsZUviDWNkuqPSpdsuVBu3yc2rrCHlFnt9yGIt82kxMzzd
6WGlo3DTFygm1NjKPVpHOoqCt6Edn4WN6k1v2ktRdHuVWcWtpfqdl2G7zeUr05rt4fXYLnUkiUji
F1NF/z1nVaBmsDszGvGRWxlFuvawJNwPI2T0P+fJxArsSWbgtWoJH894vtXeU5GhJHFB+lPMt38s
6cNL0SOFADtGykalrpYX6Wi65trufKVPfln/vsq+gFpl/WtU1FaYrh5so9wAVcZesWSXTJliP+9S
hst009ssVVNRv1TKvNc1pkxNW57NQrF8sP1fiopfhyJ+Y+8+jRQ9oeQWN70HhLHo/Mvy5Flm1dOs
m1tJiRfb0HRIq1h66BIdVw5zYJiLwcDegH6lJKmifXWbZl42idK43dAurhlGhKFb3wXsPWqe6r1Z
sqsTlWPgU+dJ4hQRTShc/LRHrCOmr38+9NFuT6nSMZRkj7XWD74p+xlK1fqTGNYrqbQD+gL+Ymxm
PofFMbWHhZI8Dk+VRpzKqjeVlr/O5LG4hWI+aFbv4tW4byHJtUjH514tDL/Ntb3sjadYaknQivhY
kT7qFjVvASmEL0nHPR/pD8UwA2xohwVojiWP5Fi1SJ9Xy7o4WvZIM8OLsHnpymRhHU83Icoxvxtx
KE0RsTbqa1XFt2J1/nSVoQZL3JPPmGLuQPlomN8wvqq7rDdbdo+IFfeSbwEVksei6Cd4jZnq5Y5N
ozn36hP6sBASCPY/NXYrwRwu0jd+YyfJPVMprxKZm0tvabBk2bV8srGVreoE9Gko3ljNh/vvN/IY
rVl4m8rou42TXR2ZwRwplZez5CHs+x01imiWcAB77Ie3RbPy3YRF3WvKn67VOWOQgXiZTHYYpi+F
zNjlfihG4F4Oiz1+tpHov/JEosD3mBPmzLX0VKFcwJ9VXIu1fx2aJnVVrfF11XrSbPNbNToUAX8y
xMDc8aHi2Uvyq6wyGFaqTpK5+pNm8Yc2rc/pNFe7As+YSFdvKOxdGIYvGY6GuSweTFW+TEho8uKr
1+fMc2T8i8xtSyWqX8XZ3u4r14xYMJLFeKPw8D2cX6yimCg1z6/r0DHzICO0adIuzM3U9adZWods
gj1XpYml92+l1b/xYLPJDNMJBPuDCz9169SweW+LxkURxcjWw4lGvH0VP5yOI/KjJKgmnpm4a2lo
yMK/o5lBZU3NU59O17TQnvQ5mf2hm7VAMzedZXxbSYXrr9JOccJV29jddVmBVmHZXUm7RVLq3+TF
HqYOp5kxvqqa9ieUELFZmR0SkpP4rZV8PuRLLd1BXw5OOn1k7Vh6MfPA/D2WSPuqMkavM14q1TJ9
Ch9fe6mDSjHjDvn43vfzYVniMVjRIKfdcur1MUers+zmJUdCOHLy58Vpaq3IG+CcRWRDaPJTCj27
xnLofAQTFXPre2qLj7aX3/oot0YHkzeNG22ZfsHLcRmDlgCQSD6vaPCnXiddoZ68Ii8XVyt4DW1n
vDofS5UMXqY1Lc3CwN5lZYGK6mjSRssPS1nBBnQfs12dopTBoF5OesbprOd27qpkSfkiumIguRpB
LsGMQpitsacJfkkXe2N16mZJ+PDaSHSBGcXnUK9Y9CyQmmFy7UnUbt1ZqAAJB28TNOMschsHvehC
395oJNLXwuNYqREzx/Ige93ZpWK5hIiAcD4HdaS+4X9GOTx/GXXv+Jo0XnK9ODWZtu3KavFQvG3b
QZDg4jySN7jrsgVV2vQphG7tDKG9ljOTl2orGzKJxa6xCo89w2DRcDJfs2GcKMN7TTqe4LaPimDI
M4fJaq6p6TLIqDfUC/ubflgRspxMARs9S+M6UHHry9U+OnYF82DSlTDlqAr5oSeOQ31DFPvwvIbq
JVOXL9lLeUqwct8KqYIF/da5Ez8VxbrwUl5yI+e7EmbcA10c70ZHB9SZ1fStMgzicumdRnSmpqd6
4a8bZiURSxyyO52E6p0l0SpNVcLumQ/Kzwo978aIwhB8gZtTaRKXlyjdKhn7OAM/c0ijN8+NaJBi
9rHYlrJpnuuqVHZOXAe0WRVerzfKF/euG8VF+hNx+6iDYezt3I6ONm2/nJDnNgrTU544y60IFes0
yvRJ+mEO21SYphNQAKwCm5gm4iKGDrsuHqJwnv5my7gNNXqZXOoXvVT2y26K1BRX4hAkllN/Oyzp
IAy9uIEwyM3MWXYkOt05jcsCnplP8QsVMhU+pEQ/6RZBoPFjQ3bAz6TiyLSrab3eBfC7whmanU5X
0TVXDNO1O836CblvlOU/P1Ntzemirrconos9OJWywZ87vCZSPHK0IAaXyk7QqXCw2gWIxlajbdRU
tywW+VGEE8d5Y6meuZT1ychwot3FYEAt+Vm9f/nnn9CkKUTB2BYrH9RdVD9MUgC8dmG8PuAdtTak
WK9uV9z0aigow5ryx3++2MZYsJIPR6ftit2oaKiti0m91ZT/Hrsu/UVuqd0yHXFlZJancR4519a0
27d6wkPF+XhWY/Xpn3/758tixo/OGP3qE0DyyifJezI0VMXokG1CqG4T3b909VMbyWwn0Is9l0v2
pU11vTFVZd2nPdGoUIjhNR+WeGdn90ebv0uIaeIJDBK6ir6owCm09EzxWu4tpRMFiiQKZOgnzgUh
MVnnC79kSteUPuqWtyfNtMc2G+jtXuS9yFGOhyy6Wcq20p5aPGgPRTaJoLkHJcURQxrTXOvLyZ4D
hW7JiC6XiyLZkFah3Ko1bbyy0JxNXlX5u51aP0kbLxtDYeJc8Q8fu6ZTAtVGkbd2t0Zp9SOugE+4
Fw/uQj1zN4pHCZyti259GON5dW1tTndyWUh2sPUqsPLeOYVJGx5UQG782/JoxpOzzxyT8SrOtyBS
HXdZEz8MyJBl35yWDvi1dsDZqlDzZQVAzYt9U5K5TzxZLH2QJxU8Akdmjwnz0K+Fp9pTt80rzua4
AYieze7Csxn6uW0HBhqygxMP8sFcd04l3msZWXQ1GzT72XiMOlwNvm5xXrJWy13bLHsc39ERTl9u
Z7N+VttSf2HqcE2nmx+0VbHdKFJCYnPorR3N5ZhWermbplDbpZrJwyLkbpXO+iAM43cY4wWMJE42
dhXH23EFRxuiuXowi+Y35jvmJhQSbAFPGfHSZtmSmX0SiIWOc1aQbNwDzTf9Q4g4/CEvlcK3o9wI
CubkusnUW2Re/nnlGrSY56ZdOExnEHSLm/LAKbWnBKsMEmgMugTyG+N/s41J5znacdP7yZS2PHXx
fM6dZrvIddmRKoJroZzBwSblro4t0/MMdbmAYB6jdjjIXgs/ALMOTsJOWiuTHSwlGp2wI2AA3GZ8
cKr+VbYxyqKp/ctnjVdwql57yzL3xrzaF52bZK/jIcRCeYrqUHw7+fCBkq96mMmL8NW1XDwYBQUR
XgcNJ8HAZQUOGd6/aFm+HGPWGSRzMShsoeyWJM2u/3zJzAIbiUuEQnmIdT29OjWvgMoDXNVOe5qs
NIhmg2zbzOLems0DAlqjQbk9RvIDs2a/BUBP6fCC4Vce0xaYVk3skxlO+qlLtcGjQSzepS0syahn
9nbqavUSi/SxmNsH3goO9amSZ80hnqguHIMBlCN3BnNZa9TJDqVzF54Oh3mvAcEjEDco0zV77PTp
NI3FhBRANY6JkuSHGivHtKK0Muf+pBSwrgJJ7agZyzVZwHONh0krkl/r0TK6ksxORQ1Y1yriKyM8
xGV4cNrRV9m/tpaqPsfG2nL7M2mGaWgFzRQXnqbV6ha+hn0xXM2d0qu/g9r8qQGNNoY+jaijEosS
c+NJQxnaFtpNNCN5EGqz73LlDPHwmFVtTHJvGsQp6nQ1w2tR7SFwra1DlrjXdxLb7FzrB4Pfb8hh
QA0et42tFdWDkWibpnOSG71y1BHovIK6etKlCfxRoRkd4RTYHvR2k5FOktFA7U5KMxz0ipfImfd2
BLxjtyYnVZds+ilHHWapF967FnZq0DZzrOfnuks+yWdpt/GYYplMu0toFi3i38nw06m/qWF2Hdb8
cOh5/H204q85xgwafDhgIvvJoi+87Ruu9bRv3JEhO73rnoum9DVKggmU7SGXunTfNOdRYa7i3ZyK
DERmqA+FMmzTPDvo1hQHuoBGHpPlupYdhJkTpJ1dMOqSjjCK4ySGngkXwW5Usb/pQMON+TfXAKtj
mR20KD9pqDVOLMqvFrYFt61GYDfsjCcS5aF4jam+zUXxmVM8nrWx87dr02cjjZw3pxWLP4QzpHeY
LZt8INAt6qQ3Tf2I38qKb00OVJwSpHIqxrLFjZfuRmNqyUQUiAfpD1gNVXOtYbYCawD9xIrqq3mf
7Xql0O6i8eJtigfU0oTtIvOmwzGNxENRZ8bfuV7Q+GF6qrLwucxnHc0yZo60AjVp1647G0aUwwht
0TAvsHlO8r6uuzEikEyhr+AYqeVvnaJdSGoLd0EzbbphrP/y131bM9V4nXrjVvOkuMwH69k0QqBT
cCO1drStqonwYusx+KI+zUDR6xmYtclLnfNkziOvCDtjl0TJuHemDMyg6acrxZNBrzbQZ3OTnSdF
OYXFggHJztxVLgejxaKKBstkJR1dWJcy6Jw+6FfKXJRBmfyk6W667WiukONw7ySoEJHbkW8BOTLD
yj+FQ89Q3jNlpnnk8jrvC41wmclBo7vM4XGJuddGUnPcMR2Ngx06e6I1K/A25WoV40bayE2acdpw
eONXG5bGD2sLsEB3XuQ8PY5Ov21be9g5c0h8uMZIautiG/VL81jF+MAUlgu1ncctufZzIMaJagEc
efu7d9BVB+erjvtAaDrjlC7JjMnho4dcpVhC/1EhdE3QzV1Wr1vHLv5Yoty0+bwXa/Ukre4rUNIq
ZCWKdVfBfBgO67yz7+2hXc0VNCnFtCFlnA27o0tiVFImi7rON/RBRsdxkbMXMV/xEiVep0bSM9ou
vdoIpL1wZEAy5vKWLJxMbTz2O6BQXkHha23nI0Z/0/oKmNdI1O0a6+cwBd4B/f+YwKV3qcq4ldQR
llf9as16dqodRXqybk3wZSyBOkBADxnSqKjoZ93haEM5ZYXbFXvmYTDa1puG6DzMeblJZVDLOd1i
94h38D1Bu5ICj1VoZtkH647qat+I9lc6ZrkDwv7UbK07xgLdAvoBJvu2eaKi5N4EeL+tgwGl3Gtm
dnuTecaNIzD9qWYxjoAjubAjdxbTC8rKh8IuoUMK6ZMTv+FErm+lfvfPDRB2shm0WyGWzZgj/k1m
IkbLznlXxmx5suOUWo9MnDowk/19Dp5+VKc6NDRsMGV7GC3LDZ/OUSECx28LoAbDGDa5ZaAhitNH
hLuV2zhV96CvEg/P1K8PKeH0dlyiDJKldbCTahcNa8P/bVc35Z/ZAHAV4tEAKKZtmA/HKuGvZHmg
5633F0v+jk0CX5Dqh8bBwlVHFygmA5Iv6X2NcxxPweiJSi74WmB0BZa+uJhff/scl19taKZv1E4F
POAQlF/z0yghcUMt4xiqOy/7qMZlC28yVH3INQO7tFKJiKWCJKKeOEUEmqgdbWMddibLoleZeC9k
nly7Co6zq2mdqsy58dreLHmNzU86Mj7MBPkB0GF40u3yVRHYP+75QIA3btWxf2ZC7A2otY0oFKIg
1s4dJvu3RZ5NTIL5MK0syoAFIch3H/3lHBr3TKA2tsGw9+3kIohDSUbACD0sX6Ju1FETJhyrOdig
2jyDrAOVa8VPx0CT9ggYp6W72vc2OKLbZdDrBADZdHyFABWBPUJCVRrDcWrVtzik76ddTYAcIA5H
3jG+CPZAxNWewAUk45HK3J9aQRxVo58ZIzxxhQTjhXhosGNn01NOpM7QVlP4HKEIHWcUBCNvtH/n
f7NG6/0m980xj4jOQIGXzp9FdtaT9qMOsZDF+kjTm47jpxrSR1LG2iz8BMN8S0Rfo/J5UlVnRsph
HgscTi7Tgf3U5NiJUssbVIYCdR4wNRTDM04j5CFz82HOGux3mG+mAVmkkurdrk3GdTsP1JHduSRY
1ninO6CuEetTrtbxS3j3jumzPE6aNqIar38kmkrAvL6iN0Z7b2XPjYa5tKRAE1OWwT2c+E6YxOc4
qYzDijQCALk4khqQHlpnvssjcD+T6btlqMNGyNJ6amseUjxKy9nSZPy0ltPVCj8UCg7P1IuvecoB
MaLMoiw4CGnHyUWz5wGDGQkdz7buSJTCLVZFP7OMnrAYsW9jxNYG4mpjGSJcyD+MEQpNpfBXFfGP
LHd9vimNfn4cjR9HFNeph+nJMvnWhG9aLmh8omMsUJXwumDGgiqEaktj2+uxK+JJUr1ugdUxxHzJ
VvUCt5kGZY4YFD/Jvuz0p2ocjQutZNzwZaX5maqW7Krqx2B2Cw+w8ZFVURusKSQIw+CvMKMN0wdB
WDbDU5ciZxs07MomfrjcMUKIs7tFybSOqMrItWAyLGYJg0ofYGzxsTLKQ3GQFMexcxjNFTEAmESs
RDcdz7s3ZIR1lc1xiPRLUmP9tOwIvCS903dauBK/AZyJGAWTVJjvU32Y93E97kUjlS2I4pp0+26A
1zRbu3nwoqWFsrHGmwOcCdIe+qOMua8GxkCdEcauh++8Q8aZ0JjkNekHLAbWCKt/QW4Lyl80e3sd
3pvCeLYlhmu0+wIAUGG9C6DWzog0/9K7wcyTsY+C+sFhqZu8sdEMmuWDTu2RU+ScROK9slAgpfqC
MLDvgy5t0OS2BpC+0Dc1AjckOW4j0odO6SbmBGNvlUzE8aodqNq6Wauxmerlfeliyo/t96WK/jRY
P0B51F8gpM9pULUA731+dIhsWK40b2vvs1Qwbth4DanTIcVQ0e1zIrpD05mRx/+y24hsgLMsKYYi
R8jvrGyTxSm4iG7u7uvzSTXWl26qZsZLAdqdwz9n3VdtpeKxsXGJt3IGPc/I9scVhkijLn5kLZxr
d1fn8TqiZwYMQqIZboWu/BkE47llO8pG0wSCvU5F7KyqP/ak3ercAtUw8LKGVbWcZgYtX2u4LFIR
46pM1+kcZ8rj2IbmfkkGptsRR4yD1FlV6eZUEN+49YpnPMJLzp/9yvGv7xJDxE+mM/qkHoOEKuhK
dQM1XSIUPqOu5ryd08e67f9WavOR6epDpqFnEbMRCLpiLkpn/FEXq/V62bJYf+haOD/DoIfsV1tZ
Jo6/Lk3n1wKzjOxUGpshJokPErrPFf/EipNchlJ776xp2utjgxooyezH1cluZBk3j3lyGCDGPFFY
VRCHneX2BLwTUd5/V3G7bqvJeVtsoZ5qDT/opBHr4aBFWkXfBINBl2qpkqTX698J3TVupBDqb8M4
H8ahOmKVVTx9cd4z3p8NEuynRIu0zWpn6wYqd5LyULPxmnJc3lBzebFWbf+HEYOr9G5F+Z/ehn/C
bv+l+1UNFl/BPehoQvxL3G1Vs5UzUjGHVSNBsvNR0fg2EI62BhlayMJZ9N2q30cDCuq9YRbbKZt3
c86SGZHjF2gpN9PiLO+g/epJhQh1xDCS14Dg+58/6n/bV/77z/ovn8y//vX/xTZzTv60VVf99v/2
zfwvq83/T+aae1v2/91cc/nKv4b/5ay5//z/OGtw1fwfRCj63V1jmZbGf/iPr+b+H1RcLdhZ/ou6
81qO3Mi67hNBAZcwt+Udi971DYLsFuFdwuPpvwVKv0RWM1gxM1f/xdSEWgZVQCLNOXuvDdHEVCcv
5N+2GucP1UV155LRodqcYwXWnr9tNdYfjmOZmos+XFMRiVjWf2Kr+Wxi5CSmmbamCmotOjEzyOk/
2wqkriRdU2sdkEgIlyHs28K/MPJ0GeIk/nBHvhrlxicLw+/X4ud+tDDYlUWRS+jdQaD5LlTtNosj
dLH5KnW7Le3WcoSiKRZjoV9Qb1gYWnxlKNny+2+hf/mLdZfcWfjSqnpqpDCVISokTYID25hZrNOq
coxthTkOCj7TElMnqw9CfBIVo/3UibA05Os9LVtEVpgGkujWNEwODXLZhvmFjIl1A+2nFJdRl+zJ
Jb5REOoZoj9jN9UYJ8W/k8Tft8+YhpFqmfSNp9v7wQGSjZrmoekZDrpID6aRIgPI1xT21t5bpv55
Y9n61jPgs0wK5DE6NIl+DGMxd1t79f0tdL/6IgKv5eRScCzrhCMltdzJVGscUIE7i2hlx9lSz4ZF
zVeqqwcG0Kb0zv346b/5+ccLzcAAIyB/aRgCT3yeRjnpp4mmOVQIrs08mFk4JLqBvhxwCc1uFjbb
k4JTrDTlmZ/72ZY43ffPl56ey4f7XjppVvkRIRla+2j62BESkEwB5zJICtL6a35l2vva5naC3/v9
atPw/XC1plJtCh+WPIi4nadduFczfaYbLnY3bya05sIzUZEgwQg7Zdkb3tJSjA15u/PBEVug/MfI
t+YJTZsuHZc+Xh/UDsdQgy3UhWcMK+8Om9OHYgpX1YXGg7Gt6c59+K4I2HrO3pU8BD3HW71at1W2
logHG/dRES7FPI78pXep+eZ9o1lHjU7DWI+bfmwXpYhpeVAjcpS59FY5xrIZy/lM8noBTyxquTXN
jJ3bCLJXdBBX9AdLPsZNfjsk7U+Eyu65+en3F0xoH3/OCRBaRHGmd0MtD0anv/Rs++zwvlPzJZ2I
lVmm66pMN8Jlhy3yWaCZIFjSjTFmm5KzR8X/vn/LPgPU/hoILBi6ymtmCks9ubm5pnS0OPk2qjvs
Ul3ZY3SjJt1zpjfm7pCDbonODL7fX2xuwIdLntyAttabKukbeQiHbBNg7WmkfVSorjWddcsee55r
PaI2vzg3J382t/2/38qpihXPwcl4sjKQ9OuleU/NNbDq7RTVVFfQsgpt54UeKlgy0+x2EwfLMk3W
FaJHM1wHmzB6sbpxi5t61YJpbzx0BtUNkZgzs0nfvn8Y+jS//DbU+XI6qwGWy8kB+3GoazSIm1Tk
TAJascRtfSVL91jo1i3d9rB3f8ohWfmyvIDPOdPD7KiynlFhmEmLhweiZXpY1WDMWztVqXGZ92MU
r0tdewkVKpAshHCU/5tJ0zBYKGweKi4592QuaRscL1I36oNv2MfEX2MDtUmNaPThqCsLo6Frh9nb
Vs5lFmhfTJlc2HGwEhvC0qyT2doxOtBiAxcehLKvRw9yTXvVlcouS+5CD124X9Gn0jIcieqFrcAB
MR6wnO+FHB9jTX1sQwHvve3PjbMvVhEDAyXrFhUzRz0lj/delSVeo9WHqg03OfhnTkyU9iwx72t3
pmvjErsD/F/7Fn3ohRiMewVbkleuWr4u/aa7pqhWloPQrd2GVXtmPv36tlmuyX6PddU4fQ0oT0/R
cGp9EE02N2O59l1jbRkW51uBC1ZHKIgqz6wXBWX6OLFXWlysOEy1ZAr3+YCtE19Tco42+762nox9
g6I9+1Rc19ME8XnsDzKC+8Y8fMiK6Caw70UVr6eJKMzSDcsw0C33GJkj8J4FbuKN6487U3lzshIn
S7yIPQqT0WNC3cY17G3WtHdA8W5kW121lnafFfqzYQMYb4rnonqK6Ct4Ml0+uegpR6rAnLEPzlic
MU9/tcwaeNNVkweK3Mo52ffWqeVnWq9XB5D/y5qZLY6Xaauucrxg8Rix4QPWEv3JwXltewqC6hzl
5aMapPelshjDZMVu+r7XtHvH/hH0yVr0FA7MMyvSF0sAmz2Vg4BhIs07JYkDtOqtobOqQ+y3i5p+
byUbpOhHM8A6I18N/DvfT3PnLnhyV5KY0Gkn5YK2/pP+6Ezqlz5FMM+5z8JfGQS47y93AkB9n/c/
/cCTWbVTwBJ1CtdDaz0rvEsLEJiJZYA4aG8tlA3BS6r187+6KLBQGqq2ip/083B2Ws+rAsWpDvkA
ML4Gi3RHKCAORHM+0rDF+L1QXIzBGMD+xyufrK8WnVrV6hSeJxtYNfmpwh3MknLGYR+MkTpP/YcR
AEiZn73ydCNPX2Fsxf/85mnl/7BTk5HZhK3i8Qrjims0nCERo6ldepQaVZrKnMegKgn+UPfwbsjx
zNT2xc6CB/3P9e2TI4PmjKQZT9dP6XqU+mXu3/ou/roVkqvYukSLd2Yr874gf/OL7ZOhHHjInmFW
wA8NSUvU0C6r3rKGfqYWckdLYpVQhTXTeGEp9EMzscD1/z8+79P5XK0cqegxv5pq7tw3J7mlQNXQ
LMbWXCsTPa6uV+WAPTU5l5v15Q3XTbSKmqWq+imoWuBoVMl9xYag4Z6hWFyLyVGOJMMGV0gSiYnm
1Th31S/njw9XPRngedTAqo2Atk7uvCGwoE1a815p5y4vVG6w16C3ceal+mLvaDCL//NLT4Y2DXco
w9heD+wuUbXscu6rFz4wyKzAgTDFm8aUEnQ3iNzPXPurbc6HS5/Oz4RNaCDf+LkC8tk0UfbW8xjQ
dSNdtHr+/ndOi+xv4/nfn+mejGet8DgAj0yVYfVrFJexsqYYzKz8/VXO/aKTCdkIIM11JTfToHmI
4HxULnXOc9p42eTnknb1cxczPk9KCI0bBEK8okVpo/PZSwxFMT40vPVGdplK8yB65yAGezsNIZLu
gXqho1FmcdWu8zBdarJa5b27EJW+6KajcAqtDLUOMZPL0M+WQclRuaffWlmr7+/Tl1u1j4/+ZIcb
1zrQWJzghzps39+vaZsDxhir0SRtWEYBbPhMwf30ksqEbuSrCpemVrSZS0u+W6nl2Tl+uuR3I+Sk
TlGl9OyUUlRYgJRJS0F5qlznaoNep5v5Pfe0W+gBuSwu0npc1n0XLx0NL0sszsz2J7ksf6/rHwbr
yY7RI9+YzhB3x2HjYgR7jT5npc80I5h1eC+08rVAkDPiTNfDft8SQZmk8Hh7mPHhXgcl+f3T0t+p
cr/dG0ObapwqKutTVk7epUSlpGz3ioT+b6ggHdYd9nEvEQ3xvnGgTUTLvF/QBljEnEcSc0Qsqs4d
vGSAgJdZCRG7XQ/lfe0BATHAabTMKRuihKIcp63XreIWoL4/y7IHdg6o6Ok5LCIf3kIqH7y0v8qJ
Xo5tuUWXd6VR5FQfs8H+2erZm6tzqvY97UaDTOOMj3U37LBurJC97Qa3Juk6vOnC8qgUL21Z86bA
v6CtbVrzzhOrUVd+RgYhgIqlzEXarKGrzuyhOJBixh493CR5FSwaYBoUOekNNBdFEiDAXXhpNx8V
utuG7O+F1e3J/JuXiO0VOU9Dh7ayf50p5jHHjwEcd9uBRMDfMouGeHZnGxntGwv7TrKXGht/0z6M
pbEaqDamhv7o7+BByZni+Q+2Xy7w/2Hyb4vraTxOeWyVXdBmyZ5SMSJuUX6G2sQhxR0r142Mi1nr
9o99pT+PKCuGEhNx8iPsS4KaGNIStC5oCS/XDgFCZ5L4diYdsk5US4VESmq/t2UQHJLIPuYqxTD9
TlohEd6cvn22O4641av6ovbklpSnozTrbSrgPQc1MGBlL5phlwR0I/PkGMSYfoLhOZwc/ehXwha3
6kBXFMT2I63PbQCyqI7rKxOjaubm17ojFq4APCf9X5BD5nYlOV9XuxDQt3GrNs/Snyitl6RXA2B+
QJTkqcY8tQl4CheOeVAR1ff9XImXDAfTfzDGP8tdEuEpLy7zVeIdNHSgzj34FXQR7axX5rGxz5Ce
BnhL+uGnbkSg4cx5mrPCY+CNi2cDiX5jrgupX2uhd5XTlS5tuljkNOTZJs3GQxA5u36Ul9S3lSTB
C5uX6oyG7FL9pW4HHXh0siYrYgUUpdBpMWL76zniUT7o+zt7iC/6xFoMhb3quSJw26oKlzp1sdo1
XqazUVprLx7hT0H+0lY0I6FewI5ve2VWA7pP8+dU+5n5tw16ckQ4VYpzNqC6DekBuAT6B4RqV11v
IHcnDxmnnsz6JfDbTYPQOK2t3TS1fD9hfLl7ol0z9Qc06icnK5NlxEmnDnF9kKhMhMTFw5Q+CvIm
8NMZbNErLAeKOFdYn2bo32epfy97sqgkMWiANuKyKC2E+9w4axBwZzbG565xskqoUME4Vkb1oQlv
1erSTnfn85zO3b6T6d9QFIvod78+eIwCi7bAVC/vyIatumOFX9cZ2ZOar//NM8NYZ6liKnmd/DCt
FWGkUJk7pOW4HCiqTUJjs08RroF/oXaStehs7e33V31vkP3+zP697MlvLYSrGLooECnr2Rxx7byI
1s7g4vPQMWXSn2D0YOJaqlAGFJpF31/+6zv979WnLdaHc13Mizj0E9nCpm5iujep3iyy9khM+wyQ
gG/cSLU9M4CmfuUXo/Tfa55s8nVUer6jcc0cyrc5WgCW2J2ZCw2lfys7/LUs7ey4MMWza51Z+qLk
SO2IFUs+b7PS78ICOSHKwxVk03mMfShGK+6ox4jZ63+7P9P9+3B/cMQpjR3k9aFVXj2jmcUMxiET
uD72aCIBDL0Ohrn5L65JL5VasU7z6L2P9+GaI0hSCDGc8qfJQ+Lm0NVLnCazlhpHDrKbtRCN1blU
8i+PXh+uejIOZZTGQSzD+hA7kx2LYlsXsBN95JVrWSTV7lxy9fQf/G3gf7jgydDr9LFSNG0qZvTp
ssOiJvtXtljIWdIzI+7cTzsZcFWWgjMNghrv46+ehdPEvOjgiOzUmYVsjWrG9w/wywH+4ZedDJqq
qSg6Uis+uA3olPQ5KtnWWGeWmK/3yP9eRT8pidgEViGyYpJEyz4bMjznGVSNBMzZUwLYi3gQG9oM
LKY22xQ3CRFbTnQDtNKuztUpvn6SU0fZtS2H/svnl8QfNY/3tqwPWRMtIuzYECCmaue0rH9/Z7+c
rt571+9XMk9+c1+OxPSggKW+KDZpS1UihvLFgEFrveUAA1iHCZTZ4vvLfjmALB3NhIOYApbJ5x+I
I57dSc9Bs0vYXrIWqUiPjbwispwpIW3Quprr7y9pfVWWEKD8TGGqmu4aJydp35FVog+0GnoHV0hK
0gKHUaO9DYYeOam6QKsLb+LK1oJ1X8frzkzWxD0DGTaWjd5cpZ3x0pNMrFZyq6OCmJt5ccCteYjq
9E3iE8KB85KvbY3wGM6XbolQeKTvS4fSs2/J69tqtTXtmLbTNnVM2NfaYk31EQNsuag1daa41dLo
wZd7t1pgb1MVZ9xVHZI/YRQo/7X7Qk03cASOfYCIHlLAMbHzC2rqcyN6nDKFSrfFFXuZNzGBesaZ
+/denzudXmCnmI5Gv00DPPv5mbmCroKdW/Wh6LVH3OW7TH3EF7JG0rSVZXvlcpaaAT3N5k7kXAWF
teyUfqN31qYjNKusi6uEelMZXtcECtXYARWsNElQ0ViIXh18/GNrk9BkLbNmuAP/c7AdGPp5sdWs
7DmdZ7FcBnGxppE1hw2J22KO4WDnJuqi9aiWgkelN7s0m2GeuvfdSFBxnM2JyMTsVu7gSpEiuy4L
a17bJfJaHfqSuAdDwkZaAcxUIUNPNhVHkDqNV8bQLFSP5ApVDI95DQYBuJnUtF2hO/uyKS+ymjMI
al8pNZi2SnRmLgLU+8VkLngxNJo8jgtl9+RuK7VqDWHYHFIxrBXQiBNvIqWnDUeOqBgNBUHK9gVb
kt2v+thcxNj8SQtc+Ez+MsD/XwQcJrujXtI8IManhv4AHyvHz2V6wcbJ/TtkuNsKapgf2ptgyO4h
DITg8CycQnsLUl2PrM1MyItRg2WHnNz1qiesezOquNu8wD5fcSijB64rV0ZmPOFBaonLBfa+Rj+7
NevgKcKzPkxEy75PDmq6ygpvFfT2scmajVqZRx2dSJz+OSVAQLY1IQ7VBBEEcu/ZHY2peo1Eaetm
N2gIF7VyUyv2opQPxOcSa4ARPoITUy9UXS7GUmwL/yUcffwc2YGW+nVVNpdQXmZV8meZPXaZPg8c
bV4Q/9tBGYkBUSkoHkc83VXjL1g8DwWjgwDnZTC2l2byAPyYxnK1RIhpWcFCxTDjo9aOKCh5k8/c
JodDCmirEaZ37pqAFLLNqAUMXMtsjFXoTuFGya/pOD54ELqIF5dIPo1WLHrSnkanJws92uqQbpjz
d4EnF50LBIoALMUyt/0Igakad1WPCJj0G/lWGRZMcm2PGhzhPJxLmn4jRWOUIC893GET261hbUN0
3xrpRFaG47cOO9KV0tVQknWqoH31fZKNYzLggmzb006r/WHu5gtN6JdZQsDAtT31wecNmVEKLKA4
ZC5ygn0lIBvm5vVgi4tsrO7G2qRPZ+wta69p/brh1pR98jCt/pDUl4Hub9PWWLj4nUYcLwpYl8SW
r+6AI81tlrHMbl0T70zMfAIyosZJ7j4XHbc+MoBSPDhhf8gEWhU5bgJ7XIrkh48ZPgH8POI6y+vk
ra6SV1Xbaom2UIZw3QGRUuM3X1K8Ystlgo+z+3rpm/YKrT3nXCvb+hPcRx6rXJAg5I1cXqPNow2/
lKF6wtwUzmFrvLWKc5f5OMSgLKqqPGaapCOuM508Si9epAjVeuUyB1NBVPnRYwLTw/Kpbp07WVHQ
iL1VJIuNbI51CJplxHEMkEWnQGqGNnasjLyk5BCTwJXAuHF4e93xtm2AxnTFxsqjq8q2XzxgsnxX
98qq9CfT1i9IoF7o1W3bxldkYaw0Ri11g1UcT+Md5kfmr2p0zWypkweH7ZGJ34L0JVzEMI8aMs9L
n5dEvo6JsQ28Q6fbW4wZ1zJ/bVvCg9o/HcU66i1/osVLO3z0yVLo1HHZcXyIQ2IvGibG/EWx6Mmh
536lzr+O0mAC/r15Ek9TQsmnS3AfuUycrv/qqSUM6v4xtvASB63yZ5I6O6JOlobOg1RNA+8hXy0M
wWKhxIYw+NS43jIJssNgebjOFBMr9tCtdHAC0TZWjR+2a+BiNq5jDc1CrajXflc9WT0b+dh/DZTw
NRsuYLe8kcA2i0QI11M99EW1jRzzqovaVY5TLs2wAPBVMkL4zF9wonm6TzJtn2hEXTVwJQdDEMbo
r/ReP2Smvk8i/llvPKZsPWWaHhKJgQwL/evglHsbLiyS4BimEcAgDCvboYoxE5nXaiPu0Kk9xoIJ
AzyukVvryewCwPRuFEkxl7H1LMwDmTevZRy+CmhyfescYw2nV5MFbywu1y5w3IaOkVY7dwKP4/uh
hR3FXecnr10QvHHEeGssiH2jfJDV+Mg//Oo1fj7LdOfVbS51SJZgLDZNyder/IG0aFAdiJsRnbNu
UYx39Oj1/cuHSv4UNnBn/BJakqFf2mqzN5TiiRwUiub5bWSo6cS2vTOz6Brg464TzCe8nO3c6dLH
AuU+bJi567sUZsIRAku8dtP6cexwYpTWJumd9ci0gld0o+UMpTBcND3ESiFuoyzauYs2M69lcMum
lOAf7w6YhAZOtCNVTUei+v2O8MtKgaCRLwxD1x1IIp/X2K5J7MC00ubQ2MeMYOtpbVAqZd7ZzPYM
oI5NSuGCBHXDRYC778zlpw3nbxsqQTXLQGzsOqcqDnbWY2UTbX1I8DyRfzdTc5/jaQz9ql/BwUND
jxs8y7alMLedGV400tx+/x3ezzSn3wG7pa5OKk7BvvjzLbD0AMsLItbDqMUoaP9smR81WSwLLTiM
hvqcONr9QMXXqN1jWzQXmhnNW6yGsfT2fldepEa0yTCkWIZ6L2u2YuHb99/wq5OCbQCBJSCJzZB5
ctTEZTtKLfDpk8fRdeVVu7TyZprfLzMgwiOnBsLuV99f8ksRhG0aLix/AAvmaau2pJil9MBpD3ZG
9ROFB1vbhVPx/0PG9iabCbLf4MSxdTlbvfpqUHy89snv1W1sT5VU5EHWxdJH1yiwTZlSvCixCeZJ
7oT5hChk7avJKjLlrWI8f//rrS/vOB58sFMERVAq+zwkokIfCRcq6KHKbdU28ypxgNwcKx3UbfNj
KsSHlbxAHLPPAg4zkfszVinCmh0IKF99ziPvZxY3VxYRiDBJihcvNF5wq5aRcxk0w2Nq2D9zoT5n
cG9Ibj7KkkBfXW4jTfzsLPOo6Nou1tX76aQkNOtNBblAE+hn4YWH0kbJrILOrQd/Y2K1DTxK/yo7
ycUkqAtFvAYm9JxQnpYd8C5RsTq18FBTPWOSJhixmpC/1OFoxAnGK7JyufSn2DjsyDSrU/o+tp68
Ah67t5KmoUZZ3stI3TIMnzPLOTcDfVXYACmlO4ZKZIQqTl4/2ViJCZawoi67bdmRtFG3sAy5jfV8
6VTwrzMEGSgvpZnDV1WgXSLwgkXpNto93J/vn7zz+9izESawleBds5kSpjPJhzpZNrjNkPZqeRCm
QiqPs7VQm7ZE/wX9RjIBjJm9BVkUC+fy7sI3oh0Amo1eWGvPp3+mwaGa9SW9Gk2F+MBuLw/f0o6l
s2ustdTJPCOYltVBb47ksm5k8NoXwc7skgsghIs61i4q3buRUmz93jr2bbv3KwK8vGUIyIm42xhz
XXxBA2/Xa+q+tIe1VTWLNAzfAoVk7jp+gd9yoUnnSc/Ek7Q39OXWAA222DeOeWDfEWh2E9v5kv4q
TYPRCufFkB4Ks177/Et1V/zJDPQW9iyoidTnsSpv6iQ5djmMvb4vn6qeuQCW8Y2SOmiEuoa8VuRR
6uUkd/dlcKkG5TESt98/lvfb/nmOJsWFSpCqGcLBjXTyQiYhfSy+QoHaL9nVibOddqZJAmtjxExq
XeXYhTuOG7mWHqCQXqeNuNYjaz0Vu+GbbKdb4GM+g9fKIWZXIu42Id1H7UPLBkop7DsWKGAvxDeO
D00gjghvDPyQIOqmf42vdR1F+d69M5UYEwP4SIxz9V8Vof/IxvT/lfvI+PAUp+igT9E+VwQ6NP5L
8tmAxL/yd7SP9YfmsLRwrsdPhCp/Ot7/He1jaH+QuTcd+oWhmyx8/1iQTP0P1PA4TVw8S67jTPkb
f1uQDPUPlWIBhHmo7rRTHec/sSCdaCkEMjy+nuqgzHAZQPTcPk8EtCGT0VQjKJ9uFG6bgiIv5tN8
NC8JF7GWieneOQEgJpvgGjfNi2svb8S2SWP8BgUHJ9fdUSDeIvbqV4VlD2eqh++do3/fCL6fSd6X
ijR9ykDScXKdfL/CD4l7hKeo9Dg//YawxYoksVm5rxvdZIlOnFXgOptWgiQUwJmupa+ZS6GE10VR
6zt7DLYW0W33JZHGnHaauVU21lJ3m7sYMtlcdVLCmrPt6CM6Hav0snSy4Wi58qXkeL2YQmm2qGFq
aN9DvVJzDN1qBgrGL8MXddAI0jES/6FMomvfsNjTBXG+yA3txbdKc+uS+H7VdoZxlJm9bL3uhpzH
9Nwtmm7B51tEP8jQGGIaaRrae7H7w1xeWkNuC2Q384iHTbU8dvbvH4lVU8Hq8mYrJomnVUltHpte
8qhavrXEC1bCbpT9nPqOs4+jaO37Wr8PBg2zfQzSpm/aBSFKynXRI8QWsI9izpfXttJcjk2X3OWW
dqQVbJIA5dtgswrvIsgya6RWns+kGwwHDdekAxLCTqXz2PEt5g3K632UdPYjqKrZ2AThbjAcizWd
hAbFN4obVOvnfD3v2+uTOwT3iPgekylVN94rcB/v0DDgXAqMDhfALIBWtY2TCh900HU3EcD/Y1sb
i7ER0Z7yIpr0YuR0UKq1BVeFgCOTYJO9a6BaaMWx6M2Y87iMll7c+xeJtC7p0scXFgWKiyDVf5Ca
oq/f/6gO43jhtn2wBOegXuskSSwSE7LVWLrqNbtO9Rr4nj3TOlVuRrJU4ea2oGKpZegYid6GpLpC
3FZcS0723egX+6I38r8+hFb8/ZdEtC+zglIfDF3zCGaBU3M0xbPXEtdGkV/EpCUQq0A4SewbsBQM
n/JLHv8QCT10RJhEiBhC2/QqSKwhDLatg0G9nf7q/Y9Cgo8ORRNGO5z/S6OLm72SDfW+hrWxn+jp
Hn1EwuTNY2Hj0/JyPPkf5tOrv57TR4euPhVAPz0+/JHwI2ycHwLrJabLT5sVJXarhNcX97ujwFyh
ensMAvuK2zLM3MZAqq/m9SJXnegeaJlAnVEmd2mlrsoAxqUnen8leylukw4MfF07N+WY5HMzHCik
GGAajSI+QqFk4B4JJCgfikGFtJNb+UWmB1MWH4iVMnO6i8LsonM7MfO3H2cQfsSR1GTC5yeeTHAt
XhRLA41KJa17Nd2gW/YTFc0zh3Dr+7xSKmRNrRe3Qec9g7B6qDSNxAfL+xmETrkjSja4fv8jaurw
C63GWL//2ftHatnsMlsOm96grhPFCB+8qgFZGVGIcrw4elCqnGgaEm5js4Ep34r+5v3DbodtobTt
sUv74aYBb7cr9RHxzfRPBDIZqG0FzZw4V3dNLCFV7eqKxEf1ypKesqjdzlq8/+X7hy0je5XbDqAd
UP0U0aqQ3FrDerFccRUPTnCvm0W7JkFqIRNLXyquEz47Q/yseV15rWpNfqUZxabHDOJT6oqWvXSr
BUPG5SLFMiW/8D7JEwytvqFvM021KBTCDXqnZYzw3uY4HoqVajc3VqablzI0/AefGJxG+Pk1HHyf
kOGck3Ambjqz+PX9+BVfPGLWMXpgOl4HrHrT3/8w/Tjg6kLVG5t564gW6oV97admfJcPJCeP1ZNP
Yt2zP86Vakrw6HJ799eHAXZDdXzc/iLZ9aYsJhfauFL6EWYKSdWY4lFoTh86zoGDkZjQgqV7E9YO
qi9YPD9aFGxrN7JN6Foy2w12vQ9lXwGWM8qtBV7rKRgvi8bVD41lJQuD7cheNWtv49vNg5/07VMw
OK8pHbpfcb6tpbGpQY9e+IJ4y3lZgF6r1F2gQPrTiJyBrUG1EK0F/DtInH99IFpbfH87/2rif54P
OKzTMnOw7Tu8MycH517R9EHmej7v+mVgmc2OXCnYt10XtLuUVKEEAFSLPsxAL0cq3E0yfTjaXUV7
8jpqbf/YOOWm4b+8//ej7LD29F5L+8ry5viq2DLEHdg2SyPllzKdk3bDNpP5LFQDsRsgPq6ZPHco
C1jwSS0UFHMdNx9vUlp6C8XABirZk1NHKdAU6RS7YtjxmXD6eWKYZCnziihuByE2KtVDafwayLXY
sIXqZ2Vmyutq+hA6MS4NQdsUzpxlWTsZSEF4uc4or1U3BkLSoLxWNU9dcadGDBSFu8j79EEPABlo
lXUVdUF9adnNLiw1sX//GEdP7BMl+CF6110XXkWOPHjSC1rvZLPr4PgS7wrofHgth3FNH1UlnIgW
eDVgMFJK/cqePkrURPOhNuJjn4/1qicykJwoUGKRWzTXqtqqSNaA55tSIdwPCs68bmTyUmvJpSD5
BlljnRxyaG/70c6SRQXb5UcX9k9N0cub3i+yi8BVyznUGxIOkvoO7mR3qIKB2tD0kY/DWg1LfZdK
ILrEpog9OGxx0UXKT0fNs5/fj7oTIxYbUXty8bH+6IYDNOvUvmaDusuGxk5oWS16OGQ3JIxT94ch
OYt44Bei0bN9Qj1vXusk4xAA3rKpjLftUBV7o08q5HLZmxScugH+ujUHfPvRy1yWdhn8ivEMrAPF
vM6G65xk60UM7n4F4lG5MYeu29SVTuTJ4BJiy0daBt3KC/UKvY/V3k/ALtmF4+P3P5nRP5UBPr5p
Nhtvdl7MXkLQRz8tyZVu3TWOieZUndb6Ib97/0iQEkfgWm463dQu/N55rhIqGn6N6UBaToq0k/2m
aOPwQXRqdlA8t6MQ3IcP0EjImW/taP7+dy2P3MfEpLRXkYn70HuBt9aauUB4CqdQS+6diFqsXS0b
r/RvWjWpyYCBQEg+fb97/0tswagigwArTauKtx46wEWfs94NtXMlCwckV1aZS/b0a3jl/Twj9klr
+25bjOVD1Mq7MvKR2Iflr8ibUItB+SOPj9sqCH85cYf+mDzSMXZ/eIJsgxL6r6ifwd09Vexo582f
teK8ZS2SqwL6d4+ZCuL58IM4ekL4chjzUG5n6UgfNfOHl7IjNFKFmGNj3AP0lhAIaZngKn19HiZN
AR+QJm/ZOZeUY7zxB2FrQLuz8KiVyrJOsys8D8+RFJvYpv5RGmuyUymQgr2a52VMFEg0Mocb8Nna
jmKbk9Zr4SkvI1HitHKtGfuKkBQkN4LOQ6wg0M1Zkce3miCFs6U56AvvgaC1J6ncWVZ52w62uY1M
QhBkVv+oJXad1uoelYyzg9Ik86isqSTQG4uwtMwblRwJOEr3kUmiUWetwqpb6+14a+E+iZT7wMWi
Ae7mAhz5dWxT8ez9dq1qRD2wGyD+hjJYHnawJ0Far1JZKjOpedSSssfSqIwFLJ4RihutIHJUhw0a
8WSjuiQWNKzvc4NsaEOG61Iz8GUq6MWDJloiyCfa0Efu2rjlCv7XTxVVtGI7v0oyYMKhiUhnJqdZ
q1Nv6994LrZzM1H6o2jhayaC0DAtv+TMw+wEoc2OsOLp5M+6KlwbEc2dJhPbRLY8eXIVNZl0C0lZ
Z643qrKhuzZr23AtWuVgkl69y8RE0QLu00Ft5Tw91xLguw26e92zKf4WvX+gCUuEX2JjlkpykHLe
RN/XZ2YplXUyqJdqoVEBK9R9q/vhKkB0NlfG7AYL111EJmjbgktz6CtC1tDpGYOXHbd6IXaBmyAj
6a2r/+PuzHYjR7It+0UskMYZaPSDz4Nc7nKNES+EYhBpxsk4D1/fi1HVQGXd29no1wYSDigjJHk4
SbNj5+y9V6AhN/B5GitdDdlKhfUKsaT1KNL5bSYyf9s4LtnzHf+fDZG4eFa9A1hOErxR4Tocdg/9
6OJ67deGLN7CNvjMy5DsyUO0IBCXOKW2hZUzjnX9kpv+V8b0YHCd5DrSNphqCozB4XJWnneBWWuv
tEgMgr2fK7f40cTeXiWtxJxwtBqpV1EcOodpVjuoKyu8pBc9hrdOqHLbdGLfJtaqm6tsPaqURDzz
03AG9qIYIgAwh8Q89B6csReZEN+atZgIutK/tqO8jhZxmu17FzLyHnX4bV5CY/PJQGnSb/SyUdnf
1dj9TID7GfQd5TCR9VNZp378nXYZmmne+DDGC7Gq95/yU2zXMBInSdq/GaUrUfEwT255F2n46ZFp
dkDhFW7oYzCnj0t60kYQb7LA6Uk5MKxLb45fRYmqxxyL6RUp7aEhvWFNwlt9twElbMrBFCezjpMF
q/MLW5VzGora2c55NaLt9fztMFVPIVb+jdf0BEqpH80AqVmp8WxPwHoiJvIAczjlLdzPLCy+23Kq
Dkpnb7P2bvkpOg0BT2A9jIe84kkrAltsLToWq74Kw0MV7zyZMjXeDpmNI3smfDQqcnPvevcpiOpd
62Ye8g+PeLNN2UtnVVeDOOkiei6fcmJiceDNwbqB4tw55bHLonldDp7YUfy9UXoYl3CwjMvouwev
J4CVfV8CkF0h9XZOUVB9RCRxPtCCeeSCf6mM9wVuGuStMObNhGKmNbqnYRG1e25FJlq9J1ayv/ge
8qFYaC5CSNhiR15a76NYceuTl+17f6pWXcqPyf3oIzaJP1BTtcs12Vk6MTV0ltJcyap9bSLlHYir
Ib2KmEPT1r87eQktAkG9L5UQNydhVGyJqEYws/C7cEVcaj3POyea3luNTmAWAwSsaEjXpGxVW7/m
ybUMIde9bO1dM0S/LDv/HQQy+8iZdpFqxchazvmtsG9uU2CFr+41uCPwx4910z3hoawG+4U4PEkG
q3z2W+dhcPudVorxAgqXvZtmv1tye3dkgw7waMb4GvkjaLnG+R1laO+CplioIc9dMEyHQEQBiv8M
q8YyMXfddt+J8Vy10l+FKo2WLPhmXdgzd+UOEQsfnG3dwTr1OHcoiMZpbVZWcK2cF8tBHaRIZ9zM
YfakJlQbUm1oKKckIoPNyRh6b/3iUOSlv6UBZO6FkWyk/CWCuTomZGCshlnmR6eqHsoORmhO0vs2
rFW541Egf/YnsXzjJuszf69H80eig/raRvFWcZe/sNm+Vf1IY6D37UstjYs7AKHSZvTUA494JNaE
JEyV/oab3O9CiUQ9qxF2gvXZKMkBzJzG14AjF06a8qfdxbBLVPFKKslTZD+raCaVrmzeXLtSCG/9
jXab+dIJY8uljrYJ0pd1FxbroULgU5FHSeJ4u3aRCK0TpBIKVR3iP22cG2btwzCGVCThDxMHS62I
OgcWwf5QNj975GDgWAWqM/JF87H3t7GkgaUl7KQgiXaaoehqVgrEWJ+GmyEZ3UO5Ng2xnft8unSc
ntcic4aD1xLW0zlDcnRH62K60X0ei5fUnPYW91jk1X8iuQG1xphQiG5dk2b+Q83erVaGfwinDPSU
h2DcLZxz2FTzOcw/yYMhhV/Bhi1HcW7TYP7nCzkdbE1sfjoHiE7i1HxLbHQBqoP/oZ/pQhZn+N35
GZ5HfuZcgQJtDL4YVTXkE2w8xw12fs1grk18k6wHnxmM4ZFnTgNvQ1Inax4BGh7ouE/RL57pnqZN
0ZPX39n9h8qmDz9DaRjkfnqQ8G5gGXyPHLV0LWD1lMsRtzHirVwie2qVVjtCJVcSpFCWUCiG8Knq
MfggxJWP3D7BT/DONAmpH8DTDZDXXPJz+gIaIfFUhEJ22jzV5UxCSvXkkdm77UOQS+2y8aHAE75s
t3VrbHPe8opoVeK2oQTR7fM2jsOaWU8+pqs0AlPPpBkrIKHJTYDoWETpu/3hwMA5ED+YbYQP4tBz
BuKGRLPxIFCHkR5uWi0BU/VJNyhNOpecTbdMvsVT81jReKyBsO56nV/MTG6mOv6eeNx/Q3RViAp9
IKr2wF+YgFSvJxcsipkcE7/F3tn9krF3IFSQ7nD5MszpS9qO4wY5zms4wRQdhxh0SbAdPONLtHO8
SaCTIf3NNoPlk/St+20qq6UD/1DMrV6nbWGRW4M1TM0Ha2x/RhhL4aeDWRPdBxmKYCDnU9vRPIg5
0WTEg5CVOx/drH+d540OMyZvLbJPx8Y4XsG9cvsVbQ/eEiOS7TwTC64NwhUV/asawCNJXUuSAeBP
TG4Y71pnt7AfOh/xYNXOxdb7CnLuByPHCHNWo5LnZHmJ8+owdK5/nBrGyIwCd5XJZDnS6CUonzRJ
nls64Bg4AyCPL2Ksh0Na9ERRjoA3axtofYHYFAFIhB6Y8adZMncMs7kiwp7kTItvbaJe7UiLunJ8
pUotKI6m9jaP3IN9DP0zwMJnpMpCaFi9y6hHNQ1fB+sYfFyxVdCNNi7B9XsjtAfKpBkvsnifq23Z
dPXB7ZNrWXDdAogU5GoCLTJpFXSqB1MKmrkxvT2PBg6+nCwTx6i+DwHgxFFTyNtujgGR6OX1WB6V
4aANSbnbwfHiSTOTn4m271lJ1u3Qeg3xQOUnZ1MWHFmN0G0oaEVseSczLXazbRA0rDgmZFP9y05K
hsG8u1V6br1+eIiU/TiTDbEGMhltCIsUl9mjGihqf+WxNXAKEgSQmxXHt03Bm6SMJwbc5jleOVZe
rVFCWQjtxiflFvPJxtBHUO1wLM0FPp6E63ryqAtdNJjT/JlbAxjaGD6F62+bkOxK8BDt1mt81nzi
daGPzyfP1MHeMp1vE1rgvA8fwtx76rs5ojUTeMxHamIgO2kAKO7xbjkAr/vmVScZIBRJ/jAaqrWu
LTYR2W2a1PxOfFR2MurcxsZdfW8KIWlRD+gNBcAR2AzXaPrml+lVVQRiGjNRuEvop2fNnxnZrdta
kIAZzw9SjBJFGluR0DxvbfKIg3EiFXUeNmOARCHOEUvm8ZJ0/EuSeT7mXrgzoYJv9egH6DASMoFz
+ZabB+r6a+ra8S1ux1eHRUUDEdvWBd8V+HTRoqdxNDapmdxBZrpqsu+9hIRgeImzz70UCkfNCdhP
w+HuFsaxR3dtpw2JTOJTxP3RcnPim41+a7WFOphEA/usL4faIuEe0RG5FxUhqIRa95Fv8AC5T7WR
fKMC3+jA+R4x9Fm7tvuaCueAR8HdGJVz7cf3YOJ4P39EHfB2HgukCl6XrWZn6SdMSOAT8bDgJ/Zl
5L0SqHyLXTH/yuJhU3gGMS2GuCUtbwN05UXruj9NkXeYzIsJoJYP1ZiO/ipw+ceNGUyKWdYQSz3/
2LfR3oOOS0IKwhyl3xrtfPKEoWBbshQys57WrpkD/ZqTzywuKc1x8wICkDPWUJ2iQe2ik5tFlJoh
G5RlGcROtSQHJx+pzg564AcYHedv7FwJhTDPgZ2169idf6lYf8R2iZwVzUGnlF6ZEQchRDybZnae
846UNsMcjkGUvaTMzBKVnJ0UHEogmnSTuDiro3h+n0r7ZXyhZ1VuBBvyyfDSo2TetejEq50xSy5Q
P7C7mt+sChlA1xDjHrFckYHyO6YkrbOdG0f5vh36n6UzFscSM0Q8mDuZFu2juAUdWf50kJsdgw0y
j7uORZKR6RGN/Spse3sPzXdhzJb0PHoOltBiqtncov6PecMjMmTWvFp5cO+ks6l6jlglxg0krQUp
Xrm9ln3tHVqMAhQ1z1HJDGYSPS5Gv992tHoswbrIwMat0h38m2dEmySs0x6YZHXWAybdtF6ge5a6
pvXwqx/IsjNGaDxjgL66Z08JEfRTW7fsZl9NMLxWY9Wf60Du2r7+Soox3xcY1PvI/NaU8mzkIIDU
shTFraloTgT2Cpc600IXCgN8in5IztyvdASMzNgIeVFwpzYZkih7Kj4hfDNoIA449HnOQuzQM7No
hh3RLhgJ8a6dmzfCLXRcLpJHsj7/BHLPvXmTBwRQQ3G/mzDFAHVnr76NnKlO9LglEZmzbdJ7VA8E
DRDbe5i0XLi13I6G2bBr3aiDmWE5hHtWEXOtVhQ7By3g8hf5dT0hvzieWzKhB4HmFeyDn8PVidx5
A8VoK4HPrsJ49Lee9+oaiXHuwPWiX7R9/szhrXbggMLiOSc5iq96WAf8nLmk/e3B3TIN6td6sLGr
SLXcJ8aDjCzvyDMERh3twYNR7cMltTOGELfK4uasGbitqx5XfUExsB2YMvuGu0vkeIsLife5G6Gl
geRIaRFoRlFrNO9fI7V0730YXnZO7bWKUnlq0+pqB9nHQLI29Uh8ayNX7dzagm4S3tRcc7dNHU5c
qLpBgvs+yrPvjTHuwpw4LZtWHdc6/Z4kVwRDCGrSgNMTRHN07RsehbfUQZw4xz2O+cx+GFuUwaak
GLVmslxTK+SIt/hz5ugH0xtInQXG+CqJNqHlPnfZLG933UML0p2+a9lcMLGm5zGGQf6jSLATjSEP
m3vss6lcJ17TrrxaBTsvN9dF/ALg78XIAJyIXY67NaenwRfFpwyrxU1x0I5QNC5Sdj9CzHUFEb7P
8+ucOuOusBzOJZxm/3yVjkyQG9+4FGi3hN3Eh6ZnRxqsUJ8KCxxfHduE5LdnkYN9LWP5pms75uSm
XmLfbtYagQmHk34i0L9utwl7dVnR8m6nndeL35CzjNMQzaQmR2tAttXecJGY9GRwbyiS7XFTuHUK
/GnaZtBUYX9SWpOegA6LbOmh/JQDbSHeV7XORmvJogw5kVYbTM6fdsIEWNsdSJSFqVLFYhGJU4HT
22AmRqBuwXRQUdmMg3gl2PO9HOkWWCH+oJw8tTh3qeQIcG1IeV6NTjyvxCx8OsTFbphNvFpD91pM
EQ3e3rumQGHDvty5HMwPMQr85qk2QcfUaQW4JclLJOG0Lnrv21425Udqxj/Qz8OZM7Jb548+tzsu
3TwST2bSfmXCpPJW8QfkGRIt8pvVVsMJGswiN+sjeNHeQ9c0v1LrCy0kuRkxi4gt3gKfAKEAM9XK
6FkiFMqLtJi2jslRSFdwXbs2f2olzrZQRgdnpbr4ZI5TcHSRTpq97a/SUUQLtRdgz5RsHshpo4fv
wCoXeQ0WoOCTbyA4J85rkVdgGDDxHjRGoEdnLBHGWgtqfsKDn54qpotBeXMYhNgGF8k1ni05UkJK
6EcDZ69a0R/oSEQJZzo6gfcctSU2J6bvURACZa5ZpZL0zR9UdjRsTSPQpMaOaPH7Y3U1JlaxYqSb
RPMA0yC4n61ZjuccaTLOC6dhPabEWehunm4+oaVAM1oOg6p1995obSB8gbRkvOB3yWWcsVTNGCS3
ddS4u6ImDgn3CioBuhNk8G14x3QDrPTRUDgS0jqTnLOq+ODL6meZNbSImwq03MGIrWd7BhXl1daC
TN81VRZukA/i2RjTg8XmtSKkcGJFm3+bAdYPdCkHGgF6mw7OH/mrB6VXkz82jp8y6Y+KRjmE4RVT
qPiaCXHoppZ10knfAaqsO7gWz6YzHodxVkfpuEAYzOrbYETjsX22a6e6JJuRfhlGcKPfB4PQ+y6c
HhPLuoUW/mPuxN/Vxgu5GKnZMaNRFDkotn4zxFjxnGAbsbmdTGJVRBY0+zBk38+lQ13zyVrGL2Yw
D2LsNOXBdbLkSUXyWVKRjAE3kBuxcg4tD2BWIx2qrY5xS1ge5qIfwfuQhL7kytQEPVejC4iCaz4z
Fz24s7EPmvoH24GBpcpwSDg11k0TYMrtwj3Dwq/WmH9reoAbjl6flkWNnEtg5kZzm9DLnJo0P2TQ
vgAZxMBrfObloxOgf5DBJRsgg2Rt/+FDSgFsdZnDQZDleJwVBy8VQ8cI32hd0+Io3bNQ9OiGGmeV
z2kZMxfFalYC2mX8cQppX7ZTShsgjBtoeezGQVLuYsWIoUostUsjY1dGpn8VbbMRForTzNhqBhbP
UdjdNKmkFQbDe2Y9qXjIbr481mDi8N3kROzWcYGKCvhw8zttXD67jFYWH+S+D5onkAIBsUyt4OBs
vOaGXHCUxOLYXfXFBCKGPZVtYmAkN+LqsaU6/lee5rDVrSvUXdJGax2vGo9ymdEmuh+iWdYDLa14
JCaHmu+dgh+MDvVKF7nZxdfyZ5BOmPrSiP7NclgxmmnHvwJDIXHLRmtbL0NQWS+WKveCinlVgAB8
kgFn9NhwiOstYMH6pLgUXhHf2T7aI9N67gEnCUmIJTMFNWL06FK4PAbmTEpyMQNM0SXHmCk8IyBp
H21Y9n4Vlw/S8mvQ8UOyTwdOWMZbMeivWLEDWaXbPrBwd6uyjqb9ROVGKGT4203UWVQkVasc8EOH
rmeEvHLTkLfoU2rKdprqqMD7H8ZQngsPrK1IJO261ML5lVvu2tJw39W4UiXCWNMuwFcxG921IZNO
aAglLSM4ZVD4hstQdfk9hItUURXedbnPWwhcDAq3/VzCIsoLj7G0KhWMiIbP4urVrTy2sddfka8P
16D16kMbULN26pPwDPemwP7dpT2759lNPoLGkPc/L6oPsl3icGi3w/CYeDJ7jCiY75wPkD04UX/q
y4iJtHQbekBFsStkMu4jS09PQ6DtW5dxlLC+EfnpnZIykk/prNWTQSGLKSjqDssfDlnunAw8MTer
7/WmrxRjU+0YN3pdw9btUm8zVsT0GENDOHOYNvdweanhmMHGHR7N1K3vYTlFZ/7xH3mbW6sYG9dJ
5iJ4jvyfsebMzJCcCGe2swfLNQCS20714FlbwyMnpB6i4iL88WLOon/Os1cgo9WdM/XwnJh2TcjN
LPd/vjRxLayEsxgdQ/9X2fHgr81Nhv78JXOd+sVJy680LMyHoGrql6AQPjrGHNLo8odxW7Fqx/PL
ZKu7WSXh+yAwavoFAdPh3Nsv7sA8tZfmLgooQU1lj3u8mEQ8Sad4FjGXkLMIq3LcgBwX3YKvIKgp
d7hdUsCKH+UYlF9CwkpB2JhfErdnsDODn/dUPD6GicR12iS3GXgzA3T/0yZx/HvNhGtd1cGhTp3g
qXAYcow9CFxO1Mum4/DQYElPvsfK7F+BxFpoA/wnFRgWoMW2Qj/VDZuuJgJ86Z8+JG6lTs6i1csr
8aBVrhHIig6bmXjxDc+8B8ZZSPoXfTx8Qxm/I0q7IteeTrljDCdY6y9JDMTbMDCt5R2PNZBJXzFW
bhm6rnnH035oQfqUNV6gGIgIJyXLunRy6t9LKypRUj5i9MnYDkBLTnEYr61KxGcM4TuvMOMHiXJs
k7kv8GbWhl9yQLYbdfAM/x4aKYRS8ioZmAEvTI1UXIysP8YZHz0fCuydIW/fcheorz+73Fux3PYe
YymnBBgb6ejdpdw6mW4ZrKULw2+hdqnSuOOpeZkGQ5zsOkhpuhFl1No6eaC98jQoSfiwOYo1ZlRx
QW5rbWqFJI4x+UT3IiuRYBGw7ipvVbp1tSdR2X2avKy40oDejVUbPhddcS9S7Z97Jzy5fZHtAppI
q3AReYgufujsvNoCkb3X059BimDsEZTVgz3n7qnqWPYTnK+ZIq+SBOVzDjB2W4i+39mSmGhhOwVK
5fk7628E0tc3jp1UIBJabx8bYX63JkBS9TLDLL0Puxm8o6uRSOt2dHgS5CMi0Q9FufBY1jg1wiLH
oceZf9801S1tEajga/gaGit4/PNSjN7BrxbGKRJBUGu/4QKymSom7pX/I6WNgLFRMxcIGMUS4Pog
2YtCo6sf0zDYTiKMT5Mn3W0degeCGqGpNEO3DzxuVG3ALLQiD0RTPKw5TSN/8W6pUYxH9jpy6jkl
ahDCmyk2yEFo6YPOo9IbMMJ6Pfd6OvuGDyPLk5wFqkXKG40ESvAcH2Xu72Nd2T/zwt5oCBJwrsz3
zJqmB+aDiCDUmD67pbexYBCe/7yUEp20Eb/XfV48+Xns3AsRGzigPmKELDuTMcpJCis5iLL5bpa+
WAs42w5pjeDpJ+8JuxjhMuHS2Jlp1DY+YR4i34xktLBME3KKx+kxDGnFVBou8JwWxc0Dfrj23Rb3
YcaAn8NW/SnC9ld4tWZwmim7Mm4ZKq7SlrQ9vcVbD/+iiOoA1DxphgpwFfylGr/W7yIuDlM6T1cB
y+c1GoxfBlF1pqGmR3LbhlOQpkctBalsLs4/4aqLadQr3dvu29QW7kMVNMEj+Yk8opO+zIl8tVsm
fEMaW09p6zGKwzIIWCogYW+MrX2R6/BS9Arrb9rRi+5sGiBId1FG6CekMPNTjBb53gfESpaGOIrl
gJJaMrkUvkMMOsrEAGu3J3oXxE4cPehCFPTwxLACQzUQAuiZ+9CeAJaOzjGZtf8Yj82wI4SgfVAK
R32QDTt4W/7jaBc1OoiV06TOLSsZJIaNPdObB+mkJbxKS3Vi20zYviwOla8xRM+tUs7wMBWOfx5r
QcaL7hlQNI4BOzqa3zLH3BuJkJ/r1rWGixVN80bGlVhb0CEYFRk8lN0En6nMivOflyxSNBtARQTN
gAA27FD+BwRdRIAX4CYSMce4nPXc2WaVHREcCmltSGk0WSHx+XkcvjReE76U1TfBlO3qzMF9tlji
i7nLdv2oHTTPaBmnwHRPyo4fOc1zNqzI12gOM/N8cE7WE30x42KZw67rLPtklJHNSL9+m5ly75OA
a05AcL7NZUfXqSryh4CEkQR5z3qa85c8topzQYsMJnyHCNFxymuUEqXqdkpfYys/iOYFBiI88zRC
P2vG78TpTo88pE89ZpCvgINo1cSbomhGzpauCwf3f9c55eASU9D+2RPCQIvvZtedCkbqGy8ib+4P
DVsvXGzGLXt+GqgyDxhlVwf61SckfzsbIUGadu6sK5Hhfl7yzx1Tmzf2oZb1rRhfwpEipfaV3nmG
d/Jbuo08V+mmrapxJ80u2ueZP21LZ2p2fEN8lknjA+pr/Revj8hKryCG8mS8xfPO9BoP1K/3Owun
PTbB8m4l7UJVLfRmGH1SRhqj3GQdbNvaJyqy11l/icat1wfPIcPGAuf5sx3Sj6pj+YmLki5gTAZE
FSF66cwrbIX4APXtmWil+GGgQFpjSvchgWq/s16iwmJBjAx6sLMMTww91y3qxJXsfTp3Jr3sNXmn
2zimdYSqAutqltOri5Raz7hPdvTymTRANGRpVMxFAiL119msxTUcE8zabWIfnDzuD5GG1AVWOb0h
e2PWX7ePf74SUWWt0F4GxNXg1C5l9Om4fYf8bPToTSTdYUjmco840F7TX9X3KtT67vS/0IYW15C6
4ZIlHG+a2X2IheaFMdN6tnSMoiTubwKh0S1Ig/Yc2O6NaOa76dfWYxhlw8ugXkRiitc/XxT2M6hU
cc1i8eJSH1+0W+BWUHP4bfI11sGavPpcgqUgsOapcaf86e8VkMx4/lMAuaTZCZseQeAKrFqLNeHf
pNtVmvRNj6N/JRG+oJ5pzCdPeWR82nLcOkq35P5jhpBWEZPlHeebYhp5iJLp6IXAUu0IjDFbCnzO
qnDpqs4DbTQ0K4n9lqs4oylh+eupFigLS+3SeSkj2ouw7mlIL4KNHbp7H5zD3U/bC+eT8kZY6hXP
Un/582KMDMOKETnNny9N9UNLBvU5XPcz+UGbpm+aQwmj4IwoJ8F6nshziCn5OBWqwmD93e3Zrshw
QWpoEkSwc1T7kePlalWQ3/rlJWm4t2fbGteSoRNSliTNdrZNZ9MmRgfNcvGa9a17DhIXtUwJK0RG
3hskE4t4yXlF+zo9zJQcq9lDusqhmejMgnqen+NAHwgPhq+XERw+T5vvKYkU2md92b4XY5+vyjQr
HjU0cppy5RLOGZX3jg4xwNTR3/2582x5C/zWuEDy/QB9p94YyeDfGLP41NrvI8Ka+5+XwKEYw1kj
duW5THB7llFbPaQJrF7fKJ91W/mrv79//otomEgvXH++74lAuJ74E1T177dPIf3S7Jf+CHj5dVTL
kqG0XW5/QIc0vnUekeRge9BnmPwdpdrhlIcsbgLr7lZjs+GCLYwnkqLoM7mXJNBA8WIpb5NPtKGd
9DR3nDq6Grbzo+yAIZczwokkQgCnrY8QS+GG+KIZ+WJz7zOAFZEF5I7DN01qy74l+AaOf/9P/k+v
jh+YQvgBhnoAoHjS/sPOEmshEtVz4Qy7T1d0TX57ufElLYraCl87v5ZReO8uSay2Jf8vn7fz1+Av
l5stCMKA34zRInRBu/31cTWrYGh11darsit7WrheuUnDieivUhDq6jq7YkRh2QjO9lYkTFz/7sZs
InltKQyuklSGdWnW7UkixtOh17yPsjRINTfTTUxx862Ll3lL/5h3gP+qqaCnWfJ9ceI9JvVnb0bf
ZwJhHy1RMwStGjSs5Xi1qVrfE6czT1GVvwepebJy5igYYKKzlSMfZWSmzjQk3jmO5c9/fz3++If+
IuHmgkCux37CwOK/Znk5RdgMUkLGjCbnMzPk95G4IQCy4QY4J1kqlnECjkpo2ZYhLFnVzvjpZMC3
+7ZrDn//Xv67e4MGhTA9MjB4Kv7DAs8yCKI7ZuIcieLX2NRU9vKY9onLoK0jhspE6+1ARS6rf2XK
/j9Zjl/KnP/+lon4/x05cbHG/J/BiZiwlwrk353Lyzf807jseP/wbc8NfFc4zr8Aif/0LTs4kE0e
b+y4rkmWoIsf71/oRMf+x+JbtwIHg45le8sl/pdv2bH+YbogrhZsnY3om2f3f/6Pv6DZ/om6jH+X
/40nEIf0X3Zm0EYWnmUfgoyzkKvEf2b8pdqgw9gRAycQd0UHIWX0wZESeUCdB2OzmqzOJ5k5hjc0
EMoF57p5yqt0onelozXnOU52VeUSP8i2S4ymBzqQ7QdDZ/egvBFer4OMVLoRgWGYxnZtmnXQxhgR
YfulbTiE+DiqQuytxEbhE09MsRXL9VNjTkRgEHkIfcdpyT6Lm62LP+AY5GzTHNmKk2uyegfz5O+n
gKlyEOtxT6PVuPfamb7yCfupZdc5bxqp88Bqt5sICju3tLs2joHgadQcbfDwISZ0hvBX1SEqLm3I
tPCU6P+aLbtARr4PSdK1eyXL5N20CS7geRvXqiuTDS6NxYKTe9Emm8sSGQGSkNywCxSkvnUkrcda
TSJpnm2FeI2Qj3Yb8At25VT8mGWaEFcRTluLDelQxgshrgdm1VRNuEVJ6vFhJda29P10T/CIQvrY
hTc7wk8MWT3eK1/ZSHCWmHOPyEW7N0qKg8I8U8aR06HL5mr1HAa1TQ1dFhYRgEHU7Ax/Mp8wIiIa
n/kgZOz8zGvFQLf1mBz9aWubGImkMemNHwX+SlgOIrEYsbORPkIBro+6iaZ1EydIr2hZMN2NxY/J
mYtd7jZEIji6IktpCDmUO8UOr6JzqLIh3gwyRW2VLI3zeWZuAyhRrMOEaV5jolKiW0MERoXs3SDh
/sD0kF4gXOot2kv7W01h962oDI3jFHlsHNXhJRic6SENU4maAA3rJW88UoOtsh72qC7dt84tHX2y
FwGBa/TjmbRf64HDQfDh+iGqs9jyGRUGzrdRFTHy096Ea+yW30ZR0YdsVN77qzJRck9U8HTHQMv/
rMfoo5vqolpNRpKUq97zLRSLy/yKh+17SWYm1iPpXmkUYlT2CCjjIerp4wYFmdjE7IfI1bPhZA8i
fix1ip/BotVzMUeaNFPXiXOMbPo+4E5CdNiaR0Lw9G3CO7cbyjz+mqkIINiR/f6YUta9mMgRXkQe
IMVQQ/mtioL4AeERWfiFP+/DaMJZVyAXeTTLebwSp5UyYXVFd9BhW0INZYqdmXRxCG7N9RV+oHtE
ljtdAqcd6Gl49snzpohJu2r2rbKK02AM8hlwhLG35nqS/LCknACsF+UlzCsGvK3pY87LkvqhoD9D
6thgD7/t1PQvQ+EgXTWy6qb7oNhP2kakVqu2+/CjNMOOm2Tv0VwqY4XJJrgQxk4txix0N0cVRVoT
+fIraOLxyRhm4xa0brBXHmT5qq+xx8dZ91vnCQoiw06ezFmJeRldd9nBGBtcqn6fRauhUcZFE4v7
0zJy9Rr0Q0uSW4PKrxc5pRRGoIkNlE+5APOuGfykrtt91z5n9NBLhj1pfoW5oiQtHkLmI3cx/i/u
zmQ5diS90u/Se5RhcEyL3gRinhhkMDhtYCQvCThmwDE/vb7IKrWkapNMbaZVrzLT8l4OCMDh/p9z
vuPZeN9NjpnLMU1jqGklU7gsKwKNzcmjmyltrYqEOXMS5z+63YacVeKW74j6MLwlOenBljv5LXPg
4y0cgkD1XqDA/9E4mH/3g9S2Mk6NjzQauZmsWmJRclJvgPGWOzkNmt0AKYAtk73om6EhY6BjpoiE
7D8rDFEhv43XfEqno4vZVEO1j3PS0PU0VB9mbmZoZaL+k7p4BSK21uWirFS+8/3EeIqI5fwB5mZf
nNAP10NvDUlAlKZPg7gsc32XwRNalXPJmmTQVcPwnKPqSvowwTLK6TfNpNPySKcHSO+esT1PzoHX
Rb2r0alPfY+jNnBbExJFyBV9AC+Akih6aQUe5tKbnOz4sTPm+XGa2UPCHxQgDueq2Ln5hBifRmXN
o3F3XnIIkCqI2mxnTAbmDY7m/oITqcBLW2oOOayGDh38lJW1zMshfhkb1/js7BAMDNaurV8JWSxG
sKVQfTNs09Qc7qvSoznXrYdxx+dZ7hGP7BPyrVplc6ZvUqZPGm4+AUwOIxqSKsZwnBCawxAaTig8
S6rNVStY8qTFEeWu17d4m8faONVlH66hThhH0K7605zLKOirRmIfL8IbR62GHvsaAUsJ0R/mXjm/
VTZzlsHz+moOXnkgPDhtoDsZl5gXB8E3rxi/2Bv2CKY4OxcUheA0UTWa69Dq6KfQ+5I9Tl/3g2eo
eef/ZH9UNfNgoRpe8H14+BLqkVsesN0+8XrjUg/FvTO4DIelJRW8Qr/1gTpPlD3sMiNCpCVsqr0m
dkKgTkMF6IwOv8RYyquRO4J2Lkt8t1rkvnaOCeWXFjqMoamXnGSduW81wdeDUYTZu4Fs85YnM6cO
WbvJyqiRIuI8Vk915JHBMO15wzNhbwuvRQoKKwZ0C9WqYu+ZKNZdhr6TkSraSsub4Xr65WpmMBXA
owiX4RAZ0OqqhF4JK0/wZTPHWhRC2U9AY62XypYmUTuHSyFodl7rXhie71sjogLKFA1Q+D4nmRNF
ckDqtyGjcJetdeb458xvyMbBDoge9JHRlyx5ZmJepibpzDIi+jOYmIXyTvvF4t9f2saD2gsGMlkO
jW6cBk+m3AI6+6dECO3+xpl0VtWqcO8UxFo/tUKnMBgU4LpChL6kPpSVIGbI7ATASECI26gQxwlm
1lG0zQxB1IxggaU6L/gNs9NcwrotETRSt8p2rPB1sUm5PZsFRmj/azYaCoBq26keurqM9yVCAWNf
kv9iaySmlWP3rhB/ADB09bqdWt7itgq9dqHVWicfHLwlki64zvnjced/8PzyMlVRmjBFxlB3mLlW
Cv8+Wt3CmMrprNnl8DoQSuXNH+szxsyGwNGKtUKfQfTG1hpMBBNfw2sRsYD/CPZgHUU/GyB/2MIx
dbUWenuWiOWsZ8gws2ZH17n6KsJfnpHTzBR5aNXCtKPPuQdSce+6kQgFgUzr724Ua7SnJVp9YJDI
1ufyrAjTDuraVC/EE/vo6nL2btgrIlEW3FTVSOz/R8VPBkmhLvIDJeIlg04cTac+cc6SoHl1Le8a
jdN8U+kSgKvxefPtNLFivQDCWtJUep36ZpPhvceQfeGZ2k119ooL4Zbb3cFtjb2dVM91Zd/cJtvc
R5aYUFdq/q69DcP/hTHgU9K14qPU1RuGlaXdtc9NOjQbgR1jp+VifPf8JVvbRWYaBLjCqy5pV3Gq
ipFJa8nw2JrdNUvDbdLU5CDw7hgJu3xhDD8m5bXLkEKfW8q496cFqZuxbnuhOX5y80yrIcaaQTRn
4Vcq3bdq0o8hIbfNEHssGRFjlHXCJhJaKGIv9kVsbnZFWaqTZF+SPtv1IG0DQ0pvY7lX0SLPwg8v
7PBQS/ePlQ+XihdggEe5DRg/rJWNcdnqLi0M52CeMv8J8bzi1Nvmc+DCQwcA46FIR/YpK93osdUj
A6fZ7ATxTKCV7ht/lfWYPgGni7Vyqxc61vQACyLrmYaE40oQHhzn/8q99U+RCttL7/gpRh9eNYwL
2XgqrnfVRouqqEkHFBboHTF9tZyMgsJRiu/n+0GoKzwkZVzfSISRmxaPZTz6e98qnkCdOEFf+tjz
Bnwg3dC/sVP9aGcf830ZbbRkPkPDpl4UKdPBlYXnlGhpXULB7Rre9qkUX1rPtoG0OBk41oDG540u
JbaqDoFnITicoScBaSut7nWOeKrtkuiA7BpSr34Sr8IR71Qj8H4wTML+OFqw54YUUdnHCYvf+60z
SEGVjlU+AxeJV1Y7sqF28QMSQPqaeRHT3TM2WzdM9GXvh+WyKmxzow+WRr5Q/wSnA/inHsWya1N/
gWOb7KuWVbs6T9XCJsu56uvWfvNJVz2AhSO0C/VH/XoUWzza8RQfNK8n9mqG9qssrRl3BNut48SG
G4JBk37phU63wDyITyXy6mBnBqNj7FxYaZwmP2L2zm6pJhh+N3GRQYIN8WAqsH84vjWozgAQxx1n
9H7VzrrxYLVaeii7mJAYoqhzG+4QDLfJ74qNvF810w5XXR/ylveNMAyaTvo/EVCspwoFaTlYYbrD
8+R9MfANT1XjtM9DlkYEpqrsNS0kFk69M4/6ZFH+PRDfWHL3J+w3DSK7gzndwcqt2z3EJM9fe3jV
V81WJkO1vHF3lpjFrQRc9kxmST/kLB44kpwEv0DF872O6CVUZz+zhrdmNttp5RcAINnSFMm0HdB/
3usxbHGa3Fcoy5P2oYtdzVrVttKzlenRS0y8tmjkLjR6qoqFAy7SDIe5WArazFZja9Jmbrvah4cx
+E+Bi3DDgJOTTgPScedVLTt61y2LK3pSbi11d+BYXBlI721RwVq3oHp0FQSCSTn3zHitmCL4JWSR
XiE+0CXAUx4xJEgXuTDqzYzQtwbgkQZN3XVbGgK9lTNlNHZHBPSKeIqOHs6RxeTqRuDPFjbIqbO2
GIw/60JDHSqZgsJckTevNGbsOjPzbQJKP7oZI6yL2cwPmYJq3MBGA8EeQ4Ain2afLHjrQLY0d2Uz
koe5QlJ7ATw3fcCia70ndJ0uOU7Hv6HjF5yEBu4PJP+z0enJxTXoj+JvaQeWkuk8DN30TV1Bc6wI
WtOtzkt2qcw8O5SS2SUSqLaqBzFeZarEfnZjbwFVst7Pk13TBV4U1q2e7fFjTj3ngd3HTIvcZINz
RK4H2ySxuCLKDfkwr5nYz+lDW4UUXcyuepBUdPqLWgn2j3WfqZukFPa5x5INbnWIdK7+WFa/la+q
h8pT6kaTm9UDQLfo8y5QtbBEKX3n1OARsLmUBYWTdgyYcqLzam4ner+yLJq5FAQZqxn8ygrwgYhW
Ud/43LXu5LHV6rr4mRH6mC+dRtIibGcWHXQw3kboXHh6GXfrG3fgBwxkKZJlSiytwgc5JiZNrjaJ
j6SEjZNQOYRyx0nEvn8pUxuDihlVMDq6w3mJltkl9D0eCF2rzvxh9aIJhr1G1rV4pS0ySZ7hMSse
qE7E0TQf78etd7YU95R+Nw5/Z3v8Tw9EmRCeP/Mf9c9T0/v3+S6rqWG03TK3+8f3vcMR/8N/rIqW
+ORj99NMTz8KYOS/jvzuf/K/+z//gVt8nqqf//2/vsuuwL/9dF+2in8/uSQE+V/NOk9l0f4UP1FT
/l9/6e/zTlP/m+UZuq8bDrrFXy0Nfx93Gt7fhM04k5mnbvi6YBD576adQndc0In8Jd0xwXX+27ST
CbcufPiOyIZ3Ztm//ur/mG7+V9NOwzX/adxpEidBfTRcX/CTgD/6JyEybDF7SyODd5EmV6BdVHOk
B72AV0BjO0UEpuucDO5zkCovhei2Xlw9+pkdaPlamqwRvVOdag5CVELpD0RWKKOt9TKQghIovbjp
FZRcB8dXlJTbyCMOm3bEoDV7Jfvkfv6Sr15M8EYgzOOmvbXdRESgpZyEcMt51qgmrIkndcy+kJ1h
uMDjY4umDYcyrygQtHY5tnHIrOYizpO3Nq/Ap0AIGuz0wjb8kW66H98nSERSIAsG3T+mREiw+5Yb
6ZSErLJ0kRXkZLx8744duTafAQfqy3uh3keZwvEDtWKqGiSkDPdeRBqmTr33MOw+RaMOad+8OX1x
pcYikfl7FE/PJX4bcgF9fcC/gZ6YJ/17HNnEHetpGdW9ZAzMCRLwYXzIZP4atUX4ot+LHdiWjA8G
e4J1nbeKMkO3QkwvrhOVW6sKo4RMP7SmuEH4o2Snecf95lCdSvuiGLiYuLQ3c/0M4E1bdMxHF9gO
cekmxqOYzNs0VsbdlckbSKkE7XtYQjbchZ2PZGaE8QobRrdgKogRiy3Hwuy996n1Ybj44ZNRcXqe
rRfL+XKdhOGnyGBt2BWhzqrlgxEpHgHlLQ35pPGnDGJQcrTVuktx9stZdxeZVZLXydbG6GlBPoVP
9ux+ypZki63QH8lmRwAQC4/DjA9ZYC3tArac4yzbMPuOZ4oZyadE9UWmFciUwaioaBz/WEN4UO1M
f0Bms7+xO8Ar2Pp7Zfg7q3xIeEODRvyZNSMHahHSPtmeoOCtVU4tjxmnK2HNb75zNzywp56y1zwZ
F3zRcldGabSLxa/NKBKjE62Ks8lGuiWSwgxy3bn+Jx6NE0a9JSzdl1EBXiCd/acyrAe/VQwY9DEQ
fvind3IK0KuIeG/akgW7j1Qoh+qziu4Fq3ibFRO/eHymrD5wHf+cjvUro5LtXz6aaT75Y/hpZdZ5
quebI6oTU6h6b+H+5XCsbxPRHbpCA/8wmbuptQ4VQQBzjh4INUAAc4xvPMOL0SjeNcetFxmzjRV5
hHWkolODuI6D+c0z2QHlZf4pnBP9P1mQK9EuI+UK9onz4v7D9Nl8rWKsn3xAHB9wPRUcxoPJ+dBj
88IbkEmUqCwwbt7XwP2/AqL6mrSUm6hsVfnDwSBMN4V/RoPskRglu3jOO7BJfmCxBW584+TC2alm
PxO7h7jsDkIGtHY8mp1c+zw7Y26+WmmLLB2+N6b2i5woGYuoxRgD3FDDDZsQUd1waSfw1jjT4l5w
nAu0tXY1m9zYKnX+pNO3EgWBkVZdtbw/e1N/TSd+DXP+NHou1TReRVu0qLztXmRhGshXLh6W46Ct
Gz0ocYsao/vlE0vOiuITIzbYvMb8VHGERRG7VzCAKTcH97mKQ/Ij3NWY7IlP5hxks5LfTpE+dV+d
8qD75YnaAKZLgW5qKDcjQ1eyP26xd9lsuzQzG0O5HR1/4/nRWaTncqo3lTVss0ysauyuWHTu7KDN
RGgKnX5l92rJx7fQOFwrTPt3SQmCQ2SyC64upjMtOZTdJL0qleyPCrlUaGHAhmLX093auzhBX0Iv
hOtBv1VZbWNLp0HURqWalsaAaZseRJfaGbuJV+aUbIBpHByiBzM9VvfGVO3BSG+O9S7ERHy92ZD9
RCRfisJZJhV5fDiBsX6ppbYp7A3AIo5lgzx3kVjGxbwssCSVIbxd3XzQ+53wxi0AUHA0TPV6Z61n
xVZUrG+FuItAq/s16Tiso5Avoa0vqrE9d0S0wo7TidFs7l8OssAq6jjTkB3ez5ZklRAPnWoOnWYf
GYqAw2NXmecnv/8Nk0PtJMsovVSc98QUPfGYkwUbtp1Z7qayXPmWC1JsWpQsZm6/j+2Ce0AHr4E/
DP+BV0XrGaPq/WqF3rjLa2Nz/2evxZ9dOZzBQ7Tqra/1QzQi9UXRjaBRkHvDSivkZnTCKx0jm4hj
mpe8DkVyTOthfb+uieJ/t0B4uc70eK/gHZF7t5ceMSW/CQPCcSuTfP7obkM6MaqyenCYSCLAmwek
o4U3VZS0Zkzw0/LCPvUcF8ZBWP6mSWqM1n/mcYNaRo6dkfmkZacofdMz6nKa5lSzEpm8ID0bhmxZ
djcabt+sYbgxQ/+4/3eTlszop4umWw9M9l+rUrvyqZCGsJZNm5/aMb+IMb0QFHpqVX4BCA7rI+AN
eSwBqkdsken1CZRfbPVqurmFf65MizlBxCKTXZpe3zPPD+K4uIxjj3E/ek5ZRDOmKWVLRqwO33Gb
A2ztb5prkvKKj5HrEUwpT4zWWGWSfMehnf33KyjDkzl+gZHb9q2+gUX70U7Zlx+2y9Ecl5ERPY7r
3kzeigIwMY5kt3/qqEnS9DiYrBHAsoGNIrxi6AtUqp3tbzlF7PLVxoBRY8CrT5h+VPQ5WWCiO4B7
frNKRBFw7AxEOu38St/WkDGY1x2dbGBovhdesjFV99RbkpELj3Rjrei133ievikq+ZhUPpb5/mmO
cO340YvPHt5ph5UfJRhuqCFIy0PeDKspgvcTr0s+eobaP/q7V6VPiBTnoiKPVU+fQgxPWXuWVUsH
RPyK9P1OSQhEGKlfcv0trkDnt4daK05ufY+LL8tTVE2c5rSn3B1fJy95vD8zjsH5rwTzw22H6eIQ
64zDrXE7N/MhDRxpXVsmQ8oxTlT2fWX1+DuMiMPJTC3W/OI28WvqZ/tcUAEhjAvVaH50700rThJ9
EFIEE0ypjgS4ifWoIB4mursmUIjRStQEwHp1Tmb9rRwO0v802007n0Lz3tqjAsenV7jblfWwqrko
LZL3VE2nRqfSmFEhxi2gLhydorw81G5xgrfIzEtGD6PoXlw0qiDrx9+U+VudfXlWv4a64BmHESVW
jyTD/e6qNFDc+vyGF3s3mNR9soHZaW6GaXF7zwp3jfUlKNBKE/O5jTV+J565sGfG5SQMCHg5zjgS
ZWyyQSbiPUb4oiNhgRZhN2DlxFuxnn/V1W3AeWuUBSLj8MAyPoNUMm22Ha65kmH6hsi8jTi5+p61
gihzVOGTyD8trPVLpqw3RtdPsksvEyH3xM1ZILl6sb/TlXGYmXymPtEnrPjTnF6G0tlp7ZXX2DGX
4y2uvbMn+LgRG5V95QV4Q6m7lU5/EyMPRUH6t/xVsXYdyOhNmUb/govk595YQK4ZImTvjjungmRk
hlcSZtfYR5jxkgtwk7UgI8fk9I+V5JeR+GsziyCdonM2pJy6VdGsquqbwwoAvdr8HCRbSLtloA+I
jS1HujHUMzw7sIc5gJ4yKTHBYjyHCj6l3mMjJm9B09YxT9ITGKuBioky/hMjEq/KyXUCy6m8JcYG
8nS8hlVN8gqdHtP+dKBXFSqce2qgvt5/SIhjpxBydhHZjxT4max8ThbU4byevepptBsSvbFZo0Sg
GdJMNiXMYNlz69wC5Kt9QryI4VjsffY62ij3jksePMIrO0GpcmM3XUR35oPWeHeiAZEwrT6OfZYE
TMq1e9jZXTcTgAC7PrKxHo7FgLwdVuO8tComlTq3UgNiq6+KYxjaR6OUJDOGXgSz/VBF9Tvw4SeV
T9bCThiMms2NOG624AjqE/a1Vi6CAZiJbCvs4aac4pRXPCJtkZ+LEoQBiCZvTd5tS1sG485m1dzJ
21Cfm2Pbc8qy5Hmc82rtoY6vhdEcCgNhgoPXqnd5IbcaZ5tY2nQxGv1n6MBCwo4GIYZ9Tstkx6Cc
ro29jimGsypNfaUX6lvZ9sbqxWYOk+KMwgFFsqdWHYrlYkZG3vh8zInugRMrPTxlev3pD/SYJj5G
184jG20Hca6s1chLHRN6vNXdcj26PTmd7h6t5WnLvkwL0s0MNmwNYImHMehNUJ2h9Wv08Q+egWTp
0nZmen7HwjdwHLLdy+ym+qLU5gyUtZkf0zYqjknTGCvURmBAMxwh4n+wl9tfKSAGNnE9P+DgAYB1
N5MPvWtsqmqM164blXy+w0q4A1ViozNum3slH4cSuR3qPFybCEHsz2mb8ULOuXktaFuGmWhZrKHN
iM1aTCRBAL2uaAplP+PCbULiXoqyJ+g9JoBpLPM5650UYcqSy6asV3oNGUcaT05Vp7dSJeyfsSAR
kYVdWiZGs7bzKV1PGkVEbo1xZ8JLE+TFpEOomVtaML+0ilvRspyfUHUHQrxq7ymAT1oOHdOXYEQc
wb2oFQP0TrYDi8wlOZ1E0GbdLAS/D/ksi+S41IeWNqx0x4cQrvVBDSvJY2O4aXasgGCtrDL9Ew2Q
7G0Ya54xo9ZNd5hy6u1qIJIL23j0EemXNuLgMvJJNaQM1fo0us090wS8Pot8gO5BHwWHR9PXFl4b
8jRinqGWoA04EVqXhJhqbGly29pC7SjqTM2ZUxULUO4/pGMExyDvITI7hdoIlzyKpwIG1YRjh+Kz
o6zMnZH6XF6nfPYZMmBfwchJf30nMEhFLnpP9q9N576gqf/0fRJ/MnLOvJBsZUghQjt26oGMs4DZ
xNveHUv7OKRy2mS+/GFNnWA9pgVHH39ddzunS7w90CF33zTqH/9WeV63M4yCHaAn+fhpcGrDor9O
tNy1HS1FRVKG9GIzDfATbTrkU3FhCGhxk1DIa93nKiBD+xebdIsfVyY3SWSsY5X21yS7OLlnkgMH
BYSA8VVluX11/TNyRVD7Oe8xJ/3WSq98iQg1R2bzEHNv7nuKC3Cp6fYTOi+8izzSH+6CLFKLVWN2
tZMnJlozGRhnISerAbVMchWg23c055Cqmee2pZlvmdc3CzRg/zDNMWWeQqznMkYEMdLhiRPXfmqg
qWpmPa/9on4bfZFvk6i+gUitHj3zZ3Zn7ZEvjSOJNWPbjgNJo5CTDQk+egSKpzgmkUnTEI1t3zRH
+e+2bbyg7Iw/AOgD1c8vjpWADCPu7pCF6P0M1vAQ7os63dJxRbLD99gJ5Djq1YfDy6GUGrt0/AbZ
R1zlP+x1yC3lHyrPXrBO7Hm8SRbNm9KEcJj6xuMgxKZtsCXQ6JD2/WmKm2Rhwd11C23lVi6q455k
JxQ4QjtKo2+eJtF17mIMs2wPss+gYDiU8PgavoCebOx2H3FiWDjhVGzsSvuGgbSXTvXkJ+rHmCFn
6qLke98VxbwbWAUjksMNJX7QZ1RGfxGYQspJcZnB9jvaPk/NzJISdDEWutnfOh9Qg9f3EibNLz+8
0XoFSihnAISEMjL5p6maN14cKwGvNhK0QzbZNRu3/RR+TCHdPwbDJJJKsKimiK9qRs8hjistLI7x
nCH5d9US4ftZY7wQjC10Bli0lBJMp3zMv3IUNTwOK1ki3nLOdYgrnu7ljmEREsLUX2tF80DyCwHg
LNwmsAZjDybxTyfIoSUYYjQDNkoYQWiHrZBQ/ZmAyA4VtYURMxGUsV+yF2rBS/VRuuHz/Z8WSI6u
jZ6y7FGU8sux2L6x7znR2NkvCPhic+IZp8+Uxk5IhMpW7JY2s72wxmmdc/a0dWad1VdV8afconnD
aeAZze1Oq24795lBzPXeNof3ckMd1glgWz7w1PgJnOu8iX5Dj1NzknyXg9hkDp46Mc8v9tTyZEvu
npIYZ9luTSrDjRiTVZpMlJM28Zc5k4VSHISjMP3AFbUsPfNszPwUZXFni4fTvdF3l+ulWvr6LasZ
7MyFh5TONSnye5Nk0T9r+l0bNCuLvTHxhV5hZRyndAWVIg5kXW8a10XcJbjKMeU6dz59HvIaS/c2
9fGybjo2NXwYg3QWkDe+LBiP99/U9YtLKptrkzdvUDEBXfh/jMl5z/nwg7TQMKIJTuwMOk3veWy0
fc+l6mqeDo8SCbdktFf2Xwbe9j4X28ToH+GozNjyIt/cOqg0oE/jhaJWkxEBFE9+pamKv4bBXlHX
/evyJ7CcZOAc7vjoGANd+te/k8PmBJ4E7sNElQe1Y0XjPOpezsLjMJNrC1yFtk2oiZSd8D6XxPBO
cBNaiaG8rdgpdsnTEOcr209XyukA3ViP9zLXtqC1oPOWTSSA+st6QYhxR/aTLCR6W50+pp61RRtb
+fmzxfPsefMCfG3g8YMWItz3Ft95IM3Z2vzUIfOORVX1Wy2LngkptuVwqj06OUqYUIkcsTmRIY0L
Qksu82A/d2hk5k7NWCWtwQUv9Nq2+TUUGePu8WFuapi03GWFll/pBHtMS8Fmtr3P+j3/2kVcHMgZ
oCl09xk4KqmazL0P3yGckaj3aCwYIX4zcXF2qcMZrKz28Fq/XMn+odVgf1f8HVkZWdCL78hx19XM
ZccXVU/eWhPF0TKGBWbNOmgNrpVTLzWZtgtu0+0Um0yFRvvcVO3bRAeqQ3JhZVnFy6hnD8zTNgmM
GnMPTOX33vs8aP2p5sKrOPu1WtyxGMQp3U6olOBHnjrWGWrdah3OnuH/WJ1EAqiLi+vFX4r6CR1l
AxWSAe+99jUavbOkCFm084sBTiDqMA+a73RY4YebX1pf2xOHJk9dfMjIfLSAFkM2R0bmPp2c9EuB
mV7g+TgdypZFYJDWPkto/zS0VVLcP1B7emLcEGj09va9c+7C4tpQ38D78OpH3q7runXmYU2dWdP0
8pOgFpbz/DjOyCyAKt/IfMmN3qVfvyVwgHbmUCC0/ZSaCIrOOsMGQ2iaax8p89ETJKqMipLZuXt3
vZf61Sh8NHqOHGimNDWHRoaGIP9k3bjpoeSh/+4ghByaqXpL5uFF0Ns3ZtBLUTAXo4fzKrHKi8VJ
0pHDi8tAoSYkfb8YLYPQEWRUk8foAZQWs5cjnd3O1xmSAYTarSwh15U84gXWyFL77slFocFmR6um
hGLscbXLU5vke9nTBWtL+cWUN6esjDjc8NLH307XpGtXsRhbg/Mc5sOB6NwO7+WCwRmStVbT0WXx
XrON/qg9UzFxLofy2sfOmrDMKpPO5jNq8ItnGK8ZRXhQycuS1iGi4vdbtjSjr2mGJ+/zuqSEIfAA
kla1e65owq4i71k2YnN/fcuwPQlpb4fCpAaMk8fksWJq/S4nSUrny8XIGdzqfCmwSpcptu5G/JMD
oHYBqYuFIJpe2Q7zTIL0Hzr1NtLPAbYAOY3okFW3tNe6T9KcL7024Q/IPSjkBVChtkNCW4Yjd0AB
fd7W+EFtEBxsRiUdO8wRF4L5DpMsDljGilv/QYtIF9H0fATL8wwjYgBqTvDPL+KeHUiBfQRrihhV
vlUJfvoyVJcexnekYBRV1XAHwOtL+juWymeq0/NsgpMaYvwahbliV/bzl2z6P60c/38XpTHutT3/
eZbmIf/8D3L0X3/878qy7f/NI1xNp62HvAzfBm3379KybZKk0R3f02nW8X1HR9X9h7ZsOsjRyM7g
tNiL+IjL/0dbNpy/Oa6FkYb8Aikq2/L/X7Rlod9jV/+WEKNx16aSyOVHM/lhUL7/KZbVqNkfTemg
IOBRWWtxpjiseCsmUsW+I1MNFFnHW2HUYqvq0WQ+jmNF2uNDTuwVL1dNLwHt2o1WW59dMQB6y7a5
baVPc0O7sefG5zbByqLJjPKuHi5jW8hH9hfdY6JOUFdxHetfvNzyReXUO5EYFF+RWpjp+nsM9Zks
hfTF2uwhFYe+vYMnVi/1epwPYDxfKW1ey1J1J0rVcO3Z7XY26HFTXn80UvMnKuPhFBW4/G1/BtcK
JyovPPmJCB3k1ANqkejPpchbgj9MPHICuzhAgQcBeY+WVdwDahzYl0t0riKKh71JcMFtRLeo2xSB
FCMNbrRZC6qZ0bpW+g+1xuxfmCD8k28cdWxim/TEkTW9Md0hxl5kF6uDz2/GfypCd6IOv8U0yqXd
sjeqHJCGFnIEFq9Lq/sdvnDOo558SibVLKunphiKtRbaj5BW0KwdTkFQOxmC6a3Pm3AMEPJZ4ltL
LPuqe83Qap16eNAUaEk7KoCpFhNinGKVKcp56abvrBf5sa3spe+18U6hjE4GkohTARuqxG9X4Xlh
r4eAMXh7nwD3WiV1t+zmnLncW0ikIEgaiuOKA8exfcGuj/lbys/gFeESmLweWCVWNM6CODJlvYw8
HwV3PEprRMeZa3kB/9JT+cUI0afQSAG2OESJ+WGaeb4OuQk2re9sxGREx8nDRKA51jIVrX+gSakP
sAE9N0MRELUxlrQcTUV8T+74pxTPAy1bVMNr4O+Hal2k6SodHYbD7KO8ki4WpVJj78cNV7kfLqQ/
71iG7k9jMOPjI4V6FS39qIMjokJ/GSo4mvMYPzUOXWUm7jVGZ9W7zjP8wDO0baWPXJeTr9YtcZ9I
PiANu3fOuL8fLAFuqw+hj9b+NtTNgzka4sEOFQAc4il8BgylCEV7EvpP3VgXN8ean/b+F40h0dGy
jG9mlDgEQ2wOfdvWaBB+fex1uqpiEZOECfE5Tlm89YFncmNJzsSrKXbSlUaQIS6rtdW8Supx1pU+
bCJL14ICU+d2Kud5Aw/0u5RYdK3W209VkQQpc6MludRzkRovdJFI9vpiZw1MxEWrJW92GJ7oG4M1
rQGckJxRqcUYtKpasqkw14rJcmDb3G84NP27nYEyNs+m8dF04nVCGxT8vfEClRJA9rgpB9wkBuSA
W+vSgUKYDU629S/sncd240rWpV+lXwD/gguYKb2XKJvSBCstvAuYAPD0/YGqvsqbVV139bwnygQN
CIIwEefs/e1nqjqEWQK09SlICgzwkBbFNowkvoCoBb+ge/vBvJbSyg4eF0qmr3WwTSuLiEXPlZuB
T4N45+/xUdjHKQfdqLOpbZdqp6IlHy6wiLAsm1MLzo3tfG57666FXW6pKIUiCeuXWqm5skS86XKP
EVvmWMv0CX0rfdSejhOW6584uy8ZV61zJowjejz/BIIHbGIW0YtV+lNIJ5IXvuSRY29q1ReMo+VD
rHhUAprVqvCXCX5BSq3ZOg303MgS9z705E3SoVH2EZHAw3uBsKMfJnVJA2vc9gXNSegDHmrtdlm4
zNSToiJgZ4ST2LUNnUj85tSY1obj06ibsnFB1S6h2QuEPMGXsjSsEoolfWNnrMkYT5+Z3ef7zEuq
ZWbTS41ccReVFv3prrAegNMv41C+FZ1cieq9t/qQIy2aXcWtty1aSuyUyop9ksdyYaVDsk5Ut9c6
vTolylijts6OBQT72CjVtvPaS+WQERQ5FIIn5eVn8PgUuLFhnnKNDDJwrxZT241bVxwgWBOTca4e
zCyzAoNdaYRbXBfvIAtNrrx8mhSj8yjy+DEIy/7svnRkBzDtNx9FpDmgnmeYYeKYVIHRYJDRJcam
XRcZUyEP1Tpknyk/NKEkB7V2f2Lx4Qrhpe5RC+KvTnT328DgX+quv+VZ/qHlwhwoTEGYpQEYwLLw
8nND/o0KkNhEgRca7TvV0LQqa62HZWujyiQ0FlNCQulKB8uDJLZbVOCEjkiO63FQ/FwaoN8k23Ua
dqaMy/ziY1ECFwqzh8wt4yfiRWgHoLF0k/xC6Et0+O+bb/3dZI/vCK2b7egO/l98vpY7f73fNj8U
UT7ZtRutqoFzKIZJ6BQ4lHwXiwkt4ysl95/Yn/aum31h/FAtmSJweKTzDJhObjq9VerOzWpnCaWs
X1pFcM5zjEYc+lS06XYyzeZWBQ/axA0mrOithVrBbX/Zhv3aIzfdTq52GrX/EMVp/xHRPn8xgw6w
7hlYHBhg/ZG+zUitI2GqjFdKN3ZGQGGk8mG1FdpKIb4FjYPXENbnshScOlaG/xdW51rMIDrDGh86
bHirzI3XNULDlXA8fVdkwznEhLJqLIRzGpnhEB2jHRK1doeVa+UNSNJLmlNaqyTIXyi9Jlk2Cwz0
NEyt9JRpwqHjFb5yOci0POfY1X/F0iA5ZbDFgloLDqIx33bJEGwgmDylTKoWmUPQC4Dm//7DG/qf
v7xl4Fq1TV0wmmU4a/8RFs38QjLdCYfVaM0MCq8TL0NyMsKvfSdHprnOUeIFAYall1tFHotgapxw
gWqdcvyBmxiTYuJ+91rZnpi+mPS0IWBCF+Ind7ncEc++Y6TMtV4hrnIb80dSttldFEp35Y0dV7ae
yBEvJRGo899F5wVrDe/Q3mjL6CnPR+aL0vvaJmS4KwbXd1rsaKvAIlV96WT5WlepexcHeb5qh9E+
DOqXHyUaLTNQEbZJJzkuKuRP1M/w+nr1pgRRvdcNNqxHj+uB61zBWxPrweju4CGPp8Cq1rqDPzgn
BAidDw3QSbNh6+rhoUlmXUMu5MVC/3Ul6WGdcMrT/AzMLaQk9D9N652yAnc4XlMJq62htkAbnyKF
1A+ZgQtEK7EDFTOBH+/IPjPpS0k0CrgnY7WJDKlWnibFGY1VAw+/Ce/x8+NsKNC4ZSRyYF72x6XV
ador1osfTVJQuShMfeVhPDi6kV0RChOganJDqucwzRi9f8wW/+bb/9u1zrwxN36bXtim57lEafo+
zAfDx7L/98uFJGJ4EoC8lp4gXaYK8ksfFeJQpdIncKCgaGIzqtp9LEv7uwMLcZFmYtxqQY0GtB5w
IGFYHhddrg33g6zH+6Ijl08qvZInQONP01gfURbF4G4z52lKJNfNGNt0aBYrqqDxazMTRWX0zv3a
2NJHSrcwJsb3MmfOo/eHqiKJqallc2cNJL7Byani1wSg+X6Sum7gBIna2bNcUGSQz3XYtJfMBJY8
5Vj0kp6OlQVZaqM1ExKTIBxn1R2Rntx2T11qYzELtYeyyw3wh65337TSJClyvLrg3Ymsmh/jZ/Jb
917nNngYBv2J8z/r9h7ElgrGDdk1iXPEetSssgKU4hBoLWPkqjvWU3VyVCpxFQThqc1duqjeOC6L
emoOsU77Zkme1LTyrJAGea1bJ2H195Stul0IPuHkyGXqBtYljAwqclXMRb2owjscjisDA8IuEwMk
2lAWGwm43JnrcIwHkIHV9bgxWrcBt4orMR+TgwlJ6pprzjMe7XjnDFlyYqC2IgctPdyWfGkic/Kn
dH/7mXofB0DTbm26hMva0gP0NR19WgrcmyJUKbdnM4FAyNQDl/l08ntoVknufjNbJJP4t8VLyf0D
/2z5fezr6TSE07Az4olCZUTZy2RQlBlA90g7p/nvtNuAfVIJMsYCgYgT5xHTh9gyISBo9d5NelSJ
dlc8ldqgLWDe+iSqMaLxSRixs6q5y2ekOuRfQV6PODLiE9tS0wj7QYFaenQCjSwUy6FfKGMMnvpC
e+QyT8zRmOarvMaZSz5Bt4+rkplO2vSLBE4GHNRULpSpwEGtc8KJlqkCoYRB4YiuwViVlTHcpR5p
KwjAfzRNoz2Ca+cK2VCKA3zNZtf+iVwhn7uxkV57VRwjDZ6CgO2xdrHg7ONOe+8YRj7UiZly1gfw
8wJA684YlYesoYtYJjOEXkx0cLPtpMgxMLuKY5FqUurJR19FhHs6lnxKp+i90hSt7zSL9qPvIUXz
OJixBbOquO2WjlGUL9w5JHVzErW6qS1e/Dg1mXX0BElFwXkQQj84XYRTZErydicRh0n2zPnjMX/2
IQeRgm3YuPou7H37sNL7aiTNdhyRnOpvWtWSdmvDXa/cB5ca/FNgWq9WYTZnf6wB/ZQxeQiGS/BM
jbB45xTA+edMbcaNw/n2P69L9a2dpW9RWrYxUsqUCpsJALmu7MvQFc1mjClrNjp9tEgW18hGt9kW
9iXLU4xsFP82Vt9+ydrG+W4Y7WNZlSU5dsTjDEZz9/FKLKC4JHFcDum7Zyf6Vwfw45q6KxI0wloe
40K9F3GavEe6trLI0vNjV17pqDVXJeg56dDnwjAL91lFvlPV6eVFzn9qxLmnAtFombknXq0ube5L
TMuptoHGjPTLzaqdZiBPmjJPP8EtQorfte3K6FBBJxO97tQJjE03+uDKoRSoTVpMZDqGSXoBQuXg
gs7sfc6NA62vWW6CtkEXqJDXZqbrv2I9++Hqsnp323pF/MG9F43tQ+kxJHCr9pfljOYXvLvOumgY
qhJcb31JUzx1aCueMKRNl9gfqBDPLysCHyiczVEqci7awUgDJi58+5wNmPGnUd0blq9ojfNH9sh0
JTjg/e2J1LTbfVPrX2o9hmMHNitC/09KQgLyZNFa3nhxyA27iNACJxQCPFlkeDW2twf7+Wk5SpIy
vFFfM/iyj0JrgxX4Iggk+aQfE4eG/zSZ913ORA53Hycd5+7h9mfs8DFitxtKLGPzf2+P3palUZlr
boPfQaXoy7HMxI5sK3UHx5UJKv5MAqsLIir0ZYVWcg8TRFshC0Y45vfHLguh66GiABVGXAeZMJHp
42uY0bmhGaYLId0zRubpTBftKPEdnsfSTElrySodCVFr7OmJtc9JXxzocBJdaeoTne8puctbo7k0
GVpTFjoUVUfyEA9GTp8laoS/rJjwMU9jLuamat3JwT07OJRJ6fR+KTtmnsyvsDVVnm+B301vhf11
qIL+zgjb99QaQxIcvfBcjF6xa8r6IUH3dqQTbwF1QSQy+zYSZTsvRgEY2XCw9vp0IlsV7oamgL2v
Bd+bOCi2tpPD1jWS9mj0mJ676oQygcTBMYCFWtvbLkLAS9X0LpBm/e4H3Lg7dDaPLd6vhR3jeOkU
8iAmwiT1leFk7J1xfJFoC+q51YCoY25fkvhA/PLxtpQrX+0NrGeLoU6KU0wCkL2bpfGq6y5y/gPL
EWc9ca2L2+LtCdTVd07dgfFQjbu7/fEbrpNm6pOmvc4oBT5jBTeeGv/RG7TqGte46xrqN3Tk3HAL
8VRuKq/deQqIoR+X31rypPLJBZnvd2Q/utwK6+y+64r+mYMyWlM/lRcnKuq9xIPPbR16V+PiBjLo
k+F976HttxrlV0oVOwTmOCky/QFOHCy8vh2xwPCn75J4I/EM7LL6HPqO/SwbMIFhSMMLABHZHY3e
HxVR4XQ5CixvMqxAaHhq74P2XIZjWG6DuiN92unfzRQ5C5BkAGsUuhwiFtOsdej0zZGjyJSWdeSI
o+j3A/XxF4+YGTMU8t0Vtrb2mcHYFfFnBNoAiET33zG8Vk1J1HhXnCdBjbFCKPk1RW8xs0OEdgkR
33e9Pb3i0V9aLuJG3csEMZ1IoCOXW0vvmytSIHAOTFqFchAx1tgYPylP9F/IWtxhxJUnU1KFHKfq
6HGj5z7ZRaQ5+B4tsZiyHoPPq4Fa1Wr85DrFLiNkmu6dIegCpycgIy4/O8j23ppCQgiNjnOadpqu
1FmlaXdpPLu7uINBXaJEtBEBlCa9xjyJ3KdfLas5TlOnKcVtYF9wzg6gxhc67oiXcRLmwU1I0YlG
ykWR7UV7oiITMNiGQsqKMKnpOv9gACEJyupiN2ZwXyQyuEfgUp8KfzjbncF8NQi/hz6Kdq9pv5VZ
Ple8K/fZHNij4NnlhluqsaRbDW+FeupFlwo+jkBA0kdMSwafNIDejtTXsXsA3LKy9PgeJIG9kQrb
PzAVP+qTWdPkU3SdMd9Z4m59l/yGwrYZ2jh2dN9yHOwCtzDmfnd1Lzw83CMY4Hfo4YfMt4clGefi
ztHKF7vK1BeIPS51HinuJ0vSJyNRLBayODHoxDBb6c0xTmWPy9IYD3YzFIegRxOrI8LBZ6zH+8Kx
nKMKwmaHNVutaYT3uIQMnDv0Nr8Kl4l0WgzPtiXVPtKlu+ZeW3xN9PumgiA71USDCXybDz3aqQ02
ZDxXOYNEyJxUIArB+eX5EfF2Y4IqPsTzYKXj49zLYGJWfDVHSXgNOGgm+AQ/zGkAWjcPRatmlxuW
WMIEMt4YgUoIBBlq2yw6mQE/Eff5bCuHxrsih8MIFe2GpDQvaW9sRwSRj02tZSvhq3pbWvz8iMns
X+2kjVdV/oJDJb8Ax7qyi97xl7bvGifCQjnSfmVCGC8pXIoimk6oQ6znMiBGEFNUF1bxmwGKnSlu
0b/MFicc74opztTSrswsH70hOLXYtb/D5gQMo03yQHnmpSlFdIcOJ4bwJbXVxN1sykRFt5siul5W
z3lYfZuRTl9IHbaWhYmDzZJ4oGcjNhKmnmi8nCutVpAoUbVMTKkRf2Ec49H09Lc0qbZVorLXpjbu
mdrvxzwe729/8M8jD1fDg5wmwkHmP7gO0GBywwoH4GOhHVDQdQ24FtK/C+kve2FbIc8HuVpPc+gb
YrWhfcpFbF4doiuINQTH1dALWUUK1lSCQGiV1p5AWTKjVK22OVIB2DUebNfEVM1dhZutxW7RjQ7y
aMyPlw7x3ioZkMwtinY6EkEo7mWELU2nOLrzAYOdnDB84vegM1KMfHucXu9DLe+SUrVbFapiTdpB
vwmhyx3TzkgIxnGPsQzMue1cnFRlJIewSMwdduMK5jQhHHri1XeGFZNcQzIuDisEuu6YC8rAFWnv
BGIskfFW3zRrWk9EAbaR82AVo/YMlTke3qSLSwAJcnjIO19fVcr9adewqwFa4B0fmmnf2vthlphQ
9fIfibcC4yv8BGg4wIXGIPVvVhhlzRQ/RRQWyTpRGwG06aj5+nACUIEojyv6ArFZuY1E7qGwjJlq
TRZ0OVUQGhARBpJMjNcTp8lWNv1wI6CvHmfGsEl7L72WpOfQ+fIWSg3DugGdOZAmg8fQI9AdhMCq
BPN+j2Mf5xKXx6OE4DPTKIjslNkR0z0ydjJq7hEABVlOGi+pldskqoCX2Qg/mn4wDlOPfkwnR3Gn
m6TkjZi429qZvhSKry7iInsJE2xzauwxxXJ8REFs+vzMo4MaB+IElcInK+twoukPWtFbh77SI6Rc
tn/I5z9JWxDDCBhA1/LuqDr0/fheCvZI1K+yBnqtQGtwDGSPdc+w8zWQZr/Z1PGIMj7XmN1VzbUX
1bW0kuS+rr2dcOPkUqbIUq3MW4GIIsXdM5NLaDTJhR6AOgCA4pIPiXdh6LQ6sT7MXiRh4zKkmYHr
Z3iqx7y5MwPjXFGUQY9P4yrpI0CmnAP7EAbb0TUJvTGTtWXo8rExRnRGFskOeoRkDo7ae+QX3iFL
TfeQaKW+CjHE2/N8Y9h6XbHUAzc6iLpHSOjY05bcq3atVYQUZnVuvUQk8BAjULbbbHoI08h6gDCA
yM+f09f7rMbSO2II68M98pIGWlQfHIecLmPKXWuNkl5dQizzlNGUjvRT9JfenpWrdWHtHdRSZ69s
ngvaio95mYyPeeVCbyUcs9EqSGGWXa8pVQz3zl41lXHfzX9u/5tgyAMNsuLfnsi1OtrUMFVA6/A6
gRr9voRBfxoCcXThd9DeDNOdCnx5jXovuQjf2lRqlNfOogVtY0xb4Qugeu2a6kEbBZWj3Aq3HYfa
S5WZ18Yd6u+yQn6vd9746CruFzOfAlkg7bg0KS+2loBdHtLisQRQB9gi1L4ManozshjkDYEZ0ySK
Vwb+qETKpVNP7veiLpHQYuW8L2wrhKnso8Xs/eh5zIvvNMrlj0GvD6qqnC+R7Udr+iXDifEoKMf7
1IQp4SDkfRs0ortxmyfHibvsi0yydV1V4oEaAtV+O7wMoYhfCwt+d2vgvSThUL+0tkmkI7w4xMTR
16YyURMkbblNXftuVBaJM5mgdVgRriOMYD3ocfNGSGa7BsHcL5ksgDwjf+w5xXSzkBanVIFrAD8L
Xfh0RBgaiCp/HtD7jkYakwvbIvLJquKFpDUIK6Ie93AGyxemqs5Cb5vpGALZ3E+VUS6xPpPRayPB
p0SqCECKHtMJVsvgMk6NZBYQOeLbD0gIbIw3Rq9tMebJZVFC7wms71ZECzLUJE088uLZQ7u47a9D
Q1pzJZqdVcKMoclL09/WCJZSm6KHjGjXHTJpzXpvseK03rmbqA36A0YzTEqnlIvKpI/jAhlAviSX
5luk+ftuX7fNqwUkHKG2+m7bRIwqG0lSJV+w5j32ab4fHMJfOwKHKaeGb3k0ZLgIWhMQ0mPUEyXS
JXcA9Ylrsp3vRfqIdpu25WjD2mN+MKRGD8yyA2MzkBRTGA3NeepPLu1iz99nXfhstOObZvYugK6O
2Qwj4bHWX4zQvOt670vRkCWLyyZONRT6mmfeXlHElPq48yLhAL8VoqU1RIdwzCezTVWYTkjZ46KH
Pk3IHBUruYoj7aM8bn+S2YRZETib4+ggzBWSe5I7W2LNhxymG5OgVIw7oacHOyW8oCb0w/UcjAXZ
XSNFRPOwwYGT4rQdPaxplXnvsX+yQD01ZHAsnND4KUx/KQIPDwyfE3ROviLD5yRi/D00SU3qBZAM
CwqVQ+yusvbRnQEv4hVlAj10T38Rbn1xKFRBfJrWMnNwzHDnMg1maW0XWxs15L8AcsEVKBS25lUl
uRROboIBYSTsyKzPdmt9q/Krk6LWo8muGmfYZmRjMuhGpqGcfgH07qHV0XCRwwJjKb9QVCRQoMY9
HmIIMyb33LiewOyCV0Y2pdxWIc2/SsgYR01IpGRcvJMmskiGdwX5FiNA/QzBl7pRonV8NbYaVGQC
fXN01t4IdzROxAtKQXQV+dopXEKai/aUKdy0KJj7hY+lNYbQsvLlYqoCjhFljeskvBpF3m5yy/1R
59FPQVAm5AJ5bSUTpCbWXIAnmyZyD8AaYophAO5MDSQOh+15iJ1iZXL+0qfnp4vCV9vSZhxV9YsS
9dH0UlowIVYoPX8KWt3GejSlSy5M59Ih6jSP5KJQsBmC4FssGQBa0oJTOgXvBiAixyCdZ9DTC0gc
8t1m6nekM2EFTWOQyFWWjeS2PdkLhFBfULkefSve6GIEghvQDc/dfAXACAOabl2Cwr0amEdRSGSv
bQ+wqgBlNFRDuWRESBRjbEPvTqhp4tlzsrdBF3dCIgkFXJpQZacMIJBWJ+b4UnY4b6SG2cHozNXc
mFFmdJjiyaCojVGbdCMUPB3J4tIYXigexJsiPw59iA3ZhvjQX6KGelBZT4DfbaSkbm2uEBijkGD0
s+ywgbq2Fu6iqtsntJAWRh6GS0HumVbLFYodpaxhGdhcBn0TqpHoQhwfIYJ1pc2BzTOvJ6yfXDX9
qJV88Zgfk50B7TigCWMzP1ssc4gWeCNC3IwxZEBNB2TruMjslfts+dq73TGDRXMRbpQMDg1nVBFT
qUIdwO2vXTUNpEyujeSnEpZr22m4nbEyC68z9jlDxKXDTHpGvOWLCBOS51SIEBqkUIpugSZ3sd5+
x3sJ6KIBtzS48lUbtWrhui5xi5PPPCAAGQ5cg+FgAS3NvmaKYKSYPZ3B/8otq1yao7ee0gjZcPQa
d9avzj24EdY+d/Ah7nHhdWEC0kP3l3pOounYIKSKXR8RL77EFNieMl0UMINOEWniIgG5btFSO8WP
BathVKsWavIiwzlApcD6BaJw2cTGt9jDlei607h6tWzZ3WmeZaydaPyCB+axN2KUu/Mfu+2xkYcR
0y8nZlBOc7mflVJJnES7sKPFBCIJPQKSNarmjwPCqEVYVRXKV3afiIp1DVeyZYNOupWaSzuKF9yP
aW6UTLoAwSzHlpWUJfhWatCYAzit7BEiPxksu2EU47pK+JHskJhjU98YAKF3VdyuK69K1qUm2Pct
RvKsjLZQFSGDpZxYeUbEFXfGniISHs/hajjDPhlhN3Wm4kohwmvtRS/EIfk78J7oeinNE1JIhaF3
HlQYlivbZHbVYWky+191nTlrW7taxNctHY0gU+zaInWYKNFoU6I4pbhX1ypopqUOnwRxmIMOYBmP
Iz4LqJHr0qxPDcMwAisx9NSKGk4OC3GiXbIuBFRs2vcESVoE+cxTjBy5H+SCFePpXyYZO5u8785C
zfmjdnpw9QT0YcINDoDAD2enpzixdQcgbQUcMaNJkOYPDccVqq0CDQmIFW1I9oELdAwcqb2JHlSP
aydVkzo5QK85vAQVr0hfmmEotiMQ1owC9G7yBdfDKJ4d3bvU7arDAAsqceS4s6TcTt1AyAAJVUs3
H9YM2tDjlFz0ibynQjdN3MyYn7caEJNQN39kGck7XU3iTDgOG5pbGOA8Pd4weZoNgWu375Z9GCSo
E81hG/vpdsBDL3wiaAqq6Ouuzd+0DgpjrZl4nUipWAtP8IO4BKmiioBFlSrBuRtrdzZZ1p0xcqui
oGrmF/ESOin3VDXo+xxKRZ0XBnYLumqmiIh4quizzD0xkZzJ0FpQmBarsMhA7E3aT8h7QCJ01Ehd
r1ZBrPDnl9k1UNyB+obyip4EmIPHY2DF2HEs9ZTiDtnpRjQij89eJ0f3dm3S2xv3l6ZTLaPL1VLW
WSdWfdeVyVX1pAATZkqUMvxUXJuAvnsSks1yZwXtTxeR9kJvSlAihAfmVOYxDBDtOdnTD6tHS2Vl
/jeAHz9DLzcWnVW/jH3w6g7JrAZPfxn+uk/LYKmwPMEX+Vlj7qwpneJOS0Y40/bRa8f7fhjB3Tne
shwBvwSETcSlHq9yW/vmcoGAERc+iVpRSKvMfFnSsyNwjYNOxPFl9Nx6p0rjTUtJYqkpBcPa5jBu
Y3Xh1lCP8UzDqJe4FzjEok5siLd7yIn+eozaITy3YVDDN2i1N4JxZ0hi2d8hIpP3Njl1EEYphRZE
tt1xb0Py6lEx83jNU6jsGSAXvEGmHNaZPeR7w9aML/j+A+ggbRW+qzwFgs/ZubkthhbMdtOJXzEk
JdhraBvbOP3OcGwjDtvywYyN7LEOdZACJAF9bJNl4ixR/qTuFGyLo1Xp1yzAQowm1V8zerF23OX0
JSMY0NxJfJdRQQBdmp/j3HPf4oggUX8I472Zlemb129afBk61efrkEkPM19pAuprkne4h0vf7rJz
V5S/vLnf1unBVlHrO9+WhN5/PDTFOnTOuRd3e4gM2o9X3ZZuj9OX//MhKoNbOqHOb+uaX6VTNDrf
3mj2AXxqhQI3UsYWa6B/hkHXcnAaNF7NkGguZItCkzkjzlReMz9lCqTpR99v1uWoT/QfRU8JK1VU
kGMaWu+DP+kXnSDG64Dq5jqgJE7LzPvtIUw3WzW47Upg2Fx9fqcO314Xuu7Hpt0enx9yXeWe4fD3
DPDZSDW/4rd9wyuKjLbQ7fvcHndoXd4e+lz1X2+MAs7IwoN/2O2DeXdDft5wLYlxq7Kn3flPyFSE
MTYN4NtXBngMmrFl9Mt607r3zn4UAPyy/8/ix7aR4f3x7G0bbuvWdZSk8z79eAW1XjpfLH68f372
tvj5ZeZXDHOr9eMNYdJ/LH6uMqAlEASWf44zrwanmZMIQTbZFa/JWgOcfbkt6QC+9rmBBmWkxU3I
IR3DGfoyUzuqp1xG8or4JN8weExWt8V0foxKDGREU6Afmhcz0cgr5UJG11AMl405NWDOpgoKVsrk
8/aaCg7RtXZKg/4KvJLbWz5WqBMfNkoK+5/r6kyfWQ+QmI/Hbp/JORFum1xXH4/dXszEKKMmo+Ej
n7fj9gcIbrVN2wYh0bxZt88NghS1hkc29udnlConaFYf898eS+uK+jWNvuXtbbcXA38QW2Yw9K3+
+gxvioJtPSB3k2Pd8gvLMoaNQ7777X23D040Kwec7QHn/et9itTRXdbZ9m+PWb7sd0Fgmx/vvb0Y
p5m+mxLiIT/3kzB1e8dlb/x47+0Jr3JpmLk9gRPz7r29t07o/Lj0W377DDzB+V7N0+LftsUI6n1l
9QwD5/10ewIyQ4+N0MBO8Nfvaky9vicVB2nn7XdN0VvsGVDTQfjre1myC/ZYRmFn/PUY1a3kgNaZ
zvdtH7XE0SFUDX59rpp8SgKLhPz5+S5OMEySyv/++ZBNG/7A2PLb53ZiTvAO3WS9fz5kDVV0xNb9
9rn6Ssn8WDrB6+e6Chotx46ywOdDEu7pUXPK59u6bvuRspB51G2II3/tGWIQ3KOT2w+fq58iF3l7
oH/sutsbzTTCfOg395+rD2GxnnJZ3n2uq0j7YSb0XSyuIksGxczScXFwKj+hndOejNlm7M83uGrU
nvSZkpHa/YQkiCfBQgODKLJmf3s2YKi1RnVnbG7PVhgHtjLz+9XtWdt1jAP3K4frLe+dWj+9RJr5
enuyr72E5FVqMkbr9zRIKdfkffN4e6lZd/dx6xdE/rEN9GdAIjaDfrw9mZmzVLCEy3N7NoqpUtH9
Cz+2obCKgS50rC1vz8qAGTI1CzrD8zbEwDHv/EK/vy35Ti0JakkWH9tAMMdK77T0wZw/FXLEK3jT
7HJbj6oU+bVJYM4CQ+1JRiUESVzN29uzkInZBT1EpNuzBiqPvRPZ8OnnF1MvG09ThUb1tmgxP71X
ufOxJs+0pydP/9cm0H7fgV/WPraPrMdfrVmk59uHJLgul5FnOPvbampzjNY+M77tbTEIbYmpgLbu
bVGvMkBrlk3TYd4EfrfprALt620piWp1beJ6c/uit4fc6tQiOmCkN1mL2tFgntOyfUcMdeeY5AEP
OdPXwWc20Bcms1lpnhSuv71lSuc0ZiZWEU6SAx168m/SJjzqoD2f7DAxgIzl3XYoOwdzL//T2tJY
3RZvr7u947bYDnN+TUtj1Iicp1rX1VNdUOZn4bYy189OpetAkJ3XhXeJPBkdijpZFKx6Ive4NUax
vb1hoONINZJI3NuiUTnjQWLn+ljdFBsukKDw4bYmTdORGiAWn9cj+vZDtf7/fX//wJX10Kv+321/
G/mz+B79r1n1X/xs/sjS4p0fDkDNsOwZIitg96CY90wPZfWHBVAzhP0/8FwttOeWQFxvfHoANfd/
PBoHiIV8ISzTNB2Stv4FmNVM9398tKcIa8F/8q/w/l9cgKzoNw+gA6nMFYbvIN8SwiZcelZ+/6bp
t7FWBKVem1fdcXaCtkTkFBQL8Vp4/6Qi/3uk5r9/1B96YNIVSiTupXkNzkpsvAMYmhUyQJA/kJsX
2rZcaffu6rcf5T9YLmbl/qcG+d8/8w/LQi3toILkbl6TOiDn1mSOvJ2YLf33TzH+816E+SuE6Xp0
+v6+F+uWW0XV097hArw0TmqNH2AFb/ps3hnLcJlv2p/YCP7hU0lo+7fvxpHgCNTVusAU+vcPbYjl
ciqIAtdRf9NHZ2tJQg+9X41erYVBRJD4B//HfED+1w/84wckfEpkYe+JK/qM/fBjrjpvtAth5/fa
Mtz36+IheCVJ0H7V3tTC+afDZ/YY/PlT/v51//gphywvUGq74koZHQON2iChRDQs8YXquwqoEXpd
yLjaZjDHf9jT/+ko+v2j//Dt6EOAoB42yzV2vBlNTF5DDtVDLv77YWT683f4b99x3pDfzsa6MMJC
q8iXR5AT08bOdgFB7h0jT8/aZOEDlBo05V+YA9zHOYgNayRDDv64k11zmJf2YDDuP8cNWK6aabaa
hQP5oZT3tB03UzXtCqrxYbRHk0shL16bQfyYw9EPyvrgEzaA13LTUTarcCb5HQoKy1q6VbqQzntI
LbtMzFXLYAsrwl0DqtnHclr8CiOxdyPa5PXRcuK70U/hfqSPZWcWeGgpHcLcV8HPAAsnwrhDRSaZ
z3SY/Kh1FLmroYl2afZNMiRO0jflByuJBXUWcGvjYx1sYgNIqLmszWenehXdASglpZfy6I0kElmY
BRHXOmjj/zdp57XkNpOs2ydCBLy5haFrw7bqlm4YsvDe4+nPgvY+IzbEIfb8E6G7jlCyClVZVWnW
RzTIFmL9LQtF28gLyG/3KczmbEzAQPQPgUboif9LHLMNSe4dsUoqso4Uk71HwmNDyhmGe1C80yRZ
VQUNuSORKtn1dQFcMsmMWX0kJzFfSge6SBxD+xbwP+vQlQGrRrLmIC2voqFgFDlVVEgCWT79x4oN
jkPjGVwElIuAZWrlNz8lY+rfCfQBDnRL1sLXrKRao7rXiID5+ncZObbpPRC2RSZspgwxHThzUbMt
DKriIaEmg5fpTCviwjLh+Lqi+Djie0HgnjEWuqludGKLMUzQsNMeyHU4Clsmp6mVzh4qZGmVJqPR
W18pibF5mzlawX/bZl6l0HZIbo0gnggDpO30V6n9JWkUHMLS3lJbiL4eZB5eMxKECF3qHG2oDuCm
HEqg0XyW+LK+l/ekjlAf0YFT91n3JKL75Rs/gvZTGz3REEV9RbpJE22Ty7KdosJtRI+D4H9Jqrmd
2vBA21AwuSM3ZFMLYFM0bfOgy2VKyU78AhTutdMdCR6gw0B8ZJKvcU7Jg/BFTEvbkI1XsG8M34f2
9pM4o90Dy1OM7L6FDov3tsdMcaLkZbR4F7VONokumgGO0Ilf6i54G3GjFfD9jErZIoBMw9s6S7Nt
y34nOgqJtNqmArH5tLuFXutRUWtHenegudOeRNRu24du4kOP34NRm3GC+8n8lQnNnTRRUkbBvZJv
G1NDM7LZUKvxKQOWSqqH0FCmPFqoHxpcV4VKpKxgboCAR6P2b4Gcb7Wy2QdBtxtICpzG12Qiz6wZ
Di2Mu3DMXC0AIdt/JW3vZGLppXnhRPGNFr/iT9wJ8KU1Fit+8dKJbklUE8gSTY3ism8u04x+UGiH
eKTFErD3cGOA4rruEy+6XklVZlTCfCVauN7q1PeZzxn4GKmf4MEX7RMQpusmpMvD+GNj6XU7ytwb
eT5ZHF5BD9nGfxSc0y2R9QeqheyTYQcrHYfSfFT+5ejPhjVfKM4cvUXTlQpuXnskxzh6ukNO8Zvl
qHbzKfOybf4/og//thnrwvWEts2ZGjGjJmg//WhNisJAz4VOezRpJGuatxwOYD4RFi6861N5YSYx
pJEdRySNm+liJvWgRjWqULVHCSWbSDwa4ffrBhY9qL8vdB8sLCaO9uMxnUosmHeokriZO7y1W3NP
ovcu+VbfnT5bG6ANgw29ItzWruTg3RCSelVvAmArr2jz7dQnYYN3u/7DLqzTD79rMcVAjnwpKNgK
Zcze70Be6r8mkpfXrUgfGzEZPm8FJLYNlMtQnaAn8uOXrEqjQl9pVB7H4I3OZ6D+ybahyqwBpS1I
gweYGuqmCLVP8TSqrf9j86oGcgARQk0S+ciLUQYWdA81E5VHOhOfUq/bIUl2hOloB15+c92W/Nei
lT7amq+/Z1uEnjTak3T4V/LWvze3aJlvT/tkQ37JyR2OvQ3MC1ffZfZ34N6272QHwQ22pbcmXr32
OxZTzsWPXQOq5dEEmNe0VHx9K6UG7Ge34k3/ul5/GLAkLppswyrWETtqlEeRUzpET0w1qHZP333d
9OLG3EnVQ5Aq2+vT/PfTZWF18YropshQhzhSHjlPqM3IkwNpon0a/pIAhAWp8H2QEeTqRjeJ6RHs
64diQEFKaD2L6jwqcG6QSnWv/6a/9tLiJ83O8+zLR5Jg+KnBjBvUQMnpN135Nfa/rtv42+kvjMxX
8TMjhi+D0RM65bH2pA1d2zelc3owvMkZXQoVd9lWefgvLS6OMiMOZeJJDCu6Nen5smOPfiyHkM57
8ET738bfaCsTufpxF/7YoDOFPhD2UPiJTKqn7Oha3RBZtLVD45X7xBNcutpXdu71DSOJ89/PZrYy
yzw1lEF5lE4UV1A2mBX0s2UIKEkr7vB3C/GHY3TxERf+CMW8Kii6ivFpLSpbZDyC+HNMG5gZkemA
OLPTa/U5tWYtiqm7McTyc6U3X9q57g1g0+cu5KZG0XFFraDyEpKV9HNl66cZKWOhgy7YKl+tcbrP
gWDmsY9kHFdRsnhV9hzQYqxBP5dOIDTVbqeW47sBqdlG5XIblQqtZ4axVcqJOtfqLoBsV8vfBeAz
g/ZMfxUyo6BhlY7nHAyXQbZN9ZvZ3ygUBqsnoiHDCPUNHXOzcqvoIAbFDiT1awrSJ03h2CJxNQEa
cdKEa3cGqVymaBgtoU0pW28RlDF6eFG1+NZW0b2RrBzCa/tz4ZmRTwWCQ0vxIwK2tk6GEkSu19M9
f33DrJlZON46VdUm1iflUUtFKiotWyfb0lKGcd3M79vPlUUkLf2ueIIHKM7DcYMX2aQUyOXr1U7o
GR7JSZRGclv6VDlUaDnmis9fGePv8/5sr8gnHxKxjxcym29hQwnfG/0cK+P7+85wfpByU/+4H634
lJH6xwnQKOUKduLmTnHTb/RNdIhWTpO14SycKvzx0KwrhtMSj9ETXr8BYkBgPVaGNP8/f38yopWK
CihR1effcTZtg17HI6gvmRs7RQ9OABzVPrmNDaXcA9rt49VWLM6e5JrFhVMDVNzqtSUTSMR5S671
hobWHPf6nk3OiSBf41SvaCYBclgZq/xX3Ou3j/sz1oWPE7pQknIdy7UXPLT3MuWMHkIkIAmd5Fdl
2LeJLW9SN3gs+K6PgKt+XB/65W/6x/5it9N71GdtZsmPIXpxNSVhJjK3Te39d1YWm13SC97cTPBj
KeSbiUqXGDQuwKHrVuYj9spXNBZb3Yip8U3lE1akR97emyL0V8axZmFxnUJ0lKgsGLhHsafsnT4j
4vmb64OQVlb/71PxbPX3A8TrJBfm1T+4E5HmGlEYm3ophyA6/arOfx66/7gGl+Sf6CRkfhZiMf7U
esYmPIApncgdPrQbrktomxyM3rZeVsa5Npfz38/GGbUc7pQFzyu//Drv8mijE1h2YVg5xYHcmu9G
K/t8ZZsbC8fSjS2Kp3RiPY4JIk1UN5hoHWRx6Vh8zqZpV1bLv7mg/WtzGQu3EgwETseGiS094pGn
LbjFajvcDIZNatuTXemVImjBQWR0f31y54Fc2wkLr2Kc1KzpJQznykFrjJ8Vcglcol6vW1ldqgvn
0cNHk3vkXlmq0wY4AzV/bncT3iGdtKmg323M++sW5wm7Nq6FH0Feti0pJcNg8quwiJcOtyk81VBu
3OuGVibQXLiSU6xFao7oxKMEMjqhGXCUHxJ0B65b+TfPlH8tkGV+TmgpcIaBJj92m/S+vacQvCWO
QVJpC6bRoSRRibfBl7U379q6nHOh51uvEgHzqYBIfx869b12wwFb/kRkOeXx0Lqie5K9ghaufbm7
PuCVDWjOvu9sz1sCXV3ivOe7DFx2BFLj1p/eRe01Up6vW5LWvuBf7iUG4Y2iwqM6tF8ViIE99ahU
A1QtkeVC2JjtvWVRn18adHV0JA/0Ny2c7nTaYOj9WfnQa8f8MnRGC7SvT2AN+NC6h6z5tt2G8c0L
nOU7/YH6FpvcgAP+rL1/hq684vZWv/fCD7XClKqiyVyMh/DePKie8ab3e9pLnM5DQTvZQl25O3lr
Sb15+1/ZrebCCyWhFaUp1MFHutk2tVy4vPspilbQ+KYY2Ci2VvUfB5Q/HmXmwiOJdD6Yfs11SjH3
p/5zqQYU+hcr3vXiyaVqBMVVUQcRsPBCYdJR7G3yLlVC047pGopPawvm7xDyPJA/NpZ3GZItSXQy
S6Ikx/lGGntgclWXZsbb7NDvhlVPNP/mv77Vmb3FzQbiPl2UyojDi/ONWSN6pVKYHJoPPhjqam6N
1GPt6eRXhw7mju0jxCpr41ufFOi01LtAHR+mRHpVAnEPlXILjOD9+oa+vIXOfuHCaWlWmRfmxKft
HZcIS2ubW2XTbrtv5IkPsJWc8JbLOqkl+/QWeGulBhfX8pn1hecKJoX6q0yi0bz7OiA7nxhPcG9t
lY4ewMZmX68cQKsLYOG/jJyUdGNNMgHS3pO9cgvU9UHZzger9rB2X1hZ0cuLkS76UUAv17xTX0+m
io6mvOYBL75TzyZw4YNC3RdzkT31WLnEL7gr0DayFb32Mdnkd8hpOb17G+zaB8V3HsEmr0zn2gAX
rgikVTBQas4VNyEeMzn0e/6XFhae5zTGinYKsTA0+4REYtSkm+s74OLheTaDC7djqv5E7SsbQJgb
2hAHKE77aS7T4PYj1qJ33drF8/OPteUNSKunTtVDQ35sjWdaJx2tqW3c68qyUC8Mai5PMkhgmRZF
d/PPOLsRjP1AWaikC4+lRlk1mW9bkhAhzpS5gbaV6RcxKxqm6ZinZJnQX9rQaWkCqEkn30ujOQgR
R5od0gYmt/QFGfKcvg/0G6r5Um/QebkMijr3QdMudkiN0S0l+n3il7Ilyp//aEF9Wic4xppM3644
RHdmZtK6k6mOVJVHrRw8CVq1ncezKqUCGMYv4sE9qT3KylJz14Zx7cqISbhWFo9OGlUvbZT/52vr
wyQt9o6ZqsOJ8QiPaZmip0kRYiGIa/ja2X8uToAPRhZbhGrxupTkRkCIM3nhkuD0P637+l65QWdW
tfMtxLPfjxZoj3HBfDjRHbi9tRjTpSuxrircRiwJmKc54/nPFwRKV0Xe+3lyHDa49/GueI63ldfe
TtIuIWbgRF57Ewkry/B3FHA5+HOri2VonfqOVu0IKqma00hEQYKU9PbYAGmOkVoPgyPQX9DzCWvr
4fpGu3CyfBjw4uNKNMrGSZ8lR9rE9lXA8QXIxjBTrxhTz0RVGETfynq6dLh8sLn41qzjlCAvNqVj
cwviJ/RO7nicHConEI7frB2eFC3+vbbOp3fhHLUc+gyKkMmxN0WHngTQaLtCfRLB1xTiRJMFsIC8
/SwZySPP8k2Qt77d+uObKo0G3aYULo6KeWwE6/MUZ95U9U6fArEnekbzUHJAb+enEN0ALx8hqkUK
yuditFcpp4oT4R4N4q9j8lzrBm3A0aZUeesPgTtS6qTNoOJac0J9+tTpjYaH4xek3fcxl2xopLuT
lH1RzfBeCpTvPQqp7MHKKN08o34mMbkTteiyha5csjCR0TWpHLm+OlY/1cLrd+AJDQN2ybE/0Ia0
R8ntVicjqniVAwV35aXwdwJeIuD6Z/ctr51yZcn+WLP7uNwcy+GzoTdwAunMxwWioUfjXL2pLNWt
gUJqwVYDQJ6wfiyKeSwldSaUklvkAvsRzRy+GgpqzoQ2VTd9z30aU8nba+l+7Ij2W8EWnM+Xojma
7XuuZiuH5YX77IeBLO6zp05uLHb06ZHDhcbT2puK5i7RWwfgMITKn1I8bkcr2a18rQun5gezs5M9
O85UTjHYvWly7ABROyc/9AINnUS4ISWafDEycknzxE3Srms0inoVYZ4HufoszBfuf3CCf/gtiytr
1caDkQqsHFrA0YyDQT2WLloca77z0sFxvmYWHju3lCKWocod2ZWED2sEP2F6H/I90ta7fG2G16wt
PHURRmIhG8xwxYcVdG5CjW7H1Kad0CdpcJtx970uXiZi2VUm3FTpGk9cuRCy/zCvC4dtoHtPiwJ7
hMZgcpGH2o7c6q15nnagWdOtfFTuDMqdi22zFQhhAgyxnpV361iQt6hs4VHy4s3asbm23BcOvWyq
sqil+dS0kFwe7QpWVyMjgSq9F1aPCjlxQLN9Xlnt8wr6+9RUFVkj76TK8sKqbAanQsxz4XeipqC0
KthAhXKMbbCrttZ+LXx7KY7BzP+xtzhGOjRpzNIwT3NWP0fL5aUIiKn6nuBAUEZb0UCk7ZDshjsU
6lc847/xw39sL/xw1HV1AaExOTYuovF2u6Xnj1WuHShS2Ur7lZm9/D3/Ze33GjzzI1TuNuJJj5Oj
+kWUQEc/a8lG9BL3tB+PJenu1Mmkba7Sl+hSFvRSOP1u7dBe+wkLD9rVTa00MZNd1YeulTdz32JN
/WijlN6ppIaUDHrnv10f+OwrrqwoZeE/8/6kqSeUho4DIhjc1ilk+3HdgjQvkmsmFu5K13Kx6QvG
NVfzgyad9kAl/B2oy2gT3nUHcWPI23FPHbIwuOs7dW2EC/9lxpo2+sgNoX2ugzOX7aT3ro9w3nXX
BrjwT93YwUttsVCWObKRnMLdvoMQ4AvHUHy6bmttkSw8gDjIPWwEJrOIRs+Q2g39ocjQDG5ntncR
EsiQ7pxUXXmrzCO4NsKFH1DLIMyoik+Oo8+Z01MZnZqbVqC+diXfsPax5uGfbcMclvQAfzs5pgp+
pp5FYNfOswtxkXOfthRfKFqrCEORsaiEs4wb/zDI+8Yb3frY77J2f/1zXcrYfLC22NR1pxPnma2Z
g74Vqrc6QVhZopw4scHAuLpUAQUhGgP/LS4PsvIL+PrK8vw3b61/+TZ1sccBEKCuK/Mb2kOxT3eI
FNzk++hm/TZ7oZ5yvs3+sbS4AQGGTxNJ4PMFt9m+eSidwJ3ujW37sB4f/Dfv1j+2Fm6FsrriFNDT
AXDRqymfs6HUUAO0a32XAEGymTyoz95q4PbiZgfAqkAwQt1EXqxQSwhEffAZYjZou06HYqW2Dkc1
wK7SmYq1uPTF/f7H3PJcomX/BB0bc5JxpInF0f3DSf0+iZE3g5mpWaWAvvknm/DM5mLNooBAl6lK
G0dlEN5VeH0B4VrZFxfvdGc2FmsS/nZnQY+f77DSxroZduI+35v/l5P94p3JpLcPgUAEY37v0DOX
AgqmjVGUy45KFm67atrLJ+W5JLRhSe1PdB9sQTLhRPOu8gtXOIleqkD27xL3+ogvrptZm9Akg6H8
VTQOsU/xpzDOjoL0yZd0dxBRKOHBWw3y09iuRX//bi7jXUkVraiqGoGdv0rHQ0tDyQ045rF4D0sn
oU+3chGMix4CXgvpFm0H6UAxkVLZ8Yt4CwNpu3ZDXv0Ji2NRJIKHCnuaHcvuFU7R3iqQZIczHue1
1/L+MoCTZ/59IH2TM16xFu8lNAFpi56g7SZCsFGbZ70m050L2+vfYj7yl8fZ+eQsDlG9rROrDJkc
/zS8xoZpl4r6WkLivW7m0mF2bmZxavqmkIBySTJ8/65FW66Q/kntytwfaSIoRNuptfRGvUR6NzfU
9Ij0zkH2QD5vzVuJZLbkkbbYrx3Pv/+/xcyd21u6o1wN/UJK++k4gE7r6QvqfA1V7v4ub0tXzuFE
SDO18CskFiqbtNsA4sLplIB7/DnoP6H4OKgGu9wn7KnmnjS+qsF9ln3JqNZAftW2VGF7asx7OuaP
p7QFKU1ZzPWPculE/jCEhXcLAP6VI8C0I1frZI+KNPwPV/CQTCZ87VH5tZrK+v0suzZrC2cn5ZEv
C7WcHnMPzY6DtRd26Ztiy/MXO4i0eNr60doGG/3F96qddV/sEIXh0Vq/Za/ht5XxX3BEH8a/OKMD
n654teymYyTAlm2GXS+Nr4VuvSbSaHfi57nxTahPtz0a8+rp29ShWU7FqD6VDxIC4jMgCjWtFe+o
rP2qxWkOIlaYG1HSY62jbhogR5xMe735NFQdumfkPs2HEyxWfyweqOy3x2Rb1Bakuwe4cHamagDA
Oi9XkfUom01dfK56AUkBHaLcwIX/NTXDw5gO3wO99HKEidH6uUmHaSP5s9hfdd8l+SPFvQiNFTdF
o29Nw1wZ4doAF88Q+lBEBeptekQZnjbSfgsG+ikvdoF5DIq18PqF+7ppcspo85kHmHP+MWdnnhIC
4VCbND2Ksu+1YrcdEXgXYS83WvAP7tMfbC28XNbrIzzwajpWpvlzqOotXHvaNRvEY+ubtMztiB5x
A1UN8XZsf15fzPKFw/2D8cVtjNthWjRBARkEcls2DnYhgqQxDK+Ww02u1DuB5lNdKezElIjxU/Ih
6ttqZlOejsHQ7hXjBqq/XQn3nVG7adzsCk2zrfZWi+WVBXCpQObst3If+fhRkERV9RyQ3bEwmrup
7x5HttE45Y5E72WW6I4Z7NTkqZlZn/n72Es0CBuHlsBS2a2kQC4FVz78loUTDEGmok/LvDUb5E09
qLs78YE+WkJotGqsPYJm//aX//vXcoRX83HkkMZjSWK7HdEoAYylbqTUPERGvG/6Te6jTipuqpa3
HtISrR5+OUlr1WXX9wM3948/QE18sqs5wz3BzJWJzFbmswXfPupWdsOF6/qHeV24sVNhJVxthvSY
7Jt9udX32lbfiLu1hscLF5gPZhbORG5o8LRyltKo6btKeM0V+WGUGvv67lqzsrjASZPot3mFlVNc
HgWUT2rz1hJXaogvhYc+jGXhq9QOSFOCSMoRWVY3cIRNcSt70o7OX9fYyi6puS2hVdoF1iKM1uyZ
ri3Lheeq1SDOQOdlx8oPbprqy3Si7DegC8ukWJXybxUNyikCpWxxIqJOUpoI2lT01D8QjUYzEmbh
pHs6N55U/y2IZFvBF30ydk0J/r45isnBqm4k664qBJrBIdk2x3G++jRolLWf/RF+M4LIcpI+mRLj
g6vc52+ahlBLiTJG5iC6QI+Na8XCc64USPtlXJznbJ0Pghp5yOybIHJIJxCxu68dvydNq53gg7sd
ZWeobodB2eRFYasmqih0bNYzbdUFz43+bOjqOh0aws9h+IqSn6PTXdkMk2c2kpPHwT5tUrePP4e1
tk1i8TkbGlfu7wYVVK8mePr4YPqAG1Kw+OWGFkvPKGnvjdJNMoKslkw6h6THqKARh8mT0FUUTtJN
LcYrS3RtYy/8PyJIimAIYnqEkOc1U81vre0R+bj5cL++Gy6fNbpCOy4vOJoGFz6zjZVszK0qPWad
vKXf/gFFESINhvSU6LynZCRj4QnKfeKQ7bQVSX4qxeY9FrWSyq1pJ1eqXZXTj6jOP4dJfNPmMaCW
mpRK4FpRhHTtWufYRWd09oMXbleNQz0em4DDcevv6m28nauZosNaOful/AzkuD8Ts/CukZH0fYKY
7bGRfLtQwQ0LlXeawm8Z4lf96VeORFMTjw8BalroOt+lVqNthTZ415CC4vx2fH0M3JYXatj2DgJp
oNYLGm5j+kJpXnwORxLlxAOD/FuupTatoihhH0+olfXwmK9/5Ys+4WwsCweOuG4vpMi4HYUpc/w4
O+Ti+xBJBD3zgwJIwbCy7XWL8//4lxc6s7jw5cjjNGogzRaTTWeK98IpWIne/kbXXDOxcORdHsRJ
gtoZzW5bBflrKs9sIaJYk+zsiLQHvgjx2IaAUitZRzOaU82GXfZfxcHcck2y0Ua5Da3T53KUf6QE
g05s7P9uFhangFgoUzWiAIyDPNlTTE/95+sGLh5mZ9O8cPZTEPWNkOXTMZ5eUfnd58ktif6VXs3L
j8szKwt/lOqnNk9OzDTSe/tqT4+1q3n1RrdHN/8/vCwvBVzPt96y2U5v1cGUOkY1d25RBwAzc9tu
qq/w8laLSi7FkT8YWzhA0+xGs5yX0exPxjvf62wEhTbZo7H/r77V79vr2fNFzFOpGsWQgzm+NcBm
q03JBTlbu5BfiEEyHt2yiJEhrmssxqN3Rq6WgOeP/iyHDGA4saLnccxd5JVAiG/rzrfT4CEx18hE
sMkubvo/pheuOY4VREcHnrtap7mm9FUFjRwL6ZdR+WzGutN3pjuJ1ksWiMBxSbcnYNjbZtMizEXf
LHG/bRv/PCH9l1lbc2g2lXDMDZSNwfa/IjtlJS+tMLq0Cjt6F3qR3MJA/NzF2Z2f+Gjo8BpEbuGQ
+YI91NFDktdf0eZ1KlX9FebyEzKzN6Fc70Wk9FS0E/So2kTo9zZi9ADe7Nk6oYhIxsLib2agwYSX
0X76PGhPEXhFIIReoFrfqu6TT+GkXppbntxOAT4pKiZH69C9kMq9YCL8Aj5yVBsnM2j20LywgweA
tEWBZEvPJam32l1YjQySDWSN95Dv9+HwHhSTq6dfEHl2Sz16EpCKNaUTQiC9i/7LVj+dvCYU78Tw
RyVN2xqNlxBd6SbM9qkpbTIhPGg1qk1x6UWRdkTDd5uH8ja2AH0pz/JAY1SWbcymeBZUeMs+MPrk
k9xrd4pCQ7Qo8+doX4TThgDXvg/1fU0PB7rYaSQ43QD7Pmu2tRpzqn2LlJvJvxN7oE4onaY/8Byg
qOnwmpJd3r4N0ZtY7FvqdURltOMw8/xetoVeocZpsoeTZfsBypBa5FVy9mkYX3ySfW1SvQHyPYxm
ge7YaVOmXCmv77+LbswSVYTJQOKJ5pJwEnXoc1uVQW5lax6Q56LHNXYoCnSpM3BCd+2ismpv4Zyl
QoxCtSRAptmdO91m7rQbbEpgt9GuPK63pV26NZ4Pb+Glg4mNL4wML1FvOd8TM/ai5mnMs9vr83ip
hB6u4L/m8fffzxzZVIuqXqEEeJzYaWEYHtG8A+4kVoFbmVH/o9d+NKI5umosfLOmQxsSA43KhyL+
noDfQtF+vkeLD5F1UpBnhKyeoACDSs31n3kxGnD+MxeOME2hVVWhSYkPU9IgKtEUPCaHlIKyE6X3
o5a6MVU1Y5lvB0H1auDrdqJma1GrSxmDD9O18IrjeIIHiN4Mr+dwIAdji1+tm/Y1BeSzQ0bMrV+q
J+uX8rU45M/x82rC4tIVwYJTIFOWS63ismeob32rtFD6YdUbwDrqnX4oHmKPQtGtjJT6niKQvCNC
snbcXUplkqQhYAd6UEfofbEeI5QCRzlj/gOY8VTrB077Coa5OqBV6Ii3seu76lqx2uXJ/mPUWoSj
kNNAMx5xqKMI/AfnT8FC+ZUibNv3wm3/kN4iGZYTNXwPHyKANMHd9UV3cbLPzC/WXAR6B2gu5lUQ
YhYNsISDgkReuc5fjC6cTa21WFLZIA100DO1rF+df79mTOZpr90T739keIiTE2RonMIxn1r/H22s
s0EuXkZCd1JEZOtmP6puaUelXkv8HN4K2+zgb6SVoN7ajC6eLlpuCpKOKOZRr76V/rGXQzuqvl7/
apfuLefTOf+GM4fWh2hQNBYDAkTS0C1frJKfLp8FZ3O2fKw0je8rGcOY674mt98mbuCebhtPchAR
PwgrPvpiWPZ8SIuXx1SKedPorJBBujWOcwgKaU5Xg4Z8DL6KGxL7zvoJtPatFgce0lCFUhEsPNbN
t7F8ndVD6mjl2bdmY+FVRFGV6efgW3X1u5gjLE5q7fn6crj8sWDtGiIpOVnXlpMXjsD5OnUulm49
ZZNtTi400YfWFbbV9uRZax/r4vo7s7eYt2Y6EYirGVO0pzj7+/zCQpHJ4RYE2G8vu+Hm5K0M8eI0
nplcTGNaWZPZRdpcLyS8Z27y3GeOcdd5ilM5hWonzlCsuY3ZLSzf63Dl/v+s6gvXLAdcn4GUJ0ft
aLwbm2mHBIBnHuUNcS3XctcCOJe3wJm9hS9GQ0Kd6I2kSOlO1+yWU4Bayy3MuWI3UXCJJNZNfNRW
3NWl4lLzfJQL1yxy0Pd1xfOL9h/wczOIA8rvIdwaXPzkZ4pcb5ut765V1Fw6bS3yYgYrFpY0veAf
fVisTH3Ok5Bn36fBbfZSYJd3QDQf9GP8osD8CLxxtZD2wiL6YHMxVsVUoqTU2CfmnXBsdRu87htc
ekf8TtTwtn1Qb/xN+Q+CER+MLk6fdhwypfExKuy4UO3mjkbzNn8nZkutdPpWrwGN52W5WLYf7C0O
oJNRGYOGhN+xqR/FpALlmgR7uYYyJBxRBbQFOXsVVf82sFaJ0WvzO//97FwSeFANsclQ5weECrn2
OILnmhowHpUXv/hO38zdG95/7hs+jHh5Vok5WRdNYSmh/aU5euEksj2jNcqt4InWgWqjOfCDQpp7
3fLs565N9cLv8q5ItbbHQ4iiYKeQSAu/8CpVc0p9X2RETPxqd93iJVf/YawL1yv6iilkEmPtD/0v
bSPtBGd8kLbRV5UE18n5B4WuH8wt3G5FGSFalphDkN0t8+CuySqvVuRNnbQUCKR31iAiMd6sfFLl
wtuQgBCFfTrITVVf3sV1YGZK3IX9k4HMUfQgDQgYmM3GKk90TOm7uMvRZ3yEGsZrTDNeojh7zUzl
va2Nz2kz8ssqQINtSmdjvqkH4c4cWgQc0+pL01DDPeanlyLJHbFSP8UF8k3ddxoib3iAOWhzTv3n
NvuhRd/L4m6KH8bKX/mIF47P88Et7/zaKeABcvL7p0iiVaGWbD35z6/1HywsnKvuW3WSj0H/pPSJ
VxmPbZChQPbt+lo0/h6HJoqSif9GDwOpmcXiCErBQm7RTJ762nAaijCrqtyAZH2Pu+gHClYZAnMR
Yq4WXEA1lW/0VnTV4Ic+pU6tRt8TEbF5ZSTjBli66HZKGO8GdFVRGqNrdcpvYtHcpiJa82X7te2L
2kaL3q45p0QSNjp8PJp6fOW+R+/N91+Srjqayf2YQRNJHqiM2kRCcZPX9SvlT7F3CkMEBct7wAyx
qzbTI6l9yS4mOfH6iNmR0AUfykMyxnd5p6LaDOJaKnZGpf60aMCVux9y1d+EJppJCvTjonxiI74k
Ybbpm+qxit4SdBzNINjUYtlS7dFMDmrwjhaa7ugrjhL+r4TFv+ffLqYfPL4mS1z2dF0n7yOJS28b
jKA1gJkf40p20OK6G6LwU5n0TqIqxyrMD7KMDvWUo5FqxLTOkZlM6sgptbfQf6rJnWbQDKQ6dBB/
R+ddRSVBdODpxv3nIK9c3Z9sHTU1WbTsHC4oERElIas0fpfKh0r7Olbe6D+Y/V3J4kqKb4OCwpnY
3WloJxda8WLoEplQ1N0EWr6i+xPqNP3njKoha9gP8qt/AkMn33OV3JKX26C6DV3av9cNy057Al0T
1XPaexWcdmEAuQPJUkteKw2U5wP/zIH/zxQauoiLEQ2TkXw8sPKxyUttkJWjMtIWjUgERUeIVu8a
Rbw7+bKr8cvyAVXOPNlIMvq/uWt0W/UUvyB657TKTyOda6RqBO1mFbTTdwuqeJztr2+0ZWRo+TOX
+QWtkhSUrviZQneT7Q1Qzhbq8ZDZ7Tk3X2zXzrVlQuMvgwv/0USNoLVtoxx7w7qLTOSZg5vOzO04
yJ1TQDdj+UsvboPkLajXwk+/vd+Vb/J7Ms4uEUmT+VKIrPwxM+R3pBDcLr1V+sA1Yqh4YXwYyqJ0
g6r/bCKZqGp5ZbcD1StFLX6XxxeznzLqd9C7H4QxdMeI5nhfMYhjivBQ0eWb0vYFbMBhHJ99EXVe
/SUVq01XVN/y8ikQEq8ob9MRnW2pp3FSnOwoMWeB5H4nGFuxPSQRtbFaPt3iDfrktujju8h/Eqfn
RDGehYjrem1kCFinLyM6q/YJ4tsk7I3+W9LmtpJ9yvufQ/3QldlG1R+78UuQy7bUvRjVbZR+Ikif
BS9JezdnX0f0kSL1XaN7Ek1VGyUg2zeRaVaR2DnhbCe2Hbum59SKGiQvW/gjivheVjn1oO3toKFY
G8BNk6msQmheonrwlK4c1Bd9EDIreB80jjRjcR2B7tMjMz4ox7lYcEbkG9L7P1r8f0ws9mjst5Iw
FrOJrblF+nuX3MzAE5+2gmQVXbm8X/3vyv9/pF3Xct26svwiVpEEwfDKtJKkpWBJll9YsgJzADP5
9bepE0xhsxb23efNVXYZC+BgZjDT0/3f1Uzu0RcYQzOWFlbLiAPl0OqgeUCEujFxrGvpWvPba1HB
U3CE/EOomKHnMhQTOaO341QyqqzW//aReN6rqmjMogeLxjnscq+WHwnIJAQfiXsr/+XYuEfOLCnS
HGoDAX2BmRyWvNTyoB3/pEO8yss8MZp3+ep/9RJ/vtNyqisv0cUgs5IT7Gl5Uyn7ePf3IF5LBn9p
GS7GylRtFMjRwhnpkl/UJ6b+MMyjDMH7GKPygkPcjkZ/9sS9Y2KrU2mj4hBbVyEO9Zud6eL5ZoKf
IHfFc0LL3by0N+710hE8/MMBRxi0lQvlLgwd3rWY/5san5Q1BoxF2Esuqf+LkXDOYpAlNQpUWHqu
AEZiYGinLb3SekuSt//xJDmfketGWNMWn631lbcFdbMAAOS3hdax2InYA3hIEr8vPp9vyzaQcx2r
5Zk9/7QeaOyO9b46QAHBzT+QSx4GKFp/IousIAv+VD1F+9xFPfMswtLxRZW//BIubteYQZkZsKrn
VBq83rjXtQB6vbNL9MHNSO2BUAHyzj/lfM+gltCnFUBmIL6DBN3lD7BcC960MFxDQG+DaR+Q+n+/
nWWsG7FpwpKb6sZCO2UiOlidhSTHWwa1Xoa7MNncx4YWYruNN7oW9dCXa5GeecGhtdEbm70QnUW0
mN1JOCa85bXXS3OXp2wmtC/RIz4XKbLGJRSngvmvreu5XoG7LVMMwFM44bb0kD9Ipz2mzLyRsnu5
lk8VJFniSXMuf7XN4Ldekrs2wDdYUbd4cXqe2XV6v8gSBC5zG3Yd3VNH2wt7blv+dbUiP8mSRiaY
xzG1j7KuNd8AoBiEfvWwUPSBQh483M2hNt0lQ3JQv/EHYUVQYEFfxCCrMGJVDE/jxeUODphOnqCl
g7IV3Yde6rxpFhDpHsLXHZhg3ctHLbggZAkFq3Whflq3eoSPS8A2noGSxdJBx5KKHjgCKyVcWAaM
e8DpL1ZalTbD21quBOVG0QrL3682krSj1acKVjAqMGDMmltL7//bUXG+BJi5pIwoVmi7wcbj1WoM
1DJEzw7RPjhX0jM2MKOAIYII3s0xaTPHQjzH4n0veMWv6ZvVWanl1FMIypNzzGav01Vbj++n6Q6q
7Pag38c1ZmU7TI2x5FS5l8+QB419BQZVxTsXbXUDgCfOEAYzVyvaVfhMZ9Ta7dKBhroX7bOjkGR1
80avVuIMAirNUOaRu+VzQchqlAvghxZxb/JWAPxKeyhGneqmcoiEsjA5BSGS+PYaOsy6m1OoQOuS
5FtIGy8fgLZ14aALCbEgVdMgT8m5NivXVJ1NQJlTSM0aoFDJ0dQMU1eB4JraALZfuWZxX7MDpTXG
mA8925u0APb6lNa1Y0xPhnGeIsmRw2w/98ccTes2sKveg0aOVycvvY72STG91P3wrM+KP8mYfW4y
O2oa29ATLymC48BUR56UIx6I10ZCT1Dzqu2grEC9iveuMydz7AQD0LtQ7dpf3j/fgf8ygNX+Kfeu
MeO+6Wqlxfwt650y+aii8Ny2P8qivImj0VWG3I1VZZ9atR1ZsZ+2pd+WqVf1E56Nfbmf89Yn4wsZ
dpd/GF/p/csP41OW0Szi1GiKs1JjVsMcD6ZRFG47BsWhbMD/zth7ZA67gFkuLUE8WqInHBTSQ6bF
pxZYL4Vc1xGaG2F3kjrTholHxQMk45MpP7AG46tktBtQhpDBsDui7iFJUQ2g2ytnFG7i22qp+crF
qSvuaATiMVDsiNL6jUBOIGUJAj/TJBhZ4xxYZNU6lSpTxWgFQX9Ud82nBLxHqr8opdDddFUYjv6M
EU36CuwvmCgFtr9h+t/W51xb0mY9qlxUPeuLgPhL094BwHf5K4q2yGVDmW50DOPU6nlIQ48W13Jy
X0jAjye1w2IAiDBedXnBDXf9bU9cclSOoCCjiqGe5/S+GJ6iyRR8NbI4BM5Zf1uBcxiQj00sC4MN
ZwuWaMkFpgduVKiqz8ssHWZi6+YlgeK2Eve7osRW85duYHYCK4vNZ5L44/QrnB869bpPcjvWASZC
dtNO6bFRaz+XrjpQvbdZeqWMMtiYrWOkVPd1Hv0Ct4fXNx9aJLk9gKZ9Aj+pDjGAmwX4nqK7y+e4
9WJYb5N/u4R9CqBHJalIobWjlrvg/V4kfHRXOfbQpLplt2greZcX1QTmYnF3PtRQt+60QD13mnyn
h8OOpdo+QV1e0u6KUYc6fGITtYBwUwwRDIDuUOnMGsXBHE/Q36iY1smNDOObb0GKQG1ChbZ8nSQC
VW0AH6Ljos5oUdRR/EI5ZOR3Et1JzYPJ7mIZQx5W6zaJ5Zmo5xr0JE3vwNp50BfPEmPPEJhbS3Zq
+W4s3gLMACqIXdVUEYF5bUTJb8fO5X8drULwWuDY86DBlMyPrsXUr1L7k/GRd5+Xj1u0Fhf75SCM
UtbjcibNASzGboZ2d32uSwImtqfLS22FmW/74qO/HNWNHOPLLrChFrA9lEa9IIVAk7nwgYBi2cVs
974DnFTk5hY3duHCWpybtRqzhAwSXEICMc6Z6Y5V4TmuYbpKMwTeZ9OjYtAfysgLlQSfVkdQxcyk
flTPFRhiB4yqZgC+ZBgku3yaW+0JAiHK/67DnWYxzXWUkhJuNStLf1G8RS04VG6ouk+SD8qg7QrJ
m+SYQkEiqHOnbtTHuXmfusBBNQ4IVxAepDaUqmiJeVxwqLadoNG49WT89hO5UzfCJiNah+DSeNmP
NthlxFNOKUQKVX+QH2onuhPVS7dd1upUuHimVG2cxJCRP5efIVzqYfyxyFJbzuQH3Q76qACKiWxr
M9ysluTi26hBJ8sM8cGjOnHq4DZDC/PytxaZFBfQAqNLEc6wwoz0d47t0kT/sRd9LdE+uKBW0RBz
cBKObiEB6yF7gHI6lI8fOndyp0N5llzRe2DzVv45OZ7naYIAM6GdpqD2XCl2UoINSFUApi+QanaC
M+Qb0ksuuTZGjYsrVUyaUc/w/9ft8CPVgtoPpIocxwkTGHUPftnYqI5GTTH1LzuD2Z3CBvgYmqWY
CUxfWwWI/x5jJmOPlqfRkked5Y9h+1MP30nIkC6fuuBVbaDeC22t2MUT3s5H48HArARLGkRp4z4s
9Nepx22odb9v9BdWhHtAQN/rYXxHGxjkLwOmWpPCk+R7bTyHAwTGMboRIPV3janfdWXiJ9BP1qfg
hP6RZ8aGX/epvu8m+ahIJZILzBhBd7en1TEzySHUEnsGbnHQz73yKCWQ801ADg36M9kckaxALwTZ
iHzTaPcW3oA2YY80i3bl+HHZfrdemN/OnotoQ8RqBi0ZuF/MXC9jjgroEBM7FlqUwIY1LpwFqQq2
PMhknbvpOiOHqfj/Mnv+xYw4t9uPTTpSVE7OUO9eVOEXPKX53vnxO7wL8JSCk1us8i+Ba3VFOBeK
EJX1U4urb15Xh2EH5l4/vgUjkAunLrghorPjXGdnxIoW97DPUOrcsY1tKj1f3o0qWoJzlbQPknBu
JeXcVc50NI/hiaLQAZJB+T3xyX76lbgY0MEYAWvcuIHoCvCbTnYtrtBudc2/WSTnUklX6YkkxeoX
Gq28V/Y9oH4LpQuIkIQnu535rL4i51pZNyWDGTfqWSs+iuE2Cx+Krj10gYz5cQi7Km6LgpJCSgcz
Bs4cD3ZWg3i9x/BeepRL4gbpdReKsIeCqMK/+iekQ5bZwt+b42tNb4b0QQmfwFlgj8Y9iix21CKA
Qv4AwyZZcVsYDxUxbQkDbZeNQhSyKeeY47YFYaoE59BAqt5e2oOIPe5414LrR1m6gy+iyq7ADCnn
jmIUlSHkPWHncIVzfT/1uiA7M0VLcI6oKbKyYHj3nzO1uzNa4zUtEeJo/dKO7xUFS3b81pm9FwNY
Pj6W2jNp3nKN2ZXa3jcme0KDxJNjiKnHZ6W6nXrZnhZfjhE0DbRNDEASCS/FsThOzWvInhIls7uB
gifnh455vMLwQNyGKmWGZj/KTNDw625IBz616p11130NtV16L02frfLC8jeWgftAwSiCqrqDiT/T
wB9S2TVDNGas6xTwFZqoEBbtHqyxewzUJxVQKqOBDsELY6ehQc0ycdlY+TkB4U+DObnyN+lb28hv
JWv2IiU7WdVtmP1OQScO6JljFJC0iPopQPpPgViw0O8biOINJRPF/S24yvqmf815rgqrAOEoelEy
pGdh7/dd4gVFANwG8l1p8grI3nfBe8lMpzZPiS5sum2+Zv/cfMr5bz0fpHZqqYIeQnCnADNwNbv1
Oz6hgyYN6h92hB8AXat+tsVQHdEN5zy61f8nVhnG72AAb79+r86JwNR5aDofEfkBg2yqcmQmM7LT
8/Ap/dTRXHMDdzbs7LRMhBmx06Z2fBZ1SQTJ4xe//uq7zpNaMtlaIiM4VqLQDqJPVVqMvhbExU0L
gjg1oYuukaXyrBIE4JpcyhUExqC3oa/hmMwCZIbs2ukljFPM9KLSY9oxAVhQBJve+oTrtTlXVaGy
M9NZVs/FwlsCciTkkymAPgIfzOHCv77hehneXXWEmE1EsEVWgwB4dMvop4m3a6pAZLiSMY37Ns6N
Q2WRps+Wn1SgmAyNd0sBYzp3P8hQMSMt8YoNis+0/kmGg2BnywHxCdR6Ae4OQCBG1sHAqN7PKMIb
ceCAa/VQZSoqqpbhqZg2nirwl83HdnwdZ+NYW6PgcLdcgAJZLIuC7xEdFu5syxpgR4KOzv3YlldD
G1wp1l2kA/lZQdF0zG4o4K3/aNN/llxOfXU3ckhXYqC8U7563wt5Hqr1FgjBIZvqR6MTPV5eb6uI
tN4h9xENphtRV5vqvaTMvjmB0ovFzgSWYwbYvZDziJ9K+Zexrg6U+6SWIYUZAfv6fdm0QI9GTpm3
xwHj3VGLQZ+kaPwml12Wv7D4tY5+WlbvZ721ZyqezaQIj4YmQudsW/Gf8+byWitjZdlpOG8S3TOA
VAeAZy8f8WYtZX3GXMIKDXpaNiOWWBQFCCRQ0ZECdx4yJNDKS3ZZ7oWxa/vq/NkVl7VWRtWiw4Il
a1eBlGXsQWG8RbRalswe55fLO9z0dH++Kg+uK/NsJnKP1eQe5dt+P5YfzLy7vIboFHk8XTKqddSY
lXKe7sxf5q7yE1+9LX+C4+xAvGkv+ZfXIxuGgVsPQlkUA6mJCbzvF7GrNVmeKDbFoKyamC8D8nxI
+ewqU3uWQqM+DEl4C94zr0AXZLQedP0cW9cZxVtEYXYTSXe9Gl1HWucO9FdYniyIrMhj5w+s8rUR
JN+RiXGaoXGM+qgEjxIsG724tDTuIz2jvpHMVxqZf1ze1dYF/LYrzhalQS/HUMaullEe1WmABJFA
CfEg3RS/F3CNBjcjKSdRxN9wpN+W5exxLJRKSnOiQJDoPs2ftDyyQ60HEU627/IfrG9Ed27j8b1e
kOcGaCQTY2jLPlMbenPLPh/DnbErvOpaVAr7sgQuTn1bi3sFtb0x9qg6/et+a1gLbFlUO8yynX5I
3rxTjrOn7mnS2tGHKPxvgdS+Lb54glW86ILZYhGUgL/ihQQl+EL1oLdtFQfCFpwhuNdBMwKMjer1
iCRuais/O+BeMBvwD6oQ334KFy1jhicGIAIKtAAye6rOuvJ62Xo3/My3BbjYGKajmmJgBcGKglg0
frHC61TorgX3nse4AQEQ6lqFymaZp6CKex7q2b28jcXYL9kLFwS7QqK9tISc0V9KaguidpnyEhbU
RXeA82BgVAOo3VjZJYJo5Vm7zIMYkqAkIfo0nF8JpFluKw0XXDFau1ziqPleyqng5LaqMd8sgPMj
nfWfay0f430zeOno9P1XDwoqw07Q2ky28VqSf9fHCMauHC5/ObqY8F8+nbGMRoGK3zL5B5NE8qoY
olY6U8n6VPTwN+utN738VMLeJuOZzSqav1DsUzQI+YHyqAFRjYXnK85jDkDEEwDXsAMpShO9jvJj
g6KARWtnGp81ScVgAHETtdxnzPQlzI5FhuIFWXysFM2Lc8mO+tdAOkqab9U/0ugeV80O648O4wAd
unAgegAVsl30zNWL6ZhpkMIdLbclua0SBWK1mIpIUJpIh48s7AVwMXWx2UsHw31/0ECUmOPGKOqQ
HnOwnjF2T5LC763ZLQfLnbQQcL/eb1uAbjDwAdJSJ4XGjQK6M2pWdl+/lep1Vwa2KkV2M44+uuZq
cEwoeCPUnaJWe8GX3IxIqy/JWVIRx1TDkId0TnJw03aSel0yTAzLsgOa7Pe67FKnzeLyLlKLn7Iy
l75GZwwOFTLzpjFLjvhuOykmbiiPqZ3J6rGPTD/vUPmUhp2VPA05dCjAszew7jGK+iPrwXVQWxiB
Dgonqt5SXTmUOr4gpqzCEgi46Tc0um1lTsAtiScxhAlg2um+qRI/WobV5cpJDKvex6aKgUmp+skM
Bby/TH9PFjobCWx/ck8cuUlPkZne6ZBHyaEia6JXh75EUIIHhDWe4BQvf3V+lF4KMNYVGrgOSQVJ
5NEAIfSpHXeXF/nyuBdsS+fiaxJKoC+yctiWWt7IQ/LRx91+0t7UvPAaaa/kt3IPCPh4ZWE4r+sM
j1II6OZgioxNJ5FCVGo/FZLaaLcAZIvhNyAEGCioUPWfXqRBcBU2PeEfw9L5gNwHvSZZOJO0VXZV
rjvRHPsE2IbLp7I470uHwgVbmXRNERAsk43Bruo+xqly5Uzxm4Ie0lETfIOtShHVVrtaouYqzaBD
Mqbl1/12jHPyg73imbhU//EOf+sLMF8u6mDCzGr5Xy9tcjnr1aodWFDjWCqlM7FAny7VP2hFXBpc
IeNxG7TTKgLtvrR1Jp26tAY3KaCJZU/36hQJngNbx40ikqkpCqjs8I79/ku0KuhzNMSlc6/rkFC9
DafHFi2/bILuTJAIrtVW042uV+MyhFLPWrOZsRope39GdqwOiUfkzKMz+OCmxIsajKygpRgNt5fN
St+KcOull4NYHTlKPZKpy5N01sPCT7TgIZbnV4gSuVr8BLkJAJpf2+leLgaXdrM/xSDZ1+VdECfo
+oQuFBk8E6g8GqpeJ30W0XMPgXpJAodeWRyVKjzhXx4xkekGSgU0B6RpKwz69Y1qk0a6nmPjqGby
B5XYTcAKV6d3THsJ1NcaU33xj7a/RT1tx8bfeQZJ4q6fnLFLH5OmBDPteGcN5Hc0zsTDVKWbV7qv
Ky+Scq0bd5oBJNfEMKJ6jIJzYO2s5lyE0U1Nk7vL57f5GFifHxcIm7CwhlFdAqET/YjeAQMP95GT
odVoOYOfHtghAm7sRf4nkwvfbIYLaEHYhOVY9dJZ60uHqQzapwLPtukEVnv7MtuVbYB+gsyhtVwC
vzpk7T48LRpEQAM7RnsV2KYPRMr/V8x7KRmt9/VV4l0tiu6GrikSFo1n4kP0w1dEExmbj+L1vjiX
3VDo21jLvoqr9Eb/1B3lNB8WQbzKC2+TEc3Mhd+CCplothL09bqcD8fDLe2SFp9skGOvDB7T4jlQ
r7RpcvQshqBJ7CkpJu81CyV5UXV6q56Cc7VUuDOMeap8bRNJrEmqGgGk8YpDiD4RpC7Rw/UWqSCk
iqmY62fLm69X5GJIixFdCa1U6TyqUJSom3MY6X6e3Fjycxqciuk5YJ1dSQoKgWl1JxPLb+rYUQMh
an7z3FVUdahsqJQYnI/L+8QK66rCuSvSIgBol+xdzn+3efOcAW8haTbVq2ermD2dtY7AQWyewmpx
zkGMGnis06SAPZfTubU6ZG2YgW9lL4R4glaiGBMc0jl9AjgJiUvhtO0ELReA1eyh0gU/htdO+dfl
gtiWqoArkRhf8PrV5ZIsfWhJlUhnUy3tsGn3U45PP4IfvbQDgCZNeGiiK25dwTSG8bqIK3echke1
iPd6/ZHXpVOl5zppTtQKrrqaPeh9es1IA9WQAiG68PQI0z2VHLyr/eflk9xKtHRQCSkKRpTBNsSl
hWMqaVljQsu6LmG1YeE07ECyXPCw3XrYrFfhfIOZGFMTVWl0nvPSHtLczeWfJqBGqfx2eTtbuAY0
qf7sh/MGAfSg8zqtI0QOsA3viwcIfTj5AV4VcphCVqqtO7BejbuMOZWMuouz6AweGDvoU58Gky+Z
AYKn6fWTp0JVaTqZ4a1kPF3eqOhE+VRKVRNSg33zPM2NJ5WZZ1DiKw14GKkIjis80+W3rOw7koxK
HWZ8vUUIDQqVeJHuNXt2pM/2TswbJLJIzq+MSTiWyWIr5TQ6SRru9L5ylLYV5Ghbuej603EeRB6n
mWUNPt3QXIWT6ffTlZzJkP54ZqUo5C/mzWfg67W4rCKDdFCC1mgEKiTQhiu5r5PnOLNQ9AamPCGg
CA7A/6GcKPj2y8zcoRRqXzYXwW4pN+FSQcCBDqYZnoOMvEwjQU0uRYcKFV0l+SXnpXt5uc2C6mrH
PKYFetdzxwg+4lIhj15mdlZwEU/smPgSyMahHPur7B3lGq2O6gmw8p15j5FxMTZ1M5Nc/xDO84Cv
NdDbLMA8D0hLl7JyGoGrwrYsly3NnN6T3cQLQdV0iPWjqNIlOnXOGXXEjPGohnON8OqowE6dzaGb
NqiUsH0UxYI4tJmMrPfKeaM4aQCbV4roTIADMI1fMoYBIYxtdw0ck3yskxiFodwtsH8yXbHgPGmR
wNQFbomHe6hDAaqDGZYuSY96fpeWO9KFZ+hICYgjN7Po9V45nxQHujSnbRSd0T3H9MlwpVkMIRQy
zF16BAMoKkTMsyrgqSplr0h47UKzBMxvoGKiAH1bIoiy6FMvf7/ykSwqhz5WE/jjHpJS+ds8TvbQ
DvYACqWQisR1hGbNea8kp7OiKov3ckaX+hqojCB7TWxLcotzvusdDHCZbh7vuugk1ivewt6voyzl
HFplUtCELz56acbqmQ3Sonf5sbspb9Bsxw1fdHH6GwVjyqpbHyun+f2PwD3r38CXzbKRGEoYLLFX
ahwZEGFlvAIHk8CgRZeKr5upVKKgMP866cGTdVvSrhooGIBP3e00pwwO2bHbX/aeusCY+OrXPCgj
+AFwi0qZHuXkCUg5t0+CPZv6PaSI9pUUoWdz21jkwAioZSLMMkzHeQLvNb0LhmzXIxvuFerp41HV
NbSRAH1ANY8SiPWAiHQuvcVF5NlvlkPjb2AHLa7B4l+5kX5EFTkCj12ng1J62qmoOpT1DatKDGJB
tT4sdmEGWB3RnJakAFJbpd8noVMV6O+SzDEkJAm0dgs9fpTJQ53eNuCFUg0wQVUpWraql5pA8NPU
6p0C00kLudkbcPdXJHyumoY5zBqQxwAYNvehgDRA+C05fxykJYXaJ5KmZQBHfy3v4mO+A1LDJ54q
Qb5JhLMUpDI655AH6AeQGsXdM6mJk1ITIqcaxAX+Sctw5Qt1LhdMx4yBvwxhZh6YS/OFJ0BwcqKN
cN5Wjky0UEJ4t3kA92lfA3XSX4FkRpCliDLNr4ux8qJlOMkzSKsiNJx7V34CoHLXHk0okzQPkvu/
fh3Oh0Y52hBFia9TB+gOvWXRYMf9KMiERCfHeUq9TVMKyPySp+97gtk8VvpiDOJiSBcSTINL74w8
aog+w0ll9TWrkt2YlAKfJNiHwb0TtcEwo7bPo7M6lV4HqF8H1FgdJILjEng+g0vX+rpoMp3ihkZ4
Zxj1KaXZgZQfjfUCCUnvspsVbYnzBlIU0DYC8PwMAIsNHk/UhiGilnX+5WW28N0IVAYUxiBWQQEn
+p4aKHFAQymrQXd+NEDgTYzAiwAuKKcKoh7WgRIM+Gd+jZHLMgMcR7Z2NMGsuyg73E7N/vsz+BIg
02VFYQaCysIHoz+FJ+ALFi2eyiuYM3owS2TCqE0LO+jLOf7VOP8szH1TVW6HaZSw8PIWmF0UyAq7
t0E2B6IyfW+9iGAyW9PJ6wP/CgMrL5JGWqslnYGcHzO7VRDETjLfauyjC3XbWnSmB3WXxUDmRre0
18CWGZKXLM7RbHZ0xMMEpPEQg0aj+blLDZDmIEhBttMYXbzX7NYY7IbJrqVSTwWLp9aoHkMcIwzl
miCSYEGVO6myFwePvZQ+o6IMpbWMelP+qos6xlvQ3G9b5SJMFIKoqlzONjnoR81Jj/VpwUGgxuSI
3CUvrPxV5jIINTRCUenU+LZ9lWUdU1gVnkMLAOe5cpfUnjbdtB9CjHG3ejZdK0aa2Dkh0cmSjQhl
wcFX0x4N1miPHsbvuDPugxyUpsHY3oQ5JEbG0TZ1Q/Wrutehb0MCN0z0U8imO6guHivVOrRy4MRS
5ad5L3AAm/nAekdcBKiHoSe9Cqc2OPQt+7GMXqQYv8mg5fZFKiY6wi2Ps16P8wQtODBmoi6nVuYO
JoExJRfbtdrvBB5nuVH8jVutw6fG80DVoS4beBwn2CWYLcDMw76HdOqcHyN1n/rCQphoRS48NHI6
m3GKFRsvAB0FNPbOSFU94G37Y9lhRaFX2Qp56z1yXiXpFA30c+2yxxEYPAUDIb9L8LIvwwQUTBHT
nZgUjiwGcelguZCRqQAb1CDRhfL3DGABxhaGDwuFhDiQvCR41utbZbiyMCoKTxOTUwSE1dh9TF0G
goPKZdWnIb8xCENn031XgoDrPpfPw3iTgxqIGdqJGB2ebWAPzXc5KDAqoBcUhfihXj5ABukhz0Ao
yuToOVUehlIE0xYYJ5+sGlkoS0E9hOfM+g2O04OWYvymE4EdtqLQ+rNxmaRGod3NOnw2NVLtZqbI
IQoMAwVOKSmi6y3aEfcmV6Ouq/W8D8/Fz86TvfII/izwhELz9nYxTThxMzzVO6FpivbIuRUmDUGe
azhJbUd8lu2aGXNjUBYb/UAH7brlTb7sUuOZDNPfEdwT3UXOy0hJMdZZ/e+7KOmfw7V5aNyvy//3
ruJW0rb6pnz2Oc7pMMWgS/zKLCD8an7Kjwk0yHzM//uzh6H3xzyxrfJvvLA2u47rtTnHEw2zCgaH
f6+dKTdT/FOrP5cKtYwW3CKaq52UPsWYESjSRJmGaOOcD6rqae6KfArR5s93UhLcduzaGF+MABPV
hbDhtpVHrbfKOZ8EGkx5rMOcK6rfMkwlRv29EUUg62Buyl6r6kRzTNCBLENRJ7smYBgHJbUgtIh+
BJdwkLarzMLA/ZWP/ZXmGNU+AQNs66HLBVqXx7+hhSFacbnlq2xOrouaZiOC5nKbrMpFjiyBgW52
MES4L4trsWaC4P4anI+qIH3Toa8TnlkDNHeaekRt7Snu7K4TAeRFS3EuSoqTqdADmK9FQWIMqrsZ
DkprmAcpU4E7JNvu0FKWTFwHKz13kJBYhWCg1EBsZwAbR6YZr2XbnDS0pkq92UVBA1AQGMii8FEp
pV+KjgLXnO106ZcW6HYDTJ9kNPvGgAbjorllMryXyl1dAIfYe5YkA4CZOSpKUUqRAedyY+qRreog
OAO5HlMPqf4IVpfrnBn3iVQ/XjZL0da4L4bGKqUaWeoTDQWJVQymjRdiCJR9vuDuf43+fw6Q+1hR
MKMxQxXEE426yfSEmYWbJJfIMUkGn4TRzkimkzTqb/NQod3YZiA0lSDbEiaOBb4BvZudwkrcJvDK
PHLGiS7TbM7lk/hqNl/6kVzwAZYqNbq4h0qexU55DHr5fB+AyxQSDt0UuCSCCAHUKvrnmMR+Xj6C
QdsFuMENiquBKs6Y3E2glMzBhTqAHsVEZF4+sWWBwFADP4W2qyDcDbLftL6SVN0pIL2bINMH3b4n
R+1OA79MioJsgKeR0YVO2MVXjX41jJkHDYA9GH3AHpGnfpgahaNT9uPy9kWGwMW+aS4Ag8phCGYV
u1YvoZzYe9Ai+Gdu8L+mwFNzznE6dFKGl0PwS60BTurA6TDvBn/8HL1F4kkUaTazXc3STINYpmx9
vc1WTjDTWMjCpQAX6dUuASfT1O7/wcn9WYHfka5n86iOMG6tS45oouwi0h2oKvuXl9l0eKtluHhd
NyhPqxMakVR7G5La7WIdgrAKZBkKQc1StBIXnPW4mVlhdRC2owZICF+7EIhG4va1iLryi6blL1du
tScuMEdqWLedUcCxkitlkq6mBoQnUBK6SiVL9qagvF94gGwzbX80TfSmjfOZGg3kG6FuaMMt3xK9
6+zaKlySQ+56BtvV8GzpiZ/r1WvEUJPR23anhto+BpmPdm5NTG+N7W9Vqe7ChD2ak9o43QQa7O5a
D8ZPLYu8hRg/MeMPatY3sVT8SiURYfXmVVvtmssEknrWaLGY5FeVRT/I0GrRwt+XzWWzImysVll+
xcrwUzoEzVShSLtE/6Z342OI3gvsZZ/0f4P2e7sksFqPiyR5N1imlcB9tq7ZZva/+E1QjQPHGrRs
vdItMEV7EGxyM8VZLcoFlkrF3Ic2YZPRFWQcHFM5Z6h8LzwgUX7ESEL2SwQKFl0OLkoYrPn367kP
0L0LEl/J6MmQDV82BLRK21FztTnOJSulbGmMoszakxmvHmRv/W2hKUu6kNlt0USeomReQppDWZix
HSv1qWpHjwXLmLLS2bmkn1SSHsmg/6giYo/sw9CeL38BwXF83fCVlbG8aSdFwwdo670coQmVvBkq
9K1Fg8kCN86jrRo6NfOUwbqMrjhlFnp2ugDWIriVGuf1orwdwkID3sEwW7ejk9MEOUZZIpHJik6M
83l1PRTlRKHhmWuYj5vqnRmq1+PcgbpFjq81ebhnowLs2m2n5zu1/YDIwmkMlVOQQDuiVNlVI6QK
2H4L/rE0jfNIZq9OkGPB26TxFD94GkJHASVq6kKLO3Wgv7MrXV2+Twc/FnKgiY6dc1Njo2dhFOPJ
sDy9mnZXqwcL8ySXrXSz2rtyhhrnnGRVwjStgpAWV/mhHO4S+XlGqMmp7A546iXtbZ196pAzkorx
8fLaiwu6EOM0zkXlAUi3ogp2lUJnOMFIiNU/ok71f6R9V2/jQJPtLyLQTN3kK5OiJTnb80J47Bk2
c2ymX7+HXmBHonXFu/thngY2XOxUXV116hybQ9Wkeb9ta8kJf1Nknh3HsO9FlY0YJ+TTh8SaMAVT
eFVDlemj3DTII/yH8dWcAZmwPmjqRJoqtVAQV1Hs5l+3B7WwQ+YILN3I+7CKcfSNtnBG7aWDoElU
/L1t5Kp/QSVMUQF+QJQ4W6URuZ8M5K/JcaCglzK1VaItIDmvUVgB24EHJB6RTCHzQmAxyHkblT3k
ddv0hZLiFRQvpSUjcN1nQ76lDbmXU5Dxa9Ee3S6Q35V83+FyCNxnzx096t2Kxi9DphwyJBcJlW0p
D78KQg9VMWzx27tOJXulEw+3p+YaJI2q4KDQCcTOpw6Uy0iiMCUjNXmYHoMo8Frwn9a+zmyf8IeM
Rk94PSJvkje7sjHu0zpZhf17RuVVEMvPYQhqDK3eRpIqQQypWUfmxCUTnsA1h3QietEQ+LSJrafy
y+2Pvvaaw0cbhkE1Xf0pBGqClgTqGU16LDsd2OZu38v0Mc7TFSOGGxJtNxTaB9hZdmjCONYQ0KTp
FxuVF7WNP8pWbM0KIj2mdiBZ+UImnS6ZbGP9ENLAYtIeAaQzxMNqlEarpjAwlH8TvKBj6BVRQ3NE
p1ilUsCvg81v7NI3Cd3PpQo5CR7swqBdDebg9TWaLSVyklrtTTKAccTK356FK3cNRdlUNjWAqxkA
55crN3AtMDsiMAkmcJO1AbZOAtU2fBv0o26b+mbXvfRzlCrYJmAvVWRDm7OXUqGQIIgzcSRD/EpG
E9xfcolk/jA8JAK6Ib1SEAuKpdqWl8eYFX/UgOyClPrg0k42g1k/aJJGrEpnObqro2EAWXqA9sya
HhWRO0NVr0gbbnnSqMCDm5Lbq0a81c1oheaw0kli/U+p9RDuTeutksVfRuRDxZEyN+72pVodJIat
p47g7+08XgL5X0Ab0PCPCkk34DsCP9kIhM1j1MlP+T0FyZuljqdRFh6BOE/FVmmQPtR5plgEKUNV
fhjTdu+zaMuyVtoxNLzQSL8PstaNwfcTFgn3oETYfZSZVED+sbT8rALVspYdmzjcDXlruKlWj1aq
EXi1MHgJB4C+eHVIoxjFyNx87KqJzgJUX0mlv9WZcUTDxqsmwsqS48CrDdmWK+G21XgI5BigzBq0
0BDwur2sP2+vy1WdRQZc1TstbLCqeoJmJpQckfsf88+p3S+LlhK1Pz09jKGvWVFBpq+iM+Jyu8Yp
CHfUIBdHlr9H9G5IfiXdwmP96njOTMzC92jkehYxjAfgZa6Clb7PABx4DVsk5qKF23iKz3+ciDNb
08/PLuOYRZBD1DCcpjIdCGWhmNs/BWV8MiNl1Ur9sSgACMKRWbC7MI3zmFw0XO8NY5pG5W+jH83G
U/Tn29viCjTjYqnm8XisZ6wGWZA4KvcZnl416EftiS0X7XRgZh/2zbPvLqURl8Y1i9A7BYV01cS4
TDZYfvp7UgFtu4VX10+XeTmwWXgeGX3XRrwQxwrMbnHN3ByReUD+SktCm0ujmZ2sQhNKplCMZgST
pZzeFf1o5drH7XVaMjL9/GwLjopf4jkGIwXKaL18SOHWuvrpPzMyTemZEaZFY6zk2AuDGSF1cm/A
T9T6Am75Z4B2uS4z31CNFCdp8g20ewb3ocRebw9i6e/PHEOC2Cysffx9XUHbXYToJHi+bWFpLWbu
IGMjGmwUTFM2IIHbg/F5gCrtkrDhwv6dR8tl2PAhnMZRTu38OZRF1bsRNYZ6HBdufPmqfzOhfYLY
R1VUZZaRZCyPIqEU/TGFDljOi13XscgaEO3QvP0ozfGraMuTqZevFS1ejCJ7GJLwOamHdxaUr+Eg
rXternOQalhKLv02TLGwZ76/YO6BDRDvKdOtopO53nMpD6iaKFp2UlvTk4UEBkfDdMjASguImRND
MOa3U+/2Z1LuS2MEDcKxHv7kEAhRH6WKOVkAec2hTl8B2gO7a8FWFV+69a60W1NqguRNJWCPIfJc
Rafvs6CoMpqdUr/xjNbYDmKEaq2xQuekHQzpMyO6WxbyoQZdxf9+TyKyh4YIYUjPzVsRe1H7BfgL
8xM3UbLg3MJsWX23JHtxhTgFQzyzMz9dycgjc5Tzk6z/No3aa4TpSJppQ4LTUkBkqwLkkXYf3fBb
owE6HyB7G2WPVf0HoGNPTTIvGzUwqywWZa+dlvPvmp3JWEMdyUDz4akj+W88YLadyB7jOHkosx4i
drnFSQqF+24blK3VDspzhm50f/TkoFqNkHLQlsLoq4fq7IuMGSC18VOSRuGQn4Y02GvoUu9VbRXy
0B311BoybIrIfwvNdZRAFKsDvdT4ACmuHdrprAHssKREMpsQr5F8T+XKwpG/IqtDmcwIBfGhKlP8
u3T1mU4A12yT4hRXqhsGxZ0hEvANK/5XOkA6WB3GTVaB5CeSIJ+DJat7X7MkWqNdX85tDWSvYdu9
AJHviVjbR0Pn+im0FDSTOgOrHDX81STSE1eYrfe/WAciWD1EYVBzFC266yq3aaBXEkagWVfEVkqA
qx8hc5ODw+72ubiSMJoGqsmEaECeIjFwOVBWB4lW6Vlx6o1gXfn0d6VRlxQcYIU3ZTT2vGCbgKAi
0td8NVbDQhRybRswvKI0yEAoFJzJszBE5AM6s+W4OGnhptSALZVCqxXhCsldt+Z/U+XZrwrP7BGj
oEZjVjalm1ZWXTTmHSpNh6SfDLHuR3NR9fUbrHjpU9HsyhSkMhQDskNzUC4QzFMAX4sT7XW3xgtP
aEFgtX32oOvkHSznAOHK7wpoMZKiegi5scP7jG8KrWmdLMtcbgqnRU1cTyKLo7hrxr7V5AIy6SOK
vZ1bVq9NqHokfMpN9LilzErNk4ggYKsQO1CAMKRKCG3j5ilQTCviie0PEljkoFgN4EbcmtumLTaZ
ojkBuoahdGFXZuGDC4mtZao+K+HUw4bCUbOi6Cj24/d6RO9gTx/avHhOx78ty174uATP/hleYNYM
BQ9x9DorkN643E8QERl63azEydfUg0bUnak/LmzZKfz9sTBnJmZhWOLXepH5MAGwKaAtstMnd1Qz
doTwvYQ2OoYDGrHUMqrqORPCrTD5C5/w051ejnIWpJVc8VW8aQRaV5zI2EimNYJvknsM1eyVIUMW
DQUotLxAS2OJiW5pgmc3jMz6ZGQVtmXYmeiek+8AX7o9uiULM5cgDUajc+idnTK0cEAA0amCeMG/
LpiY0wYOYR5RzjF/JLjnIFFiv24P4UpR8GKB5iFbNoLFwg9hYNTcaiNWkqs59DF4YlvikMUu76Xh
zB5sCLzSQSOYMUh4Owy453BJIexKUvVyQDM/SXI5yFEBEyePrEzw1VhN9MDMlXghbvOFrQfaE2AG
Q0uFmAVRLLTODug749sEKO+lO2OydeMAfn/r2TtIEMFY3EzDLboDKQRA2Keh5CcSpW4ePo/6qajZ
UwhUfVWDySZ4GfSFT1g4f3OgUux3rS8KfEGQ/+kluq3GTz8jDyyI3YWN9PMxcznvM2czCKgBjQEs
QeEUKnj0AcSy30R4AEjpqVMmXvCOTo3HxYrv0p6auRg9yZUiz7CD/WE9fmUb5pXP1U668xmILjUv
doDfXy0M9udD53KwM9/SAp2kaiEG235muhtNpM+2+UZXneS27bcKheGg4772BGAMxYEiR7jIr3Pl
LTN9BFgyTMQFMuilZzeIkaSqjqaB09QMkkNbEYwZQJeNrtlaFbjhKfIvCBELN3kIyEEu7ephCB2U
FxeW/ko54PJDZqe6lnKidNOprt34EKxb7gKehcaQ1I08085e1LtyH62Te4Cgt8lBiC2Y5/7PDv/f
fMxOfgG1NxWHDHFIDL087oP0aeH5eH2r/bMw/fzsPOPBVPvh90Ab9Ad3kOYMlkRhrh+jfyamn5+Z
8OVIJDrkEU6DyQ80+VSY8VB097f37/Xt+8/I7KwWRiNzkzZw+sCvRf2voWrWoR/vI/0d8tJEfCxm
Pq90WV/ukdkpFb7ZDY0Ck21dQsOaQbVrGzPjvouYHWcyakDSJhxe6ypBL4xiV6q0yovhoIC+mIUg
3ZH7IzjrvNvzcOWhfflVs3McjZFv8hhfVbvt/r+5ODKr3CjrJZDIlfD90tIsVgARFgSoJaxrZ7dO
sJPXkHh1u7vpOjKOKF+C3whUVXbuLbdaXOErvLA9117s2jwtZI5RlulXyXZaCa0MtPX3pjeogTMY
ezaqe1bf9bS1GMFLO+A2p3/0NrAi8si65wCCDEbzIPnMCbhstckuYG9+/Vj76tKKTFvv55X5P1tz
LtmY6JU6likOcbfVnWwjI1qsThCItE2weqHt979115a6ia7gHS6naObCQoTJRjNgebQVnvyuZGUO
MPbP6Z8J7ZBvEnd4BaJ4cVdcCxCoCudNv4Vb5yx+DL1bcUkSnApk5D0NrTfIuMQYKaRypW3uLVfn
rx39c4uzo5/w2I+aWmpOg/Fo+il46qhdG5sgVG2ZK46WS04gpQs3xNXdf251dvr9RDapUubTOevx
bNXssXJydNofYmDQRntweh+wd/2jrNfUU8EP7yyhEpbGPTvpOjCFicQxbm0VrCfZsKm3b7lhZcnM
7JiP4FEAXRcWtPeqb3Wy/z8zV8P2swn9dmxn1wT4YIJU4tivwcFf9ZsctHefvW28TTfrUoR17dY7
tzWLMyQo0Q4DOhZPKCOhmPo3rRau1Wn152f+3MDs8HEdihYmCTAYXUNO7W9adk42fKkjenqMpY3w
/bC+ZW0eJphJqFXK9KRiNkjJnYlXT3vSD3gI/zcZNYTeQmcpZLzm187HOAsdGuiGsL6C1WgU26Hb
cgG+8wCPYiD3bl9qV8Oxc1OzECKOJYkUo9+cakEdXQoPoyJ9JImOnAz6MazMBK1biDY/EFMmxmin
OYDtOqLDBmrlceVIaJ8o+k3Q+GsxNuuuLN752H/mZfikJJHbB0uqP9f3F9OpgqIBGipmCwIq3VyO
ORenJOaeDp6ZAkQYt+dkycRs9tM46M2WYYexukD3ce8UdfUfmpjNOuRoxhJ4DXEqIlB+B48miOtu
D+IK/BOJVvXfRM18d2qWaFnSQ5yTpHHS6CVmgZOUoFLpSk8uuCejFZaLxtYi4vBcQ6v2J5F9S43u
A+huEbrP+e+gh2QcaNzqhZDy+v7+920zD69G7Ui7djrDhgIirq0hjgKowSBZKlD8P1zfP0szTw42
7KQhBmYh2mjbwstX0Mh29S0iqOmlZ9+e85+dPlDcUJB0hYIPQXqTzhy6OrI4IT0fjnji3GcDupcK
ZvySJYJnexpYgyhQIgFLrGDx3cjSXc/Nv5xrYIHWfQ5ICbLdfaS3yCfKtlKDgxtUrMJumBxZZSg/
cblcB135VYXqKyRo7pgC6vTYN5ygG9HLSXeVIr2rOVK8NHDDzET7e+S0EK7v+6Uz8g2muHCMGKou
KypB1lM3zTnYAmCkVmvDPoXgJThxAKrvx8gdJTSXVEH1mqjdqh/CY913X0GlgEG68nI1dhqQbwUd
GjWi0Q2UN4OCN8UHVEYGKEcqfzdy9CxG5b4K7vP+TU6+Bgk4ZHIKkbJFStuWIVFetLFtytDANsh9
q0YIftDyE9Ndr+p/by/nDz8wDRHBlgYBV1n9wR9hGHLuZ0pbQGN168PXqeHSY/jnQ+fSxPxmlhJT
GXoQUhyltbZt2UNdnVTdLbwMhBjud+M4BaHYl0SO0129yHc0v0pn1md3tVxHGq+hI36MQuk0iq+i
U0G1jrax6vX2TE7u7Mdm+TeT36f0LAAp1JRq1O8KSMuGkJ56yUGin9KFoseSkZnbRhmLZoGM5erC
zo5V8Guze7nT1reH8iNmm83ZzHPzXAB2E2IoUfSc0dIm3UelPRPpl5IIR1IFuCiyBbfyMyCe2Zy5
clUFw5woYLPbjp5kbkC/moPnQt5kBXAzUJd3OodUd6MGeWHbaNw0cJZpvyZPeWsNZz47bWnOGMNm
8TVwcGW+W2pfOl2JvkR39Uck/bk9z98QoFv2Zp67y0DUmGDYR2MCjjcFVHsH9oL23nWvFXQPte21
0hr3LVocIMFXQqBSEyn0IuVVO1Ze3EcPrZZDmWtwgti/M7MYeiiKsSFcezJbJbH84Uuqqg0n5Sog
+RbsgCHIv1Glj0YIGgfFekgwq3Q8hrpv+RJ4SEp5g06+VVMTF2IW4OpaDSl4W7u/0DJdQF7+fGLO
lnx2k5i0MkkLVTE0LEVWX2heHj3LFXhbpAyMYuk6TtDu169irXBloBbH+F6voW1snmSue0W4xHey
sOvnlQUUZpmsVlh8lYIiHV2NIS8tCir3DHiIBrDeoVyLoHBv74Gf6fnvWUD3nawTHdT1sz0H7Eir
JijyH1EfBOXDYJtBa9d5b9cqpEoQepOSOXoMgv3nrhKvnFIPQNxtQ4ELKIbuNYMudc8aUPoCJwAZ
i0BDyTVRs+wZ/PNupNeOxKRF2cbpBfJz5/776tnOhWwK9RtcS+gqCh/C9YjsTWv3f6dkBJ4KC87h
p3YJBUJXJYxRU6EUtx6+5sy3giCO6J1cp8eQj24Z+m5akT3Xu03X5Ts5qVxcck4n9YcsAPEQN4Mn
OSr/DMz4YDxehU1ylEM8K9Ag55p+AoR8tKrRl5RK/l0LjK0damBTVNuKWiixYgPK+gLTn3plvtDQ
qWt41QBubc5RAaqhpmavVuSY18ymynqMcPcFj2nx2HXBNoA6usSTbR3Kpwi7r8nUX0yWqIXeLdz+
bZa6QldtoC8qSw36t8hHTUrq1h3PDmToPmUOcldDIXdCG1/Uqgb9XoMKwxDsqCmeWTCgwVaYe0Xl
C0Huz6cVVkZVqQkoqk7R9j3bvUpuonzT6d2xYHxfy56O9ty0PgoCgkgKkZZtafzW4UESigJT19iF
om6KkHgxSzwWm1uoukSqsq9DnHGIiw60uDerkxYvB8nTl8x27MWXznZslmitpAi1O/qK2GAf/Za1
fQEdIauN66esyV7lNnsNijqxkjS6Q2L7MQVYG/V3/7cSUsDyo6++Yr4FtSlhwVdXTisrf0EN/mwq
4a5lvpdW8gHtk+tMj58IEyii+4bdx9masvdsX/exE3P0+bNmLTiWNiBeDcSEBuGdEc8XXfodQ0VT
Twc3id4TZOvNZs07R/QuV9c+ikZG8qCD4rqptq3/Ovoro32My9EmtLO0zBtBxlEODqDYxOfrAC30
Taw951JqG8BKRWV0ynTD9VsFqjl4JowscYRZAaocfUJwzqk7iEmMsmwNJpD+YflSGfB+enHXoJUc
zfVvcVWPVk+ijaFiLdFB80eHWqs+aNjONbhBA1vRXxLyaXSaF5ZH7Ggfeg5BjSQlbKYAiRnSAAZi
LO6eQrBPJqgYoAbHjl0+ODQMN3JzT/RTlChWCKKnHEzewnhRgfmM+s4ajN4x1N6upF3AfRuyplaY
yQ7aUfzs1A9PsR6Bx0bsil56v+2hr7x4ZNlkaEsBzkTVEBJfeh+QG3OTaLl8RMrHSYZsWxbCbvPw
lGTQV0hP1fRsAQV8IL8M5RGk9HYNqgOGVxioMVsBNubuWKrqnmiPtM9wAT+2Nbdjs7BUAO37BI4z
u4vNvx06PwypcCn1QTdf7EVtCluFUo1tDO1rsShi8jOYvBzX5LPOvCrNg6YgIcYVMqC4/KeQUaz+
wuz9fGBcGpnlMsoyynJaZhBrG4Tjc+JMHYq3F+jnxX1pYhYUw61meVGlUPcDx15Ht/64YrVqSeNv
EETVyVYzn24bvBK5XFqcBcgQSox0CEvKkNlQveI9au7Udbz67ByIfBv9DkdhDY72yFYWwv/rk4lm
FTRhMbTsTDNxtmKaUUZVTWl0LMYXTWzyWF/IqFzfEv9jYA6NDUdaR2BOjXDRpqFlBDJOV/CFbP3C
DP50xtME/rMzO1KE9j4JJdgZwNemZ/E+DHdRZzhFSjamrzu310ud/tyl7780N9vpfgRd9Cwl0VGM
0Ur1tVUKH65kzZrSdK8LsZLrbsdyuJo6EJmTJMkDuq9Qr64490wBQTj6K2oQTTF0eoaJneog50Aa
IK7LdaUhgMgFR+N4EaPUj1ZVk6k2HcLVCJRRlZI/LMtdJeMLUdHPvA+9HNXsaKmmhlxCT8mRp56C
gJHpJrIqoRMOvk2y3lI1fR2Rz4E3CAcUKE7Ct9ye2J/NlLNPmDbs2YY0KITNoPobHzXjgAjtyQBm
O6YAk6Q0droKdL3JKRseNckpwr0f+0BUtUvTMA3z1uLODiPzfXDP14wcR+0vmrxtLewsBn4YXMsO
S+4ZEImMrUCUaZvFPiYnTsnCNCzt5tnbNYtkQzSlFB21hL0IOcV20JGzYfsok72+EwvmfmoczmZ9
FnT5ESOS3sCn9lV0GJF8wwXf+4OVRaWXlEcuuCU3b7k6gPiscweUUQHNlZFP4mBf47rl19xpouBO
Vp6V4pAb1Ktq2cmLwNNRdAu1bK21zWMc/FE0FKNq8mz63T0dGLif1kYRO8gXA8rx7ov3MDhKw2cs
4eJihVUNfyvhlT5KdUprlXFlKRrb+XW9q4P2XkM9VffpylDSp44L1aJFv6TdMq31rb0wC/KGRq+T
vsJKAPe7S5XGrsEvE7T/2z742fzP3HCuCyTyDDkCWSUBLltZjX60qsL/LZju0sqcaDEH9pbjrRPh
efy7ZyhMVksZ+p9U6zMTMzfcEzIOQQg3PHFWt6mH1lTQMSEmbvayM/BNwCBMPalioRQJVpXqBPYl
YhW6gzT7wjGeVubGys1pySXw0gxEmNExbT9SzOVQkk1Zx8ei5Ks+/vSbP7dd18KZnTMSRkKItmNK
dOxaCuGc0cPzzxuDe59HjmwuaTldD1H+576bs2hDTqXTBdKvR/AgWlkC1syS0U3W3OlwVgTJFzZS
Zle9WLj5Jv97a1ZnnokHHdqOS4adWgMyUku7uFii7/7ZuDDbRDNvFNd5G0AEIz7SQT92TQlV+rWO
9gRf/DZxZ3LIxadtaKusQu6m8JJwXA8k24Rl9ERDQBJRs2nlwS0isbm9xEuTPnMGEqO9lAvEhclG
9/QdKnceXyu7xWrw1ejCMCFVBflBAy9hLMLZJcjpMNKBK+SYpgg7fQV1iqLd9kJ9kEJwu0h52Vtl
Z4KlVs3KtZlxBBEttMbZYPi23hgv0fgRFR+9yu2c/JEpuH6Tr9avX+PgroZ8ilxt+nKvjOaqxNOx
yn4p3/nAAW9s1eBfuWYIGw/xd4Pu0j4ADIuh2BR/gfxt1yXofRDdqTCidyWsvdsTfP36Pxv57Ppv
Y3ALJUksg0Cn2fDGHncMglROC1rGYqV+ISYyF5KGVzf0mcXpAjib65IOWd+CuuVY1e8NKk2jvOB1
pxPx48ScGZidmNIvSZY2MECryKqA/UGPA8jGptbAJcD71cvqzNTs4Ci8KVJ1GkvZFX/kAt2hHC0q
KV04BtdfK2d2Zuegyzs1bChWiWylfqfZYjWuTRfKDW9IQ/ixR7zSi4+BYyzFRT9bYCfXcGZ5OqFn
q6X3Q63kMkYIujp7ZNtBA0JQRlESEpXmwc/eQ8g+Um2rNKWlsdoqzXIvqQs+8Kdg5uVXzC/SPq4H
WZq+QmtUL4IOUw6as8rwIuNR68qjaPZ6tiZFdsrqV0P1vcRot1GWPPZ+f8waiCsYLyQIdwKamDWF
zI/A/cjKXVtTtBYhtVUIp+Y5fq20wyZ0VEmyCBwBGMjsWgHjUk6cCp5eze3WVy1emVDKES76C+6C
qINIUg7OE+mV+PUaSqroBerFrwSkRFbPPiOE0jzVRkuJSmaFif8cqg9KHiZWVo1fPUDFImdeSMKX
lssuLTIEgUr+0eFKRy3qTunHJTDFtTMPWAJhqoHeGwMZ2cs1zbN4HHiikqOeJk5jJLUVIUPEZWrp
/VoWkT32IEVtoWS9zupfKtqBzGrhlXrtyjn/hjkpbC1ikQsUqY+62GpUsctCs/0Y6iCFMuClgZan
5FPOiIX4gamf/vgymo2VsXgn/ADJmT9QMuy6vwvO8Iprgt6JqciaDJQxmXf9QDp8DEvSkEPjgK8S
8Od2FbvpSnhiT4NdtK6gULlIvH/l8XNudF5crSUaFBr7Ntq52uh2h8jxHTAyoLPVJsi3rhbhQtfO
04XNWdQotT1o9qqaHJQ0t5PuDeogFpPuou4+VzZp0VuyuYqA5BzFqsPjy4x7N/XHXU9MrxNQEg/h
WP3fUn+fD8+d/tGwVQBP3owCSqxp+gZeiTvJlDcatMzaAqrrJhS/rJaO9YpCBmGlFwpfc20ED3ff
mjuhFW/A0aqWoWpohqPohGwINCJHvwT0m0kvvt+2WyM3lDspNkwLtffPRg0ANGh+A95wIkJ/UWm7
MsLe080Mh7FMH7XWXwPj8wRqMTS3joaXiRRFf1BLcumX4JEHJcZtWX1GTPNI7DupUA5ljD1GIQI2
bhtZt0dc7n780nbCknUV6V4Q09eoKg6vCgBDaQ7YjaRCfDFAj+LfEiCBKNZeUBsvUX30H2Tf8HLY
1cfPlr1gla0CKf4BCC3WdhtfzpymipyRSnsVSWxHjRWbgCPKloLHOB3XyK4cCip+tRCk4kS3YhJZ
RIYerI4oCPgJLbvrQrEfmK2W2e8WnDyWppcAKQRik0DWdyh6iJ63qHlmJHb8JtuHRmJrhbbPaOtB
IMqq5fAQhMo9aIHRbaesk5S90ha0ap2/hXK7E8IaaVJoZNFXM67dMhb7Js7vCZICtZ41oDCXPaGw
PZ7ja7zIJaavlBBM61V7yEIpdrskhepmWbqcshcD3CUWy/iDzGW8tl5A8oj2x9CbslT12K9vH+Ur
McDFBp+liyAz0OVoUCEHStjfBu+DQIo3bfWS+S//maFZ5Eh4XGHLwVDDTTcecW8giNJJg7YJtrpt
6lq26GJQs1jN8NshI0pFDpCmQ+58Xa4MR0YtygLVsTes6bjkpKei3CySujA4C9VqUmMvpIIcKhm1
B3IXZU9FqezqEKLcSCLwYVNLp85/vz3OK5U2pCP/ueHvaOgs5lBJSHg3wDsRNXaZUYFMF6IaabxW
ggde1FYPcSqT3ef5fVoUljA+feL4fbaS0T4K8uGNWcFnlytNOgx8X5BdKSCBnb12xivLglXFEOGP
xyTXbVq9t3A7TJbXmtJ5t4dx9Zo9H8Y8ONSzKswkOHayVUP011tKb4Wu5Kqr+ESgboj/LUKCF43O
IkVQAXWG3rbkEKblvm3AsRd8QPhYBHdSBj8OCp0+RV9EhjLOq668cZQjbw/7Sj3xcvVm0UWgFSlN
p9UDwZ3JrWKDlhnHfKihNRadLMlu3Kk1wNQwerEmW7Q9j9Q2UmvxYr0SnJ9vozkaAAyrkuin27x2
MUotc00NmcX1JEAnvD4FJG3V9q4OPMxiuXvJ9Ox+9f0hyCqGVfBxl0UiWmtSz0G1PC7ssYWA5Ts7
dHZSSuAC/LrHXOtAEfTlPXLIr7eXc9ovN1zA92qfWTChj9CTGP5NV6u9H4B4FBJftfLVqgrKwx+i
/7xtj03b45bBmZPjgzzwdgqHNGjldk0MXuzMKeM3onpC0l8qtbFQtLOiHNqokuEQPVulqOZ4XHmS
xZPPUEWvkcfM9S1KRxTtc+qKKk+Sct9GqEhCwyccU7eHFHTSMScfETHoitMWo83iTw2V9uopB76z
yI+4P1/RndPwTxOV27DkVjTWX2Xv1LnhJqa4Ewj7CZi9/V3UMksXu2T4pHq11xtpY0CLGXp7xSS+
LT8FITA4XyZaTcj4yxj3VX0v6GZAtFR3jQXCOZsn4jHUno0kOQYKeu5yw+kKyTYqAcYt40NjT3lf
75RU7Exwjt2e8qV7Zd5Q2UGcUgWOG27eGVzZAarCHt7jDSofq3onLbzOr1sDYFEn8gQ8mKNlhnzM
03KYbswy34sSr62g9zLSunkEIbfoyPPxdxXt5OAJhXBTX9jPk9P9sb3OrM/8Y04hRyERWEfXG1LM
ymak91L4lyf6h5HLzv9lZs+szXwh0QIQO1awBkgsB6orVHb5+KCPJoq1ypOO3d0SkKSDZywdvp5v
G18Y6Rxxo5aDAn5r2M4aNG6o/V0X/2ly09Zkh/NkYVqvQETh9f+NdF5hD9qiCtsG1lhqHkQDpcf4
nUG5fMyFk+t3SXeg9VECsZwJSrAwA89IuO/7Z1Ci2EirWuOwuj36K2jEyw+aRYCSAJBIGvFBQ/yI
Xto7uddcAsJJRaNWFPxuVDzAy9pitbC5WYP6BCrrhm4b2lsKWZ463qaAZ0QmNKqWvuxqbHo2VfOQ
McANHU4HQKX6e4bkjQ51oHGjxz3k4N9USTuVyX+RdiXLcePa8osYQYLzlmNVSarSPG0YsiRznmd+
/Uvo3teiYd6Co73phR3tUwCBxMFBnsznEFaQAtXeD27LsnNi2EvIMvw0M65W/Ubt85cvxwAu2kvb
tKA7IhKkH2l123Shm2SoVKp7Y9T8aBkuFtXp1Ns+41QCN0/J1UTQv1+dLVEumYlMJ2LR0n2sBNC/
Ibi3lJww2znRKg79IKs4cRs1KPAiTl8sTzM8tdQM298VzJsCYjsKFPoVUT9J/SWh1EwIM3YJD/Q2
T7XVT6CbdfUTFNh467GCn1BOr3EnfgrldGzMO9k8SFAkmPSPuNqFk2BBpIksV2IeQkFq13Z3Oviy
4WKXubAzCa9/hzf/DBbOMMVoRxk/Sh3NBxSlzUZ65Xbr/96bpP26ERkMNOYlzxsN9McUZkNg0J36
XvYI3tfTpLcN9HpbaadchYV6vxBtD922ehTsPEWn+zBDxrPgYTKd6jMnANs5Goxg94t0vQt4wiB4
7zeX1K618jaCdrsk4BYnRZcD/qyfTFB2K9iTJB/SoNr1vIu0YbcEw46oHFD4SkbP/SomY0yETMyq
BBnjfBBt+BJSu77x1jS90G2eILXqDI/SI0ltqOTsgAX8JsrNRO97hZoMXppxUSuQMBKPiSy+aFhz
cgQVomD0xvKjzV5ThUOE4X0GBgW7PIQmNb04RylsCZDRGTgc4J6yF+D0F44ct4fNpQ6KF7ibRFKV
31KcWMwCTcFNNpuf6vFKn1+r8vb8iUNx8rcvuArBoEzXK5mY0xBTWVtNfmfGKSdR275arUIwKALH
iqlqaDJeFcQLIalq5Psar6t92tgNyR5jBRYqwptJRKswjLu4KOwp2zfQSw0M2SphWBAGMRXkToQ7
YoLlO16Q5S4fuRnlJtytfiiDLBDenYIxpXPhoTN1PMVu+qlBPaKy0KfWSyhXVH7kz7b+jiUdco2V
t14tICj1/bkZzKlJPLV5jomSSv0m7i6i8E3uCnturzLcw7WpgiJt/kAgTmLcCfW1IsHJOhF35xfE
5jn//SNkhvJsglpARglbumrznTAm14E2OTAduUsNnuIN3Sxn1t4Xe2p1vIzt2EYtLdTQTnzFjmxi
uJEXwwVLtklhFaXNqyFzvvBXDWcVURKhwVXkNTZU82JAY2lKkt1AAJJw/q6r6wKkZ3UReSjJm1IG
NKrSJFS6FFEn6WmCwaI83JsoXUb5CSbh4LSiRCur15Lmmd1FFUbOBG+3DGx8tQisHsIWMCdzg1RB
Fnis6ysJooyQINxluvaSpBEckIoLWcm5dbRNrFutBCbF0gVzbOsIPxs+34bfH1ELgHwP2vHhrqs2
Vt2hTRzMWlDvfX4tYvsANvHYA2svyA2zyotylIyNqiL6aPe6E+nvauRTHVsBPflpejmEN0mHtnG+
WtV24rWKzIzbjCMpICG2oWotz2iPV70WJUtU0DMPAmY2vOnc81tu8xBbBWQySkPqBylOENBMipsG
4vGZcTNDxIqoJZxxOhvNMhxM/l1Dj6Y3q5AM7I99lugmvfjkuFAs3rCnMhhgEoL2rdg519h0+yD7
/pjMETB15SgQOkKi4FUie+7RHztC1/n8PG49OP8yKgbAVYgN6o35tWYkDzUzp4N+9+LQbj/DgqQH
Gsh8zUUNuHziRN4+Rr8HyEC3NEMivKbpmQQH8bIcdw25gew/2rc/y+aQxu1nlPloyoVYYAVixn3Q
3mShyllH20WKf76qITLYvQRGp0n04r5AKFfC80ShfsJTdi+Q0coBPTBjGodl34WoRkW1L4Yp5/D4
MrH4HdL/fx4MkUkIpaCDiF834ZYow60pd8q8O0zJ62RUFy001vUMkoGKE7WpPSv9RTN0ePm57GdP
Ej+06MPQftZLfWF2pS0mqtXAGUoaGodATnECwzkxiZsKmTPhhlmP0FCRbtL6NkFXgAaDEmIMD/V0
KaIRJFahYwGd3S5pYT8OjfdGsBsMHH5ccF2+XtTLGvwYM+wO8BT1NSQcnOWwfbJ9TwP59eKkhpqe
TSWmYRlqD53EuzJ8mfrcmTHAEC21tD9l9AKQJEOxcGf0MCRo3jz/I84vSUNkTh1d6MwpQRn0iJZK
H84aaMeQb/4uBIOUyjCqKoz5UPUU7jT1mtpknw/wP1Ki74lkoFHSCpg+UCymKUJ3Xwy+9lZfwfHv
SnsPcCPe80W0ePPGQCOsiOeK0Cp4mGmWsjwHzcAZ1fbB+j0oBg2XqhCLhcIUPvxNm8P/K4p2bfGq
T5rTz4+cKaRr7dyWZEAx1luSjcIXKI6ok9Z2+NpdUKvg0tNHi9cyx8UgBgl7QSJir9E14Ss/56uF
vp1Yix2gf+gPDuvzR6fB0hAgNWvoCx0c+FmWESQ/4hHEeQViu8LgDspBwG2dM5/nzzKIdf66t/tA
KRoSYUk2ipvnoFyo0HfokJlUF3CMTfdB74sOVUDgPQ1xls3XzK+S18nMkrijC7OMZ0uQdXTZQpTs
vYWSCIiq50e5nSj/s0S/cqRVrLGNVWRgAA8I27mw0vCpfIKUzCey4FleTQ75aEAenKcUyhsiAyjL
oORRUyFsMyTXNVpyiRC+mFDBNJ+IyCmwcfb5VwK6GmIB245EnLBQy+bTVA4Krljn55C3Nhkg6eoo
zuAMibNwuY6M+qLpaxiXza+zfhLkj7C4Px+ONx4GVZoErTPzhHBJBYFNWYFKPgdKeCufQZKpItli
zvg68ItFx+tkz3P5rKIt5fxAOAm48VUkX30ZterGTh4RJ5AarxsgNaaY7jC99yN4l3h6UgbdMRUk
Dck1oM0X+8jrs38xmxAikyC8LmkG/vvrLq+6pkNdFb+h68D3gSiYSTjLY5NMtg7BTKeQSJ3eS3Q6
UVuQ5RLdmLOtGAUVcYhCYptoXAulm7BaIquf1KuiRnteS26VtLZJv7w0heBWauNlivxvvsD6pzEg
3shhHecZftoY2RBobiQrcYy9bg8/dcPubiGr84OHbptH/XdMk01emyHMC/Tf0qOenlOx28H4GzZ8
LlhcThHtlOwqueIeV1tAt47Konkvt3EpYqSpBl8JiLN3cIErMjcsdkJ0o8URGqqgoh5EdwW6To35
Og5u8rm2C6l0O6imhGbvZiGa0DPOZqPowB7b6x9Gj/XVJmh7sZk0+sPkMTlW/bXSfGhLjbtgvOds
N14k+ddIY63OURAjEpzL7ER2Osh1Q8wHX7vxNBQr8Nz3GbjzzR9ctbeoOutBUkxbDTKoShkKEPjm
lZChja21kxrvmoXbLBcB7CfGZwmKk9OQc4a8BZXrsExWiQatvkfPHHKUsLGV5do0Iuf8pG4dZOsI
dM5XA+vMUoxCCpWL8j5Mk5/UlZ3Bv0HJ56NZtu75aJsXXxiZakRF/RAC8MyAwkZQoioTKQUUbl57
WieBrl4J+ZLBTu9Be7RF0RKQ7fmcwFtHgoHmA+gcfNnQMTAJbBKlWhjb05fy7e0SO+oPMJLt3pPs
xsKW0qD77vEKJptJ5josA51SlEiFGYntqXEmBxL3uTvsvrLM5+mKLwOxWYtah2PgME+0DNIXS3ui
0CQurtJ5Sg1IFOwW6jBNg4KNE01u7HFBcWsdrSKzFPIOx60+ml+R0U+2i0AiPtGtGdxJKJJOVwv0
Bj+byeLrbW2uqXVoBhkzksvxSFQ6x7ML39jhLnTxAA6JEMiSepRUrLnFPj1x1xT9h1nkWwdmkG9J
epLKBT5ugvaZ5hR9+ZyOTncUd/Xu/PqVefPLYN9sws0tFSQMsozwnD05hXmngKbYhxf5+JIuKA+j
CEeFJILFdJQsdQ3IJwhkR6ASECQPat5YVYYOhszv81e0bdgdLiKl+iRUYN/oH/NwFWZQ2FST4zCi
YAqb+bB7jdtTaUKXYonBNevwjFftU/SSczBI2ULX9UQy6NpLWh+N8tCeZP22T2IbjJnHkIQfxnCf
JapNkk9SVrsxKXfNHHtaBSXgxC1JvJMnzY9NeJrgMSgDv8Wo7qGfZg/GvWTiqMtv4ug2aFArrz11
fgznuzaFUGqZuDF4jFGteIsg+Li7u608WeVyENHcFySPQQ1jJbCeeCC0dYavx8mgXxubsliT6T/b
E3Xw1q4/0QdmZJZggRzgQ47TSnaQOQM/X/bwXsrT+uL9AAbtG2OZSSj07ckETWNRUItajEOK1oxK
rU8j+NJkeYRRzfm1u5kmr4fNYK8yUuyF6wGcgbvIhR87pEd1t/tZYbItbRd7Bict1LfOzXVEBnZJ
Z4apOijYLSloqGpoT+3jPIM53FxIqDTOj0L5qaETbCgOcBIFe/V5kR+b/k7UIvQEwHZmsCYN+yI0
8XGwa8y3AMCios6SlccowQNx6EpgOsSSaEvF4nYKVJnJC+wl+87PkP52KUBPrV3Ij7jlUPiGDFr/
4CXzQ9w9wG3A7rXrXI/sRQTfPoaDaZrZ6YhOR2jZdRABzBT0HfljdJuZPyozs2UJs6QIsDHpXCOL
obhZu00LR+XhYtQbN6gLr9SKfWIoYHlEt0bxLJodrDIh7DN3mWHrZLjhfFXOicq2uUhanILnB0Si
Zw0YuDIqNrkd27gLHGK73BcunDh5C5h3oLKNLQM1A+pjgD3tIQHBiNpP9F73GFjGU+zwFtLm88Nq
IbF+u7o6qoWqkxb9ezjUnksbxEGvObZ3IZfUytsmOnOclGmV421bp8dJfitZrQVvUR+YZnU2ciKu
2Ql3bMyRAk+oCIKHAIPiEs2lsLxHC59d7yHlytUD5o6NQXg0ndewRKfHF/K+6kWC4AKqbfne8JoH
nDzcwZHfFczxcLT+cgzWKoXSiKTF6LIEXTLxpT4Fh6AKHAHmbdli7PBaLOMxM2iu0gD5LpLW3RTm
P+GgiHelLAWdeZREiHV2n4OK9tQyHK70qNQsiGDO160yfUSQoRTj5C2WpsERDUhjJQGBHRF8mOwg
Ll7y0Igv8qTHGdZV2i4NlMw3Whh2khEqMsl7tUAmo9XRwJI4XdHYZhOgm+dexYU613ey8IgXbqsO
3hvBtLVptEmA7Y3Jk1W/mgWgyYdeC1D9KXDbkyFSV4a21sFYGB1uadJaUEJ0xOk9NRu/gI9sKoJ5
GlS2lD5CKt1estE24Lo1BIFdTMd5NI5dE+H5HDAku111kwS4YuUIDoljvASp1Y1mHASYKYWg2UfC
R6nfStltOsBzqS49AxbI7eQXIJmlamUV6FYya92NUsFVIUamwBUvURq3iASoPpRojblJlBd9hjoR
nB9S/dDIn0T9aOoHMxOtDDArznsNBqddpFvtQCwlNv1x6XdGj7ykmuy8ydENNLxCHdCW1MIJSbYr
hwvsVsec7IFEliFWbqHeqJHwSCWhoiW3pu4QhZ9dgU6eorEy+r6V91YNoZPS3MEiqxB7a1h0yNi1
jyT3hfxgQHY8bRanT8lkF+he6sL4hQyYuvQOfVnjVD8lguloZlfZpSpfJRFmdLqDLROI3daUHWHp
Wzt5q4SeGX404rWhg6GJbqMBepFZ44X9s5GQXVyDCVXWdtDeprjECtlgQXzNSsPENdSLqPTlIXPK
twDMtQaUXcPO5x69hA8V3kQX80qojiRp3EFFnj/dxf2+R4eZAm3qVi9qSPZ/QDnwec7bOznMnrPp
WEeQMyyPqdIdy+Qg4BgLoLMaDcEx0koXEhmXsFeE3XbmjOUV6ENOvsQPcLy1zeyjzz67WjwJSnf/
d8eJzqQmRhIOdWaa7SmHJkxrIrMlkZ0nbwl8m1MUkKSqwr4M7A57rBbeqvCB5LpHxut5IRy5pC3V
h1+wg0lYoLw9F8WMhGVWnXZ6NUS0l3bXkH681/WDgIplvDi1huwx+FHF1UWfRvAueZRrxQ6hLBdM
F1F1maE5I10kaCQeTRBiOLNFz4IzVw+dSXDKfM7KNAC6Kb7U+/Cv8XOb3FMaW0Csxg9cTjxOQvXV
VrAqE+DVmAjyjISqdSVvaB1qfIG+TfghObkTe+PdH3Rucq48vzGsodMIq4+vmLKXl64UHWtqNmWN
Tj34VIg/maGyYhGHtDbPZ4GT3bCE66Yq53AOUC+Y4XvadHeFQNc/j3LGu/kYzJm/SFUMiSCjPaXS
jQayZCYHVjibULy4F/I7Lf4Z5oEtmKVdDpEnJoJdAInGcTehr0qJFkeUFKA18K15CkpATnovSVcl
OYH7nS0jitAQZ9dSe5wFR4bgUBbFV1IfH2a1cafMdPustAQFpz52+WJAdKMZBCdGXloLCpe1xllD
BpNvaPDHK3ThqxYyup1+Gz3ThBElGLQKIfBlceAXB5StmuEqDTCYxAM9s1qkVEg8QC/NQO/zSILb
Tnc5IplWxkMGoCmD1plDkIN7T8EUCJUEkTmv6p4qMXDgDmSXUNdT4OA4w5RafuqFH535GtRA8ewZ
zSrWGP0Uca3sogUi7j+l/Ckp9+hOtUvabSrdCzCs0wgkYqGtFEFSEJcvEjlycgglyZKUk2I89ELj
nN+wvOXLZD+VJorZWALBkuStTB/bELa0AY91TUHmDAgZDGSrNVU4jTG3nZO+kcfUnXbp7EjCF/lp
OaCzPoRrvY0LlkL5T9yaEwcEDQamI+j9ynOMPUpvINN9D4sOiFW6gt8CjngFeN5CYhB36KvElEoM
Vhx+tNptCplGci3wJI14STnrNqxBmilABzCd08nRHgsv9dN9fV+gqM0bEacYwDK1lbIo0JyAESX7
bk/l+UavBU2Be2XjlMlYfx4dCWw7mMDxbF9c04/0PnuCT7N+3oh49U+WZZ3Li6YOEmbvObcWLzig
FW0Hk5N6Lzqdz0cX3m2U5f4VghoLdYnrIa0qBz9Rz/GHHeT73fYDQmB/eQibDJaZMsQB2qmjh3AA
imFxyghYhgOGh6xRe5rR44nemvNAwru5mQySKOggKRMFUyrdaT5xIZjnxH7yCFVVJ3P/4NTnrRYG
VJa8Hwqhwimh+Obzf26l6MB+Vnb8S+Lmw+bqcGDfTvV5ALVwxOnbOYNT33aLFz1HEPTKbd0enXY/
PXYwO7OgFvcHrcSb6KXB9xyq95KosoLHWpSTRICmC9AL5iIfNKPCdR/JuIWMyiG3nO/IC0f/fpXB
GRCYqLsw7DCvJUozLrT4HP1mdMyfBtjivITxd6dBev1ejY457NNeiCN5jGm4MbjrUFEmTlS/QGRL
dopTaYd+8ag0YNjbpLlS9YtUug7tP7Hj2N6jq1/C7Jpcy6KiL5Pua49CJr7CRHcWLvIzXpsqW+O0
Qmx2xq1HzmwY1Wx7GP5h5MleIqhM2wNMlK1eA5vSql5ohzr+yJVre1nQIe+0IqafRx/f3rWrQTO7
KJT1JU1j/Ai6uPDu9I9R3T2+NgTIuYUy3vJizuKmz7R2FhFw8oR3E8UkJKN294gmV9g2coe3eRiv
hsccxuDaBX1WINrgofc8fdRoJdum7pXDrnZoXRUi5y1od1Z2+HfPPqvgzCMb1Fl6U4E0MNSimnto
pUMqilp20aSDRzOia+W3DOs7FFvtzAMil3At7051dlcWwQ8wScGhingFeroFzoWhmLzCBrwexUUV
pt1JN1vUo4zdMF4vYm+LRD22XYs+ak2Ef3yBW3cFJUxtp8Yi9L7ni6UbOYkrb7uyVdCuHCrZoMCR
7AMf9na73AcHF/M7XP3bA3w1wQxMBRVeCgLQjL9SSFHDPpl2A/o6IL8NkW1H3Z9H4a8767mZZsAB
XTCTgIZU5FyG5i7DYMdt6amlCr27yovMj7E4xeZBFPZ9+JzpjgIH9D4EzV1V3IC606KFG2qAkdG6
Am4eogJlzRmuMWF/Ucsham1QXhBnO1QluxifwxZ03RDi6WW1V6fUn8toh/KcM4qTB7ltVwRFIxF8
AY8eKvRpxNxt+tQ2IDOWJCjY0V9E8BsEiIEZpdP00q6BNJlmXhkige/ElTlkR5lA61LNXQX31EIB
IUODmdR1qrpqItv6RBUEIltIbqNScA3zsoj1HWp3UNTpdIj1gKUX28FUO5kBndAlO5FMvGqX6iOR
ldo1Yx7/gGzmvKvvzeBiC6ubsIZy4KkB7RL6nVp5SrWXFjNgiACPJfYq4RQnD3UPFUoTGuyGZ2ST
hS4LNyWBrY86fHEKyPL0uzzLnQwyZR0UhnLTrdHckkQ/ch108Da76ibDCkGX5W0PuiDPLSAGZ5NE
01qhwYKlBAq8Hf4/sA+P6H15EvjAzoMgBmpnrYeFBB5/kXRWe3KAEDr5pMTmwYbtaW5PeAuJXC7A
8xCJwVhSFkC6Dvsk2+dwtzoO9zUeDU0bHhWiNwfWcIu+Xvf85twmEnwvDrbgFIZBPc8aFkeyhzXM
tHgVuvp8UJ39EoUKiNC7iYQigvsH493MelehGQRWlEAiyYTxUnPGGRJltMllsac3suPdx7ZfRlax
mExwGAXoRkT0UBnweNFbS1ft2nw8pfJidYrozCgIKVK919O3VIW0Vn0H9bHdiE6NZrg2G90b9X2v
f1YJyvSD5E/mzRgOl+iCcnIRvbOLEXmcD8NZDWzlSCaQIAkG1IbhBer0eFxEpcWfdrCpfpPALRkH
qLjxMthNmt8qj2MrR6WahvXUYuHTux2cZuBsQZO32pncAOksktU/SKM4+GQw54OGzk5ZH/FtOjjZ
aujDeFM+6cqnCav2DJlEX8od2tpVen9QUOGAC1vQqbRJBdUTQx5tES/UVFSpvAn2tKjSDjYYUn+w
8nkxGUAT5kJWlQrflsYUH0kBQiUVcQqeu8VqUhzCvCrBhqEQ7iY6gfKMArcK8+uQWKU787io7QDF
z1P8qDWo91kgWrh4V/qAZ48lLifVy7wAU14YdpM96bkrLLv6vtd3swPG3yc3oaRD/A3Tv38P28mq
60YPUx9MO65meETES/qygw2n3+w0S7JVOztk7o5P099e4au4DOhMyghlxABxhRqHyeLkbgrRMzy1
+Hg7rPdY4lxC3GbJcBWSwZ6wkxYShljfgj68LN2FPpCHIodmX23YSj9DLJHTB7+5oVYBmQRvSAKt
zgx869GE5n8EX4PKidVrdUJ3ZKPc5uSoiD/Ow9UmWq1C0r9fLS9ZHnQ11RCylyvYExcXcLVyzofY
vt+tYjA4MQZDAEVpxBi8SIUSIOTqaO8nWH7ThegQ0AV41dbN7vjVrpGZ1CmD8uoYTl8hx0ckTDq8
ECFmZNrp5UIs4uZoia5c6PPiGSwx4EWde3TN8n8Jb34ZxChVEid5jjU0aNgh5VWFVPH89PJWKZPz
9An8dFoZEcTiHSrclqq9DOMT+M3XUkluJwivn4+3felZfU4m3emFJExmumQGL9a+pAfp+R/moE7+
iSgqXR1nAOfrVWq1QktDCVJVQbgiHh/FeLmRl/txueUMapPV9z2oL2+/VRRTyDW9oVHaJvQmvXRa
5NxF9qDqnjmAWGVchqJxK2gDp1/mq5fq3PAYkImrEq9qyheeaoceFVnJr/e01sMTNueAi8KAC94/
ZpLTzwYTVFeUw/1gDrusdxsYPKEXXVHdEMKm56eV9+0YdEmCPB4LEzF7xXgi8aFRyWOeFZwdwDmS
FPorVt9OrvKyF2vsAJ00bjvJjqqHd9XQHpP8IFcCZ0y8aAy0KE04VT2dx6A4zhKK9lDwmgoISQeG
K48v5ydwUwtmBWQKgx/V3Jm5qSJa4+itW2a7LL4l6Y56vNMG7NHYGz0YJ+C9uGVg1ZmHItZr7ESc
k4k3aAZkkjowVSXDFKs1GnfGyyrUr41gvk7rEyiinBnmYCbri2SoTb+otAgKF+FXQSaPTfTv3ne/
97vKNHXDeTVIiY55VS35fTH2dELpPXEGRyhyF7c68GV1tibRhBEazCEVXYRh0q/rdOnzDJ8S4+qA
LePko+PAXRbjop6hhgt53PNLR93afKtw7A0RnrKwP+oNchyhbAJeqzsiUzK1n239XraCXxlj5SaQ
EPiZJ7N5r4Nr+1yK4Cb1eWe6wrygAWAuzQNqs75hGODcCLBu6/wazM+kyiwjkSs7aITDnDS7KBJP
gw5CkQ62rIRuRnPqVOSkuJSC9gwT9jSBHoLQ1ztNjK/CAIrBZSHBMDEXYGJnuFI6HKDI5iytYmUz
uL5zCepVNypW2cMZcZbegwBRpP4iKOBiX5nUU9MnMDDpW3U/VbfwmufN38a5s54+JuEM535Kk9ok
RxGUpb6wqvZdmT7Pf6Ots3sdg/y6IpQJluYdxUfQVVAQAzXViO9CWC/W75V6X8/v58PxVgRzBJhF
r+toNiRHg6pmipehgh647u7vgjCYrxfpaAQ09VKTwK6Dt6XxlejH+RibKeV64ljIb6L/HiyK3+Tg
mViqJ+1i36xsiIuLTnv3B29gW7C0jskA/6gnUzTB0vSYPqbHcEebvvMrzakvAb8hDmz+pYe3PBjw
By/7v8WPCWpBVB+/vYQgFlI6txHE61BS7PPTylsfDMovRVDnMMPrThFtFKY1XuFiQlv0+SibD9/r
iWRwMEoVpZzQ+nnsvOjafF4ug8f8JvfpSxPkebLQUnbRgVsw4wyOZRBA0KLRzSwgx7mxUDGrYW5/
FbsgzdzBhvIRrJ7hmHvo5pquzw+Xg/oso2AxCkXo6C1yaYkbSbVTtrJdmWQXwjKnb3v/fDjOKmVZ
BXWEPh8hx+ROwQN6YUES5ZUkeBEYFAmA72080AjFvYj8Q374uxEwAAJLzqJd6CpUQvg5LdGlNN/8
XQQGPeZxTiOhQASIsh5aAtfWnDOGzfLsao2bDFg0SvLfrw4Xi8hpF1fO7fCicODFCNXrFi82Xqig
Jxa6urwSzVaivw7NoIaiiCHpvnZxDdWc3vDiMXOpFYIot3i3EKB5dh2VvNcKOiD2HrOOymAHkcpM
12lCNcbwDZ5xz28kvw9FHxdxDoBwYNFk8AM2iYFk0JLYTOqdWKi+CCPxoHxL5PFSiCKYcYXuXywY
SWS7qJHhQIo6wJLXDZg9JA9xtf+7AEyyocq9qAT0m5VpcheoypVWc3jC51ckxsDkGrkphkPZYwyt
mx6F5/BC3cEU56IBkaO9HCmRI3oNbnlmnXQr/c9lgagMWBhBJKgSzeWn4kSi6qqp1BtKTj8/fZu3
6H9WH8IwmJETvGjBLRJJR/7S4E2wjO8MSHZGAorfleTKsuI1QnkTDSZnZfyPw0zWDQUSLCZMOH9N
4RqzEvIO9JGjeVe/BbjB0wo45RMEp/K+30PChFuX3DBQlwgc1P+JyYBL1qT6XLWY1KFWL7OmtUXI
MC1LgU6NwSEmWIVh7Re5eYCFoxL8VMOLUror0NdA4NPdhaOjDD8IFLTGKn+VB8/UzB+9psPuZAfh
UUuRVGr3mPIqHdsH4fevZnCpKxOSlRFmStiFRxjalBYeKoCIaK8T39EoIB/wZIASHO99bvu8+o7L
IFO3VIqZyaF8jPICvJbImkbO7uWNjAEkrO82FAqMrEEnRRmell5xZvQqNjIEB5/PL/VtnP1nNOzF
VW0CUii02FHArrwzb5LZeJLlQ9xz0pbtjfsdh0EkTQplzegQJ+qru0lpD8sMX4aZsyh4URhQklFx
TsweUTqz+GnM5C1T/QKNKefn7H9g3/dgGBRqqjgiJaU5Te/CKbzA/TK8SA94LH2GvNBP6PKfypfU
4y28TX7sap+qDCp1IZHS2ZjpcxEInr6+Cw+0bW16VHa86h5vIhkYyvGpmpG+xTXG+LQoPgput1HM
4d5wdpLK4M4gZXoF2x752MGeVhpfu+juLz8UgxGCGII0WlEcxzsmbTp+jR86S/XBf1NtUDFQo0cv
KTdl2pSsX38pBiNKnO5hTbGpni3DJ3bxIrqtFd7oR9VFT9F9jy5ZvNsKe809P2IOdKgMdLRhMIQz
PR+NpPA04yrKHtK+3wXdXdIovG1A/7HfD+N/tgGre0DqaVI6WuSGsTU8rdOdHvoObXuT7S85zn0N
nztvdlK4CqKlIjIhQsrLTnlTzVJJKxN+czVNvueD0v34z729ma34cnSk2q4hb40Spl9+8DXoOND5
mylt3cldNNHIknYrionXo2+QNMauGmbn/GfdZOuuFtSX69qqJm20ZSmrC6YajyS3cmmhdaO4l59b
2kcfOZozgwvoDP0lpM/xNP/vrmjfH5oBnrab+1Sjh4SwEH/qYA1V33IGyFm4rDhKUJQkCkB7wVrK
39CCbipufBvZGXRBaye+h55F0nrlnjj8d1kO1mkMDC1wszDCAaOrFulJrYPLpO+sQH47P0IO2Gks
FClpq2Y0yTI1Df1Hi5vxqIy8CAzopPPw/18JdxhTnL1M/7tDnG17byBRaGr0EE/j6lihuY+oJyl7
/6uJYnmfqVQZpKfbqsYRi+Sq/KgJj+DCmarfWtvxuCJE9GOI8OeoOhAtjb8721gqZ23K89DQCAke
wLMgc2SePdzmsoWNJSTXFaIo7LNGJyeNrAvIQyECCILOXig+2p5zgG4i/HcMNjvsiaqMDX2nMcPM
iWd/Imi7MyAwA0sbyGwl0Y1ucOnUm7i6CsqkimkQza3a04Gh0xd2qPDKBMolnuHkJprQ7OgWFTcL
CiGmkz+dX3ucOVWZ/FEsjNE0QoTOQdGEgQweDxar4G2j7URuNUImfxSyYoq1/L9pyeJACepQ7KDa
7VLl4/Mj4k0mA91jGMNXOhBgQGniXldO+95MLQVNfVPFtb+gs/NbPrAaFp3d1SGlFGWCux9mL7ts
HyGJ4evudBhcDTpEMVeIn/epGNRu+06Za5qDC1pwnfWaLefpI0kUzvxt5xerQTG4HTWJIUc5BlU9
L3gxLXzRTcG0z59btB13VkQO3Zv8mHoQvrPPf7rNx1pzFZoBdFJAbwglRfmYNE6DdgqogO9LqBtA
1AoFv8qKHkEJNX3hgIJLbmcuXO+euLuRN89MRqkNECGvFvwIc9e71b1mm8r+P52rOaVoDL74pMP9
7Mf5sYOUdn4xscklzHKJUQeTeAoGFW7HKELDAXTUjtCmeTUnWCVTf9j6ZytAQOFtTl+q6UODlbmy
V1qnji7l+AWtrSU0jdIE7JwxdKM6dDr4lXZ5h+Z0XHIzSymv6mAPFWs0blLFG+CMELlFG1yWbW2r
eQftmNAO5Z/FINqBGTnVcrNAJgAk0bxKvTbs9sMQ47USexggnKXXRvRKEryDLqYdGJpFpCco8Tg9
pBxgG70sV1O9WLmO/+vUDpKl1xA7Fy7NCQxbkqGLdtcHu66+rOT9KF23A/4BtHhEzZscnYrxpJE7
SZegEQFlw6K3hzaC/UL4f6Rd2XLjuLL8IkZwBclXLtpsSd7b7heE7e7mvu/4+pvw3DOW0Wphzpxn
R7gEsFAoVGVlgnYSOtHFENKKhBZ4E6hrAsD+GKetl9rVi1E8A1kfLZj6yR8UgvkuvlOPTdYGMdF8
zX7T1LsiRb3OOkYu28TKm+toYUkfswR68SBWNBOyMrUuwLPd61COMEA8UQHrNOo+RCg8w/wZt5nv
Yv6uHoDZywfI5UJ7i5ENHecDnR2f9lMOHqJswTh5tL7sKhIHFR8AmpZT26pxRzl6cmWaUUB090Ep
/w0u6uQwitm+DqrTyUpxDqoIjAfRvT0f1QqyvjetAzINd5Ec/rMAxVN7wh1h1namOBbske9shdEt
4nNg9AhSOfOZhRjQkNcXJHcFEe4Ks8nI5PJQVzyhBaqC7FEPtMI3w78gmVV7a1Z4N0fv6U5GOXA2
IfsMdWL635nMWRYVpjuQeerq7LmyoprMgnBf2KRW5okvTsX3o+SRmpLa0/nS7ckahJtinOD10QQL
yy0OjbN4mBcYt5iKvbJCAHu0X9ELKBWupGUh2cqEa8K2UhvzKbAL6pX7ARcvb0PafrTVduaz9Q/e
3DKDwpVQTUlpYQgMV2KhhuOCGTcmyZ5leyk+AhZigG7GhgmOjJ5R/37gyuUmkOAGaLXXOniaykfZ
Tkr8X3wVzGqt0TlDSkEbBsKj74z9KjR6M5YkuByyzmIeTw63+DqwIxqbeY3l2cf22l5BknsVHxyc
LT4xKEOvnp3KPLUmhBJ77NIhUrAuXOYHJ9F9Cy2NLD9MU+az7KGP0MtLxmDUoGS0WcZvhvtKoBKg
lO5xaiqAFad1pbGwsTFTeHkjzu+4bekQoSA6VGS+ZoyN0itOpyI7HZfZy+3YqxTcuaipm61MPPg8
xkP/tCUcE1bMM9hXMT00t5sUUc3PQrp1H5VXwwLSvPoBav/t5dXxX/97PvxpUTgnbWeAgHIERKCc
3VUD7i1lcoI2j3wTRLp6/nzZ2h8y1b/NfaSTJ+n3VFdDPZkwl1/Xyq7BNOO7+lSvun2yb8MBL6Zy
DawkBU+yp25kZ+cPJ/bTuvBqA18udWnyMU3IMI6170GbmXjFLQ2QOPyCZg3uDiB6pQXA89f/p13h
yVbFRaNkBHa1VNlAqBhNqQjMHz8ub67EUT8A4id7i0zULSM+95ouzdZJf1q57sXQfu9sCTJS+hV5
8D2xRNsarTQI8UDYCGWwiHgYG+8OE9f3xsiAb1ne8JDE695nP8G+JXntnI/sn5vJN/vE+MCq3or5
eewZ9N3Ul8qSXJKyryXcwikpay3S4aNE78J8+FlPtt/Pstvj/EP0cxlCWDFsq4ygAtgf9XXCwMiL
+o6PvdS94oELYclq0H94qH3aE0KLEdl9omJg+WDekh25bUKQk+3TDnJpfJ6nW42/uheMgoLz82D5
5pv2b8pyn5FNnOkpHdoMAJOhgNlM265fuUq3ae1vl0+AxDXEQZ3arSadUuxp2+ohGNUC0kg+m8yC
EEHSpTCpnWAZc7VcT3q2dQuJBYn3GcJFmHU9bfoO7p2599p4o4yP2iIxcb5S//kxDOH8MryImEM7
FYVsdAP8MoC4yl3e7GjQYmiveABZ56q4L3/qzVqGqpbFYEM4vhmLVWoPaBBaHoS+IcZjrayraJdf
FWCjdtdVAHI8qVH+WS7ccuJsTNt0LFcyGO2mINqUqzhI/KQNUOAOo9W/wn+c7K5wsmeqQTzDwEnL
8JDt8nXDoA9I/7cgZQjHuWegs2pSuIltgj+wAc8g9QdIXV0+UDJnFLIDQ9Gboivh7vqUrjNIKfZO
u63Yz//JijjukmS6YegtrFBz3mrLVdH2UJC/vWxE5njiuMs8WFZZmyB3VncQu/WrW3blBOn96HG+
d+hExp4CXEZw2Sr/DBcczxRufgUzfEppICK5CHsTeEb0cd4XzS4B17tiWX7Xri8b/EPd9u84L868
oEdlMBUUmVjmgswKRB/+BDqnGewMsqRdknCYQhgZFPCN9pQ7ug1Hn7eKWXs1QKZa9Xh5UTJDQswY
+miJtRHOzowfTfuzUAwPmCooXV42I4uLH2R1J6lFpXIHoZUKkpT4R/HaApmLF1290Q2vD+NN7cff
QYOAGVRPTgkjOWri1MvUjMSNa6zRdCNfM1rfLn/FmYT8hoeeS+4oRI1mGdXMIBhjjzPU2FQMsqZ7
mo2rYlxHMkyrbEFC7ChcxcGxxqkua+BApgZvJ+1qkYkvyfIasf1Dp4RNKc+jbCP201Jd9+PTHGkr
Hby2Rfc4D68WAdNMcrvknQeVYM+76crVApSmaw1rqwHDT/o65s13iS9JMgVLyBQMU1UGZiPcVBB2
2JY4iOr2r7FlbcdCF9V4WYon+bhiY0hRUkyE8beVqioehZpSobWh23yf+lvWv0iWx9OQC55kCWmK
HettXrc1APpAraD4AWHFDRfcBckimHGBWpF1GmRvYxFZFDdtTpcMFptfzlpN/AbttsQHh6Hptwf9
n4iDyD6hEHasqVGKiXN5kL3hekBQcTEhPjFVXINRRV9xHjDZhSFdpvD6mLK+trUFRsfc2VZu4zVa
FZRJsTKUdpul7pp232tg08iooGQN8ksH4maFjMdEtnQhh4EoVju2DL6U0BqjT++NTBbrD7Xjv+8p
SwhFGMppE0zNoBIAKuFwKqHUlK6UUL/nBC2vqDJ9l/MP/n4b67qhaRqG4AiXQhc+KFNbdIlqyo7U
qD0IFXl1BnJpTATlkHNojcnTOlWSQf2+kV9NCp+zHhh6qAoibhVPe7fLDxm0x/7rs/jVhvCxLH0p
C6WADfuY3JmgVBw9E9zt9g4FcvAzSNttsjUJn053KF36DPa60Bh8NG1A8B1yQoT+CZxpLWjb5PSe
Z1hRvi5SuE663CijhDMzUc096vqVZhc7wpi3aD36jM6qwWds6OglWQehc+jS2usBOKdsNEKqoZk0
gFr96Bgk1NxtogUGph4LdqeU4IytU7BAN7J88/c3x5cf/NtjtKsNtnyQVO+izbKHkBKCFfP5yI0s
8p8JGl9tCZfNMGKy0eGspNC4DvstxGUaL9lla2tNwIX0rzrbXw0Kea1muYoBHkh2NLssbHByoGrh
Qahwfdm1JQf2t8fw1Np1ZQHAb7QNFD/e08Twy+iNAXUR9cm6koJuzqTPXxfGff80BYxJnGT0g8MT
RNr3KXDt7BYSpwGNQN95eXW/p7VfbQnhKGNtAVwgD7Joz5UxZBAphAwUtpoSWavu99zgqykhDGUl
JL9mG6enIB2kpYGMN9amq25rO97ri6xKcmY24as5ISLlEEIkut51R1L+LB11Z6k2BoCMQLOYZ01X
HaYhJo2uSZpJHOZMCv/VshCb8ASGJMKIhZrr7hXRCeIEUI9GYxLQHLYGFkF/tm+jG3tnzYG6Kd4u
f1FJZDSEIKWiRdi2Raoes/oHI63fMfI/BnvxsQwtdhVygUiDOCcqRvD9qca1ydYonawMJ3QDWTnj
zE39ZUvFh7OuOkVlGthSXi2KnMBecUx37hHXS254tM/upZOLv6eXX20K8aVzgHzLDIeB6mvcdsYV
apSIng10N0Ce5/PWwDhJXEcSa8SH89CMWTq7OPl5i5mQ1gOQw8fcVaARGvAh7pwFl53lTIft6yKF
WDOlRp8lLTZ2XEEkQPngFbLDMcZQKIHiu5x1VLZEIeAsaB0megf3bMIhXEJ0sa17uwnrY5FB7yUB
jaMRkuxY6NBqDPJbGbuiJN6Jz2u7jhQn5Vd4BOmuSr+OqOWXTbfPgJmTbK3k8hVf0zoZWyR6MNW2
aGXNUCQrcDwM4J/H0m/qNFAzbZWZLCDWzzmdJIUEXWZeiEJT2aiJESOJpxCfYsXiF5Wz7bISehhX
xLi1NLqqqB3W7EcOagGdgoIR2JqxSQKaRysFKB4NgSvXco928yq17VXKQC5weZMkwUoEZ06uXbeE
p6bMrddOqa8mSzKAZ0muHfFxjsYiMWrLZccoZSHm+zpC7/TJ2SWWGYCfdIC0igJOxLZl28XMVJD3
QfhRZXa1dgnGk6sGKgDWskx+BfLTejKgHG17vXtvUOUlaxSQMZcOhpsUZQHtY5UenXpOg7Kc72LX
MV7SfL5bovYuLs0by6le64qD/LVDsYBQLMkCnd7a9K6hKHeT3CusH+70VA3fJutbru2zCcJ2ED/T
4qBCbpNFm2jaFfabWz5Gw72b3M3L7Ui/t7WksCv5KmLdgBpTFaHBrx7bSfNiKGgw8Fpe/vCyryIE
V30Bx4OxINJVluPZ0ONjWrHWDOM6zp+yWHYWeVD5Win4EuXESsE8ZVo8uaUKKNIPxXrVyxfTeLu8
IElcE0sDc5Y5qIUjTQTbBhTgtnlXe313P4IRb4akbgwfu2xQEsk+eEhOskRK52WsHBydLF8iL2qv
aaNedYAqpJ0uMSXLSMUJpMlS0j5R8LXo3n0e1ngk+wx8Scs/4XuQXLsf5/lkXZBsZKU9ogCqrqGZ
FZZB5bsHHQSDyIBXyo2xvbyNsu8mhEmI/41t3cCczW4W4z7SdlV7IAbvZiwBdLgkAU/21YTsLAdg
ZK40uElK7HVmH3D3Bii3eIsUyCE5xCIwFFVWUmf8m5Us37B5QxQrvLx1MgvCi4/EeWYrPClTDfuh
Gcy7fJQF78vnVgQTGjUt3KRBoumA/X14gQZXnzxdXsSZ4u2X2CCODMWaqafUgQO078tdtuC7e9qK
+OxqvEr2oPiN1nQzrdzblmAWLVuVa1kolG0j//uJw5d20hWqjm20NXNFob/mNrUkGZA9zkXcYF8z
0KgwVJ14xj4c0ndIoAdQCQrmw3Qvp9877+Um4UrKmNAWNS8Kw1gy3SnBkmvdQX7VdjB5pd/Q2ZXc
IucP76cdYeuirnSGSYUd0yT7pe6xfRMk0kC/S5wA2gMQN1okTv/Rp/39Lvm0KSSwna02rO5wOXKy
4wHaACMSO3SQIVQAzHu+ile2ryKJtX2CxKHw7IPXBbxQu3wrHzOQlNchSjA1173ZPMlKtzx8XPpx
/MOc+JIC7GY5ly0uBYiMNdDzjQu2YVELWBUAz+Bt6tlNX8omGv6Qa37uCb/tT8xGKGqOJo3UY9xp
XtIzf+qLFa2KrZtMXgyxpBQhLjVsDKfVnm31u6W/LvsMALs3rdgWkCU0zNIjSp7686J6MZ4+1Hm4
fNDP5wCfv1EI9HFZdAMgNThm0fRYkeZgDs8JSyXx/Q8n7dOMEODB8DFrUQwzXTgGiet/tD8xfayC
V+swruXjzuczqf8Y1EWSjM5lo5JqMJgY6ToHp1nkNoc2ag80tm9KadpxeRt1VQj6bT4qRNEqvMT7
t5FdRw2mi0xNcsj+8N7/XJSQHipRhaqoAivt8xQqHrpqgV2gosx8YLpBV1BLxdz+kON8muR5yYkP
0yWamA2UxjEalAOzd4a6BJWaenmve4ZyyIdorSLC9FHma4pMJ+v8HfBpXAhkqqNaQ8rwEceU3Yz9
FXS2by+7v8QxdVWIW3wAmJYq4hZXwoquctTLFf/d9DTf2agbGVD9cmTWVSEQTS30RlMNgSjqUxBO
AOIz3bJ81y97uhx7W5YMn0FW8Fv8cwOFCOQUgB2OBhymD5Sj2/vlFuOEAWMBFJyHYLiuXpIXOaLt
8j2HKtRXnwF3aaEnmL88KtWLCbbEslT8wvmZq2lw+evJDAlRBdN2hT7o+HjjQvzEBFSk2g8ElF29
pDt/Blf5ZSM/yqonxyDrGmi7my6PX0tIXkdI1vOyF/MBp3wwV2nIW2JNKG0fSE7Ax/E8sUsMmqf5
ghPQqem6hsZeg/mjQdfX1C6DxXivKubn9KpR04Obcr29wiubH50h5bQ5//7425M+KmYnP6TskFS0
FerGENEYnvhotXND8MD3x1eUcf6JxJRs6ULkGefEcoYaCeBSdldaupsL04vnH7Zz50SPCQpEtQZ2
PUJ9N147EwaKwDXeKsP9ZReTBYiPmHyy8KVSnco2+Bfo+uu+zf2JLkFizvtcdYMSkqodubbGLIwc
VI2qDABiG7DR5Pnyz5BthhCm2n504jTCZmiVcUNTBaNiL5ctSM7SB2vJyTonNa47GzORR6VYZdRd
VfOVlq2x9NX/ZkcISYSONVlojQdY3q07SIfoRPPKKQsiZZagoWVLEuJQrwxWl3TYtFlttmZVhBVk
XaoarcfSXl9elSSwfwxRnOyepdWGAQQ7sJO1tVUxXTx07p45z0PyxOAcVeb+umzwDyXqvw/kxwPu
xKJedC2IGFExNhhInmygLYZHJXpzHKC8lBfVwX0MoZrByD2rfXI6SUA864+66UKCzXLR2BDynXok
XVaoHEJkNVcY4tmOjYwy9nyr6sSGkO1ASFXTxh42mty6UdOreGqOI9RG1QKy3vVrVC6HQn8DgN//
N1t7YliIPEo3NS1J4Ddd2F+rr1wKcVi1T9CXfZa3z89mjifG+E6ffMfaSEvdGrHK1Gagq8t3s3Ij
5YSSfS4hfJTFsESUY7xRkN2Tdt4tVSNL8fkn/+2RdbIQfhpPFmI1oDxrFFTWW6J7aHuDo/bKNOpQ
W5rAzW7JkKxZnWzbYr6BONe/OeonxoWoMlXLbKuA7R/VaELpeh9DyayfjVUySgWk+de/tE4hqhSJ
amZDhL2EPt8Tx3RwhZEx7Lb/DF11/hV5sjQhyTFy1oGvGEvjGSqkd8OCADQHToP6mL4Y13/hnkDh
DL5QjOiE6jcoB0hi9hkFA6Q/n79BTH/SBvrwNe+adOEUmk/qPo/XIGcDX9oq4/I+mwyk++oKVd0O
kxIcsTtiIusfyP2cjbMnP0SIO23aQcDexA8xamjGK17SbaLuF4ZqPSMft4Cvy7z67B1yYlAIQkts
m3GKkQh8bWg10MbPb4qQC6sRaJXGBw3kqX561a7/1UvhxK4QgwaTaUkyFihZOGVQu9qaKJnntCCl
pZlP8dgrZZyZ5596JyaFSKQMtaZhhpF3k/lH5rq2XDHcepK/EM6DAU5sCQHJZUSN7OnDoex34mDQ
AdUOzrpr3wL/Cv5HFEYwAGB4eLivZKVFHgwunGAx1TGnpJ5NN8MrTLdCuyr3rbUxiR6mkQak0jiH
l+8TmTkhNumjsoDoKoc5xdj2jhOQJQ1Zig6i/qMhkeSsSkL9x86fhGHbdd3YnBCeNKfdFF23Ns3N
5fXIjoQQkHIHCNaJ4yBdJODEvqva1dCwXT7K6rOSq1FMcZLYRKd4wVJ6km4ctfAal1w5VRVcXg//
vRfc4SMAn+xY0iRtNTOYAQ/BlVI8mirAcph/nm+1AkBEINkSGdW6bGVCVLHjudKtAVFFqaK9be8T
o71uMTR7eWESVxDHDtNyiEoywYrGsXTxfW7NklRJ4gofelEnW2eWdrUM3NnaXLnXjH2up2tj1v0x
kT1AZZaEgEFYyyoQpkF5qtJurazfJPQmm9Iwk3n3+cT6MzR98J2erAlTxbrW88EQ8LUwn49Xk6C6
bkavBSutPP+T3Gi6EB3I0kxxlOIjdbHiL0bqdx29yqfsqoagF3Dqwawl28t+IcusP9hTTpbYOWma
6ry3EhvuynSuK7zkaRp5uaJuzfzW1m5qY0+Gn5fNypxeiBvRWDZGwUHbidsd4nZl1fputL5dNgIR
6MvHWUR35k3XmWD0QP+N4R3W1vExcsiTWpHUM6cGKohFBbofY6OnQ4JSJmIYUA50ZUVmDyihCbmS
Oil2dUHMrbMoit9EA1ic3Grx41IDLXy7kCApnBt1BkhmYKnqxzEQEf1coMqlpHPISGJc54VzKOoe
Fjp1p1vdapmOQ1mD9nrxMpv/LgC1oBLn9q1fulkYgzAXHYlAi+5s1PqNqN5Y840VOd7c75voSlki
G2Q0q6l+iDUdzC40qGrQ0tBhF+lsR1ByCAaqq7uMQm5P6eZ0ber1lW3Pb/N4JE69YtW6rR5ZsZmb
/sEuwSqhOH4dcdWpzdxrnkNfUvDLOMgzzLKA3eS9J8nPsrxz6ueeM9ssvacvb2NS7WMwCDZIthy3
hrBG5m6pBuz7lKpAzNQBaRVYG0cPkI7ULxJWhEmNlBWskrk3NGhjlKz/qcXsUOftSjfBxaXWgQno
jd3CLrXnsIjip7Q3bwcy2NinsfBUR7mloG1Oj0qmqp6pJJJr7Xx1/fPgG0JuOVtDBTlYft24HinC
UQeILw/4mFZuraBltwT5Rt6okARpQ7gKKn2gQNzD6qKTvdbme2dOJPeAJMSIWN2+b+vO4feolqub
KN5S470dwsbNVy00TTQ1ktwK0iPI13wSX5oY5AWqjUwS/rzKf9ij5zw1ewU4NoyhXEU3KKA1gVwR
UXbyhTsCymP/j+hPDZCWRoM3pL8A4t0UUB6QRBnZlvKfcrLCZOizyLR4VRD14O7g/ARbC7uG00BE
O1a3+ip7h+xMMPjAu8vSV5nHCDdGoVtTVvPHvLW43gAiKMeUXBCy1fG/n6wuq3KdpkaBRnX30AN0
WSsHt2RgZGi8gl0BHL26vJ3nbwbH4LKShk1EDk1Fd2azqLCisRsQLIe1pu3nSgLf+sPF/mlF2Dct
JzNAbLh/TITGHed65VJxSnll+MgjYk9avD9fKfg0KGxjmZldylpAZUc9BrTxzq6e7LLejONurHKf
paUXRVuGCraRZWDzArmvKiWblv0G4dLtSGKTkT+YQfCaQJgm2bn+vHMAGwKXAaZBZA/m867z95pF
6h30eUuzQ/f1WMRjUJEgy1S0ufUwah/zGnhoWwkv+47ss4q8O3CdsnR52AbP9PSaQIeTM+uNUzCW
a+gdZ0fpdz1/AD/XKITsvNM0R81gETJo76O71kNtAw2ogC4rlavvgLBQSqIrOSI2/84nR5IVNcjc
ap6VGtlqUUDpAchEIanq/qEE8LkyIXAPid60LZ/3Hlcp6hy8ttWHfFpJ3lmWbaIQrOuuombPE/qy
Gm9qMu6t0ZLcQ+fvg8/VCEG66gsLlWvs2Whmx7LI93Q4KNEr0l/JdSD7OEJkUXKGJIa/iAsbOCWI
slPV2HX04bKny46WEE7cMdUbs4eVrHmqIUBWO92uWcg6Muu1uTxFuQyVJ1uWEDu0qo5zqC7h/Tjd
M8zw2gMBUkaydxI/EIXhotZ2KpcTGSRuclTneR8rT5f3TbIMR8jrhkVTNNXBvlnFcshATaPNUWA0
MilG2UKEqNAnthuRHGZcdJtqN9tYcStxaJkJIQgkA9DQMWcrsizjyGp6bfz3TEW80Pv3kRGlu41k
HotmhoWljlbR8J7VL5pDfbL8vPxNZCvh3+wknBnTMCDXxVfP6XCdgK1FlbKDyYKZqMldumA/ZRHW
UijzVv0OGU6X3OFNFNnXE5n8pEThOnqulVLylSRhxxGiAYMSvB3xBkFPdKgE5mGa4ypc0LMvbi/v
4vm7jxCNizharv3RvD7Zxl4f9bFSkIamW/vZDCvUpaH18h6Bx/1fzXnDOU6s8Y96Ys0cOtoYOS9V
8MpIccfJ47U75TuqJLlXBcumuLq8vrNecmJQ8JLMtjQr52MpTp3vazJAEuDtsoXzCJkTE8IdwcA/
g2omPtaYguG4y27zNr1vevU6QVs1s42dxtrdkhvQH2jvh2Laa+CIJc1V21EIUFYPl3/OWdc5+TWC
66iFUpd6hQXPnfHsFHfutGHdGwB6klyY/5/fSp4ndoSrxGydDGz53E7Ebsx828x45S8/isUMEjoH
lxd1Nv6eGBOuEch1LhZlMJbnxu3SP0Wu+diVkgagxFXEWjEliZs2fIyyr+aNOdue1ViS0ybZNLFO
rDklIxbHYCRD+90u9/UQgTVmSb0JNN9u/evyrskWJFwnqA83ecYJQWyFXOWmu0lNyemSfJffysN4
F3BdHXbUmwN0rXeF8dbYstk9mRG+zJOYUQAS0+ccxZNY9etgF7cjaGgcR/JpzvA9fwlNIn+A5VCI
6E4aO87utskar8qzAAWqMnB0NwPx8tT4DKSgXl0/FVXm22MbFFpz3Y6Nly4ASDvGqp9D2oF3cDAL
34qTwIUIbkzeYzL6aNIHEb1posMISvkxR8HKKaUNdNkXF0JRWxuzOfDBAaUE74LuE39EOL9KgEen
ccBz8ElaS5DdIGL52UncmrT8cM4rqq3564kj4MdsowbQAjlKx0dlixQijzYnzpzxyMNHVlET/Iua
la/RSbx4Y0ohl5KQKtLbZVZda6WLLCAf3MAk0U3alCszdyAwJqt7SQKEWHlmfdtkKs+Xdea8LNmN
AaGD2kzvyiI9EtlrQLIusVqZRBHmWApgRqxE9Uv1JQGFFSrCfhtXknzmo4tz4bYQS5Q1wxy6ym8l
mm6mkNHJ751Nv1yRRffBETqiexuF/cZao8xtDG+seYq0g0sPAyYr3TcM6zleHMo8SeJIYlHT1VEe
XjhIZ8H0WqVOb7aM81kSukQuvn5yW5bPsFBpxkGL3qCAd2OR+8thXvYZ+Y84jY9Gigpegs/IQPGI
Aia46jNfbV5c3V5dtiRbDv8lJ5YyOymJy7+iU7XPBZ72Q/8ydZLlnJ8b+rzsDSGDoXUO0MIQ8/Ot
rSi4cdmKLfda4L456qYM4pULxdFsxIxDoBrXqfUw7+VsMjLfEIIMyP8Xio4kvtwCgtARKupkfXkz
ZRaEnMakYDOwVFiYnPF+isdbN95ctiAJJr+xCfRktHDCkdrH+jtN1wqIChtdC+zxmMumvc67hmth
KElzHVV8IdMCuA8TPVu0o9sfKlunGVDbTHaezrv6pxUho+mSQmlICStD5d5q4y9FAQQdXMpMRjb6
h0vt05Lx1dXp0BhJSpHU031xQO1xx2l3nPe/SHdk9Ff8U/8eHT+NcVc5OVdN1TS9rlvsWCXPSpp5
VaqFeNGGsWuslXIOsqpCt+/xsndIlyjEjdotKdVKuEcXzkGsfxTrimfma77hAI4kq3me9/fPRQrB
owN1xgQoOm7RuX+mUXljVkYgWZLMP4TQESWpqticGaALtVVUYQb/KkFbZQYaCJXIJmB+gkvGBgrc
3KU7Iqt9qpLvKASNabKGLlIdPithg3kfYHLcaEZYS6Fd5xuN5HMzheBh6X1mmxQHYX7vr7WgLvf8
4d6jwWgTr7W5evvalbz4zuPYP42KiuN5bC1Nz3EG5hodK30LjY0k/GvaMS7QYt3LpdH+8Lj+e6G/
qY0To8pGHQudfBfrRKLSX3egh6MBlPWMX0bzPgVVUEgr9JJ4JsqOY7A9meIU3hqBTCfVrI1F+x+x
Lnk//eGu+1yeEGYsk1mJwgyGCQU0t8ckyLpvbbu1rYcCGIGoUIM635hJ4mVG/KNXxp80w6jG0AVq
Yu0WOwmbIblzytgfysKfzXF1+UDJdkEITEnM9DibsPs96cOeONdLrj4qqiG5qKTbIIYii2TossIO
P7d1EljX6mOk+kX3ZPehi8fUhm5HDH866kFzrpTmsPBTJZvxPF/uO3FwIURZWWQMjOtJpmg56eaD
Rq/1cjdNxrrOnx39Rz7mfmyCVW55v7zPktjoCnHL6fWpb7hqZltG7yS3HvL822ULPPRcuGJcITSN
tV0XGRfkZuYPh1lXegFFICcLqjR50uLcN236r8opn64thKh21muFpthMRaMvU60+QhTp8pok3wsy
2V/vzdaxSZXx76UX6Xs7/0qb9MUF/VSejDdUJfcKuYnAvmW072W0vWz78snQxOkFu9TZWHHNRhPl
U282htjTm6Oaywg2zgMh/vZJTZQ5N0F22OPrsaM9gXkfakwZgwJO6/oGGULi+ksy+TPKFZnresUM
YC/NPJLO6xGqUxlUoOTi8eSsL9muw4X/NENzhNOKNphq1DqqPhgt8ZDo3S+6jdniCS+QuLPWtQHW
wDZTdD/CNeX1gCuNIK+22fcWFF1EecOIQpBDnK2FlFj/yHCgGEhbepd4Zj6uFmKGGmJgSdKdWVpB
aRnXhoHBqQE6ow6ErlAu080mKAfkLfP0rCyaT8G104PeCNRxbnYwKVhDqzLI4to3DRrSyA6n9puV
35NmDtrB9u3mMdKrXQsWiqmpPTdlV51CPSO90bX2usE43JhVG7dp/XG4KbSbKj821out1l5RskDv
x209lGGfy4gfzmbsJzsrBKC8VU1DtZB1NvGwaurKj4vrJlbCBDumEsO77MPns4gTc0LY0altu6Cp
Q+X6GWglY1mBxwDTnaAca0MdXa4lAAuqVDhP5j5CKCrUbrKWCKe2bou3dnikGbuNGSbewF9313el
ZJWyPRXiEOtnG4OHvOPVV2D2r73Bfp0tfa8N1+O4kezo2bDwuaNiilSS3HZrPtSUbifMU7HwPxgR
eo/dBWvvTeT3e1sSjM6mvSdWhfYkzRO62HwAKDZ/LGr+MGvF0UAfWbfWl9cnW57w/qJDDfwjx18q
Zv6CAa5b03hKY5mCAf8iv91VJ8sRkiJ31vK24nCMAWNaU95tszLynQzeiR6fiuiWg/JAWS+dtulm
HSxfNxqNfLcHAtXK1nXdhGaLHGKuAzsf/Ms7IPttQkYUOb2p9Bp+m5Io37To0VLIJmcREJ+/Ruug
1IavFp3EpsSDXSHe1mbc4TGKXV865Nu1EjR5em0b9XWXA3777fICz6YiJ5svhKC6VNC+UrDAhmpH
uhg7a3EkJ1Lmrny9J89dM6dtPPDvW1X2I4keasP5NtDXSDpyzd3xkiMJkaZlbRrpMQxFr9a7s8tA
mppdp8TDcxAwbBmo7vyDmvOeQ0wKbUWRDKvoZqBVbdqCNnsKx4dyla3bUH1W1imUMa2Hy99J+xBs
/m11J+YEV9TmvsEYLwbKKXFD9CD9KJm9gaDHYKyTBpjXxvAXc0eqBXyKmV+RyiPsJsmhHZm5wJjE
3jJ9T6d1g2lWrd6YzeCreDOnDrqWIBnH/F1oJ6kf64elLdH2+D6Oz8CZh+1yUKYfqqX7acI81cTo
zQx1oAEsa91rrODZUoXWHPm5/maqOyN6MsfHbNoQ9KD0PijqOUii+7Q6LnHiF/p+cL6pZBWnoVld
RdXrDOm6/yPtunbs1oHkFwmQRFKUXhVPmjmT04vgNMqiEpW+fkte7PpY9+xo9y5g2DBsTIup2eyu
rmrUl2w8aeaepokzWpHHu9ZBXBebh5m48EB2p3+i4upEEai6ZwGiwcxBIOgmZrIfY+Fp3SOXe9qk
EKDk9kg1W4a3sxp6KgRIyuydGKcmP6sgjC+QUxwR/45QyEzKLpjRStxrd1R7noFbyI5t+DhAtKrV
nqQJoCtkP0GebYsmdLNm2oukAa1dsodWnM2MH3KArlZZQbxgtCsNwpQNup+qWzGf1ApqKM191t8m
7Us79m6daQ4H22U5QTiVmB9j19hSoi0PEhJUloim3ll7bzaj21PjkJcPA1h/O8wIiEchnhk2gW4+
1jqk7wzd71jtyAZixTq3m8S6H1q1BLXcewqUs9mbdijSh1npj60AUQ23WO2yWL7zLPwJrdDd0k5p
xvl+IPgRFqliNw2bR3TtvpCZYCDxr6937lV3drFvV+4syYzC0Jc0AlebnSh0ezZh15q8Qb0rGs39
2tr1rMWFuZVDY0WBa6uGuUKJnGpPvdhHNwZtgTyHI0A87YKOYMPDXX+ZXBhdubikm1jKFk6crtn1
p+YcQpMGo8VSATC5JSZ+NaC6MLZyc3mpWka6oFTmsXya428Fnq11GMT9ZCMwsCXJNoa3ZXAVUsUA
S0o2YHRo6nSLFoQGMTTJtAPD+7hsn1V9t7GGVx35nxGuKdeUGbNZLKnK8Ab5ATBBlTv0OnhYT2cb
pHI1yLkwtoqmMjOLqb5smLhjt0aXO+pcv0f6940xLT/mC/e9pmBrDQOtHhLd96H23qg/SffTEO8y
2Y2l6uSIHCEWaFddaafDVhnnetx/McJVgMVBRiH5gvmJQVXTHjSfoAvXcGdmC82FUG4PKqDtNoWr
1/6F1dV9VQvLiMRSJ9bK91Y8EBzBrtMdqv74emaXn7OeWEY0lVPTUjXCV2fPECDWFAITOxjFQWOQ
ypbxRkR2bSiXJlYnro1TFYK//Xw2xGdIVCfDS5C1CEuVLQawLUuroxYphpGoDeh+muGYWUeramxr
fBbgZPh60q4mWi+G9A8QZdx3YVvI5RH21lrMi6qodGI1mXZa3v5iJfqyKdunfdcFWUkSh1jFOeuR
aVfafaE8EwTlX3/RtWvi8oNWxzDqtbDjEZYx5T+LDNqN+YmMDyH2DvSdvzb1G9vxxZYxF/9zEZGi
Zac2xhlUhbXIb43CAgVOXLvToN+2IgI5jRzsPM6eQ6tws+TOqH7yUjhEAY2medTr3Gsbdgx57Bn0
R6vfkTi+zVvmzQnxJoQzpAJsINuC1l692C4naHWKi6EgQuNYsaWBRLH5kX8P3Q7aEGMQdva2ItRv
nMM/Z4kyQF0NYnG6urgHJWVdKQUYSiC4Hpn1hyHu4uG2C3Wv7+5D42DJQGpg00k/Bh0tUN5MdduA
cGufV47Wo49Lpe48CFuzMqcBt18egorDUkDrGoc/Jw48x/DUt8SvtMqN+FYi4PpR+vP5y79fLDKz
zLEcK3DVQq7bUTJmj+bSNpb5dVNtbKirHpaRP7ZWPohp6aANC5kb6KFLxBzRoYSieQ+qAwgBoGDR
GRCo2ET4a9fPzB+zK29RsCJVIh1DbKu7EewKOVrPtLu+CqzmnheTzZRnibxLOPs8nNBleDQg0weV
ZpAICpq9f32qrt2jF3Ow5ocu9UkacVPgAOcnUaJAND+F+v5rG9d9/X8PeE2oDN0QpcJviw3TNhiI
3elmo9ZVGxT4WJObjJprKu22oiKeJtgQWmLZapbv6mp0aG68xKlxl+eP45Q6Zho6SUTvzW4hsR/f
DEM/5GhF/Hq4y/r94wT++ZT1lOKJlo0dWHPOBURZK3I34H3Ua7rdKvNeVK2bd5YjwdL5tdWrB+fC
6soTS52aEzohsKtiw7aQ3ijlES1BOwoSv68tbUz1WuWK8yItR1S9EFhyT9IR2kgbyaXfQISvpnDl
NWVY0KqyclzdXHrcUDW7K1vlAG6sc66DcjEjt31TViDZnMFLUiFfMBBpqxpemFasvjfcKOxBFyXA
38C2j9FT0g736Cg/lhqD+Fi3T8BiYzeD2Tph3jrIsNpR+DpD4zkeDrFW2U2fHExddU2xM4ba7ZC3
H5V43wrimcOT2fysTAUNgNFjkUPxIc3u2rrzAOnxWlLeKREYUcvKNUe8uufhU4QSyQwzcUpwgzK8
X4cSrlUSWwU934yMeAMZuLywI9YCfpyfTAnxZS5PVOEnqd4ryYg9kxYQNa9aQA66myFe9M2BILZB
9qP6cCb7XDyGiWEXBnqVykdBXrO5RaMxd3XR+l+v/1WXQaHdRDmziP7bv124aGKCwnnSMxWcUA9g
23Sk6tfDRnh4/Qz9sbGK3fIwZhEbwPiXIikyzg+6/lQ0g9f2QR+hVymP0Ll7//Wwrh+gPyaXT7oY
FnTGeFHmOQ4QkNhNbMs4vK30yAvDLVAR2ZjBNYgZnP9TWlYxLrn+PEn0HrPCKUL4xf5cMfSfS/Su
kH5fENNPc83WwW4uHtLimzX9GBGQGxVEl6LKpiYeIanX9eoBQXZq92aHAPejrvDx6hshxR7VCRUd
66VNam2nR+W9wtMghAiDZpVLUmLD0V97csL5/tfOWCOnUUTieDtg1Qz9ySCDLfNDhVQTHz6kZtmN
VWw9Oa9epRcGVyFhQ2gMuTZsxQUds2jDZb+MnxWyz25ySsGmu1zjvrVHlaSSG5XTq4nEy8GufBQC
8TSOBGxnsnJLPOPRSuOitOYqcxHk42ub3zHtu6o95mP8RMatqv/VoZsGcumUa0xfc1pDYCttxnaa
z7LuXGuIThmE1FX9vqjeek38myN/YWw5OxdnIyqHELsHtUOws3hF9qNmDzMqnP/iAF4YWYVjUUMZ
lrMBS/cEwke51xuIItPeZtaWFtNvmr5/3C8XplbuBYSBihqbNSav4U+5Ofu5Tpt7UwHTVKtl3/II
xVFWg5zIpOJHNtAjWsrOTVftI6UndhK33EvQGOpgk7dupUKlOdQMR5X/pqWCXXznyifFhahHUowz
osHJpn1pm9DqS8atl/L1vfzHzrqbN5k0bexHwOpx+QSVv8CUSICL5X/XX7Scyi9mf93Ja4xWrCcR
HuZjPfpjc5Oxj6oLg8y657yzWxA542w5I9dKm6p3U7vVuHWVF+ViWvnKbaiZLHMQR6Ncz8F4H33P
S0fKs8ik1zQLbceH0uAtCfj/1xv8euR/Mc0rlwEKHcMaE+zwciEA8cJlqh3FMRf9PBvw6ttir3mp
hySCL7dc5fKzv5r0Jaq7OMK4zJVY5TjCaAAIBgixot0Bkqh8aSR7S1AG2dTE++3uvzK5XIMXJvWI
ITdd6Yji4iLoxE3WfBfZWe/JLUTCwBqSoYDdCadTiv0EkIAdVpNj9N1HGpY/DFERG1Tuj5xTd1oE
IlMUZov5PdFNueHdNlwpX3k3g0PwXZOYGqsRfh0Te24al6kIoYnmCq3d2AZX4+eLXbDyc4OZKerA
sQuIuY+10GZRuGHhamb7coOv/JvMW13vNJznJRW7cBfOQXS3dJZsJ2Kvv6IvhrPyUZL0I+s0DqEw
DXl69N709FcdnZL6B49/oYZoN+PPQZG7TpdeDjVVWX7qm3JTVyOqPx+xToyFTNGGkuM2JKA4mqpv
IckAqtmIEJdZ+2I//wM+PUdKNRktcjkVyl/DDk1PCNuYnUZ0l/BPiWLd1w5jmbqvDOp/HyALFfac
aXD/KgPtovieJuYz7YlDutyNi49UoJBl5d7XRje2p7lyUmHYpf2YY3vK8E1pjibeIl8b+B9uG4ua
BqWMGOuWDk1rUFWs+QSIKvGxIYIskH67VyFkt70/l8P7zzn8Y2zl93pVL8GhAmPmvFea2MmS2ssi
YStJtuFGrmdnLYtbFN2zJl/3RAwDnWrAqqazwvcNgLCZ1gVNkwRR/gYaXdxl3FMtqFkm+i5TyUdt
hY9Rnx37/iMK2w3Q6tVVvPiWlQcwOKqLNdGncwJFVkM7dt1WH/yViSWapXKkXDBadb2KdStppYd9
fbYSFR1JjQ+VFa+fpNdDqnljx1y5vP6ytVpEHsomNdSxBkzROEZh75tGvG9C07Gk4ksW2kDa+k1Y
+VDccOpJs/mA3VSWYuNDrszqX9+xutEmmeUyA5Xbucu5X/M7ReRb9/SWidVlhOytNnfpXCM09VGt
52/YR5C8/mGiANq4wwnltE1M7e8mstUh+Wtcqyspr4cxrQdRn1laDb6ZFR/QBkFQ0jlJn0KitH9v
cZZBxiUOVBu+K0NxChUX2923sJfRTJJNoP1/Jt2uNkGTa3xO+VtYv6X5i2m+tGqo2qP8rpUPuvkJ
kkwXj2yqhhsztzVxqx1f0qgfYwVrI9NhN1r5ETo8G8t/5Zb5a5pWV52myDDXlrWxGtPpjV9hHO+q
+vnrzb4xDrpK5EHWXckjdKWfVWm6qmI5yvB/9/CXw6D639dKpY5NzDNYGADQMkoQorYbY9jwDf9Q
8iSR1iVQbz83OnhlpAxI0rmyBB1qv/96trYsLbN5EWPS2QDuLIYXiqDEDi1fN6v4QcrWt6BD+LWp
jdVfV1ZmrS+puaw+eAShR/o5g2lPhP7XRq49Tf9anNX5L6LJ6lUh63Namk5sfS+M1All/xYZb2GW
O411b0CJOUkfeKbZbT0eSE2DUJntOvuhoCwDnQy7ToG0G7baXq+R+f71aSsvUUeG7AbWQERyGnNb
y/ODtFA/6mIfMaAtEgTqXbfPgRiOQHSFKqTPIfA7tTtJPC0T70YY7huZ+eomhuxKoPTXl63OPiQ7
8kgtlx0NpRWX3uIJf9eQk+otrjNxAFbWpZ2qe/Nt2GdAldUbvudame+vD1h5BkYhhE4KfEDtDYgN
CRpghsDcT2cdsljAk/wvmm6uvFouTa7LDEkn5kpDsw9QrFq7a0L0Mi19l9wzz+Kp80x7OBe4GE9N
8G/ekn+ZXrmoqPhjWtz+J22+FSwwncrZIeu34XU3HOK63lDM2syzZXEtlC4TsBkmm4duy8Qq5s2L
DPqOOUyQs3FQztERKERwxlUczWiap+5CR91oQ9twJmvBzCQnTA0XZ0IbbZeMbwKFVTIHG87kuhWK
HL1JVYOuGyCGImoHbmKPMNuIHfLG/BZ9/xVKCQD3f0NvvKfsi1eklDfsXt+bf+yubpheosk0JLCr
HoZvKsCGDxTtYKmbORWIvm/UPdIsup97gDluEapvDXm1lLGqDpBCgukOOsNm9grqMUiObE3sMoB/
Bkx/Bri6duosG1m2TGwdO+3Lwh8aQ6e+jrxFBBx85hsKhluDWv794pab45D0AP1W5xF6OKoVH80C
hXrKt9zY1rqtLh8+pGwKu2jxo6OrQ9rcGHaVjvZBajfYO6eloat4hTAOEZsdB1tjXL7tYoxToiej
UsJ2kVZ3BRgTW/CVWI3cCBiutbHBef1ZutVdkQNqKwyIVZz7Jr3JSt1N+ORFQ+Ia4dLcUhq/GlnZ
SsxsJfxR8rOevRL9GTUYQYUvqwISf4n1YGkRkLh9s8v4v2D/+usDV3cJZDuqMG0xEaUF5kZxl24S
5l2bal2lTGeo8WhsLYbWSCGgApCS8ziC6VN5AW+szbYYmq/dyZdGVnupS9qO1IJXqM30J7LrdySI
d91ml+3WWFbbZhQiMrhe1ecpS2yNNEHVzOCt2CpJ/37Ork/85XBW24YIswjxqwKtArCNamxr0WdD
eNCU1K8JpMytFtAZxGpUoOj/a0gbR0PhIjd7D5wSoWXuU+GZ+QuUbz2lOhVscFh+ZP23oT92bRBC
rE1LdvBWdjVwvGFPGXrMa8AFmk3KgWsJGIjO/Vn/1Q7rKSj3w86C6vzLCPJjlLrvIFHqy31xVtyt
hs2NfbDWFDEqBra5ROd3NOj2bbDwh1Bf3W11rm/sg98p0Qv3UXRMF2ZW1+cKyiilsWP991FTNxzk
NYqUy5n7PbMXVmISm1OqW+pdz2K7nWfH5LrLpLljsnOmku7MqnugKfP0Jndp2xzLsnCRGPJoN+8T
iRZZ3tq6RZdif3NOBTDkSWFn4WscoU4agfqniza++Vq1469vXt2IajRpaT8b1XnW6puq7bpHMzO4
01vdzjRqyJuj8OYXTTb6LESftlVthDrLQf/i5PxOIF/MWaIjZcB1rMwM5H77CoiX29KTCqryfxF1
XGzr3/m5C0MD6biZTmZ1rj/HO/1AD/3eOGB7e4pnnKzKiaCO4EKt5mOLo+Zavv2vKV75Om1EsV2C
FPR30z2eZUHsRsEEGdz4fssWvRarXo5y5fCwy9VJ10qy6OXZM1Qyyqz4Jub8LdbGwDJusICAw6Bq
muxktxDzUneQhW1BrYl1ewYdj7HwmHEzS5yR9CkHQJIAWWl3tHlts5uiRPZs1h4s6AS0fWiLMQeK
5oAEHGiyVOp0sncV2YIiPhqER+unvhpRoyXhN6LKM6+rJyvTzmqRPRpq56oP/881XrnheSj1JK3h
htN9ssu8BeqQ2XhtDr+yZ+pagbHDGdoV5qEM+NOG7WtZyMuZX7nNcO6A1K/hNvXADNCSA1+G7MwH
MG1+BV1ssmVvY6XXMBHICwCuxNolEFCcMEoP8cT9Ph08KYYAyFKAW/eRGiAkcZW2PQ4U9TUttROl
8DZGvvUlqwefOQNuX2s4WZ1LD/NT7oZ79Ls6PCAOpGFU4Fi32FauJdMvj5S+ekJEAn3iosC9XjQv
fYvxj7MN9hV7aEq3pswRYXtrzckNlrrN/KZQGEKYFlsz0CLufD1+01gG+IUPW3PoQWahzVNl5Hcg
RyntgVgeBBD8plHu51rZ6cAPo3comwn08YxXXaYA3aRPfOq9Wg39HouijktviXlICy2yM8hL8lpD
p3R723cAnJonE+RZAHcfkWKxk8KAjCFaosLnBJgu1vcPSC+gSQi1NF0A0QVNDUJcQOhtIFC8ZAbf
XeSZtXgGVREO80Pdn2R/U2Ug77rpq1+J9mHKwpGmBllRiJciDyer5xoRiqSGq02aS/LQGZPCoWlj
60WC0hkQ7Ogik6KzRVnd6mEEDvMzbxu7DyHSWfulUXkFbU9yJqfBCn2liM5FlT2ZknuWKhDA3Ieg
cJmoDkmFwbMSzQZW74FrHNIYQWzNdqqj+qybPsoFAMPVTsMb9DS9SwJ1MXDkuRX+nkM8e9agqAQO
t1Hlux6A2Fwisooh0mcAiVEjDR+HjqZTn3S104l2T5IKenSKg64NV9HwVGmXWk8wMRaAxHEHqVw3
VDQnw2LmQvGhnOvWTPiZ+qmlqd+Ln30iAz7wfdqU+4ZOAVqSjkYLlFbSHKyOCLsoxE0b9V451Kex
N4KwJI/1+LyQoTfgGOzUAIOwQTzgAEwSTDT6JWRyqrUJ+Pi+9tBJ5fVcsfHMQOgw7Jg5vWghKPm0
+a4dWxB20f0s8Ynl1O41Gt62+vQr7fDwg9QGdGEDRalcvd5PLZITKWBg+qeeoOldBWpGPFdm4xDt
FsrXRQuV3Lw1ARjp7uY0+qUZWOk4Aras+I6Kzm5QIM3OtI9B4BEEybMIdBNhnj+XTP9otPqAl8g+
HRRXV+QxhOJsmFRuHGq+RDJNqRnES9qTWepHsx1f8qS81dEpGkdmb2dUossPNwLSgl14w9L3eYoB
Fc28dL5Nh5eYf7fQdZhJf6CRY8QvyvCpTaajTuQ7iOzfe1R1chbuurT0SvYpBuaZ0RtT4icjAxba
JHvIph2scrpH2eK7OgtM9mPfAOfW5KGwo/F7NA7uwPDeMDo3nq33pA19Yi7KoCUaD5PoaCYEiiun
QgQFqCF0XvukLk9hogGxZnkqxwWesqDI+1ttju2Yv+V4+JF4RKdP5qIIJQBpts1ZDYS0btKhPGgW
8WfaHcSsn6yWO5DzWw69m9PGmc3HOK7vZ224iWOUb0rDiYBxKgR12/lN0c/gSEb0iKCwG2wNjXZo
hvfbgnsZG1W70BoDLIbt3jJva4jjzkCPGPr8waofVK3joDTUUx0NbsPEMY5T4SSh8mgOwHjQ0fzW
cLor83KvkxSw4OgYZpVTteCiqecHlUQ7PQuflHjUgPyGe+G6w4dTbQDMxEdgYnt3SrhdEG3P8acJ
tUW6JDdx/atK6aO9FCcl8+ao2utoJTDU5lTmip9GBvopFIA5TFsRsRvj0GiCggcSUHe99dLhl4QE
W1N+Rs2BI3E/geNhgmRAPA2HDAQAmXXoSfg2wv3L0ritwRMhu8pLCtULS8sHm5jPLHEH7ofdON/g
vWxzdtuNI0g2Xq38xWq/T4IezPQbOkt9Gr9G4r6WnzVKWPHo6Vlr1+a0n8FL1heREwoo0WmzG+e9
I+P3UmL9kLCeIS7QxQ+Aq5wLK7xrOXUsBPwaJUGoAiisal4HF8XRZdpXqnEwo4MReSmaspi9qOCw
drRNvBNzXFwdLi5h7oduZ2QBm8483pXkSeedkxu3ZbpnGZ6GhWPl+7x4rMLuO9V81v4YtbeQNE4M
OYc3lvlJ/ahgZpUefvCkt5DvmwEAQAHdukGmF28fcGPYcekakEIyoH/01lZOkeKsQvwny45lHMxk
lxumO0eWwzQj4IBZdeU3owyy7iExfkx9bFvzokr0ZILkR/Wo+ornw4fIS1xGH8Clujn+e+rrHFdN
cwPaLrSHvOT64AHQck7KATzfDXCpKEEMP4f0VKtwvgoavKJk1zINi3gb14+pHvqmluGAkodEOSpq
CeiP4mt5GmQ0fapjkJBY5G5Ad0ugIYE+h+nraKDfdowWED/VOjtTph6cvHnqwN37uZU6HMBZNZIH
Nlc2q4RXmkBvh8kHXh67NFEOQ4z4gec7PX+GaLlEB/CnDNUfoPDcN8j/2tkkDgVuxqmKD635ZiU3
EIlyep4cSqV2hdLrdl4i5Cni04x3fUVUz0ygXSgg4iXdLEx+jEr+WCiVD37Xx6TPXD7u2qK15SQc
2sVYxRprAnhZUTvU8FtsY9red4ihxj0H+tsqu6chrV2tCExQ6ELCGA7Pa5IsxHVMniYs9CASl3SH
zGAHSdPzyCZbDMWTlWMGlf5h7gZ3TEHv3PYPCmvuZqW4aZp6b1gQZlLYXZ5mtyMyCtmgwJfzQKON
VzO8V5P6lCWIaxLD2tWp5aii8pRsds0htMOGukXenajaBFb+gVs4oEb/KyWDY0LUsCUfsYLe0rn0
jQp0blJDb6R5EyUAH/f6R1o1h3zwa5XYRW4EJM9PcfpAGrBCDl4nudton2yOIJ9jBGhz9qHycZub
ij8ywzOGOKjYQ5zIPa9vY2Dh9dtOAbcYmGPaafox1aNdRNUvyMX5SRt5MzOcuI6cOAGTjFxaL1K3
S0BmQ8pdpHAvTeSNrpS7JlJBafPWRORAKg6lLcU1Ee+A4GTM9H3RG2dzmCG4Q+y+qLwuHY6D9kbV
7HXOhBciTisLy4/ajyLsnUTvnQHRH21+tK10Uig+NlBmNihkcacbWnYIsTpbGZod+k0eOZkCgQPJ
huotRQIIdKs2LcAp1sAL4av08mTQLMgTxTeK5zbSHYR2ESCfooECUDt4Zm+BVgc99gXKqRDX1YAE
5yLzlGi6Q7jiQEzURZSeTf2rwdgdDsgOoHZw4CAvZb5H2I2GJW3sH5TEQpdRYQ84oVr9SrvdgIND
ZOIrTYGpHCE5X79oYLRvxgcIBWGEB5T+PMM0fbMAI4+I7YKBV+RHM0FBlM1PKEu+6In6nkPAkWAT
ccbsdrTsGlA/FmVo3FducsA0urQ9lLz3wR56GLRR/D55SVs7dS0geKvDH1N/pBDkU/eVIE4rC3SY
0KCGcsAE/p9J/47mi+dBlPe9NnmAhtidkZ9NXOp4Frtts1AtEVtBoAQ+6oC14B1NqhPeDbj3yOMM
WGevjD/nMXpIVXTmmAA6dJ8xmJiKSJ5yS55C8z6JiKuHOjJ6L11auYLPjkJTu8JbJ5rli8YzFwAb
vxxA4FwD0tPhdFZT9NiRKgBB9WM+3XNWvHfZuJ8E8U2aOKzI3U7XnMmqdwVDZ2Ic+tkInrKE+q3C
nwde2ApixwKbTi8+MyOySyIeuvQEQrW06gNVeS3q5y460u4oymMmLKcacpAUtGhBntApD5ncMCAS
r7QYjQFx4U55FnBr3ql5Cp/+q5QMDSOJHXbJjUHAktZg5WrTVQDMZ9boleUWRmgj97fWjQSSrMj6
FIlmZnROPLWfQM4FRveuZ+Wz1Ka9VbV3tXz9+rW2lfD63Uh6kQdqVGSC5hTZmAGvJqYiYEUAlSLW
r/MPBNmOGr9UnT81W5m26ylIbhkaJ8hirQUhZNSLmoewKyroNpujbUzHLvq5Mbolw/HPp+gfK6sM
SCJbhuOm8Ds1WHJ3KNPEC8Mj+ps8xVk0qsvSC23dTtAkfr+VZV2SS18ZX6VACj2Kk9kaqnOPobWz
n9X7AfhsXEr9tMWocw0/jBTAf4/UWjHHcbx1BoD3yNlMH6PyMcsBgC9r8Cyqeuq27CGrSkd0gDoU
EqRCoZ0MitOgxTlDUFciPcKLwlPw7s5DFODV0puWHqpe22hWu4rYuPzMVXIkTOY+4kqOTMUMpRHl
GydJwOfh2GjD3grfhUjsyUiDtn2ozRgI/urWxNOBJUEHfFec9Hs1g1snTX0qQhF8vVs21mvNkEkb
aqVTXtbnODxEyf04WIgG+/NYar4VbrXjbBlbJZor5K+teC5QbZag26e4M0TtFsp9iaIv2WLlvJqS
ooyDCBZdn9bvzXNxyCU4Bcy8hbMT87NakYCl0/8dQgkt9D8WVhmovlHMfNJifiey2kvUU6TlW3ml
a6fpwsJ6wmI5D2qKC7tR0BJu4N2AB1Nlfa/gGk0F/sqIN/bDdd94YXKZ1otp0/sobqMqAV5Kf4rC
6iGjoB9UkGbRyOCLinL0FWLloHBkWzF1v96N1wtPF9YXD3phvQJOJ8uB0zwn/UKcWgRhknhDByqL
4bmtVbeIiasU6a5FUjqnaWqP9Zb8+dVqBLXwHKe6ruprFs+ICvATqqw6T2FlG/U33pkeEINuoW9W
06/efhemVp467kbC0P1fnVl/jNmLWJgJh8TuBpM5o548l+1BzkZQ9bnhoFC6W2g+y2SKHb3RfeCL
XTmIg8zR+lOgMl1CPv3r5bh6X11838qZa2qcdGOSY/sZn2GqQ57wESnLjR13TbIDx+i/JpyoKy+u
tTrC3gnlJwrZic60I696RcK+6+zoHk+DJHMpmm2QkPsFGqnfbIZFbCfLXrAbAzQF8CJu/muqA4XY
W1nmqx7r4ttWrrtD86WAGjgqRtFbXlqHekkfJv4AeeRNMP91h/VnHlbupANioDILzEMUIpgnt12y
laa/XqO+GM7Kn2TqBAQFiyvAmOghPFS+vAlRZp7BpGQrCBPYazbaitdDnpU4wh9+/qcyJLN71/CG
2FaP2i/1mJwRIsvvW3Xga8wUf22EletBX0ET9i0mQD0kO126FgpMv/DqJK8zODGQ13Jjp4ztLGhd
7BKH7qZXaRMbJQanFSh0uFFss/ctQritLbBySU1HZSUYrc4yj4OwRl2/LoRt8W4n9Cp1rXorXvj6
1BF1VSs0pSYzgF0AJABbYoPaDVFBxdbnG+fuek3yYjMsA7/wtUhMVw0Ehxf8xeRRhxzFTXSq932w
vbRbQ1o5OlAqGOWcwqem9XtuVnskT9Ss2f1/vBVRV95K5pRBwAvbR58Kux1aPFhru0GK5GszW/P2
+wa9mLcq1iGarobibH4kMSRQ+jdTfeOm4UpkthuCvml0f0r5yJN/E28wCw8SQnExWKuNweY2M/vI
gmF6r0WjH6X1fmNsiwP4R/h+YWK1JxrUIpRaN8QZ6bZQRqCk/wlhRo8VcAvhU9mdJDJkqjimwkKR
Cl0Wxb/alRdfsNoqDN0TVEOx6w41VDioImj98hYP63/X+UP0C1OrDVNXxlQxwHHQbQlCh+lF6VDT
UW6ZGW0AHK569v82RNc3XCNAx1eqTJyVPDtVesCo3Ngay6f+z+v2Dxxnb+igfADfA8ic8hvRTmdm
KSC0HtmTgXQtjcpdmMXzKVaGjXr71ZN9MbTVpSUkScyGE3FukSsaqX6u+u9Krm0M71pj7MVSUXV1
cQkQNZskxb78L9xhAWBo5BRB7aIqSRzzmPwHadfVJCmPZX8RETgJ8YpLb8qbF6Kqvmo8COH59Xvo
jZjOonOT2ZnX7ohSSkhXV/ce4+nH8hM3wFIStPTxZrdSxwJ9SBrsEgnArdjoPKVnp9vHbjpVt77e
tMiXESWpGB+y6amSJQ7Z+5BiGtDoqQrwX9MFufWl6cyCiGHABStMEERGFPZU7UVHjXphNreDCFhr
P6dDR70VyVhPZSbxlSrtW2DKAfLVGLcl5Bjw4VD7RtuQI2BDwbT/hqKoDaHy0gtE8dbG7R5CluuC
3+f6WTPTtxEyxXLHHN/cUblYmc2LSnVIpZ8BIkHxVkMbSrYN/azAw5CBE85qEKMOQaJ4lL5lxfA8
ml6sBlYfQyRcSuwoFXhw3xk82pJmUyWtU6Pn3qVbpcxtoVbogYa7shWbUYu/m5QTVKaEBz2xJzQb
oKupaFAVo8qxaIccV0D0jIKoVhJoAIzMgnYssTvanFM9PNRh8twGje+pBDobRus7U5KOmmdWPdxe
9KsEgz/BTJdncVOVudKDelYgi6436ETKkJk3LUjKOtJKrNBntvJus1TtWdpMswjaFbSvoqJj5xgN
QRM9JhEuUVwXAsz8tlXGXgTJ9IwHxqiUUMinaH1kzsLqXZ0IVU3N0FCbY79X9+IEoqfRyQxyPOfS
BR/D1d3IRbfNrbwSfDrVCu+khWP4W0b4rzN/MeL0iy5G5CRJyqpocQ4h3grszimDXeGa6t0vHj2h
B4CdLQavGKN95PPXzGgDe0xKtEgz+qHXlEPKF/bVvFFQEw+G57wcIYMjdhwNDEuSA3z9uxg9vS4A
RT1RPpU0WXehQeBNDtGppsnOYOqEAKQ32wrHQ04LJwwVqw/Nly7DeyqBHAsKxDlvLKZ0Fq+eiY7y
QwMBItmwNWjxwrnA8v3pltHIK9Fj/OXGydoVpA6hibu0067DfS7WaxYjKVz75KjpccNxHTz/lSC1
1Yid1p0peuwoDcSQze2bwTLTVTgGbqTsuezWZbIk67K0VWYBNPYhuNIMLTtXbueWueNnzsRwyV5p
aqseVPvEKlpUpb56Ci5mPwupgaY3KksEO5sj2p5IMfvIS/MlscalUWYxpK5iNAfiDpd539htp28m
FfSg9ReyzN/19fne1xWZohNrwkh47jUpYg2ezGZmnmtHea03mSs2zTHbAjRzCO4mbCR0oDfJ2bij
HrwnOaR20Uv6Ct2lF+fVctPlD5lNuKdVFZNKN86ghW1hnwUOSuhAUcTDwItmRNdMQHAw/kx7Fi0L
Grd07CMD02YrySMW0ulVgB4lqvK9zSN7SnOH9VICc/VquBh3bkcpFFp1aJDRabm9ibSRnqRj6QAB
4PC7YbfIdbu2jXRFV1RZgQEg3Kh/hraxUf2xpHwCdCvBSv9QUNKhcHpSv+D/CIDeKQMc8j+c5Z9R
Z5loSaIukJoG33JLt0VgpR5wFyhktNO6RpCHXlJruRrCdRUvO1CnFKLPfSGlEoiqUS3iO1WNt5Ka
evk47EPf3NZUf9YJfDdqxfWN5FEOk62vZ3vKAbWFVglae6YPSXYUFKKAgyQJnBNMyFNdfRLwhJms
Sp0WEuad+c4K8z3rij01k43GR9fgz1qQu6CZO6iVOHX5JKJNDLbl1Puo2s6uJhH1knu0NR6HvnvQ
u3qb9fgSWeSIuvrwdboJOFlB5B5Oq/HUwgcqSppAYMF6hBaAXFLv9u16dT9QQmFMDs0DaC/+3A9y
2PV5J7BOY7MNKgJkEdqnuXt7kKvPch3SCjK0FRA9yOx0ASyX5ESWgZ1p5Z1GSyuIHqvwJWPklJd3
MpKhqDxUbA/fw8S+PbZ5LeO9GJvOSphqpEGvaBiHUxPB5yIoocPZ7bk+7POCfnaBKiB6D1F5JUxC
m5IwWFecDZ4U6cFGoOjniHJsngJIvrjCBFxQNoAnQQ9dwY9uy9gRcOYGvMIpIBvfViB5hc1GQf9K
79OngvV3IUF2EHBgRqPQHiofzleRrQfnBN4aY/alyCjmZcyqkC6H/b5J36qS3sGSw/NjZa8Ao9bn
5trkpcMmHFeaeEOAGnO1G5PvLANTGvXXLtjJyUkBd1jlld1y2Chq0kc/adMBPBT73C5Z4uqAHvTh
l66cAwDWKKN2rhi7Rn0a2L0yHIsafKrRQUX9C9aMZ616h1jKXcXCVez/otWbGu7aQdtRotsBqo2G
sh3hNdAY66Gi2wgvIpnUdt6aS1tn+jx/3Ud/ts5vcO9FLoYQliipT+gZmhEbyLxv9KlLeq+ul7iH
13IHqNEx1G50JJvabI+yEZpRtZlAhWbI7UoFAG9JpFD9HV3/msyfMeZ+oQGss4JypHgdxQq62kHp
9lEFjYBNa/Ze1qb3AzAJBiCkZdfYMJ6z5Di0GUAmirxnnWolrQ5XJv7Q6OG9FkhWnJlOwYdT27K9
Urenrvwqa36WaAfUEt/46iPjrcNicxOOhSPlr1Hf2n7+nYFNqvRWCTBiHAjbgPecZmwlIGjASfBG
OnpZAx2xOFvJwGe3Xb4zm6kQXaxoD9hQYrzlCuBfkKsWHfUkzuDbAC07cNmzXxq4+x1wAa1PJ5eY
NfgVttZ/ZcV32RtuAAyQUHGZw8TBqyz/ma96QfY9Sz0ZUGcTGBMVMiAALq1T6ImlGQnQT0j3TdUe
2WQPNciwd8gApmWB6nT+8IuRcCNL1MvrYV1X0NHTq9DJxUPTpW7Uu6h72D2ZbKoKLy+YpwKIlMXy
Wi2L9wH4Nx6OzmCma6Uc3XjonBp4W60hNofUhR/q0Ml8pUXn+jLuAME+sjD60kSyD5rRzojpMlo8
9sI8CSP5Hrn2hAgIBw39s4k5jOy0PZn6YF33PmglkCo9+nLS1oQbxlDItoQeEkEKBULPppNfCsNY
Nb7ppQnUSev0W/bZxjCR/YQlQF3QoBlMiE7SnRkFdsyTr0Sib5r/IPQTVc5aBrHnQPeyIQHtsAHQ
pbJSIWxdZTYFdjmXtEd4JQNs0sDJ8KMNvAxC+Elghehwk+FJk++S6l3hKEgB24RCBBzQngxgjowe
vSUYeinDk9qc9SZx87LzKhqtgDG3iyoCeD5pMVawqcE64fmmxeOe+cDkogkEASIfSNvu1BrlAxtL
JxQBhKfHLar2mxrKNvlZ66HZ1RouH9IVS5KNz2HcIQHtqaCnmkTAzoH7JFtRIn0CJfVpiLyFjn6+
qtUOWC3gZxrQaUsA8kUL32uiPCpNDUzO6JTF11hBp1WEmyLvHMXvX9AoW+Vio0jA+oA8Gb63E4sL
EineWIhNGsSo6+z8FNtzKNy0eG3bjdF95oDFy58SIL5+cJZB2jEbdDZizc2pseOF6dUFey31xJNA
9kTe5fn+U5ls+2xrRPImAWiPqxuURdYaVI1lBXICRv1imt1mBMT/9m13TdBLu4hicwESjbI8SuUY
juPw4RLVixiPXf8uB/5GbqJNbsDmScfyTPLiteZEESxUytHi2v+/qkqYalJ5Sit0Q56lFZR3dSN3
MBwzhLqiBthpi1o7UzyexdIfQ0yZzcXFkNRFT/AmAvvxEJV2f+p+qTY4EgfyiXtzzRyNOvWv+hlg
4M5dtli79ub9MfzsqTlGuAXjMYDgpaNpdv86EZoi3E3dqr+rXcXuUcFbA2cptQsJzbVP/GPk2Xuz
QpsBthYVw5OhwuGFj59T2pJbb0fzqKfepBT3b1gvXUmjfow6e45xX1EVlvb0bD5MqnTBb42Fxuld
ghaftCy0vjTe7DrmqdpoPqqGp+dD+xsmNa5X1Mk2Gj7mErDiSo33cm7zOhYufVWgdYxvaaZgIZSe
AchsUzhxqYJqMv6XH/B3tnyxc9sBcKtA7odTuEkyiNHYFBIE04OoaOxxsBS7PS5LjlxJb37McfYE
S41I53KO9cxktI76xBrJ40LsucKz+jHE9Ekv5gV7SSRXBobgMHNfV1CGa2X0gzU7d7t1sqQDe+Xl
8mO0WYhp+xaXSxqOJyFTl+Wdq7R7vC4W5rS0bLMoY/qqrqQ6okzlwvbSniRpkMQAtga4Q7UBNKtZ
3PpLQ84iSylDQVztMTFpRPYuf6TpeWFSS/t9FkG41HYsbBFBJvCACZGyyO13yjp0vrJNA8CvLe+I
0+yWABtLE5uFkFpPRp/W2B/wLbD6ChVO8+72zJb2xDxotKnJWooRiPlpBp0lpUeef9weY2Hx1Nl7
cjA5KDoFgsWIcl+5NyofuOonUb2nQ+XcHurqgmkayP6GbqBpPjuzFUu6kBfQAWxI7kQtCmC9vBSM
ri7ZxRizQwvgWkM1Xv7vXiiwxQFK/s7sr94GH9cDUDxfLe2DpSGnaV/ECS6XEbDlYNKoQGS3tbAK
9TsBBf/24l2/Jy9mNju6dEh0QLh9vI7yfi010otRtniBx5+hX28G/0FN/ulzCuZDuA87/sJUODOF
9K1Ul8xDlz7j7ED3ZRFJZaoNpxFosCQb4Ra3JLK4tKSzEy3g6CA0yM+fYh7bshTB8Q10qez+9pJe
3foXKzo7wIZM41hX9eFU6qANj991Vq51/hqOoEIlCxnk7Rn95TydBJEEgXjsywo2q3F6UlCVU5KF
SLg0yKwaSoThd5GvYNkoQN/0qOv3ERiDt1dtaZDZKZbqDC4mFTfPfgZi6SBD+K2yleif26NMm+iv
dPhf3wZlo5+HSgugPZlW0nAq0H8t2XNWHkxxLIeFLXCtYE3YxTizw1uGeQIL3um7uMKjq/I+2TKn
eCUrMOoOy3nnNRz5j/Gm1b0IFkXY97yNAnYGmvQRUs/3vsYmz4/HWInvJTR4/RzP0fBFi9lbGRXV
RMBuHJXdyaX+JbPIkWXFMZRT2bZggsC8lkUrHezo26u/uCyzMw64aJXKbcbOwhu9fl9uUw98wX2D
Dm+/4geysHGvQYF/LMvswPOMhnkEzdrTIBoUpVtQvTC1Yk2gjjuKaEdxW3Qg3aTawhV7rVNCmK4B
5ATlWKYY8w3QmhK8RWJz2gAB+rHNe7Tl65jZ6Dsaq8KBKlGzNh6XnwRXw+jFwLOdIENGa0SDzzgL
QayohgY5Wd/+ileflDo12FQCpMguf+61XIxY1JGg9+WTl9gcrDDddwO422m6y/t4lRWSOw6Zd3vU
3y21v47uxbCzo9u2QdwKQ47OGriXIsEzVghoDPH7GnIeab3rwfQDB6mP7qe2shG3q6w217leOwBJ
e3pZnHPW3yvKiYUhuNZgWuncLboqhsIIDFnhz+pHEGfPyg1bUtW+BhDGbvizZLPdoA5JoMGHITr7
ED5SCvJEEtCK4496pDFqi9yVG8hrDGJbawRm8utEV8BNPRc1YCbaP2MEjrH5zLpfQSw9pCF8Zrud
D+5rMm7LpNmFbepoPXFQ1LRgELWw8Eufe7ahAp6bSO5ZdI5agQqbuQJwfpUBJVEnpaWG+S4nDKgW
fSkxWRp3FiuqEQoJXSKb6Gy2UHBCAdi3i5U4kTUa9ejFiY8Pft+uzDf0ywrn9mab5nRrr83iRiEg
A9ORBH9ZWcndWxV+wWZ0aYLXT+qfTTHLE+KwUvJYZFOTMTwH60nDvraUFcS0gNegu+XQsLSi0/9f
XBKD33ORmBRf0odf3kAt+DUVIl0JFHI7806qfdgnGwvcod+Z/o21nFOcRgNg8Db7PU3iweqnuW/e
p4d8fze8aphp4uQrhi558iBt1JelrPJag/zy6M1fB03Qq1qvYvt2IKlnqKsbYXLwOZiC/rrxIQoH
Bp+lJIPVqtQeATVUOFvd3k2/hVxuLcEsdPGBp2YVMvOsnfw76RVYLgeQvwN1+h15CT3JFS7ZTgDA
DE4+HM9mZ6l2M+2lW79gFoCkKNc64ivRWQypqxpkpQ0R6Kznmsde1ZGVr0p0IaG7Xvv7E/TMWeBo
TElCV9GfmvaoLaKdDUmd2IlWPUAm2Tmw5fUy1P16hnEx6CxqhP4oiGGq0ZlrgQVfgVVJq/0YhG5Q
nQepcUsBT00WHoO6f/VBpssmk7RAc29/8cWfMQsgKRQ3uBA4anW5CcpfQyWsroIuTEo3LVEeoCKu
kbtO9mKm7/S0uu+SBUDm9XfdxULMootggx9A8jU6mwr04tvCNvJPX9+K2H8YdH8vpwPcspjTm9Gm
CzMvTugKpG9g/pae5/9HKvSvOGfOws6ooX3ch3qEvx1bibLh8VF0+QruZ+tQMtag6zqtBJVJJQaL
l8OUU3b0rkH/pwRx2HTbViyVq6bz9tdpYDphRIO9FSGzBw36r8KQCj86t17zPDoqmkbfsDS3Ooc8
w5w78pZgOtq07W6NOMuZhgGo8yrKoLPBOofJUGpWR4j8ovesajaUcGwuUEmS8B1y+QPKRQUY70Hi
j1Y+YK8ad92o7bToUa7v8/gx0Hu7THVbjAHUddD+rD+N6sj9Lxl6irIsWRQ61WOZr0Y13cXK2oQS
ghPSdjWQYJ/1Xwt7/eplebGas+jWarloQ7Qxzl2OzhZfh4XYqjlcIHibv1dg2BVlti6QaQfGSpXw
z4qPegmkmbrW2CigVNz+PVdvuYufMws7Bg26OI6x8aORvZQRZEDQdges1GvVjR6kG3NKAYGjvT3q
0geexR3NzE2SQwTyTNr8EX4Smt2ibhfG0KKi8q/bY12PrBdTnEUXXecaLVC/OMcbkcH3zUJziiaO
aNzkPVkJd3SZH8MjxokWy67X79OLsWdxJR1aXsfGdJ8iLVMcEPMhXDZV5Tf6Gk5Hi0LcSws7ix49
G5qW4P5ElkQ8ubfIRKTawNYXaRJENXKrPcAf+hC93F7jq8nZn2nO8TCVVjd6loLWPyBtCKu3PF5y
M70eFy+GmEUh6BjJVdpF0OO+i445GsC/oHvg5h6Qn3btlgDHvEIMRayW5BWv5gIX485iEZqRfgfV
Hu0UE/qltWijD4OtlbVdRblF0JmwOnRGby/nwqGksxgB4bIk4VyfvuL/9jyEW20A6l7fHuaafj9h
F3Ob5TlVURhB25g4hr2Hh5+8VtD1A9TWbfodlH+mDLs0rdEe3cxRIdCxMP7SrpnFHujmAiiQKea5
V59L85ulS2WFpW83CzOQ3NMlyKhM61h9JB+aBwev3AreJXe6vepjta82dJ2dgofF58rCQaSzoKMp
lSyrw3RpapDAylpb9RlAG5DwkHTLQKXfl5ODaoyHSH2ohtLhMG8Pdf4hj/06EtFjHUafC1974R6n
02pdPGgARWKxoafayaxRVVFLJ4b8W5D9o/iA33T9qo2O/XinGM9GoW4H+HP64dvCT5gO6Y2Lnc7C
E1RFUy7jgj2HrXQX6xCsMoeVWp38GO4ECYCNUEAesqekeWq11cLYC4dqbmlYmV0aGyViVO1A4E3+
Nbhw83Yhk4jXsewVDj1PmwIyh9+hu4Rmv16O+XPS5hBZxkHkU6adCA0hR2zMXbmCUOFqsvJpN9rO
30ydMsi7qbA3B+VZBfMWCovyOi2tYRevllRTjYUsZG54qElKHeYQ4T0lk7Odxt2ey+s8ehqSb8U3
9pWWnuBJDg2Cthm8iIcAZAXjW8Pq3hkaDTrUHQSYmj3t5AP698c2hNghWQeU3wEnYit1fKiNfyrp
VRTvvrYBFc6Cs6JtDorF+OhpMnDt8JIsRpQZAdWFh2iaQB13QFT1yW4skYLkr6icwZwrh6LWs5Yc
i+ozYaOlm/h22aEFtFP70FAQ1Xatf8hDSGpU9xVQTIBjw50+g2olAIVy/sz6597fpiEABUNgN8FT
2yfg6wRWbd5LgwzHztBJabPTFO7lVQVhyoWy6tK+mwXz0EyijiqaeSYq4FQVtHwohIdq3+GaR/T7
MvoEG8le2OwLoXVeUIULF80qEzkPZN3XcQy3h+DF6LRzxszKgmalLbIE1BIB9+RwJQwgdgDQtGjb
yJZvLtb3p2D397FnsqpoKqPm7/ffReRh0DYHCR3HPoPxi+CGo5vhgbSbIVM2KgSnYehtJZzttRa1
hhbMLODMtDeJ6k4kSaB3JRvJv7+9QterDOzPb5pdPjyB/KbRIw+H5t0xkxQIyNQGjl83NiemlTL0
DNUvA+GJCtWV1BfJPwi5XdUKqhC6satUSO35WQOEe+sfKcl21EA+T3WoSErtPlOgPXn7F/8fueSf
Xzy7zdK21AEkRADrtqMHNay1uqmcKa0TNhRMl3bQ9W37Z7TZBdYMvqFC2xi5gQLoatNsBG/Prf7R
Fq3Ls/afpktqS0+h+6hBJhJ98UojRzSW77lv7EqGYlmlZTsJiuetqQFUSRYqZdeLBibTVFMlMqgH
sx+opr7aynUboWegAPXZHYCgmDxaYLgBmLyF1tjCkuhTqvfXNr4YcXaBaiGKEYOJJQEvay0DpagT
kMa6ahUVxBtqE4K80ILDo1zE9S7K+JZBRRQJ5LlMoOWeyQc5k99HHjo+NFglXjgdDI2DNNgrePNN
soAnom97BXJxVaM8kBho2iLrjzpQ4Arp3lT9QybNPQrLEHR86PFOk3INeFt5HcmDl5YmbOR7BEjg
xuVFmvbS3Gc3dyKlslAFVpvD11htOq8B4h58n7exTyHr2u4MRFjRILmQ+VqHgWtUU/f2AWDXtqSJ
D02JqgL2z2ZHNusHv+yUaUsKDsVHeFvxrrOySAFfExCaYc3BAOsGzSJiZwzluggfJM6tvNkZhm8H
pHJrdVw3/F2NJOhAfY2tBqd1KMCP38DHyx10RWFG1aPBoKeoZT+Q0bcyrp7M9FWTx5VZQlyziVyd
d040vlIx7usgsbEQWw4JO7M3PIbnQARCRh+BbANx9cYE9Dv/MJMXBZ+GaqqVqaGjQuMBpwby0CNU
2J6Z1uKD51aJlDshcMUhwXaEAFTRVDtBw3VYqvdlfkgB6B3pvQgTK018zyCBk0pw1GIIQZlhmz5k
BSMojEKsJw1zm8CKLkpHu+iEXYOL49/FBSC75r6BtmBRNdsBolNFtGSIePW1ffmRZlGKs7yXqg5x
Vd5CN3pSIgu2E+GpxRNGtUbX3/0bwepaOnM56CwWQPBekmBUOMUCfwXT7QF0sqmEGjpsX7t57xgf
Zb1WFz0mrnaSLweehQR02JIq61DIiOD2kejCk4gPMQoJHg5dD5Tf6DcIiOIXK8AYhH4vlHvXGkTb
s1jfgz9iUX9iWWYDDERaVFe5a4LjmOA2MaviP8hDLn/q7ASrZt6Yao+fCjckiHcmbqOVu4jzTVPp
0KJl+2E6KxDiuX1qr/F00M8yCehhpolAPRuXZqwxQ6Qap3wfrOGV40LPEnQLaStWS2n2lTzjcqg5
5rLOonbMNUwxaSCx2ITIOgN5j86bHQbgwvSF7C1M7reUw+xO+DHkrCwxdkUcj5AdBlg/GMAqEGAF
dAJakXF/TiVtC+nzh0ob+Db1zYcxMb7Nrt3EGZqSOgDyfolMp4WJko/XWHWA4KnVAWqh5yE0GJs7
XqDFUYIX8dqxyIu0CKgwCNbKFs1+DZSt8ihfw3vIEZlkNbrUrRu5dbO0c7TWOMo+tYxatjt07wNc
TDHClxZz1wdjoGGfEgD8tQBUND+Ek74XhIknhbZQbiCmjj/pg8UHxEcmg7VQ/UYYFfSkqw+QObRg
HwEv0AJ3zz5ih0iBjJV6NqsHokIKPzlX0RPPHaXsEYgkWxOVJxQYfqaHyNy0/pswZTtQY3sERb6Y
WkhBb+t+7wnerIiP3lLQo+7Q6Q/JhJ3PgwMBZ9JnBqJ3um7JPwCKQLA4wIvEKKzYDE+MZJuF73ol
oPz4rNN1eJGx4rGD2sjAojM+2Smu9Oe4Vd12bB2oSEK0ODkyVj2refQgApVYemI4jJUbUhMIFSHV
6YZw4Rddy1d//KLZM0LQvCSc4vKTZPIsoOLDpE1vHqbtwlTDnuCPpDU9Rc1dBhEJ1ZCcnvi2H/te
1/g7LYfmLR4fZqat8BhyfBJ+y0mA9vQCW+BKzeXH75zVlKJyZHXd4uVR5Qh/AA+EZpDZNIkAzfQ3
/ogXBvT7lh48V8otP0adpQYy7XxRooN2Lob61JL0CSrcVisH933IFxLPpaFmF1xGtQjASjxmaPyC
bZLDhCI50gRkdHBkndv7cGms2b0mm6lfSmUQn7vmMxEfwTgcVB3eK6DS3B7oWnn1xwLOLrK0kPUQ
HsrxuQoeK7jF+Ood5uP5fbmKJLm0QmApO736DIYdLZOHmqlHnsgOIQBID5B7bsb17V9kTBv6VmSd
3RuF3ChV2Sbx2TQ/1CrbMbxSBxOmHhDxTFE0IajcI5mqJEjIT86oemBpGd2mIyTlZN6+R4QciuJJ
ocZBCeV93sQrrgNaFoBOadhQbHer4C1Dc0gqdyok3GttX5qFZ0AVgcrKpkPfwI57sHMNcWxNGLvr
xjENNCgsjN7A5Xc/E7/CAuwQcI+NpnaBo3Ehh+HVI2wMKQjP2TZQzL2W1gdW3rOuWEmIbTXE5aFN
/8EnvloDBici5yhVezmkjh6H3zlPGJR7W5C2OfS1zfiJcvNX24KI2WcRARstRoCU9cgjZfzU00W1
q4Vln0ORDYnUvVkjzkxe7ArPMP+H1DPRdNc9ESf2SO4Sb+ni1hbi7Vy8s9aLASkcbu7Mf4GrN6Gt
a7It6gKFXeQwGoS3wkhzPDiH6kk3WbdqKvOj6cEVSRVXgra61AeOXL30pLqPifLEG4ikj1ntUhId
JYYXfFZq8KEerQqWDFmAfQJimZocChSEJdRDqEjsvD6L+lkl77d38lLo/v3/F5dJGIYGkMk4xcap
2PE9TsypfCZegceaZJHKLvBurd3B6eC1sFUd5RuPgWjRdu2aLO3lEVdnNwh2XAlJMfwMJeT2WN8R
X4ClWK90MMyoHD/HItGhhB05kppZRNEH5CL1kdJNBGkR8Z2o4y6q612lnyBEtrq9RteeDT9+3Oza
IDEyAGP6cagJQ5xOwZ16Dr3SgRKoU6PcZ9V3MvA+b7eHvVIm+zHq7NogOlYkyhDLpbHYMgkdVxBi
bw9xdWcTOLgxGeY1xJgF1twYJdZOE5NzcIwNzcqLX0Qk3n83yixYlogqIZUxStwAyUobO+o0Ox1e
b4+iXr2P/kyGyT/TIl9UiMkE7ywIqNtxheqHhkpHR03X903ZDUWMDE72MlQ4qdIfJMVc+4jTakGc
HDSDSH8M5GHHBmlXE76WfaS2hzwY1qSCTvsAlx0GP6Fi+ExCsnCTLnwGNsvTfWqkTB5xvykg/1IY
AVCDQg5ryarz6gvkYoFmeSMw+YbUTcOwGIxSX9iT35Eq4ARJUBaHP9PCB5n+3l+X5MV4szPdp53e
1DoXJx1IDK6qqwwXRZhxqyTmmiPnyqWVitZSxmGzCCMTVFfWetDhVvqOh7VSwykgCx+HJl91nMMl
s3L6kLiDttS+vXrQLn7n7HgrNByITJGfBaRYlaBNg1ewkHhe/cIooRBimjo4qbMhmloNqclbcmRt
ZnH0CMK6PseSWFjy65nSxTizmDGOTS2pIQE4zBnc/A2E8vDBcCfnM+hGuYGTb/WXZfuzqyfvYtTp
/y/ukL6A90k3JuRYjKfBeImHYj127bpZ6ple/VAX48wyzjz1+9wfRpxwEZ6aAGxT/7/8TrOA2CZJ
w8uS6ce+VKwM2osZO0Ba5eH2yVhar1lAzCv4U6U0JUep2kYU7kDpATJua5kt9JgXdt0cr6lnPlT7
Ykk/chw6koI1OH4nfufdns30a/865n++ijmLXqIzKB8Y0Nw6bE2MfOMr/WQYhXaWtEuSFKhbgIu5
cG+PurCGczBoYeLxOCQxOZbsQa/+KfwYOmGPcacuvKj0qznnxfRmUSwhSlzwApi3ugaRwt/neJuW
2SbQ3015IpXuKWRBFFofYuBvK4lvteidk4cWJc8Or4ExSb/7IPswaQJB4D4HS6EvYapX5L9Ea6DV
VdjE4Ch2Ii403xDVe+6C1EW99+BDCqFGVu4bqNqVUubWTekN8KDrDMU14BxQSoE3QB+tofED1Yx7
6CQ4/90iz8KWnIok63lGjgq9lySxytHG6Jk4FP4Cjm9pp87iFowCcQEoDTmq0YiKvbLzUcFR1HIh
Pk7H99ZWnQUqRe2kOK4jcqygymukgw27FLwmCfy+gF2WOZx6xoV9eo24QuWL/TMLWn4Ss1QeTP2Y
V49FA+F42NpExG0kf2tmZ94/t127nfzNbn+6panOIlmsgXQdiZocjUS2E5PZ6A25KXmFdIGjQ1qy
kOLN7RGXTuQsqiVhTUsl8PVjA1JSrMJzJjLXgzjI3fh8e6Sricy/ltSYS9hGGjrUaiTIMc5PsfnF
ox6WSmwjl9sYDYjbY92elSHPopsu5b0f+rhRE0HcUiLwJjLFCsZSL0WsLcSapbHUn/doAUmetgpx
L1SQ7axh1U0GWHXn4i6EXO7taV2vfF+s4SysoRKdapGGNQxU2SnI4HLY3kGM1Q670JbHY1Lcqz2c
w8AO6fCEvT367eP+l1pGk/NAS0zEFTi7O2DyHQshzk2o2beHWdons6jSF6GJFAF3xAihilyNUTtJ
N20NzxWDu5Vqrm4Pdzs9ATn05+er0Q9FRxgXIaWFxboXIZ5uD7C0bLNQMsaMZXlbTeGLO1Kmewy7
Xhf9wpZfWrZZ6GBwSEXiAIbBWGp21z0SJkHFbbBL1bTyegk6sDSpWdio4mLo/4e0K9mSFFeyX8Q5
YhKwBXx2Dw+POWLDyRiSeRAgpq/vS7yuSpLkubqrNrWJOmkuIZlMpjsEcQtHxAqKQ8BP9yae4gzR
WhDkYWP+/oIGToX3H6y1OsUNqPVXPJABuIXKtlLdtKqyzhikKIAPiHSRHKBgiHP9i9YYFF7XOXIx
7nUl9jWP2SaKP66vDuEIZ+kjhHFmbfoIo0ITKel8J0HlFciao/Vk06YKKg/1Qq1LwQRNpCWs5uSM
M+YYGlnuIJZMjBFJjOcTwJfOgIydPThq344UERgaSQ5edcCFSR5F5Prl7syvTPZNn5jcPrhHwyRl
aM81a3UNxa6Sj4+rayi4WfbIv1IKlyj/B0UcwXb//l2TuKklFUwyx93YPKqxCktNc3v9i16vrI3v
294kQu4PQ8Qs3Bq99kclp3ipYq5fvrEY7/FVsDVBRTGgh3s96HIrbjKfsyzDZWbIeYTkPH7M8rZo
byEDqBt7yB07YLStzGeOlmBy0B/jyG6h1QgWhCBxXy9ejO/1Nhk4I1LHdQ2lRAxHYwrLPh291ka6
DQ0LtqMG4BKCFSxIed9zMgnYD5EK2kyg39Dg1MHPl8vEMYNwXTB0463w5foUC4Y3b2PnDLx1Bqrb
TUlKG5rVTpkDKgWv3zJ76jv/AI6XYCUtUfemO3Tew25p5Le9gdxQWzBfbXuX8lMnjaqeUGiAZFsY
1PZQlY6it+AfSLZGkpVfvA/dR8RAR2hKe4A0p5QeirBdQ5JcF3zxJdXK337gLHmleP6ISrNDKRAX
z0R5ha0kjIXTE9QKoPrbn+JAXSsyWxVAR0ohgYNotArk+wSa0nYRgaMR5iuaf7bqIdXeuh6gUQpb
X4ucwChNa2i+5s3Bqy0gRz8pfCO7En6aFhCsSlBumxLPKW0q12soBzoRzx7T1lu1jG6kLn4h6F5l
mrKKKYUzOv5gqWDMhqGj6p0LaivOxq8kqBwTLnNj066DBjQL7tTSXElFs627LWW7hJKbhA9Q82Pw
D5YcS+63PYvW3AiRHI9ZVUDaWoc/LHEsvGiZFuAODUjNMFjXOGai5TdhL29ge3nmULFkhvnSNUPr
VnKHnKDpJW6FEW6cvJdcg1WmE6UkXOcs6J0ygb1eBY3BJEEZNAz46vGQvjewnKyh26nHQF1eX9+C
zDhv5sNhF5SsBkf6qDGL7wqBvh/XIwgq5blVo4SOfJV5uN2QKN8W2c90ABuVfMmB4ExdHgk0XGVo
OSnkW3V3khcaPdBY4IfdWcnude82bQS4lyUvCSz7XwHGHzAJEPM+tbocAWp34E4lrczgW0pqRCWp
MMCM14Pp+LfyimwNF8v++jSKhjcWLpPoCcwPNMj7dGeTZm7Zw5JzCAUhltiLv41wVhVDD681mwgx
xuNEVlzV7baWw11+jAAwdArgQ0VOdaJhzU4wmeUpUcdJLeBwq2NYdXj/7yZuzPCTiZM8mnkQHuzO
agrwiPWQQ0r6eoT/Us39vTLmtCVrwIO3ZgQdDKiaHd/A8natreGO7oigo8vV6a9AsxtuN1gNM8YP
FBovEPSMsp+W8C1AtM6p8vuEWZlCU8PDaIoXS7bdpLFHhXOACiEGt2MJ1gOw3o/3UO4VdJZE62/O
VxoKIqFphsitk+1afa1zp96NWm2VS9gDcUtH/JwpWIB0tqtNeGVK8bivshJycGYFq+XL9eXxref9
Zyvr11ebbd26YbkOt732bABm6vFmS9utVr8xDjkfGnZPSW7iBT7S3Crw77TBQK7/NvcMwC/JoMFr
htKxLZ6kYN+YP6r+08sl2IGeW+0HbWHPYWSnKD62GqoCNTspABexctgGPcwfVGCICTQcFJEJ2NJC
lAkANgY1iQbs8e9rxId4qcHGZGskb2V0Nq1zh7vE9Xlb3FbTILOdm+HoK1Qdy6HPQMuARYPcnUst
vasy+IwC9tp53+rl3iBSwVh8aZ9Gnl108Z1ULx+Hl3BwhE9BtbO0T7CmwfzajDZ3pvKk44SHizr2
ROkSeE3jUwGV2t+LacyLt6Zfv+YPuanWAHtFof64LWKIvAQu9GNh/22PfgeAvNX70gZZRWxzsLQ1
pnFn2SaqGkNrxkRgleTgw+659QRbQ15s2RsyBG3gfmHpyrfz4CQ7m1Uma00AaagEhn1FptwEavXT
6NObuOpbu28r6spFMxxlAyAMs++bNay6FXfA8x1UM0KIBgdg+bSDDjVg3tkxf8CPpN5eN46ddWOl
74x+DfKBwbOkBu4ji25Y/lAOja1IPzTQ6OKwgcT9u07OFT3GwUGBjfMAuWViyT8gYOzl1SqXlbtk
aJ1ATV9IwwEP0spDX/FN1ysPep2jVxU+l8mtpb82+Q0h75rVPCR94nax7uBcAGqyOFbxBQN1giLd
N9IniCFQBoDwPrge1JRXKXstwo+KduvET5y6lGyixQ6DnG9WvKn+uYiBuYSGgh/qqDXrhxBPEWkM
KX8gLEmBSwl5ocqTlCt2lFTu0GKdNj9LMAkyQBsT4H6wPqzQAKgfSEgg1bV8r5T7NIYrTgAzegUw
0+cAJt0Gh8on2kay9BblPywDVYCKQhoG44yjJ9GCIxK9S0CJe1GKMj6xO0gc6Pjl+W2rghqfHbPs
p+oB1YkfGvT3wQAaSxQ6Jmpmis8TqfkqHqA2rdQ2HpYJhT1b9uH1txXAnZVBV34IGeYQgMSV2gjW
2tK90VCoCkOoMW+RWRauqrpPoMHRn9VgxRhSRwB4EF4u0GHyXEHmWro1GhQuJRrVDWLMa1GmmkDK
EsTq1t6m2zX3HEIBdgZXOigxKx/xbQ0djuASfbVQXBOdoku5eRp8dqJFFoesfo3gzRpy/lxfFw+y
PWqfQKYJWByOF+YOIq4itYXFumEadzbBJeW14XPERW4e1v62PqvPeD4bI9d2vYJkQu92mZu7IxNR
MOFjTTI/Yg1ALeB6CS1KyP3+fh4pRaB3gwojBZBWnsgqcxtAfz/YTjnitrgVqsmO+JRr4WYlklG0
Q9snA0XSALlGy18h5uaEsrWO+8+AHriGZ7dsrSUvgmGqgrjj3yfZ0uK8ClpAXzDM7ludSYY7GCxZ
uhXg6RsJDEjRGbx0BkwndraYeCuXPBwwsaM7yqgH5a9aGO2gAHGg2/FDE1odLF0XpwFnq0jhmgcm
DKFnpTVs1jd2SkBzbM+WsBO6mBAma2Z224G5SdUbJobWrOlFv+crxYk+mAMsHSqpfYtJjV/lUyyk
qy/WNdMhzoonyhsTTtkY4hA9cp7bHoFKuLSxkNCV7mGAcbtK+5WJk0iwfBYzA/QHQXnSFU359lea
LB86tESX5J6eDRnS83YHoAmci/yVeuc1oNk53dN4yTNee2Hjd3F/TiLP5jrLkxA7RdHPUXAHENvO
ABeg0E4M7RmTnosEfejmTddAVvIbyP5z0TIe9/8fG3YSfzblnRIBAo22Gm5oHtjSMmqn4vAfXUih
9tVi8p/EmpWtvC8VGvMGW8bxb8IIVxljHa7CRxLZjdOue7dcdejNptAJEd0PRaFndascGarVZy0I
FhFsO3B7ioJzDd82sDLcJKd24ot6Bkt9b+PXYOceUUjGRUjR1Do37IWF8Ejs4HpIcOonqBuI5ciw
9yyooBUjWMfqLNsPnU6TkONrBvlrAhY5h0JJ1zWiRSMKMy7qyXYxSK6GwdBRfMgRS8r2CJFuBzhe
17o9VjFQszciMcBWsFnmNbEXtSDNlog7SnjlaMBsAE2HIxXozPqjuMxfzLiTTzhL8YYH7fxcxWxa
weNg3sVA/jEGYeI7QfYRDWuW2bkCJXuYbfVn7ySvVdff0yO1x1ef8YgW7YTFXsJ0Yc4yTgOKpw85
LuhT7w0btesmOJPCVt8oxBnYWtoN96j+/+UIZ1mmLYnsqSFijv2Lesec8BJuIPhnw5VUaAsn2nmz
NAMmrxcOCaYz2pl7efufppOYmriIPphO5CynWNJfcTLzccD9IcJlhcXpKtcpHucHSOYkLu3bQwMH
1Uh9vj6li48hk+hzVyKqyw2RDGS0FJcNFzD3bQI9hvfwEN7B4Byj9rbSCX1Xkq7BjwBS6MEX/ITF
CujX9pi7lnhJkhJlwKFpDaWt1o9yt70+xkUk6HSM48aZ5BlfI1VKOMbYvOgvrHP5Jlort9D9RI2F
ovnIb8FLcJW7tBYs2O/u/pVj8ft2PolcQC9PC8fZ7awCrakMqDTgsg9k7KD/BI4e483tpmxGZ1An
bUJ3ACEPKBRbom9a2j6UvnxRKqikhxnMtrl2yFJl1zKI/9SK5yiNJUDdLK55uKwamq5QAOxm9a9O
ay61iU/PfiavOl6AoraPrR4uVZEtj05H7I5C3EPwfRZXwCTqLEGavDctsLD/U3UXn/IaeiL74h0y
9LID8bUEB5BoSYhCznJlp5Gi85RoLI3uTFOyq/TZZ+qaNXfEyA/jk5PM0ACqAcOo9ZU1AEGQBq2r
QEtXMPhxSv9YIpPBz/IoV9uGeTzDYdTj6JGBuK5PBdCNQQBtFE1x9B7AheYEArMjJZmtDT4HkDJd
Xf8Zi2fU5FfMMiuRA5Z5ZYxfMdyjloS0h+FECsihiSIa8OKpPwk1y6vgdwW+HnJYoUNip6X4j4IT
uDngRR1Xnt4FLkTsgLJ8XE2izrKsLld6AjVxDFD+CnDj4Wa4UsO7tEeHRL+zMrrtwfJHvod7lu/U
IX/o4SFG2lYw/G8Fof/+vekcsGcllMEmEE7wWvMIF1/XhDEal3oIeGNHdwrwgoU2lPtGec/aGvRQ
yC4dIFJfxjcN/xkEvm0ZNxk/c4jWJ/wsQ5FFJS9Na9yY7ZfVv5c+mFixsU7KO9l7TfpHSUJDzSK7
EILgFbmlfWR7eLytstZmBLbD2jmUb/T8tuhffOMR4lM2rTdEOhBJPZAeDmT03YSKmpcVUJ82XUwM
7T/DprU1eGPCRzCDkPPPkj1R8PFqH+5t2gZgwJrvsmHL0ksO4FwA77FOeZAaAUJ9sXFr/P1Rwfb7
PbEbjcIzImMpBX7rEr9+1KF9yhP4+OS3VvMOjvmu8AABQoEgp6u2/dTko5HuE/56ffcsKWFDCfSv
vEnJ7IRpSq8qNTxan1NwGtJOX3O1R18zppCJqhKYqtd76PyskpICS1H0P7roFEJ7oyp2lgngdPQ5
epk1MvQGCYEp0H1k3MsJrJN1aZfiCQ+51wT+wGCwe2Q7g2m3DRpb18eweEpaytjb0YgMZ5tZCuiC
iKR+LGkALknnwYWx1CncQ516lEE0bTDvDtG+Aec9FQReSsXTuLN8oFGJtVmla7cSg7xR/mWJwGDj
PzDfcdMAs62f5BC+TnzYjaYkXwVxYUe038v0uY2gpER2Gtj0gqkcP/eViHNQC6NNkVMZU1mtRvUy
tjFd/9jjzZKgDlcEu2DpzJ4Mb96ai1iYtElgaLedKjmEfXYkgV7VAPyFeqhKsh0CwFoM4Y1/6dya
hh3nYFLawGvOr9uSare6OWzC8vvbSe967YEAWsAuNPkqtd7t0YQfqIRmYV5CjcxI7RDO5NenW/B9
5xALXS/6VlZVTEAKuhiJHDkaNrIESWZln8ig7hIiOC0XO0zTwc8qFp83gdX7hn5WTFiulDBlhZtx
WhhQ7ScOodA0iRTlhN2+aiQRUXEx602Dz2oXwGwAMsg8/Tyo4IK+FfjscvMQt9CVQWNHBjkUxsV2
gLQxJBdmwOVJKUP0f1yzET3kyaJVMKteNJ+1TedrGkhWHXRTE7fGc6o7Fm7EVba+C+/3f/exZ1mK
8CCtzBT9EAa3UY05kPCHzJW2q0bGZijvwVASRFxEdFojXw0mybCYmMsZaRoNFcmIxseGcTdH6/pd
voP+9/9K5eDusEuc4MgOwz9ow0wDzyaX68MAy9FOu9XCndz97MN3/s/qz2mQ2YTWih9okN/UbllS
oKeVHyV4yyda7ejUh9tpuQ+Am6IV23mxd5DKosCRpq8UeG5e/7BLsml0+kNm50BE2kjmkNhB+8Lb
WOtuC1wEmjJsB3ltV9hEXGpYTqPNDgXf5+A3qEhfrfrKOdwUqeqYyWCXcu/iorXTsxsjy79ig21V
iMddH+tixoL7KgSyLFiNfAtoTXKnWeo6x3QbZ9VM3SaKt5I8rOBT4Ci+71pZfkmkn9cjLj4eWb9C
zvlv1KsHvNk12m0+WkjnxaEOYCle0W2eRASjxo0nqcmRWOam4GSr9ekmisp1HSW4AQ2OBLyemUM8
Tu8u13/Z4vE/+WGzGk5X6t5LSWqcWQcMlMpcPeCCmnvxhJyEUH4/qqwo9SFRL3VnD9VZb8F0GyPj
WbQGejAJb5j6lAS766NauuRMp3vMm5Mv3EJfCDw4hAz4Ph1eTL7ntcAka+nKNg0xO4My09A1Na2N
s8G6Ayd4ifSlTav3R6qKiFuLXaJprNmR0+JtO4M5vXZbwPNQxg0UIP5bQtTaKVi5bxlsOankmuWw
iYGw7OTOjU1o14bFJpG1Hz0qb/D/wDsxynuNtDAS91YSj7fX53wRVTL9lbN8GUGx0jQTTLpGX4qS
PaYNHjzURtuAi8LswYcGSB3fDV271ovhRfZOnQXRqfocqZ+s+xmpsP2WXomq7LFx33u0PPTEsEHF
EWS6MaP+UR1OluM848pdFVtWr91SWAn7Pc4RSAwSsLVahZx0LliJy+XCJNwsr+rBoPsajv7bZEd/
KnvipFt/bzjs2K7LH8kWopRrkRb3ci6fxJxl18BswkwKcHI1xcXvYSxJnxNMsRF7sPwp9oCQSMp9
3ntrDHtnNa1ghq/vPmt+xzb7rsr7FjOs0sDRQTIhcGZIyuxfhpmlriTwI0qNzDiDKrORK8OBwTuU
AUUlz/X0BWm233OJCaVLKvc+LBMjiLHVgSNbJpgcmxC24RRNIvbQxSJBo+UZxFu/rICSpuizNQqX
8sgqOTfOQfzWtGu58YAGEokwiILMVibVG78isYduY/olGx+5Zzm0e7qeFJYn79dAZiuRQYQMdByV
wsv9To1SAInlXVg6g3zRJH4sabirB5FL83Jm/jvmHK6q9FUsDSal5zxIXUuyNrqs7mgE7THwzq8P
TzCFdLYE06yPpF5rjHOafUThQ8qfA1FzYzxH/kxXv0YzW35qHmi5qeCcqQYJsnO1G9ciVSvRKGan
JZWZ7hUyKux4MEAleKtk5rBUxHgWfZZxoJMzmRa15Q+6js8CckeV1xs18k4BFgNelAQF3qIAC8BJ
f+0fOo54EisrKTQgTEyaeg8gQHRbwBwpPOXM1p+1ZpW/9afIrbfSm7XJVpLLtzxAz8rpiR0hIcNg
UwjgEQ1+tqHb1FQirQ7wdEb8lWwARMRU9LcDxzPzyGkNEC2MmD3pSeniBuQ0kE6G3uTONMvSJvCk
syVwf22TBYIXh+W202SmZklAk2FkxSR8+xIWUSm/6dPnzrwAYLWu1K6C622crHCarAlSXVL40OmP
njOGdxu/jfcBhcsWNAeubyrRXM1yBoSiI67nLVSgiHkIYnhYg3rVW4MrcYGBhCCSMeKgJssESrJB
SzKNnhM8CDep22ZHjro8zTJBCfxfTuS/F+Rc2F71I5UaFhYkbNk+U5iyMTc/9gCLjaLUIqiaIGXM
VeuT2kp5A33gs2Kw1QAekc+T9fVvNC6LP7KSCWQ0tUyADudow9DoJEWu8YYfxDAdoxk424mtt29l
kUFQrL+hfiBYFYtPCNYk5PgxJx/LD0kSa00yPgjTffmgb+EA4eibFHJ3mMcCVsmVYHN8ozuujXK2
awc/jPKwRkhoXyj7+jjq8yt2cjQ38ZaBB9FsoWvsmh98HZ6a5xDXZc9W7PoLW8Z0PTz8h26+vT7x
iwfqZBZm+1XymNlXgYzn2hR6H1F9YzQ/u3hwa8+E2qD0SONkHXjd5nrUxRNiEnW2JY1q4DqPetQj
1mM3QIw1vU//iVkvVtPfa+q76zf5wInfkrYbZ7tSLpJ5qfpn3gu0BsYPduWDzunPgRfwNCwAbIT7
JBhussvjFqjgz6BLRpF20a4fj/9r4WZnt69oNVUZRqRtyl3iys+WY5yiGwWrFWKw1z/RIpBhOn2z
U3w0FurrDsF4vlF0DjrhLk005LTMrc2XKn3xqruGoRPZpYJxLuabyYcb/z75cDn1MhiRIrKFJ/XK
BKuTC1pxos3/fcuahGgUq8+1MUTXQ7YGYq4ZukaAvH955HngDJKVeCGPAsccMrtH07kM9m17z1LB
+lk8MCYjneUgnrWaXI05CEhrB8SRrYdTeYBlja82u+vfUzSps9zTK0EeZBFwGUOBpkwLa55C1AcT
jWaWS8qaQLgyw66W4CsDfMu60F4kwPAhgC1YIctlxmTiZgnE4kmr1OPeLt3y2Pdv8JvbQtzjUX2H
ZKZuqwAtkZv2U4z+Ws5cgKhDvo3CuXC2K4Y4VpUQr21neGjgCLZHRgCB5PL1jyWKMtsBqdYPaTN0
/dkAr1VvOnAjGjeEn8i/CzMra3VoW4EygsFA5B4+MgpQK7ABFXyr5YX3a8Zma9wvUj81ugrgb6Bm
YTjtpuTp+jCWs/CvCLOlPcBO2g8UwHKsRobTW+2Uo5qmHjgZhdx6lAt20nLxhX7cX2tgts5TSAPX
ZdIANrppn8biq96PJ7XvRHsU/4JvNK7kP3P+r2CzlS7LdWNC3B5LgePrVGAW+hE0uMFhKiXHL5Au
amPVh60grOCrzSUnY1Xtu06pASRjn1r6pFDRJXE5Wfw9LnN21bV8wBUggwq0aLxP2puCelBVeodi
lGD5ieIovx8mIV7k4fWRDOfWStw4f/aKbq/Qs6eJcE+iGZtlhqzrB8nKAHviOXc42qPl8HJ9nYsi
jH+fHFqJXgdGEQMpLSsNaD+g2ksifLJgK80fx/SS56rfACWZ+nhrjNyuhGVACu+s9pSpIrCUaDyz
zMD0jJE4wD6q4MkIhqcHCf1/N2OzzNDQmsGYJevPNaQ6za9UyBEQJGpzlgqMysipEuZgSSlfxLgN
Og7UjBAoK4oyywFa56l5T/BVtA0UlAvYAth9bEfreGPes11p83JVvImtuP9LCfj3Hp2/MkHVoWyY
2kYXv+M/8hBAfFhZ6mpnl4rmoGJ6NIz42Yw6xzQNu+xFW1cw7Ln8YoXWfmd6OJ5KyE/gjUfF6xXY
j4JMJ4oySxCeHNRVT5Fgs/6Wh6fAk2wLRODrC1EUZJYcKJy1mRoBJtb0AbqVsG/SZTfz/1Gf99fJ
ZM0yRF75qmrWWO/8G2hZgO6JcMACXx+NIKfOTbNrtWo0eOfSM4FoXA6N/HBwIFsPem8ruDKLIs1S
BG2TBMKXSHm59uBBwIU38DGAdRxMuQRjWvxCloGa0gR6Gfji35MrT/xGqaFXfLb6mwRUHw2ouroT
wrIWE+wkzCxheAHuVKVHogvcpC7qC7oAuwT7+C7fxI6FuxxIC74T7HVRzbKYaydxZynEyOo4JiGq
sGB0X4JCsV5IgNB1u7D40ViA24E+LDUH0j0bQ+k2xaOsHSAt8E8O41+/Yl5VlD6Ts1YyMMkwPjch
Eswk/JKks+H8/u++p6n8/j0BclRaHxCQM5X3ucxdMjzrkSoIoo2f64/qbDKg2b6OqkjPvYHRM/Xa
VdvpBkxhDOYOFSSFWpj6eBIt8NRCXwduqRtJNj0nTdh9RYMdi32Xetahahu8Mn328DSPrMYhfoaz
XXMjrPCaP0uWZbdtBv9GZjfBh85VpzCOavpB4gx8pcxV5H1q3OjyVydlzhDVPyy8G1NquspgElvP
y5OpSiBJ99Yd/M+AEoVlBJdT1Sa1Fzl+qqe2Rej2HySIybTM8pBnQpMO3TV4uBgfZkQfZcmEea+x
ysOH64HGZXtt/sddPSmJAprTWFPr6MJaE9CW8tQB3MoNuKrm0b6PdbdJOzeBRdD1sIJkYc7SUtxY
HYN4Fy5O7NzFFybfgCl/PYRmLOa+ySTOMlLZeY0ScaSKzPDPmTquJrPal7Q+mNyzdbzI64O1rnHn
SeTATjLjvogrBy+Y71BldXQN+OE9PBbcBu7mpp+tGzxrVoW0aeBoHtWx43dA+Q1yuS2xAiEFdvLD
7GD61k+jLY4tj/esUu1Y7U8euBVqlT2RDqxLhax6BRcd9pg1zbGAroJX+zs5kR8KHa+KZuRKMSgm
cbCVw8d4tLuEloCXt4deKtasBslPRwEjRU6X9ReluFWijcx2ffhBepi0ej9aE16VJWjtkr/lHsQ4
4JbbY617aKSvfFBW8Nxu65Gy0xXf0ZJ0U+vpXQ4F4rZNj0o/OEqqw92v21YVqFJS7HoDkHQZ7tBw
tV9ZHtgi/YBueWC9RzLebODMBp+2MrQuqWStvUizw/4V/A7XsOQDlP/WfQw/QFV61NIGeSqXnlvJ
tLlfwke13qV6sE6q+NFok0tWwjFBg7ttwZ8Ho1xRT9pCUAvcNw6if+vvGvOgqjESvA9UtnqocUbX
ag0zJrjfQpoUWkI2jHrgH0BODEolXVk7IbyY4jpYq9JLVambSEm3JL7vynA/EMuuEn9VtrD+bkNI
LeRuFUEQF8yUpoMFnK4+95Gxrq3bVLkjEHzIyi/KAzeKAlstQhs7ZwPtZVuVrK2cGU6eai6EJ1aK
tB1YbUfDxcMCl7rsVod0VxmoWyNpQnhttce0TV800jmBQvZF36h2C/tik6S2pjSrwY93FbQUOljM
ZiBxdhUsbU5JBTnUfDUU0nbMQgM5hvVbBU86+NMmUPCSpWNsBi6e8QZgOtKL5oNk+xgVe824hcWB
PByofwn9k0Q+WKbsI2+XxtFGCz6KtrJDH4Zdw0OSbAsJo+dfuPLZvH4qKqBoDr4J0Giiu/C/Grz7
SN/Xno83qFeLfDTVCiQZO0S7lioXvX+JIfYAZKsGga9sFRanKnwK+7tBcYh6E7AXbdib+Vdvrfp8
LWndqus+4Z+ygRbrybAOwCi4Ul6tO2+VWRtTa6EpGm+Ubt+Uq7B91fsPyPtCnPkF+ZZVPwaWH4cA
ZaD6yOHH1Si3WXKpvA0xdgQqQkOt2Cx+Dqtz3MKeWXto9GGdAvhem/AKz7VdH8HMtpWB9roztfxO
00ObJu+qDr8OKbZDiEXSMnHN6lMCTkqJn1rpXIAuJcGqIkKB47HC1pqHrgW+Xk22bfCowL2lxjti
bkrrroBHQVeuEuky+MELgxgHvqLPGlTg96AokAoGaemT19VgW+SrvIbCXGI6A7+LyYsc6/us9dy8
H9xQXaX4f8BzVVSQ1DvXKy+1j4eqJl3RQnEk+Alnh0Gnb9CicBieV3kQ4mbb2kHw4icXo9+pXuGo
ubQpYrZq5eG1CS6sv4f6OxZpdu6pfErIWwRBtl6PHhTP+AyhAh1plR1UcFxptVVX9m6INGSaXw1p
DhBWcVPLhF3Qq6Xe0DS7QB0fDjUArLXQRCmKLR570cdXQW2X7moZkgGZ7uoUrR4Nze9hU6uqrcFz
0kdvOmjf6x4N4xBanJHlUvUn3JqBj4bIfmyt9KwfDQrNLR723ZzDJi5maw9v4V6W40TUXaNibpiW
W6+vV2qQw5gIKnxl6DDd2AzQLOaqvO7g+FGkpd2bEKnM2vveiHdRhBoOlyFX7+QN5Kj3rP3Zx0cp
fqdwIu0a+S3gwDBn5ZFrydaToz1H5imZsmtYdPIi9U4O2kuibAYQwBT509MVvIki5SbtXWUhqybG
awU1zgHezGEWXnLt1A/yrsz8t97TV0bl3VSScstj/dg326bXLwaBGx7MVwtwnppwJeejxEP7EXWe
IxeXYEiyUaZvkyVPlYbjKpfwBq0ePTo4EUUCLsINYwZUG9G3bYXA5oUDG7hwoF+oqcumrM3qhETL
DFrKSnQJnwhc97bUGYVUwWlf9R9sB3bL3nqVBTW3KOasSOh7RS1rUO0uNK+3UA10eziBGuHT9Tph
oUr4bWSzKiE2zSbpcKc5V/KD7G0MOdnqpY8nGkGcpWbAb4FmN5fEjHC1BN/oUlbG2YeqPEpam0Ox
pOAQ9mufgwGYRcAHs0jbKqKeq2guZ9eXFqgCDeo/5jmHUgmy6Epjrx6rV9fncgn/Ph2jPnvAj4NC
4fHY8KCJW/0sdukqugclWXHUS3BHt35gBwK6x8IF4reIszZo3NQslurEPBdDZw/a0SsGO9LbjVdA
eIduvFIgd7NwD/wt3uxaFChFwzOG5VJDBKA2ICI1XK5P4jdD5beaHJdnWVFGmTNd17Q/+PiSWSvE
w1s+8n4RK7c4UuBUmRXnvjTcOnuB1zecg80HGUpMspbsuKS4rOLAyUDHXE0fKWR3PNjI6zE4cdZX
pTdfceULbih/3MNnP3J2QwlVlZCYNNGFqMQdCDvmg+dolO4zPdybKBCuT8of0z4LN67vyT0lVIKC
0RoPxRSllQGmkpUIso3yx1VoFmKWbqQKyHNFRUPdbEA1q8i7pL5IxQDW2YAjtdgrVrkfSgXcP7zO
hTx1SaueuAFnj7q3A9jbyZm5SUL5LuXvIb5ac5JCDkMjnIw+fKSyyglRcrLhvbE2BYVip//z+hz9
CW2djWCWymDGnDLiV9HFPPEVJCRW2TndqHeaiw7xLlkFq+Q0vF6P+Uf2nIWcJTUCTKQ6tNjwZZet
IhzaPCGOpoV2oayvR/qGG1zbFvMUFtVD1jZYAtqm3qH63yZgnARbsv3/60L+Pqi5CIAmS0ocjm83
qPL503BM3NwpDhqUHMobskabTugALPp0c9a/Dhu2LmDYTtGuBwfiaK3ZJsu31MW+hkDGcIKIGB54
3kVKOX9C2WdjneUzq6ohYmYCv6LpBLczYnsyXl9M/wSxh03erQ1csAr/XQ0Bzk6C105NQbZ/1koF
N9t30kPwMUne0CcibiHnKxYJ+hN/nFuznzfrD3W+HPmBVwLoAjKbDq1pOQ5gori5vrYE2UWbJbNW
CqX/Ie26lhzHlewXMYIACZpXOplSSaXyVS+MMl30FjQgvn6P+sbe1rA1Ymzs43THNAQQSCQyj2n7
AR88VVEUwHssre4XRrh8UKDczUxqU2vOzZVKDFlN2U9AerM3UrVfZsSgk9cEpOQn5ol6V/e27k6x
0fgo8n3SRj7IMvoc6nZfN9Nx6kw4CYfdTrBsTY0fg36nBWwhQ+kN6tGKmqBX2HvLQ9SwqtyD1fHR
sJTjBCw9VS0/RNofc34HAs8uBxuZK08NnnaZFF4To23dnSiRZpG7pQy9MT/l55ryYfL0EJIXmf26
vhp/Xdq/v+qfxZhtOmG0tkxqKFJ1xldcKLcKVb9VNQ5Sm21Urbgh5pL92eUv/GfE2T5KDCUUwqBY
fg5ZQH6XlgtIlMsb9c8Asy3UmrnemNOQgKskISz5y4we4iUJsaUxTn9/dgmKAZiQvESQUFr1PgbV
EuZTa9gbONe/zt9Z3OzznPby2TgjEDVtQcfp2PVObTv6sd6M+2jLFSRYAdu225Pi9MKYp0/+d3T/
s36zu0tVpI2CJz6QGrvGFm7V1a3iwtbPFytVd7sVX8hf/iXL+jPg7ObKUZyjYYoBC4RcHyzc8J0E
JwfPKtqcdE6lq7mQRKlQ8/BD7gOc4EelszTv36Hl2rxnt1psTYaeDH1ziLmNktnnMGQbOsXFpoit
u9G2NjENb1U9fIi79C0J9WBAZRas8+5GC61N2+ebsTNhBQvlbDsM7GQKQtQGWwHRqDBd27CXZTAN
C/PKYerHCQ1KoMioZwIFbcgUcHeA+IPOlfuBj36ZohRD+C5NFdcMcw8gGk+FP7GUdaCVxnNrQzA/
KxYKtdrlxOu/X2KOM2zyRg+7uNAPVIPcBRE3QwZsXt3fjRaKd81rT1tMGE8Jo7qN2F3VI+3NDp3I
IFb1q+pUgFubdWaGAcUS1dZHNdxrynHEk53B6tma3jV2B78TFyrmP9SqnKnAzWXFnwbtV2Ux7vX2
hAaxq3etUz+Kit61CqRuJZLp63ucLgShOdqxbKIYUa62Dl197OE539GnXnu0Kpji6Zk/FT/19GWM
pSem2LPll4KaIwxSnaJAEbDgqAahBBh/pPiepIgcWAA/TdB9dAv5XFlLCigLIfo3hucsBvAEovcW
5dYhtMSG919Rx9YJescaSspm95aVC+nd0trMAnSd0jSBTSvILxBeLuHBBpfVheU//RNXjtpvTOP5
lEhJxlBgSrIpQDG9H5mxgcIM9tZniZSi6N9qqXhhsufZN0WxJxkGGHKmTixEMHYMnjmvallAFRqi
jd3gkJMVdhhuFBiE+td/6kKyMEdXxuDLoNnQpMeMoaGlQPXCOlAFj7vSWnhs/o3FOsV6EKaYZoDM
DV2hf8b6pO9jCmsJxF0OGUopYXsx3vIatmlpu80aNbD0Lxhcu1WrBOZkPjTNEpDp4kvy7BfMbhvc
XxTdDyQDMTSIKxXw8XiEeK0GfwjZP9H/e8trNuPZTSOmNNNrYBAPMoY0ADYy/O6OhkIDlXw36stY
N0cs/0KGeTHGnU1ydtuA1htC2zpCjOvvO8BNSNPvFL3F2e3XDCJXlRqthV0ujPp3zWk219ntIhtS
WHqZRcfChK8u/bSmOgghYFUVCayP5YoN9Q1R7jR4W1nT/fVNvPBd52Fdmxhkj08nmuCMcOZ0ZHJM
NEBgeekhGVs4Mqd9+tfh/rPA89jakF5SDpLxAaV8+GLCt5GpXiO+r8/pNzLj2jCnNOYshtSJHMtC
Q7kpkWtGPgfwfyU8N8OqdLQU2hdoUhEI/0zmmsIarxxtZ4KHpALRKrSFOnnXJIkz2B9Wg8wKcUTJ
DJ9ZEEA0d40WeRV5PSHF1fxhap8KsHVVAw2cZK/riqvHrVNEDxZkhODmouFqlDR2JhP/SFt4ljGi
uJ64ZvQ1VNZra3zixnAbJHC28VlbyUodoOqlizurLHdUuw2NwRlb4hbN3WA9i2wne9UVfJ0Bqx0D
WjNlr233brbQ0SafSYeiuOIM2eAWZjBE266EaqpAiyUGP19PA1W3QCJHc0C30K5q7uFPijeUQo6m
lj6kCfHTgYJDFYIJMa0IjFi1REB7tl8lXIcobNd5EazqNOslbcLEyTLDvf7ZCLuYXp5tj9n1Yokw
qTUJUF7XTjvWKOs81beQpHFa8z3KIj+EQnfYRhtN7R50k48nH0BnihQEfdQAYMUJNSAnDVuvMBWv
VB4TXN9D9s6SYa9PfAtmSlCnkGCXhp8qkLs1u40hLaep83Wh56uB1Q8DBaPfpCU6jCwYjTcm7hsb
yvGK/aDUd4qiBVVpeDkkD6eS+j0kJ1BZ2TI1WU209y3jrjBs2JXobtaipVAVa1gVHKuC/0rjbs3l
yYSveuUpd+morpNxWysGHovVr5TbkMDayyr0CD02bAXSji8gj0IVw1XTp7DIfQX0oBziXkkHSl5q
4QUqbvUOCXBVbqXmGRHuBozSTmisqNiuKfO48mijAVuKY519yrH2EzPajvEIga49UcrbDB4uupZt
qgEcvrJdhfDhybDjYM75MJjl80CV26w34dDEbrkCv1Vq7QfojQ1or8US/kZqoA0vepj5TWV7cXNb
4SoO7YcxvW9rvETid9nc6+mtLLZZt4/Ypqju+vy9VGzovoS5YxWPpy5tmABxR4a1aLGxC+FYEH7h
gwFBsOSToWRZNyiVyTemwYlDFqAx1GgZQTsHEAhG2j3AKVuepO/Aj29pIRdePRfv+bNdeUqKzqKJ
BbMMHKpMP0z0LePI6ykp9ikQ5Jm2wKxbuH/mGUWStJRJKpOjCFpYnPxHvbNdfFUtReHZXQ42RjlF
tE6PffVdnrAG6AV38c/107y0arML3FaUoaYi1g+ZEaH0TN9zZWch6S9giXp9pItJ8Nn3md3akkZd
aQlcKnU/bkwgfRR7r0EprhfRalRF0JV8gVhz+Y1wNuTsxuYQN07h7QrNbO0nnHo/FXHld/CGVlTh
Fy06VHmEizSMlRtFmDQQ6AcWkKJpGs0jqfjSzBJ5oqasac4ihKgWD4XBpltqQdu8xQtCzxApJAmK
5v+MJfpnsjGX+WqrSVG6Aru5ycKPKZ1ucgpp8U46BABKDVoHDZFrjfYLh+hy7VSzmWUbVDfA9Pnn
KSJhHwNjAnL+RJHQQRS6LaFkRuWRFOI9laqnmoipAqrKw3PH1RWP1a9JuWPxVpIlUvXpxP6dH/z5
LbMDICI1S7OpAzKnArMAQAqy9Iq8XAc/m+5s++ekbVIIWCRHUk9uak93NSQi4/RN9+reuilNBkiT
cCclWciwLpeFzgaenQa9G7lN0gFzm9yTonJu4XXuxJ/APzQnfStn5G63BENcWtDZeRjUMM27GnXT
GoYtLLUd4AMX3uULQ8xBlU1S5cSyMa8Ox01mjkaihfzjb/7776Px320xJ2s0IiOKEaqgUOtoj5i6
o1Gg0aTygLfjg22NE/6QP06ofZWmChsC4bET/MJWvBww2pqxzVh/4+3qiB6WeeRF9NsUkoex9m2Y
1CVM0ZxJZy5JFnfb5cTpzy+fJbx2RXhZQ0nmEO96P1rzVY3vbTj2tnWXyWHk8pvhz2izNA2v3kZm
g6L8dotN1rkXAkR8U7+Q1X+ovO2TtS9uvOblepy/fDv+Gfa0Q87u4T6yh94gmGS6OU0xW7VoLCFl
WThBvzu3V6LDnB1id1YyqA26GUU9OUORrbv0KQXwh39AohSAS6t9mJrKRWNxo43rLBlXuuB+zG+p
seo15NuhgAQxtHDvWbUDJGvFq5UyPIdGCCkCBjjjCUkWfVpWF3oduwNIEQ5EJxDt4/X1+pd35Z8F
m4U53mZ5qNbAMdS0Q7UebxFkhS2oLw4zkYCGGys+TOnbUNooHC4q0C3tklkELKih47hgGUcYv1g/
sdvfRj78ZtAnc1Eq3EFlxBvX8er6pC+nHX/mPAt/dkgbMVWIu2YcrxXj255QJO5azx7X/7+BZiGv
TUZYHEAg/1iUuTuwb7MP/X4ADHKpZ7EQ+OwZWkNV9J5pCp+OUQLE3E2UfFyfyL8Ul/67ZHMCCjBD
KaoMJ5p6WW2zUOK+aNY9+mtVjA5x3EMlaFpXlbXOoNHVohyjZEsI88XfMAtgHIqIWW7iAgmhmw3P
lTpgxFV88p7h5bkuDt0Sh2TpnpyrhjegdtgCMf2oryZYA5UP1VO5NpzoroVyn/1GF+lNF7+jacJm
RdMM+MjPEiAzlGjxcSi5MI2gyg2LrQk6UwTKD5pfld+s3jG5HyH42u+gZW7SZw118euf+nI75ew3
zCJCUw/KWIPwe3K3WfF9sdfdaouyB+TzAa6OA9M3nGpDfIgH8m8h3Mpbvj6W1mEWF6LCkgar8RtS
8z6CzOvIm6WL/G8J+9NNfjbPWRTIczDJaoi9HgdB4OebACMZbkv6VExjEBHbT0soaA+mN6qh19e5
G4HbzGNxR+vEY5UZUAsFndYZ0tbJuUSVu3wECn1nwkstKTPiyLFdaypdD3mybeHRWAHIaU8rwP18
Nqi3KO7srAQQGDN3M9nekKK7lYAejgxkhdI0V1UiUYEw3B7bGxhZo8dCg0vRKNqm7QBDmcJtxxQ/
nB7s5Cm1gX83UhhBMqgumKh9o2wAAWIUcdptxKJHARk2u3vV05+6yFZDqgdd+DQBktmD26jUNdTE
1pn6rrDWHYoVfvsWKrBOY6f+2JeupuU3xmQ82GYUZGHvq0pMHC0eVoZyb7W3KR9vlJMNH1qyBadb
sy1x9aGGRbZU38Y6qiYgX6UAsma7Fl0rtQr9RCsCoce7lhd3QjTbUbzmmQROU/Xt2nBaHgEdBFgd
e8iJBrCzvdFF6g1c2yXKSqvxDiBQ1YoLPysKCH8zb7RwbUTDsLKBOk169S5ptNtWVh6qsW5UAUFF
9PeMxPcm8GUWhVTWBKc8br9IJd/qjL/3NVTrrGlrKuq90umvJyQQJPTdlrz38Mbkkj7YsXWT2Gxd
ZLijWxiEDAQELChcU0RCu3PshrnFSXzc6N2Wgpao5PdhrA7QfgKv3JbbRkJroBqhG8zMHjQUOPHp
5LuNlC4AprWG3i1Y9G3UN14xscdJUL8euyDWQq+J4OQSCmfg3WFMYVmBehsaR3DOMPbCFvDM2asM
4tu3nOKrq4jCSu/FJtSuAfqGTmQA3Vy/rI01APu/Gn5HGyxunm1G/ljwbaVkbsHynWFMv+Je3zH0
soAB1o5Vqz/JrtpAccPXFRgGNrFTTdQp9H49RPWLIUH31ohfWmgvi88wo4EeQqAFwrwmF6BGJm+9
bkO1uFxIwX43ef5Kwc7O7+xyTUIBi8ka1In2FWrj9Sbxo8yDNrKrwimJ8pUlPThTLISN3ybxV0bV
ZjetHIrUzBNNuROheKhC9JKoXbld3B/VCvhxuGL0Xqd0B1J6wJ27ULPvPbuD7wUFXrwXftieOmJC
7HVhuULF9u2WAH2XkUB/VmbuclSDEK2pNUpE43b8qe7H1clJb9g2T8MN9IQ9FLr90i8C9QYSjfnK
Wliii9nV2eiza7qolJ4aIonwuLTXprzpQNTtit1In65fVJfzgbOBZk+MqOdNpTdTcmTO6MdvJ0ey
0JN7c4W7MnaWYAYLV9Jvr96zl4UhYR6Oo47nq2oEDWhFzbBkqb60crPbf6onfYQ3RXS0UTWNauNZ
E3CGp9KdEE4WFu+0T6/t49ktb8pIAW0EEoUizreImpuYq3422vetyAJ1wG0Cv4VBPGWd4SwMffou
14aeXe6DOUZWZ8UnhNyw413AbqyNvC82kAqut8XDuKb310e8+Cg82yizm95WMwMeGNV0tBpcggwV
OKV3FAhFRBOIgpnw7QEupz1fWuOlic4iVNWxXJOnrFxfWUgg66BadXhxG68oBLjgACyMt7BD52DH
CGSIxBoxTW7c5OQ7HZcGWDpx+gyirUxpVZEBvRfuk+AkGJ6t1A0KkUG7AuRlAYe1NJ1ZHLFzppKy
QQEuAysWXF2H5guI88X5nD7g2ZkeK4hZaiJKMZ/JJx46qR7Zj4H0Twrv6sIuvPzUtlSLEg1NcGMu
jq1PfVdHrBoOVYs4Bd6Rpq6SZqOhxmmpD+AtdeptVjxF/QIsx7q4D/8MPH8d8jRTRkGIddDIDwRA
VnoT7SDxel/14JG3wvzF09YMLDixIBF8A2boNgyz1xI41qDtKUzW2lPXCl5ZJRV3YT64E6GbBoYu
LbxTLPFs2flKnuyHBTo26XfEbqpoX7BXEyxjUjyyfnB0IkD+2XBB0KzCfxrPuWF6qvKGthT4PU35
yjF5qntQvYNPCOwAyw3VtrUYVg29rezHMXsg6FNqEsBRmMs34sB0huyWOUb2waKPHIrGKKJl5v0w
1g5TnlV1LcajBo/nLgk9dHzWKorY9sBue7v9IfZTnGybNoM1n9YHA51u+RhvJOFvBq9XrVA/IkaW
UpaLAf7sQ8zOD8/o0I4cbXqw/ALiNahPichBoG1v+qDYNI9VMK6L0J2WBGmX9p49O0ywuhKTCe3C
Q6QMWzX/LFsodPyyk22emJ4Za741ZGuOTMYuqHc9+l4umZ7NenbKiJUOURSJ4SD1dM2z9NDE3CPa
Hc80vITe4hAEMaF4OorONdrcXACoY4JAOxQbHd3mIou2pR0ewvGFg+EIgmOq1XslTyI3iwHoH6QX
Vq2vIQe+/sMvBqCz3336+7PoMFRZPsAWYDh01dt0In+BpHZ9hMsB6GyI2Y0vKzZKmJcmJ6xktCZr
pGlwonP/E1KTwxLFZmlGs0s/Ba+gmaIQw/UfJ8bLWCyAkC4XD84mNLvbUaowY2XEPpsg6pistRuA
kKFYCXsfpOhbODZlLqyDfMirZw48d4x2FXfv1vicQ2Ty+tqeRvoryzj7JbNLX0xW2eYhvh4wU06s
f46m7UAt39fExqYv18daWtfZRT9UrVFJuxygrATVSAqSyZIVzGkj/PtswFv6517UFKOBDS5mU/DP
FrjkKJxgXvp1fRpLg8zCU93UGWvQVj8wabitOQYFgO1Ija6P8rftyKnw8t8vY85lvysMorSSIgpu
+2cE8WhdBrGHlr3UNomrbYkbuaiBhGjSws5rXS8cut9KRNfWchaPmrIUTZ6H9sEo2DEUEBo5VmQX
F++lbjqa0vliujfku8J/6R1SVGmvc32X6odhTPdgcAUJMBT1IFZ5AaZQ9daSD6VLfWXE7WIlx5CC
cK+Mx7SnHivQ46G9mxb2votgeQ0CfQFEfEr2unwdy2fay9tuEhurvNHzr2ysVqW8kcNxUl7irMOj
u/Jt42gzVBsjYzt0xxqv/m78qcMvO4F3igH6tnjvgeWJFOg01kJ3iuFXV2FzcIi/2bVrAPXCMqgS
YHlhKWyV8AKIIevKklWkobJX3+r5rSXvOPlIm11Bn7vuO89ytLS+G/2LGo/jGHCwbRnqvLKQoKWG
qrXwRa5fi5Bl/+fmlpD3I1Li+FSA6gAb7MZgatMPOi49Pa6fU3MOkeQ6CUmVIwODYCfKI6hSLD3h
lo7QLMJqilY1Q9glR7yA/dBE+YbUXmS0CytGzFP4+msT24SAgqJRnKZZoIUfLlMmaffI6ab3Niog
fcGs3URriG+FuypmvyJF+YEhWrqD8cO00s1KumVua9ASLgZctKLxars82Cc0gU4JSgRWHN0YFbuX
bFj3EwG6zQykYXwyShz4p312IUOPq7rJaAW2K5oz5lusV4GGNi5MSLyqEHtKxnXaQ94F3Beth44O
Ir4FJ7/RJujZKwELH2rtoRlGlEhtp0auV5v5BngWN+wequRA5UsLKA9nPx3kcHog1schchr9J9E+
B2PdTaC1jDDGPpUM36OpDwhAzFP3I6MGsLV1DeUO8U2T+4autZp6PccAeDlE2lOKf0vVQe9jDCiw
V5nf40/cnv2acpjPWRrwXPuObGwMG4e7NH4WJnB1CfMSu3AyKDol3WMtcq9onmsbsgHRPRk/bOWX
VfyM0bvac2di1GkhXSPDDfrOKPWaMAjLHAJ329G+KdAzockLbVAtppEHXy/Ejk+gg0qY302QSpDx
kQw3p0ZfSJ64eZPGsdMY92bG/Mh+ypLDqH8b8ieDio4pQCCbPkFh9KJcXelwRmk2AzhECuRx1BSq
Rj1M+kYjSNg2bX+1dG3rH7GQrq7BmLJZ69gtSgXvVZRsJ1yLMQQDrJK5lZ77DfRpTAinR3C+siKH
2wOkF/ZZVLsWW3cq9RS19uz8RuogMJBfDCoMeW4EKeQX2/QY6vbCNX45RTrb6LN7PE1kSaCho9yV
IGySeE8z46kXdK00u7Qc3EimYGYCx81udQsmjUW2oLtlXqyUnP2A2eVuFSlJqckpvBjrtYhNl/P8
CIe4R5TyVEctta8K7Dk3kXbn2qDgoRNAqF8JuGAa2bGuuzdYjgd2NKC8kh7rolrl2oMxmo+siw4s
HVaFpaxQJP6ocrHrABrUxc4wbwQKhqDSQF/l3aYPvTBdM/71G5LKa6eTb7kxugXk61lzVKHXkOu/
2ngd43HWERqM6FekIYOW1Xsi9jyG/ktUrmWeuqeS0mi8FvJ+JLdWpe/AVnmVfPQSvTywUrhhFR0y
660rH4TaezT8LGV1J5Jm29P01hC/ricDF7O0P4s7hxa3g5USLc+HA7jNr13/YMUMLKEfChSujibC
9cEuA27ORpslOCy32g4o1+Ew2IOvUHmTRCuLlNsSYqJxgbNeHcxwCKzFyt7lTuLZyLP3F3AAfSzR
MDmo22RdRS+oQbnGDlpcXo2N5Ycu7uaFyZ7+ySs3xO+fdPZ8SXqLxVqaDIBCJGsjfvjfISGbNW0S
QIv86wNefuedzXF2jYem3cqRqMrdVNF71IkQwMtyzXivOhzERDNEDzF/CcPe0cdy25b2ugEPK4Qw
TAWaQDfJdWY0uwgtFaZ1qzhKXLUmjkp/ss72odnsKBwSwMkPJ0sqfhcLhGe//HSrny1VaI66AUgx
Xnql7nD0cDK8Q7tJ88cSEhkgYhmZiyi0ub5gF9Oes1FnuUJuk3wqI+wJrtxZ7Yce/qScO1W6ABi9
DMU5G2eWKsASe9AbVe8BsgghawXVK2fYTLc5ZPZczK1yqhDC1KsIJLll5cyLCdHZ4LPwndRhkvcq
T45p+1gY4U0KdRjaLJkPL56vWZDuU+T0HPfBb0p50+wsaGnhIMPhVfjMDeknCHLQ9Ln+AS9XVf5M
bo6THLSwZao0e1i8UU9HBaqrQjiVIm/WoUSfK4OX5ZETjnAOU160fKGudzGbPRt9Fs2kVgCmqSN2
SqjTjMp3j3fh9QkujTCLWp3kCFxTiCQz05ECvuvW0uV6PUb95XDaAIdOBxwBm8TwIVe2BBRNPfYU
+gjq5MJsFu6a34Dds1Mewfy868wCNbAEnHf9USkrL+++TOBJKzAYri/d5fbk2deZxZRYg61cNMBY
BTU/107WIcp8vxvb5TEcHyDBE4hC+JnYxmgb0voJtnGOyUASXPgdp2905Rr4HbXPZg33rjTLFRUH
cKN8UT/a6l75PHp4Ha4ib+nSWdows1BTI37ShOMK6GGpZCX7CunMwnwuBxSdwWJShTG2of0zVqO6
rk+V0p66fpB+5h40rdamWz6To72qvOmmXeW3S9NaGnN2s018mCYwGYaDYYMZ1BWAcB/GZEkZl/zL
DfpnbrM9MwKIp+cABuG8PSXk0zQGv+a1z0PzSxga9yyJbFdY2Cl1yKXL8mIPEoaL15XqskSzQCSh
0Soj41OugqoDntFkEugf7gUUma1KC/Txriw/ugS8BLAuii7oxRPKSEP9LrrXQn8ioXTtGFUQ6H60
9T2cS51evvdwoCmSKFDs3I/avRIGrQLAQXUXtW/J+KyQZ2lQvxk8o/lsp9teorx8qKdX23gorMfS
/ur1dWc/WVAN7JjtVN3XFO2kfh8KtGklB/fZgrJQ4aryXQfvN7McFZJiWffAio+sv6H1vtT3tQk7
Cng0tvscld60vU8gEmjqbxqBHKO9hjOLk4QblmRBM4Ybqe6F9ZMBZ8vhW1EXXwn9yKvIVdCAyNqT
2ON3ZzROBdpKwT7E9KLrH2OXn95+tcGhHHFosQTN9EzsX1aaeVVUOXy6Zw33tHCdnZgD5K39TrEO
lniahp8RiPU0v7u+2Zf23SxDYDZ81WyiTaDCBSBzknJvxG/XhzAu5z5/9tzsyIpBHxRIEg0woBn8
HMXLBB4gbc6cCTtMs0H9YeQdHHLH0qqNYm56AlfVuHYq/Tg0L6Q6GvCj7D4bfJT2JL4p86CyS48h
SSvw8g+hxZo0zwqspCMAUkyAgBKjBhv/VUQfMXzDWmT7feVY/KdCsmXzVznGTte9tVjjBEJqpI7d
HHoaWXWfZjsYqDlAhkHez3ThfbmGtYxT8a8Yz+rixKy/4eIjhQBGa0IxEqkG7D08GITZLitGPFiZ
gZJIHgxjSV1LaG5kkCCLNHfIPq8v6788Nf4s6yzvSUlWsArqo0CwpUENmbuEPQ/4YWCEu5RWnmF/
UdkHar3UtfiXpOTPyLNUqBSmXqYRtZDuqW6yLh8KFyizFeLBcdF87RRs/75c/jvW77fz2eVSAGs9
9bnWHzpv9LtNGRQrmEWuB5cGFcT9FkUWFg7E3OzLCNOqjCizDmBOoO5gB0lfQiSQ+Qtf71J1TdOp
RgC3VG17Du+GSFQ9joqwD6gNkwQlmQRyLcknDKVBzYAfrGUdB/5ayhJ6LQh7w64HfEwh0CpEIQoy
EBScSWxSuaS2+7fbC2rn5z9sFhEmrvRKmKr2QaGhM0oJZmOMOm/m5pnqVgz+elHkhir2mYBjFZCH
qT4F4xhBKe7Q26FnGmThQmaX9sD5T5oFEIgO63atF/ZhiD4Al1upljyOYYL3TFhtbWZ/GFrhtaXl
5fEHnsBBVki3zvctVNe06KHB2ZwmnE9Fd41mW8O4EE9k45hCmgti1QDg5S6buAfVIFdMW6i/AKod
ebWquah2+Wm4S/ocIpO3Bup4sTC9BvLQnLRu3TOcuR2h3zJ+4BAHKFGxzN8i+D2jfpPv7PDWDn8m
7bGo7IUlWfxK88OPmwbvSdoDQsteCXWie90na+R/UCPRJie7i9fdfRYsHcfTSs9P4/mXmJ38Ucuw
d0ydHhjfZi1weTTZpUBKcrvZELgGXD8kl87i2WhzVAEecgNK3QY9CJQLmWECQSRfIgikXR/m0v10
PszsldOGVE/AVrIP6dQEerdvQKtItNxLiAZ5MsNJOBSAM3PhacdOB+nKWs4b5lGKyjsw7PSQ2/VK
E+anzrq3QqipS5r4Y4KgX5jWxOVtgoQlLGF23kPgWdqVA9+gozA6OABrEG6Cfmhc7jMgJCV2eNKY
oMUmhRPTfNPmfNf2fAdVFGg6x75iwHOvH7zISiCEuosrbSUaua9zvuUEbRu983o1R2GMaahsvww9
vTGnCM6yArzY6RnWGKu4fFOBa2rA3U1Tr9GgGNv9jEw4pDHcgf/IDiSULN20vPer7PX6l7rY2Dv/
VLPUvA2baaoiRg9lSgN4mkA6Du2AHIhi3jyrEaSydXun1scUTeG83rXxR9I/FOC8a11QaodEfckW
/aMWIvncB6LTwzJLO+xSRrGizItM6kmWrgZoNw8QSB9+LSzC0rE4/f3ZlWhMLejWAOceuD94SFv8
ys222LK/eHBqbFYPue4s2VJTe+mUzO4FG4pYTS/QdxIJyGSd5eoZUo4+3+s99GjEuB6lvcrh8FZA
Hwn8NZdn3KFIqED1OZrmR25tE3MbK0/pSbVJ1T0OHXExMY9WGqTM0SyoIZGOWjzsEI231uKA5XSr
ygL0MiIn/e+1EWZBhcuIiW+rjv0TAt6koGiY0tGqm1QrACfm+NsR7GziWAjaAzx7mNWu6w4Ec2Vo
7lPNfsjaWwLTRZwPd7TuMlBn49rLVBmM0MeBGNKqnyBcwHPHbMqt3rFAMtC7jPII60aX2/zYwA3I
koHErd1DgC9u9ZuEHrMS6jAwWjUhfiT1wlNG0wN34smuy3sRoVkF+HJmwTkAej1EDaJTapZl37wb
HitNRe/K2pa67jcQ6jStJhjV5sEU8U5AZg8Cg7d2dPrf863WmTvWUXfSotui43fmKNY9g9q2AQ10
3WtZ/coV/UYPxZEwqLLo6l6jzaZJ8KLROqdAz0fLCkDsmTv1KiKBeoJyb3Rs3iFEVUTup+6V59y3
7PKJmWIHt1CvPvVprBrYqBEILaivSNwzA/MNqEdT5b1TbTf+H9K+bElOXdv2i4gABAJeabOtrKy+
6oVwuWxAou/h6+/A59xdaVbuVMRZbyvC9lJKSFNTc47Gek+SaAuqlUNDdChmY2cqxn7RSyiS5K4j
sIQnVWHz4bW35G0KYy0axqd4zI64yYKW4i2IZ+Gg8U1fzHsVEr56BhC4MrsFWn8jlLW05h1tZJ4f
K4kHJHyXpk0djUfeo4kwEFdvYG6VTPdkSvcNGXCvR6emAw5I3pnaxorSewvGbuo8bHWj8MxM3cpw
SQAY1U1ZuZ1r1tvUpHaaNHD3DXVbM++K6jSQk0JfzfAzrC03UZPdALHyoSZO2BR+gQSUa6k9tPw9
k/PDXAB6IpFN393Bz8fmCjh1+r7iP+kYOZFSeiZTPVp4oA7k6HZXUCoAsXNbTmkQhQB1IKkA4v0I
gsdTA7/rKGr3eVrv41n2w6nfstj4WWrRfuKFy8v7shgAT0OrRqr8SAZnw/rZ5JYD94pNaVTOpG8N
qT+qkOWf6O/cjM41chQ2fLIses0V8O8gmGDHFfdrOAYb3QA99Qoc8mJbm8ND1sZP0WA5ad5CRnry
OdEAFKgeawuN7Yw9TBaOv4l9MOPLou8KfoSnRc2jOg53lJYMQtPgPqDATQFALNUa0hcaPoV5HPAg
1o17FfISSrjRaXXSdbKBQcdjzD7iPHVRSLb7+UlJH8oGCkoW95Wh/4iI+sWzeGPAFUkQT5f7/dZF
vEovw4RlvJGVDsx9JwzIJnRHKPUHwJyexbyjq/B+AmVHqHRCqZP8SXYvonfS448qWEqjTwPxV9jS
Z+hCeAbEULZognvUnXxN95TwLmq2MvzPoSVH3gUzvh7Lv3/DqtoUlW1Kc2otN0gIsQ0QkZzyfpLu
stJhLuigka3srN3iyQMZmXszPpRCfuu1Ot7lMqwusQYKU4Mewbs6Yf0+y7u9ATfO29O8nmB9z3J1
Y/WT0hPSoTHQdImbGtq2zxVvinOo8rf+7aGu1tUup7PKx6cmgfPTGJHTosJjsN5V8kNiQFUux9tc
exnbNggV2aXTIpjKwOaQ3AH73lbazpHpx1DhTWXB97UyoVvC7LyytiY/TmDrk6T0m6XKhP4Ca4fz
7R9+PZf4XqNlp1zsxiLqzNLUsRPgyG5D7Qrh7Peg/bg9iOBb0xW0DDVnFN/NMjkjn7dVOtnT/HB7
hOs52H+mQVcpfJyGuklKQ/2j6JQPGcLj4imb3UHKZTFf8JS6FDS9BCtH1b9XToqSZG5KnGPW5/cZ
ybcpGNV6JwKQi9ZulfGySFIUuVteCQf9J1TkFkUWKA7CuAQKHba+U135VWRgpdLr77zv9VwFiJIC
Ya5yaTwxlCqT6TiPKIIPpzR8JYBqIF2h0VubgLBtdt0WXqmDPdWQHoYXhF2kcI7LxqT9bXGC5reZ
7Az8feiV5bUGf1oaAdFdGdB0UqPGliBGgbf0Q1bhxgLREXvcaFW8pKOnGfqHyPnUFh+PKl4Ey42U
9h8MQi4UnRsJ8pVZD5bfUABxyY5Tj0sdL3SlS9/1TNuHRgq5rWyTh0Aw4B0/hrGXdBzF1WKTWKUL
HYWsR1VgQGUwRPe36YOxHIOukhylgbUPnTZk1p26/dST5AC/mECRdVQCkWxWYIDFxhHuH3oQk9aD
4U3QhbIvwbslnbPnUBqdlBHHgpFHVvzKk68JaVEk42UGjT6iIClNf6pNC8UC05GLvUEQ+Y3CVobH
sJGc0Zzshpi+ijAi4+RPOizDlBBuV+FC+0N1+xF0vs2g/FDaj6wClyCOfTpFXmwNdspeUqDqpz6C
jQp0m4Dvg6zJ8kG8mmDWKGnXzxpMcMCXJPMPWTrN0oNOVahQvWnpgRu/qzj3kK4FRm1B8itIl9zh
UEvHXP8qUwoRJ8M20yAGEfwpRjMbgCyUh1ByiF7KefQziiyHTi43FKS/sD2DOQ+cMZyxhMIM2zOl
cEF9ReFF9ypdcSzyBRsZtzFQhrUGp9Mqh2CXGxI6IN0iU2qn+M+ZYEtAQCoBmZMeZPg3c30r9cDj
L8gwlNGlbFfUNZ5dsptpiwg1yJtgD0iSX0dPRC7cIhxdK3mreekUBFZoGuSEB8fQ0KAa3y1gyCZI
hMo9cRJ+HK3DrFAosPsTGOekcCE46pngyNYWDIua2lV03QtbGqgwU5KKczqmwQSHnqaH9hT7yRX4
6rTRovFlM1SBE6nHJsw3WnzSOhOWJtQlOQl48ZZB4U5Pez9s+J5kHaaYeGrzQKavGpLoerRL5spP
cGiwXwFuMO0pBUyzuptkT8aK6xNKBWkHbRXZLfKXOE/Qp7Huy9y8N0yk+3BxYRJOFdZoLGGeot2r
+PcJG1yrP1fkKef3UvUrQQdGTlDmA/J9ANYrBRP0dnAWhbDVVV/PNBk1hjsmR36RpS9wbhWMcLUV
enH90tVVP0dKag2oXJ6sOnKGcdxKXX4HZyWoZQ/dr67pN0OVRk5Kzfsi4ThwUyBPyjGcEN5yoJhu
T/gqHuLy56wySrUMeVIpuI4W1k+0SEEF+bv2i3/ARMiDe8uu+YJ2TJYE4gqd6FpaJSK0MaORRcti
I3dIGuhBZdGhnQRd9f9SiPm+IFZ5g6JAB15PcEGYR+k0eZAPPH7qmZP6kgNHPvSq3BRq+4nf7SVB
qiVa3HVHoGKTHkLqR0VHAMpCGlSJ3Vz54h/tZhFiRtduYRfuoCsCEWYX1bDb31ZwM677A31nqGC5
SOpJiYuHgr4O+TsLN6QvfqZ5vb091vVtrVNZ1y2DLhvq7xyj0sDOl1MpBnsMHhJQAgwUG+UDr4XK
F1SmIRrpiBAnV58GF0Ou9k/StUoa1di6OQwoImjtmU25ZYipfW3YShTC2Ss8xHDluj3Vq9v2YtjV
fkohV16wknYnLhU+M5+oFnpCT+erjSvyPco6EQVwQJfbAs0kVd+znu/1odtAXN5TUOs34hnet5rL
az0YAVbSNSKo+F5/JFwMv8pSU7RHuAZDrJNW3FXRq1Tk95S+92Ue8OhdjoZgTlQ8C1CUBTKtZ/o2
So8WShLmHEMBRXYUQ3PMIvN0OCHqDSQJ59mlKt/qHQ1MfTxC6AC1XxHJdImd/3geX/zqVaJbtaqh
ANPYnZIllZLUOjBm7XPsDyGgNLd3gWioVbIrd9bcT4YRn2vZN4BAVUzNjtF/nbpMYM1zVQjuciss
l9bFw2eGCGZt5Glyjg/5VrL1A/eSXxKMBp3Wm9zUWzzstoroQAu2OV3+/GLUCMp7Ew7WeKo861Ru
weDfQWR3myN0AQGBnp4n3Yu0iK6+jS6+3+puZLkxtLWkdyetRj4Yf3H2ZIL0ZinTNmOdC7VTwSyv
hsiLAdchBEqwchojhEAX1enrwrYKaICjo8azPR9fbm8Z0YquAgeE66HQqdH4XKapW46STeWDKnIW
uap3cLFb1ndOWg3jEP9JYeR7Be0/SBLLdG8N+rOFMnPH3mU6AwXwrFh3M5R1efqhz9Nu0EuAfj8o
hU8j0vb4M2QiW3fBx11fR+E0Ekp61K4i5P+9NENyZG+MxrbGK2uUJFgZagJM4FXcAdEtDR0x8KPN
tYLQyOtca1t9Oo3ySwsHu7BHb4XKfgrAuQLL03RkG8CGZJHc5fIl/xmHvsdd7WPgIOtWq0l8Bupy
twivkWD2xGYPinl9/34PtLp19dEidZtb02k2mt+TWsNqAQeng3AZL92mMP0ygvRI/xgr0Z407csg
w/O2UfJj1kw/BrC0DlH8UoxA7lM4ttGxwStHh9AzNFvz7DwVxitqOolrFa9K+2jVEsSORnCpkjKC
1VrG4LaSRK5adp4iyT8krjKvteC2IpUdeNGh9THo/VmG/+Cgw4KCmg5Bn5vhGSuNqLiCeJEUqOh1
llMOhQsxY/BZC4eBg0O7YdeP77oCFMvkdsVPwiZ/Ql8hBUMDJZqNknI7jVB85H7W3heLBrcMEi2s
UXFRut34u+RJQKA1o4OIoOD9PRmaG0qdo6AGTKAyypCWhH284xGUD1TLUfnDOLZookKEWgF/KK28
bjLhMtFA6OmhKTo3h9lEbPidYfqAJgNtB9njDs5QJcaT3locG8l6ofK5gsRxFFvwjtUdWZYgj4Te
34Cfnn6i2hyU2uRwPvqQhPb1cnxg6CmNEdCyE4GkEQmG9n6AmM/YfuUQRWSR7mj6L015L2ZYXS2X
bVq6CeV+DHPSDu70Y+TxBsK/zXNDVUcFYYzUw+KE64ZT6Gqd5NFnw/yhlLKnGpAbBPomH7gzLws4
xd5w1uTXBSORpBsTRj0dBJBAZJdJ7lth63AISHdJYRPkcypxIz33irnwEhOg0fY+nns7x28Pw3eN
jV5XZE4eJfDo/ZGjFUN7rFLeeAaktMl8jqAtXVHiFlBZjmAtbsTw7WmlN6qhuyVDEi4E+abWYLQu
ivLX83DQTUyDUpWYxuqyHgupIspS1UOvqLZn9CGQjzd26kZnSMfG0DmAaW0DSpTT/hJJpVxPpS4G
X13fBkA6UxgCo1m7k6fBYLLsgV9z8sfpbtxTF5YlL3wLCbP7aVs79XN4l30uPw/5EdBaQu771Sh8
8WtW1/qAylZfqChmD7vkrn9D5/uOQOshQzZRQoPHSYJFEUfbSFvR5a5eDVYXQ6+iYob8b7IquLQu
ghn9V/MrdtGXNLfqNoayi53biqPa8gYVE9eAKADk1O9/a5vkkfsofQS37+Jl0f8RoS9+yypwElQN
GVyJ4zNQpHaDWm8bb26PcD2DvxhilVso6LLFSQJhxagy7hqoGKgFv7fCch+285anb+HwXvCdVVtH
HRqZgsGXtbw1v1WuoQE3Huec42KAFXSzMwOQYj0eDKUtGRBftME7WYjn8M5zCu/22IIdttadbVjc
AZeFXsY4Ahg6yH7BX+o8kGO0cYeDzFpBfnxVW5p8L7S5eqsMEW5BCNZA4ckZPL6H9BV8FF8Tr91A
OWPb7tgdwqOXuKYnb0KnBs6bBTqIcoIPfjW9u/gZq8dHC+Ju1RjYUjxaZNLemfnGBkG+elWn73Ku
60hWZUU/4N7CXPldZ2d7NUgyl4XovdjVLjtDAs/PCjt5mg5yYfdI1BG7caDEXJarXMTLn7KKawlA
E82YxNNpwZ4nG74L3Z98uzgXWkIo/fVM7mJxV2FLM0Id5jR/5r0M1jwngR6YPtT2BIFBONIqSlnF
UCpUAXgEuVugObnf71EBvVc3ootBcET/5HYXD6y+beaaLigVqYSEOYelAHT5kYDXqSXqzFwbSpNl
Q0WGTWHBujohSldotIw15Qxc0V25JRBbqTfIcBYwLPwIAIq30asGtlCwXa8+XS8HXp2Jsowm0P4r
BfwEBgbxBHmD4lwEGvNgsdh7sjv+WthkgfF0OwZdLUddDrw6J7RIh5knXMFdA8dQR9+gXX1femDY
2aoLmECgit4ay1TWEfdyxNVxiE0wCNppwMmMhk2SFMdqlHexqtvQFAOCJ3JN7ZhQ0Mv1DTc5VG9F
cffalXb5A1ZHpGX5/37kGM/KSHPVXEjjWVbt1hxXZ2NgeBFkcakg+qCeeWgcCKA+lN7ghrbya9g0
oltMtKarW3qsZMsAi0Y5h8+LRFCyo650x50Fv108Gv92s64u7FbtgP0HwRqzG4FqdoBwciC/AJyw
A1K9t2S8jrQFdV2wV0Wnc3VXZ0qdoSlcgLPTQbsPKLk997JA/RqY+5PCnRVWlwqKacKguvx/b3xN
fdXrztN2IGOqK2eWMzcZZSev5w+LKXYtb0v0SdMCFAY6/BJMd/lot4ZdBSPY1TSqRIhyXmDyyId9
NX8Y0B8ypgMkr2Bt704gZLXACrapbwEBIfrOgoOir4ISlyBjDFDREhsWvX80I3u/Gc4LnAWmCjC2
AQQNBhSOYN6Cw7NG0wwAeKSKlC2PEBRiJDt3o52J9B/GTmiA2uIb+loidhEQ9FVEUgG9VMiYYZ7q
kWRgWdDOTUj+NJsHTUWfG5o2t6f4p55y69OuQhC8EIdc6RADQey3M7PyYsPjlvQbneqXuayeq/Cp
hkR8As5Rp72l0BQ2pvpo1eQAYYoNiSePwWkKVg8dZK8mvXFM8FRYqrq50TsDyrk5igu3f/PVNP1y
lVYxLYprBsQ+doMxJ/fNZP1oMmDP9AZqsmhW26ZVlLAeisEfyaVjVHwAkCkIAKogzK17J53c98m0
/IQlk9KcGFP14ZyoDihB7CBgy1zjbsYTVfVbp2n3NYwVy21repbhifRKRTFhFQNzJhtSVyU4nCCe
AR255cA8tehBZtAIMeO7sKw9RnTBCiz74h/7BuAQgnb0QulY7ZtJL+k0lGp81oCf7ZP3pQPPdJFd
xdXzcDHK6kvzpkJnQsLujIsnxFt0nSdHVmA5PKJICvcH612wta6e+IsBV9cXg21MYYx4AUI8fLJV
D5x+J7WLQ/uyNMQiX8TMvBrYLsZbfTy5G4mhdVjGkX90xg8wO25PSPSZls1zkbHWMC3UgIaLzwQY
aRCbckDzoah0e5CrZQLtexbra6kcUQTSdWV54mQ/8kOzM1wtkHx6zLcWREOx57eQNznxINpC5Snc
LBYa1K93yCmFYqmCFdVXd9WsoaUI1yJ0edLnSn7TQMO7PdvrierFbJfYcLGmHDYk5bCMsFxGAOUY
n7Hb2zjh99auO9XcTlyROa/gM64vor5mYLBnqE5D0cvOm0ep/iJQpRNMbPnhN870+vZhZl1ZfY3N
0igERomTpwLHrcpR0A6vViJ/MrLnyausyrtUh0o0e7k9/lXxvctttIoputFAojCBkNBSFRheALHp
H4FviDs72knO4Cf3cLw/83vy0p6zE93AIlVwtYjWeRVvxjFrSt5N8TnvBvgNwr4YMDilFOl1XM2n
LnbQKsrUMTdp2WKiFYMDJRTq+izdQP5GMqAqWD3fXlZBDNVXIaaUrF4y9Eg5V2ruzhJoBVq5qUrL
KwqkMfJP2GMKHq+iVVwFHVMfwmYgOCBFA60laQdvWm8yBC8NwSDrbntidaSBjQESFwV+Y3wASwM0
5+b19uItH/zGkVhDP01Wy5q6xM/SaPwIwllmIXudldhFFdweSRC31ohPwyiMaqZjfJ76dymGppch
ss0SzWW5+y7iViXLilKY+Cy9Cc9uoPSSrIT6P4DZSS8KJYIdTleJLNc7QjIWxmco9/p81L1GD+/0
EU/rHgLSUbMbJM8cIgf3e25neb4nXee0femhEeeqEyxmlPLU50zwOUWbZvnziyWYzfp/C35y/pu1
j8qAhhBgybe/pOiCWOPFeN4rVThh02gBkojZLf3uuABr5MfFyh0Oqv86cP2B3F5MLIOxjGZKiwab
Mtq488DgeehBRLk9s6up5nfcoqtQEvFQzjA51EtN0zaBxFUTPLygSV7cSd0Thzt6ZxSCkHy1aHlx
K/wRALiYGplZndSmtly3vTu7eIOhTKx77A40po0lEO0mgo277sXLBScl50jIapd65aFNHZgz+Nmx
e+eb1OfH8EDOUjC4xEGL8PUnnme76KgE6Z3uUBh1Ra6yXaq84QOoZ8c0KDb/6gusO/IjeqthnuOC
Gv1o0wXmdinf1oGoCig4J8aSKVysOU8JCEsa8o2RZeDZoNWES1gFNOH2bETfdt3lS+osntIUJyUa
3KXIWQTmU/yaHNCBcNmHqFAs+raroGSmvGr5uNyEsLLJ4Vszo5NcQJYv0Z4bWbhxBRHdWAWbXqEN
7PYQb7Wg8BajQskmm3aT/oYhggsK31b0Erxeu/0+n8YqfRlGzus062PQw1EIx+OlwRv4S0NBSnWn
TfYa3skBFVVRl4T6xhVpLKt+sVfaZKAyrJ6WXg5omXfKngf01GzBC9uI+jWCG+yPqOjFUBo3JjgQ
4o4c5dhtYQDDswf4QHogyQp2puhJY6xymJBRcwojvDzzN5Ax3dhpniWnd+gTyrTwEnLlk5nb3Vu1
heCIj9KHtEHX/J5sq9/Sht61olKU6PesW3QdQPQTXX7PtAP9B+o2T1D8f5shH1QFcB9+VjaGDwN5
Z+kPdC7bGMhbve6QZ5t6p+5FJ+mqf+BFUF438NSmS8dkRhxiWzAUrZ9/4vIOybrxOfd4om/NlyHQ
NzAFdPhBeytNQAvsaTvC05LbdNPf8fulaTzs52P9EXuiZ/X1EtH3STBXAWxIQeyf2FI4oD+lvD7D
1NpTI2+qHtsimACPtuSzCWupEGweQUwT5NvmKs1ipJYMUi2vKI/fsUANiN/9IdWMDlzOnd62jlAX
QS3hXz4SzVV4m9Mw1PsIQZuC2mEqwLiALSGFL4L5LUt347ybq7AG6FIx8uXTj/7kZQgygAKAzowC
f4z2/yyQEBIceXMV0vpKHs0CjJxzBt+hAo5Mk5w7Jv1BG0Ecu17Su9gyqzhmpFEIqjGCpxrMfuhZ
m3KreUWA6rYPYSE/d2GTtKlc0NA9qBnZZaD8y6mus6u2tRqYbyH1gMBCo90RsKcrCiixiFsmWtNV
bOv0uozMup6hkw6TrPoRmuFQgSIBYO+PI5syr9DbErit3NwY7C3Me7tAL0M1/SoeXU2u3ArxNjUB
PwFkl+mtY8jQ/M+++IIy1Ruvbk0/it+7GOrFJrSWwSqyoBwKnmQPSkzbSi6EuF1WA8VTSQsv2a8A
upp0ZTM11JE0BW1H4pfG6OjRQzF+SZEEgtYQJP3zQouvIa2iNLoTo4G+mIpmQJ6G49esQrAzjAQp
ryAT+odKSDHl3VzimUnMFMRJlxWwu5sEWadokFXNKhpHJjUxBpnIe6hAILkC2016v31wBemItQqJ
SjRWEuzhEB7UfVx/NrGwMCbYV2u7yS7jltkkMrK5H6Mr2Vplg1a2WdKPpXi6CFnCZ2crbAeIJraK
e2Wm8AIaofG59QdPxlGFZYObBdXSqPG1jX4vIomIBlxFQCBlam2U8EaYwUrUht7vuMjeUTTEKuy1
8OqqS6CCz3G2JOA9iGr/J1rTxR1urQIeRdoGUCDSYdYCYEgIiOnFQzWY50IafTaRu8wAM0AbIa0M
sniefpLBsC24FVL4bd/em2ga3L5VrFXwo0Y5FkXF2Hky3vSyDIZu3E5hdpj7emeGKSh2RTDL2Sae
UH20+FvDqFOgZgDtGkcCEYlAmM0c+WYqezc0pgXvCfakEWhU28caDJiyyZkVZN7lFIwGdSpW4+8/
DPFGbVtQ+WoQGMMtVKaBf6T3DbVsAk+DpHY6xXRBQXXUnFc2aSy7HkAzToG/lrodByQzHk/KfK83
0mZh7zUdg1z8nG+BLbIT0J6VqDqFHCLqhfJ7GrINMbE9GfqIqr6Ff9M5h26uNR6i0NqlcbZttegM
kmqAUqQtFwVUGVrIlkfbEYr0pW7sY1D4aH2OWrSZywep36cpOLLduYK+MI0+hwr1YYgVsw7Dz9aR
hueiemUl4GPQiO/zQ2TUD0MTe9mQ7zNFO+W9dgghtBHOgWQVXtZCXr6Gk7sFmkLcuwyOD4yx3YzH
LGtPtH9uR8mrWsClhl0t68C2QvIXmfhknczxixZnq4TsRfNp6JOtFTm+Ue1ZkuWnuXXkJbDqqe6X
ZD8w8qSzyE1lGboflaO2MXT1oMbRcDhvAs0YPiktDNzYHnuP6spBJT+NAo9QDjMIva/AmMycggMB
TeIvhSfPvRG78Ht8SNPEK8d6P+dQgexF9eHrxxKyTAYMbHXjzwPs4gFCZBRAEl2HSwYqLe3vThM+
Gq+/pr5HWB18LueQh24JIIiNz+fy1PQD1g9Vf8mSnFKVHjRAv9W42/Pe2lcG8W4fxOtP5O/hVzEB
2ePApxYxgQBgyUG4brofHdTVre4nISLK0vX74nuw1ZmPlabLICDNzvADdbkieSnE31SLAMwuathe
r1x9D7VKeaJQT5Bn1NYJhougtoPsq8Q/5+qewEIqlO/L9iNVJcFaXg9p/xlzra4smfGYEB1k4KhB
Wb8P94quYp8Kcof/UkP5HmaVPIQGtSDeBRM4ts1De5GTrSN0o0K7cPH9xBw+0bRWecRIyqK1jMo6
hfHvJivu2fzcFMXj7X34X0oZ37NavaIapS0HVgFb3kDU04ZC4iz9Tz92wXxM/FmfN7CCIaZbB91G
MLZgX66Fls2a9EPB/owNG1jplD5pXnmKPOVBsxUHnl3Ju7bJHeGj9frL6nvOy8pfRBdFDZnGpcbC
nAdvduFM4fZ7wzMC8F0/RLO8isHVlO/RVpGGWC1PsgTbs/GsxpMh6QN2QmrDA884zf9TXXSBMGKt
/RPEHy96Y7CCfsXDB9aPwqkLAuuf8sfF1Jth1tKpp//jhWr4VQAn5tBNgCyS3QmV1qDbi8YkS3j5
50P2ewFW4Uea4G7NuhYxIai3Bry+ZNMDhoNV3vAMl+P6MdZPc+X1wz0E0I7JUUPRp39RvBESkTb9
lD9rWOMmUDwAE+GDhq7Z2vUv693MoINlD3uxM63o5K2CmA6rZYOp/XySUhgjTbDr/ug1oYqz4ApY
OwTXw6TzrsIVMKpIdrRYtWc1P6TWhjfFWVMrKOM98/h9Du/T4VMn07FqOlfnsD7MUJmHWkEKZ3XB
iRSEb7KKcc2kZLCxh1VuitemGS7+Nb+a8AAu+h7mL4d+gKxAHccuw14JO+lEmg8rHvwp01/ljPpq
29x1GeSRZTB4RqHYIlRVb28lsoqJIYU1k5VN8ymcQaCNAFef9Z+T2lsbfXFRNo34Sys6+BeE04xH
8Nj5Xdsp2Ed6QNvKzfsDLC0bs4HWReMQ3jmWnEELA2k/hbTC4gAE9H88P5O8BpspdTWiI9OcXUJH
d4bzmIW3b5HrAJbXnkqxD8PHPoTIA5/sEXoifXwc2b2V43aFAHTNvlh+QIvOJ0rrpIC+W8qX0iVe
1TzOHVhPY+Kq/WNm5N6Mn6trkzsOMJjt1Z0OjKFGrb1E0bYzytlLej+t3/KsgdrdruavLXQy6KxB
EuJzUaqokbjIyZawHDEbfpvJMYv9uFW91Kh9Q78jcr6tZ9goQrFFGYjPOXcYAdkxl6DFBWqADEex
Bo8sGND0k5PzacugoAwfLJtAyhlffS4MZxiQK88HNj5yGM6EyWs//kDxfZFAqMlvOYWzTuvMKCtI
1o8BrrKxxFw6Ej9vZ0+yhhNsPLYhzmxmQa4OdmeCzSu4Tv7UUi9jmxwyPQ8R1tlW92GuXgAn1rmk
9yVINdnQOAHVoZm+iOlVsi0qz/8XUMV/otza91mB2EqHF/LiEdu79X2WeiVIXagh7xem/+RaLxbe
NWCVwm28PA+v8dlyO8H5FURasrrYiFZRfDakDBW818I+CuaCH6pRd2MdMg5oK8HxTQAPEFwoZHW7
xR1vzSoak7OcqU4NhxBovQpmddW04+IG/dNLvPiw0L7T+jHsFvQxgE5v9KVy0JZA7tXFXuEmvvpw
eyeJNtLqwhrTkoTERBIbAh8Qtpk/ZKA8lnTf1CJFzqv8u8u5re4ateq1HBZOM1S48y2JvfkwmPuB
24tHOQCfHlTk5h+QRoXLU3ES8SyuythdjK6tcM6FXHOmS39yk+yHCnAp7LkymrsqZIi1LdTzmi2E
JFtO4SUG50XUl1SgcUUF2evg2O8UaU3CyPRSUuJymE9GhsjAAy1GYyNejNGq6LckKwGnxwwIoXSu
nRZqQovj2FRmAeQPvYwZG0CHvRK3oaWj598RZ25C32IvDMQKBbKZCcN7FpZmt3eJIEvQVneRQvTO
CKUBemjWUXkqWmj/IUn5d2OssnNLMqYmVbDz4YgrxRA4QFZQixI0wXbXliN+cbzSFD5MUwznjxDK
mkT9VZUP1DjFCfVvT+aq3MzlbluFp7yDPrO0nKvKM4A1eyFbdQd9qT2r0N2vgTXoJzg6BNSP3oZ9
I+DC/Re0yH8CtLaKVMSoOQzesZaLnA+FzPhP8Hk98HAfUFpp78bnGnDi4PaUBTmetnrmxwWTAT1V
knPG6TbJoXxLvxLkJ0D6OloUC3ak6ImqrQKXqWhyjJ4DHvo16BIovoGkgXcFpDd84rW/RE+bKyfA
lAFDVCxZB314DQHtVZI2UL1CnNSeOjgajj3ewahG317Da0Hqr2FWBy3vC2lIRwyDFp8ZJHfEr6BV
4DLXcjQ7/GkoAcr4muICLAKcK0FZX/D0v5IV//UDVqfQhLcmtHKYdcrj/JxbiqciTLEa5hUjGoBF
saMxpKyp4Gsux271bPpr1NWxHPO06xPeyac8Hdw8ZM6c/BKs7JUi2F9DrA7kYM5QxMtS6yTzdAOv
W7suPhst2cL5E2Lwe8Z+tdMh6qDzK8LIXYsFfw29Oo2WJkFYOGs0xILBU1MbYmz4qtwLQXOB5NVT
/FBTv/iCLVbtJH4lCAbXHhJ/Db8+mKmclWm5mBHgBZ6C1/METWCQyg+pDbQ7QNNsp9qxRyN7M22s
bSkyIrtGff/rB6yOqmygptr1pnzuGAx6jBnPjdBvUxTPISkdyd0eVugeCReNwvTNyCE3gH6VVlVu
rWR2axG3Tuc7pWRQ5rV8WAa6xXSYq9he5A1zUDLARgvCutxAIUd0HkXHfpWyGIwYtKyTpXxCfMNv
zvkjK90FtfGnAaXYmmynv/4PXffLBVvjUOHKFdetjr2qSHiXv5Xlb1UkTH8lff5riNXrV5rhPycP
OeJZqu7KRj0X01vO6qCOZxeIsKAzJdFaXrl7/xpyFdsitVJo0Y8zZNBQAvoiLvPN7cA9CS+WYptD
Ht1udQiE/dvVXIU0NuQyxHCwmoPyPsChR9edTNRtFc1tFcCyKbHycigRNsvJk5h2NGZl0ybEQyNZ
9PYTBMu1JFMMHeuU1yglsu1IDoafnnpce0ptxw9SbWt+B/PMf7uGqxAGZUC1LWiBe6n41QOdYxhv
Y/txO0SL1nAVp3K0IyVdj61TwQenL6gnm6NbmO/WlLq3R7qWH/21FVcRCTOYY1oC/wmtfg88cgeu
v+Pn/z/WxWP9C/owt8cURcE15rSUO6kG5BFIwSrdaDPco4o8pg6pEkgxNNBjMcGzhKu1E7eKJ0so
m1blfP5/pH3Xbtw6G+0TCaAKVW7Vptke95IbwXG2qUL1zqc/S8Y52xNlMjz492VgIBxJ5MevrNJO
6EChlxr1NayTH4x0DriaAIJzW4zXXfWsUIjKsqukJsGkH0yoK8AmQPK6JEFwjV9NWEHyaQlHPQac
WmluZ5O7CYuDy2/oL/ckBa1noYCRL07+SXJeCXiKmmVHECCQnJObGYcVUmNRiEDh9yE8AVR3Qve8
SK+Z7sKwxpM1Fb46F38mIt8/YRUWu76kHFqCi1SjCA34c92XEDt/Rpvpds7c8R4G5v7CJGnvl+vb
8kg43Ce+A09NuAXD3ShxnU8KV1kbxSO4XdKux5kkGxv3+/etYmgd1ZoWG/h9s+LsOmiRl9U21485
9HkiabF0/rt/L7YKnPBHmRxC8D3i8s0Qd3NduVoh4XWcg0j99kSryEli4EtNBxT99Eprwrb20My8
Vd0S8Db0oSE+vB8fwWR/gOsa3YC276ITCJUgGdDkfPD5ftblXZzsvabWSTYnAznmc70lOahARr9N
QWSoU1np8pdI8L3WKpgOQrdhihqpR+j/hmhQQsdi2rJ/0Ol5ZfsPwxW2R8Gk2KleESg7GAkde298
aV8A33q8fOS+ypZL+30VcwGxjUqrQWFvQok5jQBK66Zt25KrMk2OtVMAo5qjMZTmjwa69kEHa3kV
TjWYPHpac9/Oe9BEXUpetcSAyvRBnVKIeDVuZ3wqmuJaTg2mquIV8AeLm88EDV6xGNo5nz3EWUzQ
2qr0OYEFomOV+6a6hYjZnkFvWajw2uuz+c6Bf5jI53AQUKI2+H2vO9vR+jWD78BS3dXEbV2+0l7y
VtSvecSl17K6H5SIzaY9xtC9HNHqA7HqvimbHDLb7CYry2s2zVloWVA3K0pLv0uKFE5D40Omx5VX
C1XxMFDf8OgpE9ljNc2aV0b1tGkj3NHUjiBH40AALWH160AFzJQXIfKW5YHRDD0cjxYeRH8XUeEr
aeLOWXOMSBTUPbe93FE3gn+AUXczZvkLwbfw+NBuew2DTLgWA2jnTVAlq5x9QSI/HV4q0FoNtInM
Yjt3kJ9u3CF7GSfmZp9i3MMj50YzDnY83GdkuiIxECA5qGPlfZH9EO0HAHJlAQVXEwwvHLmIK1es
+MxhbqXqtWuxl5xrrj3fD6zAQEC77tFU5+3sK0q0sSBtwYxx08HkteaV29dAhehqyJPnUmA4P+NZ
lHyA1rq6SWH7NKEWyTqA/wbAoqsDi9SNzg8jsX7EUCWvlOJuyAHKS1oGbrBtBXXWw0AW2Bqm3APW
+EqaTZnvqfaQQH/MgBqrRqw9oBvHChxp1lcuq37Ozc7AKCPS5utoSu9t+EbMkeVWGXUXaGAB882+
ijy7Ozrmy+Wjdq5h8VugW5USM8s7TXUYjAse6AcN1W3uASLDwd5B1Sdld54bdp8ut0YKkN7goOE7
NiqXye9+JcyFhg1cCKGRVzyXO+ah1fvCiCTLkYTRr8nBSRgtG2gsmwZKXbi8lYMXwT1CbdpDdH/5
ZUpupq9L5WQZqN2Zelkz5zglI5BPeWAlA8qWcnN5meXuuRAG1lbMFgykeFcjOo4K0jIz9fJRVhzL
Xtjq+ovmlqlzgs7HWDz0I/dtAFAtvitTU5ZdyVZa3XCqPY59Ri1+F4kmVKYa87jmOoeIv0neFkdS
s3gGipOblVvBULAG6apREcLTGAz5HppdrWSrnJNY+m2Hrq7BfOqtSsVg8M7JrAO0lP2mQWk9AYM1
1n7kAOxZQYW/+Sjyn5c/q+xNrC69XHHmmlYtOUZTHlTIJGPgf3cWk8H2Zbt0dYtAjLStnDQCK6CH
pF96rOpfcfrPf3uWVVQx9a6liYOEMLOSQ0ahT9Vd1+Vhkhmr/6Vk+jdpWY/wza6Ps8SBisESTxxo
cYTTVt2Uu+49ewPbyeeebMee46ecbhB9lYxPjJFOyQHgGMAKMLx8j/xEPUQ7qEI85PvUt319Mzxj
lHsDc6sD2UIh4Fq7oYo7veVHWXtbtl3X83iIcDMDAz/7aJf8NuvLAxStds4c75MBbSC72Yxpukmq
1sdHlwwezzdrvt/9KhE3xaBxowJUYYZveqJV2zL5cOZ3BWOgIQvqqPIvb6rlAFyIe3/Md80+Gs1W
d450nsIRXhO01zzW2dDLq/ZDPsk6GpKDsp7lCjWqzImY/I7C4sIsq93sGA9FDLQp2BHFdG9CWpZF
cC9Dn3AeOQRh4NFBMsjMKi1cymSl+rlB5W8bbxWZ7MZMsna2gRyabgYfQNSb1IcV94P2BnVvCE1s
Y+w4qEBJtQKkp2wVmqy4VOupXW4cFJl2juFkvYFVio/0xdrowQizemlNKXv7qzBVwwiqNDIY9mTU
PjgzUkNBDiyWdHfOTbZ/e6mrSNXDxl3JBKKhyY2t2T4ZKsoBrdaC0sn9MYNXnxWhBIFPDq6CPOoD
uJr6Bnu7vLVl9eZ6DOyIybZTTHnuoHv3nj+Tz/I5v1FcJ6wBToUVRAvHv1t1Y/hLtZluk4/sQToI
Pz+L+Pc8/zEDTkeW5LHAV54tz0odd9Kh/ATH4kGHCvVO4dcDeRyBPs+S8PLjy7LQ9SS3K4e6nWHj
ckf2mgfvSeDU0X61NmDIu3Hmyqbukr1lrCIXT8ekgGoyORrkR2TcauavJpFQnGSB+Y+ZbhzNaWcj
jyhndUuiI+lGf67vGlsL2jwskzKY0ockySSTMlm7ai1XFMcir+DxhM7FrtuZcH6CXAvzgIBxFy0a
+o7WTPe5vNfE77faLInR50A4p+dpPeMdG5PB1HQJUuhhas90W3vNC0Mvs/SgJ2Z5C6Ii/6VslvUj
L4b1rQy5Lvu4q2BVZxqAKjDVvdPZe0S4T2mxVaBWfXnLfmGZLtxG60mvWQJ+oFZozRhC2cc2LOsF
c6MUQM6SwWzhrplDZYbuaQ3a1nCsa+TRuwTq3JAiUfvbztnr+OukvQAGvzQyePyUNmVo8498jlw7
d7bauGhOD9CzSgonaBJzR8iD3UEJmm4vP4vsja1iYF1kFqWzYh+dKvX1CYK0qRpqZSs55V9b78Ir
W4snNarNGrXC3iBiuLb5uNfbKt3NYx9MM65zbqC93WvdFRitiMFQ5BmVXQEfsRHu7hii69WDUgjP
VNnVGM8bMz9O9gBsnbLv8NpLxGgC/+TceiPNnZreKQSMC7y2sJvsfcyT0AAht21iDiy18U+BDFuv
QXwcDWDv6hvYlNyA+LIp5mrjkGarQNpM/Gh02dhTEmTXE3sF33+sSmT5OqDHTbyZ2w8YV7ZgG3rA
HAlgfpIr7SP5tVgQQGjMatz8DQa9WSgN90uQu/Q1tN97iwLcXciRoChuA4p2WbMrwjiECql5MI0A
ylkQdNvIZCwlO22t7hQroBtxgkRCT2xvgGdj1AInEcuc7mVBcK3vZHQOxurNV8OcQFX+IdVc+gpH
3BjOoI6HLO0VBq8FOhB8220SqXilJFP9ooCdNALmjujMytGitkTpRxmUj4rUy0h6Zfb0OU9lI4qz
DQGQdEzNoTpR15ByO27rpneQKs0Qs7UMfTeqsrL47Ic7WWKVjTGLg+mtY4mcTX4G/4BDgXnQ5TB0
tp44WWMVhoo4KkvYT2pHBdSscm78zgCRC1qbOfsJ/6Ygh/jA5RUlL25dPUYWoDWwONCOFum3dcL9
rv+4vMLZnfD9TOtikcyAgzqjZh9r+B0wXQ9E9ZFAM6HPDR/9Z0l0OV8inCy3PtNqNrctFCOPfeXB
e8E0fetY3kAvwS+vtZ1uPyRo7qO3BxxhKJtSnVMisMnJ4qusipZ9oikVCuOlFp9vMDgIo1Df60Es
1Tc52ys5WWr5sCcHDO0gU4wdxYhJ1EeD2beOKn614+dQEcmldR77dLLUcjJOlnJoTsrISmB02KN7
bMAxOpndDizuEhrVTQavNMg3We0uJ/uiexvVLYVadgaBTuQGwGEImDX3j/BW/NlXjWT7nm9FnPy2
5TWd/LaRRq1t5ktdZpfXfZomQVHEAFlzcNiJBT1/4I+1HtYRhWsKxdPxy1ulAscIsnp3ST+5bZyH
AmB5s2ch03eJqXqqVrnpomwaFUEL42zdmKsdzaIfCgRHLx8O2fFbZWqiTOzYLJa4pelXGWCiTfJ5
eQVJ2Poixpy8IAKXEVb3NbojNuRLebYDQG/TlbJWgWw7riJXOY0Tt8oUUCqMoisQemz2BKsj0FKZ
5JVJHmhdJ4omslSQtpK7TivB372LINYmxOvlt3a+KP7eV+tKMFZhSTZzFai0xVUbHIZQubFuDNDM
oX4s3HhvyJ5LEifXBSAA35Bms7AVVJJ5DZt9XekBtiIBVUGdraWxSrbeKlalxpwrOdB9d+N+eoV0
WQ3kHRyBI58G5odxpNfZztlHh0Sadkn2/LosjBNoBwiYAh97hIohDmmRby5/vfO9hJOvt4pYScz7
Cb5/SxweuatetddsK3bgQoB2GppQewSvENyuH5hw8qA+zuBvIb30JL/iDFHo9DZYF4JpM1LB2Gz/
XwcGjT9HY6CMYXu9CPcgu/UUvPO9gbkj+8HvSijtS8l2stOyCjB5mnEBZhRcDOAL1Rmh2S0OspIn
lX3RVWpEaGGp+ZJ9Rap5bdvKdWo7klMviS/GKr7kem8ILQOqWHVgPKtu9XrcKvrd/wfRQ3Iu1iUa
zQdlIhMepvOTG2s6sCHxEALGmwQWBQ0g/rpr6FdGv2GYDzJ5p3E5d38UJd9794/yqKJcZGjPfKlN
a1Cb1l+WThC8G7FX4r1M/e1Ldu3SetrvN6gx2LSe1V4cSflPo6Agh47BmGyjRuOB0Bj+MdaWq6WQ
JGdEYZ5lQ0iRa2yZ1qYU7KZJ2XRzp8HiuB5dJ4Y4O1NgkNVyr6h7L2ZbYxLviV6FMAZzp+JeA09s
mImnoEEDXdtmUG+a5GlqH3mXuPBiMt2UFP+ojuMpmQnhB+geDGrrC4hT2JFmgtdXQ9a09Bxbv6Pj
9TiyK0eBkgBoThDU8Ruw3gxhwrMOegG42NOIP5CqC2ozgoUatza9znO37mNPQC4KkjVm9FqxLBhq
4VZRsp/ApUs5cWN98pTuxwDZQ02YYaE+z5lM8lpycNbFoANNSiGmIr3jMGFmToDPLjma5/uKJ9tp
+Qkn97+Zt3UapZF+1IafWdvsFHhJK/yx1FhIGoiZU9UnY+6lzhjoOiy9a0WRiC1Jju66FLTTvoFu
pAGYp74f7Du9Yoe8h7+fI7mzJaGOLr/j5EnrSIOpyFI89Q6Bla/iV7UdGpGsDpR9s1VEZak5sKk0
7KPFgQgaek8ZHi9fHLLkY63iC0BG0VBV4RATdF7LfbRbbgtnk26XliHgQJI9Intxq9iaaOVMRY5c
x9J/adW9jXZ/nks+jqwuW0OnrZyz2O5QGikMvhJWSF/Ay/RbWJNU9+oNpFM86AaFLJTJCEo+11rU
F8O5NG4L1T6WURtocNKAeL0v+V6SF2iuQqipJJE1Rth5cemKUAMTZFG3dMAhcMxXEqKBxfwsvJOm
cLJnW66Skx3vxCCJ0+4rSTU/s8MyC6t9a1P+gk+bi972f3zM5eecLIdCZYQUIKIVdXGMQ9PrK7gv
dftFIDV5NbYZRBIPsixKunGWl3+yql7UFLb0yOXyCUD0rADrV2jkZbDeANB9c5IeROg9aho0/W/q
uGs81YBVeQmMU9a8MzG8ZCZ+l5rJProkT1gL/1KtompkFORIq2sKjbTWesP8ucxey+naLn8NxAxp
DDNLfrQzB5JLn/NgBVQDSDKeVFfXZIZ2st+zikstxJRnhxkIfwyGCVT3q/i9yu803b7SelndLQtR
a3VgaOOQfiyW6sEbfM0zPRZEuwxcqIUwkIS6ZJakLSnkhSxlDdLmQrMznSAk6jWsqfjcPBVGcYgq
iD9Z1WGCbUuTMgvIt/iXBm4547kF+afR66Jy37IpQOMdfXFzV1TUzxfPUt4DXxPbV2of+fiDW2gc
KDwksJAaqaHQxAGmFns7F5vLp+j8eOj7Ql6DtqskBRDRRGN2mSSXjhffIu2xlSAvAmyXEhpTvrif
PBu2X9xFqQnUslp7GYRy5GZqklzTWgE5zJlQNB1QoSzuBjn0r6ZtGi5UcRGM5q76waRFkWzjrNWG
acszNms1JFUNuA2K926+7ehTrj7BlRAwVhie5eBg5p9ghkCNUUldjQjJfScJm18Z8WlEaSD0z3R0
JIcOfnzNkUz/g2jcaeVnrSIlZBPV1q4xWIjH6V0ZckzFmrvL++j8Q8A52XY00zbWypzVRNV6gBfd
kaKIpAp1nf7t8gp/ibzfS6wSqq7A6GjScK3pqIWAeYAQA+zjOW6ZpRwxX/m704bUq7wE+hCS8Hr+
Sv1eexXNcjJqJXRcgX9u1X3TA+bawIy7Cv7jIy5h52QrUCuBEJ34KvYGf64+KVQ4oDmO2BGm5Mei
ZOj4ugu0dB5KcUtLWvVnSPt+xFXa1cQNdSymLSGUeF+FXucOh3vnZ7TTbvW7+crcatvqnxzmYp5s
g0rWXitdJlbVO3VFbcjhYDK9gcb6AjTYSidsks/orAJMB13DgS5bqPEHWE4Jb4C8UepC2NP0s92s
7KvEo554AgxdEme/RB8uvN61BOZod4TkKeF3bQKwkmrcdoaAh20GuPQUFa/qyLYRcOH+EAG/DTW+
a+iQegkOEwrBQLecV85Slw83CgZXXa7sTNhOTVkbGBD6dkuR7UxxMDRIJfQ3LcXlYgyuImoo3On0
XlW5LzojgbwKmGY2f+MNvOOid2qmknPyl3j67y5a63BqLHHiOAdx3r6eoFwdY9YQovr2psDEYBjG
ojJwgSwsOKvgxi3F5GzAN4V6lPqaOR4E3OIBdnzTFj7dR7v3dCiCUlf5LEO5Itk5nQbE1u8HXuWD
vAc/KYHEG4qjbkegjTG68BtHTZFAIz/2tVsoNN1HoXIdvY47WNoAMeV2b+AU/5RtsXNur7/9lFWA
nEs1M+ImT+9sXd818fiiaqbqlqn9WEH2MML+yQwFft2Jmyr8qraLPSWV38MlI26Vm6avAzFxnyu1
D5wXpBEtj8ZHMw/zqXWTmf6UBDvZYVzFVGD4BZzUNLBXH+AoAIC+gbwNjW1kbc7s1VcTpBgP8hbk
8t9eOoirGDu2ZoLuXUyOymBtcvZPZx7yqXYVUCLAM5acB9kzroJqqdnOnA7oEwpwOiKTbEcNDGoI
aF5+l5eXoWSlWTJkDlEmDZvQEjdm9R6xJ0MYkjTlcowG7e73u8lRytzWZgMw7AE0iyi6dtoXzq4B
k3N19OkMaAAIIqsidNmqq1p2aLnSalFlHzlYdraTHGYyPY9WCSd5ThRkyKCyOvD8uRnU0toa+jR5
vIEjJ9C9UWTAnActP2t6oQ0SWHOGIZeSsh+sEduy28Xl4nVvwtvacO6TAiWKEbtzd8eRfnMN7Jsb
kHayMYEjTAHr90bckSr/OcfFw9ADTmt9dll1pTiyIdz5BtX/iyjgOP7+os1yjEhc4xijqwgd0XhH
ROPOjLt5y8PL++byWaBkFTsJUdK5L3Hnz6Lyp6wImoK5tnZboLS15tfLiy3/2d8PHiWrSKl1aqV0
8bKY42C7bNRCSI7BOV3BkwhIySoCltNglDbh5Dj1mKrMGPcOLdhlxxFfn1mJl+S/ovqqNAh8Qrcq
2iN6/aMbLT9r000JNMpwGxPH4/24bZvRnW3155gnz5TfZLYMW/GXTuj3Z16Fv8mCDI89MFQecBPU
YcRFIWXbcHAb+4/WeeyHaZc2uiss5VDnTwOEUi5/DsnFSckqEDpV0TbVgKDBd8OV4dXX2bZ4iMPE
U/cM97XmpkG6sV9SCZPzPBTo3xuTklVMVPXBKnCoUCL7k48uN+Ak0EiOXRp5lhc9dnt1L4I0iLPF
yLYnriqbD8le/ZpA7ECKPDNBF8edzbbDw8IQgObNzeJm49zS/3QF0C+QxklOHyWqOesZ9G5om1+b
rHdt/ToGmvC/fc2vZz5ZJm+HeMh1JF7UJXuysTeMuYt59ggsuvEBZCM8L0Jrx6+lSfUSgi+c66+U
8GRlhetWkSyNbvXofKi5t7gkZUj5qtrDCV/oFpcf9S8ti39Pzhc4/mTBxq5aZxjxqGTf7Mb94pEy
CxcOUPOz7gtkfYDT7qCYP/nRMUoglqL9pJIG0F+gNd+/YRXMEDZT06wVcSx0MxginNNm2vMCWiX2
7IHmCIJW/t6IdF/VFKyzThLpZIdXXUU6qEblabJkvcAKgs/5aEGgpQ0Xe2Lb74IguY1sYI3hXf4/
IbW/T+/XDzt5+bqRmkodockryKdo9iZ/Z7Lu2jl11NMw/hVBTtagdqFXc6FzOIqNZQjxJuB4GdnF
YwwLE6o0ISHMVaKbFgqVZqZv2jfT2lnVc0vp1qrxvVPi6fAD1idlzxqY5nHL52IrrBvSpzddne0z
cSiSBNgv0xdRcls00ztnrceTeaNALWYozKu0bLflWG6RfPgzub+8hyV34RfG6eQJO6dRQJLF56PU
9FQLCm+zpCFzHu7+/aHWxM7YYEYDM82lMDH3/WbY9qGyGTbyhPo8hfRkpVVmKEhKZrJkEYvVVNK6
hpcEmEfvFwldzPJKfxlMy6ZE5ykwJ6suYenkFc7g8yrFEnbGykO5wCGbtmgtJF71nNSLzU2YhLLp
9NexuhDr1kzPopzTAuTkL50f3etrj9WwXweuzwclfvKp6dbtDsJEoZzmdjbHp6bjGKYOcTFtdW3W
qQXFiXrCpdWmbmw8Teird6V0eHQ2mn8vs0ZgVjWfeSGgLAaL8022rZ+ix2i78D7SgB1lJesSpf54
nSeLrXbOmHexcAxMw1rnoYZS+VRMbtEnXsFlqaFspdVuGWq7iecRu6Xq9gLVLR8/K4ZWdvpx+WCf
D8wnj7TK3rkTwyAshhJU9Zo9a/toM+yqEEofgQbvAH9xJ6uPybHfCsmNJNkeay4eicu6ygi4eGrJ
oDJbuCjVwGuQsLOWnPDSB1tdezBDqpVER+akMuoVKuRaFX7MZiMcOXj+xQSPBXN3+Y2efTCTGDox
Vc22nVWeTFWtL+AwMRxbq/e18SWbFE/TJYucjccni6xy4YHoE+uGqD8q4I2oZeoKpZTl28uX/+Pd
nayxOsBFlmQqVcweV3a1qye/vV80W5fmGBs8CNVkcH66/OrOJ7r/LgkRlt9jpEh7s626ukfDHEo5
V/rWCcR+GW03m2Ij68RdfofOukFgtm1qKMyBDTUGiuV0M8+flx9HtsDqDLcZK0u1SoajlineBE8u
Vkp5Cmcr4pM3tjq+aNbwpkR6fjQA6HRhLDIvw/O76WBXi2akg2YDxsvksXmC3abuXn5A2eLLCzi5
0qKaodvQ4Aw31q6GCjfjoNwVMaI9pMXtt8uLnY9UJ4+6OssETmqdRQpAEXjQGc8dCfRxv6hpA4qU
bRrtM7XUIJ+h8dFErmL8YuwZ6uFuX/7oheNd/jGyT7uE75Mnj0s1j2nR9MfeJgGciL3ckuRDX0Ou
vx8/h6ziiMjHEpInFVTPSo4+P0FHSbdBPxofOpZs8hxhU8wZLMOSkt6bqprdanavulaSPOrxC60S
8F2feQ4ZJcx20TPqfmlQKxGT5Ttb+JEZ2bYJhVMBhdAKv1ffigkzRJ55JeZtXD2qzStcD1wWN4/L
WyTdwUifhAMhtnnyWi3zWtUQLqDjbjv1XmlrrqE9wYbi1gIWSwNHrTFeNMB7Cgb2qQ3zw7SNN1HL
DjDdvJ7j8l6l0WsOlx0t6rwm3qlaC3kVAD1QByaQpWi6w5TBjwq9l9G8qsbZnzF3LgsN68WBRunD
5S8qjT2rkBrVou0JZcOxe10MY9uNEnR7/ryU9oovK7Klm3kVXLOEoSpBPniEVGHd3Niq0+K0Fr0P
HUjuK6az6Y1kP2vxW6VX4NCKXWP/TOv7UkGFmCEjwICt0j0nEpIb83we/n3M1s2GSrEmjiJFOyZk
wmYofM7q6wFaM2qt+lYOMmGd+qltPtLJTiQB5ex1fbL2Kr8iOUR24sjqj5bW30TzPkKRTPqPnO2b
LoKr0sflby45xetOAJ9FnCoVHtUiNQow4jqV5BJd4sCFQ7wu/c05SqeewpZQG7oNMZItozCbcerD
IMt0LqcdzlfRcxKRRGR0VBO4zdIKVvXZr4yHpFclYe98PXHygVZxb6CFnsQ6Lmhr0N6zjvglTCwM
CEXkdQGcBcKKgXFBF/T2R2JaIRRM/TS3XOI8N/xXKh3fyR56FSPVRPQNNZUeKR2MHXC7FqRwB2WW
PbYu+Yyr2GBMtRXRzLIhTZnfZAexhc+Z5U77IWAecdlRyoKW7cxVeMAMjAg64H5BkuLaFrrbg+Q6
lby6dbndgbNrTl3bQ/nyYABaBc1F5jSbywfsfO/0e798tcZOdqWpJt2YYnp7xDig/zQ+hR89g0OJ
OSOgXZ2bbaA4HVT7vA8MG+bAshRPcvzWekpjz7Kst7C8ri+i+C8TC80CGmCyuHWeR3XynMsGOnnO
JG7MNh905ANo743apukfpngD4cvyh5KH/VO20R74DbStYxd2JLAG1T31CTYa7a8cGlmYwio+jHf/
x6bDye9aZWhD0luzmiGgdn5zpYdASI33i+mjAQRK2mLktLz04PJHl+zdrwn0ybuAj0nOc5iwHPXI
CAlk14jS+JeXOC81ePJcqzg09R2eS1Oh7ZFAcW5uvW5UXXt4tFIIp8ypnyhjwATzKnQ4nN4OdL54
oL7X/MFhTkjg1GenZVCicGoKCDK2P51WCWve3jsp2zZ5JbymoIGqyeQYz+MNTn74KmLVhlYSxURR
hbY3ppJu9FxeL59jCJxPpYZctSzTkH2NVeiqOtbkZY47jkya55gVuPDh5Y8hiySrWFUNsyh6MxsA
1IRongaFQ8DOYlWyytnUAOa4uk11wyDrai3Jx5m39oi0RINKn3FfZlBYHoE/UXu3a0FPVQxJMnL2
zZ2suCrfpnbiTkIH7cj77ZC9xsAm/A8v7mSBVdBoSak0STujJ648TIwHUD92G0BqLq9yPgafLLM8
58l57Jxspl0MxbxU9TGgG/fsfrEgz36gROSObzx0n+0V6KfhfIi8ViLxdHZznCy+/P1k8dEstK6p
F9BE+VZPuyQjbkTz//giV9FAsaK6bblpH83sQWkfBmr7lEWSDbj8J3+kcidPsjq5VqL2HQGg75gJ
6FLHqHn4fCBzf1PYiezaPJtvnKy1OrSmIawu50ARVAzphYaS2mqjXc3eR/uD5zChY+9F+15293ZR
eLx9ril7vrxrZN9tdajTEcRzCHDZx6mCCzv9UYH1S4bPy4ucr7m+n3NdawxjZpCuxxErEcaNieOd
Fl6L/K2sn6sIMzKbQgx5fC57WKapt40SSw7H8tH+/KjwgjMwT9b0NS46oe1oxTbovW0EhAaUQtQb
Qn9NOvO4Ko39S/fqwmJr6LKj2Lxu4lw7+nnWbFRb9aa0clV4lGXQI+u768QcN5IHVL+UKi6tuqqp
Jg0AKbto7WNmKgfNGrx2YX8VioIJC4x3XFWH2Gqric53aK2HkQCUpBy/mvVoGxR1/tmNGdkriYOZ
+5e7agw39BryorCbx1gLCFs3GaEiDUzw7M2pvqOG46Wm0+xSszRhwFq7pWbtTav7xzZj05/UPqRD
B70VqCKnFsB/dp69aLDEg4uq9laZtPGtFFMsiEjCdSuNYIFidfX1LPJ8m+ZD5QkKn8tJEzt77IU7
F7EIuqK/KmZxyKIOSiTq/NKnyPLsAb4QkUL1xz6uYTOY5iZQErZ1IKYe2EqJmQtJ9y2dN3bsbJix
m81pB30u8FqHod444GUeqQbIY9qoPxsxP7QmcrpOYdeKg8w1oUHeQ57WdPCcMKMogdbJ7/up2pRK
euxguYbrENLZegHlphlu0F0WhbkFOyRw1fpmZ0MfGinKtOUGEwGJnQiGdvxHNAx+Ndkb0TUbRoZd
S6KtGUERtHbaCC5I1Ea/RbVdpatuenOCRRmMxDdT3lIfWOcru4/3JUSNRyUJYl3/leYETpR2+2yC
zzB2lZtPGHtxjyaGnxa9B6JHCsHi8tqI6DaHQnHSFq8Kf9N5disG6GO2OvU6zQYBOOtc7N8K4+vp
hyraK2q3T2gX+LMWbRsUEr3aKq5tFldJBsv0uEEvp2EYy6T6dtZ1VwG8ktRQN3JgWOJr1Tx6LFZh
+EqLf2bcRqJ9jpohuBxkNOkJWF3klmrULVGL/gjrVQX0F9AVVAGz0hRCJ7qYofE4FMdxHBuI8E2j
26ooE4ySVG5tQcptLPv6PrcWI755UJFJmlCtdyCKZTUDgFcUghFtTDTPsHAvqMJ+wGqbeiBP9WTd
ZxRcOjvbjZCHbnFG+nq6NyJjO04fUQGhZwfZv/acirspeR+mvQaktqgBgIB8aV4A6Kv+TLji1QWc
8NorJQaNU2WbwdlXduzasIyO8tt42I9whFbiwtcbCGeYut9HCZTEcdPGjzw9zuPPvHyd558KbGEF
g2rXWHpdYXk9eNwJBLkL1Oq5O6kzVBza0NC2ZTq5qorvwX7WpHV7eHWX4lk1wra9iRPh6hAsNlMY
6Fb7Tr9v+ej1+s/WumMzROUnJIEAgqnpr8novFSN0GHUr3hN0UxiEGW6G/lD1j1GNApJ0vrIhb2G
mBDEEK9JYkLNeICDox40ec0D1MHMs1sd7KAWXwMy23V0U+jpXQSJhBbmS0k/BJVd3Ok0E3c8+2Fm
9z1uyn580ux9mWh3M/qgXfGgFl2YZv+HtOvqjRznlr9IgHJ4Ve7c7Tx+EWzPWIHKWfr1t+TvYq3l
9jQXs8AC+zCA2aTI4uE5daoAWdDKmof3Dg1HuZQ7Gl9aMCmzYM07CouFY21nWQkDcdGeR6+CcgAU
vKF+UUNq5SXEImY/6xLisTO+By+YoXySwWaASSRvZBaXI+EOjx8oMVsqAF7GXuKUu5BAdPlnI/b2
UMxelzw3I4hd0Xs17LV5KyYbqYdBSDC7QdxB8sPHmTIDSD3n0pOqbAjCW7na8uW5U2XX0EazFo/Z
/NEEGBDdtwJyLwLeEaW4iwo34FK7xp+XllYYaKVV4nbM7mP5Kc5fyvaUpPthDJAiHmwez9Bswued
cUJPAXcO1ScdajlZAftarbVypTJj6SBLh1jxAwxG8K0EzoPEtkOwUypS2Bl+W1hcSljcG6EAe3kd
sJU4g1xZPCEeGi8sI0WBVEP1Q4cdMIw3OzS59TqsbSAdMpSTOfE/B1z9Q/SexnfJgOg0b20p8id8
b3JWIEJzGwyu82C0vy58unmlCEG/5tJWPFWl7s4yNKSEyK04yakElOVxjtJCdvP4ORDg6IqnyB9F
qt/DU7F4INRKjSQ5SAD921D/wveyFJCH/+MkqaBb51JDr/MCYRW6yIXwlVdnXOSqlTSl1Vf5JtW2
QvAckPzATQIj4F9mcCvcWMLoVcDPicqYiAUWWJ9OI9Idc8pqnmPEbBoViEfo769HkIlOHOTygywx
jeAidgejrfyqY+ghXX91fn8vKhCX64mv4IgKsv58NvrIQqc9zydWMEb7EJrZNaQlb3+763H394BU
3J2XCHDCBjHinL2mUJODewMoKiNjlN+8Cf8aRqcKrYmiiyWELZbGEuGjUVDvyKHQEqDS8IaitSvv
arPaD5v6lWPKsl4nwnwfQZ0KSGcO7r9FkS0pkMERbAGeGPkJTdo7SHeDBQMeJYsGc/3p9j1bKgBo
ay4T+XbZMYpoFnpvqTrniuoTQWfp7c/3mxfN91DUmz6PokFNG9Rjw6fwLocbtuFwjwtVs7Wi7Z9R
GVdLScGJNuS6Pk4l/Bw8xZUfFx4jmuqt6lzcs/vcv1LCN4423TOn1WkBkR08liqHu8e9l+MtgbsK
GbZnMNbhvZ74peSNb+1Tcoeb30kPLBLVsvtv/QIKXALSDF2uAT7JVMAl430MESelL7F84QsCOA+3
fd5tbn/SLybKrUEpvOkyQRu1XBdOsgYzkLbz2hyYpiZygDppMh1xlyG0zYcO+pPQyNCn6L4Zy9du
rP1AaB3QNGwYFkCnJj3KzZCYUBzPzcjg7pO2dcEUsQrFeI5a8qBGidOUonzKuPRt0pQziVGeNTqz
nysrzSR03G61+lHqGKVmBmTrFMiRWANHEuTu06C9tPJjMrLYn6wBKFAb5wQCVyGSQJlU+oLk9tCv
vf2RWPc63ZEnoRKUhxqSXLI37pVdZPcmlII2/YGtK309h/t96uiuPKURO/jLo/tvsL5oy8oexlU4
eMJWwHPXhN88QwLkOmNxNSIFYL1gcOhgWZQKXuETpaMI/xnvBJ9zouc4cvjCbB5qazKL59urysBN
ujkuEgMhFSZQmXp12HDoKzHCwJGN4WBA2/T2UIx77x9dcXCiL0tUwU/diJ5tWE7x1SVgKqAzNqJB
BUYVSpPBoDdI6XIX0vshJMJuT+N6IWj1pSiE6pO+G3gFoReaBSRrjM3sDrlpT3METz0J3q8OORCr
8sgjVKugSaL6A2chiChO9SU7gWfAAC/WstLYFbR1L0Y14k1pWw9PWn02Bu/2lK8TBlZTpuADEZ82
cQouobkRrJaT4Q0I4gBsVcWhOIPFYCrtcFx4HEQoGJEu63tSwFKP4aCSAfdBC92QAjntVLIZs1su
7N+jPwoPf49nA64UO3VA8uBLWNwc0B6JlhPjAtUmSwVjwJ4Y67n85lsDUuFRPk1oq4Vl1ynkJ7+U
9zE/4VEvH4lWeno2WYEuuBoEnW7P8/ZKyjyFMJxkTIoAL9kTJ342EKKK57vbAyw7jZ6WCCMgUZBA
chZoLCFdAhGRjiCSzhJ42UNLqlNciAFtUbq3UyRbbg93NRBbj7dMePUOUZAYk5IJpV8ZvSWytUgT
wz4JwVF7zFxWk8HVK2E9GgUsjchNA3KrOuq/naO8lD9xYaM3T4LB/dLK8lSgXYg5xWs7ZT0ohTUw
Fw50ccaSLq28w0EcfcjtF48xyslu70gONKnIKYd99EXepRfYXDFO3zVwWY9PgYuallHVC2BMGSKy
KiCFRnB5LJS3//glKXwZBL7XkxpMBbRJ2jC1NL9MKzbFprC58x+F1OtJUZCij10JIzss6mLOElnl
aRlt9jQP+iKgYfzBsfseTaTRRanEAJozILBESmbPpR8MqcNYvmuX+HoICk/AbyqVmYCkCf2mrfo5
79tTdhC88klAp0O01batVTK5tbe3hkjDST5MZVMXiXjKyWDPOjSDE9UkeuozJnf7CIh072nII6Kc
VXytfF8cp2MrmMh5u1KCzrzFrAD5h/ZYocGhtNLHApJ7jBNw9S27Xlzq3E9tWvTDgMgWuYC9upVs
MOdRE8HwxUZySiS/mJKUrClTp740Wl2G+MUCbKEv+a0/uEsjIAvSbuM1xH7/jp+diuPdCNiZigEq
9oTQAd6o6UsHiZk2ZnzGq1HTehmpI15XkM0bZMwJrf3n6dIh+2stXTnIf5wGW9tGR7KPQT4H55V4
PdxJlYsGAUk4kUKS4geTfcW4PES65VOvg1iPNThZDtbsVne5m3mLhlz4Y4nuWSt9NbpfzZ6ughaR
Uo8ChxBjgZzurvIgWLmFhfqPZUxQaHzYpbACVQYq0F2eshDysQbNoNOAeDtLD6U0oflYs/v68fYR
ZSDB11Kv7mEJ+cB0zPCGIDBTiOPMCodjobCmc7XHcr2GSxi3HqYIM8kYsIMaZ3LyH4KfoFPBeE3c
7gjFHa90anXpKLXj08JxyCvzj+zo17+ACjhCKYMW9Rwvwqe9XZ9lR9pFH6VgVgfuGEMQR3CMS+L3
v9rORsJ/8FlYdH2hFUnR8B+v0Ep9wGAIb+ugXbUT3BfGjUZmpx5ZzdDXatii+D0KFScWc6WRPMEo
pfGW525NEneC5zEcgp+4KLO1iaCAhudblbH8wa9FqOuRqS+cdlpXaTq8EcmAvr3FgRX1ktt7lTUE
9QkThfBaNALNE3UTwLCwaVkq1Vd53+tZUBeG0GQZT4Qa/Rqv6iXfjPvOw2vQG5HBNqVDZ89Pi0jl
mJgTI/7+TYj6/eWoewPPNFhKFEvDVaUgUxXBAXW8S3LFVAfDEdt5H4JqWo8nksp2HD927QT+bsmy
cGHtUupaSaU5GhQZ+6dHOXHQBHNWiMuBb/HfviR1oSSVAaP6EvDGdZGdN97QJ87tEa5SoddfkgoU
kzZMm1nXF/G3KsdVjHSMheLui+hq+I4C9AgW9auMUZD4zWXx12ekSSRZgxJbHMOxHrJX2+Yt9nM7
djIrcL+YtHep/y+MXhjngta5S4mclSVK9qdpKxUmvIgsFB+fZkuwuG2yW3zCWQJbjG1Cy9ypxaig
ULeAWdduNAMaD73qdfyv29/w6rwkRVUVUdOX//390tA5LukFpZBPQpNus4F3VVAXbg9xNTEprsag
jl3SKY3KZeDlhwJvwwDlPkzFz1qtvMqITrU+2f0M1VOZ94XBeOv50Ls9PmuK1HkLeLDW2oZH5jD/
RdT7To3+5KSt5kedNLTqiPCJxhpW8wkGg3vUbBlLeHUvrEagDtpYJnKRiTn8M2xV3gbxhLosS46U
sUz0qUIf/TBMwdLJluKpUKZWXbEul+tvhe950KeoTpUiSVW5O2WweECTbeTyP8IF+630CKkre9qJ
jLwxa1bUZT3pqYZuGpCN9bw9N/Ium5WH/7S96HL6MORDGaCv9iR18C+dG1MIWfxVadmi/8gcrdZt
meUqtOObOs4qOYkvVdDD0Gtw8ka65EiIb7kecjlcMD1m8rQRFOUiZ8MPiJKWLZJYiujlueAPXWzy
UCtXOAQmEXEFxbgf0X1QB3eh9CAo4b4URqfRQk/llYs6TttibnbVnMJ4O/O7OX7Kmky1pIDbSnJ4
lxLItvEJ2G9qGTKeQYyNrlFw1PBzrvcqZC/RaWKKmuLEYbpRalY+ZXnw31pPCpHipOyLdsJ5gjw8
FIeadNeQYp9qz0lWgYrXbYdgG8n30/Bz5OvN7f1y/WW1+pgUHtV9qBREjxZrCZB9eAcyam5ZOpVd
bVKHVFDwuT3gVS+LFf5qFD6JNUzV+wU9kv3own/HjUe/htwwODecDRai+DjNCMFUqJDIblVvpcdE
P/fjofQiRuwsszYyBWSNlHboleSiSyF3b031K5pSP8yjQz/n227O7qW08WO136FEYSvCOQ7vIwEP
XLmvfCUcwTUe7pWA2xSTBiJNyh8knbwq4HO1Sn2oZmWvFvVlDJAhDpMPtea2iiJu8rb52cXQhkIe
cFbh4APPjmmATkKi7vWck3ZJX3bmpGTirpuls0CMymylObEmkJtgxeROXf+RdmitipF8NpOWMDDq
ekT8vSNoKkI/tfDEVvGBalv3Fj9kSHspnLUIgO+hCmCPr3Cv45fuIJYR8/Lp/3kQDAGGZxCO5r8M
GlfAQow8E1RZiS4kC11BlN0uPjRcDEWV2NXAB1UJSzD1+gn/HpGCMnU2SC5rPTajFJrQDzAh8mUW
zf3tPX8d9r9HoQ64Gqr9EIedDN6Z6vDTCwf/uNsjsOZBneKWKEnVEjW6TOFl1Gdz1jMrqlkNGKxR
qKNLlExo5Rzz4MI3jb/jlMWEiiUT+Jtr+Xu1qFNJSIM8V4dv0jjtfhK9/mGROYgtspFf4p+yDO0B
ZpKZMTOZKiqRgK8HLcf6dVsYSDoI4J1F1EtG57OZwqlEdfkdevJuf7TrLxbpr5nKVCZYBodVHXi0
SaQvEliFyFaikfFcv6P5rza1Sw/J09pT71hKH1cN0MTVuFQYgk6dWRsNrPCI7rtPrjC/atfQ2m8/
pS05t0cYjs2goNuLJcy/aIK7jrvf86YyB1HPzXPGIwbu47t+jJ4TBWzcQeh2hg7qe52nTqOLz01T
nctEcqHYcA/XA4hgNVCljV/7HkSPWYGZ8VAxLifGQaWtnKZwKMRmgQPUvk0wz0u04zO++bK2NzCO
NvMdZxWKr2TG0+1LJXkpnizV6GKju5PPMov4DZZ/rzSFPCWowFIwTMYpghofGp0zs3tN7cD+GEEt
tnKnfIQ/xkl10b3OWErWiaIQSU31sOU1zFOAMoR64FBwm1glzKsEqPVGpgCpUIdaGIV0uRiRuaim
WTIFDmFMz/2o9QGGd8WhaeZLRg74RqYcoblC0Z5gDAtjHu21LI+kelOVjxTk+1TKcaNq5u3PfVXn
f/0LKTCrpF7tVQh/n6ZE3GkVOkwDFZ0tUZzu9UjatAHkMuTaCuR9O21I7KUt5OMfCgQRcdSZBBIi
Itln0JeOQXYseUgatkjZ5pqO4/k8Kz8mDuED8ouZeifDOIDx65dfd2OzKhQshlWZBko/yCe4dtra
i/rZxyiggIh9/h8uLErfY2+WP2UHBJR4t2TKa3QOb4KP8Wl+k33YYjJWlLGvFAoz4VkUJjNMM04h
d2yLrVE9pR0jLmTho0LhYxUKHAlIC9M4TLvVfR6peOQGFbfxBFgtqX7rSBb8Z1Vr+Al5OY9VhPxN
UP7XsaV9lPKYF+syxXXUu4svSbyVB4jHqCbnoVTOm6yzej2H9X0h0Oa6mqCIILyjnR6sdMQ/xwiO
7f1u+tG55ZP8groZ9NdYiTPWh1z+fRXs1bKaZIW6YC30U7tp25YJRF0/bu/g60nW1cwoAGwNRU44
HqMMFjItsiWYaKs5wwTMBl/kyI4kWLOiYU8mnJAoGM9QPrIIj2H0N3DVn70Yv/cHhXu5mpKSyFoE
0+XM6pJsp5LM6brAQrpKFjf9LNrloDmlStwo5BjIfpWrvMI0hcK0NkQXTgBzFoQPMfpLnNSO0N6J
aXr/Y7vCjNZF6zSsuitT+RE/3/6kyxe7gUm08RIXznLWi8CkpN02rWRqOINQeDV+3R6GdSbo8g1X
tjOfQqgIICBuCRKee7S9WcsMq43kYf+g/PpHrfqrpVUp5BkJ/KCHZkmA1j0kPDYVOrIY82KtHxV8
Nag0QmYbj97ajh6gepieG8yLcxo7hwSBaqZoFoFWn2GzXnesYESlHlt5oQmhvNwmspcbHrnju71k
J+6ypIniVntlG8ZOf4RiSOSwbJdExsGkU8tc06nSWOFzZpnXObON17rowJ1GeA7spazbPsEl7Mte
oHIEpzwG6Jo6LSLGxGbWlxlhJm21FJI5GIhayafwM92MWIpdcq/b8OsJKng5wyYHredQUGb1u7KG
pbFp1up5TrAEbfbAR3fd8PP21rqqnr3evRQsDSMaTScD7/cJr6jIItuFWclZw5k7QrhBTZxF0JO3
R68NreXsqIfxx5BY4YlFS/9Nkv8vgKTbiNEvVpRGKEJKzkYLLGhD4TbYKx7MJLYsCUrWZU2nqudQ
RQKogJ20jD2dOb3/0djkjA7OfyFaytjFdMoaRgBQ7UyQFufR8TrfpcWuVM+3vyIL+OhST5VymqQG
Akp1lb+8SZvCyrwY5m/xWfKADiG8xmOmMspVVr+oqbqhGqqs8nQXitCgwV0oePmEHsHPsAGpxaz3
HUx7P8hsxXcNpL7RCGuiaerL0alqneIB3hyjbiVvKOZ/9m8g5e/jg+KBZrQZ7iNm6vL6yqx+IoXO
lTShT2acZAjeQSyEFB7cPNHmC04hdOBKM3wwtiNk/Zi7eYHkf1x5q3EpyA6qTFHiBOMuNuyaaAez
Bc1zfBPe5br9Up9meuOxhqSwGqbw6FKuRmAFbonhrT/F28W1NdtDTK59DY4sssT1oGI1x2Xnr8LB
YDZiowpwOfQu5ORDMGsB0o3VVKbhNG4omtmm2Qe13W0kuOuwroer52o1OhUmdnzE68E8Y4V70RJI
ZAvgTuSs1OpVAF6NQgGwDrlatJAhcELpE5HhL2n+g16/9RmiALgjsjxx2SifUjTEKt25AtmPgQ7L
n7i1F6ngLyVzmVWaIqHRFmKWqT54fa3squp+Ct4b+TmaH4ZxsUVAW81ceYXYW5P6k0PDXAvf4ToU
LUl7gcM941XI2j50u0mH7DgJOcx8ebJxH/qnJluk9L5EA/FwKh6EpyHwYE6B6IId9V9nO31/WboD
BR543JRUwGX5gEweuhiGp3lvuFB22pQ7/j5Dkf4TOZ5hPzxETuAkFkt/9mpUt/oBFDRJWRTXM19X
0C7MNlDPc/mwea7jS8IUrmeNRIFRRUY5j7oMLuDoeD80qTnbmRO+cpCw5tHQby7vRX4X/JFu0mpv
0w0pfTolcIjDF9ZgLByOlzpkZoFZU6MwiJfUstMGVTrxHh43hWl8GJHdHQWoy7WOkHsyJPwQGsOJ
l3GqGMBgUPCjpE2bkw5zg0CDp6SHLOLd2+eWAXC0CDL0KNoqFQBwfI8Y27jEYumIfyI8tf5EFPxU
JT/UXIornEd5W5UOJfRN5Up7vz2V6+mZ1V6nIGgWjUDRJ9xN05Y7DU/5HmIlW8ntvAIaEA7Z8PeT
Oz7h4R1/sJPXt/eIQBPES3CY9KbEHFXYhutjdQq6Q1pKD3rpM6Z5+wpGUezvN+IiXzc0I6ap93b+
v6KEle+yF+4AirjHbqO7vUUEmiKuhzXMv6IB8qcEykahOSV39fDAmNRyxf3++hBofng88bka6Njp
o1tv+BFqE27XI2oe/d6CeCNcxTIr/hF3m+LE7o+4Xlr6a+cItF2RrOWdmCw7R7pXL/Gx3y9dKIHb
vcDiWHSX5x8LU66/iVZDUpgS9Tk39W1SndIN4hlzUNBfXaonSduKslny+9nXLDC5h31rjRA5mrdE
35a/DNHtdBOmsL9Yj8/bUCPQDke1rKWBCm73KYbbcUIuhiIywIw5ZSrMIbC2rQUd4epgaamF5OmE
rvLUDUNreW9DZPKAkA5+Byjvu/UlvUzP/QE6HjA9YIV18tUE9mr1KUTqqjmRtQ6ntbXJUQXNEjJF
dnEH2/hTkNpobmzc7pO3cuSwZSv0o8yVDDjXudDBQY7wrbEqq/XJJjkqn4HZ2EayMaoPFMELs4TX
1RuoLP1Th7tBtwbRTo5NYWqe7Ko7zmblhFm4Q4GeEg+VwRm4m9Q525dwvyIKgVYisYNEYQRTjDNK
0997LqqDocIZ5UCVnj4a+WPQt2N8l4eft9GANRCFcF3Yco06ImipwQYVpQ8iQ9m+Kdw6Dh+DRrVu
j8Z4vglfD/nVEyOEik7BLxFED96J1GwM0a624y62WidP/fkJh7FBcMj6cgxc/UpRr4YVm17TpRix
oda11tTxn5MsuFEVvvzH6S0nfzWO1hmlGCeYXvCIBBd5BJMB8my5DdkszFCWnsLA4xF+subH2Jlf
y74atzP4eTRqzC9C0TTKoF1lpI44D7u5S73bc2Qc56+C+mqoUYplGY19S6pl3MOs3Zc8qKz7/xEj
vxKZq2EULeDlVMFK1lzvBGiFTIvcvT2T66XLb2T6etCsxtBrLhH5CCAZbeaXAg961Al83YMi5P0E
2VFXtpXU5hFvzq8laABWbMt3t3/C9Xzs6idQkNJkYDx0EaYpe6XhNRnoPsFWNFAjWfxoWmcEBzb3
VLh9wriXlWFg3ENf67OaPwyT6hJdPdUJSclHGRgaxSyBSNZ1T4sdG0Vb1VpOKqA/hE0eJAgYzr6M
FOtkD5FpkB0/72u2n9lyqdyIcWiR40YcjTSJUb1r4U837kc0nywm0xySV2ZgonqKX6C7pRUcJ1Y7
A2tVqcdZ0SPFHUtY1UwrajNvOWjxSKzqE+PAf93/q083iAkkDHmcQmFJAPjQH2usxOYcCKEhhqvR
5ZI7S4cfu9XuOnnwe8t+ZflXQ4ucBsLuUvzpwQ8zRywiOAxW4CDNm5qg6sC+rIZsDSpRh9LpHUiw
sQ3MWOfmSwt59SM68O6IFMEnINr3hslB0NCTnQSKOWgRS63mJToayEHWWAGWegDr81KRlYC8i1aL
6IcRloGHfaX8uo0JjEQG/HL+fonEEtoZJhAKlm4GyFPZgehVW4jgkf+v7QcfkCU/dxvtTfsFGmCX
m/81GQddr7//Bo0r0kwREBZkCg6qCgjMZysfJef2XBnvSIF2qhoFkTTZ8lwFj31yNPlzgFLb/FXm
Mywo+yGzTDZj/RSJXgqOTu6lTuh2//HISlQQFEpIN6bC12WjO4nyGrQsKQEWDkpUcqiE0ksxw3oX
+ePBqWOnfijd0a/sZh/HdrRrkCtnBQVfV/ENEKS5nHEkqwUX6hJOqn4BJSdFo+Gx3SB9D6Ro7DS4
5+3lVmMlkhlH5KvMsDqcURIrbdxhrosDQRHlFsl5RhRynVTwjUIS9aZLa/Q4d3JV4eLsnqLwmP+o
rKWK2MLA2C9DkPZYDA0W8EkLJq+mZZSAPaVC6hiG7bXZbkKkwEUvfuNTM8IjJcOl0tV2s0lsOGcq
5uiAvH3P+hUs5PvqDFj9iiZUINzJ4TE7WL0tgyRSqQMeIRAM04D8vJ1fYlg+pMeWwBiGTVNhXKxf
to/r4Ueh0hKjX4AXzMVtuCO7aTTJa+/H4IYiUBFRMzILe/IhjszqgGJtLAqVYLbSDvLyWAnG15Ef
XaiLMuhW1yuJ3/uKZqEmKmp7lYTbTYHwrhX7SDcOoJ+qpradHniflZtgRNM0/bQaaySdBiR8Ijmz
E+Tq8mFPlCejdaX4bYkfJMji3sZckZHUkikoCubJmEYen1B/7XBvL/soOcuXyRItuEbp5mwuDozo
fdbvQXhDR5uTbqOLtrn9M1gnWKbipJmLpkgsAbpLZAgnNbP7Ba9TCEaprvzOTjxdjZh0ENpFQ9Jl
+StNsdq4XJtHKiwu8aCQi5ech4NIO0Gcw/ALGIrfntqCPf/A3e+haMpem4vToEdI9CoVlFrlxGy6
bZGz1m/5TLdGoS6tXk3rmhQYZXST1hGdyqt3/XbWUN3HA/rM6uW+DjyrWVHbZkyMth0MjIfbJDyA
dbQklCBQLKP2GkD5/RxB+fe40JXZedHr1+dqcHqzEHSjad3XZLM3PNXajeD3ful7ZKN5RWP/C/ma
q13dqyEXMFptmLJSE6GvEMdX6MbNQvlNyCsniDWLK85iCl3GcoJ7UWRzecBq/7iKc6uhqcst5BU+
yuZRAsYPDod6u/CeWS1czfB2WdQWIEX0fnvLXoX11YjU3VYXE5ekGU5HKErHJNjliydBxENiX3KL
5qJDkPr2gKwpUmF0RfokHhaqAVdIL8nQ78KUt24PcR1hVpOiAulQTEkrtAC6xaR8tiEpD08R7FY8
PveF2/ksWhzr3FPXEwTAYy4QsUk5Ib8LUglayMKxIKwu669L4cbJp+l3sy4kpFWD8qRrAu8KcEJV
+8dMIE/cFB/13ivT946867rfhqEjTp2tFJ+RrmwMPfblWtnncXHsJrIfC68B6DbuVKeQz4IA9txY
WTJuBB3bO5QgYX+cqtQ1hmwXNWcj7f1s1Fwt3vKB4NVV4ethZuYZZLzBjp7zzEtmhUEEZsA2TQHU
ojI1lBH7ROK1nzoUHKTDGEjP4vTr9mb5CsBvLSoFb1yoGLEoRdVJSoY7CF4fOe0XV3J+kl8iodl0
xSmBzGR+HgwZjWLjxoAfXyFc6ha1ZjW2JfHSB59Y1AG+qrxh6clrzIVOBW3ngrxPsDNSJREegAR+
M8d8+tkKvMWLLQs5WMtF4WTdcNHYcx2K4B7XOFpncZ2lWqHTBtYInWOHqywNydZD4LC9Q68nd7/P
G00uDDSIGRkx9v8M2c895P9xQ+Clke/IvthnEIK3etTMmNScqzHUalgKLSO574tBwrCNQxrXiO6U
2q83KCshDk+emsmNjghmjADmR+6CnuzribXqFHoaqlYH2nI1EtLuUzinJhXkvAkeWUHCwk0GUqs0
cMZBHGZL9JYOsJcU0J2LjG99IGhCgO8hmc8dd1+hM2cReYeTq50Li9j7L3S32rL2rCWvY1FYoMu5
wNxZwdsswGNU95WKeFl0l8EFqtUguzEeeeGkBS+tBkGDBo6D4wvsNoX4WCTEkqAVIzcvvfqUwNBC
qS2+HH/2AgjrYXtXlzDSzqFK1KiDL6fz4+2Dev1Vu/rcFKpLoQCjguXmyAL5rIXQlJlUrwllr0kS
L8zzsyZstCqwZGO0y+ipqRY/UqsUOLMN7yadgU/Xk8irn0OBfk1GRSgHfPulvJWC9zahvAVXENi1
mMTq3Mmt36AS7/EumC+iCTFc1jufcZXS5EdNFsdgHvELQlgMDPDaCFl0RNYIVKhZquUMuw5gI0K/
LVpMDlB2tcke2q5O7RmgYlTPtz8ya0AKjJOJEK0heOgZauNCy9Ihg3t7BMaRpZv04wZKOUmPXSRI
id8Jsl1z05YfBEgSMqQaWIHzl6ntKpBMKoVL6hSTiaLIT4hiZZnhR7lgCUF54IPmKZGQ/UfeeCtr
GUxpjd5KwN0y0vkNJiDRbuYL1dKVrFlsY+zby3CdtPW9fen+evzFqa50o8T27eFmHaPvHaWHpdEl
OJU7uH/Y02axvHXDZ9aLgoFkGoWayoSooV1eZOIAO3WNt6bhB5w0H3qIRJF3AQf29lyvF8VXc6Wg
k0g5F3c8LkcYL/YICHMXjj7wriFOZGvHMLEbiK0Lh+qcbkOozqoE2ni5VV7YSXRWaEp34AsT+t/m
CHNXTqVoprMrQbFGxw/IyN6A+iBxWSjBCE41CqdgbAP6qoqkHC9fgjwzkxGMB6aWE+MuphvXm6kI
oEiBeUlZuk2SxJq51ueG9kkgR71Geq75CCTWW4L1OqR5y2XZkUStoP/zVVUGIXmPKxi3v2wiIbeI
ObKzgayJUgjVwgQoipYrX5Q8tPE6ocRD3TS+IJ3tK+p+0vHeqEbWi4aBizoV3lVCF82FrEOAc7Mk
axQYjFjpTvxRo9CyNK/izIDMf/vYsMZc/n0FX6MajNADwieFURfcsP00jx5uj8A6DbSIfpEYcTzK
iGkW+cbGkp6Jp+4bW3brbYQumIBVPWNNiUIekhvwCuIn6ZTuszdUjqzpEG8NNEZAlHMxr+WYKXHW
dqGgp42LNOEqvOgXWVphZziDuzSWs6rmjFuNVq0XpzDquOVbCWUKe2g0EE0PkxG+w4KBAaasYF+n
8IRMjRLVBS6OwSJHuD9502E4Lrqwst3EkKiA3f2/6cpkzJAmGUe8JHZVLkmnIIPVQSdrZq13xjGV
U84WpsmSK8WJ+vlOqluEpln9jG5vN4bJcofMtVkp4t08dJ5MigOk31T4Jc1vHfyTjEF9K5EVteaA
vMOPFBLFjaCY1VyNHt9yiccLkqVmUGuEJQEevWEb+NGUcGj1myADkhOrjWJH0crXUWp+osqdebks
TH7eTKmdB8Yd1413fVcehTq3G9joqAMx804yq+4sqB2wgtvJVWt1bfY2wh1M5PvToMMTKRw2Pczk
sqTecVJnZ1z7ygNHm+wlNN7KYXCMLIdx3TnTmk3ZhP6gHvRgO3OfnNJZen8OBXeUdlP5gODDjINf
pfKs5OeZoM//x4Tat975A8yYUq8gJwn1+X5f1LBcanQkoPcpF7k9CGOieIeQzK4FGBV12QYkZxOd
S1mZWNEEmbVEM7UU/IU9N93F8T2SAm4G08npITXgTh9wZiEgh47FDdFTPYdu3h6j2Zur56FO7DRB
You7VOp7gEQCeiwEF60vDFI+C2Focrigj4Ix9jjxjRNCNNUaDuF26YQiPZqI/82TcDnQ/0gnGLwq
87piGArdPgxfrSaXe1y32Cn2ZAx2oz6nlb6dyGvWs179V1OVq8EoiI6UVG5bXSpP6RhBYv89DMtt
PD8n6rmFnkrVQYhEOlWNzhp3iftvTZJ6eVcRCHHJ8vZJRu3UyOQ45YmV8r3Zw7laU3hM3K3gRzuO
iz0eI66+Gj6uJk1BahlUgprMS5Wx1axYKLwBVbA+FzxF1/F+dZPSY1xTV7FnNSL18qyUHhXwql/q
qVLqznuR96fj7BsQMgXjIgEHQ0EBroRcB6vj/nrtcTU0hbYhJ05T88WbQ5IDAvvwPbnMHxPS/uKv
zI+dwO6RhDfnyYHto1X1SBS3Hqtkw1hxOu9YqwLYD6JSnmpeW4gBvkK68/+R9h3NkeNMlL+IESRB
A15py6mq5FqtvjBabeg9aH/9Pmo2RiV0dWH3m9McNDMogEAikflMqNeRXabAeOQAbop8ra7e1B/z
5st/swRhZ1gjgXEAH4VkgFwZQu3tzyqaFZfJoXYjR0AkI7/RR4eQ1O/ql46lq0jESxnCUTIXpB9X
c4GLOXFJnNZ1sEUslfrUq7tllJxFhrM2rCAaUG/n+SinlhsZkX97loJ4xNfmxjRlcgXe9mkxjF2K
2m5U6YA67Eg83ReJ5N4e7Tr582KOXGSwlKKP9VU1th1jvGafBqjLLZDOmMe7BReThESr6l/TfLVU
jSPv9ujXETQXo68H+SJllZWo7YcV4Q5M0u+yD9LBzs/zd3Ze7WFMj3lQWQC78QtqkmHut+AXi8mU
1+tUFz+Ci09JEsphbPXkJG2QluzqJ8AL2RNEjfwV2Neaex2ZZiKk0V3vYF+My0UpbW7AohsRpRj6
880OzFG0jhZn8v5fQoLofHJxqU/KdmgT3DzDPHmzuYUasWDjCkbgq1tjN4a1GZr1qQ5rP0/vpKL8
j5uVZ/SaRZbloWTU78Q1QCrsaKduZZ+gRi5SAxLNhgs2SqMpGVtbw0MHNna0JXEsCGdX3/kfn58v
bPUzVYxyZeF1+n5qFHuofyqpKPu/XvW8GGWd58UJI1ObytHCCE5YfQBNGNA/tu2OY0DeYNLynlpB
HBJSBsm58iXXeBA1LEULyQUYmcndwGq1PiW66cNR2La0/HQ7jIhWkosiNJRGg+F6O02wiYxJC5tI
H57xm9ujXC8PXiwlFycqGeW3xGQW7BqMGThG4mq/QFp0NXh+QnANTd/qqd7FO4C6F0Fh9x2reSOB
48tQoVEn3bCirAcfKKaZOnAZ9yCWCIvFTXVchbGyIArQ2NeDBPxJT+sda9eBpgHVeLGZnujW4GtU
pZWrIVuBY4ui3SUK1EvKfTzvoY997KPXCW0lOm/C5YtIB0d0YfBlK7CO44a0iNXpwQiUbpMPjj7Y
RPdWdjkkrJ3iqTWg526Del1St1hX4H+XZfvYDHwlSwV7z8oMSKGj+Dj5Kl5MdnvWN3VsFwH0XRhE
c6bvBFbc8AX3RWAkQY5AueBU1iPN6YIzpQ5vdHxdqs5Pk63BNm0oC87WdeDnxUS5JChr4mRSdRyu
dwspWOcGjNrT3nBBNH8qj8Vr5AAR+ardVZ6J2pYgSApSMMqFr1Epx0qXsNF00uxN3bRTggdLe68D
9E+aLTULe8gWQclEkGjyVa7JiGNdXyuwUvGcjYmfjNs0fCbG7BJJt5k6C9Kg62XRizXmAtgoqdmU
NxiQuXDIU2d7hbOtEgJL7MRHWPruoOnp3g5ngrhMuWiWyRq6z/DJPqFblGdmQOp+e3sE4dbhEhw6
QMW+pzgjCeR/jmsdtHmOfrXlhq7yIlDGiE76FobRMCx/EUvoiLYOl/HIlTVlIer3J0rkr8iz3HYp
PMMIHWNUg1BBF9byKlUUqNejdyNQ82WvTsphlG1iziu3Hoat47G7iyDXu1GOsPucdpBMD5p/wEHm
Fm7cWJq9mGMv2lF8GSUHugXXItI9eWcB9NobKP7YWgp203u1NkjYPga8WHBaBQfH4uISm6jaqFWH
GzL+XmiDn2jnxBodqXnuCbS3RJKG14tFH+eGt2WTZqNl8og+0QrAH7bsBJCX0/6G1817xm4JTcvW
YHfr63LhCA/ctJ/WnE0NeiUIgz5YEZgdceCddoASUhAKQoPglFpc9kQ7OcoSilOq0000VHZkiEy9
Rd+Miz3mVJRJsk6JEeXYzigYaqd5zB3asK8EvT5J2vy3sMDT63ugMGJAsNYmAoDui2tJTn6SPAIy
KGXAfK1ygQnaev058yN4cL8Kxl9ndOsjcmFprhd5Fc0lOKKL3x3Rg4pdAibDqpsL74v4Dl09NxJL
eolCAxeQ0takYFEgIK0uPxqU4FpA9/zeRa95p78aD7en+c7I+Ps0DZ58n1WWOVUmkgTmj57sZV6G
7nB9UKD5k9r60Toy2V72LUWrz1HP0LP1um0D82wVYEJXu0ufk2oLpfi8eAMUoni7/etufwOD5+vL
AFPDCQfxCU8Ss1BsZex9qRw2XSz62rdX3eCZ+lOxDFqeICbV1jZMVEc30Ldi4CAT0581YCLyL2n5
PJTgEHbML+RWEBPfcT5/fgdNBladEBMWkp9fYEuPTgUADKj59hDfN2UI+i9rcgryflTBVqrA67LV
HyDDOkzjBoJg/fRzVBWbFbuC4LVGv9YpTqVxWNhWTR60BYZehDpG8t0YEqiDgYZb7fP4UNWpm86d
Ew+/jfAu1KivtdtQfljMwhvT2J2N2Dfq1m6HwtaKLGjZ6KSzS+mdhA5zbd5bE3oDeuLWxUuWP7Hs
dxG+jvPgRHNqp/UZqt9OZlhuWnk0RCRi92NPXH007cximyrRvR49pvSY0/PUW4Ia8l8eXx+ruH7m
i3csDTW1MVceHSx/AoDG3PKRIde+0x+WAOxL1FJBIXweOyGN7C8v6I+R1zvhYuS+7yqpWZmfzCU5
VteGYKS2M+5hp3AmKFMNDtY5eepAi89tK6gQtUT8z7+8tz5+A3fv1Jls9EuF35APsRtS05tzaWMy
dLAVSI5lriF9G9XK7bR2Q9lk3z6r1++gj8G5O6heCk1TLCx93XQBjR6VcBBcCWvku3VEuDsoydKI
LRTcU5qEd+MUBXKVoPCH6Gwtp8iAyZuUwXdVyt3bM1t/+a1xuRy41shS0fXTdjNoMPJjNOqbrny6
Pchf0uCP9ePum5ESBt5esmYpii8BxIJnDKXe8ALElKvaxlu56dFCh4ZWUISuIUJX/+XN/DE+d+9M
2tTQDGSZU9hmdqq2m2F5S1RzB9Cg1ao4RHWxtwDqjjNqK72+HbDNK6CeiBEHPQKFTg5dJd+Ttsuc
qi3vJqUFmwqExtvrdP1K+Pdn8gxDdGGzqGrXPT5NviL/Mum3uPqiDb2gxbgu942PznMIG0BvF4Nh
nEVWnDQKd3IKPfkJ7N+k9JapfQwVQfvt+nP9Y2Zc7FoWS7GSNge+UR920E7bDe3rPNyPFko0mWiw
6/1+62M0Ll7pdTFL84LjGn3pfxs7fRPrp+Qu9KMtfcRH9bSXNDuKIGKCGMEzCaeoM0o2YlH7GhVs
dBKLTkT4EhxWnkioKkY4FgXm1YKGJMN0QNPsGD6JPZh80BhRvBUO0v9vT5qP1eRCU92n8BhZMDHA
Xl4Ze2n77Lmbo10+5w9DigwKaji3z4Eo2PPEwYmoWTIw5Pz5od2STeQNdrKFBA7UxEWNQtFn40JT
bEajYqx7BUgwh7ZPRmoJZiPa+1zw6cjULWaE9dOp5APRRiWYzTVHS/kyCUtV6zm6cbJ5SuBSGEtY
rOzgdGv+MP1/JJZ1ZDzgl4uRQqKUhKcEMrkNKzNCZrlWxmJHUpzlJdwukb0EgF4gI8l38z7/pUVi
92xBDOOZgVVN9BBeYkDvETmxe/ISQX0qal9lqd02vWJbkcg05S9dsn8PAs8CTKVFNZKVBaj11K0b
fVvBAc5YnGGz1Dtc1Xnc2k37w9K+NCiHS8n8bFaQh1RVe5C/CU7IdRjFx29Zt/VFSmYOeTt1NfKF
RlGfB3ZO8VRVgElpWo/oO2qAJMNah1j9V8HAgvPCG1KEel60loxFMO5N4nTHVehzghyyfi/dK14K
yrvu3h5SEPU0Lv7MctW0UDYDeCLXdxlkj/UCM1x+3B5FtJ+4RKgnUj6Fa/gGFea+thY7jqazJO/B
SQ+ymW3z9vn2gH8p3Xx8Qi7ySGOypEoLO5dxVxyH09r8TJzwMX0oXIg+orlxezxBcsGTSofZXOZw
1cLQAXUtysmRh3MzPk4i1VLRvHhKaWVUYzcrGEgL0KjpAbT7546a/cX7fxEU+ksX+d+F5D0esk4z
FGMc0fzyFR/ikh5ea+VeQ/8BuvZBJZIM+Esn6mM8LplJS7Wl6aqJpkPZ6xy2tqbbGga7m/zsuMDi
HmDtzF7tgMzZmX5P6o6etK/6spndVQpZVMYWxSUev6VZ8txacWQiuwYu/rvsdTqWHGhbOBF1Tywo
TvW95OaCV73gWuNNIGbUOVM1RE4dR8NZUcudMjiN3EHjH7IqtHi4vXsFQUBf/34R7xQCj9ksx/E0
x9Q3K8nLw+pY5y+3R7myleg7Dk5bVaWJysu+h6G1mItarKUStDdXV6fBlr4v9xbEPPI7kRb4FXr7
5+G40EagGxUzBvuHfFs/gY3DDvJu9Ey/fqwcCssAT/YprMyc7KxAilx304MJtQLhBvoTG/f5Z3Cx
T2vCuQv75h9iheaULuTP/cEjXuKnAg6ScIW5qKfEdVnTGVTlFYebfl3hYD96aOCs9JyoE+zRPy+r
zxPjUq9MH8Owi+E5XUunWH7NU8GlIZoNj/iA8bsVZe3q3/G4+GMQ7XSvOYT2u7W9EFn35xn4NBse
+4FDlS19y/CZ2u0MAGqWw1iiKERfSLAbeEF31nbFRMCOPMUgxkXkq9oXntVOXtKbTlwPttGNbkO/
R4YEc4RGkCxfadt8niT5fNBj3ShzeUYFPvoCVuAAf222CTdmZ68yWBDd9M3RFp1DwTbhWU9Vrsrm
OHf1ScmBeMofiiHcCgLLn7fv52lx8UuPDDnqrXbF7fReA4gACv7GWd5CPrJ3V8E2yUWWbNTC9vGV
6/jzyFyMieewzKiJ26pclB8WO/XFj5S1j7n0OrPGlgbdVfPwrlM3Nd0ZbQOVyKr1b8/+inPm59/A
BZikt6i1FDgm0zJ/ozCDhEASkEx3aVKB0D06DKRQJf2imUnsyCGzK/pUWc+ydZ/Kw3ahpdNNW7RL
nCnrvQy1MIJCQn5cuh8G5B1oGe8ys+4dVad7WaawwzRLzVHT3PJh2Ij/qpDu1TK8axlD3VeD1Xa5
tUw4wBaFDcf4IIqgNw4gPiy9UARSnBxbYJHSN721YDkh5du4E4JkRYeMC4NjHCq1AlduCHDrO20Z
vy3WWujedYmyL/MdaghuQX5JMNvL5NBWYChPobhSGOcZQMC8WmCPcTD782BUd7RCklMsgm8mDG1c
7OylJlTaWqpPFoDSU/doJee4oHasb4umdbWs3ETmYk9U8fo0i2xYIwsK3oIjwwNd2MDKalnTLJJ2
T1PeP7XaD1ZFsGzb3N6eooG49sQcD/oSSzj+FhCt9QPTum2exWjK6P9xTXnUClAkU1tEOAcwNG57
5x8XacvRNfC+FU9cNRcENp6DZRQhlcYaUYcu2j6UXWJFgsKeaO3WX3CZlwHr3Q8KdklkhruWQPNW
CSEeqjh91gv2w7uQ7OfixqcowoNSwlxmeVRhQyx1EgwyGtB5vqOlfq9qewaP+cUadkpSb6uucm/v
kCsFqc9Dr8twMU06ZuoMazsMPRqPU/itbw5RmJwta9moE3P1IvWoHr5MRhTAOEhwJ4q+Ihc9i57o
8bIOnobxtpsUd5m+356faAQuGhlW1pOJYISkTTYdqcFL8G6PILrXeQ6WpGpjriTrNQTN/9CjeDgF
q5y26UwhajfwVzP2/wuT9NN347EovZbGNAdf71Tky1ssv0R19LORRGgpwfLxUJM4LAqlM5Gz9LBH
ZfBiLYQ2XOsXuLH3eVxJXIdzmMHd+dTvwm/QhoDnbKptVhEqGJ1sJwhIrr6cKzuoE713RZ+Ox5gM
mZop04RPx5jp5rX6qEYnZvrZnP9gkGMwdWtH2MsEeDCb01+SCWry/K2I327vINEir3+/OIJEbpQx
qhGlTRwwWOHCz5UG/20ILklT4NaTGymGkNS3BvyUSGWCzosgheedG4y41ihpanpS5folWqsEzEIG
JAsihmgYLmKQQcmtlOJBR7Pc6S1UfuWjRWNBP+JKIeTz6eLCBuDh02h02JRMhXhQ3fiqBGdzafZC
q9pp6qsm/Z41oIPBxctnw+n0ZGN1LtCr+55Ugd6VwTzoO6uVfJY907F2TH1fwebRHokKbDszGlvO
F8FtL/zVXGIT1o009QsuRTAuYFfeBxBQzku7D7L7tLQJJORQw4F/lQIQTvUIcX08OO5lyZGeJCgd
nBMm+Fi3NzbhUSpSJ7ElX8N7lz1qOnFIOgtGENychMeahND9akKCskaMyjiFuZpMBlurDp28HaXB
SeZkC6GlTVyJEp7baS7hoSdRGGdjOSLNXa2oUKUG5zY6VNvlrgwqwXe9nYkQ3ipCb5uRMQnLGKXA
HNaTozc/VXAjIkEcutLMXne9ptJVnU8xCPdCLQsaQZkBu751lR//wFQ75gJZSI7qE4QKXOLNG7Ww
wyM6qkrqmqI86Prp/vgBXCTsukKnIdSmTgxfU2HqFrqWar/XBtXuaAu21GCbMayNY/wVhLepH11F
TdxZfUOv1b0dMq/0Wj+vBhczkzjp1HF190y30aZaVlMVNEc87ceK8ISqZ/urk3AriaSN10P65334
sQZcQqZbElPHsoGMgv5Wz8CtNcie8++J7nyfkp8AYf7XeXIhtVeajuTp/wVartYccKjYxSCOb5Rg
+Q3P2yB6M0WZn+hLcwFWGju1rzIFAs4JKN+Zs8ylW82/b39C0SBcPAReLM8iAnZ8AauIrpDv9Ww+
VVoj2LbXw9y/X4xvTSZNb6oag/CFFT7L5iGTf96exl+C3McA/DPOAp4skyE4wbRfkzX6mQVdevKU
VoY3Rqk/0fQ09ub9UIjYvYIF5FuR8UTNxpwL4MjnfUpgWNJkm1wiAlw1EWx5vv0I3oeiZDPYZX0H
joWhdrXTVb1fdiMcOgvw8ovZY1b7Jle/Oy11jQyW99lhNnW4VoyTF8WwVlvsXr3XSodVjbMMnZPI
zabTZK8sSxcdIndqon2LAkufowpDm/4OeUpiZzPoNsNigX6eNy9KVxI/69ofozyhCghevvUUdhDm
TwQ75i+J58cXXbfURcpXtVIWkyKtT3P7tnTJF1biuRW/svzXWgFZujdjeSvhhlMNR2PYS9By6NTF
u72t3sP5jUjDNzzTAmCSscXXncGDKLTWt9gAMH9kQf/21xTjH/VeG6FAm7xlcotfRYMGyoOaXth9
/AV/OchIcNQewrH63rIOCus2Q9x67XgkqLaZ9W/d0rda4Q8tHI3ULwMDpA7G7TT2ozQScFlEW5UL
m2NkNZGqAJvf1D+aJahhH189Chbsz9b0pxvhvRh48dVoZc5Rnkj0RMPRrqv2TDR1k82NVw+avYwR
7gQj/aoq1Z0ph+dOAt+DjNiODE8bZgTV/Abu+vdmCB9K2sa2Oqa/plofXX2Y0FDL/Kzvsr1iMuM5
bRfDgfjoHRnV0g5NtXI6lPOEq/aXWtjHRuTicCnLyYz2OuIw0qdgVUOXzz3qjBBGqYPc+f8X5/y8
glxEHnMa0lHHlqu1gxwbh9p6tKJREE+u39y6plur7INh8iAbQy+GXkHnEJYi7WFFEzUBkt9VTguY
W5wq6GH4OXCIggO1XpR/nKeLYbm1ZBatqrqI6hMSKXuINH+KnwjZJTBnzWrFub0Z1//ZrcG4lTQB
DmG5gsFi/bnvZb+dnkh8Go1TNEweEal2XU1BP6bGX3Fgw2UpIxK8yCrTlnGADePHTL7PbbS5PS3R
QNxVF2mmVBtVWJ3m/ruUwmSgOur6Ux3S7e1xrt7ZFxNSPwfgXJFKCwa/1WkBQD2mcG8o/7ea6MUY
XDqtVmoZM82sTno1e0aFQncBBfM53insSR+URyoXbmGANpTSA63Nfb+ogkf5FXgoztvFT+DumUYH
nRBOfRVeKfIqFQ2JGy+rUJhyizSzK0Qt057uwQ4owNiCS+imB0EgNh2oyoqKLVcD9MVPWf9+ETwt
wJekssWGVTPTSanqtEblw4RR9CJcv9yNg8GDapJGavp0LslJSWsnNiynRIvPnTTQ0OovtRG5MvGo
/IYXna8oaeLCT0BQPbgi5/d51bmMWiqVlNaWVZ2owp5JVThT8gRfKL8b7wcA9pPwRz68quVzGi/7
vBu9CKzL0eqdJgL8Xv/ZRLB970SFtusni8rqSlXQFZlb/zZPokYxSXXKYNTcVOh6GJ4k165linQn
rn/pj5G4q3jSLK1MOgPBQjG91ronZQwdUJEG619W+WMYbpUXw2oaCWqbwO4rvuEkHklOeefMzI0O
0656ylJISkTQxVR+jKAz/LodQK5QB9aP/DE8H+2VpRmauSaQRABDF1IhQ9zVj/EMYNwALRw2vDX5
I6nQC4G0iC1psBcpW0+P2EkfLW8Zly3tWy9CflXQVWgyld1RaUXSLdfvpI9fyV0TIFWMcGRXq5ME
iHriTIOyhayyE+vnWlhOFeyw92fMxQkv8rKuO9S/ThPdFAnE6OkWoD1JCNu93rP4WPr3v18O1KZ5
XgJ2fyqVH4sMDxWzeTEYHE8j6jZd6Y4jLl35Lc+N517kL7wu2J/h5d8FfU+oLsaWmFYPMaT4TnF6
iGXFlmsofFgd1LWeFfWUSc+DLOJJC+fLXSQoJ1Yzq6HzsMKg6nMJvzdEbqd+ECsqXq8BXawtd2OE
YTmDwoeP2Hi9p/j1udjMdzmeCOCRtVqwjrta/+I4S5AN+0W14Pa5EgSP99zuYn1hqT3llYVTPQGB
kYQ/M31jtSLaxF8yxI+vyIWovmDdSLOKoraznOKgw0xlrz5VgbbNf9dfxi0TOteIJsaFK8nQpYQW
2DhV+LWgplsUhyHL/Nurd/1hefH5uKiUDktqUqlZJdZmb/6mgNURMKjtK068b/xhAhpDhKJ/t8K6
dSS4GNOENU2VHE7oE6ShwmayLf1nVPUv+rBNijiziwjiQmljz2oJo6NIOiyRDJs/NKu6ygjqha4i
drY+Sw7J422V6g+9Pje+0kBQBMrSij6es6h3rbiPfTybYbTTxTAw1f63zOHfTfEe8S+3HqHyUpfY
+ih/4kJpnGFvbEFdDAo/cpXX219KEEfeM7eLwaRmTJdUxT4n+gO0f+0Wb2RJ9xv4RZsnFJTsytQE
ufXVHWjpVFWRhpkKj6aMsqUd5KKETJB0MnUCy/LUL2omeJhczawvRuECyBzBqUPqcOOggeL2yhmC
/oIR1j38x367GGGd58XSjUvWwNBvqU4F3fdT4c+ks00VuKOyROlHs+Wk9W5/rCt0AFz2F0Ny8UIp
LSnPZHnNNWQ49BReu+2c7i526010yA6GHW+gIyrbYlb61XT2YmQubHSVXlqZMq8Z/Kponrs0DbJ3
on8Bw2ihcsTVO/xiOC5+gJKuVQx0xFMffe3rzF/Gw0IH21pE3mGizcgFjVkhdRUVa2KygPWYzIEK
pn0zhoI9fzX/+ZiPsZZ0LvbK0FRJX60VzC59Sa0fEa18PTU8vUJ7rDbu/9s24YXySJXMIBQp6+Wp
Be0h3HVwfRg2am2n/3Te1m1iVn73IpK0EiynsW6ji3mGdZ3nSo9tspDMiZL6gAd60xSiysqaadw4
egaXibR1rc3oq1WQKoo2mVfdtW/5C4Mm0VouUlPHfLq9oqJpccHEMuKWls2EczcEsZpvVAPuDobg
dAsiFg+NNro47dIBX22Z0/0sH/tBRMUSnCqDCx9dS2U9ihB5ifqbNMUx1mSbLlA/t2L/9oKJ9jsX
LsKpqBe9xVw68MqV+UuOWiid9noOvxFLFSycaFpcsFiYIlVWOGK7qycrid3e3FbhtimFiD3RtuOC
BSFDSsoUs5p84i8w1HOzZ82FIlaETnYZoDsl6sJd0fr8FPF5/HNighSVZkBMVHL8EBHJS7TWJdr4
xFIVBzraTCO657nu5lq9kdLl3Gm9pxqPkJfe1OlGyfdNyBxlIIdiat+IVBSOoj/WTOQEfb2C+xHh
eOy0FacophB8hFXUuoVKCpxB7kF+tdWNeRbleoKjwiOoq3KW1WhCmBkYVkDby3Et2FOiEbgIg7xo
0GuKE69TbdPBACURou0E25YHRUtpZ01GhSHWtH8tHEAso32TAFJ2e5c4yp26zyGZhIq+IMMUzW2N
dhdBeqZVutQytrFVdz6r91PZ/cfV4wKNLLdpLVvIU5By22EN2G/T/8chuAiDGw4C0tD3ODXTli3M
DYXHfV2GG5cMr4eX4HSBD4xNNhbHTuoCswhgUiFowanXI6UF6LSuQBr6ncFy8TGYZWZypuMqWxMr
BcYPQ4tyjVvdlVCbdZZj+KSBZRTv8bXw1oVUq5veU888wY/CM5lb6IGIrXK9pGR9/KR1/1z8pDyr
F1Au8JNWG5DVVXSRbexNpnij7kw7c9ce882KpVUjO/4l7XvdHkVl2nfv0D9X/+NHcJtUHedlqJQc
lAGa2nPyc5j3Bd4mjQ7dpQqQczn3K9SxFU3ZEjDQsmWw9QwcMQg4aNPrTCrbMCN4BmcnwzA9pYQk
QZTuZLX180bBv0bdwYTuAMC0slWjlT3Yc5T4rIoXO+21N0gibZeCfMnyPEj6HF2yvng1usghUHC5
fVderwJcrDd3WnJ50ahsMpRE351IOhuh4M18QLpG7gro5cDzvXVCkWjM9SjwscDcARpMKW6aEl9Z
66vtkL2ErSjd+Mud8DEEdzE3tUSMTsXEjPBM0y9Iq2GqENvjnB9U4yHW9KCnULmMK1s1g6SVnNsL
u/7vb20h7rpmdKgbSOEjRGiDzdjiApngU0j0F3ENfcutGtbu7RGvh/R/J8zrS5hjpA96utrDQc9i
xBZsNXAl3uTEDG4P9JeX4MdIXINKjyfVQK0eweldlqzYQdZVRT4y3JlQK1hLYyFU6KhPHyxii5Ry
rpjnrFnJx+hcmm+GEJvIdYwON/LfEeiYLdm07Cib3tAEtL9rX4pd7MOZwG2/5JvyG/QN30ayJdAU
KgB7EFwF1wP1x6/h7morqnIjjNdublvDwwDM3uU3I4+3V1w0CBcUp76MNVD48Gnjb0MPtAe712fR
a/R6M+FiYbmoN80NDM0GnBgGl0rVwdPGUSoXK0rhWLY38eDuDyoYip3iLanb/A+WgZ8/LBeK1IEo
ZAC8H3zJVW8g8bJfMnPVU3fozqCeu9ZGOckPoiKUIBTxjXI1SXNdndc7sNyN7eguYmLIVczExcJy
oUgyiWTWBSZWl3cK+W2pY9CmxJ6bTW2cx3yx8+ZYp0R0TNetdyMEvUOOLq7S2uxCXY/xPdVA3YXB
6rYeuuVb4lTbykXrU6TiJNilfIN8yCcozBDs0j5+JBHIblruEEUXJJBXy7umbOkGYJqKbLwjgC+m
JQNfkPVZtUafEQjf1WDJhP9HgxrviOCTuWFhU13QRb56T16Oym3OZi6ito4yHMFtei68ZTOQzTx4
q+XCanO8McptsbiVoI16bUkvR+V2Dl6XURKh838yo+OUpWgpQYrRSAR31bU67OUo3F1VJWU3SQBu
YG6rnTHb6MFK2BU5xl/LNi+G4S8okpcknrUUDycY4oxns1o2VfM1Hg+SXoportf2/uVY3BU1wmIl
idQaGIp4sg3jZWBfkxDkNv2nFKIfkHjGBJBSBpMq09bYLq1EX+5aWLn8AdwtVTNZB1w3x2QrZHrV
OVXjze1L4Wqb6nKIdQ0uDoKi52ToB2xJLSD+WoqV9fOSOm1+T47FIT2qECSI2gCSdgzif4NXdI5o
llfvjMvfwN1MsVGmEqDUFDEbj2Hg7CN0fX2AKkgHpPAAsX/mRL0tN157X/9q4WIr2LuCE0K4c6l1
wDKaeFWeSvpzQv2Faa8G8JC3l1pwQPg7wjQg+w/xLtxMLMjMY6Het3Ib9MtjIq9Ayq/zkrm3R7yW
zF2uK3fwpbI20AW0KkgLl77C8CGr54mN/lQIrwnR5LjTL0kWiOf6ulNRWBpOTTD0Z4kQeIbq6Ftt
IQNzqoNiTKCjtjNd45gN/n/8iPzNMcsSPIN07GRGH8Cy85ds1wyxIIQL5snLGS1NnYZDCbkAMpcH
0xxBe53shOZb8Pt+1cZLODcvWaoI6RmCsMcDiNkkz8BI5BSP7OEQb2kQO9YLzHq+L87i1Z4V1Dv1
zUJ2c3sHiW6sPxDFNNO0UjXpeysPFn0boGyQqMMx9f2eTJjDNDu/Ezm/CQKfxkWEfBr1sK3wLXNY
q0jWmcQiwrngbPCYXX2RonbOceSNbAyycfSVbt5MMQoWc+ELFnEN03wOdXEOeSQVbM1hZd6XFTSw
kg2ORmlH3+YRuF7o+K71/kQTYHiFn23dThdRfc4GhdAWI/4jA7fmwUxxIFc4KF4C42zowG0y+U1U
8xAtKhdw8l4rYZlSYFHbh266m8zaV7ItgeqpYEVF+4MLNy1AZ7lcIZZ23ugRF5IMil89l2+1tzj9
FnML3VDUEbjKHrj4jLxqkaKmCvS6MbuZQNj6qSnedOvBMGYny58rGFWmOBgKGwVB/OpUFXC+VE3R
qMVTKzXUpKMxiYGTgSMW1JHdUsoECeLVGr15MQZ33Cy2NEDyF+CH3s0PiGW++mtAX7b4lp7CM4MW
rz3saw+1qYOl2dMvYP0i8ZP86im5+BHrJX2xZ2vNQAWpi3CFRIelqu0oN8Dtg9JDuu3KyEOdLDAB
SY9QYx72sXSssq9G8zXP8QYxettUem9paZDXeLQPOfR5z1DDFUT/q2o8lwu1HoCL3zikZiyVNPln
360Vbyl16LmpfOVleEmCxp10W/bX923uTCfyCidgf9CdWKRHINoU3PlOQkPWSgNrJSMzZa3pqGMo
eiJdzX4vvgd3mKsxokzKkWmviqxrXTc8g/y4OpmuWtwVKmGCLEwRLi93rKFWkyYkxz4kMKWUS9O2
+mL042WChVilumo6fNPG9HeZFmdJ098yVi9+DHKoLU164xgMYsdtXM2OXjBIZUDXwJaKpfGMRoON
eWt8L2Q6uOowDCigTQCe5ePR1NrCbsfJUclBNSu3jUlgzIs9Dl9j1r1NS/xjViOXELimRPmvUJZ+
DhFKUvcZoL26/n9I+44lyXFtyS+iGbXYUobKjEqdVRtaZQkSJAESFKD4+ufMntcVlx0dmLmz6U1Z
J4IQR/px10A6vYBieCAp9sZQ3ud+8bl4JrzzF+MIRpOAgrthpnY0aXosijEUDciguXd06hqdhYOC
Cb1FtcMRRB4G5AAgquRrwN95cxawDNpNAH1mhdgbs5ZURaTkNK4I2lK1ir9IoZG3p7OGSuDoEx3M
ZtiHoTsq3j3KvUcMO37pkAL7dFheyqXb69x1grqCtKBOeKhkxZ6DnaMFR8GI2EXwnW5iXAKfkpZP
zXjXEUyqt9pxBn8nKxMD5XLqZH7nND5GBnxqvlP10S4eu+5xHH+b6j2zATK7d4cxSOnznGa/i3zl
2iZhqn3PaifUrBzhvJKHtJEVFK9GSP97XT11OyMrWGpBTHW1k9Ox5Two1WZnLE5MMUK9YKBG4oGu
lWP+tgRYbpMbTmZnK6Ong5oPUEKIRYGDyEhWVIKsIHI9O7r4sG0SmJe4BitKBw08Y+B+b/V+AyFM
ptxxB8o+86rGaQU8Z0E20mCuu3Ak0Tg89GkfTzg5ZP9BYRqS13o1Z7r4Wav5uDCFlahbu5wn9zwX
IOmZA668mDaROL/rdZqLVTaeyRn7MRWZws7jOkymBiOQflm6Uz1fIw9D88ryJ3V4tTENVbh3HqQy
+4nsbx+17GJt/FLKjUUdQZGECYfGTyfgDSs/H342GPFKZ6n4t+xebTyMO7ad2hUWPIw3H5cZvKUz
xpUhfpvdY+LdL3U0yl1gjq3/z+PceBRjWohlOXg+agH+HMNLOH/nWft8ey+vB6YX57lxKg4r58VG
FowqEbSxE+V+AVKUqegY95HykPrmbthpsid0dS7y8rFu/IrI0poxd3TuC4u+gSAft0VDOw2FacMZ
ThYD37iVHURVHwS4K0gPStbZjHo3Uen0YGRgTeVG+R0AhsVXe/tX3upf1GY+2AWPcl0/8lyUe15S
z29UtQiUpoJAsBjSfc6Vzm9ScLB13XNa4xgzo/wxeso79SBWPxvNUZmrvZZb8SosbFuFrCp3tc1y
8elbLLnZ2C4GhOHFtem1K/f6ygPb+rCRbvZLsNDQHF+pszC3jqURTa0bZe3ezE7EbeLMlLGgXAVg
X/6ajdXU2tztOgFk6DgjCSqqQCWWDyAE2plZsGgcxN9uNJRQojVmkNf9v7Onow355/ZtMeeW7SxG
Nc7umSuYwQfDkkeeVagDWBhJv33Rr2ZCFyttrKMFMgvdWOFDZdEmSo0EJXdQ+1B2pikk9ul6XnKx
1sZGzkbmtAZna9T00Y3ka0rKaGF9CA1BjE2Czb6cE6J7xyyVfeVV5rjLDd3YxoFMnpnniIf/d3Rk
ZI9/te9AV1f4dnqUVXlkG7uxj/BuTa1ngDuS6g31Ht9ehnDmRdgXqmRfJQ7u82VdOLg5L+dMdRGM
egjiUqiWNz30AkFBcvumXK3AurbqmIgW4KG260y0nlnpTX/l6nPUBexpnBMMAyv9kaJ4dgcxjWQ5
oMWdiKULKtBWSL70apv78idsrLJV6tpSmjY7N2EXGTELC0hEjV/UmIHfUzb4cc2fXi62McYKrXoy
jvheQpv9UlWR6EhECxWC9JZP5XnMtbzyYr0tGn00dXuCBiFblZRS3wiXnRWNsfvuxoCjSKl2Pxn2
t8Wey+U2Ji7vtNQgeY9i9txEzpIFSGGC0bVPI+KWmdl7oWN6HvUgJzCh6ZGk5uT6JhPIJQUiyRrR
XT5BJqXkfaIQ9rW03ed8YRFquZHO7IBR9dsEJ2lCj/REsxdNOzXtPZvqPdXvIFgXKMibBnPyMfCf
BZonI5Bfrcmt79uEo/jNoutn4Z5V/b0Zf5bIIyQPQnJBtoAir7YcMdo4sDnJ9/oB/ggyUPWdu3d/
6tATQDuAReMOfIdL/XJ76WtP/vLsNpbUNQdM70NMERWeNKZ5ndRumbBFJLeXuRrVXq6zMZvMKYg9
UHzhWr4q9vbB2KX7AmKGwNzHiL/kWcRnxfTWsW3sptd5Y0lqh51V+702jVh3uqhNf9hVt68VJ2zB
twaxkrEoY8/ba82vrGIBdxKL07Drdjw3Qq9/4YCdTA0NvfJQ6ErE0KtZyiGYDQCcsr3SP9bTtDbF
evOpsY79+NNgT2Xd+vZ0rwvQzGg1/uYPlyuB5sTAWyKp9HxbCVs3lW3x+sxufe96yS6tN1gMCqTR
iNqXt14tQYh5Bj8ZVOUTs3ovcz0c7D0TTxyRruRwZZdoY0y7qqHTkMKYFiiklfcr/GzaNTtywghf
UscjyvQypyhbcmNSGestw7OBZrE88dKV1TF1xrdsMiV+Qr/mfC/u7bb5yrmbDs2ATxPoxh2WELTT
kz88QrAnBzH1kCwfsF7LTgk4AKBa0D8SyP/G/evyHWJ1sUyj7mq56PLnbEwtBOpGAsZH5Cx2B9tY
xgRFiqpzHnSDrypi75VmBsQlYa2PJ9L+HNs51Mj9tPygxQiaE9jmiQWMFT/RPLZ8jeXfTOU7Kb9O
hqzPKjkhY2M1vaYYbacDQMRNMVmbKrul7sPSrCRlCdkym7BzsXqtNzicT+781HM7XBoww+qdxELL
rsHGTDbmMEAaCG+rFI4vJhCVAipRZllY9aak4no1Y7g84/WLL96xpddg1ciQfTNzANjRjnXT80Fv
46P/1kGTaPF4aKACkcWeKimLyzZzYzJ50+mUlYZ7biAfYqEfTM3XQqlkX3gt47/8wo2lUrmusaKA
M1iBcCtZWHtcWUPKWFaz+hcfYGqupduGo20JNiu8ltQ20cCAPIEe1NlzQ1lEjQWc3cwnDiorCw1c
GEvMbWj8qOu7wjZfHFf32wkpes7inu9ceocg3HcclEtV34AMRlZpoQZeG1A1+z3i47J1D4TclbMa
eHhx1fRk1zzi8xSZ3pNmf88hmdXxdvDzrviaci0NQF78USjkrOnLz5k9MF39r97F31++Jfl0SWU6
OWRBz/PUBs6M2izkZSfk6rdt/2ra/+l0/iyzMUh6wVnFCdpSBhDFeTMkNhsSt3HjcmyPFUi6iq6V
2OTrb/HPkhvDknYtSN2oaZwV6zFr2ljnmU9mHnQll/D4Xs0zXfvPUhvjAuaBtjeYzs6tMvi8/xhy
K1LYbwHJp0oLlOlZT9+LlEj86fVX+GfVjbEhDDrBwsLRlXbt5y2obctDzuf49sldrZNcftzGzjiO
0RYqYea5jtjeeZ9fB3GqWQj8YiIAzzLUHfPQYYhEggqzBGh0FY16ufjG0vR8xLwsahNAT4iT+zo9
iSJG36KBjkXvayLOAYJZJV8x9ivuIDBXvaiA4UCUOnb0WD3K4KhX+S8vf8/GJKEHM7kspasIK/1O
vcDVdnYXu+o3JUuUbjd/7/zuDi3BnXFoD27tq0u8qN9a8SjoIQUOPYe3l70t2UXfhFUWJiczVTPZ
2Z3vhHryenZwmiOYHCWm4l+S4T8XbhNMFebs5IPAFLaZKD/MaNp5AT15CYLVQxbKOuaS1fRt28It
OHE60J+e7WJ8qvX83Gtqoon+kE39vZUhI27vHMPylUYJQF7PMW4sufm3N1bfdjLQ/8orcwRPYreA
NUX76Qj0adBFbaccUqnAJgoOFcAlspRv7VxA0hSiUTzHiPmTUotQlMWv2z9o3d9/N6L6lhCUd6Rr
dQs7spaIjSOAb9A8hqiDxHBqklenqxt7ZqiW3o4DXp3rULg42v5oXPrLah0kLGzeK7T9pdkEvPJg
v6u4fcAmlaEzKF1QeO7z7FElnqsaJEAGgaJZarywhZt74pU66orQNcoX8pqmyHL0wep8ex4mv+iR
tmrERHdblDsbVsXmxPArJ8cESj879yQtD1W+FFFnz/uctC8jBfNNYcULiCRZ3oYereO+WvZq0Rg7
DvX4uBXuB6XlKXWR9LdlnfuNAL9lxn4Jrj1QB/RZBVq42eRn3uRDE/U4Mixpspg0Rug2752goSmc
xOPWgZr8XssJ8BTVbhmgBgFCI71qd4begAqQsEdXV2yfLFYZzZlyp3IBov+cLKGCghV60iBer6AT
SY8ksw+tWr9NbD7aixe0NX7AUpVvwlE/iXsornT34PXzW6eXYdukUb4g1UeJ3RshFVsauwmzlow1
d8jID05nHeqW/MakS8qP1E4Wmkwd2KacwQdmwC8YD1J99i39oLRlkJbdM9U+aLtrl0NvHRhwBBUU
OwVXfG4i9qf3Zv01FeTL7bv7L5n9/xoPXd14K7ZMujbk2AczWed6p13608I0b9BHBoihxjcB1kWZ
X16t8a0Hs3Fdiqu5i5vDL1uYvllB79oRZjj8AoE9gcRrZfyud7JmvcxqbFzWOHXWMPW1eVZbIPmX
U85Sn/QY+Jkk8fHVYa4/zgg6K/+ZAdCqrOpiRoRTncZXZkfeUXkrvUjRowZTIrEX9dECVozY8qK0
3y0vdu8PHzLvY8k2eeN+XDKMhlhU2GnSJosFzTJ9ek9VLzIJlKNHrAn+iSVNuU8R0PtFpjug2aXx
BJX42R0PWqbGtDSCfNypFkS3hjfuQte9tAJ3AJYYMI40n8O5rYMl26s85KnuQ7ELlbwhGOc6oq0W
1CaUR1JC/alSv+QV1HgXjMALFrjzW2Z/ZzxLnAWtpKaKPIMcapYFXHeDyf1S1UCl6G5E6Utu6ZFh
Aw+28iEOy7Hmxs5iJbh/xkfJY5Dt2caT6kAduJ2KMMJMhtcx0oO754+V3xmEJWuhCzCZD/Motevr
E7vxHLYdLwFzXJgDIjl05mt05D4rMJ9gYvAWakGX3UNi7Um67Bpo31p2E/t32igqcGcbUD3MwPST
HZQI0qv3SlJE85sMBX+Vj+7iUWw7Wd7Eu0FdEKRUJ+ddJQGAAIMRe2/1N/7NUYK/nkXq3zu/5hR0
mG/TN7lywhVVOQjx/J0Q6J/doYvc3NUZySFKAxtg+YgAwyFh51WItfLtH8Ur4GJhcfBCTeK4/6Xs
87eN/bTBF8sSqtGFKbCxqz4YC5fjVAQIV5oDngiYuQLlJf9YT9qIlD1F3uqFYkosMJj1RSi54bK7
tjG9w1iaFJXq9a7x1xnjrz4P2g8TPA69G9YYI8liaXAusbyfp3Lx+W7fVEatIIvX4WLGLMhjFSTi
8ymrA2ElHpoOgZW82aF3v87dOofhy3SXR2R51DFMlx5NnsiMo+SdbztY9tSqZdfhMorKRBylhJ6A
GdTsqEmdmKsftzd93dNbD21riXlLal3FnpvZnYE63iJOfS8B0Mr2eGO50k6BduykGmejcjHaGQ80
2481e2tLTVJkktygbXdqNqdUERR7NxaTz5U6ZoOS3N4wSW6rbymSjLFXWlfAVysZpuIGiFX9HKwf
tQ0VPyGSqc33KtRoZ2GAyDI91J5zbMefbvveZ+fUNO8h5mpKHo7sqzdVi0oIrUyhCHm2MfWsalbS
2/9dn+pvK7HtIrG2WPqcKbDHqhWAx9IvFTe+vbGy0OQzw7h4inXKcVropnymKmpgPhTPq15E52cR
hUlaUUoPdI/RrmDclWfZmPt6CW88hO0MW2cXqTZ7Bi6pzp6tGs0aAJAtsm9bNGtMcSAZ3VkFjW5/
tOT5ffYILr5ZsXgBkDL8nOd+mBWamNDG6IBTur3KVaDQhW/RV5tzsUzVL6oDYjnvTMonrf9Sekcj
w1xs+tusvABHGzoYIVmjf5E/TsNTqv7Sx+WhrmXSwhJL8MnZdvE7Gmg8uEToxjmtsxhEX8mofkNq
/uR53ePtT5Zt7MbmaODpEx7BKyUzoK7glwVsJ5gaySr/Ajf4+11seziOUmmssj4zFEgWx+JDmU7p
nhzyEAItJzsGJdwqQKsnQ8CUR5mr+Jd6/p/lN2FSzmkDKSQDznt6QR8kZCgltNpXe/hpewfMt0YV
ZAZNjhBX9uGSk9y2YGoApjtUFtawYcbMAFIzZf/LhtSI/umn+cdPzfA5lVxkyalupUD4aGhDn+NU
e+W7BuURC+hliQuR2XdjtbYXd9Sd2xRkE/AhXdTsMY4YuAcDSMjcL2I3tBJ0L4xAz332UBxk0Ygs
4f2EQ1ysjcHjafGGz139i/0DdQrlXi18zLT5ZtwmpSWNN2RFs+28nkUMXXhrCLSCbwHW86tQ7OzQ
Sdx4PsosgHS1rSmirap5aNL8n/wauh4hTZzISfSQSI267L5sohvDbopm0VPjPGgYRCanGRK73SJx
v1eZJi+s63aqe2FF1Ykcq2BcIaCPFZhQbDRyQfB+pzWhyzEO7UVaDjXVfLcypVQvJLYw6Db4Oiak
7kBkJ5JSGtpKvn07wdfWTp/nFtonrGp2HppQZeFA96mTVBQkwcd2hg9d19nOZkQGTKt3xXLn5ETy
ImUr6P/5IM2JZGrjIi6YW0zn5eDjI0yyhMyObyfzNDOfBQKztWdgxO1X9pVG8wRtqkdgDcMpmEM+
+K66Hhnhu/b/Jv2TxB/bIb06V0hVWDA7LVSy7CnsEOZAWTxZE98xBMNN4MLwqLlfo5xhROZR1tCU
Gb7tEJ9N3dJSNVRwVxyNGfDD3JxK/r3FFQ5730tqMOnkvrmckIHfydjuZLd19TcXlm8ZndJKS1h2
pgCQPwIBAR2UzpaU56/OZl08VXNrfRCBZ2oHA5vv2X6VjgfXz0EFZVruCwxbBK4F1NBKt9UGLUiF
C9/ZF/OhQsJ7OzyRpd3mxjJxr04dSrDZY2An5B4Ke/s2dJP2yxgMwQQaQxbC5SgRYC6Quo6KaMcC
mQyzzN2YmyCJCa2tRA8480o55h0rkFFYIIYcYg6mYfc+O8scnOQpb4f+Fn1CGZojXJrr37nKT4NO
JCcs8y/WJiTK7FSzJ46IuthDyrgMJnOXQl5OjS1QDZ7Yi0wGTXJxrY11KokCJcoWIZi1dID5dyeF
ggm70iQBlyTe2rLklp4xZc2E6p89tGHZPbbp1wnEcIVsvFb2OesJXrxDNOvQf9BQDyicAoMZug8S
Ct+jkq+5fkqOaSK3AX4CUN3/XIamk2ULADFBSToHK/SJHMz9j8+QYye75uub/kdm92etLVzBLL0R
o6YoNnsdu2Pjl6FS0OEAXy0BeEJWxLq6fxeLba6fyErXIiPCmx4jJqjl9QcFvC63jYds97bipPaY
t4XFYSwt/RdvQePfLq8jH/ZdZr+ojXZstefBAhlba+8MUG4FKuveb/+Eq9fx4jM33T7RoclejTi/
xv3o2BCjwQaBZQ+1/LfbC10vi16stLmQmZZC4WWe10SjegbTcMy+dAkNygCtMffUR/muv1Mwmvgs
WXc1wLduzXrQFw+havWhKRSg89YJXr4cujKBPsLDEMI2BuwAvWqQy5Tn8VRFDKXBSLL81XDg4rM3
/nCql6JQwNqJcEA/6Ids5y6BVfuQowPPch+VqQ+eUbEEOvRRiqCOZOWQ6/3cix+w8ZTcJBA1rQBx
FXGaWNDp3C0IAsbfQgmqJhRv/c4B8Jujlz/AWUBaSLWS2X1QVR8901qPpGNHV33HxQ/aeExAE/PJ
XOtuVQq0kYmR1kJ/VqA5x11P8zPFCoeOfIjRfS2Yd4B+CABWaJ2q7nfVaAOtfOowqUrsZ89B9Qqj
QShp7VywB6gApmQmAWtq6yse6FBmvfJLKGCBskj7JXpSIOaZ8b96LgEuJ0cHUB8PvJM0O6UbvjGJ
fdWMgmi4cKZlBdaUgWOx8TlaWWr/zcOMqTBYQEwDYs7AtXBkaCPmp3JUx9CorcY36In6RmFGbv+s
2dlDzsZvHeb4MZnFhjdjkUItbl9QTNT/5/uYrcksZ3dFryJidk3fbk4j/msHeRFjzP0wx0tkRC2E
T3z7Y+7xGfK+zepb//2N/kNmtcHw2ZQThBOqGIKKsyglXriQH1Zz1zuV71gg5ceMZyUQOCt6kHER
em6zyzUlLFURuhoKXgvGQbLRnzp6co2Fgkci9UuVS7Ik2W6tX3JhTbioa31xYS9Z52KgGuJq6QPY
231RPbWNEyygRc65bKDotpH+h0IrlN4skjZwfCCJx6I87lmP9qeyq7tcgtX77APeOoqNmVZVMx0b
FMPOxKNBU7pBvoIEvB+lsAK9FEGmfcFwdNxRmVT8bYcLmMl/7qyqe0CdFIDP5uOwW2yxbzIW25ZM
SPp6rPy3+THUjUGu1DznSwXobA2mEZAt4j1mwVRqd63600WiMHE3mB0V4+7vBCp52ug8my3m1cUo
yVWvf7Dj6Z4GKTn7s7d+cZWGsvO4EJiVbqrnTuHBPP6egHq57X+ut0SdP6tsrK3KKSmyGRd2fd5Q
QXXyBBTuy7GMzBdF90HrGHp3JkJDdMTM6gy5MhOKzVJE13Wj//fP2BLlD6DXnkmPa9WS73ULLULd
jiVfehUx/OdLt+z4ptu5KKHiS1eQidWFgAhV9p7fpSEQ3we+bx7hAcSDWsRdGtd9gJqNfNDpagEC
BwpJVtfRgPXdXOO2KAcxF/Y6Ab9KOXRB4/rNEwXI6QyRvjX9X3m7nAFsWr7ytXiZZaXVqy/48hds
Lrg6GY7X1pjQW5Fi9FAmpg/ysL2cdO7qU7pcaRNadGpRMmUCFLyLlDNEUNfZ5TLJXxFMgCHhoPvy
7vrVxP9yzc19dtWMqEJpTAib2MHEXhv2ngEeAvzG0YEIzNC9N+xhoCjJNfXR7b9OAMf3Yhx8Nlhu
YBOv8llLIpM670apf13GlB2ACm/9eZAK667B89aWXv7WbSRQCEAzXezPFFvvK7EhLKlf76eo8FvA
j2Su/Nobu1ju82JcGJQRXGNj22NrGvptJD9mKiMYvxrDe5qn2aprQuPN2WQLrKRt5ZaLhye2zkPy
u7KMuiEkdyCKAiV8821+q35ZtVQ25JqpvFx345SYNYGo0UTS3BAw/ra/lzQDSeoU3bYg1/LLy1U2
T7fSrMFRHQSmlBFEk6ig5BrYQDjEwNGsHJ5vr3YtkrhcbfNMtbHqSwsMf2eGDK+nTdQw6CfSu6p3
oBj5hnHIZMEzur3o1YzzctXNk4WonGnPxV8woFB/ZXG6N5LqfqUYGKUEgp/V1n8+gD/3ZfNYNVo4
Ze6mzZeKTgfNgrIvhaRdhMe6S8kUzZ0RWc50pzGaBW6rHzpkHSMU1kCjQYORV0nqYWxuhui1Nx0N
s+wChxt85wjxc6zF7yLjidZq4FV3n5WiPwlXOVJWHfQuxdMn3ytM9DV9t88IDaBNFBi1jgCmX4uy
jMb27N4vGtQiAf4kUHy2VH9C6zjoSXrvKWUm2fr1W2/txcYYMLGUSy0Mehaa7fOpwXQYhsC6j7wi
PqIRMvSS63y1DozowrRdx7Ztzd2UMECTCV1YqNWe7a70zbaOZtV5GgkID8UQcYqRD1ULc/YtpcNe
U6sAg4tPCwUqc6J7MilxpjqPttbIgJnrsv/YiIuftQmhdQdpXY4RefC+AVbxUAMSUO7NmD9l4SDZ
8/UN3VpqY69MYDH1IoPdMPpDW0AajUWl8hUTn6HkWV2LPS63emOgSF8O1ComCukFAqTyHDS4bc5D
Lr4P4wr68QJF/FAhFHp73fXP3vq+jcUSrCdDVgp6Hh1osLTR7GaSqEp6iTZmylaXoaXAQiN+rJ7J
bkysI/lW3q2kciKyANWEEMj85nyR0Z9eZSe53NKNpXKA28SM0AzFbUgvFh7IK39MxRxry69sASmI
hjHGY+aowHQAxo0sG3oL4MF559aDggg+rctAaw9arceZrQZ5GXN7DIssg/Q7esEzyNOz5UF3j637
uozvoHQC2hRlgaV9wqQ6KlKdx0AihMa3W6g7h/4i9Tev1iTZpOz8NvaRZqwrdNATnRXyneH8hKdL
zk+2wsbq1A7C7lHD8XnK2RXgUdBpcvsOXsWkXBzUtiw7mWkFlhyNQsrGbXzLcU8gkQ6aAgMwpZfY
JY1ymGNGDoPqxRmvD/PCfRezsUZVhopZSuzLeudvvAlvY/UyxmzXMmBnO7OOvHo8OhNIBAAyuP3Z
smU2VqxockvtgE452+xnoz61GB3EIMJ/k41f7u3GgHEVHH9WxhTE8nBlMU20xEtW8LoMqPsprXVr
29aLdBE8NgYDtVpbemd3cnzOTb/PlKiDqoOit+HC1aDKPkowRgSlxXe1le0LtT0U0/DQFtq4s/UC
LMlW5fhMEx5G2rsWrh5uR/XSl7ymbxlBtQ4qer95JuZf+dgwcLW5b0P2wqrKF10Zp96LIOnRImUM
qfP9NJfHtFXiUf3S2CePvdEOvPkUfMDeFwHJrh0ryi8ZB7bV++KCY9fn2t3QJXPJKrC/wbmZ6pep
0e/MTv+SW20WZUXeIrkvkhx/K62bqIfVDmqVGSFvOUGB3YrUXoS3r8nV4fDLE9yY6K6bEVOAL/ZM
iz1LvzqAtS/VcOR23UZ9IRCJ6GHLCn80+F3uQdjNGeMqPblz3PfFUSXdroB0OB+PKMqEC3uqTAvy
E1COGQ0f9j+pIZ6Sk0py8T5Rcreuw8bst2bv0ori4vU/MP70wJ4hGUmj7gUyRmWE7uIdiKmS/H5G
T71/nU9WQMIiqX4VoDG+vYHXk8w/4YK38QNjYTne1MOH/zXHgSYIAORoBK4F/OLYJM5XGRpLYjO9
jVXuHS3L3RpWebRjanDfEa4kLrnKEHR5KzZmWTNSWrgcS6yJFF0HYkItA/x/BQet6HCiyla8mm78
vY3/mKijBCQWtgd7ZX7DeNqpPvAXgorqE0az9iO4K+2dvgOaZV9EJJRNckrOUN8O09WDZkJVEzZZ
AYMa7MmkHIq53i283FWmjgI58Z2xPEzih656SLlEODkoj5iyEf3bRvsfQ3SlnnVu0wGa35s0nCfn
wPRvDpzV7St7dRVDB8zEMVXT2nbjQQSTCpv2yrnNP7QBBB/QEfVkoe3V8/yzyLYDj8KCThVupfdz
pZ4ULT/NjGLO61FMZx3o7KmvdkTlkmjiag5zsejGt47dXGDsiFOIkkOVVMmjlBWhsQ6c4TPJ/NRP
Mv25q2/xYsWNm11akzZTPyP81LOT6+3SvNzfPq3rFvpiiY2PbYnFdWYa6f3aIDO/d4ERg8/Qc/0U
BDTZcfxWxQo6ZOiCwJ352vcSI4Ka353ae32n7GXG53rAffFz1h25cMSmjWxWqBg8BWAxoa8gS4m0
j8Xce0H65ER/lQ+bMeJycdbrtcuLpTe+ynWzriWFusb6Rtyfm69d568aINmLgOSPBjFEE94IuG2U
eV5kH756lH94nIvFNx7HGEd1HriZ3k/az7L+XRkOpIeAFoeq1+0Dvwq29S5W2ngUSi3asqGGKXSQ
wNBnUxWBm+77uYGKEWhmKzjUJ6iQ+p10ilpiGqyNa8l6VS2JvYLs3ruo39NDdmg+lkeQzib5EYl5
2O10STy8fs2tfd24mtorVdsgAwXRTxHx8cPGpGppvhS6Cw5pU2IgZHu7rfOXtNT1VEMysBbhwbQl
dsad7etxHVd10Ek6KBLjsK34GxlwEp3jigfX9s6NczeV/PH2XZFs3lb3lltdqi5GS89GhziA16DH
eRvLr+rKlazJuKVln7MxRF6d5QhCoSrQ1w+kOOS2kAQBsgXWf78wLcOU52M5wNLlmE6wlcfBk7Wb
PnF3N27bVuxWaeu8SlVHPKSakljKch7ojOFiiJYJe/rVNOLEUytJde3VtcbON+syBoHorlvYXWZM
T4ybO5pCxBikcLl+7Jv+qQH4RXeeCvFYMTBy9q/ArKDH+sspjqSt/MmIp+Z5bttDvYjQ5nHNRp+q
MBylhZwAfQgXuUU7hAUmcnuMh66pfVxZaaiW2XM/eHd0LPeTJZPJkbz0rSZvARlokvaI8LThva88
v7K/mvr327dTdp4bQ2b0Sj4AFqSca5CAaN3jbEuS3KtYhgtTaW/slVVklqYQ3Jg+BpF86MXuodo3
zyr0p93EDDBmCB6I1TUohw4yfGH6vtyV8X8113n5MzY2LF/MZRmNfC0ZgoX/xVtORe4GerYHNXkx
xuZXHtYnNcwGHyCpEbV0xbq3yhCcIIq0png9dv/jPrbSvek0eOZQpuJhtpXE8+xo6dz9Qowvk4fI
QUHmOeSxUrsHiy6RVs6+OotnFNHC24cvuWBbYV49HWo0VRHQT5q1q0qoyBEWq1UmuQKfSgo3XvRW
k7doBwsieWp630xmBG50gKlRbJuKO1E2TwVypQDiU4afOyDQbWrlydPtt3yoQydrT9C/+Zg869AI
trN7gkRfrTHSDTq0NPtVgzBe1D+5aavvWgMSj9q3NFCoTfN8FKx4skaxmxUQAi8ee7Dy3wXomJir
hQAVRyM6BzQFstE1P5bubY0aRrCeVndQQI6aWcSmM0RKp5/Q/48woZhS4s9JCRq296m+W9LftHzL
XRWuP3vQZxtKfCROqRF1Fg2yAUhiXpxcoR1Sgz6qNnACwIzzzkhaqh216uvS5UdWzRE3TfA7qT5F
Il+aTjQs9MhK7Tzl1WNfN0f8ad8GtJN6UxsWijWD4RJ4lro1joIvPgSVqKb6nkkCok6R7qEpzTuZ
S5YEVls94gnAVkPJkClUahNN9qkxwWHYzrEu/oe06+qtHGeWv0iAsqhXxRN8gu2xPfaL4EnKEpXD
r78l78Vaw9UcftjFPi08QB9SzWazu7rq2GqvXYNWKTqjSZo6KYrXfSLbctfawYj/B026OHy97bcf
iOhbDsVkmWqVq4JJEVPGtHNG0IZ3YmHVLXRZo4NU76EKY3V948kDuI5bxTUG8HfQCtyIkMaNxEMR
J1cCiFcboEqrhX7Ti6BZvCQgHR9G8laHd1MAtunxlzEbSOtmf4DqkVl8nyJI5iWBVdDWBvmpRYzI
EaWHSa7duNcw/Tk5Yvskljo2B2hZMQYfQOflzTmpfmRyC1VahXOCP2arbu0Ek/IWOqAo04D43XvF
F3G2QSBWHSoftSgUr4+Lxld2rpzJaxw4h5N7xUlzdH/aFRglwJwN6NDUYyVZER80uDyrbv0y5maJ
SEahvlCAmmuvHsiztosgM2H1kp368al2CZTRoc7tBVbrm1ejsDtMEvC4NDYp/ldRnxVqFnrd0KO8
RkmyCC1h+BIbx6Ks4JGxnZHKps0pAYKQiuNdEx9Vo/gFCXefQOOimsH3CphHe64BXrrtvtu1jFX4
Z+4iPc+KSMra/CLehw/BQXsBd8lgKblVOT2+EihgBEd5vW2Uk4YSBqOXNxTv3gxpKMVE8jheE9Ae
KcMJPVArRRZ125jE+fhs37Cb50CLRbO/h46XExYO9cbdR71NtcmRD1vYnBdefWey/J5VWiqbRklo
HoIuIAMKskb7V/A00In0oT8gaevr7lCV9FnMQVMTgCJELhW/ndFFpfSH1FeV15WN3QdQ/siPeu1H
5vN/3BAmMcdQQF5TffmBh9lDMdYfj+oeZWvdS1z9zOt8ceI1YbJ0o2/okC3W8kzytKzxTPmtBjAs
DxLOl5YXX71xzAkTigV5Qm26x2tNiYJnzCAc4nJ2lP6qSWiKnaCstksL6djWE14LMYhtU8jE+EZx
h9Fqq+zPTfGqABSfNhi1obh+Owq8rR9FGJFvcMM/pNG3VgBgtH42g4gTPHmpKWGCpxFK6Dx01LzU
6UMsPeVgTjSgjxNAliAGLEU2X0Xt60hHW8cN12qyZZj3MWJ/V10NTIdH49XEZJAUoHCNfq1kPIxG
vwPk33DSMucMs3DqZoQJp6Eep2Gd4zEQa8o+CZ9oIVliDthv+BAKg12PPP7DxUdufVgmb5dLQ0z7
MFIvaZaCJKe3o1jmVDl5Jpg4WM6TSFvwNV8E47tiKq40VP7tc8fJcNnGYthSLSRzk19mQL2aEq3Y
SrHDonZvm+HVLNiOodlBPT7IAUgITsL3dBcehmtmSfb8xodBbsPXPm8PduLDjCKlkQfs2oRhgMAX
34enEBRqViS7OujP9qiUOI1gL/wwtQ1+6OOiuHvmXa1bqFBJAw+Xpsu6rqkskMvUaYrMC8/01pvs
yY3s7DEeLa2x62PyIl6UA8ij0NqntnDVXqXXuuA4z0bg+c0+E+OGAqJ44gBknE4eIW0MgtTHur+Y
NbW6TrRa8xG6lZyAseGvv5lkYl1czM1AiN7fh1EKwT9o0yozz5M2YCC/2WBiUkdqccT8Tn5J6dnU
DyAQtI2mdmWld1UZyWQ4obp4aEDXdduFN+LLb3aZ+NJrePeFBk5KH8d7CYIBoyG5UVJ9CTAxQVHs
KeqQs53LdjER5jeTTISJ474pDchuXdp8BJVdtm/q8kAEiRMDtl7bv9lhwkwYVWXQj5SgoAgevKcE
M6wLkZB4V9vJAYkn50rcSn7W9thUK4za3KgruhQwBcUGUY+vO83XfB/aytP/kGgvqcONbWRzLSUC
GTcgQos5us+BnwVZSV7anQp24LuosyRQ4GPwwhJ8Bc1V4YpeC5Fb3GeO9sqbr+OunUnElFKtsk4D
T3ZLoHcmjS8VlTHXH5huCo61hDwr9VkQ/F7p/CDVQTMEhcHbjrw46q3tYDKtItUKs+hxSEXhHKIz
bqaSk4fvqqDujDrjuPAWcuW3b72EjFXiWYb9APoLbUl0/5I7z/RT9EgUwW2PCnS65Z2s5H4GYCTH
qzdSvN8MM7GoTjDIUQT46p12NOluVE2/rx6SMObEBc4hZXMkFdyVTVtn5qUrfwEBk9Gfs8ppL3DC
Kpva1GY0R2qoAgMudhatv4n5/W2X2MKz/7ZZTKQpTcUU6wiRBhHGHtH3IvS9QJYni6NlqJWbBM9T
vVObnrN5vJUxkSfJjFEpUrW/b8TgrQfmrKyFb5y1LSfqhr+zKU4iVQMAM7Cx4ADEysK7LnDCfe+W
ToBya2L9C4z4ejPZXGfSod4u1gleklpkGyaQUbPJ2bct7MhvNpgwEuamEIZhAq+bsi96DWXEECUX
wBoGEPZ2gd8bdxhWd9v8rYp/CtFZTqdXUfkyQdZHbscTFIF2w3Qv6ffCjNxIT3s3HVDloHd9PD8K
5k/ON+Bc2qyUrCaZdVKlyIX+YppXdu0OcHY3O/AmHznBzWTCDeRqQ6OU4hwTTiaSvNpSux4iIBUI
lAZLIr9ur4tz9s3l76vgFuhgfgpLBHNSa646NL7eHyVB4iRyPCtMxrNwEjc5pD4vHZRTRA2FLPIK
liZOkOHESxYDpJhBY6YE4LSpWVQGX5S+81KMUZohdW7vGufQs9gfA+TNjT7jfATKfRui0BYM3m0L
vLUwYQWP6VlqE7hbKfltp4PO1PAHFNfifN79F0saO9mZxngvEZoCooj224QJs0E6t5CghuT9fzPE
wEJKMA+qHYHopdAqh6A07EIFRCyTrQbakLdN3fY3jaXBLpNZFXLgOy8Ya3Yys91No+kAo8z5SDwz
TB5SS004aHGWX2rxqgaYJx6eaBhx1nI7HmgsK7KSD5oJeAsqiW0V2xKIsOsUFNf1ZCvQE7CqSeSU
IXirWv6+Cgm4R7tCloXsYqrUD6nmgerbg4g8JyZsPXJXF4DGjlhqMckxCQhBwWiPvvxei9zotXC0
47gL7/K7ZEdPBwHKbejeymDzyA4xlzOJt7XL31crzapGm4QaCRaFqxTiYDcoK05K61Y6pv5GwstR
eDvL5CiBSadIwxj1RYTMcuOCgdRPnBLkBi1kiqEeAjFje1GXl3gNd07OrolMOAGqta8GoUEPeMr3
0Fm3JQo+AZBWDvGLhIaXOO1F0lhdeFDmd6qYHB9eFvbnBAYzYb9vNGi5ojrskUIvTRe5/CYBkStN
36TgUZR6Rxl4+QvnPah9FHNWXxZ4sAjoXex08DTZgJj44c80QdUdbyTJLtzCN7v97ZDD2+KPv69M
ymjf52YHk389E6C69hRjqBJESl4QWjwcFHeFTOxpI5lWagq/VZThWyx3iacqyiK1EzmgUPdI0f6a
lVDHfIlyHjJ821kWLLms7HL69h9XzmQsEHYHe7w6QLVPsfUDgPxe6PeH5HlpR8XcKT9O4qh9vNdW
G61KElC3DdgtZd/8Pl4I2l2QY7szLtrX8rxY7y3JB1R8tOv3wtJO1b5+yL1hV3Euzq05x3UA+/j7
6ocA+yVpgoi0fAKT3gz+Ym181tUzcRqHxjb0A1M3BLbgy5xceXjn7QOlEFOWVVEhLA1bn7YYGk1K
5SKPKLtPgvYmVZNLuxgTXHgMd8ZgF2n8r667T6Py76dYLVRpmtoJzGzm2QQgftB+xjoPU/6Hh9yn
FcaxQ1HUhyRHbpVos1MYOUZ0ZTTOQD5evsrTs1qdKtLZ2BfOfbTVssPn/DTMuDHEicVek4IMHCwL
G2NjV6f8yXB7W/AzV3g1r7wz/AdP/rTI3LRzNM1qBMqki0JPc1f4QneuNBF13YZ6VXIRxcpNaWJX
Res2wJOOIshFo2veYDBYfsuLnZAivpCrEMd2kx1ybaeFD1n+FmanAUrzt0/5dkL6+VuXv6+cPY7j
KQEnSnaZpks67lV0CrrsrY95qfX2Hflph7mTRUFBIa9ZKob1iSiNU2WvNM04i/moN/zzQvq0wtzE
UKmOgjAvhUs3guKAoLDWKPtwCkeQwY8YA40yFNj0WnUNQ809pcniXRymmEVtQdM2mIdUgXbf/Esr
BfC11JAdqMAa8z0EVwSI3e2xfIh605Hxj7TkZ0MgPCsAbA1lqYKqNh2/5tE1gSguCDRsaLDZRfYI
HVcgHGZ7yiF6rYqO1id2lwJKo/wMSWKHdeNE+YOUAsuChCiBehQVlGs5B/tClc8RQCiKqvnVFFok
BEzD/JqYmTenvRMkuhsIg1cOKI1CcbAafjby/SRfm/aqVKEzFhCCEN+kOLXKMnKG8fscnxr5iRT5
uxDNx3zuzvCmb2ECcOaitGI+6UboZebwLBXBGYKfTqAHTj5EnKm3rYbLb+eRyVkqRU6HTDDgcYN2
lAqyz8kAeA21dTE5d2pmG1lqh+ERBUlbiApOdN/ODf/2EBY5H2FCrNMmRAMN5fkKVas6U11atS5I
hI5E4RXIeLGAJbKjAHi0BsIpWBImdwAstoFs/S4cXPBBgBG2wtv/oNiZq78kb4k/+QGKXFZ4yfwO
jgIeJE405BxDlucuqdRkNlRkM6Gc25MMdVNNsntBdW9HlS30xvoja0y0J01P1LSn6LTeda7+C1vs
IU97mF9MgNgnB9MK5gE0/S4c9XrbNG+FTLhvRlWv8hnvXgReigNSy/488qpc3PUtv2IVNisSynot
mhlEvgdXcsC5uK8AlQjvF44Pwc+98LH1dOAleJcLz3+ZeC3FAg3L5VnfheKZKr0zhGBhKM1zkWa2
niac48K7tlmeGiPTsigKtOwyQMM0eE2n2U77zKJmDjQbaKzUh3ZO3Razf7c/49YkxG8exITyCWXE
NIyzhQGy3qMXMu61Y+Elj+2ucvL95MD4cMkfM3/mVRn+kIN/xggmQolmHRiSgBghDqFLS8UWhske
IOgE6SsQBqFcT0QHeBS7EXQ7leMXFR19WeW9pP/w9Pj7d7BwekWUgzxKRbwrMZXZRF+qqDxTLe2t
mgjnsXkopGRvkNHrDUBgWuWlbrlsstvl0c+fwBR3TC0y0jkliBfK5Bnp4JSkcnTVdIs82Ktm7aq6
tDfQl5Kzzr/tAZyDzKLvuxx0vhFFCKGdcTES2Y3T6Wsh8ZbIi9Afs7Gro4x+llrFHY5y2XxT4tCO
x3ckYGCbj3yQ6QJGrHqZ/pAZpQ3pU6A1NItqfkTvm6QELZruTWqDscjEBHqT7kkAKHt87sdKh66y
FDtV5FM5fbi9NbycVmeC3NTVcdSYYGxqJx1qvtdJ/0LM6ETJyZgCN5B+BWHkdh2xEsyux4UDlla8
WXgonD+00D69g4mCOskIuAURHMBl54juQmtIICBvZxiQKoCEy+z4kdc947kFEwDToMkFdcTnghyC
NzdnYsYQ0OZN8W0BjNbhR2fyVckIhsAo8BJbVGwWatPEi58qKNNbre6XaAt3jgjIqB0BZupBw9qJ
Mb8jnwUuobPMifgsCh/z9bQCJyIeTpngTvE9gUZzO4heNEAlQKxsIx8h/qAcg061UvlNaztXhD4l
dIgRu2RHlRswC9R2BgSrKV8mCYldoH8rs/raKietfY8oJjGE2Ikznn9w3hY6E0dppwhS1uFtMRut
NUEcXU2eYvlh7nhnmOeILCpfSMVlfKyGsMmpd9BKdwHLXMACvb3QVBT342nY5Zz5o62BubWLsBj8
rNJyvCB65ZKHAzDMeQTKrwQygaDbHcPrREuHqkZjoemzdPQbegrTafKr+VhI70Mi7Ds9qzCo8haW
EYTm6evtGLHpNoqKWV8J7C+mypxNk0QK3psU5AE9csxyfmi7H8KIYV80uGNMydy2ttzG/3h4rawx
p7KpJJMSImXQha5RfITWUxLYRhtctBb0CDF4Oc3Iu21yiXG3TDInVGsH0HmZMm7p7Dx2kUUmXulg
8c9bFpgUJANkXweXuwB4RrtvfLQbPBUa1LzOIG8hzDGRmkIlcqpkmI/u7BojD5gT9G/vFWcl/3j1
UFnVhTleEN1/rQRjM9Ch4K2EZ4bJFgylHsswwCchQbfvwOdayomTlLlPlMdeuTeyq9SKnBfNdob6
6Xrsk6auy2nuc9yFSb0nUXVIAEbt0U4Z8HZs1Ri6TbUTJvph5nF4bednK8vMI2ceazmOSCpcKjr4
whDiqkBBNqPPmXEWcvNUIeSGmDItpvtW/zoOhPNV5cXADQfVmDQA8zBJEwvwHHKK7iTkqZG1APrq
67jPHJTYmpMA9bfgsbnTv7aFax5aW7T4uMbthHm1EUysUWSqkYriSf+X9giEcFtkAS2YByeHHtLL
vxj9lLSVPSbaaG0K1ckUfjah2pIk+woVltsHhrskJrrUQzQGtYZvu7zbMaLTgdtQf5xR/q0uwTHi
isZsJxyrNTHBJh5IqeUNZibbUo+9oVVqqzNqgCPbwi9nAxUnMGYJ3aNI1ehUkqJzhCl9rfvqZ2mC
RDub8OpsI68ac5S4BsgulG19HxMgy0gWWqFY3KmK2nsaQZdIptyqzuZDYfXzmSDWGil0CAzs10eE
gQDfolHc7cUd767nxBj2UWQSbYpD4LzR3DP8PsvtbngFuYXd9BAanH8Z4auMjP22N3BuN3bUuJMK
A4S7PfLczgRhdYSsj3hjrFstmKNCkKaLXbj7byZlHP3VqwTkMCpIQgLcPVHwXsrAPYL2RegyWw7g
fFAwEVE9um2Scw+xjwpZUPI+GPIAtaF9PX0jscYxsJyZG+GKHQ/GsArJdSA6AQ2CvpQJut086ywF
2OPJII6AiuXtBfEOMTuGG9RVnSclWkoLpQEK/6C7BQWgn0LeqkalTfly2x7PNZmY0cgSWMijObtI
GLYv63cRrINFr9qh8FRPX00JAbniyRZtp76fB499HpRRYJhGPmWXUftezV+6ULUjzIoU0zVRq2MZ
f9UC6k1d5k4yaGilxkX9z+oT0896ypkW3XyarX4KEwPCOhDl2WyCi1hKLhLCHzOADH0+Pt/e5u0K
8qcdNtvvqFS1xSxml2Ks74rU8HLxMEX0UBS9UzQZuKW+RWMBkdOnrufhAjk+zCb9UgJSxUhVBXTo
FE+p5p0MHYpeDBxVrH015tWiOGeSnb8dy6KkjQaCg8ms/LKYDrlBXc52bn82Q1d0CQQDkCn8PdQI
QZol1BjRICutASpwFVoGAC9kz9JD6y7MrvKxES0eLRDP6rLyVYAjSpUMERoBl8Bs0OQYfHNQICmv
+JzVLTnnP4PO5+qW37GyE/cZpNi0FqurT1UImqVWtoJy8JUiPAoEMRUhXBgDS5J9SaecKL7dS1Y+
rTOZCmpEeZdE2NtFl9c4Sneqmx+Kx8hJbdTTDj3GVvfjU/Vye9HbNa2VWSYS1XkQRXoHs0p/rM2d
bhgHEplOEb3p0WsXfhGlEkMnX0N6LwiQAjYBOaW11fSmj+FCK6+hUqy6M4j3qQQSGNJeDGmorXl4
D5TiUKYVL9vaPlWf28QkP4YRNykdccEmewlvxVeoy4Y2BsWTwINsM5QyZldbCMwt4CH4OPztuP1p
nYlbug7Gu44ihC7vvAKZC3AGYMzmZa1/eKn8bedjFHLlivkEGbtpxP2QSc+BfIom4mr1XpBQUhfv
h+hHlwdH2uuccMlZ3cc00MpqF0xdEpc4aGpdO4X+PFad3wwJqPNSPzBONKjsOEr+Y1D5QImtrBIU
raQp6eD4mpU+qwfVlXa5Le8FVzsvVRldBnUorzbI3WEmlAXTNKiRisNOwngX0Gc9wvAbRN+U4LtZ
JNCElw610dyrRcXDgC352I0w85Her9YrGWWsDu2yXle0MdOUu6iPW+WdcdCP4vFf4UQ+z/fH+V9Z
Kyc9Ab8vvikZUreMLiMoUHPlZS5bpyzewKJ2O55wYvUHidbKHEip0nYIkNyrEFRv+3MGMsXJ4KpP
cEL1RyV0ZYZKMybiVaxqgVp1Z2XXA4vd7OeTwG2j8QIzq2E7iXEqVNly6X1d5IkzT9slHvgN/1IZ
U9zkvk0tPifx1rgznq6fMYCJNZKo4DiGH7EmHh2htNJDahu2BBpkf7Qhb+lgRGwfnTW7P5mvyYF3
RDifkpW6VcFnMTTLHlMj2TUYSUtyulegrHvbY7bzlr+XqTCVINVsUjnqcBxiouzQIbDVPn28bYK3
EuaFFOkNbvYMK5mIsheK9iRi/K2p9P94slm1WkOee7mVYAeSPVYZvxQyVF7qYzrtUiE7RMFZgKy0
2bpZ/2YKBce6wrkZWR1bM29GKUOZGbKZ5n0/Y8QGY1cotLmFoB/kFqKrRPKF1DgB2eAJGSa31NmR
afsYqhBjEHOvVa4dZsZICaKSWLqLstJKwKoGrN1egdSXoH9PB0/MAVMFBXGykLOMEGUaFT9WnqYM
LGXkO1SI5RpiTAFEw0P97vZn/EPh49NVlu+8OvXAZ9GxWYJLkdPd3J9pAva9oQM2oYeij1k+tOa5
ld8mgvor5DS1rrShsemRQXcK8VCCpy+JrXgc7+p4sgQJKFDgpkoi2KL2nuS8NyXnNlWYhG5QkzQk
BI4NqZw7MmdON3uJ9tZFk5vW+rENfmYjjzCUZ5PJ5uYaqKOmQHY0S9c4P8UBaFAHMMk/ZKWAyIHy
ZsCTcf/DG+vzqzAZGaoM2gRWFKwzVc759F1Xv5g6EHT02OTvQ0Wt1iicojB3SsUTL1y28MZVygrx
VgkEKLoMWzwgBINk52Cqp066in3Pea9yDLHautEs/v99oybZrutPk/xLnExL45FSc4Ihi+ps1XJW
uhh3TV59ByOa3wYCJ9xyYqHKxMIJOkUFzbFlMrDfTTz5AjBVRsertXMckdXXjSex7OXl4S0gAMnV
txIg1VnTvud9vuvx+E4FkDSZhX87QmwuztBUICZVw8Qr9fcAkVU6GZpED68qnV0SdbYqt3amxfvb
ZjYXtzLD7KGuBcTEWBGq+XVqAR1XE9A3addMzK1s/kmz3lkIp2/b3B6WWBllElbB1JNOojDae/G5
e25caABeFC+y5x1azs5SRK/uMEZALpKbHILj/6BZtJj4x3Fb/QTmIV6iL1G0BhEgkViee9CLx07h
RV5rjXZQO9KIUhkvCdnOvlY2mZgPsn1S630SXgEcEA40eQiP0k6AaG92VkAx4oMmq5EdsbfAvs/J
ZblbzkTwSGnDoY5gewKfS/mQ70ByY7T7CuwzzbUTXVD4QK8XIHc4XHhO9/C54mQULn8buD+FCewq
0TIRkxsC2K2lr7WD+kvrjQ45VG+QmPsWXInTecZkFef4tcVHGP+HRJjn9Uyc18NxGBQdPyHbk4Ny
TP3Bm+7kf1e1X33w5WesLvlGpRRz9bVwMaOnhb+rLAQrzA+62vhzWlsB1Io6qeVUXzbj7qdRtk6o
qlpGUD5HrS77BZjvAY9gDtjwI12+cXjYcuAYzn1bRTi/S32nsYyX4V3EB3s1v4uQ18kuEQrOJdjn
HLILr9mvpSGWucOu+VHdBeATTh91gztDsv3GWK2biWRCA9q+rsGPUv3hWXhcxJqaU4zqM2TIl6ac
OVn5nezVdhNZ8wkk6pwjto2OXP0AJqq1VImplH74dYeczLR6x/AyJyGW+T7b5KvstKeDcQCAhnu8
t5uyK9tMOIvJqEfacrxVv3tfRBNiW/PLa2KlzsDd6uV03Pr8TBxLMkmYBB0NBrX6Lg2yq5HIl0rD
oxX9ibqDFwwGx6e3Sxyr9THhS2gWhCtZwtesuIQOnk6V56E33Ux8U0h6MoP0JU8nOw04eBfeaWKC
VSdWhE4CPqokR1YzUnsuZev2dcj9eEw0aiCYSsFquXQRJdkaTgT0F72bzdby+VDY51y/2yDT1WYy
Yamopk7pOtgb7NlrPeNr+qsGemg+ToMlNFbtNvvi3vzJV7LjWWaZRmotC402hGXVb577u/YLQHof
lU5iaTaYGtGsh3j9iXfzcsI9yzgy6ZSCTiMKr6axk6LXysBCVQXCqaR6FDvjWiT7ZuBRG2/34T63
meV4I5EaG7QGl98yUbXIIhrf8HC1DV/3IDMcerzvupnYr+wx8aczpCyGCqxwmQHyz8dvcU/tDsA3
USs5HsSzxESbQsdQRxhWyN8gnFmIjUUC8MQX73Mgcc7GcrxuhBqWra1sO6Nocpz7PBUesqEFRQsq
8pBj0fXZSTSeOa6DMnFGkgXZ7AOUPdLn5EuiWO0lvtedAOrFmNiCVEULZJuToHPjRC6PBG+7qbn6
gEysCc2p7KkG6hLxAFAPEGXPhZN4WmIPwFpGZ2O2c0dwtB+3ww/noUGY6IPGfjgmHT5mOO8McpBF
L+dNJ/CuRsJEnEynYEzI4ZqyD8Lqe+IrDrj1vNCNfTypMBCdf9FsdKS4FU9eVsCyjUiUTi3V4UCL
lEq8Mx+JD0XYzImcxlN+GfcLrSdmPR96P/NjL3+5vbfb7guKLYPIkmF8kBGuEkC9TsZZlmTzEvYl
rkmQt1SV1YjmIY5fU/HxtrHtq+pvY2yRk0DokLY6jInVryp4KCZeReYPn/HTAvMmBeZDMQD9XHQa
FvKgzKlHkB4Wdm+b9+WX5gpgsGuUHi09CSxgCTfx2HbVT/tMihfIQtsVFexX+U8t2JvmYBXJvzoO
nzaYKJoHEhgYOsm8oOLlksZ4Ceveo6L0fPtj/cExP+0wMVSb9ayGIryJWZqst0ITWKvcb6DcWznN
nfYMmtkDsSS79Yun1INyFCeEb4PpoS5vaIaqyOSjBLtyzUIoxlbpMOMQLeDIpRQfOO0B9KOg2NUh
i9PtgOq7vebt6LqyyYSaQNZAZD3j+6GCedbujGP11L4QrLjcw2v86FTcB0eMhTocu4tf/OMWWdll
wk+OqQZwdVfhlQwCoGWNVyqzNc8TasqTaauxUzY76Nfv5JD8EPvQFudvt3/B5tH8/AFszW2q6hZs
IRM6V4TaifieQv3ntoXtDHllgjmbY9FXrVIuSgqOaIdHcN/sNfB5qUeebNrmIVwZWjZ75TiB3kUy
IMI4hCa1AKq3IXJQtpwn5mbGtjLCnMIuVYRomtLw2mK0wtTeoVhjVeGxK4ByBbf1NA921/Oo/7ex
7SurzJkcIXyhj9oMFSMMTXe48u/rH+W9eVZBZSEcwMn0Q/Tac46zkYKTzuV8wc3LYmV92fjVxk5E
mge1+YgIyRdFtjA/bee2+GO0EQZs8XgQ/OSYcnlDeL7JpDxaMQ6BouFQ6sZxLEAFXvLUZ3gWmLwG
iqzNbMo4ft0wnHUhvaMZJ5pu+iRY9iXJwH//ENvSJjU1B4KrL2p3cyZZ+qSdoJj9dvsLbTrlygrj
+UlXJ6awlGSTfbyTdvoe7CMgOOFxEm5fDSs7jPPHuQydgxoIfAEcKjFqgkiXOozf0G86QM1zBTiu
aMXQ0iY7+avqiXxEwWLhHwFz9QuYgzCnhSjKchxel4tesBq7eBw/KpXlvjjEkRVwfJ/3/RjXzyWt
j1uQEF6qMXCE6ClDRbZRNU4VYfHkW6tiPN2Qii7sFyuq9KUCqFRpHqW59I35620/2fT31e4x/q6P
bR/1TRZAhDixpimwhTb1bpvgbRhzk45ZPk9qsLhI0PkAQLhJF3olNFdum9kMSauVMBenYpBpGCYR
NMEoFCsFcQcIoDX6zjC/ztR4uW1suw7yae3jilsFQNLOIea2TPAqoqyI0WlPLyC00twpLvXLF+PL
bXNbWwixOkUjmgmMKosmkTslGYIA0udxMrp6vSj2XMJ6cm9b2YoZayuMz2kQMzUKsANeegqCYzO1
soY8xfG1lZR93TwngQkAGq9cxlsa44AGEKjlJI1YT/64aAXIYmjJ6b+BIqyXxvhgXKX6NKcIEqEm
OiB1dQb1lwi83e0N3LyU12YYH2yEUh+0kqqoGWVXtIsyp3UkL9xRr7QFW36sYkBIRhc3JMUwIo98
aessr6yzj6p4GssMlJXqZQqHQwomWLmSeGwkHB9hYSPZGNGiaVsQvIEpQdkRJ4Y2eMIdtthM+ddr
Ye6veRj0tIyxk7031Ra4uEHHaMcu9C1Ka/pKvia7/6Hbw/FFFkgiUiHCrGah4s0mPzTKtDPDZgeE
b+Om/fwYSp010X4fE/EXqJfeJ+FX12NWExQQ/SJkgUEfh1LjbpTLvdAE3hhAQ04ADaKegKE3pTaO
15OWQFtz/jfd5fVuLZ6xikZpK6nm2GG3wNNpxOpRGWInawNOIOd+lGX/VmYktVbATgEHW67aunW1
2FIgMdWjETn+kj204JZ88/aZ4n0TJij1kzZMDRi3LpLyS8/Tn0UfvjQFl2t4eXKw9+16B5kwFKmA
Qurg2cHSegcAfTu6BDvRWxjLuPRVvDPEBCNBh+LPjKC6DD1AZ3CAIrKDqbTHHO1VdEL2KjRlhg+q
+WnHy9x5MYKJUFM7kDgIcZN04lvQNq7STBwv4Vhg349x2UAVXoEvSgYUpqDuVqU556rfzDpXX4vF
axRJpyaViZQC0SF3ZsVWD/FuOheX8F6ACJYV27qFMYvhLv0+61b9Fjuac9stN9+w65/ABCjMxYwT
ydFYSvb9Hig6v0S/MLGor3PIVXn7yWTYQ1mZQCTjAMSJFFmVop1Dwpsw+IAY33B/dfkRq5MdQRcw
n+XlZB+MS3nW3yXPvBjfox8ZoMDX8ICSjzNCzJbsop3sUDt0eI7JOefsNDQNFYwB1fgFnZEf+kB3
w37ea2XB8c6tLHH92ZhwMtKWZBqBdxKBWlV2kkBdXM/mWU4KgPfof7TGRBW9LcsxHLEovZ9PcfmC
b3nOYLifr8J/3UAmqnRRGVBQcOPyouiLBbNVYzZxDHmFsc2R1vUOMhEkiAQyKcuaWgdK1UAlQvsL
dFqS5rbTI7QaBQuDXKDJN+0Ige0DJqImUG85Dlpr9w3ksHgts00oHCqDBmbodQ1848wRoXIXNUpd
4/o71F8Kr9+1iKOCD3YfbuNqO3Z/mmIOijSrUxbGMJVm+k9JTz0wNUGuc9fJ7jCDq6r+EWn/KgB8
mmRu3eb/SLuy3bhxLPpFAkRqofSqtcpb2WXHTvwiJE4iUfu+ff0ceXraFaZSHHQDQQeNAHXF7fDy
Lud0WRU1DBO+TBriS6CReLyMZefPxIcB4UzwtY9wHyEiUcwDWHReo/FgpapbW18XJqG43Tbh7zjz
YUo4EHbNkDnqtuAHlLI6UK+BDM6l7M1qAo2iTlQydedB5cOccCamLK3adYA6xcyM3TKFUWqES9r/
g7z76fYTTsS81qvRVtgTzOr9vrRdY95dXqFzSlDkw4QuckXHBYs6spmwHzeKxB7E5KhA8+LrkTv1
HvVRFTgjjuOIzG3qbZKf9p2JQCA8sgj+Mhoqze+xm3mlK4tXX55hXZSOz40uj80RH6bMiocih4Ai
Flk3Py+P//wd+L911EVa6ZznHeh9YCUfkYXTSy8ikp1yNgN+OsMChmhFEhXZABN42MxIc0A8Nfa3
mTTUfbJrXXmoXzYoAUqMYZ7VcRtUE6n7deI+W77+u2kTkGONR94sNU4b6a4se3TskXuXLZyNg5xO
m4Adw6gnbQsZePjN8PYSX/fnXbmD9lrlgP9LrjX7hzfIx1YQEATSnhRpNaChHtIFez/58r8tj1wJ
PDCQGslUT6R7Q4ARFawwy6LDZro3hhAX3rY3TK/3WXTXOgWOlewpLzUpYMrQmGup6+/bEV0o9ejW
30vvL50/e6+ZqLuUXqOSsyzGtBjoDWhRw2bng8d/9hh1+vWx8CtUaM1uh1i4dT3f/vvBvt/vJ95n
a286d9P7YNfW46vz37M3u0a2M9wqkBNiXL7y9PdtfWIxzlTkTwqcDKtBZCZ70JpDD33eut0lyrPk
iGzI8ec7T39f6hNbpNPLujGxe+agHh3A41ZIxNEySbpgA2U5BeEf4lB/H5L3Q3Ri0lDSeM63CYVD
BFJmbw50dT+VaB2uwq1ZcxyO3Xd49LmDsMqudGVcwn94oH18gIA8SAsYidojGNv5zTM/1veIYocj
ZCrBuWI7vb94KRzB7hvFf+PSkd1KMpQQGaI1UNzHc/++lTXN7fAeBD3YhuaQH80iJ3KggyiVZZVa
FbCJrisHEzmsgoHuxrya7jaS+e0tCiGR2EUASI4Tl/1R/b0M4mSlWZ2gxV3B5lJDelWYjhaYqEyv
oUkFeBoxz6hRC6HACz0u+YDP3mCGjoC0bjFdF3U/oomk46qj/sA0R8fKrk04JZLDIzMhQC/0Pmiu
lSvD+AbwvIAiwh13+n3vVMhnUacMiSSbexYZTsYkAG8X9aPZDEgxDjPfldHg8YWB7HZPRmRflETS
4HJ5eL9pgChzXFhqCmsrpWFWVAGdZTIW53fl3yMyRBetX3lvzDqUOHvbsaG1OSKSmnsczWceR59v
loSQAZHXGMuGJgRIZqVr6FQ2gFi8KpR5cIZFhqwyE4LPlhsgJO6b93vD+Kz6qCP4oqMktEJHgApx
xPyTDFfO49rJXG5fdHLcmqzL1Uib2QEi4vDD88BEfvNH/qiAjkEB4b1yFdsOcSmKYcEwDabF4PJ5
OHtFn9gXcLWxOQU3dKQdLPW2ye7tuPeGfJUYkU2r+esgB81AhHDuECPR7T3TsyDnD5eHsf3Cb1fi
yTAEoIyR5InbRNEOUV+gyOW2n7Bi2dc6lfGNSze/gB9jOg+pPWAsk9tXjjl5/T4PthZiTp30Ljlm
930oI0A62zWC2si/cPE30Q+tNeae/Nfo5KNxJrCtcLLcHBwWqCVUwGyvDm5aeKB5CEYIJ/+1X2R1
U5LNIvpzw2onscVw8HnzPCRp2KmNt5qtJBh7PhL6MVrRe1tY3U/gTQBEQzF1Y+HqUAK6eRWy8Zyt
6TuZV9FrU4oyjifIAmMx4aDGx+Ku/a7/jAv4i6CzAqkpj0Bj6Cadk9X/R5xJdvpFTy7uTauLNrxp
ofOuvMGV29yKHqkfL71rd0a4QpNQ87ub1ulRIAoKh8vHRrab3//9BH5qsrAWUXtMQOuQIIEcwVPn
xv42dMRSZh9lt/K02NlesNNpF0BntuvGYB2sjsEcwJ8sCm9SNk5tHKTRZdWdHZqJVwVyR/Z8XPpk
bwlQlOTZX6EVsCJVGKOr+ygpebVQGveNbS60Oz5YAftpuMsObYDYcw+yuOr5p9jJNwhglSTKGM8l
3VKeI9hhuodtwo3XTV9m+SZPfZ716E7MCYhlp03T1hnM5fsYlTsbS9v/UzcjAfn3J8TJVkKvLtUT
A4u6dEnmaCZCZFJupMu+FASNhYskJ52Rl7itGjP2xjFBYGhwxzhyphzSxUslubdkuPu+m07GZI5F
1hqb/42kWv1deUvgLW5EPmXuFDaOR7r7gsp4xXA0VKdvRUljCHnx8PIhlUzs+0eefEQVG2sJ1Qgd
sth0l2SZVxg/JRa2efv9+mQG9GdMQi2Rpm2MTauAxjtEd63BjwfT9Cy2ahBLt+IrY63mkOczdVcO
VoFh0RFk5eoIYfXpUbOM2jH6aHKVNnnMpmFfduDhHAwv6xA9MTPXZlB1pcNLUloeMvBPC96R3pKQ
twRVNRM0oyxL1wLb7hYnt+M9U/n4kE9WEjDah7Sbv5Kkfa3XMIqaLVl+ZCV1iEb9yzNwPuJvfMyA
gAtDUaZmmWOSDY7A56pcrSo5VDzyrWiHDgGvg5aIOvA9R1NdtRJJXE1qXoAEFAhy3mp43uph+VQg
5BXtLDwq2yt5UcfZTgsUPv+92AIeLFbaGE3McIi6wrf76airkds0mxonmbyuKL16sN2VjmGqcR9R
I2ieQJmCHlHuchiNQjL15+Hp43OE91HZ0kmjFQjftwKQDrf9RlRLpXnqP3gVf9sRW0MnS5ntERVw
SFQ/rP26V3J0aeZthi46lPLG6MysrJtEUd1Ul7wA/wD4H6a3WoGTE2zbepQ1hon8/DyDQNJTi8Gx
8biIe7dLH2IUyjV5dJdXJFgoiOWVT2qeSUBE+g3C68k0B3WiEd71SNEHU8h9y2v9GHfBVvgSufHL
5QP1B9fmY8zCU6qcKVvNCb4i/OQbeMqgLoc+HDJ54CxXcN8lX+3Q9o0Qsgqe0cDLkDnNf/BtPr5A
eFqRqco7u8EXaI9zYGFzQULteqOD1DVXRRhD3nAj3WOCY1Mompp0s8YORaQGplr4DFxY+NuxGQkZ
X90qK++mqvTHVcb3fP6W+BitAGBjuSZxU2F982X18nr2zEoSWviDt/xhQgAptVSIQi2AlEJdCnqv
+JU76/6dGf/ziND5s/Eu72J48UHmM8lGJ2DWWkIEpayxlhZ5oPpVoyySR4fMgIBCnRrXGrYLQBFU
MnV3tHIZbec2OxfuWLH9UxmnkZAY+FNbzCFocC03StehvY7XYtfnMhZECayKbZ8dZ42RToDVzevb
mMx7f4NVmXMiO+dio2dVqEo+N7hNtrYB7DyoZ/jVAyHu9io1P6d3W/1+/2l62fSVle8oI5AAzQae
l+ZVAJqxSVU2R5jXzoeoEbGd1Xba/YBglKU52jEKOg09BDEc+SqYbvK7/4cFXba2AtTECqsSDQVE
h25pQEb0xSwi34BbOEMbdGkq7/KQNxS5NGIBZWyF1hCrxZSndutVKwpqUCy4zLK6dJmjIKrJE0ji
Nklebj28SOXfdR3oBLZSCNNRwuaGuPYPuSakbGwCxoDdPGvKfAvyqbOrQtsiX/1OVgsvQzKx7ZND
VniaTcCJ0dyqqXmTQpCQfEZW2COT8o3Y3+IODAY8cc2O78H47CSQ20ya52zIg3S4tdRpp+tUgq9n
Icg2NE0nTNNtMRiQLtw2aYPprlT9aspVV5Py6pzPrp7YEDYqSyI62ZWuIaGwtWWX3orOt//VJcpi
i2db3tiJNWGj8llLW4hFI7zxtuZuuY9C6qP7NKD3ue3ZzAUfmb/FNYtvcymLbGzH/rdDcmJbuA+z
eI052fqJrXSByGLuTAyCf0o6OFZV+Xb3FdGsTzN4SRoSOWOkHqwOaY5EBsPnXYKT7xA2dK/1pcFn
zAHy5W6xPkT9U4ecSlS5ZvtUZA91Febs+TJAnMX+E5vCbZmtcRStlqYhgAa1Q/Q1LtC3l/fqyDas
cGeiG70uGN9SRVOBN9noTNru8kDO4urHQMT3PlrtxiVaUNjaqgl67aPQhhjZNE9Oa2uhwv5Z5PHE
nuCox/GQNdOCUIkFrbya2/5YKgHY9ENtq5TiP6zpW9msDmknCaTLDqb4yM/UCZmAzV3eDmb+vQ42
LtHVHb+WV/K4p2R/vFfknbxHYjKW3E5j/VCmN7XCXRV6HZE6XivL964iVwRc4Y6d9xJ8O//IPZld
AXzAzc6zaduW6Wh4zAArTrO6PZob+aiGDPOqpcypi9xdW+LbydvlvXT2ZjmxLoDRMDU5wbHTD4lt
QwbyinRVmNqSkyddRwF2mrK1J7ZVk0Rd7M+IGqf6bdt/1pSnLkZABXzGhQWqWMgAafHs0FkmZL/9
/gXYEwlV0cA5GHjlIdhnHOf+OtUGNzFfIpRNXp7N86+rk+kUMKZfYlTqEBxN/rzpcpdBcQvJumg3
eFvM2oydSdobKMEbkVCgpPM0r8ZWkBqBKrpoPQifSkYlmb7fOl7iaBkbaGkhGME+a+MV2MO13Xxd
uFpofq6XfXmngKQFHRiSajHJ0MQuGF2pc0oJhlZzy1mG0p10yek7H/n+WDBNCAAMWpUSWr8PLbmn
bvTcfs8Da49Lac9DSCMbjh70IQTOjf+TjkI2RsFRr0xmoK4LJTJdbjpF9NXWJGWT58O1J0MUAAZ0
gmalqgBRdGaFKZu9ZsIBbPpbvYt2tLke22uFVgfN/AK63kNrYCWb57buXfsrGl5A/wPS2tRyOw1q
l0vh1O38Kcqo5E6TTYOAQ1QvKKq4/9rF9dj43ZJJDqcE6kTG0hZyxUnG4Ekqke2WHYVAEUJMi4zG
ddsxF7BGZFGI2EzXuUK1Bs8dRGXXYHk2Q3SeIIGkoWXCdC10xjn8fuvYRV3zPn3tX7m0gFrmYWkC
EkVj3ec8fvd2FCdxKyh9V/sm4EEj2V/bD10ar+Dv1Mm6GH2Dbq5JS92cLh5VPAs0HCPgyGquwHci
cWIlaCR2vqRDulKF4cimHYjMQDei9N+N4s6UMTTI7Ahuz7wyHhsTehiiFcHf+E6JraBrr4rlKIHX
8zNoMaYSnYF4QzCU2OpCxw3BU+37ku7MJij3LOC+fRffzsckurf5C3sAEeN7eE7GMXT+5H1YFxCQ
U1avUwbJQJ5aXmnfRav0yXzes/owIWBcYhVlvbTzFozYyjkaN5ocy4uRP6BB+S27WRF5TP1IP8Se
8aRBKU2yY86/2e2PDxAgMIvyuIqWFFumRpFjYvlNdxjB3qbX95mtuXN+xRsoF0IAHaLYLig/TH6k
aIFkWnB5rc9j0MeHCDBnlmZlMJBKH9gQkmYNGN9beSvBUpmRbWOfOLIzLedZSVWIQJbGVURY0Ofq
DQdp8b8bi/CGI22yWvALkLAtlfBmsW7ThPv/zoQAYrxokmTqFqQIisppZz00je9r30sW5Q835Meq
CBAWl1WVsQQQNvZXuXJdG50z0NrR1Nxhdu4YdeNENtTE1H1ZPNjxccrvJ03Zmf3DWjb+Onyax5sB
/AQ8eU3J5zHvJNNwvjTgY/+KlFVpNE+gpkE78MYbpzimWx7Wl+RgH9ewuNlCd+A7N778M/fr72mx
BVwCS3qpJx10PaP6fh6oA7o82cE8/5T9MCGAD0LzOYmazD7UdoS7MRzp97G/XeobNdG9Ln1Z08yB
/LFXa6g96ajboA8xZ42bDrXHrGsDOfXLO0461QJWRe1YlGg4gjttXaNiuSqf6aQ+Gton8Ep7CmS6
enVx64HfLSb4YZHO1dJH1FRNy+glUBC5/DVnOeHZycILwDWSem2GGP2yhoNA8sYYyK+e+A9kJZM3
8mIfzdopd+vV4vVudkBCVgPNH3hoUmlRkGyhBOCa+WK21hb1zCEzFbWRC3JyN18gaXDHWhm9tgTA
bAHAclNfo7IdIChbXbdIq9TRo13J3Ig/xOE+9p6AX4nVpXXf4uLb6JFWL/PJt3X1tOutVB1R+tnX
/DZ2KXFL3QGv0eWVlc2ngGy5FbWtyQCejDj2/KJzKJVBu2Qt8PaPZemIbb5+d9E+RirgG4vr1sw7
eEwW4ntgbpletZy70ygTzjtnB5kulVmqaVmocvj14kmWUSMdpKsOJni06KKCim1yYhNoiqvu8vyd
2yKnpoQtMiHk1ReGYiGAeM+ifVzVTqd9+nc2hA2CWHbUAuetg2m/KPF9BXeTZpIH6Fk//XQgwkZA
6Hm2J4oTrhWdZ0aJz0cSoGpoz8fU7ZRP9fCjmmuflenV5dGd24GnhoVNoRutbWdWDqerPyI9+4gN
eYs3wwNuPU8DHfVla+e8zBNr4g1GwSrPLDD0HlLl66h3eyPV9pctnMXKUxPCdQW2jEld0TYLLxNP
+daJd+OhCTcydYK0bIr4OkraHQYZpsgBf4yb/1i/VLtBGpA5m0c5/RDhUhtyhYPhEbe1ARk56+fw
sPEOQFTH15EkqqElh1iQA39T3qcgWVOxQ3fVG9YOI2Z5WUsnQkX9oKJyI7PDFk+YdGGSLbTtTRFX
Tgcq3E5tRhu1LuFWM1Q/pV3jKkod6kPljRbovSO0R5blP3A6T00KEKPqHVWB23iUgZ7fGKARbaDY
2JSxHG2b/9LIBHgpk3Q21K0EdUE1UJl9hZIRtGAO9eAz3UKpWeVBQlByJZyNRZ2OTcAbU1Eak9bl
diGRgH5F/rt0yLcCrS3DRgEJvQcU1D1BmMA1j/oKIUL1VVoesrk3lwYuwFHL2nzSzXx7qoHH3Z0+
JY9QOvGIi1rb2xzHR7KeTHJn2AIMFfbCQaKGQaNOw43H1tWG2rdV7bXXY6ehfBdrBKR3bLypaYNu
JjMCQ0L5RWVRmPE3lVuGP5cNilYtlNDM1IKqyEDB1AlmqqYmn9oGysiMRzWWD+URpF2/rFpKnK5W
v3QmBoQn/gv4S4+9Rrkbo0AlocPDMOMXFZXerQVIoA2OUtxaZfAJqvZai56nenjWjPJWnwacMjvU
8ycl6kEfqcTuFJtzYEOez5xQB7L0rmm+xnkdQBS0DLRHu2mutbaEkgYaKJoruzKcPP5RNwmepGZQ
T/ExKc19r7Cgq1S/0I/dAG9/eVW1wUsq44o1CYR3cYfz3SStt9uA6bfFJ9QguqpTBB4F33eZFN6V
hmkd4jJzsuFumFWHldBkKND+bMeBpVLHjh5HhvdQMfpkHP9BwNc6+QABUFYNC1hvFf0d9LydPr1a
p+rt8jWx/cSlMQoAooGpcs0WFHVCFY9YL5Yhab0/61aejkGAjrrlcawWGEPS3DboQiwrB42RXnXc
qvha39TLPT2YqNr88t+uRFkb7VnoOplDAUX6JZ3qNUOuY5qyZ0PJg2Ue/L4gHs6Rr/fdV9PUvKnN
JHfBWYfsxKwAHEgk0XmsMOxcQbtjq+xVk4VVLQvlyEYnwIXBUoiRjzCjs9qtJnpc7ckDd33I1WdW
3mTNF6WWzahky5hCfXWfm+2ipJV1sPurAiT4489/tSVFXZ+kzNRY67AlqyJ28jxzs0nWnSZZHVN0
SRaFznqDaSNUu1b12OtitIpakr3/O5bbhNgm2fjzVJuJA4nqIasReLIOY3TVlp8Ze+TtVcsl6ajf
l+NXK8JYWK5Xak639hC99fO2dXtVspdlFgQcLJYhyfQJxLmlguQdui2H9vHykpN3iahfcejXUWzf
cBKkU9FjmlVKzw6NGu9VKA/vKXSzPVuvMreLs6/gopgczqBHV6+JCnFwNcx08kpp5+pdfl0sVoDS
3BQV5iPYmIxpDz6aK42s/qy3P5c5We8sAvXpKW5UBxqZoMXrGf8xGAbK7Lp5a6eZ/bk1e3BWZIpn
opLQ0asclLo2OkAalXaOgYeJ32UadXWbhxbJPhuqFtoUAVp7aYPewvtON25ruw3XtPmsM+s+MfQ9
3BinLxJ/5FXYdvtK6x2lVLxWbUISo1Uvw13dQlwWCiEUQoJ1GibWkcQ/c2i6KTp6uFDk3jR7og7X
Nu6bOS+/mFb+QGZN96Mke6uZHcwMai56sm9M8tDXD3ZbPrdW8zwy5tU9f+GRRdyM0S+6ecsW4i4z
vY4KdjssQ6DW802BgganGnm6S224c92af2VR7Sv2zwgKaP5gxe6QJS7pMZIBr//B4pqXssThw+x0
kL1XE+hVZsuI4vzuBd1Cj8nY3nLKjysxXvteXzGr4+LF8+JMI4b5Wo/GfdnOxIlyAtaGSEfVLeQF
KUuDmg8oI/85Lzesm8I2+54q0eeGvMUchOoDyNSXayt5zQvuNXW9U7vaL9fohsfJGzPTb6lV+UNP
bvHiRi1IV7uX9+nvuPHrLhVuyxJh86SPcRKG6WCNuZex2Ck1619aEa5MldaVonZImfX6T82AWuOt
qn+6PJAz7+xfRyJcixFKcuw0xUgg7HG3aRtDCtJp7+R9XO95xEsnW7gJE6ZCkbMBG7aNXKuu8p2i
ktjVOHHU3LqNFGPP5tgl6XHJp8AA0RgaTbzYKH06c4eU6iGfJrdMWzCsNdhCujtOPwuyIDfTeLx+
M6GoUbIkjAfdHfjopWriz2QIhvGrjfabsplLr2+0pzjmhp8SVFiPD5fnUgaPwh1sDVMUtz144jV2
bLLXQepCSe4RJly4+YheTxaD9voaFVTB1sxZhdFei9D9u/Wi9cAyp8CTJLg8rjPdANsesY2N4EqH
DycMTB10VeFNA8J0+OO8ndAqDiqF9qFuyxuaoNxhYk7OuaNDO1QZjzxVkMqNPclX/P6qtsFXbQPc
dMvUqEiPWRljtMxNER3oQ/SguzG4I6DEDaERxW1ut2bywdtqlsvoJl1DKLLJ7J8786f2hZsJfNYq
svHb8iKUrC+IyxtGkKXgi22hyrEO2H6LdmvihVRV97E93xdV6nQRdRZDc6JJVgB6xqH+dT4EDEqG
Oi5JhldJhyhsr0AKMB9cC1QIUV15MXyZVb9v49xbU+i16nfdDJGbWG8d4LPfauhmMe60Jg4lq7T5
AOIpP50lAbPo3MYlmkS3mpitf6O7haug77eXMnL+DbR8UCohMbkFsC6ZFCDMImXB+gzAAl8B1Jn1
46ZitgSa33+SRYzPZEx/nXQBxCCsSxk1wZgwfmaayw49ekWIN3xqTFf31tZRA5uGdCdTEjhTKfar
XeEIRq1JM2uELMJGELp6iZtlTuH2DgsxzB+yYZ4JufxiTqwlMGc7ISM1tlshA7//1/6pudqagBqo
wTRh5m5SNLri2VeQBvY2sgPzeHlRJYdNpNhUOW3basRhr0dwQ7BAzxa/j2TRV+k4BZ85Gcd4Ueoq
vt8y8LpLHJ6h36gO2ua9T37y4k0DDxIGcYAMFxpWlC/SKoBz18bJiRFFU7M2NghRwIGO6n9f9ZvY
gTeVeMzXwvLO+NRuNc+y56IES0XCzSFRKR8V3PpW14Z9uytBFmGqrVP3yNuu+2aV5g/PLijRtK1p
VCX486tfvyRKaaS824QQm+f6KUNvMTSNgNnd0/i8sdPE0G+7vIfO5K+xi09sCqtbafXcF4NuodsE
Gu7P9CvEJJHPaj611yRUgyrgB+2KACZUaKoVnu3JuHbfhe9/g6aTL9jQ8uQ100RFZFrmoByi2woI
jGg3D5Gy7/fQRk6cI7hi8+shdTQ0tqmOOy7heFu7tqdc0wcjdaqXyxNy9iI/nRDhClt7rRhbq1eg
um64HbrtItUHsZgDBk3P7Dy1fO7sN7MqnbobnAoUtiiUkqD12X2ADb31LVDNNIR9wPuJdxmHhlae
Ry4vZzcmxKnsp8sjfa8m+23iT8wIS2+VFcezsLAORVd/Ms0XUJ7yCXkG8h2ujovaCTy4rNdiVO5U
NqTeZERHy0AepFtfUIHvRD06K+t1cSLFBtU0fI1OBatEV0FXuHR7ZtxzpruNxuGRsmTrLufV1aQa
d/Oc3+Vpa7qV0f1I1PbWKB51+9qCampJ9rXy8/I4z98LJ+MUNphq5Ej/W2CWX+drpXkp0D9tqMmn
yVa92LzqkADQGXvoVDMAEYmvI8J7+QPOgteJfWFH4fyt86QhBpSsN3H9ZA1StZ5tpS6tpODmFHNf
L2RLX22Er2hOc9drCjkRBIVDey8LaZ0pVMYnn4xHcF+mxpwJj96FFZbQDKkL+bWr8iXHxT7dUNDe
yd54ZworfrUoeC80zpOosjCDaLX9jEZMF1HwKlTutkEa8Omrw9g48u7T7WcvTavgyFBOk2hVIuvA
Z6hnDqCxpiHP7kskx5am8C7vkm3WLhkTvJdEARxEqDE7rMkxVlWn0uFUKE9E+i6XzaYYkzSVpma1
AUs5DnE4YQERr7iOvLcZXFPjM9qXXTlnhuQQiPG91eYxK5JtCenTzHs/Q0Pt5QmUWRDgjGklnaiJ
UOhQ3a1djFTH02UDkhUyBRwxa0VJqIZ9rzDNy7THzPg5l4O7WBI70gXaRnpyIzKaZNVqo7LJOEQP
QFojDuunTWWbX5neiBjTDu92dXTQZu5fHuL5Ha+jjpDoJoSPhINm2BUfBuhSHJL5kasQF8sgaU1S
PNU+EZmuzZlc93aqP4wJx0tfW44ABCSW4Xr81PYaqEJN0J5Nx+FWOSKS6TU3NejPOjCfyZyO8zfs
h2nhsJG4r8yOwLRGf+Q8tJvr3v58eSrPryJiAVtFC4OMlHCL06iE2m8Gnap0X99EryW0wcFF5Cm+
9jq7S5A9LTcgtpJUVJ/doydGxUMwkmGcOxwz0+hcO4UYfHddxPVOmSVx7ncn5De8OrEknIaqpWoC
8gdIYWo/ywgVCdaPYaGuvd738wNVqjuIcOAyvUL5W128orkWhesWhm09lSW5gzpHWNmdFxXHtoIO
wa2uGF6d0qDRJ6c2TDcZf7TpaxUdCVGfUbCDEh0dPhAeygR0mfVNixLcSf+a58GgGG4aW2A5Stxi
IR4bUE5nTvdUtX4kJuovy9m4tuDcaHO9uqVW7c31S6GS4PJ6n4Wfk/kQDu1cJ2OqLEN8Xxoq/NXY
j4nxctnE2V17YkK45s0kLmmFWOSh5bWblKDFTyFd0zxetnL+/X5iZttjJ/BT271ZW20d35sPBVL3
nW+Ful9BPI6nvkrAyUb8MYNimCx6JBueAD5mpywTNI6h8Y7ISIo2knt73F8em2yRBMiJeJ4YC8J4
KFxCzl1HF0UtORdnevKAaiezJ0BLTnNzTFKMYiNy3HehhRSjk+1VDwwsR0XSMXL+tfJhTWyvgkD8
kuRLH9/TqXVHsCj1893UILKrdI/TMnmJDuN0CPQEEjAEuizLvk1lj0jJrIq9Vq09Kg1R2vi+rl5b
VoSGpktg7Qxd7i+zKvZadau2ZGOBcXY+CQykMJykdjjkEzZqn62BHg+xTHc7lGeZ+KewfpCTTEv2
pxhcVYeiqE0VgZAiQpFsDv3kFK8GCYyc965PVlTAkSRXQT7QdtCmt186BDoUGw8rEy2ONNfDCokz
9Mk4C8sckA25BMUpBmVBqXM0zEDG8l8dF00AHC3Nq7zt8S2QKXQs3rpDkfqXTeBFe87xPRmwADex
ZS0tmFbiey3RHpRx3mX6GJq2EU4Rmilms/BmjibzDrlzdSKFmw+mvquzyWGV9ZpbbUgUHnAbD5+0
5o5F2Xcl77+AhPCp4BQl4ERBWc8bqcqdiafdlF6T5Lgs4ETSzGBNvurxTVL+KKnhlCjSjE2QYhWx
Xwx1aFnXWvodekrOmNYOhYhU16KIJR4cTbOdvEHLZJd4Rk+8CtkXtt6laAAcwEaCXWk/RPG1Gr32
qNHt1AIFweyeooUK8gO1jpLTW3TVlehWbQKUVXgKUqZp+2agcIVlcBDmZleoFNKFiWMicK2j6avk
d9o4uMXm2I73DK9tFMg5Q/+Y09uyfqxsxbGS2mXmnQHKMLVxZ7Jj5AdZeED4j2VA1yogD8VpqEOF
hCBBchBlR8bWumJ+TsobAyLyPH0x8nsIhzikR5ivo/ukemqtzleBZWkc4mw7FLE+KzmS5M1SvAZM
INRunLbLnNH+YRo7zfiWTNyFWGY9fmsbw1V7G1oIR2uc3WGwnaQ/rNqTloHpPrpXk291xzwVXAUd
uzUJd/N5V8dQokTeJA0HzDRJrnIdKgrqJ703sAZBM+n+qDUOtUGxpOlBHXOnmSp/0lPogH1L8ctr
e085wpHVZyV6ITO45NpvJENlNgKmIIsqnYTnbkt/6iTfGa1U1loGE8I1VimV0qYRLoAtDL31z6Ve
rzq64U5oQr2H5KXPH5nmzFyCkVRmWLjceKItc6cUyf3nHhyqxm7eocRR20c31VvvFy7zB2QY9N1w
jaSxHx3zz8yz7+s37OvLR/r8d1jaVgpGDF2UZx/bMV2R9gfLiU49cIJgbcD3EeUy5Ng8zN890L/t
iHXBJmRZp3FYGKRm3c1FQT78xdwj7/kEhpODPByw3dyX7AkOfYpTkKdDBGRuOd5/rasrEeqISmdW
M0+PwcDF8T9RnMgGeh4hPwYqOPWTlhdzg4JV7CgSKAak7gukoMF7PboUu9mXxVskCyiWAkcGI7Ol
oeu3pc9JdgB9KK13l/fIe/T80mQK1xwKipAIXkh834BNBPTod6qZPeX2eqVH83Wr0tYvx/K11U2o
TpJjWePGb3PzoauMoFPwBBgnxXQh7nW7kunWblCoYbPcK8FIQrLWMaKrmgVKlAUxzl49jY4KpwhN
y4d8hmRcBBGUGGgcs3BZlNlhRf8DpLWD21bdG6porsy2e41telWN47c6xxXUzPiAgbaA0enh8lT8
wd/+WN5tOU787Wy1/kPade04jmTLLyJAJv0rrbxUvqpfiKo29N7n19+gFrutydEw56LfBmhMpZjm
2DgRUSMq19gm8JXP5DvQqHpnLVz8S4dOGDd5/y/C7cWvrp0A43errpTnOYG5ANraqxTRHkhj10ni
Jo1icT5x6bqvrcXYRCzViSrQSgjfZA8EsT75ETwt5UmDx161GLm1lRgjaKRV1xagg72gFY3SDDx6
LTxHEjoaSe3MA2D1dcpJKpYfv7YkE/Hn9TRLlYEoSRo0t8ToSm98yUYNVLtgleIXZyvXH+ff+OgV
oDwyWhFkSSg92Vrho8/pdhvAiYEuyD7NX1fxt8ji9Tv/oZ7x32v6N5L6VphAsgGq/TP9PqG5au5B
PFRAxCCz0Cx4Fvflv2IAXD9PldUVUsQc5B8ZygyTdKnn1p5asHMFgiXUMdgqnpMg4TxHZf04gUvD
cd88x5H0IYlbyN12I/G1ftiIwlNKUy+i+Vs3FKepKe2CImqsalSDnzptK/SaFRfgQYolkJR9mCV9
HYbycQElpeO+LsJNpIKj4ZdOa6fPlQchoQcdhfN5m4FaDYrpdgsihUTvj0oEgW5xMyTkwVSivUbG
He2il1atNiaaYYqQfMvCBlyLFcBHJcIgI5V3aSg4oCfgvFneNjAGOlUHRYmEJMKtlp0OWMIQeWOV
w1R0B0nkTZL/Q9r8+3YxRlCt+0AWK/i4DGro6n6yUnsEx1Lxb/ha7+erv9diLF88BaHQdUjkGsgl
X8WhF77oeDs9dO7klk7s8cSC7jfRtd9LMgZw0HqtbgyoEjTvA8bYhbf4QYEfD10BdU68Wrd1Rke1
pyPZjwvXi8qxURwno4qMXYQ+JTp9i2gGOKxsYven5kn6kr6aDZFtYdefcb9LW+eVJ5bI5J9NI6BX
f31L2dCXIECGFHYSZHZPt71OTgPVvWgqLZM4sNR4Kb1NgPnWQ20boyq4bi451vIK7bt5zPFISyKZ
VXSpjfd+eJ6Dr4QXd/MM4/Vq36wx1BFVzRqGEVmItGu20mGhZEMyk1nCS/QYH9oDdflgQd6RXvue
N+uGNAaTl5YuYaFoTweY5K/4W+zrvr4jlvaVPvExEdxvZYxjWjZZYcj41vAzfCUoai/C6sWb8Kg4
kAlcmElShx95cz+VMUaqoej9lFfBmTaVZWineS4/UwW6seJuml6F6aylHymScBnTgWrrKFS0aNF4
TZZ66/eJZ6euv/Rm06Wiy+MuyqJLmrdWof00pyyyugBFig6aFdG0ASkthFHRoKzjbquNr5z1OWb5
ekA365cRYIahibh5ejd2ugh60AkUvK0jesJORC4w+c0jPPGR6/6X7GblKbOtIXnSpK7qivCi+N22
f1jUHMxjtBl+hlw1N561vHaObj5Sg3JvqjYlXDDGq5fJ9SA90U0OIMRD99Z6QHjDMWQPFdjqraJ3
mtpC+YP3xbydZmwXONvUNDbj6GJAFWTMLxrtHa0BwL2WnVzROe6Wd8VZZj5ZTIMoy6HREWv72Y1s
+U1wiw3EaK3BxQe/Qq6v87mYufUcWmWbVDmdAUZKkXtMnuzNwIOH9rSXTxMIXoP9ZB74fKT34Ri/
XeEVkXRzuIPS5moswoSAuBfmI94BlWlBzO618/lTrXex2+RmNcZgUV0W4XqRD3R56EfTryhF/Wpu
N0YDnq7u22iAQlrQbVmS7fWXyvE815Hjm88kaEcHcoaHqhsoSg+Y2kpbW515KDXudjKB0xDm7VCl
CGb02tF2hUdhDjAnEW/VXelUXBJwzqu4orluPguC2rEolniaeT37bZq7vbA10GdEMcgXgoLjvrmv
Yvk5N8tlo1bSUkBuNXjNts38BDLGojP1+xpc54vVkyCCqMLreLxu1LWcv2LwCBMxAdupZRFdclYR
NGaqrqHcniM0y9NOs9S5K+2g7M81EPZGjXkMI1tGQw0UqLu+RK1ADuqNDBJjv23qzEK3nXokUXbd
pIO9i2pfYtH6RWWUmCutomMXAkiFWZUfWVE9xFpyoaCBdgg4pxHrLySOlYKZZdqOniDq+7nKH///
t1UB5FATTUlTcdv/us+KkHZLcQu9DRAbJvSxjb4Jyff1Ne76zttFGC9O9FGZpFIAMFhObb1f5pJT
h0rKtumi3RARaxgah5bDcUo3wzDwLOwS1rMHers881KMSSnbvtDCS/CSbbtticTJ7vZSaEmgc9V3
2SZ14qfsRQw5C9+zBLfrMumGIJQkSzIDjM/Zth0MX5hLi5a86fZ7Sc3tKsxLmTGi1ejyGF3UWvcM
jPu0MYdvgrcC8yDktDcy8JKDDFA6VUXjQhuX89zvcJ+b0u1HMD4XSij5jJFsNE8jzKqFudMV6FRU
2eDFtebH02dQNSDmntDsF8CxhGCnFI96lWyVkIBgbZkyAgGTqpibMj/UAyRkMAOzfos5p8n6aRKC
tV8wgbrWs28FVmhrw5IGzjTkXWzMzUawfnmYY0XHp0eXzhsba3iXvPpRTK0qshZE8GQLD6phY4gM
b+b4L+Jtsv5UWB/dJGE/p9jGc/c+IhZJd8YHNLN9yTXe+EkFubJBrbxMlj53TAMhmSI1vMQYFdH1
L6M+I5rfCPLeDD7nDCw+SbNJ2xLY7wZ2IUlB7SS34WjXKf1Z61pl0a73Z322E1KjnNuUwNyEideQ
bjea8kVSMgvdRQejli8SKVGo+ZUV2zYJPLUQ7MEgO0E/lQJx40B18qy9zPlwmkbF74UYE4houdXa
MwYVX+QZOIhy2uaYY6Oh+UtQBFSeg/S9NlRfXqiU0xhZvGGAHRINjwCt2UEAEDPXMQnTPzUlJcc2
7sG01Iy5M1f0MPaJ3ahoTvVda0fqiMbdXLw36PH2HcncmSQvhvFKY0xBJsmmBL7fmeS5gfrHcVSe
zPagjgB7DsVrIiuOGcgOQOSZU5UxwRQl4D/UJ6COLDCM1FHsTI9wUoYGuVFZmQQagIcwyq1B3OUK
6tvFjB+visXXpEUbiKPlMlqdQ19YrYqCe7YXs9Ca+9mOu9whxjMZYlc0oEZSH0jZuW2IWkY42U0q
PiiQWI/N0Z7lz2ncmdmhVgbsQOPG2bOkU0+pP2bz1A4zhJ9OUzptVXKJVcNqFeC+WjBDa5BF7SBB
W+Q46AexySw6HdUms0OzB893aSdzD2j0e95CjTgULJog+Zkqh+IcDKX4hnpsuxlK7bVbBmOlY2Og
YS4Y7thf5mr0dAOjAzF9EkFlKoeKk3XpSY/AzpHUl7zeiE37TslJDM9gbIAn95TQhArnIcF8eAv0
Z4TJIV0tcBeMGRxMtLKhZutGSYs+255Wznwq6Ij7NTuCmmwgtHQSKvQ/uxdaGVZiJJt0bv0JKltU
gUY8MMdhfBQL+RKJ9Nvcoe41bnqItU86cVtZdc1ZdsssP0LM1TcI+p/qJctyOwcFxWg+y+axmCO3
7IinN1FtgXZyE+q7yRB8vVMAq/4uCro7aE9UB4q+KDytHoEaEl1QxuvhryInMZj5FxKWEQoP2Hhd
2vbdozZcqBw6JHtvKtkeIB7Q1aLTt+JbPgu4Kp/69BgWU2IpTbQ1wacB4FlhqWV5ukpxtB9l2vhz
D3rEIbKiUdzr4MTOoCqW5ug0xxDmgfwmpoGyvrSSfCNLByJdENcUhmIlwxshkq0KwJEbX+EEbue6
O2eYCqhqcDsM6CETa5QaK2g6u0ET2oSrmNPC1aLRVkD+ESi7HMNm4oQxLlo2C7mHP9Ttphpzjju4
WxG5tdRMUKNVEXLEHpZa8SVvBE4Yk5au6S4ZVPihbfSdbNPJRpn+D33ltR18ExoLY5r3/SIdP9qY
9gVwUjA8qdoVqR3ugovxPJ/Nh+aUfyiIa4LHZjiWKa9UzvESbGCDOjlNAgSNUvesCX6gdH8WObHc
20Y+NmYoYwGq/xJ76DdI34RYcf7MoTNhTa/2A6LiIjgH0C6IoslL41dQBXH2aolc1lwcE9kAnEi7
AG3xM1EyiJqMmzbdKeHwTUIwGCTfsxaMItPX+pfdzQ1v7iaLDkMMkZtpoIIi0el/xZvMixztefSo
a2zQeuO8hGtMsvKJLAwsMSptEEu8hAG1BLRZEydwJD/wNDSI0sT6fEuPg2360L7DtNYkWPEfXhcW
JKZOcpgJ6hBdwupSGhfRgNfgPnhOFsGiwFRBn1KkZGgeoG1qmBgrjvZx3dqdMnA2lBNvy4xlEfRM
x+BMF12a8kOdvmf0mXM9lpu9dmBMQiSNUdwUGnpr89wdIgScNpW1czJ/0eCkCwlIrgOU16jVmoVN
SGAJJQano2NqpB+xEnpmS5wuUS5l3HGgLNdi4tovYywLFaNQLqIAEJIdoOFe4ejzIfdjm9pQht+X
tZu5mvevBMdkzp4wadTQL2OGNS7xgrVofnTnyEHsA2OOACbbhVyybd51YqxPAqpKjObiiQIAbU99
8S3JBidQ60Odau4fnjdjg0TA5yQ9hg1SfDPz0NU718fAwTw21DZLJ0H9eDzIO9UejjxuME7SxM7K
mlmVQlwEmb/Zpdssry0lgZR0+YdZEzsR22qJ2ZoCMnxVKG2TDIaFwWcnQXwI5pEXMX7s0b8t82Yn
9Pk2L9pzl32NUWM1APJQSKwTcI4DyqYar+s7z/v8Jd26cdV9pAdJnqBTIyWiD2KyrREVTkA6jifj
3CVluds3y0DKoa+EFOebp43dDNEums9q56WA4K9/D8eZsaOxyggqrLaHZZoRjhkh6ltDRK2+Huw4
Q44Ajha3Ms2fZQ2i1/WV7wKeb1yasmz1zTfO0EYT5gUeO9r9r/a0oOvSF+mb7mPJ1Aodnk4e7+gY
SzTKIdjbYt08p/obEP1H0Hoj/+fQEvH2kzE6Rjy1WpnDcc3Jmy4+CQDi6DOxQgS8WpBv2mifDsjP
1reS92WM5RlRiTSDtIgubd/YuRCB/uOXwR0yvX8nTcXUDDDvacbSVro5L61pSFpl/4tSC++KGkHl
rUC6+xQfY7s+dBbg3DhIY5sCpzgFoN1Eq8VD2C9cohdkLSlxCUCrXvra2+2bsOUW0e/vxe9fyTzQ
TlZNksnKcqvI7joPJ+I3/ews8MvLLn4Iv8n1D4nD7zWZ1xqA0x+4oQl8o0gcFFvfJ4Y1vTWiBaQ+
GIQ7u3qJCTQ1IaS6fvB3i+qK9HtlJrDQ2raApDTM5NL0Sff1UXe1c7AZXOjj2ujEO8m2fltfc7nB
f3fov5dkny3NQM2ANBWXDXXzJNyOqmbp2jYHM1KZ1N6frcY8WjMuqaEpKfqHpgZFSCgwly+heJGA
zZoDZbO+GPcgmdcbAiEdBSIqgtFW82cXsMQHUF0sE5UDAhYZuF/IAzj/4gYtt3JtU5kXnOdZF9QC
MpcEs2XNGZYQqjrFaTnF2OGNmvAeMhM8YCAxnHURD1k0rvQpn0W+IeCvF3SOMVxu38pXsbDerK8U
VUxQLjfRl9MCkBWRP3wA13rkjVFSC00kOcFzXyQ2UUoAT6thKSPkVeDJsoUXxV4oafyc9/R438bY
GWnMslKI8ObN+SSMJ0WeOJ/GeWcsdHckUlvUM3heCpDiC6GHU/ulzg9zfo4FzOtzbv49WOeNITEZ
QwI2pykmBvYx2Q7b+hj7GGx0FmG8kvfG7ofl/7MfJmM/hoqC1xSVnQtq4AfqIKiDPJYCraUrRQVo
613Op3GuO8sjH0YtmOQGujRtLBpbZWVDesTRbVCQbPPv0i6wFqhL5vOm6zmeyGSMSSEnc4kYJ7rE
GDLKjcSZg8EZFJ1jIe+OGd0eHWM7DAhmlmCRQl8cEAsAFG3wfrxhBlzeDafKnr94aIrl7629asZ8
yDUx+jRFiV+RPtoQkAY0bfUmtWYUSUvhc5Q4B7j+EHRxubo3TzzJK1nJZcRtAYY/woPWJy9ANKLo
/aIP4SPnsizP9p8/DsPTf11sFqVRDgRsZnQo8BLoHiisI7Uld0lRuVeT92nLr7n5tDAM5UbJkDIm
6GKCjCZ/qb7Sn8vAtOJlLuYytyB1OiZQi+J95/rl1FlobIj5tyyk6DFmh+4AcrmnHFx4m8odHRQ5
j8Nx6B0w/fJCft6qjJUpxVIrkxKxAxQVjy0GecrkRMVvY/YjzUV0XGRXApWHijwO5EemAKXDvkMJ
ebLxf3J+y/1A/b9mSBeXn3qz9ShfG7muIY+Nu8eE/qITWNSGn1pXO4b4poqhH0yUs+Q/dM1/r8kE
MxA0q0S5A/dRrCmOXErO0LSeRM+i+dGFwLfnB6qnj3Lwo8g5Dd91G6iLrC3KAqWnA+aNzXFfNQNw
M6i0zw+VnDh/+IBYaxS3ihpqeED/qWWnrrGtNpMNU+uFXssb0V13WzqLSpUKjZRaLAILG/mplNlp
fOzH5BcsLqiqX6Pwo9Tcdig4u/kP1dj/HSSLRW2ECucFlitw+8/2QiSZ+wPInQS/AXyFV3HhGHj9
eq1urmo1/Tel0c/KA/VEV93HOxOYPRXjMbayjx3eQ72jorB0739/IGOYQFqRpnGPeFTcqZ6oOuDo
UsatAgb61ImgjQy1YONhJl63r4F2Bs9IavXqWaMByEx3uUcqZ/ziwXg4xpIFtuRlK4c0gd8pRMCu
CxS30mQTTuJumF+I4q/f4/XwTr+eyc2ea6RTS3S/UOTXoYgYvplTyTPByx6uuBoWf5o0w0zomMAa
xIVui1XlVS0mIfXWFqHsQ9rBh5L5liTCppfQScvIeEpjhRc9cEzyNSW6+dDcLGYaTsggce+cdjyY
BIwNcnQY46dcuVRK6UrR/BqqxxKd/LQ/S2PsyT0mNkIewnw9MNRZWGoNTgmZLNnCAoJeoKISJqdQ
sDX9wZ+BpeeWChZfvnYAjKlqTEyPNjFFVb4grpRVVhA95sWXnqJ5JH3Pu2e13Kjdl1l9/tndYgKo
iApT3yUofAXGe1T9SBOeebprFYlpiKAvlcBawvg2xRy1SozAPhdBVrzyMId9IOB/4+etd93KzUKM
Q6vNUZxyIFwu6A6fihaC4WFsqxUwdl3AEQW47zxv1mJcmKx1xaShWYEMJX5cPqr3ulfwe/6bdPzu
VbxZi7kZQ4vBxCwtfzdkl+mOGGGZ4C9ujJsT3X2EN+sxN0JU46CVpz6+LArX3XbCsHHmhG6xBxrT
zjYlJBF52cl9H/Z7TTY5r8VUQx5J/7MmeZ2PILTBF2J25TP3eOhkzgeyaXo9qCQVoTx7MaXmIMsX
Me9tuZtf1x8WbxXGa2lVYwZS2CBTyIrNUOzm/qkKYo5nuF+3vtm45fLcWMxQULKKaATEPMdqq7h0
A2E6d8C40ZJGxnzZSs4jY1NzURhIFY/LFJszoiQFSIJuDW8N0DEOtOtt1FSf1OGobuXL+m7eR67d
fChjRuRpgsaXbESXHlSZWzSZMBftmHb1Gv8ETbrfQa8zx+vLQT+74Tl73lEyliVMzVToGzj7Wv6o
tScVKbSScZpMdxPZm+9jLIrZTvUwdGV8idFZMYGymh4N2EpM3oAUbOLhcu/Xam+WY4wKiBYpKGWK
GJOzyg6Y9eGggPEktTVr+iXZ9Q9jk+14ufrdMOZmTcawlBIuawEJ4EsCfoph+J5GgrV+S5ZN+psT
/d8Kxt+y8xCqqgBCxJexAG95QL2ohzPFjUFT4tTX6p+9PoNN0PMoMeAHwGtWVBiyrA5JLn4PBOOz
KL9Pw7jR+9xKgP4wCXSHC/GLzjUqxZXESXPW9xWKN3+1AeqI5JmSLr4gfrDqMvDaKefczrsJ6s3G
MmamVtu6m3IxvlANy0CUtgwEP9QL3wDvRUqCh7F97rveWz/OK0Bz7TyXL7+xbnKgYMpOGqFE7s6G
LTmj3z6C7mxGWwfor3AX477qv4rXfrDGp/RZ87qXYvcvcKvrMYzB5ueRXkkidBmWKVIMKUE0J94K
oJoOHd5A57p5BcMb88GDVoYNaVDOwlwOaWZfDKTXOEi/1wAQcTaXd6aMxZlmLQTDCSzOpMg/lfms
AaRaj5de3WsysHSiPIAUQrBzsXeLFjMRgvEDaEEIYvUnVCbOYWJroLMFKhDCtI95derLR7GABdaK
x2zStxhGOM5N9dTVwJuabbpR1ehp/RPut0huriVjxYiRZKSsYMXi19EFqqS1oWlnS354EdEkWSZf
cw/qyjZn2bvJ0s2yjCEDbYbWhIsTXADUGlTUQWCjuwuIpH+aNzxSQU5wZLAJ/jgnRRfI+MrBW9pA
pa+LaGWODibyfeF5+Fj/Os61YBP8tC8w+DPO5hkaj17UzFZTYyQvJA+t9CMe610tKGCT5zHJ30d5
/d7T6ybcPPWsKnLwMcmg2VQhUL9wRefH2O2/1XDz5LJQiEIrLbShye1WPtnz4eIcl2iwKb06Ck0h
5djmBmy3OuQUluvkFG/msd2SDQEt5r+YI+PtNmPhlFoioyThEf6nQoVRLqDcArudtmkG8qNNtp9s
A9/d6WDJjiawojs9b0aQ4zXZ3H+cqJaHBk68BUhlhuwrMZVvMf0xCuN72rvr1+su5Zpyc9CMidOV
fgiFKVm+OHzUMauHHvUX+JmeQkzsyb6867fRvvS6ELTkvJe7HsgZbFY/ldkYZRniA6ihgXS9t8Hw
4moZJ+XlnSljlYJorpUsjMJLiNku0NxvarLFyIAlRIhXp6UV2F4g78fZV45Ruu77zQMqJwOEDQJo
hLJt9Vx8xO7SJ4bMJijAIBLAy6E4iYfBzqtEJhlTcenRLRd3oaPCzFXk1Y7cAPXV2OIXYH/rX8g5
PHZ2hXakrnpgxy/mFIE1/AFVcmigt9b6Kvcxgr/vJzuj0htaYJYBGtLGUbdwTRbZ0lfQt9GN4TTu
7KD1357LGKwksaPw6goc/89OrMRyi0fXXXN9ZaeeZ7cBQxqEH8BT+i566cXwALt+4rZ+eMsyVkiN
SVkWJUonYtQ5WqlZHaRCjEKzwHt8yQ3AaulnNWrQO882YR86pe5CUwixJkalpwfgl3jZHiekZUHo
RilUhlAvHtartsRF4R66V5tF+iJzBfShMl91OOfOu16MXRL0jubyUmQdPGwAZG5cupcf5SM6wRfU
liGTkL3wEsu7Y8Q3xpBFohNCsq4rCBAD8G4IyB7B2QR1AIz+kwejex1VdImFdtdGzfP6594vqt9c
c8ZIERBoyI0McwEaPrs3bQOM9VbvElslVlq6eXwsfiguRn5ECzM+rtbbQ/edDLZa+iAH41OZ8LZ/
Mao35qtrVToJNYr8A+jHkird9ukL5CE5ESPnorPIdXTvZnGcUdvKxrc+Rgmh1faVKAFYw2kGLdu3
krmwoHXIgIdUbeFpjAHqXkSxhqaGRlTrKzLElueXCAyJ6yfKqUkaLEzdnKZKzzWc6EIQmD/2/rD5
Tu36ufP7zfpSnICBxaojsW6HDLTl5yJH4qVUmN5SbVnrrdowDvI0eOvLcfwpC1gfdXPUAWCAdUL/
p0VnWPUVr+GOoPNcmrxc0ZsriNL1lCopZNUX+M5oOJU3bDDNv8XM2Mn8yb/yvO9iLM5YV8jlzSq+
RPH0lZXqk9w3UI8S95ISHglGycoAaNSe42M4D01m0r4hbjPBaFEtELSNqp0L4xSTr/UD4xTrUJb7
606mHSbJQV+z2FLqQTAQRFYLELN5g16xC1y0jfl0+lk6KYRfKp4hlzlPj7Ek1TiRpBPHpbS1ZGcZ
VM7ny6JzvhDDlW9cx8HxVSwI3cA8ZAuUdwC++cERXwO/90u/9ch7eZidDlEC4QGkOEfI4tHTPMDw
W4wjnKTJGvTIFsLUF0FyuH6MHGOpLBHnzXsQMd1WhgLeHaR0LDSurUDfEvG7qnNH6DlHxiLMexlE
lHmFiny2LZ6po+/LF8NRrmqI/4oSnGOdWaD5WIsDTcRlQqUke6Ust3H7IMWNY4D9XTdMu5RmjnW+
nsmKQ2AB5nRocrlt4vhSg3MaRZRosk39sTTLRzX8GIPiMIFLt9ZrKGtThF3lWWzyTV/372jNOmBG
2hiyehzC9KlSQs0aQ/hjtcZoAQ1tIdkWmJkhbbyTwLUbEaQYDfCv8kknkCdH5kEwZ5qDSTQPIwvS
dV6nm9+jrtatjraPojQhgqeNgF8FmgKVcOJ2XpVGYezcnJYaiZNr/SJ8nD/Lh+ZZs+lGPYF1wtf2
4DUaLX6Xh2Ndr3x8N7e3EgVNy00U7fV2N8Wmly7hy4dUZ7aY/RJnFaOw3Z+ZVoUxe4pQZVVNliop
NR0zgnYApmxHbr2Xd3sZA6eZWk7q0owuCdEsIL2tucUQUxRammK+qHRXBD/WDQHPM6pLffRmL7OC
gKK6gNQRTCrqkmgzxT6qQDZ0mTyCYJAXF3NMqsoA3/IeI0WoeMYXkiIsHqDqm3b++jdxYhiVMW4q
SQIlbVFarmbUlOLY1k3Vhh6rLdU/apnnEJe/tvL6WRn7XIDQqxggW57eUbsDs2b5kvoCCkvDT34l
i+Me1GV3b06rw0B8NEm4hlW3m9LIG+faqSiPkJq3yvLvN6soo0qzUsrRzSkh+hiiaod8sZVf1o+J
44NUxnaUaa7mXbTUx8iHTiPILOfbwdQ9CZwc6yvxvoeJi8ZCbbtaQr+2CnZjQk9N+KzXzXZ9EV6R
UWVMRChmsQTS8qX6Jb9LDkZnz/OIbn78DHi91RagG4sOyuP6qrxNZAxGT01D6Bfq8DilblZ/lcQV
0CCDfsv6Orx0lpWAMuS4FasSlj44GuCMWorxsl8+kw1Pj4bzelnZp0EZw1bSkevMyEeBfsc86eOA
KFMj6kYIGk4gxHElrFS9OcW61C0JCPHDTeEN+9Frt3zmRd5HLVHS7YsyG3gnyLhdpviFjNPDrCnf
pFDZxqnoq1H8c/2wOPddY6xEo0z1bBaIuUIjczTAjEbhQdN4w6EcX6Utv+LmmxKhjEoKMuyzrlFv
FsRt236mBWhCY+oIFFNZBQ+5xTssxmIko1KMyZiY56iRwTryNjQS4NmmNc1kB8B7ZOtVMRyMcHwA
6YOnz9+yQXQK8P4k46NQyJuxix8zcfpqeggOiJUce+v7zmvnaKyhEZIylnX4gqWdAxF3D7Oy11Co
8SEc/LG+GseTaoy96bQQou457GegqVYONYokKXivnrfjy7/fnHE3JUBC/qdxInmY66ZO/nAdofQM
Z8JkQ7RJ3HFj/hpB0MGlwOVZVFaZO6LQgApS4Ms6b7Znt3BwYkvpu96mFTLNyA2ddlfzJsk5GYvO
RCjxYIhTolyTzGWOHApqF7JdZt2IgzGVt5gTQHAe61Xs5GaLZ7B/1t2Mx9qDskbSf4C1GbhXXu2b
twpjgEawnE96glUqPbCUbray4DLKMsfR8gpVOmN56rLW1dIYFsAyBJUPLfrpsi9hoo1PL8q5mjpj
fsosmUe5wFvD6OFJ2jeb2UPp6MjTt+M1DXTW6MxJ1/U5SkelAR2FRGvRR6vik0AVqAQAEk33Ud3s
ifisTJ9h+Cq12ikSxMemNfw2aa226mRLqoFk/qPXrzOmphOlSKtV1PUD5aNVR4tKvI4ab4MZ+6KN
uhqMSgD7Ti8mJGegPeuOsiV2GHUbJ9BJPdcKB4vCyyd1xt5M4lhGgY5retR7K3pugMhAiUe2jN41
jyMGxcjGBBCtg44ZZz95V9dgEiF1MpRMgKIYqA7K01If7L3iRNBf42Mir2H6Ss7Ajji3WqcK2X9b
w6a3yPzFu9YuniIPInzTl/EhYarbql/C2sq+1EMm2Gpu9d7kGl7kBiBajaHrPO87jAH0G+PY72cL
JCmQfgCX8qWGUQbblDPagBAciyM9hmeAFKF5xUmKrw2zte8gf3UPLQYwZDJijlXxm230LqCX9ZL+
pF/FOcOAHXTNlx9cPUAoaF4aC8VRQ2HwzEspOTGwwdi2UBXAKlqjIK8OTxGkiiI1sTN0MqaE4xp4
nRWDMW96YqaVWCAITrbUQZt59uPMxRB2CZ6007CbXBByKFb7tIxw5V7ysoxzia3dTFA6/9POHou+
DvOETuK8BMqgMcCEjw/GLV9W0HNPhaNQ0peppJsE3Ih2j39IinRDTEhDdWH7IRjkkBj5Tsv/ELBm
MNaya6uwG8GCfOkg7z5qm97gmIhrr2PtzjGGbxqLWdYp+qhNq7mF/D2ZTYeGLxmFnpuuPzdEPrbg
rXdys9wJCI/cSBZtcS6dWU3PkZ7vEnM8BFJth0oK+B44/GkH4kjdEWMNVDF6tleN2C/E/HsGYgwr
D4gTk/pQNsqpduccaQ9YJP/U+DC2dkiC1AAfwsIhM7qgxgIhV/9RbkHLDVEQ/488Byu2NEWCqVEQ
912IiJZg9VpTXhGbF7ixmO8iBoK+yYelX2X4zUXd1H6AUXPyfcG7pN64qbhs47x7wUK/hzipiKSQ
6DJlOei/E1DaDYEn479rFVP1mQ51OMkKQZcoIFUuu+QbbfVNaubHno4vignZMEpdTf4x5c9q8pZO
vaOQH+B5+eoCYS/37YnExlfUgTLEeChGZTNDSYgcZ60bLYFIEeeeL9d45ZqbjGnNMpoOs1gjLKyr
k9gh2gUb5ZgcGpphgJDLSLD8ubXlGBuaR2Au7iq0dRR/pDZxw91YgVRiwQvnTuHnb+t3cLnPa8sx
hhRiq5hFqCewhZrU0xPd0YPIqvPZC1TxHEbKuTDnn+tL3meK/d0WZwfCSdhCKlRFqo8mamkt+VkN
hdIFF91B/3xRK1Us8V2COHgNqJ/8Y315XmjDjodLpTHTwsQTX3pX0CTIPBOIvwUDF9tL5G9rBoZM
MnvkvcZlL9f2mjWYUJetyTQCOCkWljy+ZmggcL6Nd3sY8xXIuppG0GRE3luecjfYKk/UbkA1G6ML
yKs73IeZyTJRMBYAYTGVifxFZU6ErgFjAV5f7utQJ1FsMcUkS4nTVJpd6xBveGifCchg+o285Xzs
XcTwzfKMi1OmIYurIEwuEkErUFatINOtWoNwHVw9lQarrgYvEzFVLXPirft36GZp5iilzEi1MY4T
7LPsSYcodGSUFYEjQjoOeUpvUSd7kmtsO2+I7a45ulmZOeFZ/D/Svmy5bR1a9otYBc7kKyeNlmTL
ihO/sGInAed5xNefps+92wq2IpzaeXaVlwAuNBbW0A35a63R8BQfZbBEfKuY7DCMvjBGffBzC5qE
brrslTXuGWBH+hAyuYSSUKK6YUPdPrMFPns7dv20wSc0iyTWCO3T6FQN1qaRZb+vA1veas2hSrV9
CFmlrCY25kyVt0Geg3pOV9Qo/AGUAEMuOWY1u2kmO3oyBL1Cn1vGnnMp9iVLRE1z+2Vy9Uu5hEQ3
dlXfM0U69uDiTfWXxvwxES3bRCm61SFwNVRg7cBcVbztK1kRdDzeTBxcGV+O/lV6YrDMsJoaBaN3
s+nI8TcL0EXNxhUcqpuPzSsz3P3TqWEeKRLMLC2OOaQPkO0pV8XR3iVe7jZ+dkDvkLTF/v+cd6IH
hMDd+Hxp0kiTkhdozU/K16H/IRuiOeebL5Sr1XGIpZhlMpgtOqAYGI6ZnkHop3Vi+cVAZfb+Roo+
FwdORdknpVbqS7ufGkQA+yJZ5fPTfSOi/eJgSNKMWNdG7JfUPXZz6NigV7xv4aOJ6l+X1tWOcXiT
2j2rzD60jpUKMnOoU1gMUfyYz55RQ3WxiIcfg9UfM13eZj3dTFno9fShwsVuNq1n6egfTbHFAwsM
bfTVSFoRs9sPUPqRMxBEq9EPUMP4FZosLCjJy6gy6I8W+kHLvHByK4wFaCPaMQ7QpolppW3LyKXY
uVOWoENKv97fMQFA87lSqc3suA7hYlZ3KelzXbe+Hn/tk71hqILFCLyZT5DWdiUVJlgvoWTxVrMA
ipdOS79I9Mv9FYlwj8+MaqQLm0lGdmF0TYfti+B/h3OWxO9/ehN9upvJwU9Ujl2nQCfp1KIDpjct
tzJ6T7CcxWXvuDSfG81bu4mJiqMJknN32LQXKOfUD5qE5uPWs1cQkUOwVEwOpnA1YdQiuu74dKmJ
NGTPElzg2sr4VeYf0ZL9hJHKgHzDoXBR7d9jxvmYuLojndWfYrKH25nUq03msAkq0nZlF5aFn5B9
XfpRF/0x6G3GrnI03kPno2nsBHFaAZgIDh+fKrVbvQ2tEnBV9mD1BxcPxiBUEZPw7drP1eo4xErI
pJlZjrCwLw81wwOjwMroA7QfvdmofT1r/AET62WVBGWZu2VeihxMBAEcyLSRhkAhixLwiqOW2fh1
9Bw10Di2vA7d1Yw50ewC8BLdMadNtRJlym9nxz53gM+gRnZLiIoY6NRaXUC18XEGvzOEL9VXOjyV
k+7aBoU2xUWDuLMRITkImru2xRyliZF3A63BjfmlI8e4nPfJOM+OEmWrHLIGBXnS6zcougv8QuSQ
fBoWIk9JbDAUz9lxCuJ1+9C9QNvFOJWXzulAbQiy4lV61BNnFM3lCK5pi4uqJM3OMDGL4LPp4m0V
pv6oR/uuGUUuIYBqPjVasqxPqxlihq0/eeVTuo79EhKkDiSH0DUpu+TZeIseE0HuQnQW+DwpaSs9
NTLoeUvrKTCDeqWdOt9yoEIKdivR00QQOvJ50IbIAwVNuoWOVHS6ozX6/1bCF20lh16DbklKW+B8
T9J3it6lAlRRTXeRx1HgliJDfHSlFKFa17gn1PASQfMjNSFEYaLwMoWCi/x289fVieUwq6FoGC56
IMbSV16dZohJ4ZJd0CKWzwRUFMKPJTTJgZSeYt42ZUwCFVn1THy0soN8Yg6WmVhUCKAXKzgCAvDn
U5GUmDpaI3HvVaXs5HSHfkzBLgrOMp94RL9KMzACC0SrfRXUk/NkezEw7X78cHMhpgxGXM02bYUf
SLc6GsaNniSnWDrT5lXHDOF9AzfXcWWAw6QEKjBVFdXJKWrLINJsN5TMVTNVgnXcTg5f2eFira4Y
a5Bql8mpjiO0w4ZOVSLkGEEHNEOISa0OXaVLXqeg7pZhKAhKJHL5BAmafa/HvWOmUSlY+O2e9qtf
tGz91Rs3G8dm6KiMdMNx0cWoUEVyIYFjP9luCnpzOcaAprTRDknsEJThBBtyOzF5ZX75MFfmqaRC
k5VoC0hDcR4dhMPaXBKDhaN53S8FVb1ilbjSWjl06ED4T4/fK+scrllZNOvQQEpOpZ4dtJ48yWEt
WKHIszhEi8MwQvoIaase9BqJUQRVsplSY3Xff2/fOlcr4dGsUzRZnWboqgwQCA4rV2pQBpofC4g1
Ud0zJXBhdMou1n/2wymSRKUv0So5ZEutKcqNCQfUkvYdpo4MJV/H5OnvFslPjEPfAap7AyA729uO
5kIWb1GiXpJ/wLfIF3nH7eHtz039eKRdOWcXgd5eAtf3ST2q77OPvsb9iGy1153jbfitHFF5dEgA
zrYd5vIfOlQ6haO9t+O0q9/AIZPcj9mQ5EOCA4LqWHVkezsIS1dp8YqBhC4YXdv8lb2CwV+8ATeD
6ivbHFpps9bZmL9NTkoi+xKBYGNj+mgIcexJhlCWgLLr5t1/ZY1DIqVWe1SyQRVmMw0E5tkmzDEE
kMsbG2nH+550M2y6MsWhjiwb1dzOQJ1kcz16JRIdEu0fBy+oa7IoNQAvIfDV1FdlHsTF0joTeonU
CNZ0u0v1alE80uCNOSntwoXbZg4hiTtL81ruWxR6vyk0dmbZeqB6h1hKpKRw83V/ZZkDn6iMqKaN
VXIyNMMjg3mwoSxdR72jZ2qgjiq0syL//he8XQ64sskhDqtmVJXiPvmYaitOLTibcjCzs+0Samcg
VY7Qdigk9BJ8UX48vGrZrGFAZWGhN1YTLizmxL51wqnwES846DAAPxXmigU1AcHR4GfEJ73WyFjD
kdrxe5jNG9rqm6yBbKoueL2IDHFoAzk+NFfp8KHeGg4SyGiI+RbN0sGEVJ7gAy7g8a+U0OcH5GfC
x7brid60yYl+l4PpnCHVvfDeYGAYk7rYQ9FTSRRqfDzhr9C8pGWRtLa+9BnEB4hUW1tiY3pv2GXn
hXhu9IYD2ijkL/WztkZB/MF8vr9i0d5yoJNUcjmgnpGcOot5dA2xKT+WkvUybf53hjjYKTp50MFH
gWC2k3wcTsjH5E6c+0koaEoW3Pr8mPeQaRrJMrglK6SzVNqOicDVZonAjOjQcfCCZhYlTHWYyaDk
qFgFZAufaIqSdfnNmHURjIr8kgMWoy/ytE1wDbW/jC2kiaHAAZ6CyR0VEMHOG/FUkMgx+entGhyZ
kWoiRFyu+CRBuheROKQRLPA8di/ZR30TOoPf52E7DF6MqZeVKNQRwSk/2D1TkvSQtEKYui02GWSj
19KhWs9HjH9+6TeNq+wkL3oImWi3Bd+Wn+5WKhtCpTHshg/DPv2+BFnt5PSaYz7NR/qcHaIdqx0l
RHOACBAE55Ef907UVA0tHdGknr7qRucNieKAJ6IcRXWp20X7T6jjJ71V1g0WTbPkVFWDY6rmA1VT
v03TB5pTtOjM7KtiRLprUhtBbVFfJPmZQL2VkvcmD32FQFFFSk3bo2GaBbWeDg6Kor/ug4bgLPNT
4nTUW1UKAce6+iu0JF8ymqCBcOx9K6I956ApTCVlqMAvh4pq6BmI6yT7Rc+Ql40zAQiKAmd+IFyt
Z1mdNWRkG2jUOuX3DpILcu5Mj6sePRLSo+xnj7aX70QVIuFR4uAqUo2kx3jxcpzpujvO+Zo2T0vH
y9KbYYB2PnIUydPCID8KaaxFX5EDrxbSPODNRnyy5DwxjerETm64C8Nv9526kbNOaid9+atvyg+K
K3hDA5hx3Zj1t0rtt+1kHyri18rlvp0l/r8TMPDj4WGtpbUOAeBTb2iOUlggzJY2903c3j5NMxUN
3Mi6wW1fNakWmvfw2JLUn82MGoZx6JmI3PQ25P1jhK9WQvy1GWICI3aeeUg7uUWfOiAaLCJ0Osdf
7q/o9oH7NMb1T5SKatIpRjciRBjdEhw3HS22ZRH6NP9PuVuoivy/zeNLltCDSq02XF6q0uzNUuvH
JtKahr5WB8Fnup1IvTK13OFXoVwIkvLUnNHWtXATLI4u7/IVtCX9aF08ikPH2573ubLl71fmGrNJ
pqSUUfNvMdKtbac89e5/pj+g1aeJxTOvTJC0CvseE14ITmXo0bcQ2Vl4S5lrR2753D9XjUsNv/Qi
X7y8P+QAP41zqNyUU6k3/eL26963VuF2OCXvdLdwbfVB870OnfoHCpTIUAsbyhSRgy6n5WrhY153
WgiRkVMUbm0EdSnVH1EDWGvGi6rt7BYdihImE0GOqeRP0LeF9lrsTOHgRnm5lkPNM6BbKhf2boIo
eZNH3Uru6q0lsRNqadu+n704I341f5ujpyL7GjbES4j91bK0NSSvzqZK1nZqb0iWRGjqgnZ5Mjgd
MbxKi90++jXU81mBDHVoEC/tiV805T6f9Y2stk4qg1K+j90wn33WS6h6akiNzPFl6l7aYj320rkq
dlWKAZ1kcuvR9NE/j9HAb5Y9eXX3oo0QDA+fosTPwksYv6dNAA4wp1BNr7cxj9kdaUUdGbM01qaK
nsGe7jYIC2LJ8Ct8kzLdS+mhbd9Ay+awWQVFZe9kINNSejdjBjRjViD4dQwVWiMNqI+QedAhZWDs
kuqrOqwtckyV94yc4FoQkHLKrHNVKXO67iWl+6h5oBbawCBR0vzoqUNn2U/nzq+Gt1Z7qMOXzn4z
kh+YU3U7jAUpcuGmIDkkooMhQGSTu0xtE93UpbSA5VEtxosNIveZ/bp/+G73B1zBCQf7mVKlsakz
MNt9R1XyNP0YksCs1vIOwulv/delcVsBO8BleCXP9Wk8V5MTHqTg/q+4CTKWZlpEtVXF4NswspTm
Vi2D2EFnaAdmZ8V6vG/g5km7MsChmNHFiZzUBlbZ72n2ZQB73xNiYEGEdxubr8xwSNZEPdg1gZdA
stFnLADnv76b1ss8zBA//F9I+0Q7tyz8CkKUbIjDIZ9RHSrGrTnmG0vEEyzaOg6kIojah2Nl0ZOC
MSV5nxpkXc9Qh9aa1f1vJFoK5+5tnKq1PJjQmcp1VFl7xMeieYsPlol/xVFXH4jz9rRgEplNzECk
NmhQSVTvM1ShvJF8TfRfWnqO0dXWhFtFad02pA9DXZ9lEwxuqd+jV6yLDlEDAR8J1YzI9sboSNp2
H/V0NdDYzwoIwmVaXK9GOfPGonLqqADN6uzGZeJozbDS0mhdKYPm0wnvrVwDsbsBhgp5Cgo9dyXT
wlPnR5corpJOGF15ocUDiumYX2D2qhiR+J4SdA8Sp4piXx9EvQkfmiN3Nofv4+jrNLNHlSBJg0Y6
RC8OXauQJjRd9bHcqDmaIgpXmFUUfHW+F4PU/cggvoU6w3n62n6PUAAb1tO2WSff0Zy0Fyf2b6Lq
pwvwLRhNpeURZkhx4aeVG3eXeQpYmnv3fflmnHtlhAvSpl6bAd3AmyrTnFRCXRhx7qRC4Xw6TkP3
d/DJt130mRWGRbF8uPBh0tFkI4nWs5yLe67BAVsH2Sypr2Fhke+Td3SlrxQERSIOCPl2L9HVxnF4
xtTGyJkSRigSV4dhAmVle6wGAg6cZ4p2FhPl6bzZEbwYQrDbm7ET0ipIbB0TAb9k5AqgdLEqm6AY
xxMxIPLCINSYkmAwazQ/6du0fiPmTq+UA8TZ3UIia1kKKD0O45GWa6aPbheCXdXalFocTLl+bGSQ
1mZFoDXtxqKt11tJYKTPrF+N+eQYbYEZDuJpc+/SyHDtEBqeRgR17nUbnnM5DiwJGVcZwx0nBvEd
jf6celQjE9Un5DIr5bcwbw4GghDtuU23pCSO3v8YdV83CndWyT4PDyrau0u6nvIAeWiDQpGk0oAV
cCtM2vX15Eiq4YaW4djJeWwKpytXESoefRO7Up14ipHvs+KxG2IkTi5Re1aGfleNnqrjA2qaZ1uF
o4OPKrFQUaPfda3ayGCRGthTGbVgIVO9or/Mth3IcYian3YwzQyJ40b/GaUY9c4al43zl3DuIB7U
PagSVBezH6q1GqkgE/rBSHTPB7mLyEwG8EgaGA6IB7SL4AcaINec03kVaaaTFlrhRXnG/KhnzwOY
ocqueM6L6dlO661GjDUlOzMO16Fqu3OivPYFAroWzRT13KzqJPKKEbg/byrlXOuhp5FveZRvGrQD
hDFUuJpxPaj7qH2o1Q1oL7JkN8vPJUYu0mxDjNxRdCQamtxtx5Mdpc81wUgZKbYFAT9VdZr0xKun
SJDmER1K7sIEK3sTMVA1gESRrhcSxaUarKxFPbK36+tXZ5K7NAs2UTq3sNN5chCxXfdjeR3VyOj0
yqlbiXiIBcviO3esCDHvkMLchL6uDAPZC6cY+GbW9yH69rPzc1l8/07YQz+zWbZv3I6+vO9X7aXc
Fsdpp20mt99XT+yhtpz2RTTHJLgb+Ak/KcYoRS3huTsx00tTDPq1YEZtvqXlRqYCmhtB8MaLvNIe
WVNDUpBiNtTYkSr2IyNHNd733fn+bgqucV5EJrSaCeO/uFXN+jken3P9cv//ixbCXUCMdDLROzs+
lS20AEqMxKAjoGiQLTcEgy+3c5hXfsFdQZIyt0WXkGWIdfTLA8P7E3o4pgutXz8NpFOya1wxbbwg
LOHVXPVknPoJRDUnJUcrarSZ5QhjNz/v76LoK3GIgTZhqPItrwUZUunIj/nTJLrCRevgwKKJc1M3
Cxn18E7fyTVq02Asm4u/crd/abZSIDe0yRnOEKbg8m6b2q/3d+p2bsayFNlQDZQv+Iwr6+Q0L5Zg
ONvL6BFWv4YX63UhH023qA4VGwvN5JvOl6E8uWSmoku0Nb/r2zKYd+XL/d/yh2fl529Rfn/khVLY
GTaD8y8ALDn5VieO5Jqu5UBD+SIljgiCb0PUp0EufE0iNlvRYKenuB6DEURwnb6HQLqX4wEzz4KL
/Q8H7tPa4rVXb1gDvMoQXwRIYboxudBy9SFChbYCfcvawM59lKZB2IsWYhHVyW1n/bS8/P3KcifV
ed3KWCfNwA9ejI9dxFazzPz7H/APUe2nnX+FLh1GDqs4OpXMWLVQNZmM0q1Q7JunYzatiHRIM9VJ
oDc5h6bX6tQZp1VYMl+yQc4oJZLDmnmL2qyjFmh+mq2VaoM1FKzCs1thCvX+z71ds7vyfQ4mQmK2
2VjFGQYKshO022sElbXTQ4DUxxAk+JBS6knz1npD51XyGJ9RWBEppIi+DAcjY6smY93ESKjTY0l/
VphsQkeGYJ1LAeDfEeU/n4XnwJzDMA7LiaJxcGVsl6Rz5ZMgdJZ3rqjgKjhRH4mJK0/rCWQUZQ1s
QlJ0qeyfEnqR2hqCVuCk1lORav1tmP9cF4cXUMgCcaMOvDC7c8PeotQURJ6iI8uTX1ZdZLQ6QT+H
9ZAeUO+a/KXIxx6j73qFxL0MuQhIzDAMcFWCjyZaGwcW7cJMZNhJdIqgKTg/d7IoIyEywGFCs2gW
km5ZWmUFsmX79TgKtm85P/f8joswBjPvS0NGb6HUYyJMfkepdo35HZBQnHL20yTtD4Gj346ePh2C
w5+kNRtD7jHDsEif0h20H1Mn9NgqBpejAd71+kU6yRuBUdFGcihisqmf0XO0kObk8BG0bG6GreFl
DmbegvgYukLa7sWv7+0rBxrEqpRmwBDnaZHZADt58Gw8j95+4R4SzZYJ8ImfIk+6pF0mQ1KEOZkL
4srdgCIBtB0EnvKHnNw/X45nxTSLWJHLEGFIUToUmQkVCkbUn6ijP5grClZrR9un/5Fj6PMG4Okx
iyjMZiZFi8NkilNiUu97FiwNx8D/L+QdMlwZiKeQCRYwLf3hUfa5Xi7yqFmMhj8T0AWmpT0KQsnX
/iG/aODhkx70begUvrKzKr+5iHhXRJcePwweoauqshdI+1gyyjuHuXaGt4XSmvnNatwp++YLg5QR
GvQe4pf7h0VwVnhOTTPXUitsUd/vEsiADS+hKWhuvN0he/VFOcxhrC2aiqLOo62Y4qjr9NJ6zF34
FMWqC6LVcHDDaDayxMA5bP1wVXjyLganzinGxaAFZA3CcvAyi0I5AcTxrJgNjfQ+x3P3FCvPlvIg
hdUGdL9dMa/uf6k/ZEM+PZQDGTsz8iwaF5AB1eEiIw2tdD/DKJPqR1tRGCTYSb5fQppKdE4u73ct
nkH4ERhEEyDM7Ub/T8fgp7qNMYPc3kCzU7GvD0URFLKj7kqkFx/n+VF9WyYGMSvsye1FI15/Vt60
AYRuwiY80Uq5mAUDwraiZ3g3ag+qCmKX/rF/WNRgE4zoO+aWYg5uJwJxgc/wZccpIlNhpTjyfQR6
hllzR/Wp0HpnUATHWxQv8TPguonchbq8irN9oTjdftqH4Iu7dDvT7b3wHWg6P7fnSKjPKno68uPf
RQUBnonh5l/YhyI0inehp3xTP9RWcBBrPCRFz7kb0Y2C6TrTgKyCKtt8I1E6mSyL6ZSekn21D3Uk
8aqTClIP0+/fw33tFdD6PFiBsWBqLro/btzL18b5A6NNkUa75dm+zEKTC7H9xFPrle3WHglkX64d
YzjRs9B9F0jjQo/f7HK9RiYxytwmZgq7D3pAJpdOfnvJa4RZy5NJdcvOtfVDHIhNC/ab7z3qMTZK
mrrIPvJVybf2EaWm9mHa2dQx3RKFbmPdvObn6NH+JjpAot3mbmutsVHInLX0xPRfNOnARPx1kp7u
A66yAOq9rV2Q4+rpNA7IYuYDST+UWscnBYqRHtg0VOb1lwREPC9ds9J1EM0t8qCqa72gcxM6UFaz
6tKdtit7R9vFR3oOD7ooxL0BIL99de6tMJGmHPRK+/+nq3zEjBK6sQb08qtutMtB2hmDENO/vyO3
0OQ3s9xdXuVhM6Li88FohmYdt/DGS7maHu0n9ZGBdHcuHPJiJO5/eBr9Zpe711NL1RJLV9OTNKZu
IYN7ngiWJnIo7s3QKH1eRYmRnlQLMn3muAJAe/YsekSKvht3h4NkjhZxnyHBYYGQret8tO+BApI5
Q/l2/1sJcIGvqVsg2Bs0igxTor8P1rum22AIBkVLGzpp/O2+rVuhyfX34WvpfQTiFLnFLaM71qOM
uH1LfRAbkHf2vY0woCfqYLvVvf+bQf7SHuppCBN5QT0Fd3YHzgklAClqPrmtjtmB8LmBbn3paeAP
h9we9DHSg5jGSeA0PNlBRikzwmbAW4wdC+3YTrvYfhZs7YJkd0CIL7GXvRUpsgR8/yC49lSvOi8c
gjPuFHYRcxvcyhj+trPLmq9Ar1Xl0qATkGVh2O1Ow7k4gr5BfsnZdsGX3kPR2XKU2CNQvMP0Z+dV
m118zl5FwnA34rLffgiHNQ2ddU3Lcbv01o6oZxmymfe39pYi+G8WOFTJe5Mq8Tymp9qX3/Ndh6bW
dD37pu0swlGvRZCvag9dDS1Ug9/BYA69C78XxoKidXLIYyVUnkeCSHvO+rdeMc5tKSgp3HrL/7ZQ
DnWqarRlmQDchgD1Wqf/GaNjwF3EgCFqfZYkp9+J0o6Co8HXUjNLHe1JwgFt1R5tQ5rfhMTPDcHK
BHvHV1LVaQQ5oYy9yxSy7dVkrRERTbdoIRzSNFYx5IbRp6e0Q7G//tmq5koPnwSuuPyXO6ecL5eO
XWFJ7bQ8QlZl4Y/9XvYgdkfWrxrDJUt9w5uDPA9mKHN5gz/0bxSJTvHg86032bWn8NXUOQapMZ3Q
z7qgjeaC0Kxmzgj9bASy8pYdkHwB5XRXO+pWd0EdVctv6Hj926CWZ05lc2HkGsNcTJfswbCGaH5V
QXqPXqYnsGkkX6RHaZWs8x4EHiLHFQS1PGtqJsVDkjKEGmC7d61h8I32IDcP6Gd+7ac2IMgu3//2
Ih/mUKgmeRZHDA+HKkUi1vhZ4zzetyAIOmwOYRpSs4LNuEJy62tPoJNixV/zofmeIaK9b0kUINoc
0sx1m+tNof8v0ih4DoAl9Ty9mNSp/BFXR4zbmjjkTfyOv3tOFUI4Nn1i2Xk3hgqCdbs/mQMokqPm
lUqeYIF3wyqY4Z5bipZAQ8+IESem0iaB7p0TKvExjZJtxTpPUnO0nGe+aeRbihqVhZ5uFFvCfmMV
0XpUUzRuhZtYlKy59dj+PLb4VRxIGVKUjoWE8zK6zR5E8Xio5K61x8ROUIKfXzRif9dlYY57fdEk
0/N2xMUZxtQP+3OMguL9fRZZWP5+FYVkcTJGTQg8XGqWMsNLyhQ0qIj8Zfn7lQVtoGVqxXhBDvOO
UX2dd89dqAT3l3H/PGCnuCDGmGJqsgYpCf3c7FHqo05SOakfBcvUtQWVktzLDiDiC6r/UOr5zSU4
WNF1bdJqih3Mk8ZBbO41sDUog6NonZtnkpeVosamuziDxXI4IyWVxYYZYQZL0I2gQyvYrFaJPqwL
SOLd31iRf3A40yotRjYhjnBiBBwLmu6gj0Lw7QQO8pHXvnIQBVGTnEgI7osod2T9GIOHWB1EL6e7
1w04ljg8qWYj12PDjE/22fgVJSDpXvqeBx8j6kG8qdYLZxoULVahqz7/1RZ+vOmu1pf2M6FqAqgG
hWfVvMjG+e/+PwcSpRqPilRbiK4JnrjWu1pf7hu4H6xg7ziQUAeFJVDaw5iK/jSbrdf2lTtqZKXl
3+28eZbHDvWqZmfqFjQfm+NggCkCKh1aP58gGfad5eNjgVeqKTcQs/mRZNqjbIlu91vkU9fn8OPv
V9tslrqt4p5YZrzZe/tFc5fRdtuN98qmRocF+gttTxYwV4hcl0Mdu6g1anX4tJN8oumXRjo0muDr
ikxw8FKmRRZ3EUz0KsTsDQVc+tO2D0Why63q0W/bx2FKpCHwCs2F48imWwvTEaacrSWG52+Gkb0y
P4H4byWrxJs0+e/uoI+63dWXm9u0T6ABmEJZZHYbeZ0YIgv3H2ZQv+CClk6eCC1lkFDHltY61twE
mAd3aoxoTxgi08evKTpcqtwGlZTuVDpY++MxTZ2meG9Tkcr8Apl/fILgt3BIRKdQtxjeT6cZTb3q
ulurq0WYUHRJCBznYyzsaldxH44103FJFF26qcgbsyVfBaf4fWy4n5HCajj0iWvJhBoHzESbapOD
g9LaM7x3kQvCs+nv3iuwxiFRlBC7KcuPJI2xCotVdZKdxDP9CnM5od9+XYSk5jUGFSdNmAsTBX/K
suNXO6rppVJHEGtGicf4lTzHa7ZGw9y+B7HCGpLhwX/gFr8+kh8NjFf2ulgNlWgos5NE9gPGF1PU
VvvKCVURw60gnuCZTnIaS1G5pC2yHJLrzHo3ikeJBmWK0UiBu4i8koMZukx+6DZeD0v1ZjL89nXp
OVBX+rY5TIf2qNbOLMz8iC6wjwLE1U4aRhaVVocYbQrkQN+PD/FruEEP3rST3tLtQjRmQXTLywO8
mT6oCzdQdF3dX7pgk3keFGZ1UZsPoMkYQEKimGu7wFwKWGU6K3m8b0mwxzzbiaE06pgbOCRtAUW1
5svQaV6ef71vRLQc7iWklRhSnwu0x0xh7nT4hP3oKlG9EbX8CAJQnseEthYZFEgCnmQ2IMW8qomI
3Vi0XRymJGRWLatB/NSOiluqxYpqF4jiCoBStA4OPEbZzmUL7CYnjGWrGGXWUDm8/0VuddZc44XK
RSMdAukaI2lYiE+f9EDzi2OPwSHw+8yBvSV7a03WZBceRI01IlfgQhRgcizJSwCqGj+qzsBsY+kT
Fm1yW0SoI9pEDj2UiVotk5AzL4pvgw0dllI04CtyBu69U9ijTacOic4EjY7TqRqZUwpTnYIIgOcU
icqqjaFOjFA1Wbf0WakMr9Qxn1QfFL1xbSzKjr7cdw7BzvHN7qRsVShTIE3MwMJT6Yar2amgLUDg
BhqHCHOvEcwF6MivZRh51Sjqs0e5A7mUEQpSCn947YMqF4wlJlF59puipVIDnwMHGGbe9tq2QwFl
EXqS0L0WnufSqTfJLg1ESHH7u32a5dyvbmZVrWZEbkMwQbQgX/XBuO+Ekdvtb/VphvPBPu6ZXElz
usgQOV3yFCrMu+8Nt738Hwu8A8aMxYqiIvs8hxCsaJvNIJXBJA4ORXa4ULdjjV4P41KcQG8KOkS2
8bZ86Na4bh2MGq5w245rUZuYYPd4N0wYY+FgtAhI0/1kMadigwBo/1AU/dw+LuZtB+xfPCPZRLbD
ph888tOat23taKlPUj+LIJD5ztzQIc8NMrPVepoHp/kpmtoTbe6yEVdBzdD16B3LcQgM+piNX+To
sTIFR1pkYvn7lYkuGyZmKCWQnTTHXtqaKFIYTS+IjD5yL/9+EX3uJ3dxZaDq7woDg3LJZvyCoV84
CHknQYe6p6jMu9xF90xxd1U5jVljJPAOhaxT8L32coTyhnVg0y4pRdfVH3ISnwvjACMcFFKNebH4
/+znjWtCiaA0oEfXOUt9d0idhK3EtWURPmocgmQgwiihmA62lIeFxrODOhzEpHYqWOekh9krvWwr
bfIhEAmX3+LaQQjyz4L5eQu9kjpryrG90hrvs5XiQ4zzVe4+VAnGIB+QZAP/5dk+6SdRq8Kyl3e+
LD9/QWorGWnWoUegPoEVKmhTZS3VaBPVT31qITbV/Psg+ocK/udiuQtPypOwJgVOh7ZKn+hOuWi1
Q+Otlh2Q9R2jdQa2B3xpa1k0BoJe5cktY+oabzk01c+msFdLgHz8yEaoZroaV6gW6GO0scyfRix8
fwsA4UP++AoQ7NJkZk7ypeykBhZ1h7P9kgQ2uKlmkH259F0Dk+JfIjqvChhWLAwn0Cuc7KR0MqJ7
YdUIIgrR1nEItLisZaZA9Lq7aKkCGqMwuO8tIizQeeRRbZaCCRNY8Es6lk8t5CFHpKGd0QPrk2dv
cS6EXf6im0rnAKhTWytr2ZCexsaxVuQRnDVe6svyEimhYXPp9s830kp7I/tqC/1pwRERIbvOAZE8
26SJCFqpl2b/8jFEQnZpqJku4vmrP+T4/jmO/MCGZGlzGlcV1oqpXjBDuVBhWjLAE7L80a54LS6i
43A74v20yIU3bW8mWh0mqPdmjZMnmjd2vTMniTtk05f77iNwUIPDGgtSH0Y2I7sd069NB45FMBLc
tyC4GQ0uqDG72qqyuM5OTfNohuCH6Nrgf0i7suXGdSX5RYzgvrxyFSXLu9vLC8N2d3Pfd379JNwz
Yw2Ojmqi77MjDAEEEoWqrMw0V+24rRxhphx6qPmwv58ACQjpgl6zYrwFE56oeeraX5en8y+v4e+P
w6DsZIR+Tsqxb3EVMbHZdt/8bB4gJDLt5HBm3S3QfM3uOggcDGRvLXUL6hyalPmWFHGN2jUjdxi+
hjM3h237lD8xb57NG4JyOFT5AX29pmGb95T+wL8kZb/nzmGNKhhV3BodOwqiw9y46ifmgWswKzKS
nkx9Sg5jFHPqa33dkD1sQJZJ0Uq6Egkt8mhzMFIp0DUwexw0NdB8XUff17SLgwXtJmgz+YDldGtT
yVfipuNp5tGSDFWzYQllcXYT3fTR3OksmRBc3qbUMByEdEY6TonOSGn159qLrrhWXgNi3OVRzrU+
ncZlPINcFWPBqv5nR7INUb7JoKbBBPooeJq37CUHl/mvUgblCYYo1A1OzZLDFlTHTcNSWlR4ILCz
iZJfLohLt5G6YwlA5pswFk0UpGpF3KvZ7AoAPcPYC/fGfe+XIWw0/O6I3v0en9Ej1pc4A3wThqGb
0bYsmKC4Fz4h8hwkNzmYXKOLpPJrh9qAfk+MyLb8hXDX4DBGl0RplZqvN+h2pf5CB/cSPbYG8lY2
u9UhiHQ9PjRv2XoHvTgINM4H6qNSv4ADGV2dJiGOEXCL+3TXHvOgDCVPPFDPXArIeZHEQY+hhZoh
zGbiocnoTQ/M+K73m9bR7tCHbA9BAdN5WbR1wpWZ2k4c7KyNYg2QhgQ5BrpxWwDZP08bck/JqLII
sX14Dnm6CYsqRizCVa9WY/LnhCL5UncSzxxXJ2QZt/TrKSr5zSvYMUnuj2/NDdIxV+JLG85htXgp
XFBMuyGbv4jggpdkS6RkNYoGCScdAvfdLNhJ9bu1QFjN7VgluKr/Uqf739vvH2zxJm3HZsZUZ2dB
/x7rnUjcP0zu7u3/8dqmJsfFMkrTLFM29sVtVMDmCT28zWv/Biv24UNU8M6XnFKxt3fQTF7/tsr7
PVeGvCdRjlyM2qzEWNhhEnwU1hwl/d0MEvE8IpeUQ5t2apR+Nr+WdPamsHCtzNFdyL6GrNBbHS2q
f4O4MUwOXLaynZZixIlY22sl6kMxrdxVqYmiDPXluNBFgmurqM4s0yo8tXm/L2sd9U/EF9kA7TGq
ueZfypDfH4vDEy2tt3WuEcawuJDdwjjqY/9WSB969GMCD0BEG+b2BAONSDjkDbTUX1Plad5RP4RY
XJ4zPkoW7DpmvJSE7lEutl+CfoAzGyW+QT0+edK4vspCEVkA7iwcSke6Gm4a3IqDvTlw/F5AjEcj
NNq5StihaOH8QbUpEh+XV+Fq0tyYLR2sJWj/O1EOJ9Lsra5f0q2Dc0/sEvcxNRoX4qRAcHNgITfa
WJ10N8neuDwuH/E+x1RZh8wywtlCqe/jh/bj8tjE7cFzyU1DXmYhQvAhGU9q+ZxYInFMqOPP08S7
oZgNIWU0cRdCam7hbgMEsyxvcYSg9Kv8b4x9T+NVnhweG4qVKBYeb2X9q5Vvak0ipkStGYcvtQCm
tmDhc3XytWQ1/pBR+Uhy+3Pgsqp912isWlT/Nu96LwkUW933tpRcQZ3DS5EIaXpbuJt+TO/QYKSv
BmqKHNpUip5vU4ltoWaRu/bQxy4Eohn38hAqzwUv2xSZgQJDmImxS9QljCWL+FBELlvlieCxoqhN
CodMWPnqe/GYv+VP8XH9Ofsg3QSpG92vOyOkXB+IHa/yRG+1TjbYyxvY8Z/yvgsrP32SH2PIgal+
6WdPFLGcWkgOPaQePL9VQp7OaMFAmSyvnGbiWxERoCqy33ASKpSDWiUz2/LIzd+V79rL+kP+YR3a
Y3NYPzvhVriLHdGOb4Sriaqqnz8LpqVJkmGaaCfjn7mjOkuaDOoUyxtXbnvU4BwsHXTIxBynDLlI
RsRVD0iMK+iU2lwJavKQZP87ttrJ75D/7xoY6pagKxS/Y/G1F6YHBYN7t3yUbUz87/LWJ4NxHzUR
zLGC/j8MpMYXrd78bs53l5GfQcg/HoEnI3Cf1Fhg9aeUyB70sCUvFSi1pqWdL9ZVteYwXFV2ekl5
YZ5/jp2MyUecm2X2jQlRzR7XQOwWoeEzsdClQ6ljM5w8/dIPE3cIEJ8uz/bsFXsyMheElp2mJUaL
59jU3pmbYcuN4ZmbZpcFPAbGNrg82tnH38lo/A2B9I8gF0AAuIhbS7UXDFD6UbybooqAuLOH/2Qk
7qLQxDo2swR1m3p6U+fZFQyR2CfUynFXwRyNUz4XSNEp03ObPMOS/WoeJHsVPxN5JHCGmA1fAuyU
dYkyPUbirC7scQZalg1Rlj5fVvheMb7Wt3VKprQN5qMG5f0YCF5+1Yay3fw/TBGp6XCIoW6tJTXx
CsRQZyeXS7eswssb7Ww0fjIZDibmRV7MQcEh3to7dboREyGoa4t6wVGjcFCBpNtWrInOOsch6ozO
pfTOGGwm97c5m7dcV7AiXmb7P5sahxWSno6J2JjZrTJ0NlLSbiz6htb8Z7tb43Bh3QYhMi3GCive
UgMmOfm9Ko9uvZjHzUwI8VgCFvgyHmQTq9mwMKUoiT1VDCWjstcI/WYDJdF5Pot/sjE4XIDKdJGK
wxfdaIAvLvMAmn0LmmC5G5P27eyfXbhK+EqdNZbQYJUwmKZm3rSojtlCzbz6WIzOLzTdnizh9fLm
IE4WX6+bIz2KuhJAgYrZXmNGjjJppUSNwcUdW1THKdqjmY4GTGmYq/B2yAPtDoR7W9/lN7FL8VWJ
/cEX6joNWqfyBBYcnKgW/amV5etEfZzqmoBZanfw9brKMvQ60iCQa5byvlSlfaffGELpjebvTnlM
xocEuiFyET2WMMyNq424jM/H5d+7k1dTU4ehlnQZRS45GEJIGSPhlVU2CobNR+9/PXjjMLmLH4oj
xaQmoIyXUsPjPZ4NBpgZXEoa9aMzqt2oEKBC7RwOVMpt2mKrQmINRgOHzDpoRUWMQEVSOhdhJJIM
oZASX3CG/O7qM4HSMiieY8EeIq+9er8uPEfc6bHd/1W++eTbccgimDU8dlNcauI0BHpruG1MbM/z
mg8nQ3AhB7yuCw3ORuyKVvwttJ77xXnMrLvteUhh8e3roKajNZNtFGk+WvMdhPpReypbbyb5/19n
4QK48cW8rmmSeU0w32gT7E7rN8SMcIeZVlCRRDV2E6nv0N24HguhhY8WjOTavv9sBEj1lUKcOcti
WY/NoG1v5Th0Pjy4alsvQd5v2hxec5Md10j9Lk9zvB2bRl3QjGk6ylJBNVdXd5UuHWWr+73phVdp
41uqFu9aMfxioAA/iqzWfwytdbU06a+6Mo5atlU7VZp0e270O10YoBu8too9GaPbV4VT66WrCup1
nD5bqelVmQbDrNxOksi2YG2JTionTUSnQKNeNTWHflMG/Cc56PUY57NOHEggUFuZOC28xFwk65iY
zI5kCOELB8ySPUSeQ5biQ4o4EGZbI26P8zXh7w3GlzTNVCzrLYXumfGwOuX1HEDxtEI56MBUD+Mv
hSRwjymVCgp2eUW5ebRMKAvhEaLB7cVhrgylE12ha4zR6mgvGyJy5yua49ZEciwKYDrPDzJeIIk6
72HMBH795EaUh7PMzv2lc8LFa6gklMagIs+nAtN7Z3sej1OoBuK19chEW1QHCs3x3fha9x4aZrT9
n1Ck3XVBt8/2kdNQbYkE1PNVTkWMyxLXHHR0TYG50V1F5uCBd0NoZ1Lbl0PiyZTgfNcjON7WH71S
+7IpU/E3izQuLS0HuTJ6DUtRRb1WYIAfdy5qAZ6eIokVGbdtcWUK/pLFNyIsX4xoITLE1C7iwHiM
JhxOVucokg9DyuGyjNIbWEQJuA1jXxNoQIRAfDXTquDInWRKdtu2980AQCs0GwwOJ+qrl8shJHWF
8lXNodsMVMER+jPBHesA9aTaMeDVAnNTkEMiO4OmJGQ+0BCYNmQ3IrE5+aKmsJVdkW2s7ldZjoAt
0/VQsxQS7z+cJPdA1HJzlBML3C/lYcM0xwDps8xpA0YurXQbwnh25zSB9doaxPuNQjteFGtVB2uS
0v+OnzcX3l1PJvqJGJEoe6Mq/cQpNDn0AX93GpcETysxS21NT10zUomtSU6IC+uyRUwiqGX+KcGJ
nmQzM7LIF/3WrwJS65jaIRyuNFWjK6aU/Hl0Q0kWxg7FTYJ2Q90urhUv9ccPSlaHHeULOGNyODNM
1mLBWQQFYek2q2BaP80us7BrJVsqodNmwW8H7o/EFiXQzeQAxmjTXk5NvB5ZgSg/9Lj74doJQYX6
hnoWf3WjXpghX70sksYQW9ibgFQ/e4oPBUF0H9bhUIfFcJjzQ5wfUJ02ocrZhsV+SBAxlXfg2WVv
KKyan+zOEsLYlwmyyHmC73dAwpc7h0ISZhUGfrewOHTr8lrLj5H02MAobLqT6kchRdNfi6pvFLmm
DJkQuT9mNbKYxkjkEylU5CufYr11XavhOkvCL/rfywxiOtpswQJyK8RHqzs4au8UT5Q4K4H8vLoW
KM5NW/cWI8w8m0XqxPDwEYXjllOFJ+Jg8SVPJVKtHhpEeHw2mY0CYbRoLtn9Qs2Gw6Nc76JiTBDU
rvHLtlxLSeXqLTonqHQmgXt8sRNS08s0rphMLzS2GuthU1AtmhTu8eZDbbr0A1ppWWQX7+agcDMw
YlTWm/CjCyjeFPV1OAyKtFKH4SviHDFebCidOZbxoucvBOYwzYZLOMBhjhrhxWHEuPvn6b7o5sOq
Gldi1NiThJddU7pKrIDHX+wSs7+/PPTljaHxZc8mWo253xCVJlYgwTdFzCJ/1dFmSzMa5XOTtGRL
NQxdVkyRm6RcapFYVFjKcW88RMEYJO4Eexi8NpjiAEXpO7sTv0fjpXggkLb1KmNlj/JrDT3d6G/i
0JP/z6XjkqkFbbFDh3I1OpLuLZtb1dbBSMJMnqgawdmL8GQstrIn5U5ziKJiMb+epLLgMRpYJ3uM
BxajGRESurm72nnj4VDDcBEUFNId42zQffIDuLBNtjZ5tvqvIsUQJjCxequf9Fs53PbYNeCAZ3vh
1npNnlRid549fSfjso98MvFWgWDUnOOFqte/kui1yXfQvbMvn4DzeHIyCIeNC9Ro5HrBTmGJVQkN
bbepJzhpmIDS0EItkGq1OH/rnwzIBW6WnMl9w1SUslBH04w3pLbiw9FPtYcH1uUxOeqL/lBfQZT7
Vr3ZQAst/fm5/pCvI2dFMfLy/Kk15gK72ICHTAdVpNsVjk2LttmjeGtqxJuRGoSD0ckalMZK8Y6K
l9qzJut6ybJPa328PJXzVIeTleUgRhgVKRE7lXmPmTDmKtwy0O5Vd/B0P/eLJ5GKk9jB+wduf4/3
xRU42Z9ZXSM7JsH0fEM+SkbPXNEc8+I6R2ouVzZbFe7lDqouyJ/30meREpJN5/NGJ8NzGNQvc5tP
PXYuK4RVkyOX+wqSl8zBO9oemIN37P4V4e5kTA6LFgSGo8bsexfrfRugTVfs9IjIuJ6PP08G4fBm
BtfIFNqOeXppfjYgCQeJiSqx9dsGEs2DM2Glkx2tjE8ALa/J0/axXEL1lvHAmZ6RHs7o8CpoowNq
33CQY2iz9cc/gvHAByZUWsLeaPLKGHaNqS/+VZL8ZD05xKnSvJOsCGd8GPGMMmRHy35dPnrsAF86
CRyKVOMotSXKM7eN2u1kCca6qeWbI6yJnxJj8OOFMnk+n+A7mRMHKYZUFkteSqwh2Qzq585VUXRA
W5QGN3TYVNyq8FCAmVKOukNmD6yaY31ViNGYgoOhZG6k7KgmQSLo4MV5hG7pkpGx7AfYAFX+uKXE
ZUXgKK+8U8mVJGu6DAk1JKHESdkteerCT8G9/DUpIOV1d+RVrtZFxYaRA2gCwC8t9iYbuLJnJMki
IH1qiIVTOFRJjTqbMoZk3acQu6uEQssYwOLuoIiBMbvGfjvSbHdqUA5lFlXtFIEVpRWUPUylhyBk
SKwjNQT7+8kFIaeIX2oGZH+613q7Zl5mg/2MTMZt7hYB5fJAbRAOWSqja7t+a/FyX1AGKmSnizIn
W+6IeZ1Nknwfvn/o88R5Oy4rLtoOF63ooQ/psF3DKs1Nb6gSKbkXOWiJ9UFIYgmqq4NbhQizwTgd
dmUAs81gvKkC+f7y3AgkUzhciQRhXmelw9YfW8/URbtd4scKTpZrY9xE6MLSx4GIjs4+wk5Wkwtb
IOfVDCuLQGNt9MY2HJVDFKkOBBUuT40KdXmxFK3TofUBlU1gJkJdt/DLowY7qDYsfcEVHonRiGnx
TMm4TFKl7ICGrG6q57vqlincoZXMb55Zs7j1G7W90qeyatSG4WVT2nirxDnB04yFRQhqG3/ZDcgt
my+ym3k0jpznD3x/P5UDkkGoVyuKEDawF0TxujxkronMKHPSafaTx3TXK6d9vry8BLSoHLSs0ppm
kwIXtjKGgYuWumnxenkEAktUDkuSLANxQMe2BGfQM/BSX5THdCBiPWoQLjTRlGKxiginG4/obsvt
0tppMqUnRu1EDkLgORSnUj6jjLNmezWOvWpDza/L7GnRiOfUeQegk83A4YcG/cE5R3INm2H21j0q
Yw4i12iGcAiYavYiOCGsArcdIwqLrvncvZmivUI7aHAqiKjALyIlGVHn06gnP4pDGEUXa12tzfS2
edl8M6gUO/Viz7wdR1vap4/bnvWuwP0n+aX9vLyJiG3KcyjXWIee7ohIokcCbRDRzqkSNDYCsHkG
pVEs47B0uGOLqXU3+F9nP0e0b0vyo1G/7y7PhsIWjQtUim7sR2h+s4x9F7YxlrF0kh46oZAcP65g
Xic6NST7lxdCa14LZVU0bQXFlRUGazFMUaZPA1zulYDtMwSxL/iX50icSF4YBcITEF2RwTCxZBkZ
yHdBepyppPeXZOulSXHYktey3lYasGUNpM9msksUNcJSt2Nx14GDssv3aIsPtc5PSldEQ8a7ttq6
j4YCl+qtorYPB0DK1BvRWAO8S6vfW+Z+MCGnYOKJZJb7GTqlfbURC0w9b3niZZKMdSEyJ7IsjPBo
mSq7hj2PeCMFKxRUIhD4/dqjKnjnGxe+MYAXUJG1FARgrUdy5AXX4r3uSAetQjFFcHpXCz6bZ+Y6
B1pP7rY3yR2V9aKSFTwrM5Pboq1q2FghqgokV9qNA+pam7NeMVeSwhn3FPQwVL+wx3hWZgq5tgj2
nsgixMdKv9HVFB26LWxp90O9upcPzXke9/fq8t631TpoRmvAeihN5wBSSlhHZdeq0FBS4YSr4V0c
u+UmOBUMA9Ts71QRTobncClu1Kivsa1ucbEVIdL5TgsRQRTVfwswFUzw5Fic4r6/yWFlTOlLEBDP
0ze3OhPiuSpx44m7yPppwPuJWFwWQF36kuwXnDyjiqhU00XFlxw+Fx8UzcN0iAPrGN1IXuZZLsX6
oOJknpYpL4veyR1mxMTOZgjsFgcVuuvFDg3CAdWgRQAQL7ESD4aQWDU+nTkZjjY8mJHhllLp5lHq
lt1doScE/lBIwLM1p6YQh1zCiIMb30d3HZqg430bbFeVm/h6KN8sv4t75R1iBL8sl0yaMkC99DHZ
epx8zF6aNbOR8DGlGzMw/PYpCruDdmSuBeh7cASXydv/VTn35HxwAVAnFpu4Dhh0TmCOIDRek86O
BbF0qSQeWew/XZgeT9CM0r6prB4jFeAPjkczLEPdz/akCgJxTfM8RV2TRmXosUdbrwhrb3BZGjG5
GTNbvjHumHdx8kQ1gp4VX4EyvqEqqqFqJn9zLULbjmqMhDcsaP0CDtfhih56CybtiS9qTrfTb5b3
KraHt9y1QpESdjrbdn46Prd3ujEp6opJD2sPrPUDKHeEXVDiQwPsxnC2D0YMgH+Nr3+kN0LYf6hE
xv/cop+Oz22jcsnUWiwrJAdmiAdk+20Lym7yLsPdOTw9GYS/t6Rerrq1G4tbbf1dbklrl5FJtTGe
va9OB+FqBzLTfzVLBGAdaC5xbOd7C+bhqr+8oRGVeBOdxdPTwbjbaS6tqkRWhRUqwKnZ4WpCDMsO
/BKkfk+8KMnRuOe4uWhypRZpCnF7A5U1JKeewR12WXoq2ZPqNedSYadz4+4mSxKtIkE973a1SqdJ
K0+T9rlguGLXOGt+n2gQU7Wgy641tp5pxM1IbRUujE7lSanNaShuoefvCVHQyQMBZ1+Fch7PTufH
xcfDBs+jZoPfhCKjKiqZQSnJTlqayJ9v7sTMq7YF3UNaaMJL8/JBOPvaOh2be7fL2laISOaw11YU
tJbzR6h4+80oA9IvmjRwNkg9HZDDl2SEHLOesGfJfvCZ7lLyMv+adpNj3Uk/4tGmk0fnrovTETlE
USOzgkIjEE1gzKa5cNsnaLCEfXknzXDOE0CWqN6JZT13A5+MyV9REHgqW3hPw37eAl9wVO0EprXV
hNAmzj25bv1ezq4NabKn6XdtBGL70OaPevejzWElGlFtRhSo8zcZGn51odGsBMWGzU8mdP7aeBH2
pav50s50s99lqKy2eYUMHmxiwUyPG7sLKMrm2Sze6apwIKVrbS0pG969rCgnt7cVfHd+RpvHgiJm
rySYTgd/X2QRd9RlrhH3yj+o+Muo6pqMCnGlfZrp59DhmxRXdd3ZQpcHanRdxuX1uHjN/Ghp4WAd
t/VOqw519lDr8pPWBQqMFfMUfJrG3KdGZxswiN8yFL1R8BvhEZV2E0gjmW1Jd+oaOyhJ2ArIB/34
0WVoIdFqO8L8+lkJLDEKxExGfiyZ3DQtnGnuH9YZ9fQqdgSQkOKm8bYh3eVDC7LicCunxsMEmlef
Z47SDoiwRk/sh//sUuS7B/LZaKyWNSsUU+KJKTSHOwrpGJpcQDpe+axIpsRSRuR2En12qmL2lqnw
pL6/nvT7VZ9hYDuAoDc4+vSSpSqYj6bdGqZngueuJKKdWS/t9nH5qBL4zjcNFGU+5iu7OOdadiTk
R3qZAANq53EQi656edMiXF8x0pDdDJRH25tCmTyefXKcHi4OWBVlhmfIVGNto+OSjbvMfMyGn2ry
qePWjKQX04JpQPVsNo8DuqfMYoMX41HKVj/V3iZtV2SQm+x3gkWmJdipvvTROfzVFcnQYhURLXvq
CYNXQY+RebNL6Fn6SZN/COjlGwpqqa2GGPXxW31I3SJrsIOU200Z4XJJPXmIm4VvKChbI+k0VsMt
QnTABHmgBKqP3BZ1bNinu7CCfO/ALFhwGymAXezGTMHpXw7qbeJmN7nTwcBzgMk9utlRF6Se6dRa
cnFegVdkrIk5nLCK3wLS2pOBvhNIsBqvlw8hNQ4X4XVQQwQe4hBmkEJajdUxsl3eIBUgUlJhZ4VN
To4J3zeQpaagqTqI1xA5Lq76/eB24frUmHZ5XNDItMdlfDU/4IR0LXL1FNv6bKfj6fBsJU6e5mI1
Lea8IBeqBouLevgeFHuWSypcA0bGyBNKjuRFfh3W7oCGwFu2o5DzIaCeCghMDpOGBgIvBaOkqcH8
Az2L432hOvFhfUpuJnu+NYLiXi+dbfOmgBHgjRCkQBIYqG3NIVZqdrGQ6UAs5la+XSk7IzpkkjOV
tvqQhtU1RAb3gtt+1MuVgGZEAvipw8vB0lpruO4EBPaZrDrGvE8rdMbE5Wemje9Lazjw1LCljuzE
PkdEPtkAfEOCqRbIIsaIf6FzhqxQHVietFc8cUdZup2tSJ2OxL8/pU2DDBeCvsFN4FCdfGn7NlCT
DzDgcXS1vfgiuvlLQztFE1ce31MwNklZLSMm2bkonXZhNzj5ggYyu85sdLJJXhdEnnSjb24cuZeh
hHqb8m0FfaGnS6Z/kRkkX3f6gOXfYeyInMV8oMjr5CJzyFWAe6KvOs5zFjayvSBfohy628IVHMMr
U3sG8dSBOfiv4olilRKYycusTWlURyNDkrTcT73+3uq/ylm2h8Qi+h3JFeUwK641VWwzNASibxWb
qHLLt8j9NALdL96oXUvtHA6YyrVMBlPAE2FJ31FRkOrfunh/eYcQER9vvF3pkak1EQ4+lJaGPtkr
GVV7o170vOG2Mg4o6qcgkbHWWObayPI+4B26VGhwebksvrlgtJJOkVhsGZUPamo4FUrAraD4l1eM
GoVDkkUSykjCFQ3Rmcds/pFAdmuECt3lQb4cCv89yrFEFkeeXI1WMkYwF0TgVoSSD5f7YNghV+5E
d6KnHNYjuonzu+Sm+2C0D9Ft9tuvbvGSO+XVeqXSadSEubgn11NJamrEI+vm6GpyO1fiTVNQWbTL
J9jiNda2DpYgaOUpUHZersQ9Q6vMr0ClMZ6qdyHQd0DmVwo2Ll+6lsimfrLKiI63CjMrbksNeibG
m8aoE9kPZXyS0t99T2VaiSyoJXLgMfRwQRd6THLes55wxk+SbxldXKZvPOqzceChSHOq4HHDikod
4vEyqJ77zF6hGIoCaIgGP684dpmnVgS77Gy5+fuqtXiP7Xweym7QsahJWEy26I3BtMue1cxmFLpq
D9FBCFiQDmNE8s7i+33EwUirpsZ8O3csbMPfdmhYgexgHWpM9of0GCWKE0i8/t/NU45KL2oV5il2
dhMy/mjxIGauiuq2Af3yHuMWb5are+tze6BeW0T6yPraaidbt0mWZhDFlBXVRIepUgmxbV1XD6vk
I6WFLh2Z+XGuCvIm9mVsIrKW1tcVeTK0PoxjHVmY+OBHwXrMfMWwF8OOwwxRKmsC6NADQclHsO16
ARC/Pv/JoKtaVmo/YL76doRezzqWjrDcRWiAIB2dzwfDqmRYqmqqMu9Wm2yNBMX/ES2S6uq2eRaU
SL/0/c6a8l0toYRopHY1q9S5OX8Vfw/LgYMxJ0Uv6l+pgfpdSPAgam4Afw46rJPgT6cVhX//Es18
j8mDhGglWqZ0jOzK5GkrlEdZQ5ARVF4CdlhA7Bx2VfzzI34Pxz1yCnMVtrYZchQRuyu2adsgctVw
cuqw8soHqn5IrSj3qhFXeZFWE0k8TaldTZvgU/3jP5sRz5Bf17QXLOYcZaXvpvWKfvG5/piE5lrL
FhtpJGSz9V1dQA2nDlPz0CeUBt4X9/nCmvLc+VJRKw1SYyzoTnfGc3snPU+Rq087vG62Z6CCOtvK
83xcdmYYXW3B6q/wcKkfktwd0ftxGCto8dgzpAluNVcOTCcWHB0vYJuKI4iv8Q/Svdz0f3xB6tJw
zPgzm0xif52/8v53e/GOt2Kmac1WlHhOCu/LsLiZPNptTpJfiF2ssImeQFFds4CowFuSBbRi7jJT
BaiFagF6PSobCQpno0x//gVzv6fGRSqmZU1jOePkDL66X67SQ4sbPbrSvPQx28mDbYUUzeZfbpjv
ITk86ofF1JQO71Y1qB63K7BJPT2cUPfzeqg+CPv+wax3IFIR18t5oP8eloOkJDNE02KCvopZvOp5
uR8FNURHqi+Ugw1iPlFi/5cc2Pd4HCaBHQIBvx6w27mrp/4QXnLwCXT0oDCFR3T2xEFznRzigokf
uPXHZfw4u2NVXDOGoluWwnfwZBmYjwZkdVGOOwjzran+bGbqxXo2yP0eg4cotSrkZJFBFZOD5qqH
wtwV81CLPcOb1psEvHjoIuLWvmkPk2IrVI7x7Kk/GZ17LqVyPJtTAil7oartdTJtWFY6lxfxfOh3
Mgb3WJJ1uZe2QUtuoZu6mg7KmVB4UW1cKpDSKGzmc0I9zc/u0pMhuUfRmItNrA0NGtC0n2sF/7It
DspMsLU+hpeZTJwJ6hNyiFNs/TTqJTC+zZ/j4jBChmRVb0FxsLsCnIOEstw+nxI9mR4HN4U1pf2k
tuxS0fzmIbX7ux76bK7UO1AIYfJz2r7yusVGHbBYwFJLb/reoW4MapE5BDKbVC7QcYpAbFwR1E/7
SQ6kYr6z5sMmUw/Qs6h+MmUOd1RJXixo77E0RbyLRnfbfdEY0XIOX6mnOneoxhHi7POdP4JeiV3P
rJ3gEOA1ZePBS93pNHFHnA5qHC4KGsqkgRIvnCc7CJFtsCCAtXll3ZVB67Zht48FVxTt3PLJaO9s
dvd7Rfn2H3B+1KZV0TIiZ5O7rIkjtatdy7D6lbLrpgjS6FoUH4TujZjw2fj9ZFwOcoYBXoal+cU3
NOy3+h7ikLM3HtPamWzVlsCdH45lZUujW/3akbMm9hHfDtQZY/un+XVC54PktoGV3qR4D7LShV6F
yZHyrCO+L98ONBtaOWs6prvkK3o/StvsW1sqqKbJsxx66WRZORCKzWFCgw7uquhYb840Biu48sOV
MOzVDmltZSd4HSQdneFHZzpZ96msXguK0n30TNNYiFuF7xXqhChr0y9Ppjn1pnJz8oJo86BG4LBn
WqU5Ttls5aH+jJr0qdaItwO1TTnA0bWiN+cVV0hfp462rXavym5eD76BjqEijux+BS+gvL98Oiho
V7l4J69TCzpD2C7aTfsOJt76BoWNsbWjV+uaOcyY9tbb8W0PGmntN284KPNupTrEqSub91mulOK/
bd/0eNuPefcGXzunH2LYI+lev8SO3JQ7MY2PdXnfJehVGkevQ3fu5cVgH/Efb6fvLc13C22RbglF
B37lvJVObE13hTZdKcWPRaaYc8RVxncNLV2qzWrKXr6wzSzT1BsbdJZWo42ktVsYlIbLV7PjpZlx
IVHSRZrS18jrF5YRTpP+0M9QhavNhxz9Hsb8c5S3m0n0hCKGAmsUQJInNDzPsJyw8aQNjWrIF1rw
nVb3hfBcqe+VeV1js9TaY2G8Jq18Bxx/bHNs2ulg4Q20aos76z9V3bxuzQQdX69DXmp2vjaRk1rt
Y7tlxAE9H7iffDwuBDONQZi76suXDV1vv6TWS3wGtFJhQwnSQ+huo9KW2ONz8kRKHJx/HZ2MzqGh
NbWWqUSIqjsXzmU72NDcCPdKbG/3g2Z30MlhamnIdNY1kScigOmL23Xy+izVaKigiAkiNmq0GkjR
sexdPhXEhcKrwndzlWH3YGq5ebCgfLdkv3IIYvzNIDA8hwuNYhh86r3s4xp1IUxDB/GtTUqvnSVn
lJ8uj3L+gH+PwqF4JhaymBRjejsmkC0f69tUf0zqfSqMr5cHOr9m3wNxYL6IaTPMTNgqtzJXnBon
VRZ7ElLi458nNqnf43DobVSm1U9MXFsWnv+LtO9okhvngvxFjKADSFzpyrSp9u7C6JbU9AS9+/Wb
7NmdroFKhW9nDrpIEUIBBBIP7+XLtI3tnJGb2RycbLys9J99GztM3U3kbW5ejOnnaP3oh8ZJYBRc
s8Ip6EczHqr6XgHOnp/+6dLv0e8Sgswlt7IxifA511c0nGbB4VjTIj/Wk4C+QbR7AtqlkvGnUfXv
1fgtBU8jzqsCGr+VcqVBtAxVAXdqWyfTfrRlIcsUrHHj75j6PZoQV+YUvkacWtGNFb0bNkXMnO8r
g87uYMW3zG5e4smGfIx+OfDhWjFMRXIu/4B43z9AAHXaR6RIIzCQyksoxKGwMsM/7MbctcECpQzz
YtxaFTjDY+mU0rfYadj5HltAW3OKIX6ymkJnaBvmunloqkRyhk7zgb430VcS7AjaIjUhRcXXwoJn
3xoB1GfxiEcoEO9Z5eWZm8CI2V9cPUHDB2gTrg0vNdtfMm+sfXQTy2rjEvD4KnQd/Zxp1tXB5nN8
Y2f3+hJeJd0QQJx3o2rv50+PbG0FlJrMotcgFgssrH729nsqk0mUTUQAJ77A42dSEMvO1osOdm7W
vIbsvicy4bjTaYrvPSKAU8LKvh7nGK1lV+PnFDSBujcCFvSbZG/vLNeK3WF2wpfSn7dMMvbpYPp7
aAF/GjRkW6Y1JDesPER54em24Taz5pgNva5wLPOmu0Qz9cf5DydB/S+0PtohhZIoFPyMHF6bP2hV
brU29FQaSeYm+XxfEf3RKBAxH7KQMTjYa4UzwVy+0GqHaG+aJVNi/VKcOgNxX2/Ao6HyyeQK1PKx
UzYGTONQD8p81MSTzJu2hcuvxl8ZzMPnG+qwje51j3O9Lx+r0WE3XJUECKcpEN9o8IUWR78lMfs4
qdf6qn4L+f+UO2Phd/ZjsrgKfKJnpwBbHWLcu8I3nlda0+CG6VvRbKvPDM+ZDswqkI1iqcGi7Gus
h/noZ4VtG9OWQ+kd4m9+NG9H7SaqWpeGEjSUgIJYheTErvuYAxSyyXDQsoBmn38j6KYdrbCAO6au
IoI2cZ9ARvLGfEp8vrGuTc/Cp2029odcGEI2JwGIrJ6m06iiRp8U45sWxQ+TJnkVyEYQIMhIl3kx
ORS/iykK0Bvtd3i1nD/0f3i7/o01YtJeraitJROLbuiQw3IQngl6AfW9rGJO1KPfWfulGTroJO1l
V5svUbctFYS2asrd8z9Egj5iYr9pOTKHBWLOEqbXivmm2RfmlEryopIQSywvdqRLzKYaEUEbxYGx
xcn0aqub5iYk3LOU3fkpSQ6XWCNEWl1lDF0gN4XxGkMXNo5KPzVnf0Ij/fmRTpe+vze/WCwEqwll
kRz6BFVVQy+dvIyD8qo1w5aEuYOnpTvXqqMl8G+qYyeHkJapPZ7/CbLvJyCJqSdTBqMvCAbAArCi
hWNFtas0pWSmsmHWfz8CLFUJaTXUOHRD+Gibqadlv/RJphR3muV3tJwCltASimo1WWA22hInbKAc
gjTChHHKAqJdteGlPXENvXej5e78Mv7hKf73eTQEVMkjpeaYWHITPeFyWDORner0qU8hNAMCR5Dv
y6v0bXwmD5KBT6d6vwcWwCY1Mt2oLTx6Vn2rlaSnoWYw4PW/9n5Wj7JO0z+k7r7HE4Kc2lyWKWzs
/pCsCSrkVj6mDPATUhzFeoJVLbwsYzjfWIvxyLi1i2p1r5QLsnqd4VvF+GI2+DbwTMoIbAISxV1q
9Pjo5VtcS3Lwsp8q5v5rqtVhn+FqIQ47WBx8LA4KI2wNvfJavycByqswf0FWnKPFTtk1o9PLLBgk
WCLqgS11F9IkwVVg69HOau4z67o0X+vKCiTbQAKRYsY/bpWezgrOMeSRA8NDA8WBQFQFRsU9TLrn
B3qhX8S34bWsZ2D93GeCNTHxbxKNGmmmJsgpvqdNtrtp4zdupM514eFZdH6SkntVlP/S+sRYeAMQ
iZT70r41I8mGOfWxdEaopeqabRExxk2KwdJhxxrDxrfa0pnfsXzYjR0Nomryzk/lJJfieCz9n4CY
cjsKU1itoPMSLYfb2O1Q2N9Qj0IbnKIuBDYMOBznB/26jMWPdTyo8H5OKjs3cyteB1WBUboPv7kr
6yJ9yRl08beT7na6i0RqPb2mAfV6WA3gt0Tj9TL6zVvEr5gRkPyi2UQx3DplVauvYuO5nyfcRbyq
h3EOIdW3clrw7E5802XPKro+tiuPn1VbvoeGqZdfjLCo0+A9Bp7LXX4bPpe3SQCNiyD5YaPQQ1z4
2b1BA3Vzfv1O7b/j5RMusRI0gn7o0BbOEuLOKHABAiX35Mm47ngM4QqbTX22IwP88Q4p3TjxltYb
H4ctVL7cECbB4+Z/6AI+dYUcjyncXbpesKkhMDca9xX8gP8ira6NTytpVZ4wkx0z4cZqpjBKBh2W
4OpYOMjM+rZqbQzy0KXmfz1l4mVV91maaulKH5r96rUK8I5cK+qrDkMHbuNb+iijDp2MBI5WU4yI
Ndr3uj1Eq5Bz/1RfW1todz6HQbddlZ+QEIDeX+kwqZ3RSV738bhCZnBmNWvmES/0sikv6mnKkWIx
BrQ836nQXzLy2u0r8gpFwMaNazuAu40kRXAy/Dr+BQKm6UvG0c2fIC24XyXb0MR9gFMn1G2k4vzr
FjmDFGLcbI5DQ5QIaww60a695vv2Cv5xoKO5f31bhvKL31zNz2wnq3R/ZdzOjS2gVNROtNRQR7tR
N+qeBKbPPkLbz++bLfgafmVAjM+J9zKK2Mlg5nhxBfBpoBXclvoS37Rz6Uxzs7dM5hYscpS5Rb/A
3HusBLs0zRa3Wx8s6isUDm6aWYdyON81jXnIsyxgke3kee926JNvCvM21kKZucCpiOD4hwoIxnsc
Z6oBxZnZX46a6uR2u0tU5pDhPSrvqDY5OimD89As/SoChkVzFZfjuiPIgb/b+zX3D18Bf/5pbFZ3
KJDgdzLd4ZOp8OOZCkBWZ4VekSn8i61j+lDlgZFqYkA4mkJ/H9Jrxc/hdngsYqfkLmxIJde5BEcN
Adzw2OBhvA6fLLoHR0tzP8TxphhluYaTSbCjeYpxdNdbjHU2BtI32V330Byq+wYVes1N9mG8X2yn
PPCN6SFqcdWHfE/i7TB45hbN9dx25uf+gj2c/9qSi1iMquNEbWzYJMU3dZG4jdY7MMeTXMQns5DH
kxbADHpQkdaAaoKAegn0xeXXpVsc8k2pOOrG3CtO6WFvp6CVQPi282vjsh6c+XLYFPcynp9sukLY
1qLlO657nKiF0Htd7y9paEmwWzbE+u9H73PLpqBI9uj8DW3IomRXmiwndup9crycAnx1kbJUNENs
3RiGV/CPqO6daB6Cssq3Gq8kGThZGGUKIBSXM1c6eL9CPY/A5/WhRTCp+Mkl7NTWOPF/6LCVwJ4p
AFCcDGRQCILD0eVP/L24m0FG2PBbS3WGbR8soIS+9w/LW5o53a3cafQPYQc6gKgGIwVb9HBjSttl
GWVrFwVaj4bdajCYX2RX5s3gNk8UUzZubJAnJKm5P5yTv8cV26fppKhFkYJBtGr/lmicBz1Tu9Bh
6NW56Bb0ZrC0V25vdoMG+l/sNb9tbulHeSUTpTq9/t+/Qwh/FCWZc2hQrmHXauuabdYOzyKQncU/
BDnf4wi4oMX2sDSdDdCft5oVwnEkSr3J2Mc82i6EbQuuX4ZDuDWsp38Det8DCyiQZL0SWQSav6UK
Uc9+P0qB/jQIfI8ggEBuNZoyVWhgjsi8CWuyrSBGcn4SpwO37yEEGLDtNpkTguoc4w8zWJj1AvXD
anL6nDuk464eGhLq+fo//h6ufY8oIEFhGkZWKfBxUht0/0XawdCzLSn+jdWtzr6HEY6/rcIYayms
7MZiP8ooO6CEvE/nVnLln6xOHw8jhBxlMqpFr0I6y9yYn+31slP4rq8vi9v6KttkbrGLL5bHRHfr
w/TGEkix80P3S3mVnQLZYRNCj5FW3LBsgA2hH2hO2xcDA32rChjX/CqGBiR/Uyzt9b/snd9aq2ua
qznPFcimK6lDyXwx5tpdridBDGvtEppzyyhrHDi/eZgqgAqHFGHXWmDMZSCUjuEtUgA3lEjSTueP
3W9t1k2ZZQO30L4VjQfavxLprpHNQkCOFP4+cTuDuW+0+4m8d8h3ZtnD+Y9zspTxvTOZ2Duth0sF
GXjcA6veoXGZlxB/X6mckE+5mi9kaC+57n7rmm4qBR7v4coghQTCsCP0sGasJgzX3kwbyNahk68G
D0WW75QOLOAJHVNeziG2/gjR4dpfeXctGghXs4Vog0cYsu7lRmYIcjp6+n/owlQRXSZChwIUx5uu
3sbRLzPfKga5R0PuflF+nf+Q5xH6t85pVbOidmD4jipFHq2enKplHuRdnSFPto2NNbV0yaUg258C
mkSZogCiv5zS3gyGlGuaox1g8s9PbP0wf74IsJb/DHEJq+aqG3ARtHOB+wYGST2kMely0cQ/z48k
2yNiX3RudLrNB3yueDf6LHEyGA+Q6+YZxDDIbBFXf8730b1M7Vx2BL/+/SiIp02hF5P+f0Og+nYV
WP8BosK+uypd2eNT8s2+AvCjsWxNV/W6wfMogcCFViN/zSNnSJ7+40oKIclMRo1YEeKF4rPjjhYQ
SJsmfoxki/VmH6an9OKrI04S1EqOm0i6UmszL4wE+ipFd7mQR3sOwY3/0IbSq8ZKcqVL0P9rLx0t
ZJjHyagrQH8te7SVn3PXSF6ysskI2NHoSWppC04X1Tl3eg5BvVjdVZCYgLEk9Eno5vw3k8QoTCQk
hQvo80ukFkDI2e/v5iu1dmjtVPereEiy51cmKguqp1/kj+Zl9Eq3yRhUj7Ji0R+yM39jpljNUUqw
2pXGLG7q9FntNT9ChxGx0uuEVx6bx61ZhY/JOPicE6jU5hur7w91TT0VbUnVUxRC4KqxA3VZtufX
53zsxER604z7vbaaubjRwg86sCs1x00ywnKsHmFwYQV9jjRKYkrCYMk2E4lMPDQ1Ux/0YrXOcW0k
/UhiSABWNoRwVpMhilhULsWN3s4fmvaWJUwCB1+PyTMYLvKRqEXMzFqm4sbSKj/rKzx1l+0ww9ul
m/hLnanvMZ8+lkW/zW0bT1F9+gyLsXVoEprw3bXsK9pCV60k422hThcsbiHWR+fcCWPbqdSqdHK4
RoPRfs0iHeqekGVdetsNB4oeTu5MVbxDx48bkUMBxW/VeMrHq2JC5wxdgqFtn5byzcpiz7LzoKUL
PBfa2oUn1EOhoqtOsf3eJEFjhhfmACUlVd3M9rMRV54ZphvTtj27nbeZUb8PGuRe9UZ/m5X4Nl4b
SvnT3PItbLmchP+Y2QyaBg+aCipD1+jdvRz1xMsaBt8ueHJaj/CecdQKI/CAI003zaOXVj8z7Se0
A1/ThLyPVnFVtv1TrMfXhKL8OHC4pk0bMLEujTTe8z6WwNyXGcS5T7dez0c4Z5ozQ+nMKm6SLPOa
sEAjSO5U2fgK66O9NTaBmXeQtBuUoFVhjDLDI0Qt8bDO3XFRnRayrurPqHwzsswZJw2mcqvwK3X7
7GdKPmv8bWVigXr1slB7J0WvBetvhugj6d5DC1qChuaQ+FbVRyctFK9XE7/iCuZ9YycPVZKgK/iy
nG/KPPboMj3kOXUbk4AnMm0WWI46IFm+mCRlrtGhZZn29yiwXNIkfqzMdpOWkxvPkOjTIxdyC24b
Me88ZkhuW13AcN7YY9Uw7Huz0t0e7ZmR0rg8lek4/CGL/o2ZwvNyKa0UcsCkuGFEfaiLLTa6RSFN
rEOJcEI6ty2ClKFjcmwuDJJuWrW8buHsVBrMKVRZ07hs0kJYOA8stKYBeBJCgsowrvg0Xafm8/mV
PempefRuEct1Qx81TQLP868u42LwyAXqBi/pw+RlqJEnoJfBM8720FX4k/2Ko0APHQOlpgMo7p7u
hRfzDmdHVmk+qetz/KuEh6dehv3clYDrpo59rqOnZ8qmTW5nr+PyMpDZ0wmgqJivptZ6G8rFKTtI
aUTW3rB1SFkP/hiVQaPpUJCtrtpY9gqSQL1IkRstWrdcxR2mGnxX9A+ENZJGB9kIwpu1KItCVaz1
MhmayDEU7rR0lNVqJTvsNxEN2qH7jmIaxvSM2+tDqU135bKc32InnwOGynDDapoJ7qAwl8aySyUf
kbT5i6KVBx3Z6KaXbPSHMVBu1yYt9E81qVelkit5xQURdI9HFq7kMOz6Lkswcjht+9F2OuMQWZAg
xuUpiTJPQsfxUOtaH+F7lxktohc4EH5JWKD8RiCb+rNB1TvsHXIF/dSA7VJZJ+lJHs3xsMK1MszJ
WNcVeE/K1oKxGyJMBAQVaE9riT++QCH01ryTfM9T2+Z4TAGNlSLSEeKiN21NeQ+7cLOqxfKNcr0m
4NJtov0PmvnSiQrQXCPnNlljXaCvgXirPusqaVb5+m51/yCuvKJx6gQez1KA35RqZRUvPQ5H/zLO
L7op0/A6OwCiHeFBzicSl/2MGcX2e9zAurV9OP+hZAMIIFolfI76xihucjo5Vtc5XfLz/Agn3zp/
LxLmIFQDKFtMJazwyCD3ybv6iTQJ2J/RFvr5MP3U7xdQHaGSqDjFJXufA+2p26yEdto62ig7gCfP
uqbbRFVtixmiG1dPECzOazPoKqNVvvJrzcv8NMggpoVidJD1TnedeciWbs6vwWl4OxpYWINpmOqu
tnFXrY4VSQFblQYiOTv7oKP+EsHrRPFWh2+ZgcAX6/s3cCMqhSmPqq7A+k/EmZSlo3bYdtdpBMux
qfA1EIsVxYJgfXVHh/EtZt2+7eZDoqvcYeGUXRe5icYx1iOWy+6wio6V1S6MIYIOJSy3saZdU+oc
DI7EXf1n2pwbjoXObxXFPNXW9xEaBzYGJZ+9XcLRhVptkM2wGDi/ol+1OmFmpoXuIINRRnQk2v45
M6VOYhoZ3XQY6MeSoKGytDLk3X6UWb6n4ThAtXfcD+M9GHF2jx61BVQ03qC3qfmhGr2TG7Hbx/0P
w7wb6uZHP9UJGgKaYIETHp6+oVPDAmvKoRRVT9t0Sryu469KO352BH11c15t82GBZ9xLSECQteL3
UL1UC/ial+6cLjd9FX6WSXUTLyF8Zor6sYutlyUfXkmpbsoJtp/GGHtK/j5klVvkxUU+Q96Dz44e
06CHx4+Va69zV6OEHkdw4IRpeFzc5QMBKQrsoU3VKc89K+CyYtjPSwlWjaJablzyvZmou5jqNZwK
+gMt24c0oskmj/snEMxLp6/SwtWqetnCDqIJpla5Hlpo/hJGd5mp/Si77rJXGt1fYs3PSsOz47Dz
7Q4+6TAe2Z3/iKdK0KaF72dpBrJhpqgRb2ewiOsyNh6wViNasI0HS0V22kZW1cpdayAHfCNYXsBl
A47L6VDtw6j9pWrd/3++wbQsQ1UtuGaqtqhyUKm9oVZkQW2Btu6SVdsYaKiYBnKg7zBkdMw4vWX8
8fzs12v3tx38PagoaqCD95zgt4wHPbqq59uFvqRQKjYl0HPiIj6emihoQLPZSqMRo2jgkmt27xg1
bD9iWRXoVGL1H+MICNfGY0JR3x8PX67OyGaljtY5NmQKVhHrlu/q5/+2fOvNdhRMtVnVNyzHgLpx
G44PqhqgWxxPLAnQSCcmAE1XqWWX5lhAXvSHVm0iD5C0r2PIn9PHUfkwk/iiz8AZW8zJTcLskuS6
99+mKgRwcTmQcITKyMGa1peO4lsl+r7qD0vag3IiHDAtgKpGdIsSRoQw3Gxr3WQaus+HOPd1+mtE
N+/5uZxez6MhhO8WQfEnrXH1HIYyvsj0Fz72bj61XsOuWhLBPeG2ygqvMvgCTcDFqxv//A84EQP8
Y4rC90w5g3XU1I2HMW9Bikrcgkfe2mwRI59CK1lSZ405fzvlR9MVvp3B86pUzRbD1R8z7OLLunQ7
ZHmtqw7eXIMmScuvF/q54dbZH52KXJ0qBN4TTkUROeGc7nIT9sOQlmwS5lrQkORleaVMst6Kkyhj
I7eo6UQ1DTGRzJVUS+AQDCCHcLG5tBCuGr1cWqU9CZlHwwggQ5QpNWww4A/lFISfHDr8zfJmGIZk
j8pmI5yCJSwyazSxiMNQbCEavmsmFFTSfyF7ip34vWjCSeAapQlr6vGgRBf9cK9Dd//fbPXvAYSt
PuutOeYmlotB6yRV74bG7Rt/Hm67WQaTp0/V91DCNq9m+IPpELo7kGEKCPwLbOZAh8FtSxMEwNj/
bxMTdrnKk6SxM6wcy0IXfG4vBWm96X+0MPhOqCYZTbbrhGclV6KiZP24zq3Y8u4tZ4oDUTif2WRz
fl6yjSeE6+YcVlDHLiH+ER4sA9fnxJw8+nl+kC9i3+8Y8fe3EtN5djSOlWUX4yFEG/yQNLdak7m1
eUunxSFgraZdso949VigLRbuVu29wXnhg5IEWTYGk5m0SZBuqsJtSZod0ftwR7nZ+7AwfirV5Ypr
456rMHBE/OzkQwEpQqWrdlPeX7cZhycYgB5FA2Sv7qN2eczyyzhMPyGA8qzkhkOy5rMZrzoyXlpN
tWvq97Dg0DlaHDuzNadgg99I95Nk3cXm2ajSYN4eYj+NKbo5SjCjIa5bygikslEE9GJlleUDHEIP
tfoWRd3G7rYWUpHnv67kIIq0fw391KyCDcBBLxMHHlZOqELLM3yMsv6KS29zydEQs4PZEpmZGq5H
o35IpjUBObtxgnvVkpkQnSIVmswwTYaXAkGecF3do5sNlwuBkTVCk1JpQYklu2aYXRN3N+xdx8rn
iXI/cWSbpAZwpz7b8cACtM0s79OFIWAIx/clem2ji3B8Ov/RvgxyxSN5PIYAaDPFAPXCjQNcQ98U
nTbQj9CDLnya9XI7ZNzL8GzjkxqMcXywh2QzGfwW9bfYUQu6awnqbzy7VjT4ItFo0ygZ/j5y4ER1
VUCnrW7eOSppYavtTNSDbAg1TPCpWtrN2BcBj4jDzXhrxcPWBu9WC3I7voTExK7J+p1tzYHB1atY
tS4aHVlDIz+0UbZroWrFrek57+6GFiZEXePWttntuTZt2o57tIVnQlze5aV6s2hIeZA59SSrdiLW
OV40AZdz2o7qmCPoGEvmsqjy0+U1QXv2fxtFwGQ1NY3OnPH5CZ6i2viDThexVKv/1Dk6mor4FrRZ
0urwacQgyCyALOwQE7kW+lAYMjEC2UhCwi8h0YCUBY4R7B92pO0Du3pVNJhpTbNk4WQjCXCH9I81
zjU+TxxGgVYHCqox2aGGheT5D3Qq7XuMDOKjpYm0sE9TfKH0stz1qD9uka0o3BS93bNTXcOXc/Gy
IZC1ip5CWmYgjbjWK3Qi0ntmqC3AFyszDkWqBZGq7WlFNuGob4r5EyJpgWSWp5fzezghWpyXydZT
MzIOuZm+ZBROcL3xUJnvfXY78Vc+gz4+wJAt3jUU/UutqbqTAh/BwfLAaUAH1L/xbsSyf/8gAZCL
okvD0oyNw7xvVv+QHEhsp46iQeOl9nTYdFVu7IPNPjkplITGj1qStTkNzN8/YF2xoxvBmtWpVpLE
OPBFRdLoUPVvGgQ+zq/7yUGQmYLIir42ZQnI3E5m2aiLpR/KEFnrunTi6kcXS+TiTm6lo0EEJENR
rByNgeoHZlIkaBo/rCsnRUfUklku5CElJ+bkVjoaToA0nScU8D7rh4bcNdVLDY+MfDA2FrKm5xfv
FMHIZN8jiTwnva/TsU+xemsLd7YdJ1e1fbiqpaAxhF/61Gwz/oQ+tfoR05v5WVaElXw98V2atHVr
kRqHJmwv23r2Wg4YryT30MmUxvEsBaRbLG2uTIbPRxzVDT+17bBdaYyaO99ngaylTrJXRJbSYlVo
J8k1/ZBpD3RGgD7dju3g2MXszvK0nmSrfLW2HJ2xcsGlPhFsFXIYUDNBPjowngc0l+fXZLNqu0Gt
9E6GrKdjvaNtI0DLggKORidAS7nEnprMG1CZg7ywAnA6bmlluMSmu9GCncIildZaS2q/hWJHYwuo
wqEjTDqUHg7GfXI3wcWBbvhdeY8sf7CaBUGyFLY98+Xk24HcHUm23ALaqLUCTKP4uEzt3Giy/DYl
O7OpXYuVEhBY74tz8xQwp0kzS7PS9cvONBiS2k3jUVLVlw0h4IzdsmgsIgNLmSxOol60gyKZxKmW
32OAEd+yujlwJdcVwHNzGzeoapRKoIyKV6lQPNN/sva5s2M/SeBFPzG/0DdNGPkRhVMrg1e8BtNS
PHZja6U8vXMLGl6yrtt1Gc8ss/i0DLOu6SpkzA4m9FONqoaob+nMyk4NW6dNcEGPP89jrgTyRN5J
OS0legx0/TAYYNlVltOWI1xtZHlcCQyJ70x7sVAB1KZ1mAQ9rJpT5ppDI3Dr4ExqDpJJyUZbd9oR
DHWRNvAwXPSDZWWXZjUHxZReM3h+0BlflsoQXXIMDQF/Qk4TC0UT/RCqV0Oa+hVdnDG+nrJSEsKc
Kgz/Y/8KaBOreUbgboftgZY8dA4sF9FG28wv5aca6A7ydR+wl3+RyyJLUE7UYiJFmZOwZPphDjns
x4p0z9pPgnYGK7nVVlNzpPFSRXMSmXioBBNENwWL2Au1e8BrXtB9TB6YdE1le0VAnd7QtMiuiX5Y
spXUyHw7b90mX8A5tF3dkMkXSQ642PldQdm2HlMchGlOCSjDcZBND0MyeLSG1iJ0Ur1BkekHSBZR
bO7O0cVpsxKgYlmdp7ALrQyD8yjyRbH+DbegTGShcd0kSGX+88TNYVKVXV/jesjKzTjyTYU3/Gwu
0H+ilzzKbzVSujbRHKOJAhqHnwt5bhXw1DeKieercUtqIxiL1MUtw5yGgVa/8lRDRRZjSn+pcIR4
nYCjjEvgoLDwvkE9HapaamshN6T5BXpYZqiYDJCkpTo6SxqoUSzEa/DjljzfEkPDi7Ty++6CTZfV
8IG8J1KbKD2lUjuqNQo8t6Li3a4USkejQT+AAH6VFOh5GarBzVnuDvlVrIz+aMQ7MyyeI6X0Jw1t
9EMhuS5P3g1HH1W88xWUhtq4ReyYKm6UXkcl+Jvl3fmtcxrTjkYRDqCZjlMM/s0a9P9leRjdWqg9
XNDKab3JX7l85AYSsK0sVXM6EP8eWWy0XiChNyYNUC3kiw/9x+3Ell049a49ssskulVTC1aLHXoJ
5idzuF6MSELJPKUwY7KjXyCkV7pES2ZwbfC0ghIobFQ068dgvjOwGSJla072lvS9e90RWdr3dMh8
NLDwBukIWdQFSrOHZHhMmR3MqQY6DlpIovG2QYM9AH3bgN44qjJyk/5FrT6zs0Xy5mgauaWXSn+I
liR10QH8k07mB1IPbppclrbWu7MGK7tBX9CDMFFHaagRGHMD06IQV1s0RfseTfKO3TDqmgSV3y5G
N8xCp19KEV/YpnlfptAGVJbGSdvkMWPJD9bbxa4d4hclLV6zqXcslkduncXg+Zr5EhTzAK8M09gM
oARMxegpoXUHzDqYlfGRRypsO9LuwCP6RKa497LM/oVb/pokee6ixqlD6BFYRkPlcjKmR2hb3mUT
WgYiqtSOWcy1ly42rpXYNVU0yBiL6dlJOTgKUpKexobCT7socXLEKJ6l46yjn2TX2O2N0hm5Y9L+
Uh+7He3CygPZ/rqNWnTF575Zqc9q+MxbelkxG16In2WWbCKtcCm1fK1vH4wicqNmcWOGP23kGqy/
TfvmjqSXi0JBJCUZIj66gYi+G1Pteur6a5oiQTuOTkSqyx5ULVt9bbvwMmwsrL0R2BE33RRt+kNl
feBu/jSSYdPr+Z09Q26Nc1frLhL8L62Frg/tCg0akWu3S+O3PfFJ2j5mhLjNUO40pd9n+E/reHbh
rbOrSZ6AXZ1sc9Y5dRPfLAqcy7T0CmUk9L1a5d1k6NuZF29zmaZOv7QQtB2bayuOYXQWD48zcl1u
lSNBnRXzZTvVV2yeL+Cbyvkr0Yg/FXaAfeev602N0l1Qda5zOFksXeHoleLZeQxNp97OnBI3wqBj
jzHosqHbgaeqw6rP2MyCMgexMiuf86J+WIhdOWM/u6ON9wGY5S5yi97S6XdjpG51s3H0VPGHVtso
2Xg9lw/GCAahbt7MevGUhjCPXKagqHvmlDqEl9XWZ+3jVDeojOhQFfpsyuc6+wGzcGdsXxfO4LWU
P8zoBJ7QqVNrpd9P+tZQ8eJtwA3WRuzFFrV7WPLCd4WZqtdY3V3dpT48bZ14+GHGP6h6bSG64XaI
fo7MycLJz2fTy3QtRKNLu8nRkoHuud3QhE5iJ+4CVVznv0E+E+LzYeohVqIjA4I0mgOHX7cM0U85
Z27c7AtLPSSmvmdRjneIArWtxzEe9kVqOmaUb6Zad2Np2k56FQjxC+kpUUqV64d0hwfKalDdOekT
23Srh969tNXzZDx9BL9CEFIg3mStWgyH1IqIz0fgYK9G/4e0L9uNW9e2/SICoiiR1Kuaal0ud7Gd
vAhxEquhWqrX159ROcCJo1XXunvtpyBAEBYpcnJyztF8k+pgsAbAvPfCpgeLjceETPeGBlmSGx4r
qAe5VTRrIhJk4eSXfeFVsbWp8hZxJfVGSFebg3geZ7Vtk/4ul18LKYM2uwHG9VfWN+cRL64meW1H
KxgK+86Jv/CwQDs8Oagc5C5EJFuTzQzv3QySJ5rU75NjgqickNEfk+HdSUiDmKqeKfQfXFLRQ6/n
NQ7BVZzfx1txkfrYpjJTO0FKTu09G7Ub4krSHnCdbpV9Z80IyXDm5egaNexXHUuPDWuqENebBNKx
BBMGl8byvcr0kA6wVKK/kxI79pkfHSyfxl5zc5Hwk7fJaoPgGvIZ7co/Yy5OBbG6zqqckJ6NQ7sn
jdfYvtiFhwsXvvYFKJUdlCzhmeRFF3/XHXkMPZRC4yEIg5XzeTXx+/BLFqeh0AKiRRIPBg3JLcfu
I9cMQ89qBz9mz6U1eZmCJg68Mnhr7tox96T1ztLWJTHMeVS98nOuPpk+/JrFYSkcewLrD+vShPxG
EsifAZmq+XQcBYdgDJAjZe6vrMDamIstWAx20XdU0rPV8ti1JnrfjhT6maAqZn12SNl37pR+auS4
4k1vbEM3DSFW5ZxTlQTCqnu/pbJwawKYrbbW4ufV8PFhRRaJ+dzMhkEudT861F5vPxtxf0rjByBy
3RFo5QpMytYE1EX9qyrgh4EXufqAVjOclyPUAZov8/TQcL3y5Lj6Gv8zwPJ5LMYinlouuvPUc79O
Dnmldk4HpSn+Mgzzysa6Jo/68cQtH8aDPU4VukEoB4LHLUvhOnXuM/h98hhUlzEMpgsHTAJ70Z8s
fp+L11hHR2M6QcTf7aZhK1NxY4hAakhEc+rl9osYK3eEZ03cQR15GH40uGst2H4ncC4oRHXDiMar
Jm0P3EpeYgbGm64geEQ2BtDxWgnXmtcy7pXTbC1yfbBPy8ZqEcuy+HsFOmZBJI7MSk/qeu/mw5dj
f1cAijFWY99ja1woPFgEazv6xBUvsa/Q3OiD+G2EbHfp5+c1at/anlnGzUGCqldhZAF2XiJ6V+Bq
sGYrKGceVISsxIbLHv/H8wW3nuHgYuDWUsFGCVvxTAwmwrS9KTb9jm2hybld8xG9RLXPhll8tbYQ
cyiHxjhrQP9B2PVq2I6lNUNauCYhtTbU4tPlCWQexdga5zT8kqcoNAw/CAa0w91KVL08Zz+b0+JL
hXoW1thS41zcmB5yDNiPqC09ZDtjt6andPmvPhtqcYV1jShymWvjXEdPZPoRDWtI3etZyod9sLiW
UsKKkliYzNhWgSh7t870fmT+PJ/NCU+7FOYGyqzduPmp69mNWuOHKosVlcGre//Dj1jcU6ydGOmg
X3WOkeSnqfQcgfjDCa4ivNbA0//8C14NJR+GW1w8trLMqJgqDAfyUxLtckhmyX/VQ/8wyOKSsUTb
17XRG2fHvLHEnY6+tkhuP5/Iyvb4XR/50CEwsxgoqGwwziC3ADi+Gew15MzKUi0VayhUQ5MmnLFU
/Kdp36bGt6xf0WT8/U76ZJP/ftV8mIUSMPWpKxQlm6y9zzM0GZVV7TMThgHQkAdNv79polDDSGtq
/QyYIQ9aGV5kTHcNT4CJrmKkkHj+uwbek0etcevJBq+NaAIMcyiYFxoKkbu3HpOoPsbxt3C0PNN0
dnbB7gf4s/IOHCRjcmv7NbLFIUW91FFvPG+OvIzvjB7MbvPHaM1BHZOTalCYiVu8l6HfXA0/QXbC
M8NALQHqQcV+yoIK7plEREcWJr4JhVAFV01ltj/DugFkzcz3RtfcTkmJeFh+yYizgVHeIbbKA1XT
DXCebh6Wx8SY/InRCiQlfVemNLhYaeNGKHLnZkjqu8IWuID5c6WM+75tz30Vg/OdnjPJgf+pqv1g
C3ds4KCAGkcZTeBrte40ZgfJy1eadF6coabDwR+HQPIE0trnO3Nt3yyCsUbaMc0tdiaTe1KBH9ZB
NFCu3GH0t5vNZ1tnEYoBmYT7eGUa5wjaZXqm+57JXdFx2H2KowN/FAaEnJ3qh+aSTc6wXnKAZrHS
fm8ywyf5a1RK/yIEUuhXWT5OxSErazcqlBeimmD053m8reLMJQ54fuLRMKB6bx1rfbRatallFAxI
5G3IZ87Tz05zxKwfLGPHuo1RB0VZIqP3vOQPFghxCX817RObmc+723SAGxTeuzbU/S0jvjVDFJ/4
/B2CV67Ai52ycyrfpvRnApHgzL6lqOep6qHvnwjKaioFbwwwLx3fMvIQQ+IPSiVkfO36xBuSxB3L
zi2Q8Lc1dHgHiEDv8wZvjRYq0OxmKt6o/jbncs/rOmCN4RG7CND831g4CuUEfEEDeX9xsQvFWlXW
ZAO2spnT4tZKf3bDL1I92eOvgvwi1s+LDU4D9GFCYeuXSDiaCuQuYttU002X924MvKVnTvpBpoBJ
TrPx3Fqs9u2yEyewMJHoOPyusqJD2GGioymeDIA9j2nn3JtFdBsz62AU80NtydI3J/vt8026kjEs
5ZyKrhVNWSBjUEByt6zb6FRunGRyZ1RsPh9q7TwsrllU8fq5cHCRd/qH5LYL2w/UFc2VU7c2ocU9
2hmq4OF0uUfFm66om5EJLrrCzcWab8/1mv+f6+13Iv0haJs8r0vEKSRBjN7kMnuNIXZuDplbxnyP
T7WDCsldhNIMyRPfDsPt5+u5dvMtbtdhzEvZaVzhjcn90v5B1BrCciVBXqK4GCFla5HJOOcJUtY4
yx4zQFJCZjz1pLmXqbrN0ICsy3ElqK3slCV6Kx8tVVCNnWLPEPWxHpQ8ien189VbG2ORlTs0zO0x
Q26iBwSz7337RY/yP9/xYJyDFSU4bFPsZeYwlTSuS/DgwcMpfU2fQvngrHKjrqlL/DXKYiZFNThh
X9TGuQxS+MRFx/xQnwDIrHZg1QfgNaAhEMiVY3Zl+f4adHG5JdmYpaVlz2fuPIYqDyY0Wmn4L5yO
/xplcbdZxJZCNhgloxCqSp/T6NTGyeY/3gl/DXKZ6odjLI20McBJRLE6OpuXTln0XOXZf7kVFsEv
yoEwTR0MkrGbEEmwbkF5ScV/+VUWwa9y0M0B2Go+qwgtIYjvqEQEhZGvrNi1oupfS7Z4PaSF03Ll
RMYZ+qK+6aEf9nixDkGnYss3xs7ZryEDr0T1vwZcxLoQamGlNDI80SooeuhDOMitbLoDsNFrc7sc
l0U+9XGoZdArCpkpQRBWta9u2z07zkcJ8dQxcJ7VZq3isXKM/hHpyiEnwsC2sOtTBn/CSr1YfC2M
X2vM/zWlRYQIpTXjTXGJp27vz37j9dKNajh+JZC/MHxsQ3gqlcX/hzTLlTvqr5EXYQLyYGxkMpzP
A628Ae2uOH7//PSu7cUlUpU5YxmWDOFv8Io92+RBDr2zF/QKPWujv1WnbrdGSVrZjEulPQpTtjIW
1gwh669jwYMoQ+/LmbzZfFmZ25Uyy1/Ld/klH0JT6jCz1cAynHNq5u5smztFe7Q0Rx/Z1GZEc72P
xsCQ83Y2Uy8uv38+/u+9/tlZWMSTERexFhU+XxnwrelZwTQfFN6k1XneSb/Y8XO35wqCGjcE2ion
WF/x23Kl1nQlCflrDRaxRjQNnbK8BbYDXE/Uyj1wnd06Z65VfkGv/tyWb3lRreRWa+dyGW8gKRxX
BPEmc1JXJNhJeL7Ustp/vsArwyxRrJac5tpIEUcdNI4juL4DpYOinQg+H2Zlwy6xqBCHQyYSKeNs
pHPgsDmIc/tgt99sssYwWJvQItLwAvX0Iuc4Gs5eSO3r7iEs6H+eHn7cEf9o6TlNlTs6Nc7VRcu6
gdmIqDyBF9vnq3bZ3J9s/iXHkTeSj+ZwOeZJ7uVJFFTZa2necSt1Wcn+uw23RJ4avT0aIsFJi3jn
2+wUxr1nq7fPZ7T2dRbhZALvl40tthssiFxnmP026v0JONfPh7mGSfrrAy3CRqMuwoEM4xRJjzc7
YIBRMAvUjkzile1e4PFv9C60hVa+2EqoWGJMZZ/pKXOw+yRtt1XTBvl4rOrv0OFx6SR9jlkbdbQS
n9YO1yJUCEUjI5vx5erxW1d1ng3BhRA1236Vv/35flx21CqjmQdCcYpFAt3F8AXkpM3nH25lfyy7
aGksqonBVvecms88fqQohFC1dnuuXdjLLlZVIaGvCXKei2KMfVOcnQB+JE/TBvqkj+kp3pOV0vra
tBZJCIB/wjR7LNzIH6Bz62XVrxn84c/Xbi3JWjpw4p2i49bCXd0EUxAm3vQdBTAv9O0ZSv+Tb0Co
4AteFxE0zj4feWUDLgnSxhx1uSMT49ymnZ/RMVBh5AoC2b1q7Vq0VrbgIoA4jmZWQfAeSyrTJ/wI
QNrKMl7/VpzbzBZAH4vFt6qLBBzV3ETQjXJXxtxvwu+8+BdaMAhQf0a5zPNDXqXLunUa2s/nGUZx
2vnqGKeJBQo4v7xf67Rc/zx/xrrM+MNYhDErrZsORYDuBcJc476lpxa3yeeb4PqX+TPK4svA2Dmb
U2rgyxSWX7KbOV6rNK99mUVQT51snIxoxJrNGwuqvkZ7sGy98vnXFmuR7A0tUz3PhvlcAMWZRhHo
7dgGJg+KyFmJ22vzWcRt2wpjK7axYhpQ/cgEGgawF2fNIG5lFHkBgHz4+m0JB/hBYEIl2I+KpX6Z
WWB6ruUqa8Ms4MdisrnmJZ3P4bwrY5jslVByWtsB/497/f822VK2behYFTdgxZ7VBAvaWTtQ9IaK
I7tlZbOPSLflTM1uFTqu1a1RH9ZmuAgMJDGliDhmqHTptQ6UVCFWlyf2yga8nvT9meIiMjh5WRuw
kUPFKTzp8L4Ccy2pI68kX9N4DSKzup6XOX/YHH1jDGZXIQwp6H7needZ0HJo3pL0huaWjyMdkBmk
MZqvJJurAy+iRaNLpJoNu0SLAVLpqV9Xb6wfvKr+1fawOSZhIFIVVPnKg3LleMtFDEkA8EWDC+Om
EG00izKACi9woYVrR3zlaXUtINoOYKc2BYEbHlN/r61V29MwMT2fW4Bpa6jC190qtuwKesv+OMbi
tdPAUNQZnAwwgbZ7auLxLi6/TWkZQFpBdybIqmw/xtO5b9VK7Lpa8/048uI0MDOlIXfq+Qyk6Pck
Z08sK+4dY9xkKv4qLZR+ecjcXNMT8Kn7UoP+XPKNnQ4enZyAG8z9z6+fj79ncWwKKpK8Ys18jpny
reSHleuVKV87/x9HWJwVaJwO+ZBgBJm8GgqgE7WTet58Po1r+/PjIItzUau27NmIQTLG3XqOthHk
Qgkw66W5VhC+Fmg+DrU4CiNlnaR2i+tnALrdafYyhavGAMb6EO3MwVlLEi97cfmatR3BgWNBYkX5
8rqTIjNh2YVSEnr6bJq8tjtZQLtBQBQ4VJIwj9Du0BrGaWhNBATqTI+48N/Kan6tm3HamlrDvrHr
er8CZrQtLS9GA5jBzqFz2M7SIAeU4eixSQYaSqUQm6nTDMFzhnIpBE4BoLghcn4o0OyPq3gzReRG
GhW6tKM6Qan2xJF5wX9+06jIjR30euHhJ0EdgpmaW8FZoEkfQ1v5YXFIjSfeNa+R5Ghat+aR24NC
Icx6CbPiJQ1RFDPaLYMQWQZqKtjN3qimlQh6fTf+32qKxbWeWZUYeZsiGUrJvpnlNsyd285cE/+4
vh//DLMIYqaKRqdWyXzuhAEtXrYFE2YDb0AXxt0rF9/1ePlnqEUsc+rRAswd1Y4cAGUbYi3duIYa
WxtiEbSquGuHASWoM88B/W8eQEQPPj+/9souF4s4NGZ5zkewFc8j7OerLHPn9lE0BhgT9WbKNVAq
p675AoaAZ4/SAw4+gy2xI+EamUFYDk3v2O8q6me5uYdh6ElA3HfG74RNKG98mU6uldmuxb5lZrHP
o26bleGW6XuoxBwnPO5KexNRyD0+GuOvLPpeVPoQKYD9kMSKFNa/WNKGkFNN8T5Ukt3TFgbdJHsj
gliQ/rnUeNs2CzoKLom9hh79XU1chgBuCChWOI6wTLnYTbIXuk14hVy0PJb2bRjFftizoKsN30JJ
WZX6GygxbwqTITy5j6fYncFlmqG70MljyPagf+7GUh1zPgQlzd2+6wMzjWALMryAeytc8A6AF+1h
i0GGBgSvrtyExWtDV9KIq2/tjzNZbNZRI1mqAUKEohogvg2Gc37l4WPZdEHcVF6on1On2mjngSag
EFk/EwM89cI+hMIEN8xauZquiRHYkgrbgiQQhUTEYmHH1OonSE+zW2jGeGXc++MAdDmkhGle+44R
BoN668LoGAFRb4sKzXrmOVX8dCHLQKzH4wCz8Ez7RWZsnS6DFirw+XJNQIRffsby+3/8mYtVS0Ok
QSxU7DYEwfv3NWCY20nC/YeIBzJ3zMtCFRRD8Q0yI6mLNtiWtYUTqBhBVwH2eIBxcOEx0b2lFG5j
BPoRRuL1FH7icEO1SLefyghg3dZ3EmgRRQyLjfMVpo6vEMCMnGymqsaR6H+qFrLzMnsEYgh8ySLb
GI55LEyGgwaJbftR960bU/psOIk/ggZHwN7EgyOAqsK5VT8zGPIYFUQFAagy4tErSOpJVbq4VbZl
VAcl+d5LoN5Udx/n6GyJqFvJL9m12CxNAaozA1BOLrtATR3jYZcN7BZIWBebItA9bjX5mDjHFJZV
dQhN1BQ4qxuHFAAH3cTZWYd3/XykLXYA745pmLwIYOV6O8eLfTqYIOIoPbnTnPlWNwR2fqeKvvHa
IdkgyTyoXnml6XxFuz13qxhaCEXih224T7Wxki1cPWAfJ7dIhAbH4H3MsaNtF95yFehEE3kxQGCE
w5za6mAGqcgCIAu8NMjXr1W0rt2uH0df5EaAZfNJ9gW7BSuSMnEyZ4BvZ7oGdL/cN/84Dx++oPz7
iZBDp6wkPc7DpS0q3+1dvu020R31TBd7cdUWcG3DLDKwWIQUVMqcQWl/2ltounb8B6ew4XTWYBPX
LtoP67dsKw2xdnSuNA56C5ttXD60H1e2/zWWgP1xjEXM021mpmFU4xvxCqC/AUC+2dpK3p6EmZ5j
4A8yihhA2F4i+2to6F/EP7WIQMmIN3IsthAXlPzcrm/ele2zVEKZRgf3aoufZhym5xGnc3K8OXZr
j3jAdx+KfCer3tWu8teg/msLv8hw4ppVES8REzqBQNBUj0X1L2rZH5d9keDEwGRSo7/MLeKvVQOx
/DA6jNnzSh71+clYdqMS0HKJRLH3Vjv1Pi9HUKVKsFBXfQCuPaA/zmYRZipq8wlEdXY7mE/KQUkp
n/1pvqP6rgE0t2kFLm8omVor+cPaZ1rEl9rQdtHAGe/WHBBy8VBIyzUdjWs81L/OxyK4iKGausnC
GNYWHECwvWHBC4iUlx4pHNFW8VgrwYUtgkutszxs5pbd0vpUV8VFYNZz8nSbjpn/+d64LM4nUXPZ
hoqUU5hgvLLbpLd8ktaQfLY93AXHDtZNg/MvOAQf13HZk4phOiIEwTpmFsibSe3raWe2qwD8lUkt
UiNVj2arjObytZKdOqjtReTMXOWyXKOa/DWbRYCQTq/srsHxHTf8UDZutQn3F6iKqL1LPFpvDq3E
wmVXqpqdmKUh9gXTp1GIBycfbgj6Q5/viZUDtWxBpTVe393vzZ6AXlzQm6gLHz8f4nJePtt2i1DR
Emvg9SXdmoZ0XzaNa3ZZkLTFlkNrICQosq1wMtZWbhkkaJI1hoMUSIvEbe0MCgKjv64zuRYorEWg
SMPBGbIEsXbcwMN3PrKj2ja+CXfVo7kbdmu51UqgWFqeDNE0zeaInc7ABBjL3BvtZt9Ncp9Ua+66
K0MtxW1pgU81VNh7EeqOMWAA4RB6I0QXxlJvPt8d18SAPh6spd1JZESSJCMO1iWXi47Oq90G2O6q
DKL0xH810KEL4o3ldn5UuTnkb2p62z70W+NtDdK3+lMWsSQxLLPCSw8/5SxeQWLMHS9JTilzawGJ
2nzbw+c6gwfn+4j2cAlyiivEsX9Qvnpcs2P7DX775NT8QyIXCu5It/BbWr/3afoQooJBAgcsVo0G
3qZIkRVBLQ6szq7djc/QzYKB0hN7ZnTnWE/tKhdy5fKwl+lLk/Z9GyOak2HcNeP9aJu+opuQTa5q
1zR5rub3DO5bEFrhki7laTpjtoyoxMnqN9GOwoBudEM/8dJbGqRuSL3i1xoq+iq2AcPZVOJFKPnS
dyvT7dhBatm6dTQKDyOEU0h+TKUie6tWdzIC9JKZ/kjEQdI0aGN5HEYd+7msn7Q97j4/FP/I0SGW
ziRqEqbhMLieLb2yIEaWK0uguX2BRsKTwesst/6Sf7HgzwlFy4D4/HbaFV55XkuEscqLeL0cexGv
CSaOPgQxTlkY7WKm3Wr+OaOspilMUMyjXZ65vhHxr66aPQf8jKLAuYBiF6+a0wAJC9u8NbPt3Nau
mdVeAvgoSBZ1+DqQFr5cMMuGqBCjUE3IQao1VdBP6a4x35x6JwdI+WQNSgkxlC3qFoycF1DbjnVZ
3TFqBQ7PQFJqIJL/TdjP4H5CgGb2bBT2RvVq0L3BEp80L12fu4acjmY6uk5Snxpa+VSiokj7vapL
qOa2wTCnvt3bu7iEKAssKWood1lFtRmGE4OtMapqXp23uyJBZmRFXkPC7UyeQBT3IOcD194fteIu
UpxDghpWlzaucm7GuHCd1PQiFNNjuIbVLTRdmucwuc/bLkgywN0GyL+j8AKghE96e1s0LybcOfnF
RQda5VYiA9YhWVJfo+op7A2v77ub1oohRhS9MLDWewvqkKa+Yf0zmLWelobLRuAce7IfehE4w+M8
QTsyKW+q/P5SouBxDpRrcYsWLNxVLyQXFjRx6OdGvc945jOY+1VlcatRcCd2DtknshmH556qDZQ6
vY41ATenXSrlRivimxloUdMvuK97ffjWOe/JdE+GL0XNAp2B9ugUkLEPg17FO6zqXUf5gfB0MzQO
9ICaQA3pbawq1G0V+k3iJtONa0zFPlXWiZXx1ij1jdlB2tN5KcQGyb7X6vce4vZQPaJeJCHblImb
wgl9yQe3hdRQAjWqFEr2DYMoyvQzoih7mK/1+KPMb0bzpDm805xXAxRBm1YbeMye6DSd8uiHggly
X1q+mFEe5q9Jhd02lNC4IoHmjwWlrjNVm8zk2G29F8NbDttMh/CoNAGopeFFzmdPmBE0wxdj1mcz
azYy/2VFkBbIkx04wDch8BYMNL6pgtI3hP+zSxOPP9VWdS90EszVW+soLxqKIKrPbQ7bADRNhvgI
p5SAKIraY+yPM3HhbQ1tqsofq6PJz9DK2vT8rk3MQwW3OR6+ySGEptJzX9GtTp7relfrGv+43zft
uEli4vaCuj1y1hK7OCe40YHhG5IHx4QPIASW7L7yOeC5g853Jg5lXXcHEpUQsAJyEooMA/9VNImH
bbhH/RY5QOsL7iqPVOD45KgQRvpB0PJBGr0fh+a+AKK6pAqOW1A0n7dp9WVwHuWgUR0lHkdvPsl/
JXNxVm2/oSlkd5zEE0Xjg8l9SmgLFiM9z910AIvUbfJjY/ycyU/gA91WPn8eZ/9xyyLWcSpRWacG
dxxjGfXDWpYcaBLjhCjwVORed6uCfGv54VdQA/38iz6mLw0ibvcIyZMtf9BfxD6J3dXMY1ngXfyO
323/D3gCp9fOFF1+x8VtMvaqR303fEGaVz1Cz2tvPIY3Fx4DhGdG6IuOw349u/zHBbj8CYuyUASl
+tYI8RPSG7kVm+RQvUV77qs931TbYVcG7O7zxafLlOJ/R7SgTmdYTMBPEBfRh0lD3ywJWzhw45Iz
vOgItR3LhR83rA1a92J0a7olVHaECKAyvlYEu77gf8ZepnrAdmlT/r5g/1fxMH20A7Edt8mmXjH4
Wj6xltNcvByBSUlgtdTDkMO8ydE3UM1/mq7/HsERjrhkC/80Q2yZmG2nRFVuEvkmoWfbQNmsk/7Q
Pq18smtzMQHw40hJkJ45i6eVPfOBxl1xOS/6JrW87GvtRfAlboN63hi+8skqSBJGMf9MSGA3ado2
3gkmh7bp3/vEiPN0iuvZOOkOlqimeZOmQzB1+T5PqF/MqHD3BNKDVVB3DJYpPwxAHK0x9cwG+v8x
AjlJQL8HgrjJXGYhm5L2YS71bqrSbZ6DYIpWFLGZKy3oluTfhIQS5eh4EKVC4+N5Iney3+ftTZLb
QVe9OyHo51V/0TOGOBr2KZkfMqTmTY1yO9QQR0NC+etOytK92A4a85OFW8K86LwVPxPTgRwKh/LM
i5k/opVHc2jTJV+TCs4B+f1ovacNuP8QV+L5u43cK6v6bQF5mth6UUhpSD0ETTXj0kH+30AmDETp
CcTEfP4aZfEhwW1BlNrXMTgPkfbGuoZ6JgnKvN/XwjlR8DwMhVgMK0TcfcSE4D0yCqpuuggppZFv
o+IRUQDSBZ3X5I/JuK3QJsUNNREw//tXI31S6O+YPPTLAn0M6+mywHU9gyIUu3Zu7FPU5tBPZAR3
C4BzefY618dKkE2LKqGs3yisZ2yBym7y3TRmDxeLS/pHq3gtAZiiuI/1nkFpbKhHrxXUs/BnFTaQ
2HpXSm/xBnntWPo1G16IaW2gUIYmIpjhGnKZuPoN2OVNNl6LREMXa3I7ZR9pg4ZN9Bzar/aAWyvb
FejWDPnjjL8NLD+J8b0hkWfHTqCbeeuMZDMYeGk234w29TLcyrjsmuIwTqVX2FC7BMS1ge8CLe7D
lLslrFihEQvrRfNeOWyf6ey3jUdlNgGFkBu5ZKhDsg3N6ci16QM6Alc/NBjt7Ag3R7e8PGcAtq+s
zAWz/KVEigkQiV/NpWfUhR/ayCNO1nQYEqwmHkIJyu6zfmEd9wyaHmQ1QoJs3JD63E160+jEzW3b
nXu2SUxYd6WBVvUdHHE8y7rt4c+VprsC4qbx/C1L+DlRoydniKbUP/I+RYqV+33+Ntm/Zueuby7l
//cu0RtdPPXQSm4cvDPtW6bCQA+hS1DAqTrgz36KaPayVrmhHR0rNPCdON3opt1N8j2BNKOpqT8D
MSLnxxjJWu8IT6nGSxnyDLSqK3AaIuQS43iiWm75/LPp3rsct0FSbLB/9yYahQTEQVY8NtNLHULO
KPthpVOA2sFe4h0w9I9zQ4NRl3ciHzZVUezG/L1vS0+Iu6lO7yaLexrP+Io+psPWsJHOAIzRqXmL
2AntCbJNBX1n7AQ8lD+kFyxk74bJcShTrwApbcaTYn5g1W1MRpS3k20tzoO6txE6CvnMo5vYhCUv
yT2nyN0G35dLGGiYkLOan1ho3fE4DTJe/FaWJlUcgOy+58a41Q4sGlLLr/mEgkJl73qSeKy9jcBV
gWQNGuKDS7OggNiVcjg+/t7Ex2T+EH4lvHcd+mp20sv79354yaDtbFO4EIRfFTlZ3ftADl0fuwl8
ZPUIcRz2S4nzNFW7ofUjCF+2yMwL2xtLRLKi9tG0ndI2iAhgTO0hKXc6kn4y67uwBbAnnQ9BQ10Q
GbZN/5Ag+k3R/dx+nSBVWySAHM6IpA1mZkOVHDoiWRgYZNhOoRPQsT73GoyfSuMF/UAb3BSQhsIq
2VWxESHMRByouNkgy50GqFSkXe7ZFeRA4s7rCwFXTMtbuciu5B5/3SnLR25Rl9SyxHTSDXhwkL1V
ejdeBHU6KP0NnZ9f1E0hLmIDLYI0F165bt1DhXG0DzKJ9wLaTGG31rxxlpVLXORwyDaYgWtOcPgs
/33TJYKQwaJyQs2J+rHZbOD9jEhZAp8l96iheiwUNyS/J1YMpJX2zfS9mV/nefQlor01vEXkoRGW
O7TTgeHn2Y34NeTOPuX8ntgITLzzBPkCY2HPTtvHiw310OJVoRWUDRV4Pd9ZchGUHzfCUlBfR5ea
MD+N7trsNZulRzvnKBSKYFm6q8OmdgsnOfYJDSpT+UMCFY7BupHiBxp53mw1tybpEYTlqVO1m3HT
t6fKneRJitGvpzgYjX5bW8+J/DYMqDFCvIQPx4pD+LmGD3l+vFQMyGhsh/mx7GIvyonvNN9tcUwg
wluql7Yxv4I+AQfJHp4bIYJ4VnmV02xVdNIWdE7wwEnYtOkj4WV5f6BwNgPsEzeo9EGZWdtTl6/z
sWS3+HpLaJljW6Wdlo1xMjTYSl4PAM7r/3B2Hstta1safiJUIYcpMklROU9QkiUj54yn74++g2vT
Kqu7B2fiYxMksLH3Wv/6Q3+Z7013vWoetZvsUnGmIL/X/eVIgO3/7/KnQlo3sCw4DwhQiJGVuroR
j6e51RjUwXgsve2QPxACaZs2HJH9GlIfJszIv6unv1y4mNmqRBCzes9nPbmRiVG6mtuRNZsnMFCK
3Ry/fPPOfgFMgQf+9yJnNXvTZO3SSIV4VK423/DbwPKisNwpTuZVznfmZdJXT1NRTENSZZi2onxW
dcb93Gdcjp+k+icMDiux6Sr1pgN1k7c41C3NZb3rLvWwydEGfefA+lXR+/vlzzYovRByTJm37TiC
ynTGy7Q8/Pt2mtpXe6CiySoMqFN6znkxr7aZsU1Ltx2HSrRXfIQ2hcBxRQutIfEayzhk4pM5Pgr5
66MmvMWb5owTHT7vvzAyBWs0vxR1NyqB/tbKTUpk6FsXrNmDJHW4XUtejDZWXOUfhfrQgk1D+k3r
9KIVONDHOFC7h2r82SK8KxvV7tY8kKP6Y9IGV1tUXxagqG6to+cdIehHYbb8puhezLYtbWIunLz9
GM3Zns3YMUR6xT736y3118r042iE6arv0qq5GdfoedBqv82ix04sdyNnnQCggzA5MCSocrnqEhgW
rDj4tOIcDritMq4KY2QSS3RrVIaTVtezmTgphbI8rH4DGmNKnT8ZyUUzvDQm/wAVay09kHyqK63f
FsBo62dPSnaZl0dr630yfV9UEBy8j46CplJ8/1gzBqKz5LZTs4tiAqhA9xosgTvdzqYfGUShLAbP
aV6y6laO36dM8cqSTVaDa0xZc3pUBmZiW3WbceRP2aQi5yD7QU1eakZeRSw7LW3E6MFQY6Ltj03v
qeq9roCpRWBRhQhPdPMiubaHTvUn6S4qwj7WUV/e4ySEDT4kLEM+yLVAUqPlQNl1OLqwX838kx/r
OFxK1XtnCYEFRFTLCG1Hhd+e4mCtECT/PluXurHZPWV9b47E767M4ggNP5lGjZI/QWuGNEWXoDRX
EczhZrS8NVGh4FMAWfRX9eaK+eYVhNiO5hpULRfeLHeiUB/Vzs0Ukmuawm10MRAj3e1MwdGUHFOm
p9pQQ0G7H6aBIpQcmELZbFk5xvJqix0az1EP4qkLtCnilKJjM2rXiusgUwQnF01f1fVgbWUbP2db
UOswV4QgV59HUwp0eYTVpTnxqIbEz9odDmkMafHBp4RKXgxGAyJZw1P0OXNjKWGJgUq4ACmH5p1O
nMYytocW0x9l9mvpWMs1v5UikXN5GrGGl7LnEif7cWlux/YzJUN300c0gd1LV5j2OA0/oM6DTo+O
bGF43+WwVrFaiw3MNgf6hxqdPenhS+Rua427e3xQ1Zuip9PR7xpZcSutdYemsRn50mytjoGuyWow
Vr3eGDCB19vyitlWRiGEJUw/vBgi3O7Fco38rZpu8vGqWcswKcQw5WzFrQmAlk/MC48evbCrOoLe
L+GULIUqt2npLzuKxHVlBEtoHftm2tmxdV/mmLBaNooLu5QlwMfYVwknwXnWLghbyucOVyYyY82n
Grp0i90ULRIEzLtqgN483K/wQ/vHEn7UJFAaZJeFEu/y+FMRX2I+T5tviS7ZWylbicibiqM8lgBu
Ir4M2xrWqcjcLqNjfVi3yRH05358ARneJV1rK2npW9WLyK5TS6JbVNfdykDBRDMFzz0sR3zpipsk
Gdy+2bcn4FzFfTTGMw9UZzX1/YAUUcluk4Rx5lDYsyY51PcOrq32kBK1qz8UUwTNdHM1HMuG5KJc
n9eYcZ7Gf9N4ct9/MOU7pix1lLlN9RjLzwm595tGO0/aj4rmLStlO54yL1F4T5MFrVHvIWW+KkXp
IS/Dgb3BkgpbXwrHqrVdq2qevr7m0puYl/uhT67UiJgBo7ipBOY57YsiMXYZFc9q1GOD8xupSYTU
8Zu1IezzyV64xmx16AweNIKQJy838kupYINvNbdfZE8bHySaFau4lMG5o0p09SK7SlsrLBZyzPGG
Xvv4cmnzQCl+qkPvQR3CuXmP7IBF1F3U9OtZTm2UZe4ktXshMh1zMsMyivaCdVfVstM1ZSDIDdNf
MHL44JSh/FPTr9W7fpZsclqc0TCulIr2TIeNwZShJX1Xqp8itfGKKnUoH+xo4U0xExfHJ7+AWFGQ
l7DOBk+thyfJcCcR3M0w7Sh/WcrsomHzzPrillGcu3GyRHHqjPEHoHwwG9Wx1OZTIowtgZgopAUo
w2cH4qJHeIXHp12NPViRHSY1fszQK5VvFO1qFJ4k8UdcH+LhtDPSzBe4qOu9r8f1Y08fnUt6UKYZ
FfntyMss1qtvMgmZC/aI0+bbNG+LyCy+MF+kXsE673OLW2eQdIQo+oM2yZTn1gf8B/woVAjxRjBM
ltMmnavoqVsCJtWdAbD/cxSsyzwmkctCjdETr5OqgSDEuNOPpH6UGK/p/sAr3mcbk/8kJ28ucQaz
gXP+IESNU0aWay6aIwE3zgpbxnJTtC9Ws7Gb9j6qkws9Kw54vDgNzjhSrLjJ+lpw7vVm4Sn9zWJY
QTLDdlJ5TsxfNOkGMeTREi7m/rUjb1I8KZJU3vGe6oKKHyszodBvtNz0+urVWtVDo27HxboT9bAT
sqsciEEVJD9rZLuSI6CD3JUFzY3Y25Q1dku12neABwkBp5MFlJ6QOZG9ZNNDbaUsvtQvRh5Td79i
P4cd06EragaYi9frP7pl9Gd58JRyDVbxMhrZq8bkoes/zThjPHcpW0xKqSJMUpcIwqjjx1b+1Dfd
l1HMzWXjZGWQDazOXHQscsPi9j5Ld0U02pk2+hKOmjon2JIQ1Rixb8yzZ0y4c22xI8m47/TZvmsH
+ubWTRvz2qhU4nFqZo6SP1M+JWhg++a+0V8Xi1Mtgi+RvssiaUW99V7QijBpdRrKtG7M/SI2vVl+
UrZqD0NwG1UnVqKgaO6WptxN6uLEk4SL7bMhRs6QPdXbvNtyHQk0J5TymhXWoyobjk6NQgKqm3Sy
kxXKXjMkd+rYBfUH7A72kjwd5FwkRGq+jxkRl+WFPo8hsJekHKvtrSUfO9Vo/eWPvr5hsOkZ2+iJ
BgzMzhVl47bFnyZuBF8ph4+5wxJiHK8XJXKrdt33yD3g2eOQ1nsCkR78kdXyQLAGF0wwMoA1/re9
0oxlMpNP6RKX0rR4rdvKq5bJyRl7qvE7VAC/I3N3S8huhtfbCdy7YbSTevTynhYuMX4VxT3hJLPw
ElGcRRIW9MvlUj+M2a3Z6zSTAOAYeColE+T+fcTw0fgBYR8C+bHf2P0EApTgk8eT4ObUMqLx0kma
W+V+V54whtiZljeLTAdzKHDHyv4z4c4oejD9LBLR19VnCVApbjMwsBnhx3Nn7IZlvTgt78F82Ir3
kgljMl+BN/uJZZ9ueB4H43QN5c+JC/IBktuMdb/VE7WI5EzqxyrxbhWRXUzHrnhKY7yW9HGn6bda
r7B//Gj12tWsn3N1tLK3QXycdRGLK8XGuDbswQckEN0efWY3zLuM2XlnfJamQFXYkFhyg+M7YxzB
G2sC38fZQRbjiMuPIUZcgeWcvkV+Ya607Yatq52tJonbCCu4V+N1VFKq+cq9YQCPezPQvvStQczf
vR3hOwrwKq2ySI93xtzS8tUsrXhcj8UuDgmfhjSYhF3w3VjvL7WuRKn4+3VO3+O3CdeSmxUhkj14
zq/rTCEkBCcJ5dD0/t3MfTEj+eNK52r1Ii7bFU/WlVna4jYfRpi5gnO6GrCkbGc335Pi/275/7zi
2fRO7QSl0ORkO0YV8KIg4ndaekOe+9/8slOj+yeq8ud1zrp+JZEbSW+rldHoTGyQrXqVHxNYTX+G
WYddX5GU5Ajfwim/+vt/XfdsbKd2+SDWenm6ruRL7rBrXtoASkOwPUUuWUg45ile8Vo4GMe6miOG
q0sB4xvuv3//l0uV9+WErMBNMs4mbhYvXsu5u4LqaL5yAFL3VT/bfwt3/A2ucJt/u87ZK1FicFxs
KdeRb0SH3NPQvM6d2Uf6Blb1HbjxxeiXq2mKjPhG1wzlfKRXrWOxyIW2HOuf2b3hR8dhl+4RGrhU
Ah5dzOSdcgribwNevn5PfrvwGaxi6YMUCbO8HMVA3xP5dZU7UtAi4rJnt/LSK9MrZvvfT/CvsLVf
u8Bv1zx7hBDi0ynZlOVIu9N6m4+PX0B+WpD4WDQfTjHsS5gGBHr4jY05yw0kN28OcXN+GD6/3ZK+
fG2hO0AjJygSctnZllSZylxo3XK0QmyDwQkjV3eb9/RX+rUGRhhfid/R+b675gnr+m0b1MVYLePT
NTu32VUvDH7YnJia2vVuCoTr3E3db9fz3+AWK+y333n6Tr9ds+oU3EikfjlOPl5FbIdkCV9kvulO
pHwDWAd9OPmC+92w/wvY8M/rni0wooMrA9f5hfc1vcVG3c8PUjg85a8l4ekb1+5xRd9DNnKrTwzM
/73UvtwsfvvRZysNdwAVplZ2Om+GXb7/Zc/ky+G3i+i0SM73RlMENMQgl5f4nJ5oGuuUxBrXUW+a
nfmYuZCGXOumuJVPVPhvVWV/idp4gwxdooCULJyFGNz8+TDLOptWdZLlI5AV6aCjHcXZXj21CFoR
jsalZdxb5qvQvuMAwBy9t6UF1cswfBo4AIAy/N/3ZL6OhWDUMmRdPCeulFMpYZivyDzjOGTaEOCC
5f8vyoe/SSqnn/3f65wdfZPZxzI4zOk65s+T4ICeHvNEO+Mu69+8pMw+/n6of1zt7CYPcRGp0SRx
k2UV/kTlZyuoXC0GifJjAHTL1TvLeshEc9dY9zOV8krHsy3P/ZRiA1/b23ypiw8yDLESbuSWi+CZ
8HebGVCWVTELtEWUg9qT2Eb2vJm2YJRBKvJpI3M1GiKsewvm1FJq4FCVQtUwIEtiACcMvtICFHQS
nWuz79I3UT2lEQ7PWT34EkZQItOvsiKeuxcYpKfuKENJXTfblJYbMU3fZ6iqW1Lvy+pW6iZi7hTX
ECbPiiAaWA0NJt12ut0JJPoNNQ0OJTKVukLmn9XAaBQuJ5MZQ5G5kbTvlmtN6rwc9W0NFj3RQ+bM
6TcJaoAohvPyMsr0xA3djSB7icQCVGowuMwtBGgqxSu1pw+doTtlDSuTIzc3cFkc2M5XQ/tDLy7F
HjhWzvdCkR+GUgL9hvMsPOsJATe0WEmFuW00A85ejhEMjNwfqos1O2apQjewIld/I8MSmqrmSsV2
nVDvAzO+Z8KNbN1uKH4gvQUJAQAa4j9FPXWT8GzvBykwssYu5BtTfVqKq5FeX1t+SMITNnnOKSlA
FaqbSksutQ2rvHVzmuFdEnKvjzvX3MxD1tRU6jJUlNIzIbEoUC9rZnP4upNH8Dzhrq62rauS0yUX
r4n0bIwkTGyQYHXjmA8rZhNgyDLNGGtBVq4L5puGfr8kr6rwIwPYlWWURCeMsSPB+MSG57bAatXk
t5ZpWw9kpJpkxK0iNIOFfj/ypBUo1pD8UliCzPohpEFCF5wogiu0l1LHqUNymdzdWP0h66/n5qay
LpT6sVYKf1guBCtsY5EmJQ7WogjM6E3RMoAdtCRKs5ebGWwbMSJYnLbkdlHeTeOlAAhqVZfQe5LB
sAGf3ai7mCWyYKDb1MmjUcl2mV3DJQXIUsB7bzv1eYYzuk5M6wEANQ7lQzcvTq28ZTlwC2hKnHAX
k7d1exfy8pBoE6NyxUmtq3rcwljH3x0DIsHSuHvjhUBkttDAiWKmY7S6PVDPSKfwZ9HYGyeNMqTK
IjJob3tfqAa3HDiYzNfVmrzZgFwMFtQVdzV/OorwzGsow0YWztWFJmjOirNHIzYuYNxFsizeOsu+
NAObAVBWrd/Vj00Uvcfj6HZ1cchWY7+aite04sFSsJsyPnO84YzoUeYxSNFPKRKdAn54DZJQsaro
1iBppUG5TLtuRV2fP2x541cSeWrGS9+Ey2oQcBe7k6KEDc/O7FMvUgGhp94bQK6K7q2uTTAdSqiV
xObalXDYz2Cg9Lgmx9JTkVpHsSdipTRhIfkS9PMKTqU1vStF7KYZq7rIHAnGd93ih1Dv1fJ1Awlv
1ydVe5BUaM2Gb01P64lYNWAMyH5VNKNXqqadJ5XbJLLbD7eiAPrLAGWay2ej8WWJMJiuCzcIUdGE
YZRUuXEnOBBenXpmQg+JyxocbEmui60B98ImF7ZNQ+4ibrYO1F2v7JewzHF9Sl2le40q3hphZ7EG
k+jBmI/FSKz3ANjSwwoSVGfePhjD6wvE8UJAMoLp1ri5DX9DFV4EiAxbfjtbq6cXGI7LthyTQLzY
smXB8n+U1vtE+Wn2T738pkVHs2yCRf4cGiWwmLhtZvvNcfpVUf7HyXNWHyotzlIma+kXERSDEUhp
v/Qe9W4J1lANv68o5C+6yj8ueVYeKp0kR6PKJQdX8uvHkRflPrtG0FFQntaO6SpBizG6N7v4aMBA
9bfH2Cn94ROSk/BttfpFgfzHtzkrGjlsVaFXVPmoETSmKNYhiVMAxe8Umaf7eFa2/XGZs/IQC6BF
rqNRPlrGe0JmVIEh9L8L0L/i/P5Tqf23ZDlrI7dRULRqpjQyrkwH4OdRu+gvlYPuZPc4fN+ccIlT
lCYRnqcZ+k640ZzKIwbX+wFP3i1CmPzvtVcQ+UqwsJO637XTX9Xnf9yDM0imSotxaAu+YLZbLmav
esn3aZDGdhsQ3hzk15CsTnBC7eZ++i2X9bsa6zzufEiVNJsi8T/LboJqXOyKj/a12UkuRTvyEYJo
IdPi88yk49oM9QMTPlfZ/fspyefq7V9PCSoFjFpLlSTzbPWPcwwgXfbz0SiroIDeqpTocvrtAqmC
nc7IKhTlqs8+yqQPDaZXUHxcyyyCEvA+kS70mvtl1buG5KhEhyOaKXf//oa/jK3/Wqq0FmAetHHa
ufxtsvJZkhUekxowqdkxUrjaXKJf31Sn8benOFhCw1F3A4MJL9+pPpnQAdkMThNUD9w6vyGj9Ts3
/q9v229f6myfymp9NbOeLyUH+eUJFhrcalddNz79rKccZ1d0jZv4OrLNsPkeTPzy7TVgHRsapnj6
uS9euq51v2jbaZecuXYatvvaAXMmvIFRuooa7DvF6Vf4JTQ0lTvNE8B66KwlKKpa0gSKTkQzMGwG
JpunYG+dCiid7Q70Nl2vZD11TofavxeA9GXv89ulz+61FneWnMSWdGy2xDXX1puYcOTxfYSnUZXe
R8uL2dykm+Xn/fad+u7L7ZiMejRlhqaJ5z/bZMaVT2l7WnyzB8ndjW/yoP48hUmgQnJKNDi29o0a
4q80sF/v5G8XPfvBea9kZlYkp40pCiqXOOiwDcq3/hYGZ/4ae9jdeoybPdPOwuSmvJAcWGa5Ux3J
iXE1dw6/JZR9uUv89o3Odolcw/VqXmL5uO67nXYYDqoNxWc/AJ38+2HLp1Phr7f9tyudnX+LoQhQ
O7jSCaxhqD1NfuGXDnfBy48TGb5BiXWNiWmNbNNn2/NFFg4P2Ffdkonc0C48Sd88jq/PCSYDLH/V
QhVwBm/L6SpLZpSefvzqoPJyNkBgkCtfPMZ7wekRYhpveKc+p/53WlTzF8/zz/vBWELWdSYUpIqL
50zC2oShWJcSVD6iyZoL5KDBCNO4jYpAXXQ31QbYqJOrDVAwN00LVKt3IH0g15u9NMatBTLYobLo
ShbFEdN3QnHV5t4EOJEJuDIYVZsplM/2Ua83ux6GG8hMrjUSq90nzzXUAQnJoW7cqr3yLA83M/3U
sDC3YKy20lvOEJmtYkX1WThYGrmxskDAgssuQMPpSJwo9b2ptheMfAEQlsPazv4gITTMekZYeLqh
cZyRCzYKslY9io6KkmF8y2QwjZyoeUuaV4NJKYa7jiy9ZbGF/zwOHGKxy5PGE0QMDOkRpTzzBGTY
qv5UwZa2UFwuKrDuzE+iXc1UXLxlno48hKIKGVlLHLEXvIwhsdxOjsptmrd3qWzCyozsylg9CTHh
xpC53bAgw1xx1i+JFfb6nnF5u5PIF0VW6qX9uyVvzlh9yrS3Q/TDgAovbgz0Zc2LUyuAofQwZdCW
K3SzlWuAa+Tl7LbMx9plC3MdLj51Xs6XoZcX5QXCTUc/rvq1pWJYO0OO9xfYtGtmBLIGaKjXfrnV
birmhNL9lONrda0f1lretyNpUWq6tzBNMxEICPqr2D/KPBdzSH0tz8kWhJs+36nM0sShv8Nnz5ny
DFp37GkVUW6ldOgLkID4c1J1uyQVMBuG5458CbGTnLQcA4np/2rAcEFiadUC7G+a8KxxG6l1a1jd
dSm6OBt6Cu5dldVenLzRlHK5rwiLL+t9iuYgyaznWriedGMX11UoGYxJH1SdWlBITsECbTB0tyJN
LdUA88MFnWF+l+Hei3SVc+cGVSEpjM1jDEVjGiEKVjHykHyWgV8uN2vzNesmkkjIiMzQmNe3rung
ZOlSkEnWRTMBCZQNogi1nK64Fy08VXHDaKAfDgMuNfGIGsA0HEsQvG2Arp7gfqmuLLgJr80EgpsV
bpm1a2NIdV3ZHGq98sZWvmtL0a/SxdOIcOm7i8Eib7q8FZLNMSVwLQle6Pw2Q8gTj1H0aFkA3tBG
EzwvFe1trTYAimQXEe9p5vO+1fLrYU0DJqhq+jFYD4nx2b9o2wop+jka3nNSEJuhdUuld7cl89rs
xFJsvXl4jLrLGk6fqaE7BiiZx10836qpdChwzdPXCK6muKsxWmvl3lVrKNnr7GrZ7SoiFFnBbNPU
kaB9rvTLiJxb8MV8vAftoE18qeW7QX7ZmpM0eYNXVB4m9NKjJGAfU9gifb06aYeS+X2MFfA6jo7e
IAUa5WD7GHTrUZN+zJC4sh4ZP29Qrb8nA8ZHzRjI+rKrWEQpPAxnFSNXnaaLgpJu5MkrKaQes7kY
o8IzcCxfItJVe3dYcrdYl0POM1VEwMCEeTHZojs1l3Z6Y0Hn6oAiomAZTLtt0lAFEa4sFuOHWtBY
bOwZ/SEClCzyd6LDoB/Qieibn8+PeKTDUztE1s00yUGqIXWF2tcnnUfZ50gGDkdQiEjqcoxmdbBV
B+vSj8MMVPWmtVdzUhxbtfOX63oZEZtkoVjfKrj5tJYVQlVTundJg7iX9TejgNVqbBzNk0HjLL4g
UbVLdfBQoe0a3FSZTM/V9cAgbGARVTpgRZ54ow6rg425UV6iYr1otkcILXcYxbjLAJhAnV6zzegl
76fZW5eKCWGfoM1kvUkQVSgYR4x6FqbGlbHkcPPU+a6KDHQEMJTI3tSil3GCUzgWfsPXqru3dUGy
YbScFXBSASJVIygSanFEV8awqyEZapCGW+s5zh5naOUWEI4qP+bCZmNT4gsgOBPXH2DPnTY5efns
1Y9pubdOSq+T3icvHSzGnLZf4RFU9oDQomkeynFwokj1rW32Gqm6g2KqI6ASAbKs5tNYZXeY0DhW
Y2Aic6tV0xnXPuwB2NIkDsXtVeoqQKvNliRgvwXxhi7vy/ipsmKnm1DHZ4c6w+FjTPzRhEgGCJNu
ezZrjVdBZaRcqlmo9Yx8Nc1JIglW6rUwWEG29kc9n/aoW8i1vbaiF2P40ZwkPieotJTDBgTWgGFH
2XytkBQ3tbRJWC0uLLyqTuy+rl2Rw6wi5XSWgLlO5lLZz3RegqWIvTIBmzWFC6Ug3kWzHKWPDyO7
ZS9bz5uE524j3K0J4XN4xQ+aX/PS9OTbJAW0znLlSTVhYg6vUWS4Q6o6GTDXimVdO7rS9BFDH41g
kck61ZL8qQLdz12NXuuDvNiLxapcE8MGjeU0VH66qIcFyUYHyUuWYltIAaek9aeRLJfQXdxNTEDl
xwsz+8CaYSeyJmul5ozUvVq7LnXVL4QW95T9yR8MB8LNfBH6nBzilEPluraO8faWbbfZ/CxXbyq8
lbLCXeCZCslH4epI5VPXPDVwpBoL2bXJRkDboYOCGVZ8cRLUxcvsdtSF6Sz4YnbLSeoLMmw4jpf+
eel0KL6iMxul3XV0j9Q400hg7pR7RkH9UF3i1XqUOLWHsvHMZH6whBnCWMexlbiiKn6ifU2cZBVQ
1r2PcudFggwit1ytw0u0hMWLSaK9IpEbZr7MguK0hUbtcNMbCRyZ5zyZXTYGGOoXNYqrwiQBmZF6
sexjUb0souJqQBs6a03QdYf+RLNEG1aKWmBwgikLtlLAolHbOkUBJkuawin/dk2gxkpgkX04QCBc
R3jSCfLPeS+Lpr0Y0U6EMB+nCHoULEIZj1Qb0yLAzA3y9lqs+7LgOKooJJCQrryOm4RnrXLsrYgF
P0HjbBE/wf0VZyYPMxwnDZOIZzG6kuG3xW29V1b2MPmdViC/N2poJc22E6kD+upqma9y5bYQX4e1
vFrxS6VlxHjJlU6vSneo6BwTA7MJNGVqt7eUGjx2CnW6t6r4nGaFL2LuBbUPJW11q6V0GkhbKOm8
zmpIwv6prwt0ZRMS4yE33pcsQbl5+sV4QQwpbK8CJ4zGWYbxtM44GPSUfGD46yzt2ZLehD7Q5oFw
3Ah1NAnDeAulUCFV4UGMATYoGuSpAyllctDTbOqIejt1X2aFJ0XJTpQsDNnucNDwk+0+VWkBVob2
G/hDVnmlFjny1hyXGk67UcKrOxlJXFbsI5oWB431U2wBu83JnyYokyUvZ3VbmJDxzXafd4DwIIpb
ek9OeRCnjATyzpeQVzRU4xtwKyYYAe61l22U+ZEQ++2QuXx4IKsP2bbZkf5WL/WJvMXU4wICJIg3
4V1KYcdYdQxxFqxDdV3U76YxOpGO7o97WCiILFEN0PWQRt4FDXOiSTECOFGeyA2qynFHu4oIF3i8
NA8tHseKwfpRkhxPWbYNqbzXNtHpDe0gQoQ0ON50/efGSGUyLodcD42IIOQJVW5U+bIWcXIy5MtG
R7FqTMQNTz4xw07+DvrPtrhS52/MFr8gmGAqQOuGHFwRLdM8g/m6Uhs0lhyci5110f9kGu4pdJOC
l14Mh2VP3PrFdvx+ZKtYf6M0f1z4HOFLdK1INwKyjnJdO2MT2XH9oSc7VbJC0ZRdaKe2WEGYTFS3
Q8Una3cjZ+SJby41OnnHDwYzriXW3GHdgqTpgy4eXOYr1yknUlEz0FqelIqxVwtfXhnDSRpe6+px
K2E8Ch+mfN+2iSPHz1t5qwk0HphRVyd73S7YlItqPo7Y10T0kjmZw7qM1+5DnEB7R9BcZA9C3niL
xok5f+J1a4tZHiwS9WEyYHdyP1f8RVZ6/Jxrbx3iyK3vdphCuUrG7AkV1ABcWC8D0o3BjnhzhdZE
THhtQazNpRuheRiLhA/CBL1EgAzFeUi0QFEe+o4U9wZaBrdLplHZkI8tYBsdBUd+aLTH1bhL+cw8
f8qExDeUi3r8mFbWuiTSppb3tfJSUADX8+rK/VtnHHHzrWFe19uPBIqpRE0Yy9bByn70aPwbtuS1
ZKCBbwFLtLLeamaXMjuJ2r4snBYSFNKq7dG+z06sYVeDsFZq3tHf7JIemXhBFyHttul5UQWXjJtd
XnygWfIiKKjbVIXVNOwVk8OOU0iKdpZBwKKSeuYw+6m47UuJflJJLzlOGb3FIa5jiEmG3QRpVGsz
V8FTsF+y/cC3KshE6+LHWJKhYmMHY4y3aw89K72ytoNFEW5Mug3PEcIwUlasXyjlMexnogM6qVy3
1eNKQHK8ze5YjnZRsSenjU3O1GEt4PluymGCWmu0DIaaH/hUeCsLNYb0nRbZHuMEL5WfxBQSs5lz
4kFYp26boQ9rRnQs2Hfjobkr+/xQk7GixO8qe3g/LfSMit+IMGVzRNaa6K8gBkiGGQhrTlaFYAOL
OuwqanwBi2iOYnJ8oF8Vj1UeYTADrR7RfdWUKEcTtlMUpwPjA6Hy1IEiyRKwob3XjTfgioM2PJbZ
MSLyQRzkvVVWTqL6oxwFmSq6W/cptyG7Lix7quGcB1GProXNbfmkTNfKhnle0NbEplWv22g8bh1j
iHhDqUQCHvX0vO3kqPCFHkNexs3w5nmIv06Jlgmg+UvpGKOdo5FOYycxBGargAACuNyiXtLrPkXZ
paze5FFociuSKQ0KwEO118KZKKE+E3/2xWu+plgYPCb9/zB2ZstxI1m2/ZWyfEc15qGtqx4Y88jg
LPIFpoHCPDvgcHz9XWDVrZQodbIfkpYSRQaJANyPn7P32oepuKhuPEvZgaG2FzOqwLQfGVogTaYA
5xeX2WNvfGtCNKQ0PWrbWxe4sdrKWNTIxX31OEO3auw9TTLtuDdXpvVQcJbwD1YDyK7ONoKNXwsv
tSc3Ke45piHnSJeLtD1w2HyOg26fiBuMrFi34xUF71UHP8MbIqS5AmFGtQ40LgO1Xm7smh72hPtZ
YipIIGmVnOZzUgiM6kZ3xVXr5NemDpjJgTrf3ZkjaERGne0h0c66Ja6k/iCoVLzyQTK914BKjXVw
yjW6gNbd6LG1fEMace6K+KlP9LUz9susht8RUOUMr8ppFkHyrdSxxtdMSaPvpVWsK38n5Tc1nafm
czcF9M2Qc7v8aGO58tN7p72kVkNFexTu4xRfILMsEgHoCuH6Xzc1f9M8/3kneNdBLNu0qZu2GOnX
l8yasr27C05Azq+7DwAzv7arf36hdzKhaNINI8tSJH1ET3buYZigJUTJ6oPf51d90M8v824YEAdT
MCQlLwPYYKldvXSL+M7czRK+bbz6KPnvV/nezy/2rhtem4YW6i0yOjmfSek75viSBkHmgXNttR+R
cX/tP//8au863WmcBJEGLQv78hejb69aDKwwyfgPaXMFKQ590QdX81ep3vySHh1mcxbSvZlzf9An
OuY4aiJ1J+TF2bk4YwRFRxav5zIFp9oSwsXC+D6cM5xMy/6Dfvv/Uh39+eLz9fjhxb3BC8FcZiMv
PsdKsynQUH6xvmi3Ngpcc4nRw/1SrcvTh231399Ef77yu7oMF5IZGiYebrFsj4jnFtOWX3oxy2/F
bfvhZOE3bfyfLrM7zzh++E0Lw63NOHTmy2yscWMeOAdnp2TD+nrsj3I9rqqltrO+aVt5qD54Ln8j
W/z5xd+tAP5AikFt8MTM0vXuXC6rE7K5YIWl6bHe1w/ppt54lw9H3B9cY/fdeqBKz60lXITTuGbA
P9zPiKb5fkKjpx/Tq2QdfrA0/H4B+s+b6r5bGQa/MVXsRvqptMzt1FbLMNe2deB8sKL+qtn4+XK+
WxPKuJZBJ0N5Ippvo2XOUjOuLZe8IQ5VHzyd8yV6P4D54el8L3A1WxRKiQrm20auMMJCUxDbYUG7
d6W+fHT5PlgK3HfTrwQVXkym4SwZ9vezG8XCjfLxlO33S+qf79I79UeotLSSGrdFnb744itd7aug
f6wQR3HHbP76Av5GX8N7RVgVCmFdN7y3aecPz11LT5dMrmjeLMKb8r7YJjfZK6XEMtgEDM82xlPy
4KKvUUf30G7Cs3cMLs3BuzQfLHW/uzXBN9iG5zPF5sPPz7+D0atSypcn4X0LnYuun/vxo4DDN/nx
+7vlxxd598AFgAgsdzLkSb+Zl1PU5nc0s7GIlLfuNlp+qEP43Rnzx9d797xlNoKyQfB6/1rUqhvm
OQ/lejxAKViJp3jt3OrXKF7xEQygJOGDPgfbYPfRnPK3b/KPP8e7BzJWSa23Axd3BvhRe8gXKH6b
4Jywnhf39Ls2uPhOs/C9X6qjWGjP5Uu9yU/WDgrBX99wv70kDOxdw9M9ML7vLkned7USeTqdivah
bb9UlvfB4vMbQYKnO7MLx4NIDDXy3ePj6II+nBNNDIRjJB/RHsfupwih0se6i9//Mn++1LvtGf9n
axs1GCAn0q70+NWmE/nXl+s3gOGff5t3+/BgK2nNQHHWHGsdMXJ5CPe0LPfjF2ZisLYn9kUrWtAE
lNuPxv2/LT9+uJRvOpsfFwe3y1NPWRPjfnfPprz1tuF+rnrUxdngOX5gk2Ku/qGcZX7Y3z2niJ0C
w7Q90I5gsn5eDEQ5ObHQe+PkJA+KuZCm0+cs/HU2uecixBWOnCUFDjLgdfaz4IM76DfLPP4FDE86
A3YfCc/Pr54NgeVFDFW55LPpUGxnd9XHJc9vdsmfXubdYsTkLurplRun1gQ3O+yH/rvS5xHW8we3
0Nsz9dPlhCPp2zo9MIwQpv5+k0yN1spEInGBjAmIX3HJ8CZEFiaffjrmSCd8q9xGATINlWCTjU9e
Xd5MOe1cJuJJ5+xTtMsoVo9SVgtzjJCVS+z3lXcZxLTzVHqxvXqRePV+4tCd1w5TE7GZRmsf1xwV
y4ITOUpaV083XoEgw4KClpVfKhnsOtymekPiXqgdvHi6mRPkPHT1OvNyWVSLUPMvA/OPukTs0Lrx
g/lGIoDe0aKkKM2drz6RDbYU0win13tsbSh+RvslN/jaLsKvX2xb4ACCuXgfvFberQrcVeryNxbM
1Ngn+9W/FrDcohHYjId0hwb+xBylK6qrbPpeduVdFgT7JJjz6vyvuu5vJ5K2hh6DqGTuloW06QwA
HTQjlAquXM3cuaV+7WtIBb3y0Q3ddW6AoZjcKwswjFXKxWy39sb4yfanZdqoddMM66ltF8IO8cHj
rqidlTZWOyf61qanqKbKx0NtDPYmhDXb6PYu9MZjYSTnniavQXvZAT4UFclxQgMckSeVYhuO/U8e
QcGaEa1ypS+8KVmNdN8DwI6ZPmN0elzG5ASCqll4EUYvR1+kEc3u0VlljSA1S21jWT+E2bVLr7KH
9816u4w7ce94wdEVxTJExD2YFfuI4Mf+6/v2bXX55bZFWeORI647/M/Pz2HF/ZyIxh45gqjv2lf1
3Thazqok54Vp1SfnZH6jVOYQRJehxFa9+tCr+8tCwHMT6CRievjLDf390c8qmsrWk2o+Frh7zIC0
BxKsumt5Nr4gzCdh7jSujFW8ij6lNx/5fN6qyfe//o+v/m5zUZVT5LpTYr10/YtM8bNCcOkL7awN
OOFF3N4UQ7Qr2lcH3HYxPaDLuvMYVpWOupTNcyqQ0cQQQiVvu2Ese+AejJ6v/P7FtQF7kLY484n6
Rl+4SGjaEcRkdZZGdJEhnCKoHbUeXzoldlZ77uVdoED5FKCHfH9VlBOT4m8T824taNdx3O2syv4S
c9ePDJqHYC3QT2iT2IzDF8GuBTCPWWewcSPQMo46dML8DNJmLyJcN0azarCHaY440F5fJcV9hJNG
NC9/fT/9upW+ezvfbaUO0eM4e3g7WddBYd0A0lgj0FwGh+yGuIZFcew+0Uug2a8/fbiV/rLaO9TX
juvjQmPOYb4PBXGinkRKWJMAeatHcU/rEvH/afzC7IddvL/3vneAOT50Jf9SocwvixaVFgZgU898
t5eZVVSpLrOGU4INKpvHn1AG367rf30d/zt6rS7/uiW7f/4Pf/5a1apNoli8++M/r+tXeLPt66s4
fa7/Z/7S//zTf/78R77y3995+Vl8/ukPK2aAQt30r626fe36XLy9Jj/D/C//r5/82+vbd4H88fqP
P75WfSnm7xYlVfnHvz+1+/aPP8xZD/9fP37/f3/y/Lng6+77Nitey6QTn3/9stfPnfjHH677d9e3
zQBbNB9nre8ff5Ov82cc8+/M4/hLA1K2b5FA/Mff8DqJ+B9/2ObfZ4008y4fwSCLJXt+V/Xzpyzn
7wa5YgG7tKW7rq27f/z/H++nt+DPt+RvZV9cqqQU3T/+eNdO8SwH+iR6bKjpxBH7tvXuqNpInxxY
B6Snal132akGB6CJCIGMVO06TMu1EdJEKw0N8ivhiflYR0ccd3KRT0DZpAIaYQEj89qC9MfBncA/
AWfK+/hbY5raB2e/d7LSf/20gcn1xGvuoxx4VwrVPoBLkGvEZjuhv9FK24cfaW7c1oDt3pjGxiwi
yE9EifWADKDNpuXR0MuDS1zxou3A9uB9HReOLrNtq5KHRuXmSmsAAxl9Uq+VLO9JK3UfUhslC/Jk
OJwNGIbtUAWXNMjMK30ootMPd8y/35If34K3VKE/129+Kde3DMPUdZI7jMB7azr9UDxnvq78vpbO
SvY9nXYJ5YzBV/4SjU6ORsWCy62QJ8WWxUjATOz9oI9hQU578sQsL10n1gBfpu5MuSMj4AqOb3ew
w+xzaqHynKLCPMc5Xaq6zNSVzPpy65vsTggfg4ubaE9u0vb71GR7H8eR4QtVdCDqNRqYhFHngNPJ
kLa51Z1xrcZqONRdqdBKJsXSmEZmoEhDAwLqvcRw7ttJDcshbEieqr364HeIrFQPQyp49nL7I9cu
KNX5Df/x2kH74AFxyEOey3Dj/QGgLvTBQFferacxZ6Tdxd2VVhA8Gnn6FXNJbzvEVXQuJChhy6vj
u3DWHwBV9xGqMGKUlXpNsU1GQ95uYs1BAeMeutbxjkaR98scWpM0KvR7kSpWui9xnBH2QcTCXdRN
xoJcDDsLloFVJpup77Z+dEX21mNni5z5SppumoB9K9DCg6D7tHYUqgeq+b1u+N2eCe1D1o/whwLF
jN8hslgfaegN9XPiz6+9reaIhT6HXhXFktSPsPZ2xfx3Tl+zDAq5T7u9S37R2JfyonkVeRglIo0+
jvR9wNTX9UWEIpX+t2jko2qmVeKocdWEcbmuCAJJ+3w6DDkqHqY/3rLPv3tamqHwzSG7OiNSwyHq
tlo/30eiT1ep8+rGDLbLBgUJ03iwPhxpIb1GTXIIm1udEdSVkUxQXqzqtZ7lQVHvxeskmPSVaw4n
IPTdbR/Ll8aqhyV4UeQKneXt0wKRoJZUa4Fw7UrzGxIxqDWqzjkQo/LdjrsbR4NQPre4St/emDrj
0pJn2J/cXVR6t5Ng4sxZ315ZsV4tK6MBbpjBCbOdqdlWk01FVJp0+2yY204ojzI2MGs2/T5suz33
+noaTIYsVXhxdBh+JVZt4OZwsILKI5M5qTZh2N852AR32psQI7sP0gjnJQeAGmlYJHBMojDfsi0u
iARHJdOA185KayWS5jlC4cIhNFxZrtYzJuswZKdzbrvCi5u13njjJZqzq51g74/RPmy85MbMmBDW
hpJbX2gMDuKJRZpJcDH28Lg1HXSp7tw5PgU19cqjGpW1iIyoXjje9ESmotyyKl8SoFqpROSE/qNB
3DrcthVynjpDIBgl7VErd51A9ZfJTFzpziA3sSeZQOuOtu/idG85G3OE/IWI10IUbd4inqaE9v1y
LYpkN41GsowCa1NY89Ctw+g3BfDw85gjt+kpfsViMPb1iEAy6PuX0NG5N6NO30svTre5aHaRJ7xT
qUfPxVSP20Yk6XmqihBWF+w4r4024UixqKusOYskAuQVqJR1uU1pgYfItv0oX5uNNXBHzuNpoJ4l
w2p7IBcooRo2Cx/rAd9/0yfxwprQtbYOeMk6CHeVH1WHtBiJGUTtoCV2f2xqlACt3m5FCsmcMMdq
G5U1unctyexzNXrNymy8e88Kn+rW8s/SYX2YEArRdPBLFMkhGmNcYavA5/YwtCbZmVH1dYqnWWrn
Drte+nek8PRbogCfAmmRLVc+Nl5fzSNxxs2N6+LvprA1JQdk2NLG0hogeCsrmdZdnVzMoXAQhnZg
LQtoLvOpOY8ZlpvuqTC6S1tZL71wH8hgy1dtHOfbBE0fI1sbCPaQgs2z/E95r4tj1oQnLTsmXZnC
lsqjTaQyb9kZ6uCFIaTo2HLWQqNVVWj6WqtRcllVHyyKIGBo3nLiNwiL0msVLVBsI6zoKfFLN0hB
4KdY2zNGw5F2KHsfY4NnPCuT0bBbJds6Mji42+MD0hIo3BwPB5jtyEObr3R5kNxpEAAK1M009NWz
Viaf6S2hifNjtfWhiM5uAL4+FRdqZXuvt4TLs7rLg4eIlnoLvVWdIzjWuu/EcYlZdLNVYWlsS+Dr
YND47kblJkSEo/6tpgIHLgfxc+lxOgwSEKteAZFvCJZNzD8w0ek8aoNxVQU9FVJrqFM9iu9ZPp9c
4nJkq3Dkps6qeqE3M+uS2Pg9bwY0fTx5G2VnqzQJH9whlDtsKQutUA6Mv6hFHzpxWNQQOEDDKI/A
FMpjF1tHPcmsrTFJeRzRLu5dE4iBHxFQbGCs6DjjD7P3epLtIZz6fpt6uDQSz3zIQP/eVPloXKw8
/uJNUBNFkak9CjFvrSWRtU5LjT6c06ws3z7pluXAX7Oqa4wxPUbxAJtJO4Fua7F0KCebrkcW7XMk
ONTbUaaOeumgDly46DUuIEuJPDDHY6ci/9QH9ifRR+PWkXzLCgHhfz4wi7hKywaQmT03AgzQlEFv
f1eBZt8beF1WYD/SddxO9v3ktdluagcW4ky6ING4B4SKhrNMnRvXaev73EA6yWYZHhq03RZseVpM
xCSp8pAU6KomTS+QMQThKbOdeOVo3JcddPLNmPGYjDnSCN+HLWe77S6iPERi4x/L2vgaWYj5IxU9
OmZZnhrD3lapwJeuI3hso8/cZ+UhRaDIk5QFYwyi2P3aVVqxlE330jebpHOtk6+cr3qOQDjrc7LV
LZMeyfx/bx8YtcdrlsEHPJz13italxCR2GAR19NtRvJVQx7Tdkz9YFsLnBaBHyfUdij2rCCxnvwI
246mkqfCMB/Ihtm35Inu8xrhe5wnj4EdPjuyGLY+BYrjC3f/9qGIc8JN48FBEa08PA4Nxku9C7ec
+qunoelefU1E12U6dA9GsPeaPF4A6VdLtCfWQYtWY01RNISUpBShq7F34mWFbGyOYSlXU0OvNTbX
E0pCErnSk7ALAMGE7WJ+keSojnV8HIZVWvXOQ1PoRHPIDBoiuXtNgVlEw5QS1ml+pNU2Dco/jPOH
IhhLPGCjDu4iKk5dp3YUESEqCDzx8fxcdvy1mMruYmnaE1Uro4hiOqZdBUdkdvrImnQy4R4mt8Ox
YsAinaTDaDhKnuME4mcKFmvdevABbeolnFBqWoeMkRZ4D8BWOM1lxIuyQIThrJwhR2gcHFENkfkO
4HubGFlMxIlHZYRKzoZaXJuhRdeyb5cd+RNpwmJm+GjCi9xFJwPcFe02V8/TiJDAhxag1PaXFc2W
hQZPEL3juKLsu7eNftf2UbF1Db84FI0FJzh/dhiEUN1L/CIANzPs3iu/nHD3xuG3KVPfIwnOobOI
yFOD+jYmer0ieQ2zUgZBldTFfc/J8lS2GipPqhpYgfgfeq86hCrpzp4xgr9MLOi4ee4fPBmzsnbg
eWdDqBekWFN1dlR3gHarNFIoEc0WqmgubqhV69wZijPyXmMjo7I8jjm4Sa1LxJ4lTNsYbrApp0pn
HJlGW7qNBpaBftWa5YVLOCP1BTXHpN9x0pGI6BCT+tLZOTUgr5xmYpe+tilJLsLuJASBPVkNmCkz
PwEByR04Ws2C4KCHKs451xlju/D9sT7Pdg5Y1CBVI/tmStpnu1vn+eg/vERTHm0brXpk3GSfTQ/w
rBJ2fRjL6GsR+9qqiNCA5R5KbQ7r4TJOSAyhkNop+CtL30eQiIuv+yb8mwk9bmykzqn2Rk5goMgB
DtTt1F3ihoBLPfvSF3i+pOfwrDYtoSXz0p2gY28dzPp6jGnM7A/l6LIAjGg1cdnH7EpKrGVkXwVd
4uMlsb9nEcKxMuivMQaSGeSwm80aO6d0bwzfz286+1zUvDcjNBbsN/KBlXHwbGvFadXhIdOuPGly
vBj8hHm3baz1zhl30hLtljzOm0gNG9ujdWjGDPfTVpyU7PU9RvKSh1bvF3loXrs+gsImhdsYBuY3
fRIefOJZIJcN48ofJn8Vk5yxACESb8MYKoyyVXEkieWY14TvFUF7liO+pcxkI5vUMpoikF2+b7M+
MPqvq12TQgbFCBg7HZjJGjQxvbW69OUeCw5xgLF9XwdtvimjmOBOH6Nj5waQt1vEs7Z5SIWEt9r2
rFEj0B0ZMVNInafO6QFCh9YlEZgN2SnbpZtspK5xZPDAtlJjscyV9iJIOZEFxS7WWmS4ffESqfpT
wDvhNF9U5Z+cqqHdLlNWpe4SGTLH8hMAos0K/0hTGOO0QBQtbcs+qfnDhHmaQxOSXLMiwgbw/nI0
aap7Ba0IvaieImKftzLTYPvksrm8fQg1lEnsRNdzkVSMxjG16sPESfwmqjQiL6f+UCzAoov7MqcH
oRz1ykH1tptGcR1PkfFQNemD1IvkGvu/CfBUOIdMt6+FrYnLWPTV44SbBZkpSHb/vpeYyUiV54hn
V+uo0IwvI4cdWw3Ts5Ax0Lxaf6pcHnFir3ycR+yFMiiDl6btV15teN9SUXz3RBo/GJriXKwsFtN8
PsQOjXHRMwN/Rx+nX23g+uawtYdm3Aj2iQUp8sUJJujB84eBnS4gjscM4NQMk71JoyJeicjixDU2
+pEn59B4hdoP/vA5NN3pxguYeMQCKwv59I9+MyQ7p6wly/AQXg92/jlctomrLULR9se0vzRFjGo5
GZmVl15yMNLYxFI5AY1zzGgjukDdW3oHMw8eK/DLcTlMZbjNtXZkDjOUK2GZ1noka+g+m5x0m0b5
q/CNTxEto6dCT8dVIlnxHdWDRzZltNUwMTmp4z/Jgea2lOwzKlGbuArFnW0gPuvcclh1qTnu2blx
EHWhuh5JKBp7r9n1woSCYFXBug84CiAhSZcgCsJPlgxxo80c3EaH8jHOXB/HDbadrD4pkFBVJe6D
MQnOjcUBsujhqzjjg1dHFDlmsvXJHIMd3i5UYmP7lPJOIik8FHGPAYNAUzjoMqlgN/tZvq5K6WE/
UNVqcl7c1HCf8sGqIG9NHB9LcG2GJYMTqOhXvWtPojWmW2l72qU2+keV4hVotKfKp91hqyDeenOk
WzT5+s6NOGiLrr5TTTaswwTDLNfuqGWskVZLCBOcPW1tB3isYCvpT7HbAOUqqsMwEC/keseGdsY6
nBpYDZGjAwh3ql00uOcEJPfF1iJaA7r2OYtj61bJ+trtyWRN86xfJxQGmk4VgLg86rrk0bPl3teo
JuDWmi9OCMXLzOqvhY8pNajrid5Cny2EozzmXrVYp7T97u0B51yW4/0IIjImJFz1RQHffylSlPuZ
oUkoza35mGaMWDrhXfdp+hhKwOpxp39hQ9GWkY37lXlf9DDRrV107Oy7OIsswtgcgwq9h4SAuW4H
bm160Me9GnE8TZHLHClU1W0R6bs+JWPWDx5c29fuNPbooh/4k9Sc2wGzh62IAiji8kE0ogcGMpPz
pil96kMr24YJ0DNaUtlTkrMUN57CAz1/1tL1b/Hka+e3Tyrv6MZa+ljy4PfkjB1tzTnqWjQ+Do0j
TlLN3kNvko8hz/O+xuQ0Wynl49i4DaY+HXLTE0c89RSGOKqUafrUosNE4apvG0PL7yy9im8N1C5v
/8oK62TfsHksZZ9MT9irkFF3Mt+9fVFnVfe55iH0wXF97+NMfvtXQd/4h2xw8OS59rYPJ+tR+uOX
skF9ONT1oy07CMcGx2cPlHk6mKtSTdu6hISCG9palSSbmk6t9ky1sbTXzcPoiXAT2HVPGUVVW/c8
zDZNksS8psqk6RdrZJwRy3HV6/q41F0gUl5pAJUDsrf0TPpmtMjCnfJjMojp0qbetQ6pfEzMy6QT
3CFUxsZtCgatOci0MMJVh5FSOJin7LBBAZ87l7acIdqcuq5kiEHAcQRBA7M7d6rwIPf2njQiqkyv
A2PmjsMSYYDBHFtO65p72sxwW1O1ELuLAL1LPOMAhYGkgyw74747wX9/TO0q2gwIGam8W4DO7lGI
FPsWgoCl0DxF5yexLqo1Uac7PnU+9D1hld7WbShoCJaCJkgpwPmnvuSqe5mCrFvIqHqIS8rDjLf0
SlaBsaRmy3fVhCaki2REuvpRT7vn2I6atdnpL6D9iyu/JIxKtKQ0jGPIqJInTylM6XRiUYzTZh7a
XltHXb9DCGRcZXtDat3CQ3F6cONXTbjfdCbii7afiFi0rc8TUbRZ7xbg66pdGkYhLad2q9JIP2B0
KvYaaSTVgGW2xtADRUyQ6kyZHvRdeNMGsVquA78lL7TNb8xx10mj2NQCf6VKTjH5xMuoxzcV9RlM
cjPlQDQnt08BW4XZUjwYn4va68Bj5wd0wNQHAYNwJx2AT8UQEVPgN1chTvS6dqj3puk+7WPkz5hB
6IPcOHFbbVUevnrdWF+NdOR87nT2Tk27KgpN4LwvtHWvA6NP8uycQQGid9G6S2WwLinnXGXRi6jj
545UMSzExEZChSh98oWZ0CyomCeCvf3uOGXFufLLTSWkcdvQDyqdMD32TYR2z03EfWKSjymejSax
DtmoVmKoZld+ah2miTNbCYMtK3LIWaH7yRxZR8owpQPkDsEmM1t7VTujWJV+s6015zONTrnW8ORV
tVlvqgIVwtjiXmoFxqTITV6jvCZhlMITNXqzUmrD0AIj2cQ+VZXG3sooGUaLPjErjjhZ8bROBX6D
vDPDZd21GIBVoV9pZid2eUYhULVtudbRIkPKm0rXOGp+muJc4XTPFGyfT6pYmiXyOkcz15EgUDEJ
fObd1qnNBG+Xwzx7knq4qug04XrOlmTmTcyIYmB0hUvmp4FxOqmN+8r3hrnPfS1iOQKFJ4AkdYH7
6co62GJ8pVt11kqzWRuBv6lpySZue1tZZJHXatb01/4ByVJ/pXv5FyjRD5FhIMkIphdBYUZHyynS
cG0YD6lpxNuxlLgQgxLiPA052JsYSMj2ZazODnZVecfIx8ulC3q0VQjnUJZeu+bksWC+ZYW49TL2
LZGS5ZEl9VFWtQ+Zk+MrjJorGIzLuOEHbRLyM8CTXvlmnOw1jn2ptTM0c5/aYumjJrhStGJJ74w+
BYPCZY9tDQ/5SOFijFtr8teTaY+4QAV3tZbv4DKe6zmPSLbjHnyFuLKtZcuqekBXMsqjn1NSs30M
y9wYCGoirbpWLtMAz7LYyXCklp0njn0JFCWQXDv6EaY31HvZSoKmSWuUGID2zGivnSDINoktokOY
Tgp6xqqx8vLgaVO5IzFmmXelu1b98KA1mb5xXO0xp5F4nEyfx0mlOqcdn/z5XFvpKt5q1rVDx2FX
ITxjMVLJfUtr1+nCa7Jii3Mgi1tR+M7FI+PC5qd9qVkeVtJDiTO0d6M+qYc66i9aQbR9ZUTtunDM
tdln+iqe/8pJ+zmei5zsdBNEXnj7VgMZJe9QGMq7ngvF3THcpFhA4Fzo6X4OzZFJnd+OwlVErAYH
BCkuRzeOQU5tfDa8IV+UhiCQwhZ7w8BaF1liHYfMwyKb6aDuWl8MWrWLNjZ0kApVuGsm1DjtxIHZ
dKE1Zr65w6p6Gcvq6EKPWQN0qDHdYqsNLYkyQ3RkT1AeX0H0fS2oXCTaj1UbUBHKBz9E8TWmsKwg
UWBTDukDNSpNVrXtvWiEHCJG4TfHKAntYHykeGqv3SLQl75HNSEzRyMQLH4aevtoy2DAmYbReQRf
CqIjIjhBtdvWLl5HzThHVvUsMtxDSUlfufKcPRQdzk6t9dknXdWTzXVowbIdieeyZPM1bpuNtBG0
NDXdZp9leNHI5DR0lYUjuT1N7nSxbL1AmlSAlE6tpVGWzYNHelUf9l/x/AIB8bBF6R1jiF701l45
1snR3WLflZIYK8JH6px0TK+heaKNt4mD4zMV2H+z6Y4ZEpthVbsHRTISWRDyLjFi/0CbWq6Geto6
vb1LWsJMWjbeg20PFAHIP3yHSQ5ntYmQL8ZAzKSMuPGOZgCaNIFNOtqVtxqKTwOCpGtZ5oe8xHIy
ApIsehvfWKQ2XU0cpGGADShGHRwvCtQNypxmOYVavTYsNnv842rV9FNGPv1A5KpN1y6xJeEw4lh7
PfFkKT3YyT+bBckpmukYdC7ZSaaO8W8qG47LI72zSr8LiEpqwyLd9hHpI2HvLb2RXN1ioEzT4d5O
o7sqWiZXVeXs6UHRoOsA/yvO48vCLP1dh310rMdhS1zOOSKx7mo0+mgZhXm51KV+yQsTqZGAzJJy
SHSwjy58B3ta1kbhVT/Zr0VTfhtc/14baPoiqP4qhuBcmxAFIsi1AZq9ZSCFB32TJr0l1KawtfvW
ih+jSNbrbqTPRQwnhJyahnzuWmQK4WK1K9iBUS83rn12W63BTY4OIHDoFLn3TdvlRyogY10P9Gc0
SWS0RRvuYMLUFFa8yZNCPQcNgXGJD+bE6u8isz2HFVEk5A292t6U7l2DIw8Vg0HPv9tpGs1anmCs
zIZ/78hWrYI9Cjf3rtH4cdya+ZyjXaUTQGwv614SEbj8YMNmZFa2AMuB1XLSbvn5H3U/IesvfY5p
FwHPGW44ENYbBwPdvghpR+aMKwMn22pxfDu4ZbtoRi9iBugUe3dEt9s2mGisr71d53xP9f+IOq/l
tpEoDT8RqoBGvmXOpChR6QYl22Pk0Gg00tPvR9fW7g1nxuOSJZroPuePu4EJfjllxqLrHYoSJ6oL
pkbuIJaqY+XVt0ySl0BIyAtsxdZR2dJvQhokAigVJxzUxp37nxwh92boKzy4qVDLhn1+50zUMqez
vyqGYSltJ9jisyRoN3PXZU2rSl9UNIdpBpUC142IqEl1VbozjOw18wuM6kWT73SAOpb0pMfUj+Gb
JEvW8WoSGQba1gYCyJcabnAbUky3DFHkyYxRru3c9FTYD6u27IXu6x+0IiTDNfHngEjuntgx2ZE8
KsFQYfQbAbPcYGO558QAzXF8nMOitA6GIZEeuAYZOZk6u7ZHDEk4ucgqg1vXG88zji5eI8TvKPKO
uikEnjWKDqQAL5NbIuoSHj05ugSTghlZJDPWW+oFqM012uKIGuyhDG/ZF7wFotBYNZ+JycqOMkQH
4KYJFVYuBGBszN81yMu7zaLBAbmvNQZ0hsVq147aXiEUZaJufLxDTpeBLzuw7D7btzuM36NDVzMi
0X5d/yfTkuYwdh+vCagFC2hUn+gG2ZKzayy9WantPCfTPqv95mY5jP/VqInyYIvcJ76gJSxr//qy
W86IcHaMmfWRz6mkRRHMHQ5TD5GzskZ/EdTWm4Kc3Oq4egv89I7Q6oVRjMY/sDqttFpFWoPt//bG
SDAG0qmeh+UvA9lPO/pqA92Q01TovCuIz0WcOvipYVTqAFdUotSuKuZLONL0O9YAi0wqz46icT8N
wWedWwn20d5c2SRLVa6+JmPT7Mu4vrXc2Ls+vMVxMZ6GvhO7iZPMoTxw59rmqRiUXgU9y1BHu3QY
+d4eeJloEwCHnSuG17hOYYtbElgGLzLPz8Jx6lTPQPTu2qQxnFDjeNrnob938dpvAodcIpRjmgAa
uUXrMl+zmBsQ1LjU6YC+GqWG3UNuTVX0N7UA4EVXgmWa70xtDIS0YPLH6T+pHsLt4GXJso3EnjuV
YLCK+yMuvLVfG/02JQOdGR9FYeZXd38P4yHPxCkdVWB7h4GPSekcteejAnJuHBrnoEi7bZgb9VpZ
eQOd0RjHOAk3I3LwoCjNg+FEwO/GqpBxcmCuJ62JhKqj1dSEKgY0sxfD9C3cbdCN4ljPhQ8wSxmk
kazlVCc7WzS3xh66dVb6/prQAEJv5uQ8PHORBt8YcEKTLZDWXn2eFQKpNu0PuEL8JR3pzCFl5J81
1d1oq0fQJi6E0SqaHWlJ2vsNTvvLjrGljNbzEyUYIZPWuhCqTiSHNkvev008zO5J+s+RvCT0Ug4Z
8iHaweZGoON4Zmkn/r1Ow2RTeEkBF5C+DoH3rr14gEEB7KQPUm/apt0Frsdhb9ONl2byM7Qi/g4H
rNpp5kINM+3nmUd5KLy1nvyNaU3WLn+i0qpqGBF9hYk7nVs81HV7Kb36r6A2bJt4vFnSzp6qdXFO
61meChWZd88SOycffnMZ8tnKop8gIotvMkFKKEIDwYLT95bKkrDzzz/J63M62GpqAONxq5C27nUV
8nFSwa/BfeKMSuiNUiylQ3hTBqRCqLejoU5Vhc9+pDx0qSe2uPmj9ePveBj/c/oCRbudbCgCh04T
dbiyWUyOmTG9zTMpB91QnMd2Ih2se/5JnGbLNPNO2rZpn+OmJdLAeYzPniniARKtU6Ly1X6O3X7H
NeatfFIPSmcsNh5lnHutxYurV86Ui63T6X7hUfg1eO26G2DCQy+/JV6gtokl7rObJtsmIBgxDb0/
dOOhwI+ST2MujGNEoVfc0tlYEQRH1bb5DHOSXBo+73ChkO/HKZIq3i1pYLXK7ZNKk+MErroqGuwE
grt2U1QTBvcx/S+aJvEErLN1W4W7UYHO+n7CkIQQySFqgJ42sCS7gE0xsKxTPTTvaf+G7JD1Suae
tapq39/0My550chpGYrmLY0k7mjJLhkXqtj3lg2OIZwt8pFdrkh3C3gYtn1X6bfEucZcC3S+j4cB
FO/AurGRAIBHEmCbY2bGDCUWD3UW0sQm5HfCW0Pyh3v3FPiTU2QX30+9bW9GA32r6Y1J7lq1XreN
BCx8Gcc3V/bH2qdRzMcvfVV0wSO98baDREHBVtG/U1vKmasjeXGSeuM0yAwB7r8EzAs+kME6Tv9+
KTvl4RA/6irl0RXeq1VRwFpDf8Rk0gR1Y998TsSYBWfhdRMOTetPUJEfFihtLBTDK7d7ux6nbD90
Yu8P4CqRbfmrdoawyXvrI3ab/JWB+MWL2J1Gq94rQd66kajktvUng2u5SBZe1tsspAGBhxU1lBOK
iaAeNq783U9hvMhVcB7BvZdOmebMtOptEqHk6wcY3eyovngonKB7SM3xjHE9VnQNDTCTlkC746Sp
jaoi+xM3fURlQ4acDpNpLfuTRKKFHnVZd2fn2bneFUaxnGfUTezioBuF3axBuKliJ1dmUodOeO/N
HDungaiXECTbj31UBxxVGSjs0lNBs+6NUC4dg89KWZXb0VMPrJJkGM7m3QhLc1tCXcVcjDnx/YAx
lBRgH0ZC2BUuxkmz2mUtXbg4PZCCzMFv4FegvvxK4n3x7jCKEp51zNMyf8s6+SqidB0Ptb3DXWam
sbVPSUoxotY5unAzNLOQXJtSUGPT4wqZuH06YqpxAOo2s83kjIr0h34Xu455dSkxOkDW//ItGuOa
AEmM6jhehuqjq5pjWNP99fxu0xmBPbmnBxEXpHnTF8MBlW5tl51oniinjUpcOD1V8FZbPPI09M/F
qLAUMPL6FZiRVSFf9cvcWc+xKlb5YCfLciBnUI6ygMen0ZMQGJQHz5cmJN6/M+n6NcKsXUUNfy1m
nifHsPDjo1mEpzFPx21dTfFxGJpuh7Vp20mvYjOKwiXBwiepSrjFCLbL0c0332rwfPRFr4NdJIsV
eZDOkXoU5xjX4qPj5tpknm0eh8L46zc2tjkLSAOd2d8G5cxxmOPmqJ8vQV1upqdCpElrf9+TbfJ/
T/gsUNkAl1Dp8E6AVERLprSOouFWsXS+Hxx0vdFc/pmkCQvZpufJ+pOZFPoyIN96BCDH/3+Zxuwl
COjw5l0m1aIrF5IRlb/F+j3POyp6DDc9QjKkx96jEWHyKOAkzRWVQpr9bWzis/qIAMfJtv11gWvE
GPwZkdjz4nTkwYxRdfZZ4dP4SRnlbI1Yl/pmlWR5u6pbzhUf8rHDarfWYdSvI6KINOKivaXig+Sz
te5lYkCP+sOJQ+xW6VHuhI+aQrajs8LdSZuiXYFXTtEX5eB/BgvgI7EoV40wM5P+QMxxHm9S3b2a
GZlogwPkXGYdC3NQLDMUOYTzISJu/PwYmBX6T4bG2lN/VR//ltomRtQXd4slZ1WRUUmPO/1wDVoY
Lb/5/ulFkQnYTzY/3KnFqQFtv6yzZxeIJ/eNKJHQpapZGVOSnv1ONJcBUhA8goLLun/2sVb1daRn
ONtUdt/8krW5yizjxy9997+MXH+UK+YqUoW/rxE0kwITU4LRu69tq8d7/oyfsV8ti6lsUsJcVolq
F17jlb81RFVlEMU5jv+Jor706VdYE5lKhfkisO1h58BlbNqQKDLaLj+gBdqzbK27YZCqUEW19+Gk
yVk+ozqa3jROU2s93zjdrzVk+cryldy2RdVsSsKFZjnfDYp7LrZdXWco6Ztc+hKznzkB0jeSOo82
KQfwUNql7bAj+NAsXPKFwRPSmObdcLLS88AyxM8ToViq7W1bsUIUMCQCN6dyLe9sdU/mrIrt5YRg
6piGTDl6wIKn0JfXVvjjdt4tVKQiIxk4kXKU7KCwt7Fl56ugHAn2tdlHZwshsGepYVMldNfGowSO
jmPCOYK2PMdR9tIOTrkxZvJuDQUnoCOKVbOBPokYO+LKJPJiVygC9HqHTCXM29kRYPhnFIM4Gqm8
NaEdvTpkgsEpvgNt2xfZGck+sDLE8/3acgD6ZuD2XTnrCmQgvQRplt3dKZzuiYumASn9Vebhpwwl
ugbRxhyXFulxw0iUMKTh2kqvWVoMF9PNv4Ok9h7JYCSXvjJ/2xSW22Npv0dFLVa88UvRdfk2r3R4
ijzyZD1rLJmtZ+pC8LDS1G1TxoovfMs37K8Gh/+LY8Xk4oC0bLKKy1xAQ2iP39LGrrGivMvddWEM
02I59bIn9ggZdpCcWmfIgDaLcjvN2Wr2WpogsBa9+Pln4L2iYx3Z7R+tOV1VYA07EvQO7aDSY+D7
xsFZgWNQjtC0xG+q+CSjWcB4ALwTLroyTGACO1bIkkYEZKFbLaKhjA7OQLtTEE4T3bI4SUHx5yWz
Fg+gATjMHg/RJe1z01DYnMTSWLld/mFHltzyiHinNsn9k9O/tg6gfLXLMwTZqtcsYHEbIMJQclXo
YFx6Xo6TcmSuFrM6FL7VnLLnyzT526R1ISJm21r4Nugqn5BTKMbHzMOzr+0hX42kotLzWpDKlUhv
G7h836XhnFRe60PCu3LW1ntf5dW+dNqPSGRig3kBdx1FRzfZchxrNOOHijEUsQ1GvRholw2LQCnt
VxsjYwqvp7bbuJ2c8MVQHY8qPxWEKSddQMZSkd7nxhwuAhlGKnwbTGJQ65nGb8NKjEsYGvMhycU9
H4lg6u3x+u/Ff/7b4O9HL6zWivOZZ5JBFX1guFE1euB49Put3/nvZZsOV3dy2jPpZE8l9lLINvlu
ctTQSS8J3h2Yi0fOyoUwdPw9WxTTQLMg8QvIcOw9+ySJ5eyDioe/me1foY5WdkQAFjqHA9z+84ip
i81IZfTGjOKr3w3t+5jte6JsCyieLxvFOtK8oV+Tg+kT/2R7BP+KG56QdFc5A5NpGtQHBUW2TsNH
EZjJW94E57ru+YA03pc/FBWQaQqGPtBINEJpH50kWqYWwny60e2lEGxgymhIFCNk2qYtIdN6+qj4
PjG3FvYlKtvp1hThk8U/Ti6APksRpSOzld8Yc0K6pbynfjKc1xjFHlHVJpcB+BeRRf8KnkN9Vlt7
SBGdbU1s8sNMUAQkA0mrLlrtC1aeLXLv5oyQZNPB+un5o2gzfUmDoHyAkbbwiyo9ZXNTPWJHUyaB
HH3ROu5eFGoEno0ewlBAAziJIP85bJO23BShopmz8ZyjmjQdWInXr127dTaOjKlk78T81vErmRce
Rqjilc+yRT8cQstIzMDTbfJuBcO7thzztfXL3/OAZkvqilA9K/ws2dl8yOC7apHYg3O7F/Dy2PO6
Lw5WubLnrkNFkzVbRyfv+H2AYp8psXmr7btl0AVlTa6xDofgJa+I6y4jMW0UBW+XuD10CdO8jGHR
5hFaKeAq2nIVkbFG0cHZKyI4FNiwxOJubXO9zGvg2C5GJ6Gno4YlX9km/ghldlir3Hj48gF41exX
R6tXgujqhqhYBEZrS8l+NSD6PFF31qzSNBY7Qt2VcyeF273H6B031USbsi1oxStn85yisVtas9Pu
OdsQw/RBsse5gU6BgvbaJ4/K7eNpXbcktwJTzCyW0CVOjUTQRFbcpq676VVQnlP3pCG/szxOf2Ao
KACWg3U1SZ47lHY5b0gdd5sazYnIYZ1m/buKEUsV8/jm1qlP5KHmzUvsVT17zRv36VHzpu2axAqa
RZzRlMoCuGpSflKWk46+Kl4sR5a7ZEZEYIyqWBiZ9tZRK+1jbDf81YwGeHLGBG52TvpZ69xaDshB
8Prsg2Z46KxQZ5XJbW9F+hA/qweUFSKhmJr4mkbqu0w74zAjhTiHUhyY3ot7+XxBgUVRuMi/G4bQ
mbuSp63/BTQWHQYaUSxWFdTck3epOusdSyfzszXt0x4yf4pza53moPa1kDwdYyOudTNXq564izFt
LjUA87IOG2c/hykWkClgchmTx+AgE+jT8b3Ix3KvxoBkG/SZLyRnYiFqsZYUI0GTTizeJeH7oTJ3
c4/uhWaDC2m9xTXCtvcylNPABkPqVjKiGOykmW6diIpBulU+CNV+5YshlUpfE9P8SOkPXAUo6W4G
xsxFHbscX1W1twAGWNOMSxJF/YvWc//S1J81i8nOs/GWoYiYDp1HLB4uinVhmNa2KPE9tYk/rXDB
0fIzRsGpLFLjmMG0nZIyPVfRxOZrBPFLb43xSxwQlpcTv3AdwvQZCRAgvJGz3587+8WtbQZp1Msm
xzxii4SekIxk29zw35o6cXkqFhF7y0HbutkMglx5AQF3+/eSO6wxmn114U3DYSrc+q3SWf5iUL0+
NR0MsqQmkhciKQmcfIkKHqkoak6OC6YVmqT4RIzeF7M3nXcdDfQ6DNnB9zP+4juzRD7bb2OKvm8I
zMAZMUEeKyijNGnNNQyut/McUS7Ukwv0o+qlETYB6xHjCKCtOMpgCFaWyw/TIgfcEGTEvRE19bEB
JoNRfRa4Y40+k6ect8HFe07eOadJxxbx46bFsZnKmfmS6GBnhmJE2rkscXa9lwqJUB08vOdcxJRa
4Y0U45onV+yL2PcQc4ZfZh47197uPCSusLFGbvQ7eApzgVvM3ppePB59Ob/bhTbO2dQ+zff7FKHD
ZR7s6TKJ4EdNln0QAOX7fEJENsw8uGWNRTU1yuEKG91fq5lA5Xk2rK2ZDuU5icxvG/ci3r+cZInK
Hs6UUviycY82dek3XAHbeu5JTq5bPk1IM1D+m4RXsMkeewumTqXpvPNUqrfaty4cq9W3NP2zMGd9
VYP09xmmzIWepLuRnlOu6JoIr7GHWzDpmmPbsEr3nh5BLsc/Ud1F61EYFSYZvKlAgB/pKhfALjES
0VVQTcYR4+dmnCN2XLtitaoxs866TrZOQdZ7PvETGtbZrlz4wHKebyrJ52Xk2OZ3OkVE83v9T1m4
LgosSXJ53vOgezwNkW7o5pW1ARk4YWiwEXqT/M4vavfDq7N/LQmjGt76PpwuwurUbdLBQ08VmLgs
x3XVVO7Byx2S+Nk29k5LJEbUjt4Z1R1/kjcgKFB0fUDNJru0ME0MXSwG7mSq+1jzzQIF/0aE8Goz
Bi5GaktZNepgXYOEOTZVFfXQqZPIW7lPU47SaNIbpxbwXlV5a5pLpvO/Q2z4h7Hwzo7QK5lm9mMo
+nTd6h8VAy+LSl7wuAaXPspqnGuR2jpPba+F24r8MB9CsW/WnePRERK3FpkMzElBiGW2YL34DqoE
5J2d+Wob2ryKwNELtuuPEJz4V4yhdiE9o3m1A0Verh6eOo7q3YYeXtTY2q4EIq7d0UUwWsxIYkTn
XZ/Sk2oI8tduyP/SQpCcmk6P2erfv3aBkZzGtIbOYi5BXlBsKr/rDilGlnP8fFG2fnFdZB/aadUq
DvpzHcwU0k/2tJ+np1yhX7I8zneRu9kZQTTuSoMisakNXlobhNfROZklLr/Tq6bwFNfdIwShXk0D
1qU8PMkaaCKpvzKz8y5+T42mVxbhIWoMjMLSfC1bS5C8mYcv/17iHsdcu/TKtP50yTHZDKUT7Tk1
6PZORpL368z41RWCYGLizg3I6KERe9aR4KUMIyKNsVt5lUeifdk7PHDa2ZVJ9NaTgHdKkuhOgclb
LpzoVZh1uRyNkSo93FlrX2mqfEZU1QH3rBu1tx4Pe4wLYY/TBi0Ggh4FT+eY/IxDScVPlOUPcGxr
7blZS78Qb18zm865Y6FcdF10yynf3AOVkbwautQpRPEm91p1NdvWeXG6x5hkxOiURvTtJSFPcZxm
D51ysdHBWa78gCDa1jbzE0JEa5W54rMI9W1yjOxe9G1+j43iu8pdZwskRw1ATYTOB5ykwlHjVVSu
TvUbz6a54l20NlLEFQt0Lx6aw3HHQeK+eawjz2N0Q+4QHIMU1aNWL31KslOUROfaNfXKswEhJ8tM
Phno9kiJ9WuCdH7jF4W62Josaz8yzmXVj1dvhCmywt47EAABBObXnCxmG30bIeH/zqtXNTvXxJ3r
CtVf5kwa7yhKUfyBRQMH0d8+Vs3KVVQPa26LNHKxvCdz+p6xAxWJARRZlHIvVFNeSNhfO2VDGK1p
n+IIbLuuRHk0VX2acc7fqKUC8MnuQbBRmGC+QqRY0rb+C2c/OPFDnEA9inNjGXC5vCxsEZkXM/Td
iydd9KEODSQZS5jlZfUrmddPV7e5E+0cHzBF0CplePYeOUS3QSEQ3v69mH0pUEHvyY538CSelAkm
oc2EEHHwhs0EynZGGjqvLBQorLblpVHhrp/s8uzi790MLdnvZjqROs1WolxqLSRbKYMq53mTCsgZ
KW94zHe68Z1z8gSYZweyLBXsY1bphFtLge3k/E2te92lh8mfyfAn48XlWTwUBi3PnIabLLIemp1q
b/SifGsCf+s3/QRwC1HcDLV/aB1yzZT9BDYrdQlzsoxS3W9DvAHbVlBfLCPlE0Xwd+4td29bKFCG
xsRV8Yw0XFE0ESzU4Ml1bbM2mtKHd2Ja3kZxRS6/JLdgGr3xlww3iYStstUsDoFve7vSGVCvxN4B
5Q1d1i1x62UNm+gG17gdriJP1B4WqL47fr7lDKUPKLWb6xSKaVEBviwigbyxiUXy1sflUaPXXEId
JRtc9oJuEKdb1ny22GQxNLpO90qgj4bcrDXTQR9c2tyS99rzXilISW6ZOb13o+ldK9nzGwKIlOoJ
XUYmDHnr1uVdZeXvCSUwdwi1J63uQaHRnKAVaS+GlJ/43ujatZv8AmpwDRJ3BrXA7WJ6Q/fWdU6y
TlIzWSXCkMfSrdtjm4EAQOSQ0FkYhyDVxsF7vsiwYZJ7WsSRhJ9mr7BOEeBklwrvYEbofHr/X8qv
cXG7Prrw/8oFTV+0Ws3bIgrsy+zncheiNVVi7I7/Xiz2wiNN4/pgNjzceZ1u8ClRhmgjM2pgJgir
dzwyhF16wAKQTxl0NPbIud65NQqMotLdvcsUBmlSwbZqjswC8pK4Ei+fLy6EJBbT7k2olE+8YTdP
z1T3VqKJRn80QeJb4Tru6YxZ2u5UrKAG5aaeAxtwnCafUUy3YgQ4GRNuDKv2p2ProWp3pf8610Zx
yqzhPY6sllodPlqV5T5olqhPftr+74t4/mdr6N0stbGrS5/L45/p0UjAF4Oquirof+ISlqWagu8w
0Nu6ufWBjZWBn2VRN82H6Vq7qEGT20L6gfrQBmLQ7hwbul6EcfyncElt0/Cqftnbi6gEGwIxAUQO
8Vr7bxVwe+6k/KwTbRFqQkVikeyStj3FT4IIMXJzPjohduw1yzGP/s585WWnqHxnOV//+y2gVIgz
Zflf/i7n6LOyEwmH02gukHtuB/psSBhAjDbDMknchiZjDK1j85YNJdH/GLtjESxxRDSLWqPOwGm+
CCpkspPwdlEcbKQR/X7q0Zw8P1Vl9BXU8dV72nSMsVynDv7L2gs/UupVME/iX5qmlliE+UtreZqQ
hO9TECPg2mJdJDxuI6T/oudDc0mBCqjmRdIG6t4ln5gAr7aQX0zSDDoxk6Rcd527E6n3TXr/Q7fe
GWDvoAaafcBvmQW3UwuKZfrW3yToXjFWfVWwLCAaz7gH4y3ym/toil3UNwYba6S3hYUoe7DcdQ+b
hJz04XNEcLZimLffncg6J9PwBl4LhOj/CWQ07mOX1vSmHNj1mxSfJPLDtVPReWD2tKf5zrfuX/zB
+7F7sJBWxj0F7EmBug0TWzp5q9E5WbkGznHvpVXsu/xJvIGAhHSgx8mvfuaJmischm1V7wZAgIUr
BSqVT9WqX0X+bKlxsV/TdMATGlNJkv4WRAQ5Y/MxNeG4dR2HwSrxH1bC5DUG8dWOjeswzAH1IA1C
B/GT+cNXAnbNSsQpwC1CcbjzkfYQ72gx+AOeaFsLZrSpo+l3NQb23ofCWXlORT/WqJj1x/42AFJv
OLqvXqGRnueNeejzySFOIPvsMlzqZpYyH7ZDvdIZFJIL54rbz7rnefNfSBghHWvhzfL8BEKbqSZn
VclIanudTZrC1HrCY/vCwghBBe/6ZRFKsLJHHZHTb77DicY7GFwaUmaqxAt6tEDm+EilNFrwlTSZ
CMGpGLGr962iEJywlbSyvpvuQI+JXsQxtWkj6De8jwUMX1H61Scw4Kn+MGK9MrkdFg3roDUTWaJ9
51ZW8Sa0ij9gPZiKvemvnagfTINcB/wq+zU0FknexLZfs4Th7/kLZJEj7XSQRkU8WMW/NbpH7UIe
wX9lWn66ZCLgOjnyKVzmZohQVjCqtSig6ukx5sXrBDQgIWO0pHaAtUqk8YeYAIfaAsuwvcDWsc9l
/UqgxivhCssYcepgInhCFfnBpQ5/ASAx/TW1fSI/4uE4tP1xsrrIS/99iaRh106r4p4hn5/4pzRg
YDBd/03c9jAROxXY8RtK77eJwMdC+FvYUjbwGoZGY88sc2oKJyLoGlrPlsokUS+N2Otqh7IVLsH5
T6TkHY6lWLqeShbVpyWnb/oQY94h/0tYxrFwjE1SDftRRl+NFASdVIQhhOVN4C1ekO7xH2EIH6LL
tmVgYdyffnnMmYymYu/05Tb3IJhKaxTLubNXaOF+ZYX4MfTwp0mdO9MwG6t8C1jmAdN6TlAj2Nmu
/i6C8Wi3NAu7kVoWrvE1UGgV2nGwFK6LvyZO33AksWY1JOlUxUbF1g9fj/xJ9r3/CLe528Dt4PXr
UD6P6CxOFx1dlCQD3LiV18FgXmTsc2wGmyLgSSWOAeD+lfQnkj+cFaHwx8JwH55l/Ima6luL+kJk
FLCfRdoR2bBIs7zG/VXV1ZudfGMoOCIgfUSN8ydK+g8nMTZF2eH5VJcYiB0QdM/CuqeMiD1WmGSF
+ONXHnl/E8IKWHjb3TxkO+Btc5UkE2WDVnd0x/Dd6Z4OZxbNuiUMo2Cvm3VArQcjWVqEVx7rP2kM
JTs5w7YfgmtwmW0MDhXOvkXCE7wMqAiDscGFOObIQni4HL+4uWO703NzCpgYF/++bJKJvWlLtNpe
h+Shqv/MzUtf1vQa5/JvPU6/63QfFhbxuCGG58hXZ03AC5li8XKKfdbn6uAEr13rLhKzk0/Z6l+s
xldGnXuUTQY6bPOrI98wrzdjWV2IEvokdQNNgl5nwQTgk8Drt1tt+c++T9ZNE+Us83e1z5ruWFK2
OSGpyyiCI0QTZYh9M9xDJasTCxc5HQBiyWfbfhnRvELJuzbZyTLPu7aY16Kg2Ld5cHKKfpXBGzYC
rn96iI4ThAKuT/VuDPrimfAsmYeXxy+OEFzJMmh7YDpokqam3CHgVqpd1S3coPjqovRlLmEH5PwH
Rx2AgZsla1J/fgezeIBS/mrrqF2Oz9266Kh2aUNwAoUbgCARxE3hLUGrvsjLhJ5FL3mrrGRhN0RI
ZN3WgJsNJpqPAG+lT/ZKg0EzUPjmvYYLQZcHyyl/spJjvSvWszDf3NY5AwzUVhQvQkmkBDr8e4qM
iXepMo0dAUTv+I2mRRYGP3O/s9qsW9oObVUtpPgCAd1PtubyopVlsF//5PSe+SMxJ9n0FZv2hawZ
KkThn8cBltAh37oaccw1JEgiUmwsjvJ/IQ7L2sVkX5i7wu2+7ap9pG32i74yMmZQaimRvhK7zjCl
/kZ++GPOKO9bf2UW3QPe4BaWzbXN6g8/vZDctsrqnH8Wnzaa5HeEX9fWx/5bU6lldq8NzpGujTgG
s++k6Ul7oMkrJcrNyu85Hxmt2V6cTr0GeGZWbvNwk+HmoebEU/g22tSpUH8qHIytcWffGXt+CcJV
yk7yYE+vTbZq7QTR2/iNgZJyRrmVBaU4ZdnSDD+S81q1+4zIAFn0AU9Y+MrM9AAn436xqfb1KFwM
IvO1cyb8ZNabQmgTGfNvN8lveTlvyab5DjPrISwSwUCAPMVKFZKVtLDN/mWaWZPc8asVLp+NIvoc
XrLQeZOh+8d+ljSmvc35ShuVtH97NIAk2d6Oq9/m/zB3HruxK12Wfpee80fQk5MepLfKlFJKmQkh
S8+gZ5BPXx9vobuqGugGatbAvQfHyKSSZMSOvdf6Vog8c2jqmsPZeEC8j0lG0iMfC+pk4VtQmNpw
2dHp0Ag9JB8V+Bn9NbKC1aeIlqXo32mTIBD0rB9Z3aewfmSderbzOb6OB9EtnjtFKlDQ32nVfOij
ODT6uCvpci8swPWlpFBs4j/bzCmqouyx93IKlvkJqs13aKBxTJeRimRhTuozMshY7QHLSCN8jELQ
JoJXmGoXvWs/Rg18hNCqj0A79QRqcQ4E7+fG5YXgvoPTam/4p8muwvS/yAhvnlyn4CzAnewa1pFs
5G2Zx98YBKgJtW9G4Y/t1vCaDxX5uJP8p5K7RWODmUSIJaJGc4w6p3OzV52G5KCx49gu4tKwDy++
aq5Oncw8lr0rvHcjd+lZ+f1zBNvYMMaTAwOKsZVxbxze+hq2QOn4aDdpaDXoKwbAOfR6eCRDMa3p
DzO0wNAPYiTBRmIw7G5eaIB8anb7WVeY903xNSEim6ryr9MotYcJlTijjy2CSlarOgUSQWpVrHJC
PK3vhDBXXXPOgsVEjcNDzXGam0a7VolNMpaFRTMtzxggifssj3hDDlZXvQyV+grtatMl+Ou8CVlD
K7lALQW/zWw2t+i2oBR4yor+TMP4Kc4wLzshWccTJA9aO9bUhnwYStMw/6srD4ugiaiSw0XDTh7m
xZtAW4o4HM+lSLtT1mfbeg5bcgbF0qypJW1U4IH6siro++c1oa/CLL9su9hWkzAXHEC44mm9H3zo
cBVibEYZ5B8O5XcKs2kArLQY6fuCIeFI07r9t+5uwSdTpGn+X4a8ZhFIHgzhwhfqfv0y57lMtEsy
6Kuo8HiEQSwsRPcTCUQifSw/mfZBcvGrXYOxq+iwOOlGiHLbcXF+4VDXdK680/3osw6dPo4GSiR9
Ggt+DIzcIz548Tx6/V9k8HE97iAIFd5WDS35aUlUkq/NOzNkzjHKvsIKDc00LxPzd1Z+h61Wuw0R
dtFgsn/a4M/rWZsmBB74xbF51SQguiMWxdAaDggknlWK2zJXeK7LnMSWJqMLqdYaOrSFWcs3gh4k
KjPGV8k0x383Fl84egRt/YSgXvGG860GtEl029NWjPPV/grM8mEKvE/fvTNTeG+lzzMA34sW+LAw
tSxCqinwoidwLuMHe5pV6OKS4SlaGaHL9GYneoZVlodq0NY6+vj8AeVHMCfcScbRnofgB80QJOhj
3IovvQifgrFGMcdJoYryPRKChOAs0c88qUfJkhA5w5NWEuPtsUEq5SLpeDU1H7HR2knCW1AptMO5
f9LYmXD+HAw53kHUbQaq+iIB8wCQ0rK7l2riW+tjf29Rfgh7wOaht0T5ivxdIVJvezAPffFWapJ0
Y3D5IJPbHQ5unlSjPKLf+IpsXJx5F8BDo5rq2+wji9yz4/6WiTp1fv5XKfMJm/hb1/XPaVpdQ9LK
0ThuJ23Xa0iH4NzeAc5ca+jL44AWpyix9o3cFKN9h/ZsB+09KaMHgwo/dLaYUqvQuTroarH4zBHc
ufVbTKhY0/4ZWcmvcCAGerH34HVEttv4D7GzlD6DRiabOFo1A5VvkSx0LTkmU/xouGgDyzcz4taU
doJ7swWT5JO7iHBrgbM8plxRJA9yCWinLEQz3dMgu+NXHsNnjVffGv4TWKwE/TrT0dBbEUlM1DYn
sJHlYPRaZusdw7qfGHiLm/QbYfBA5iTvllJeCjuC8NAdrHEPCxAlOPA8PJrU0O698bx3ZaQ3PEeo
B+1u7xrO1UsY+qAjA/o0+F+w7xe93aK5hycAtq/4dK32oyfEuIiyU+uq8zT4D5077nQxAEAzH3kz
jynsGfKyWpJoq2cna69hum/MZ9q9F0qEb8MnixhHLvtIYJ3S7M+ZOI1EzYftBRDxuTP8isBZBrUZ
xBiwDxe7k58yQxiJbHERmPVWt3hM7CIhXFrHa56Z9rmxTZYkhx680ewBGqZ0j1SAWBAnbm8CFAzd
eFfLFwwnr0RqFbOD6WgZXIWmhT2UJ9pmtIHj2G1drnoz3iKoeTIK5+yXGBCqYZtB5h9TnDBIZDrR
vUKgvAe6fUlqoPteeGRQcVKqwnEXpL9IR0Wsr33p0cpw94RyrmK0RWNUXrHEfiAfPNlYGZs+OYlO
3Cpv3FqzHYnMbmWeJnhpgS63OIMW6cxN4VvGHof6djoJGEhQIK6GsfFS+aKwa1Kh7FxFxhuucYi2
J7r772nFhtd0rFXeU1zy2z4/elQzrkn8X8ekCLSItmTYQ6SmOWmwA52Do2KsQghuA6z4Q27fVK2+
ELccbQMTQkscO5ipceGV8YPPCjU6tUl3y0QiEq2yFAlqO9/CYQvDbsCLKZC7L6d5pYIZzKrnPmcu
AQSjyVqoHHmQg/cnEGGxZrM1iQQV9yhgxjS2vay0WgKK2Dgm0KTapNlPN5ehWR+BeHhnck408vy3
cmCXdYJjWOOrAazwZo4+nrWWaWKJ61SbrbWIBHG8OumbIZq9jyZndLLPGgj/sqnyv2nU77SHwAB8
Dan3kA7FwXZh0Jfudsieo2zcGdU8SIYaogcHs01eeAsjHjDruXNZxLPI3Mee9tCOb4PIXs3ce0LY
d7L08A72aZOE8iEp2s88ZLCj9d2HHuA+DKpg6Tl0D/ZROZ70AGpfZya/Ua09WtnwEYtgI/t5IFab
1SqIUQj3SE1i2iGxSUUQxd53J3dO0aKXaJ50fGOOv5mly5PWoUpvX81ZbzVo+lvaTTtpBOs6j9+F
tJ69XPuyDes3KcTVkdVjW87UKuanjb4NnREG/jRtNMPdUOJuJ0+1i5aTbhTp+c6LG6zmpDP+0xoi
mSC1vk2uqjcNX5buPUWFfg0c+0E50bVOf2QTXkA/TfTxeEQny3pDSjiEyBcQMQ1QDQaI+mG4UUDc
lmW2HXN/RatqU3rkdOoVjXDsKQzT6+cscFgrYEuBK8b5I5JLN3QvNZ4jDnbNtei7dUHpPraXIcEe
qyrS1rM1tLZ4OdF0xScEKKBsXx2U0zjHgaQohGOwJU3aECddpQDvcm3LdCqiF6JdW9H8IAghmpjn
psgOfuFtHDe8Jdb4vKbSfU47eYpDscnN8BNe6KL3vH3gvdddc08jZpxlCL5Ac4N7AqepzMRfOXMw
zJzJqN1VN18/Yl55Lxz2+7z4siafzUFGhwH4BBIl+M8OSpqQg7a6yiv0lXM06Y8gR17rRjz4rXXt
0vdAy49hQ5awlPQNmTbHunpM2JEchy2zZdg9TujIORGTLt7tskJ9p4xRFgFfFdmJSTcmf8qTCROu
SP/UUO4ct9qlBLLrInj12+TcN8ExZ7yuJbRGaKAZpvXtR9p1xLJkZNmZR5cy2nyJcSMktnaayJJ3
h4F+6hdDi1/RQvrN57eDDjZLpH0tNJaQLq3usbEeM7Y00FlY1Gv1J3fs669wZ15jCKljp2/7pqdV
PK57m16E84Rg5pAZv00U7e28Jng2eTSZsCqojlagroXCF8apyaavurRKQEhSsvQ1Uv3NExXTy78r
eCUgryiqsqje2HXTggrBnwtP8mQm353mviSJ/Ows8xwN/XwNPitMoRLY1YDCQXc04tpBc6Iuq+iB
ZvLY9P3KTUAChqL+s13tdcK8kpVqo8AOAbq40Wh4Apv8DqhaVPmpTQkdC+laapr55kcPcIdfh9q5
GG33AqhpztollnAKDq7ROdvOmTlsHne+r+rsWsQ/ZYNvGDjUeIr1JMFPHG2KNAtgZlR42oX5V9gV
prBRbf3arV+Qw/12Adp1DUPXqezbjayk/EjciRn7L/sBU77KQmDuOGjwp344akyHNhTrDayCMqZx
mBK2UtjJ89RjAM8GOGh69MT0oNxo+VfUhdou6Xum2q7LOQiEkExJ3fKCaqeIbirJ91iJWq8fdDrl
pLicG479fR3V2zoGc5TlnbEOzF1icdv4OrIAbtjDP7/keWb8++/01s/WMkA4VetDfWA3qA5DSM3Z
8lKWwq+n5ZDztFMxKherElJyVa0sLdKOxvwL2obg2LAXLs0xdZZI0rpjrdL++M/v6G+CqTMmXE0q
Y4uRrXuwPixgNcemnDt8oZGMG4wpn7rBMiSIv/XVWOG5cKtj2JfVMcgyjPT/8ecKOtHKi6ADNbq6
OqN9jWJA4Fl/8rr0MujBqwC1g5x70TNuQ3jcQHaWk7sw061s8D5MyaAtjImFykGWJRIEVnqKPth1
fwYtPCWxejetvAP866bLsSP/hjiSiw3FHJ8MKiHsr7QTsGpcAkg/tpmm5O42mJsdRIuZMpcyI9lH
+NUpVeI1DKNPvLJ0Ymtx7wz/7rbAonz7hgYrQzqEVdcQxWsO0pGh8xxS7c9a70g/J81XAGBi5ddx
yrnO+S2tA1pJsUOJm9ISAJkKz8xLnS9bc9VSIktcJNUffhqxHnLzsfCmGzEux1iH89TBQSn0pdVa
+1RPGsLarTWI9WHpavZmnNoKuwcPrTVpP0jqvrhxGkoXuUEz0u3aqATe0eu0jPq5bC9ht7nMHgvT
eZjYSqjsvtDA36DMvw0m1EXoVh9ODlFm7J7xXSPQHgTUqYKNMPMRSCG+tRRHtURHPs/okfZRvGcE
+N1U3dVrGSGZg+qW69bxjgIpQgR2FVLIY2VJ5i/YeRMsv5DN38uG53Zm18QNoDpekl8YtJIK8YSs
OcdJtDeIrIbAna0cjRbohP4Hf3lwDJS/cjBpb/65rrro8Nx62Ukvi5tMJ9oKB5gZHoQQGCVt9BP5
YkaDarsKnf5k1ptA4yQKQxTFq0F7lb3AGsdT6a0aZjO1ql7poj9YFWGgtotDXj9VbJ74iqhtsHui
r5wHhC4h20H4rBrVL3Q3OAhb3QEvVoukoUkY+/eicZ7LYXjXs+AFYEu2NjS5jVrevqmjBjQVkG+6
uTSqGE9HdES0oPuow19vgmqo+8lr1RTuylFIbQcqw0XcObCpQB8xctrjW6UzFxnvmWlRwUCrTq2C
2KwoWml1/ZYJfrgS03D3nqUjGNDkGMmSXkHT/kltSFZ6LzatUVFE5lOJlS48lxL7iLFw4dmtB98f
KFS1Fb3NduWWvwkcQE7aGE7KnPeSrn0c6GuLxjmHNbbFqop3Ha2RpcBdgRExxHxEwA3t63MQTVen
eEki8HOT2gQ9grM0KzGy8y6s2ODzlYCPg36v37TtgKY0gzFUBvV3GabroQqPwJCcQ1qtObi+JkPP
8ResLyKgdI+M71lHyLQc4o1KmK2SYbWA/bNLMoxeFj4P6TBMEUG+sYwkWbmTOS7AZ9NSRRW8l1F0
IqX7iOv51uQw0iEpwIcWnN/cjMlc7DJ8RTPkAbQkp/Id+ebs3Q9WFGjfpd9+e2VHg7EqID6pIyNB
0gDn1o/nWrvEkPsBXxaYTubw9MVbJtrzFICFGy8MUgY8VOY3VnvFqA/oVaQ1SFyUP236VmxomBDj
YPs4MJqiphdw1sYCBgyiynfkF0vH1OMXs3vH0t3sprmCRwa1TRScxyiDtkUPaA1cOD0Y/vTtykRs
ElVMSyvnqGShyiDqczTDjddcAecwnU4y0tQpNVYaahmK5hwUDLIJn+iUJUKnZqMQ8i7SojI2qBPC
B3p7SLLckNgEXyLuDiEbmt20NeIp2bta9NJM0jpnicD7KcwjAjXWz9zZ5vhM1qoi+MGaGSCKJtt6
7P5pXnhAGUW60sPxS4vS/n2Uu7opILMxljWlwx5A/sJOS0c1+1buOuQzsuqt8Qj9Xj/KovgYGfEe
nc7+TpIKRazGma53UV2HRLfJZtkZBk5SLwi3vkmeWp6xqbLrmatSWAxn4i6j6taLOR+nIITVyOmI
5ghB5z86Q6KvnNZ5/B9zvtB/K0TpHH/XspF/7X9NTPqvyUv/81nm/Pf//JDtr5xzjJr/84P+Sy7T
/x9BTLpF9Mv/PYjpFH/91vHnf45u+ucz/j2DSXP/ZToEXPk+ojOhYyb9XxlMmq7/y/Jtm7+1bcf0
wWb+7xAm718MYV2f9o6LNM61Xf4JVPY/+Uz/Mm3HwhzpuMQ3Gbbv/XdCmAzrn/Tc/8ixsV0iJH1b
kGTJuu4K25lTb/9TBlBWQHWPe8IsysZ4alzm48g5s2Ov5MDyZLKq80pp2DbBchDedwD8ddkPRbzQ
Db1b11MDH8aZ8Xf9Rxc7Z36gCCl4NG3jwpAgmCGH9TVnBRfNuZnU/SaE1YeAvDzZbCCmD0LMwAjV
h+6NZushmkxBkIuRbQeHBIayEtsyceFZsaZeaRKzxrVx95Egc0RFuGxCRh2+iK/CjOFPTDbz1bin
KfMAIgXCSlyhhhjD1zgGzOLmr10cblDdHIkhW+JzqXBl1YzOS7SlRl/Ck6egApO+1Hv3PHHCEDqS
F4e8RbONXnyD6IzJf5Sd9qv86ssVuGtFdQGPO6seInxvDhsH4ROw/iIOUgqhG6dS5DvLRov3WICi
Q2yMdy0aRiA9SbYC2fMayJKGm/5tWqa3ypEQhW29VcFKmdkLD/SLhkx+i9N4YU+lvZt048b2uMk0
tt6urT9sBEGU1MZnzyJjgrRT9AhAnvPFibiFmRay17jR28j2uygbDv813dJB6Vupj/fQZ8YmKuzP
43SKsvzHbBhlDHHFZW2rY5tC9ZL/qNjQN5QpiTQN1vfJrI46Rh166/tIdB+au0aDQhCHX21pYYyU
kc2lCRFlxZdOTrfMxxhf5wFwCZf83o9QZ3bLSKLyAKUa9bFMk50BomtdGMhvqeCZUPiftEiDHa6b
2TVwM11urFR1qENq5hZ6WBWYAKeTDvCResc8qsGrcVVTlBa1ee3Yf8rnIm2i5fylEt18S6FtZ9lJ
2YiwaqMBtYU7ES0YLdaCmwfN7jbzi2eLSS1TfO6XWC6p0fpFlASrRDFGCEPUUXZvLzithCtL1z4U
7MBNZT5WTcnpLnC0PWaP0i3ABVIlqzYbCRVcl5PsNk4hf2ml2bq1zzHylxF0N0XEisEsj+mGuTOS
8FHDJrkop4Tep99jTgbDZ6bY6tARTJaXrvui+I1oi+WGywFh4HQsLH0Rqu4CZ+fqQ4taxG5A6gyi
YF1L91ou5giPF6fSPmoXVkvmReCDkH2dg2oa2Mm9M2L8VV/j329rAR3F/ZQivMAyxueU/SKY6Za0
jMQsEdx7cfqjrKwBrWX9ybg6VVl4J07njbMezhhMrjObNF4MpYdcJ81RsuEeimjgZuD5FQE4ZBmt
DT8eNlWByM7nEwaNlgK6AYymKTzMkIYlHTx8gNEL4DV3U1nO82SssfzQY4VXAX1pGMKffCqQLXZB
gJCDzKuiOdZpfXHdbOfUyOEbo1nVbpEydWyCFWwrYYQ0UzBksWZUDS2j7u6PUj/UOt0LL7vySAJX
y+w7Nl6xpnN547Y/iDyiRMAP6cN+HKtdVSZcQsJ9lmPW3xK01KCcQop67+ilIV+gslyKsMheGfjf
0KAUxUsLbHWWj7y4gbxFqXn1dHp+mKiWA6NOYwqf5n/sG5IrfQjzXo+DcwhfI715IzPiQoN7WIFt
J+cMzpBhaLhB8v5mN+RxcyR/Cc38kiOLo4I2UeHPRzbbO/VptsLFIbdCN7/HioN6UhLA7OGiZEy/
nc9gSihvi+nl3bcauQmYPrYtfUrPAqIJIn2ZQR81ofIvAouReoeh3KQF26V3B6INo7XZ/OS9TogN
aED1H27gAQ8bOxrQpn9xfXfrC83awmKskBcwXuhxDOa2ICSjLhZM4452swfTlJ/QZr5bpY7aOhye
uo4MCM3wZszHma7Ppjbck9k3Nyssp2Wt4cDytfgWCA8mgHEq0Dpzzouw6XdXpaGpQIX3q2psDk59
qsN+7WZMr23/HebnY0oO7sI4xZ3urPJ8QhmqQWRjqvRs5D7zKlMdwKLf2lFgp4NppYqWVjtat8nd
RUPHOMy6YXZBAxCYm0qNnwLY/Y75/neErJVgnEvt1R+a1K95YBJtO4OwWNrskac6D1S9doK/OrAP
ZYdigRnFxh0h50QYHaeyTlZ0dz4Du7okAQ92jw9j08EP20SSjjiBeMQGMdWKvXLrID5eKhAzsnoG
GaxVw9HpL5VD5Qmb6nMc+42hYGJhpLNmBy8fS387ljAqRnUqC0TSMXrAYnR3opvVnTpCl4IQgQJj
aN3TvjS/Iy3Aw6jqbe9SXiYJp+ihTzZ2pF/7EIm4zLoPXzK7qKV8NGKD/bW/9TMuSkMp06I3kxII
AP0jf6u51M9Rb64mfNmzFx6iwhzF4PafJFlHeCE67APEFqjixzXwYmqi+Mj14hc9HejqwXuWJvrZ
f97QWprXGt2KawywIwX3m6tQsIhmM3ryoeE+Xzo6Q0CrN4HU9PHHNE1HgSQlIiwkwly0SLRqX+Ta
LctKFAYpcUxWyDmsVyvLGD9pRG1rwzhTZtyHIIHSycE38BDXqdq+GQTsGXp40W2YlX1wVvkglm0h
iFNivxm2RKY2XrKUAsU0rChD46EDYi7D/OJEcCdhHNN0CvXfeJp+CZhhErKKe25bTM50izAATV3K
nqXzDuvMd+piHNYA4EDmmPQKiB1cxEax0kWK02m8omHf5aR9VRw18LqGf4w6tV2tFUzo4+mpkzDR
c+vV8RndhIKhuwne0FN4DszxPpkwLwcnuxR5fatt1ngdEdrcPpaAeyuoKk0C3El5d2ij9xJ5yRKT
1k8NhtmZG1ldzyk9pqE333PdhOG7Ym8MbNaDVtxdpupURc7eSEPJ6SzfTzZw4QJ0kOiAseZW8YK1
jSvgFS/6wIjdl9QrssdINdQXNXfe8DSk2750COyQU7NUE6k4LBhNw6d5xKygRO+othKUlGMGIUXh
Cy1DasTAwfgXeqTV2sbd86aSgz6eCHNGnKP9poP8RhsopPnrH5lAznSlyqZSdL5KWU24tdOnSm8c
WDRftAXB6RXpOiD0bDUC71p6Lt5OT7wVTrqLHKb7wuuO4ImeWy19zYV5dXneUaxdwniwnjTPWPqO
unMqpcqMW35Q6gADUf2MRzlyJ347CfFd0CgI6SPcjX1jjkecQnVjgn6frxAkBgrZXkCGV9CnUv2t
wH8Ul/55mHFKRlIva49ioWOAh8olf4oGTKHO2L1VA4PUFCnVQjGWb5kj5EV2M7qJqgm7XEbkggrS
nUpJB8eOs9MmntD5ksiOpIgcyDf1ID441HPz40J62auRND+Zj40GXKlHvgvR6cJ+6CNuAG0wfoci
ofdiH2X7ZZT2L4BgRbHn5EfDOAJDLlapuQHDih9jzO0Fhh/gFSJ6cVrzve8IkLDC7tKW9jYWyXvg
s4MZJhnRe8sIayJtVoNJNAWKmv1Qg7iDbQ/HPV8VdV3s8D4fEtUfswCEZpLRQcQtuXQYYTeAu9zJ
SlaEyz65wg2gstoH7gDuF5+ZKrBne9QOZRDZC7NLOUq4gLFaOGrwvs0Tx44lEMUBdnb1VcOeV33c
7aIWv1acHL06rLdx7b5y4lmOfumuQsoqQZzPwmYjsaswX9qzOXbCd14G58LQTzHFuDaz9FEPdfrI
I2WavE3JQS+pFsKEfhIhB86GnJN1mCYLzeaVVVO70QqW/lT3v0MXRl/cXksDT/dcXzVK2YdJ57oW
OQERGIvXoYtMovUJK2pwE/H0Db3/XmrsIm3qEx5ougdgrv1wk7Y9okqajroWXUgBPmkdfXkueuso
ThVF/oNdvrCR6mPE0BHAMdg4ks89dNoVp+w+hfVRFU2KZBipTje3t/QAuHbyFHe4DvyXip4OtsZ2
g0d5orNL4UfjZINXf5FNqDtKFb/a9X5EPMPTxRDCMN/6UX+dCnubZBxanGafTt9MDs4Ne5JZ1Qei
dZeF08PKUfICnQYqC6hJfFN63nirzq3eBm3t5O1VTiEBW33+JUCiLDsbT5jnYnkmOTEhpooXQEHC
Kexl/ka11b1pefNCZCagKesZE8lLG6Rf/6zBvTVejRHToJXClEVE3MX53jH51rXRMxEs2CkgIXBE
YWA4NxNJtJjepcovDPM3STfAEvbPDY8vY2OKUAmwPJPyiaTft4mgIm/Upr0Iz51HlZdRQuQVygO4
ZWUZHQyPbSIvrB1HHwifUWyt4IQyQibjir9HbE/uLjMTzvJUeCl5BB2JTylnCcZ6W3/yEXLKvxov
CQ4CpKsBY7WprSlGYvb28RpaPn3x8sUL65unI2lI1J9Diukaqh0gIJlQSsXRCmn6bYI4Chv7C2XL
T+UzAtENyNyhOI/JtMsHKXZEo6Gyq8JNKEPymsAAayB6QblztpowPZaZsVWo85EmvhEl/CRMtqGU
Ko28S7iCtxDdB4EHkj0gmbytHVdE7fDKltMgzoK6Ztn300dhy3k6G2pAdlhFWupc2ZYvfRIdmTmE
s/yZkJ88/2mciNs9xPHnKodYNd/9MGHlN0+Zv6o/vTL/skvS8mz1nKTWJrU4mwn0gGwmxIjacz+O
UZsW6bcUzipaU+Mq7O7WMraeOmRipd2xj5HVukv0L81mVOSzNiKFtCFXo262YlLInGcRcYE6c/gg
52yasxW2br/xGBrQ4ENLNJh1gFob5QyrJSbEPDjH+fQQYLrEB8obQGSKtzWVdYfPV63KYbKXrYCX
bnKNR7yPa1kp+DJ4uTIPBCrAuYOVOtuszdC9F4xh55zJ1lOfHDaGtUGnNrT9dWt814Oz6QNPe+v8
8IFAnqvhDcmFkdpb1ULQ8tvFGPLRQ9JBys4yc6lEZS3tykvORr9Pg7h8i6wc+7lB+nYaPsvSHo9x
hI4ntsW67Qb7scM8V0RJj/VMNWguSp90w+zH79v1ZDbeoh4ByjkgNqnc0FUeRnQVSeiTpaDFFzg3
vFSvOtdMpSIYco05bS0G1HvdW2rlT+7b/RL+84tIS7ky7ZWurM8wmOgpM0iGXsM+HRaHPp6ya5wi
S9Qy454mGP4GzMlS1WTXmP4mxJ/EVGGI9hEmDUTJi55pHXm5HYiS7GAh9/G0sPnwgIjrkC80WeRn
J5jnjXr7hRsWXhGjISVuJJCiA0H9Cm8Ttp0E5hUCV9X9W1cm19AJ7viW1AqowcXtgyfqHjfFaBsD
pFhMZMpcAYc8Dn19j7xQ21dhSSRdyHn5H7leN8AupcEk0PvLgWqHd+ZiGNREQUUpxZQy70kr0YL+
GOim3GYjkbmBjCgdB+zrKc3/lTF2XK7MOkaeOA1GiBKz/qPTbJciOllOfZgIxYjcSRGhxzlJehUK
frNfWeFnY/nP8Kde0ip+qVGag5Nfevm8n+EBtQbUdCKSb1kjyHpCU55yHGOKhk8pWqEpYdw3VJ9h
CYURtPITDm1kv6gJTjWxZXarP4qqhE7hdNQ7gSd33nRFwAHWcWwhtomMEQXDc7KMKBjj0P3W9BFh
5cSi7jU2+L2d0BRJwqgUC/+W9+1JtvJaEKwXOtm0mwLerloVGxB8FzSKiCKnYdzSgndmQXNWbhvm
zOuxr75dXbIGe1NAP6Y69Li0n6NYUfgZ06HUYzo0TdcdOp/toi2abTFC8QPgs5pPtqaPENMiOEza
e6TKn56JjphNd+ruDJLbXYXLKp+zQgdiiVC7YlY0aySKlkYUBNgmLaQdAkNqlSbGfRrY8esqQYwQ
zM7cSQJ2YB4vvSfHhYHGMv80Teg7ZWWfzXB4g+0PkMD+LQa4lJHBJm7CWfWMb2M0r5lfPmtFPi6p
0+9Zz3DeM+PdlL0aehvu4NOuato086UUNtLsKim2rt2xL6J9bltINklQ0uXNXuZDJjNpoik7CSW9
6wDwa3a4Ag+xkdBN1zTV3GUe6frMogWEKdXOIw1j1dBlXk+OvCA7/1NJfy0JIBtIeDmUEYkIdE9Y
JKe5f4MVLgQyt6jNE+A5hn4NEKJGWV+iG1wi8TzqH324mlFg7v0e7k3RfdVD8Zp1KmVaSGxSTPzv
awxyUCBCd+NMIRPSl0DX/ZeR2AvwCQzwFN8bYyqbeKif3Di/9tI/ZnmMsoms0GVvXJVdBofIlDvl
wJ2qLVpFiV4fIiK1t35UPMrQ+WVG2ywrp642bfRARntGjM/IMWVwdjWJoDp9sRWg7GtUov2CNHbq
OOeGE97pvcjzbZSXwQ6CIMsH5UQXlqRqFiShiDS59za5k/rVzxSAZ3KJAhLkgrQfN51jPOCwNZeW
I7YVnVYIfw3Pui6PRaF/lYWpyNoWpHDAy15qrFLrWP9wtfZmNA2eMEbArhWBbMvSHplKyt4752xA
SeJxckzov251nv/XNU45XiUHwpjM7Zhh007G7or4gG2rvbQEdjHcvZOHYRDYGO60xHg1jWGT99wI
KUj6Oh8GZr7/RLvUe8ePfrrIfSbwuUjA7OS5W0IC5pQLFawRknCWOHjnaXtxgn7Tp7S9h42ZBO4q
nbsoLRxal6zdrYSvRe8U0O70lDSOvuUy9I65HsS8ZllXvYI2EUi6pzJQm0KSqC3Fo+Ui4fUsdUyy
rlz5HhlnPChlBcaoACSCDUNbtxwBl+faoJ2nayw/iXSnFfipdgGYZZ90j00JpiNgOmHrJ1KnjW/Q
BGP8b9SdyXLlRpZtf6Us55C5o3EAzyzf4Pb9JXlJBoMTGJsg+r7H19eClC9TUlYpU1aTVxpIFhEK
4jaA+/Fz9l57uA9SG7aql6KyVAvG6LgPJve7ORGT4IWvRlQ26yEr93WVQ8uPtf3oH/KUToVd1dsO
0wi6SJbJOv/WqPhk1SzzHpaCnzPA6gRRa1WiUDaTPVpWfxFB212aZXuLA5EcrQlSblRVV+zvxc5w
YbbWQEdsIkAIHKJhnSGPIR0Ux/Q4vIvohHnUZ9mk5z6V6UtbEwnLvPybwisddWO9ja13TSTpEjS0
C6B2ndgEqQZldRV2Su1Yh8+Bl/5ITTKLhV5DoZCKOzs5eyP9F9clajZs0JToCKvoObVLr44IPy4J
bGlqcXYEEU61UdCvsduzg1ObI4xaBkS9YKUjmMJsIdaLUV/LkcNDppvvmu0sArO9Fip5wu0OT8Kx
HhrD4nbXJbsGcy7MgOymZozoDzkgPFv2PlEVB1Uwe3fRcC0rFZDH6Mht+IM0jFuX4OtUNfK+FquI
oxiC2Z8kNnmc1+qNmCaCTtIDDvcic4ETtK8jLcewq/dmKD8+uzx6sor+rinlHUtHiF5APGDxXXZt
BqEUHvVSAiYRpXMuWxjCeTPs9JpS3NDSM0k6X31XLkesWZIUQ+wGzCbQ66yz6GUaMCTFAchhoqfB
NpNotily56CPGorxuHnRR2QfHS3kkuCqnSxwKmZecBZ6+C2nJj70Ff+jiJODn+AFpIgkYJYDrean
e3KAPpv2YfLaH0bLckQ+LblwQ/qcAe0iegfhh9KCBYDSexpfrykLO4pdz1n3dBvbtnqNSg4/fZJb
277hz9AFnXwruUo5kliFQriC3QgX0V31HYVBKnqfj08t+3b4jHqTbrxCVpLgKdDZ3FZMmiiorOFq
WzgopxJ3RBJ9ahXeevpfWCzGEW98uCq0dt9ZfsvQgyPL3AGhiTPugTCQ1u3iOjTxTgVhDe84Kneh
IpJusu4M0pprhDNF05+llV3HIYc3EKhzLotdNMBsQgN0GbAkLGxlfEQ9hQrC/cUU83CVNk/fmOK7
tkY86Ja9D+kWbmnMf8XsPXSYtZ4cu4zGkgddlUBY4Fuy+e5EtBwnywmOaqZkZRT+VnbzgNStG6Q8
w1QtcPPLPRMbansSQRzaUKSafJYyhJeeZOugIPlO5fpWNicO0ihfWP9p+yNCLEbSABpWfL9DOUXy
m3TbNze1irUb0exo9ehbBtO5BUHm9WzieW/1q1Z1z6nueVu4LOkWgddV+FB4PUEvIv8KAGzngXMS
qaNxixVrHMTjBqYTtbrHTemwG9Z2UJ7QMqtnpwdD0ljmC7lk41avDHryercua+0qCgzpQzB9Zkj2
Faq1LSyndBWYGdp5mPdoudH4kbWYHYIM5/R11PDHF+ZITAYTia1Z0JNpKsq/ygOtMrYNrhJBAw1n
bzodmJgThDdkYm+iSl0Y+UgEDwPgRY8xetOA+OJ7fk+VlR2cgd5AnYuFxRiHzA1ismF6dLpHhE3+
vautA7rF8mks/SWpMBtugC0g2+EiTc7ZTTM+C4DgW1sbt1Mzztnit9FyfoR15W/7cuebFLrMKbBH
tGzscCgXYdqFm2h+5Ktiydj/ucMR2qNTnCl4kH3gr6wkBCUSGN/GplJb5dsQrXMcBRHujVXp0Jos
MA90QPaH2v3QKi1aF2N4w2+jbCI0K6TidZQf0rlvihZ8NpAZnJ1CZKnwC9aF3b1UEbPbokxeoyyA
L8LJBfnmPqIddaI6tbp5H/bhuw3k0YmGZcngWeLhfumUT8dGrISU7/CFoD0ZrrM2Clh/psYcCXar
OyeCjNUe6k6/hi3w0iGqXVoBK1lxwHgpdp6GmJqysXb2LO8J6v+ebmCl7bSkfTDSKFmjLFjnqmI+
DijDtd1gGwZ9Ad6meUqN5oXO967q+aGkWHNXzYlJnGiWnjobuK+Xoih2vj/eSq9/i1Puu7pot02d
0nHkvoli6+hC2V2aOicPPbI/q9CFRer84AmZsAtP87FbnrPOvA0p8idVY1SEb/mEdIPmpY/7+iHL
y5YTAaIE3yHxteJ7hvVw9LHAE5iNPie+NoSOU9U+tmH52hmvmRI3Ldc+jJaymDpolhperELDBz5J
XCz8BFy7HzXUGGcI0yXfMTRfTIIdnYY1Kij1w8jYlqu50yf9+gi7OgYEhE0xuIKTpfSqh8vP0k1k
Gi9AU5KVZ40nCm/U11V94T4bbUw6duytsZAgiGxL2qGFeJ4EcYaUagvNYcLdf015d4PB3W8mC357
TMgCpBwpdy3eoIMxrFRGiEDKJ75tEbECCngzSzy6iXcUDoVWOPifaqoYKPkxQ8TxrBmsakWKP65z
8g0olwfummNmjQaJ3Pw21hSmzNlnwHyOF4IYz8Vq36bwxCqrWhpe2ixVDzLE17IjwUz0NrNykxjd
yXCm9hHabVa6jPRHZzpUvjqlnU29NdXsejzJT9iLVthXCbkw0uoHY0EXpTqBYu1BQwd7jYW6N2Vv
n2JdA7M9mgJjvMo3bdw7y1IPiy2asLMoxMABo6MCKESKHGxg/q2CW+UH2ZOddHRhYSSsArZaafXx
I4fN+HH0ureJJ/akNzFhBbmXr0uXxCY9cePHUJVvoyvpKMTdp93l1e3nf4EF/V47OH9+/lUDhXbX
uMzBMpMpmiPMJxbYjjDrPj5Lo1L3MuaDa7l+gadrV8JHZ7ZrACcxSueYJJMO48TRD7mOQKNuJpM2
e5TREC6Dk+cif3EzThGNhcE/DUpJnGF3SkcXWNDYfO/7DDOrh3wnYly90xP22Vxv7D0fhlyiEChv
fo2iQwTZHfOkte8m/bYifWwdWbJc+a7FLCdA54dsCbkF87xzWHm7StT8av4trBcGABRrn/s6+Su2
8bffL4g1LgWGtwlTyC5uteABLkrwYMCGnSoiQn/+FTXPuASjjw8VNcTGtMQnAyp5Fr11C3WJqHZk
+3cyDIJ+angrpfoa07UgP3wK1KaGVgkW6huUWcYTljtcW+m/IaAhiLwU7XOn9FPO/Tw/5bosj6IJ
Dp1up/iaBBN3Nb1Kv4DvQozxUZ8Mf1WavrE1nODmNrH3agWduWxQHW6MBkOV41D20CTPN/Y0B7bL
SzLymUKlU/s2DwkNDTg5JbT/GV8h8K1Tp0Lx4yc4z0MYjp6BqYgM2xl+wo0IgVGaAZu/mI4Nw/St
Z4pqUzewkB1Z7/OSiWrnWiCZex08b9EB/At72Gt+uA503/oaU4WMMafnSoPqSi1lL4LC62mwFidM
LignTU1cR0XqVIQZ3i8MAU2Jz1NPZtKeIuhPUL3dnOSsD1b1WqfayfWGzwGN5d1Yu9Wd7XiPqdMu
CEo0vgVO/zQKijWCY8JNIUCd1deuGj1a1sSVWca3SHc0vD/dfav16bVPXjykTEwA0YxmzDYJi0Au
EoJgq7HVGzPq3/bAcooGX/LQNvw1CMvkizsuhWISrxsXOgPtFOdKp8QGpUVeT20wsfELG0+5U09L
1yAXHrNts7MtYkJABaPJAVG69LoANb3S7B2fO6HjCRNGh7j5sR6hjP981rNjPIIeIWtqzsEs57kv
y7t5Y7jPC5uCB7hUJh7aUN9Jt5or6uiTo1mDEIwa2y9uPss30lZ3S3MYEikz/LEUjMewk014TJDf
9BYhBio4oiaQp6yJFd3rgFkIThBYpfrF9yoSkYhGWMcEc61c4bt30P29/aQHCJHwL69i29IYztfd
Y8dZcIfzjSGE2lp6t8wHWB8yAhbX60ijfRKcbilUEGW8DW1Uf7UhyuhMK/FEoYZFAhdc2jZxlhE5
ihvy7FDMiHA6BoELduUtI/SB0xoGaNWyvBIyiRLI85+GsfIOaO6GO6sF7ZhW2H1z1d/4ktw7WiL+
GckGfvvmMqK0eXS1SLspdQh4j0Vu+2+BH1rLhEmXD6PumuEb4MbECw9yh8yAhp5p15A3Z7BNdQHP
jumExqqm/3xt8zjYRgIfj6eaeycxw1NXTi/IFtTVawWOSNvX0VHDs/US7CxyzlAYZfntlxdi0lkL
uhxitz8u49EXJ5ovPlo55eLTMbJNG4SvVc3wkNRMKIAAaONNS/vk0sAquQhUv12PLYVyAb0NU/j5
Mwjg3K4JElmo2TGJoqG4j2hihcg8r4Pt7H3kYQR52dUejCdLi+0mO1NyMrYkEReZ9lCYOQfjli3K
jnEBrWO/ZQJP2QfA6ns2Rdqj8papNcvwXZHRvNVppKTdezFSwxjTPHOLv8cR5/TYm7yjgxWXsnq4
i2t8GD+/xEY20eLPq4L/Db3vvycc/t+kChYIZhEx/ZE0+IZC8Te64L//nV/Ewbb7kyl4egUqdkOg
kDf/8h/9j7r5619s5yfbkkq49EB0enfznxCtOAuADWTDjhL8oySLsLTU37XB/JFwbEUKriukoZDz
/RltsLRQGRf/kAZrujRtE56H/J0kuPd8M1UNJaBfxfqO/L9yCyxGbmOfFcqNSmvLiCTZUkNRulRk
brd+WG15E+2y8FFYRh2SunDSnhvHorGqgtfMyF4L3c4fp0ZG3/JOZ6XFz89yy3ojLaagMF3sReXU
ajeYrb+MtAQSvwjGHHQMgdIJystL2/Upqay1d6BXYHzB30sJ22UThuuqs2VUqn8f+0Yc2gyRBtEE
Yg2sMwD21unLXtddcEA9kImou2A8ICaVPeXB4XRAf5TSdKXQakP8rFhk7DQ/DXaunstQB0EYA5ga
7MGd0/bcTeES56ayadi7Gs0TYeCx0SK3ueUBJrxAL8fn0B1AWoTB+APCZbvBxQfmycn6ZSYShToW
95bFkGDX0z/YaR3GM2TaLEAejdUuGvOvnHiLDuSbMwp6dpYEDj6iss1JkqawBrrYKJkhFQWCiIwq
BGhc+Q+JacHQNLJzP7W46ocSq2/r98mOYhhJAyzRT4IF0tcEB/0DtdO4VRRB58wgDnkg1uREDGa/
iZGSbhy62YfRJcBC6S/oE4O1rINxaZkt0akNNYzrEeI5mmYOSLWCT5ZqI+mjg/0i++ExKKMt/YNZ
542AGGnTKW3SaWmx0YAMNtWuM5IzX+ewBwWJq1TEZ08Wm8rPz63pTRuzJepcC61mUVd0B9opQdeN
nHlpAZVjJ+urU9tk8b2qGiasNVpeF8Pga20QpI5b1DigASJoDl/HrvNE8dzZfXHrurRbBX5rH8uY
5jaoAcLoJC0I/JBDzxE8rJ5RH7YzLqBem5pKd26qJ9/+/IL5762G//Wy+v+hQ8Jg4fjvDRK4ftvs
M/z1Qjj/hV+WQEP85Ji2rTu27uomRxwW1F+WQN35CdOEYbqKBZBazcE58bclUNN/MqSUeB9MVyry
SoT8+xqomT+ZysJnoRyl2y7ppX9uETQcftavVkFHSqHzowycE8qGWD6vt782SPACqojN/Dlz3pw4
egfy5mJINM9WVd3nNeHvvuW/TA2aqjH2diSt2n79YGANepr9pMJTDxwkDKQA7Osc6bU+P3FUwG9B
fwM9BH2EIX93mTViRTtPMaHPVVi95066TzlilR36myqN78e02Ga6BmspRSSc5xN2Cjj6alL0pkb7
eSjyq49OBDdqf53S6iDHCDO8MSCnrjlau169SUIaLeTOmcuZpr1Gyf8o3ekqnAzVU9HGR38napLG
dK/bFllqrkgCODYp3YMSGFocT1soF/TGCpls2o5cGs1ttxoGpUMWymd9MAB6g7zyqN4MVGleQvMl
yqa7TNX9SrSSlB11bILpvhPyJvr6aAakFg39sEuIHBoGotPQcHzGsfEsUds2Fn0908Q8WBOJ7TbB
qidtDhh31y6a1EI+jT++RsuDuLs/JfDhiUXHRTxnbre1/GZI82wDGyE3xi9Q3XTmhrg/69rRFItF
8UBeNgnvNDf1JHOZpVr6MsnxySZqNJC+WYC+7a8oEoymdOd77qHxrnxzrRK6PJWPSd7nDesInlzE
6tvA7YAdBMNn8VkVnrWlo7eMFCwF3vSOmpSmclYyPkkBJFuEcmCRAIUQVeMmFf5eQbfdF7px4PQK
xsofGNmF/qEum52HkXedMKtajUBSivFidS2sok5D/ADPtff6JfaWaYlWvV5xUAYvl22ztGZIb39K
W7/rMZ+sE2P8qkdMo2k2vMiEgXXK4Tpy11Pv/UDRfXB3kTe1eHRqMlwTXCfBe+BHl37invJGA/lj
QiWMhmZVt8krd1J9mAAkX6JpOMRtA4bZvg+GiIEo6QlCy6KtCzBw0VCNe17zxDp+NeDc6zmAdubu
hbYSX2lcPIVB/L1B4k7EIbMuD8CZ76cl0n541nrVb5Ewo6pqnIMVji+jPs0yjQe3HdUebMtmssM7
/G7Dhtiu2+RGx2w0x42lNecwRF9uT5deS4u9r5iuaLZ7IQ3ne+RlDwF2T0cHFGorfT1EH27MOV6a
/fOAkW+VTdnaGGw09crIdt4QvbtRR5s1Qj1CTCl+fdKK1rmrifXgaWKHI/Mcw2yrItDrPcPfpVO4
H1UQNZecfjW5OjWo0OkcxOIBlbbgFJl9JU0n1nExPSa001d5OoctVfVrjPF4kTo10kMvRGatQH6l
KXEbEOyX9kAQgtuZyHAg7C/1uqqJi9W+pSm3YVc1M4GFVSW213YZAt1SPpltXvqtsFkHIMI6TB0u
dZvSHO2qV4he9/GXM5j1Kk6wUxuWDvayUvo1NZjytma4jazmCBrvOyyDyrHaJ9cPjgGqJCSyimdy
3I+MAc+RVi3x/g/ENKLoYuAw+N9qGCfrXLsxsG1WegJlxo/Nbaai+kqaqV2EI7UkZHUH/w9yT+8m
+0uYIgYtUNtkJa5vHTBxabw0tQIKQCwvtVe7KUJixJ2sXGNamN371dOA64weS+mAQRnpfUdRxKug
y+y2BeuH46pl2cfwCKy4WOUw5FBQ56wABUIxj/E0aReHImppvBE2slBlixN2AkDXp9jiMBCEkiG3
JQkGaCvjUCfe1guGYymsbtbvkPniS5hDaHPNJD6Pun8WQwFlwnS+Ik+buYTr0hqQZGXxITTkxZ1C
GqB55zKrp4/muc/uoB00Q9wB+4X3kPxgVPfDy2hHZl7yDakhbOj6pKr6LpAZz6NOr8CMkDMP0HX0
eA5pdOif8W6/k2cv4IcH7c6v7HVYmcHZGLOX2mHO7Bp0dhBTaNtK0RSSk3os/HYemXwFKRkbEgbQ
wjgEaetsc5S0iL+d+0HIZhP0EE5MiJm+t2x0mHdmqy5Yu+CgHGGrL/WM5rkYkq1tlKfMiE5+nT/S
tmx2QY1adHC/4ppYbg35AKddkwV/NlAwftHEJarYULo0fEk7mitDQBaPYbwOSt6z0uybWaBLevvU
85WWlqld2jTAmZYmVy1BdweF4c1oD6oUL4ZALFUiK8VkeCgH7y0cA4aOhYWPNjXIQ1P07w3zFHYd
IEOmWdEI5L/M0fdVrb5z9S+9YngkBfSBQRXbAcmRw1A4mmwo/Y2zVWP6wBj+OpZ6vB6bHhx49awz
aWSVD5192TIyHJL6mzLtR87m/s6y3KVeFIfUi7mZJKId8eTHPLWwxpnUmunOdPaFJl3cRVdJVgr3
3tTvrInMoK5dNb1lbadebjTBs4PoJ7MpgOEOCVbhjOyWuWUSvU7kqKxwBSFgaJFuGMIENVF2txKO
wc7WYcCaE+k2kxcPe7qKS2IWDZUldymJ7LLP1L3fOCgsBp8cBgz0GIhnS49z0q1Y20GSLGgqm7cu
B/JfNnV2wtRhLXSSqwTnphfwS30QrzO7Vvuq5JCjm+NFS2lF0zHfJhEqOM4ioOiykTpn5DxWbCWK
GSwTfH2yJz0Hd7/BSH01oht0p1StNPHUDMQ/WlN2jdXMws/J83Wu+Uj0io1dj/3suUfUvwZSAkxr
erHK8AVW4icZlv7C1MYvDehsmKF3R3SVBhOatwBqP/jjHV2srw589aJ1JKlsPPagLTO0qP6LlkDe
sOIf9K1XOqvteWitF5JBqu3Y6zvmQD0bHrjjflAYiuKjSzNsGZGsuM6nlrNbZiSnuiVbWpbePUUr
xrpin7veInbB2sO32fqZvzVE+6iDhx81cgYjXaAxs8SqsPoc2LPyViPQE132zgbRBdLwmblTe/md
m3GjNaX+JMmyS51yM8noNnCbjll9SgkRs8grvpt2XSuD1VCRfyNNXrhyqCs1YZNN1yyI6R7P6D82
WFTrjd7k+0BHQw6TRhyDdz8ntmqiqt23PmTDAVG9F2jjMhqQ65pRuI9dok1jjaP9IJ68EHUVaDZo
4TlZBAYZtDhI1macvjkIgyIJLC8ayobtG46PnIZ0VZfYBUhXnrEZ2towzWlDLMlrG1Szd0LSzmXQ
JQP3Oxy+dMjZHkq+TsTHWxjO9ihbhg6hWLexU20HAOdZKEAR5D0Io0lHGIxqLBywrNbhLQnLaNln
g8SrZwSHkgLKMmnw2V1QMMMRP0SMHTep7h3Uh9Rt8SrhM1kp34ipTdlsG7YBmK2yWVkVgS56EoqF
A6lV5ca9FdXIdwgihwciKT0bmsPue2MUPFA6g1KzemiGcq1VMEWQ8C/Lgn0kbnxUxBGpCAPy00Gi
vc5l/dEZeHX90kBA/UTb+ofPKGcno/axMOTRiqtbYlW3qM6f4PnLDe+BdoOtbsSAFBtJXQPXBCS0
sldFVPvzno+bLd02rcqX0CTmDao7hbp3sJigFn0CkpwNwiqAOGoVCevAEjTWMwZCtLGF7pdbDUQn
y5C26crmI+jCIz9lHeCwufgmjl0nKcgfJuYXMXWyi91h7Qv/u+sSJaJa/aTPML/AT6td2BrVEtzu
ncfkf0OhjVdbBWi7zBQlUYFdBYVTBTEOgRH2ARwHhenczMg5o1XoV5KzRmy35NjkDWNtQ0isR+8s
EZdRKdTuUU7PBn5rRrISDYcXBMCEqxPzB9+c7CYNaaLJ0uco977Pk1dfjy+eNJotmhCWWQ+kTvLe
kuShVygKJWLYs37wxRI297WLyyOVxne6MsPaDJsHnRbRErpkR2A54weOSSHlFE2hoMJk1l4ZkTEI
0YJxa04k44TDDUvym9PKYoU8L8i7R99mKdJoNLCS30HVgdbQ1sDT2/rTRdeyGBUjq0HvfrTR8Kbl
vQHO1z7ObTKcbpwhsdYseVx9PIuzVInUZ9JwjoTqMEPodY4/Ge4gZPKPxJfwPSqIKNOXNFpv40/N
kawP2D82oR8Etq1q3Kcr9o9Vk7Q6QxNmDu1D2lf6MjZ+5FpmEIwBR1tV4ZNO6Nwis/OtFwXXuOWr
6WyTSAELNNEKX4wku21k5BT1iG47f1N6zUEULPld/sDkGnu6yRTen7KLHDC3GLqxjmF12RlYjKya
1onCgYzjkCJtii5VDgFqLAbi+lKkWzWO5wn2GiKO/QhMb3SHQyLZpYn+WebqwamGGm2E/VhaPGO9
RYGAIJkhfoy3octAKgW2CbkB+ZHrAoIOg/Zkt/IURU/4U+plZpnPmgFiOLNRyLrQo7BghheNRcxq
k/t+xH42NKTClzod9wzT+ILWVxqbQFkjorUnMsWn0Nz3EYblsW0HblB5TCKcuVH5amJYHfrpGhjB
3jNAm8WzpZRbfSUtEMCiY5DTKP3YIIhD+UM7MSj0hS7DF6c+Gp3gTKq8fj3kzl3gaCksKXEnbOdA
7wzBaEzgtDsewIc0S48vZl3Z8Hbr0QVRdbHLvl7ZTgBqm91x0kvuOhI63PbYIq/wYVYReMmihFRO
hcgw9NnKNIoVQLV9kDAu6Ls7O+iqpaM/paAacH5+pVDe2vymeLCbESd3yli2QeeTZ9whFdlPA04P
Z+RWzCwQVuiHliOTDeYd3viawGaZrz4LNBgrPRVR+EkKBT7MtCcIlPHYIhIg6ex7PyGWRev2RQlD
BuO6HafWLukADHdCZ8Rhm+vB1j9iQCsUuge0/lSKaiZTgiEtrfTRS2IylMvuyXeLZg1F8Sxq5y30
An2j0hdhgRyKnkrDLtZdFF5l0m4ii3aOHmNR00jkuCuHiYFfRTCvH6UcpBh0leqDumcnZfYdoi/a
ZgtS1yRoLrPrd9RirjhMbpqsJi/E0sPKgEJxgXKYSCZyImbNEX5OwHcS5QLaohjVh71Rkqlwj9/a
qMJt1Rv4yHG4Lwag3BsZly+NHd1Hqb3hZZyNqbqUer0vg+gC3ei+xvc2mfVn1UEPC0a1c3N5xfh6
D+QI2nCYvJZN9WlRZ4s3JWq6xL568Ce1LrzhMc1AZ4yfRuR+tilKe8QO63oo370A05eutqKbvpIe
62KPQ7BLiqPp9FcbC2NZxY9waE59U29wjD8VTfLSq/LIlPs+qcRX1dSfIcwigF24xNAB//wTgtc6
poFsTF9GqLAKE/OpVfVzFMW0wlGhtBorgOuvROlfQgIfMcR9NCk0pMgKLpkgiZaXoAl33ccREeMJ
4HTOyWaGO6S81Ro2YBeuWCRpP5BcF9OqKkgordVssiiJ7IWqbkiySFIu3Az9xtYutjYg0ADcK3Xz
lnXWfWcll8IKXjtGgcs8aqA2FTSNZP2ECODY9QkwRi5qKL8B0Ar5stvGdXeXTgR0x+OjxuIbVF+m
G12cnrWngFDX0UkpuldLh5qCUWwZuNaDXnaP87vAV83dSnFX41maqg6YXnqfhmiDSEpmCrqqlcM4
/sPkuN0M9ZPbOCkGIR5Vg69Cj+PrBLCJ8LA5czR/Nf2SJ9vbKSe4bzH64E5+82K17iY+Vq22Hub3
W9WAf73wgqjqlSOwAUmFE3ZQuG9JGG6Uj3pzID7V0/mOREzEA9W5TU2xGDtk+R6wxxH0V4BqoG20
b6X1PCbl0USPzxPOdtb7LGqlhXkdEWWb+Zeo82LKtfw68GQFAWHg4PHo5SGNq+Wzr0PnHpEML0ck
QvVg3Jt9qRZNXzxjLkqZ5Pi4BNQxFum7HgTrdAgvJGbIpfJROrn5CQHlqR679xohIAr7Ri6nsToi
cVu1STOuctvCFerhnNSOZppeShecvltjE+IGMxxSIEYLRe3A6j5jaXSHyjQoekCHw3rooUOIIh62
5FetLOxTwhi+OJ5t4qF7JAAOP3p4mN5Gxc6Mjfaah/LUCfFF4OZHnIO6gTAFYV3PYdb34SUz+aBL
I7o10XQpI4vdiE+iKwIOh6zFZU+nz6NRXLJb5EEv0WYHB5MJDPvaG2zeH/PXZ7vZe2/waRexfzCx
3lY1lYA9lK9wNzdeyBjb9pvnNqogrhfimxFxXKU7MBXDlVtxoMbVH3rdI0B4OjVkKuxUEr96/bhs
LOtMWs4La9OAaYLx0FLlY3oYRXosW8d+dVeeHwPolvqVRy2ilcLrbNttKirutZQLlkZ7SVJCbYf+
q5gNiQJn9lLLbo41vpRm9FBK7H9WybxdR1GUaFqx0mjBLEvXJAQgoQAqCiZtnQGumtDi0YqK9Z8f
uvzX45SP4f985MVIQE7Q/N9/by7zv2hKDdfij0Yzt7c0/w256uf//2/kKrajnxB4QmCydUMZEOL/
32gGVL/+E7MaYUioO8Lmv/+YzUjjJ9NwmT3rgiG0qdtMdOocxddf/6JJ8ydOJ/yxwzndgV/1p+bT
4jeDGeXO4CrHUbRRHMZEvJbfDmY4wuWjptTw2Jm4rYY6X7dVt4tKefbMfo6cIN5PPfc9hQ6Nz6df
fVB3v0zB/yNr07s8zJr6r3+RTOB/NRb656vPf/4rbtZgdLKcmEM/uvUusr+LiATOyj/M4EXCGoe8
OWmELvRew3QT+ASuYtrH8ITi7b94Ib+dT/3zC/ndtL71Cl0HMzA8Glc8netkQzHVHdqVuRE7/Ef/
4mrzh/oPTQBXcwzDlLYtdGExEptvil+/7bASWRl10/gY7Z2DXCE/uzU77Wws9UW6Yciy+xfX+6eP
+XfXg8X26+vVRQAKT+d6Fu9OrqA1LPLt+N38AHa3EEfvUh7/+Irzx/VHb/B3dxWs7ExZZj89Tlh0
HeYliJYsJml/fJWfb84/uszvbh9dMJaPvW587JdAuhfmmprA3ANr2Y6r+tp/k/v/4QV/d5sgASPU
ZeKC6tydQBetkBAsWJa/8BYucUr/qzc4j0X/6A3+bmxaCrdlowrmG6XZIxpfo3jeenu1opd/lUtj
be76o/cvrvrLQ/9Hl2X1+fX9MjoDmVsmjyWE7o8KdtDKjQ2UBZ0Lg0Vb+mZw5DhNAJAA00r0xI1J
85v00GDplbWGC3wn64EsMiruirKrbMA/hkhgma2s8Ub9GMlsFSBKAjvbod1Z4zCjFWtC6sUYfDR8
+2qhR8U2mTw4xA5Hbfst1eonqoVyUbWcylQgtkbvJhhGq48uq55Fau6VsBh4Oa9ZWe0qOb2F7gR7
pCzeC68+5Xb+gjJXrPVaEaI94KepGSelEbkhcfSQKszXWtoyAbOLnQD1fE4H11+iQKHnEXzYtjyk
RnmuW/MpN7xDlqk7PS0ubmmdglGnDzCdiSh/YR9+QZISoE71mG4FOCyYoTp2+un63oc9F3KDVr9F
tfelJLIdDl4jHS21D7CvUm3Q444ja6MCCGxOUF/IocbGZxakpuXJPtRgR9WzHjkLg30LbgUbrrPK
fCYERJ9+lH2FUMc3GETH4PCryllWjk40bklIotPH/XLskGsMafkU/Sd3Z7LcSJal51cJy5W0cJjP
g5myzYoAOAYZEzOisjYwRhAJgAAxOsaVXkNrrbTQTm9Qb6In0Xd8IP06UWQGLrL7qr3MujoCUQ7c
6dwz/P9/QlIMqWu/d8eb35Zb/zR5XEIEmIKwTSGjTOkOvyNPZj30L7bT2T/csfXpgcI4qjiz23g9
/7SzUBifLeafIKi/D5b0dhgl83ZkEVUuvf7vImu6zqOjLw+r9BrS3Q8GP0F/fXaZAJZm+qcf+jNP
dONHzY2PxzNIvfPZZPtl6a7eT6H6PHQm3S3KQ50rFiLt97qD1PowT7mdEJKaErr7IdKBI+Jziz49
a9Jt3rZzMd34X3rr7TU9ASaI/bkfhs4awzoYL9GCmN70xyjCwfXqDh3Kj51Z2IPyGfyxplaIkYKZ
H/X79m8JWXyypdHqmzX3ID8GhN/jIbw54MctsGgDul3CBwkia3i2Rnan1dkgDDubQiud25PlCar2
BIWLeNSKwSG1HqSt1oLizunsEb3zDjJ4lzT7PHtIhp8Q3j6n68TvUDxmzf7M/TCZJ1ehN/kaO9H7
URSexX10qXcR6RUY4TBhkuauY12MZ+i9I1L+DRT/FZ3WaLxgw9uabwYXHT+6Rpo5uuhNXfhA7o7q
WpBKaopOVqjFNydkJtqbOQJmXvwlCOlQNARKaU2m5+NgibfekWzPpd0hk/8wcGEv+h86fdI/EHtQ
1Vos3lM9+w0685SsFXWTTq/3YRaPvi57vZBYJLwP6bxCrb493ay/JyFFq94W0P1i2b+IaR5tgX4H
2HC+iFZBc2rvkMRZIkU4psQ7CpyuayOhOF+fe1MkTta9qD21YqmV9CwaOkzRYIa8Rc95JBq31uxu
KmTsyLufefb7JYU5momCZ3tEOK8/efz71l53VwmpYpr7/l0wd7IcXx/S1WNrHkVe+zFIvy5s12+l
S68bpFB8x4nQ4p3Oh3Vv9xXe5W2yCmmTsnrcwQ1BlYZFGP5jYS3vrNnu26IDkHeIRtCVs1ndzBbD
3zpwtkCQU8PtPRJ79MGxLmzkg+eD8Q2YY7gdgKQ+jGyabHtEnvbjMP3yxhX11l0veMSKSzVJUK2I
Xbky3q9aVE6/zZpWk7D4y+xi3hy2kov+G77T3rvedRwPmGWMs4qzXP3C4SOd+5Zr8GpTH3VLL3Sv
13SRWNBw642RvXBVxYsBbuKD8UTpNfDULxpso8jaPcw3t3DsEaq8stffPTbXRjrv9R7PEJtEXOps
Cyb8jS8W9+jFdVj54pqbsRyCB/asAa21Lp3T9VnvEq73aXIGJog7/63bt6YlWziHlW+r+RjhBmxl
OnHs20Ubjljr4XT1MbwcX4R3vRu32W+OWpPr0aI5bKbt2QU0U/dk/nl+k971msPTXmt5+fht9u2N
8b818TUvZLhyYbOk/KKHC1r0nDjn8/PgzGnbV9FbM/3CDa8tcd3x2NIlGRng3a196Z32m5MubYfO
kkuqvef+zeuj2rtt6eAUQUcNwLnVpnmxcAYRfPoNDZm+LcOPC9wZp/P59e/Y76DGwI6cwANo7Ncc
/Y4N3Wax2W5u/TPCiub0tHMxb1PhwtHHVLWWbwUW+3Zq6CFH7HsR8aFXGxQ6V/POmkLdLUzjFmp6
zV57eAbx4WzS2p57b3nDcrLr56L6bbV9YVNfArYm3/Zh1QovH373v0bnKGaeO5/JB4cn5JBO198G
JLfPgDW8sVfcfbuy+u21vRLSxnML9nhzO3ofXsLya0c3o9/nt84J12grvI0+kXpFhO2DfUWTuvTE
vX59beXQvxi8Txs28ONemDi1pV0kqKfZqwfndgjEKl2hiLp9a/fsOw1h5StktSumvO9NwY4Phg4j
XL1Hwv5q2n68pe/RyaD11my+NZqabfVW4IV69Je5dRboNAyBEJw89npvBBZ790tlPPIjKuPpLN2Y
OtbAuaXFCMWcnr2ASRtdOIvV4qwPmj1ZU2ObIMR0klru8vT19XJkN75YsIALCkRa4Npubb/Q+QjX
Lky32NXHm7A5OvUh5nWnbeuT17bPqRVdj84o4f/2xtfuXcTK19buY5qD2Wu6HNvEqGhQNtFfvOqc
J2fj9vjMemuIskqvDbF2FTvxdhENkBnmu5A9SE4Hn1YnP8Z052nOTzpX07P4jQWV3/7K93lyRCsL
ulp3tp1oNnJufaSbm+l0DBXv8ZvjLi9GqzXdYtKV8OM+vT6jb31p7eCte/HYerRYx2jmNW2KfOH2
4yy4CeajZgpCElH/178vO8mvjbJ2DL3+dNKxd9vtLUKleFTOVe96fdo/nzYH8Ive+C4x0K99V+0c
Tnv91RYxF+d2c+qc+u0pKYbhdcSV4ZFg6F9CQrh4M6mx9+w/71Cvdiz7iT+N1nTVuE1/EIt+DZu7
k05r1zuxP1BsON1d906tt1y5/WvoA5AGzIAJrX0l7e6RxANMy+WLWHULMFx7cy5NVi7GV3HLP1m3
Zhhwkm+Yusn3N+ZYDvrLOX7+8tolOU/XaRphDrgkZ19x7PGuWoiG9k7meFTjP5ym3cI6fSF99PH1
b3bd/Tbo+avl8+qBWcHA3ng757afbP+gbRCV+x0Nkbd0L05aWMX4xPLQslr0QIwtgWSG0RrlOWrL
VI2CL8HOac/GGypFKeIKsLG3zd06iu97FtJOm8E/lsHj9bbfv+zHczg21vl65l3YfXRLwnB5tXU7
KGhNbx9pcDefIiWFrsL2bNxH1XveERRULzjtJx3K5WCQLmIXIVtAAklrRIOfs6mDFNpqF4CzWU0R
nRxD03ch4SUpOAi730OXwae71SOdrf4YLG2vNR+BkJ1MroYj3wdeOV5sWst00DujMpfAG3I+wfN9
D+bg68K1/h7SpBko281o3eE2WCZ+e0iBEhL4xP6wGqTja2c1Ym+MVmBc+lxPHhH60n74uKGHL8WO
h/A0CIefOh5VqO1E8M9x9N3e0sTRW5GOGMIEbJFQ6UYwIk8eUaigX4vAEaNF2kKM7O90jZqC9pnR
MHbrwAhNFv5Fj74D7fnARnjD9u+tDoC55QYq/zagDc42smgivHK+TSaj32n4+r5HS9T2g0+nzmjx
4AKwT+mr10MU62G7uBxuodM8gCqcjkEVjx4/jEbR9bqDYPR6tEDOLBwhBNAJ15erBZwbP10nYNx3
XisdjIZ0bQabjNIxnU8m6Ge4y+Q2XdBMamsHZ5FgPYId/2Doka9PO+FXmvX8kWytr84MOMYmcJb3
4yW5ERIGD61tOl22e0Bwf6yDcHw+2KQPACGTBfLUKdzK9TdUce87SOK1x0HnfrVyLukYc52miEP1
gV1txwMwNsP+N4rr51BV36ck/1ApBRw4c4bWSa+/S29Wg8G51aMiOHIhVYe9Dh1ck4/wdelN36Mt
8AxVwQX38AmoYODFCwL2/obeD8F4eRa7W+Br7pjsXmeUnKTLxbqN8j2e7KxD5yrka1i8Ic2a+zZ0
6JRkX+RsnPbYHy5B90GmIhcwP+/3p+Ob6XxDbgcczilyJe3dLKUi7iH9R3tlMhRrUMreikqwBVix
6czIycFX25ysPDKTHSul7QsAkBECRRE5xpNo2Xk4c4WwshO9QGtAAJ+uPs176x/DeJbCKhbK7XJI
Bzdv8nEYIAUz73wc4ra528H1Itr9Pgvpvgp03wFnubod9wEbu/R33sHvgG06AJaIvv9sQinwdXuz
N/yIbMpOHpS6gHamqrlxd/N1am22Ng6kc4pu+DkNIlGFbcLkJh6YnXfuXv/CffaNekZEupeYKqCe
q35hf9RBJarPF6INRmuIZp/W3xcguD5tcX0mlzRebiEB0UJEsXexas9vgGCc2af+adrst99yaR25
l2t23sfRC0kWUN5ypGtM1djSKnBtgyTxGD2eV3t3DgeQsL3XBN/0Zqp+zyVa/bLsx1Qs+7z3GCSr
ZObezkGWDyzAVM5b99be8ZABSbwgcNwgrq1m7OzgfYTB7nbe2jaRWW/Omrvz8GJ9Gp76V9FFtpR/
QaOiD9Pu+Es673bT67vp/wetiPBF/jXP7m/j+8l8zrbvjtNBur24//UX/n1ezHUaUWx7cYLFT+j+
kIV8Oc0ONrHrkpdIfCHLebGL21bQ7Hy3wcmLiBPhOWcV4KdKLh/5CEDIixypDLvBT1VyfTUgpoYM
Vw+0DeF/AqvZ9WtOlZuMrdSfI34zs95vRp0JvXARRqSS7CPxR+6aOAuQwmA8AXi1BPYyBzMaLC4j
azX41NmJCsIoPX9YuG3abF/6AX0AgFS8f5iDz51PQ0jLI8T5yNL2er2r2JpNScBxnsCjRf46BjFB
z24PMFrTCtwB6WUf6Z9gd033FeIsRF7AOyXYhM3qB6iHf2CAvyc7WvsEX1fW9lNnOlrBfHhEpy1Z
hwANkS/qnUxsf0hHl5sOyMQm1A/pGb6xP4Fqu5+j8GX57tk49JGFSDbN9fwH1Ij364czG9SXHSI+
C5P402qJZl9nNker7tFq0pLwcs29N4XJdAMfottJYAdO8DwnPR9lZ8ATq5EVXg9nNFwE7dmcW3Qm
SFwAHa47QQ0CjhzXw2NzaC1pwxJvzraD8fehFVtnVK8ezzfx9vNofG/TrPi959HHb7Ket5P1hqRZ
aF1tF+BhRr/RkdG+6e3Q1X+EXoiwyhLa2f2m04Og4Pda8w3abP0HxEX7gNuH6/Rq7vhXZJfO59EG
6lFvOW5DvG6nncUlc0IicD3vtQeR93UQA1EKOq0p03UyDFA/3gI1GdiTz8lu8tFB1Hb+Rwee03i9
9BGYXD7wD2jcuBgEfyw7wMEpVVzQnHjdfFjS4WXmBgE9j9YA49wRNRfQ+ZETnOBi7C53q3icl4x/
yuCYjC4pBtK6S+/amW34tOzOt5+78PRSeqwBgel1J/JpBna4nRz2j15/UWGVbrfT7q+//Jgsx4C7
P3epOo+rBsvh1lUsXPaLsp/72gtGd1i85T1vdsMG7dQwJWGATePBBI4m417xcWA3AogFoYOwQvZg
7fi+ygT9qyl4fXT5XL7+b14bQPfJZL8A7PzsDHh+I8GK21QrnoZYmQHPazg+EbPtZBoSYHRMmwHH
zxelti1/YhP4qGfYEbRyeODZgztSmQIH2Y0YrnloE8OatfoOkCi9AxC4Ddn94K+8/ADgOtbGbts0
FYwNHHvo1B2cn938vtNgW9NU0Xf2jd7FD0KDhSRG8SmTY9gG0LaAoqjADnADVGOyR7WAmAcRmsEd
LB7jLKAjsZ7WJRAJAhFZiMgrxlg7/8xBgA0MQ0Bs8hhnAnVvQd9uiCfthlx02cMLK0bA9xshDn3o
20k+QcbtAfav5h4IvAadw0Cb7r8DkBAhxucSdPIZMHATiOuidQy8mKuesI+C/NMyV3aBywwFbiyM
IeOsYG6XD/cALAbnhMCMSB7lY+eMV8eOBUgQncmQGIbdAAKY1lr3IGkkjkd7WzhI2aOO3cE4kAoI
i/1lkO8b6jp+TtDwSUiw39UhWyFQdrSmMfjFdjDP4mlf/Bh9dLpQpStdH/XitzyaSqN/iE3Md4V5
156nu/PRfiJ/5NlPvi9ObuXUO/APQjDrSOvlttWgvS/8Aq1T70cNknUsrq9e9oyZ85DEMfm60hoY
ZvEc0oFaYw8l5vUdSrLq2C2HK9AOOBXEQ/lj2lUX6I7dctyGa+PO4tE9LXBl0+PsubHnQqWKnnxB
s9ZfqvZay+/i8JM1QBZTOe6JTRxAtBcERRxgXsgbaq++a8vy+g65+32rH2AVIiSEA2SOzDwA7F3N
5becBphaJFRFqLSy84mEqaBRp6A3hKGWL9H1eLykEcbInZPqUsZuRcxJjIf7dBXmd6tBN16su+5+
yG1OgBP4EInkUaeAElUQ0w7ELk2/cckel7KZnuUTX56dDxXy+XKvnADxe+2Y6A+wsGkXn+7qow8q
h5ocR774iZrodFEPJftf+vsGxvconmKzdQ2ARa4bFiZXQBHk2+opoDTbSPyYMB8YgTzGJbtYIs1T
gCxFI8hMgdjTyv5HEJssOAFhEVObZP10szuU4Elg4dR5e+s8PuEeoWD8VAYyLsnzkpv+s9l+C645
KlZgSuQYVdY9I6jDtXHcIqo2aOHhTWtud5eIzgUwAe09O9G1ZAcOP96eI4c+t4zGxbq+7gx4nPeA
9C6DLIy/svwACpDPh3FVuFcmrX6Q29/DU5uir+B6XuIXx762+o4dN6j9hK4rogxmBXqOflYfdwc/
D3RevvMldqie+0TSfDEqtUX1X5wC0+ZA1/Bz2VHfl7T9/uo2KQ/0OiJBp2ePedtAaApaAb9lN3Dq
qWEVp1/+S9kIkumzqX+CacttjUEmgJZX+sOnbgXAATxf8agVzshr2Lh7ThwWFQDjJkEQgFpbgKxX
5JDWQGNBXXmbXKCDSj8lYNPOvls43xrGX5x5Qlqon0+Hu2L/8He4HChsk/E0bvCSl9ZacsAdwMEp
6vt7Bx/m9UwEaoxzeCCYa46dRLafEOIhq/QvPZ6QlmautMkw68YL89TD4Zue/B7+ToQya+22p38S
KAbifxDM2WPcpte19FlND+i1zU2WPeyjynmn5kNHEjew4QqYOQFcQpo7H7wSelP0cyngTLUsnxXE
DYjGYVzmv4uMikEXfqQ7BZS1E/J7Hj69svweSV6eMKComz3mxfiC5Ncy+iS4ie4B8UjfncrWt5Kk
gYPjQSYpNkaeSTNo3eUXa40dEAsSetC+89XNcnfVKYiB+mHxoxiCUPYYl+QlT6E5B6Tw8GeoakvJ
vjJ4UgAJxx4+fDE5xi2/6+pe+gC4SG9R2N2f6IkE6QlX7QnukH+fQSdAO9IBqs3Vh5P/orwF2AXN
HhtnMF9/465+2pMdYevTGc0lnZUfbzXGpcTnkd31UegsHvNKfLouP4G+JDFDepJVBlkxAw6Ab/4F
95+pHlCZh9Pwf4nqyPjBtqN5V/aw2StzQLY7aBBieCR9zbsB4twpOXz4RPpUr2g9FamRPtppDZRn
2RoltMG4wQe6/n/ECCWZWQAYYG4oK495pMZJus/AMkd+Hx++7Dg/4HOJfOiDmj/K0AH3kOZ2YXKY
WuVwhdOu5f9JZIPb/4Tcki7Ayrl3OBlSAjeQzOPqBj0Q1Vj7AN+WQ1QZNeUthyKASJ89GUOzEh74
q5oLL9B8j2NPfJNvfdX3teDqEhVxLfKf7KsM8vkiXa+X60xC/hgphhqUIZJ4N3Dh7hgX6MI00F1z
6nbkOGi6rS52LHsBqlJU1rSMW3Hd3U5e12GfU69XRw600Sa6icCxPd0AZp10ynCaq46Vi6lU+Cyv
YuWkMzyxf/RU4DHOt9d26/BtMF9oKz1HcBUzL9A1otsEmcTCzht35l1Pdw7AblGgcwGp5ldZDcYC
eI+wBwpb8amJRR3N/Y+th4sPfhmuXvbUQptYqNwJIL+Sz2/cOShjrsM9XWJYdjo6q1IXrx4B8r44
/4JgN87mO1J21XJuSeDRRwGxBsFBZo8yeDZEQ7Z+aF4BvyixHb7gIFdBbgFcKyObul8PaJfP2fjl
k821QU4eUFLN5RfkMiKDJElVJw/flhMPpg+WVjF60wavbfZljPAzhaLJKaqeeFjLeR4LHeTsMe/S
EyForYPvS+EGkQa8WmXwGViXGjYlDdNWXDeTa4mJFzmScH8mn1uQjqKi2lCmOU2bAZHG11v1RggU
nVuuhOurvj6oRnTGqeWF5l3wInOvNXZAOeiRsPbqaae8Az8NpQoBcslj3tBFqE9r6ELE90C80Z5r
v4NH+Z4t4UHVMc7H0UarcqqhXCdCQswfNcajfBvh5rAtjBs6NUfNhcekkbFAg0rN3oHYQdGTtG75
5LeJQa6Nq41Op2ABH8ujHa86dnBMYUzJkjYg2eQaNGh9RK7IjmHJqEYUXmvNrROKNqDkGNmdp7OA
ZTFoDrShCpK4BKZCT3Fys/mjODiWzAG3PF6vaetPCz3N8876U6wAcUzFJnvU9QfGg/Qo4hzoEpVT
Y9jyR7kVPjysI23N4LD2ZTZHve5dqLogWcjoGWfz8Dw1lx98KqQDOdnPUVs1sCF1D4yRYiVSFNlj
ngnUhmsJHY1anKjZ7iVmkesFpCjErGfWkllnQP/WpyrrCP48Ufe+IJnw/Z8JCcYdAW2ENvo6yCpC
s306ASpch+MPVROdDvMSWvowrRiYTkwYg7JqjsdWLz6QaplnEAkp5T9lSk/kFhAclcZVsSvZOzW8
xfXDExbOnudHAAMQHjPOBRDiuFasJ7l8n3QuxEt1+UOq1XFg+wi05L6fgcZfe/BhQ0oYpOv3x7mI
9HDzE/vkM8D/a9wGcLTzHGEDGB7xLMTzKCTdpR4CsYBkeLAUqA4KN9u4S4Dfq3UC4OQLOAGQwl4H
wEGLh6bZtLUwbe0z0IHW0NFgonMfK4sdxALQ4l2xAfiHFDRIdtixC2abpvLGTYF+CJRVtGim4NBU
D+C2jLHiAxcVLe5HeoxAUTYvCwC5TvMASBxRHXKBAjMoygdMrTlGtjKOnEinsplFhaCW5YlomxE5
IXw1aCtk9OPcqpg0B4Km1zrtXPUeQougb0lfJ6gLYdEq6y5ak1T2CPU47fyfTJOQLzRpDrQd/mdK
JrlttJZFtroyB5kIRU7JjLN9kN+uBk2BdiUPfAIdWwKqeZSyhaWh5reZoJCEJzAZOQVyTAzbAolu
ERuPhpwGp500P0QcaVxQ2QEhUZFD3INchYtDZKAhELlMLTsAMwFtJeqapaiseuUl6LRQ3aHoWfhD
5jk+hS92eNYPpQmMnJQ6XHj5kv9SNoEVMwewdwkNErocGXcIKMhq7oGYqwBvn+R+kdlV7aCU+wXg
Bbqz+Nw4OxDq+v2S+Sf3A3SBWqcw0kR7omIJvCDTXpbWWxwE+JrmBX9hHpMffg4s4epJ742YHAhm
D0VWZQ6wlaRGESSRvgMmHoTj2UKuxJA8Dy+s7IGKLaTaIsA2486BJK20rgMfHpoostCmOk9zqNeB
E5IijXEbDayAFO7J4fsfnjrXfEZWgpMtzrGy/MS/ZEeRseD0e5QI8t1mkDd4hBIgfDwZORsAXbY8
8KkcAGoA9J2iezlFMGpFTJJxByDQNYJI0nLXCV55bxVUYgIQTugVlnBm06ZA0JhaJgDGLjc9kgUo
znPnOxHxoXIQgMJFpMjl7wF1w+rM43GTToJ+IhQJRjirwPpVX4g7kMQnJfCnBlSmrX/hoB5uBoWe
JyhHBq8uu0jVwOJGls64Met6wBYXW0TpgwAYIBsCXfU2BAA/6ENENyY6nHIuuANNmwPtyi+xvlx7
scg0xUhSY9yrth/sgxQ/acmFSrv0WTZtAo6qykckRDDoiJtfmYRnVb68OGJeFKDdiMMiGmZxYaTX
kt9ESBna0YHLZJzjy1pl2/Fwq0d5N2Lzg96mCwUYAJF8qqy850prHp/9D5cpw8CZtv093RmwOOFk
uGgsWIJbatd+iGZn5CHIXEgXGmcCyd9o7gKEmQl7XHAQe0FQ0pIOfFjslCB/4xzgo2Bf2d/g3GjA
C4HHrQXB4CAiQIDoWRAAeBRQzIuCi3LN4bagIszuUATMhlixBRVhdvBCeZHcsLy4tjNAOoz0D1Bg
UajP0j2KOczIzVIERscBt4k+8saZw/wXHb4JqICRFcXjBfHHTpcWJcoUSDaMnDDhTwIJUkBRpk3B
USh+UNspD0iHEkR6BPNUOQjCgkPSFHkTIBFERaJ78BcehJ/oH21R1hCgJlA+9R7HSaR1tGAYSm39
v/QnK53Y/1z78CNwVkIyN74PVS1wEdirCWsLZ4X8DrkscrkmIvlohJWtyeFHlwQGfppoDJOwi8nW
h+omgJjM/PCpaFaQ7jTvCitU7w+fAgq7lLO5uqQqUD2yqC6JFidubOHD/LVn9oADoN1GE3l9SBwi
tmYDi4eTr6bxA7YH5WxI+QD9MxiPaSYAOWDNEyDIBhdqGu7bU8muugsknSEdBtDmePr8L7Tch+yC
Y/QQJ4inmhcRzDm4KaoRQJQVyq5k+8VEGgnyOUJFQ+C6VLaLYk4tmZmLD6u9OMzaBdqkZTGD1PUl
qg8TsLtSsqgcBOlBgFBVGDgCa0WozLjqfqRrCkRdmx5SyIzuLWjQXIwWe3JECmS3cVE97aA1raFL
8gbRMZFhUVY/U5/3cJPKHvLGrf4RsI5JJs2FDp96C1qAHMURQK2h2BfmDf4o3HVcYLLZ9FDcl9bn
cHjMAO2k8YgjiL3GZTYhm2nufgtQM8ht5CnI2wFcoXyhnALIzAhxEr7ZAfr0EhMY5w9p6+/LEAnj
iXuKvJ46BejUZW1Wy4ZL5qEbtFX4LdppgmX0+E/h8dWmABk7WX1pyZY/xu2CIr2gERTB7gxIVz3P
gXIQRLCOJIe0GyexI49x1sDLjfThU0BqEwibA7gJMieFDsFQV/whvAGAkEwAivVS++dTsxxC55ho
T2XoCswzW33jKpxcZZp3QaHcRPKjALSqMVEh4EQfbkS5bXEbTVv/oyh3RVAbAHgiWSinQPUJLWo8
3JKkveFBogJBNdy0ORCQPqfycCMg4sQkBm24vj59GTIwa8UIiDA3IRGarehWU+83j+aknR8ROS8J
ieD+sM4+CvRqoZ8SDxl/EIAhthAv2cBOnEXSUmMXsMy0mQuAdZAph/qnmkNRuBNfEVA0pUCiR+Mu
wxKIdPgUSANyeC3kAgufpxYjhWFDPhOJr/wx7z6MdY2BxV6H9E5mRIgw/Hddwlao/8SIaD0WFAjj
7KE25I29TkaYJBCVLKCNsIHUs4BjKMZQiP/IvwCRMi9W1vUMLBgOYPvQs8TaZXQ31SJaFM4cLgzq
faTKzGRA2LqFI8uFGYpgNQ06QbWCBqpVT3CPbcwFIHDiCIJpoUgb5h8X7QQOt4mifYZ/CMQVHzAA
CFIrIIEPAwEFLgLfoJwis+YAHo+mg2RJ/USE/2D7KJaAon8keucE0uatfH5BH77ygu7HzAdlSagm
AGBRObahBhE+FxIYxllB7coxzj9uH8UCKKE0rLOFWlfxjDEPooGGxwT/o0AJm7X3C/HVwzcBxVNQ
0C6bvDZ0IX8B/AI7kT/GuYOxbqUE5gfBDtu/9AZVwA8logY0UYyfgYQH7Z0PYAbvBuNWQ/1bEZon
gJxiEE75wufG1SC2h3Z/MiF/gnHjsqvrHsGC5CLgxsdBNs/g6/p8gdsAIIFSOy6tTQu6mtoPdFCJ
ezgNNPLB7TMwCC46xB9u7qR7C+1JKACWIZ5i8HGKyZFyEfgF9dm8nGCRozt8CqgPAXIV/YMiyK3d
+7CdEIBGBKEw/OYVRzBb2g4fQhggxWC9qCkAxPAaMXeeCEDn02OaGRDSPuoMuhNAlxaRegnI84j8
V1YJrXg+aB6SM4zByfAZ1FjzqJ+FHtXh54DAB9knG4WrUgZBMQVSHSJdxvyghpM9xnlAuptAjCG6
X2T7UP7By6m5AhwF2vgyRY6dqSKZlwXBO9M9B7i/0D/Y5UUJsNavkwshol03WjGFOTDPLSioiYcf
BPif2EKRgSQtjAi6ZJorpsAKMAUAJzEX4jIJOcA0m0iiSncfEOljC8BP1rDDhICQAaRXMajB7DFt
8BRwNQcPzx+pF/Le4MKyR70TOQO+J01tS6FM43IhWVFPq0QGfQBwKOnQ0i2sxYLIADxrx5mVAiBr
obn+Pr6AHUW4PFB8MHYCA1AMAPtDSIAIxaMIizaYcTchal2acwAhnDQw4VGZDFDnwIdCkAAeJzI2
1BkourEcfg2ghc7qCnIaGUTHA0Wn7gIoBj5rjyQwYql0CinMjkGJgTJLe/gc+NK8MEIICPRcXvZQ
5oAIGQwNxTFiSFhFBqoCaOuB+uhd0PcJCUhw1Di/tQyJQzkgxCMGQRkTIwW+cQHyMTsjSJqAKqGa
GbWeOyM4XqYnap5PqL8NaPIEmwaqY+H2qC4BoQFUSVTiyuywcaUBAD2aN4Lo4sCMDkQGD5QsDcGk
jWTlXpRcAaUDuIUSPhs3A9r93CFOhaTCiAmEEpv7/ZXhYwgER48yDioxXBfmgcdQNtfdA5kMDOoQ
1TJIZQ4IjYCX0va5yEmbdBmKnJmmTyzKEAAgRCjVJWesukSWE6ApzD1I0ZRWEpmqslmesbY+OPIQ
1MXIkxcpY+liX1l9K6I+SJUkCKkZUEs1MGOurY9GBwCCA8RhSAVSGBAVvOoMxCQPQNNBtjNVOls3
OPYzAm3e/kBCZN5XmQDiAiTRhHcbRRRRCZCyQ2eSHcCd0zWDPqlQEQqVWrlQJ2uTILVEkoRAqagc
oRFiXkfQzI3VMoawR1GHQinJBk6P31vTyENLMhs60WOOJDAuRHaOAiDlsiNDUHOIE0gE7AuqqUXJ
yLzBawsEwp2V3Y2UQp4iEz20ih2w0AvmpqSmVtAqiwqNSYZAm1wrgsGsPnkQtkAEm76GFUNLMxQM
OQmEpz4LhnkERbyqkSHAFHKUiAwKIrnqEoQAyaV4LocEWQ4D7wOCem2/MKBdTCCVofwh91Y5Ckin
AZtFLhWZoOwxLl1cavccvguyxoEEPfjGMXkQHMTaHPgiR0MZmY85KgY2EpD7S+tCBCZE9TwhF0Ra
FCCxAGYqu0Ag1vRTEeFkFIVEXdg0x6goaR++CagYBegGg6UALP5SLQm+NdER9wUOYtlrwjBrqN1J
APhkSEGAjQ7hHpMgaOTKJkBdHMlgMxH0x0kOUDXB0pEAyUrkan5IkgOcfdqFI86UaS+ZdgQw05pW
QKhl+AH411g6/qumOIJiGA3WpKSM9pIgysxLkx1NeikXT4RwrRpCq1BgKkrn5k0Abf00NwE4EtIg
GAKU0rkJM6enagW8RhTCMYm5LdlxGcjaLEOoDx/I2DSMkjTovgZj8ImKJrtGtlXSzQ9QOhS0MG0i
ikf1hqyA8BhyreDMiujJOEuorULmoSkBioiaIBkSD6dPDQzIHwiXAmh1SKJAEqbGTYE2mEraZaMf
iwmsJYgERYUnKMI7kizP5sYsC6CdHIFgjNwGDhBef/aoRwAdBkBkoixaHID8yBmUHmDTal4D8IkI
/0EVw6wMUXGqaW8JBxvuubRhhHORSbSZdgQ4v5pzUDIKURdSz39BJaSOYuDBz3/S4ZGQR5sgSmBZ
K5ls87OVKg6AQ6tZQMYgyv9ixdgDdAfJZmsuOZcfxFAkcUVbkKL4i1YSiOaSLaOPOGwqwZiZtwG0
q0SVLjpobUgdRN0A1S46RYMZs+w/bpnmNoBWATKKHjlxmQVnnSuHwIogExMl4QAUxAvz9kHR3/tw
QwBmggpRJj/JXicNiqSEMguCHxJmBWGzqYdB+w6gJkhSAFpFqaylBoQCIiPmQq62JN6adg3qHgVK
plxz0EZYbXrNUhdX9gDibGjwUUpDeEGcwiILZZAvBP9P1xpIqQReLczhwhyo/iDhAAq1AEuKpsYG
Db7QRD3cCECpEE6NYMMkAUrMpyw/4ntgSIkFodsjt5NVUg27DPTzAdAJgMVIuRABiZcwSlgF3JIQ
DsDYIVVJ1GCaDSCLo3kESjMINIDtgNSgmhsuzWBWRchSg6ZNASukOQUWtTDAEpTKJLiqOgOBcKug
WNN2LQ8IjYsHjyTDyz1HzEd54AV0JlPjlVsSbhFiQwbqkNIFXHMDwDGk8wC1EQaYSQmpptCK8Qlx
E8CO2RnCzjyKHb9Mcw4whZL0oFsIJCp51Jsw67lOQZkmq08fm3UdcItrToGER1h6OooBmJVHtQZc
BlBrOADFp+ZJr0lnaBblcJ+Ay4D8P5LLdJniRgRDothDogIyg6jPiVqtNBgy7z6ULvFaU4DYJihZ
6Rxkw1eUpnPKFAgtP4PaQsHJDWJ++xjkGXJ+NeeAgjBgYZopCqEW168GKQZvS/gM3JgcsriI5nXd
hCOrOQXSqgjtDYI/oCFwreqaQ4iTiDIbaSTE2kGT4Udn32jQPnBcXceIs4CaoyDIOA9SOleTpeQT
pYkPHCPacWUbwbQp0FZpDxzai4vKRkksV/GEosYJvwb9rRJvaNoM6NtDfB8xhcgPPqEFKy4yxSSc
QtC20prRyGNwnD2AlaNjDT6G2DvlRsj3ANgqUFaZvTSOYnQUzimEWgQonruRVPYAFBPoiLY4DcZt
f10TyDWA7UdfE8+Xzk0ZaL46dLgleEKQrj2UGaVnmXFTQKE7W5XDvcJCgRBfaD96qFAghFoB7N5I
DVKR0NLyCkWLDOrcc3OyGnyI7ruUj4BPcgpyCJVpJyHUjY7kkAORE51dtLcB0ahXoQjxoMCBWC+X
ZSbCal7h5DhkU9GfgEtUPCrRKCebukxTwbIwL0LSx9ajtkoXS/EMn5JiFZNIygycMf06yjDZvCk4
ijAZbR+oJVMoJESkhZnqE4g+GWBSjAF5VS6OPCo1KDjQriUL4xByBbdiAZXhpq3sAqugHFJnNlWX
6xiQApaW8Jg4GBFWsIPqFAiejigZ90Aya7lIg1k5M90omcQpJt8LyzWuJQ2tkF1CBVnI1/ljni3Q
B9e78O/pXfLUm15NHgfSz5LcMtNk6BQcgWOC9CA14hqqnMBItKiEe27qyHWjA8sRMR4SIwKahV0A
mEI1AYQHXukOmUi9P2aqML8HVK+wkio0zSHW9YfJfOAFwbcm8ssedeR4AHgF7AlR6ZHHvMDwKPIz
bHmcXhr4RdK2XNn9IcITtDe0A6IigZeY18YRYVXdwBBqjSsMMrQX83VWzT9xI5p8tKsRnSp58mDc
IE/wGPIb0nOCKXhp/GTEgSg1Zw8nxDD/hyBF+OCamwD8ALoK9LFEcyB71MIhlwCIehJoJdTMuHnQ
7uRJckDyw9gA4LPceGLtKtEA0pVgSxB+g2NpYp8eMB6aW4AJACno4wUFEEtg1tfMAHlEehmFSFnn
CizGBYTaTQyZAdxAFGbKQ6BGQwCJSA6FjogzZI9xocBRZIrBTyG+SFAsSp1kTNVjALsIrTpmIIR5
L3I9phlE7YYVz61aVHeo0qPFtDHTT1D38Ddi8t6Uhoo7vh4GiwQXAnRSKjVuxYuWSYdXBwCTk+ny
PVec4fxRjb8YBhSJQNE9I4vMcgOQz9fcAUCHpEgk1NLcC1R3P8AZ7j9cIWGdmDX2guF4+PqLnIwr
QipIC9G5MlNXq1z9rrTsCvB+2f3Ay1BdMW0GWDHN1SflDZ2EdpRlmkuNg0gSQqxk/WPYtfIYZwSI
YDSnAC5Bpj5X6jJzCpSrD7S5wGhIGOcmwkDhJe0mXR6lYiAAZUK8PgVCqgFZR6XcwObFRTfhw82A
R7KbXB/ZbrDCIkSpWkArEf8vhmyR0BcmJloyzgMu0IyHTwGcKdacTa6Gf1bkNhIgQjjHxebP044m
5QC0xy6y5LCluAGEToO6oLr8pEYbtDCEUCxlMyMFt3RBkyKoxQUgyNHcBVANoBVy+qVLqTRty57c
5Bq0C3SvQYtyEDgYcCAJRE2pe9bvQShH9LIL6GKCND1KlKa5AhDBNO9BsDLsfsSEcIkFNVpTJYdk
jMoObCJYK5wR+OemTQGVHM0pgFeI0KxLz+pSRUHxBIRmDnMPDRqA1Nlj2hRgnzSngJuekqBN/b9W
FZcPKBUClCyKBsbdgvDCNQcvYlOccPwANFRssELK8lMPRVeF+xArGdOdwjxaKZ1ENWeAiFcKosIp
YqACDFSmgCsi84VoaG6oKD1agZpTAJMEI0frUqTFclCgMgWkg+QeIAWGygxVMjGTZsXF4sTxiw73
BiPue9Af0qkrv+/VTWCh1oxiPz29AVJlj3EEAqA7mnNA3h9FKYSUfDQVXjZuJi7GX/IEWIkOKVAB
4wJjbVtIgw5okwBEkFvL1AXVY4BwPSETFHzwhIgwFGh9g3zCDNShdQ6AAMBEgUGK/L70pKn1bkdm
AIAIJ4FjQHrUQKgcitmax8Di2oclk8AtVD1iXCFSY8yJXJJm2T9idd1RY+Ek38XiFolfdfCEB2Cq
adhSap4btO0p2GuOnnAvERIdXq7Ugepaa5aDaRQAJcwxQkIEeo3bATRZ1JwDfACJBOnBRQYYT0hd
f6T4SIpSNkF5AdH+TJTUrDMAn0FzBhCUIzNOXRyUQf4o9p+iqIv5T2jo9/SxYVOgewMCgIE/J41J
6FQWCqNWmQErll5uTBDoIBdbGBRgDINsARIomrsAmCDLG0IURFGSk1ALiaDeJxIuc/1BPZezkn2f
QVMAvUVzCkIgMk/dZ2q6k9LTFcgEnjJ3JBrdBRTBoPETymiOH3NPMAR/rCgB1UvEwAW5B1B3NBYm
7Oe78vCACLowe9/Dw8u6k2Zq+5VCIYEAAROhAm3MsgY2+ZQbtAv0WzJwG6AagMcTBTFs6rhWKLdF
boqgkbQBxUIDxWcznotWNECZiPUnB46oGMtcp9VDmQA7I105YrKkdDs2Li9wlCkAIQdWpHSLcbQr
54ApYPkRaCWFbmad4GhKKwFZAWES1lWYRWmFvBGJE+ACRl4I2s28xTGkRRVKxAVmQPWN0aGlUQMX
YkmvMi85pFsmyPpWkh4WPmn24GJUjkHWtxIL+dTSMQ9HDboOtLNjIrdOBlDoI/mjFguoJ3JL+EgU
F7GBcXsAX0XTLcpSBLGQZQvclBodSA5Ven1TTsjnwDjPuOD7H+4Vkf+iGkaWtGxlzbmqHAPCJ25D
kihkSujjm+kPmBUhau8BC/+fKwWdHdIlmf6aagkoo5JEBVgmsuyFIpNZU+D4uuEBytxIKXHdAZJE
gZvLX9kFTBHxMRwSYZuBpMzEOg2bA22NBVHbpDAKU4hkuTjH6pUYSw8behlTLREqrYFsOu1sUQBR
hDw5Hd1FXE2UNJRdgFMQe4KhoaNfhqUzLkKi4Z7mhUCcjBivyJA+Z8Qq5lBQNDJ0KqekCrIn+0KD
3AKnkEPTuBKyVInN7V8MUfULLFElhV2Aa/hMOTPLGJDq0NwH0s+XZBicoWddqeo+oKVZQJgsKubo
lmI5DfQM9PFUIEpJBAiYQjEEqNEAq0ZWgDxJ7jsaVzg9TsMGkmWiOpR7x6oxtPAKyJvbciXkxyTf
ciZZAm0MAdkSEiFUTwkRsu7uqmdkiegQmFpSBSTNKCFJQskwS1D0EjncGoIsBZNEBrpsZFrfB4gU
kjUvwWTsBePm4GiAIqiF+87CE6Co/Nw4c4DXpnkhSMGUtBhyIjVqJfwTasiw7kqcjXGD5/RqDh5W
nQhzVxo0qvcBMixSOhIRQtp2wDA0zjMEDlfkcjUsQQzPBpE9pNrzU8Aoqz4BXZ0BXFJuLxHWxs2C
7j4gG4DnB8WYUFjAwzWFatFgQ7AWlfK80a2BigtFW6XDNwGQGU47Fx7QOi496LbKJqCNJyp1EVYC
98hMbeJjkg339bEEbJSRDdHtBYINBNc4p+AIHRvY6LDNOQR7cRUWyEJGT5DkGVdAKrTgDj8Blkst
XepnAe4vvMK6LDP4a6wkTHtQtQkyfYXAh0GOsWS3cFMPnwL8YhFb8MCWgrKWiqFiBJgg4BSuoGqM
VGS1dcePQDv3IDmy/eAyB5cILRJK6VgAKaMa5xKR09XcAhYNigCVQjShbQkjJXOo7AEo9wF4Eqrt
SDEQQpmHMKcOrjsHMOtjphLKVe4Q1VAltK5CwB1/AEmW7KsMsgHajENhmTDwkOIQ6HHp6qqsvxXh
DUrFBM+YjLqRlMMjHAIwNfRhIBlI+C/yAiqWAAF/mpdFAehK6XmbEVEMyw8UF/ThdwFJEJD1AqCk
g1XZs7kSFsDDaUBEEgx65jGbp0JG8KppCFAXEgPw3NlVzZFgC6EXQDg0r1PHEZlGT9IDih14ZhqZ
qjuUe6iHHwBq6EhPSEvnvEAsDmZl/3NPkjuEhRRLcoDb8s/fBH/iuliUblyzPxjdt8fpIB10F5+W
3fn2c3exHKVv/oN//YJ3XXnd9uL+119w5KiuKf/0djvt5i/P/5n8+d9+TPifjPmL/ya/vfKBOJuV
P05+dO/Gb/ybH5PlOJVh9AaT8eLFPy4mJxt38Vuqf9WuToXyw8tPyr88H3Tnd/Mf/W32wbYY9c3d
Y/fXX/72x3zw4+6XykyAFin/KN/66y9PQ67YkFdfOU75trT2WpHm0HzvYqD8UBxPzTe2l/PJtFv+
KtkGyCgKOLib7YvDhn8zmaf9d3977NYnlitSzKPOu79MlvvfDao34ZjrvJvJuKvNMBkgCYFgkIgC
MyARUXFRv2NZ2cHVc6+c1n/L9navO1H+tnKGy536858XPydbO9lhypuKU6OeTOXUvTh0r/zb/6gT
uvc4wf1+ZSn+g1ci3+n/+ZaieTe+u1dskPS0/ZcH4k/ay7N5tzse3Y3vy1fJZpZbVPfF193N4Mek
fE9+RN7cNRwADupr9v3L3WCcvvvIpTLvvuNnv7sezJZdHILqN1FOLP9YmtGKqfiTM/PbeJB27999
Se/S7qJ8nYyD/hflHw9/e5P5nd+N9ppqGEMvbsHK7+fHPKWXXpuq5t188P07nkD5a7NFEFY6qNPy
7/aMIH//vtv+38eUwktj/LoHuPr7C1Nc/av2URyYk+5osFPucNGXYGlx7PbM7J9duMkivXv3uebD
iJiz7pvbo3df7karu/vJvHyZbApRstF99dmSc/J4N1Is1Euva/l8Zf/J2TifjO/FOyh/Yr6Lj3DA
b5jg+V1vqfzirN2u7lx8xFQ/qq+VNlWvv3bf7vz3OXDidOseNwNdl1EPL1hZhSOcoL+Ne5PaHn9r
Yd++1E4m6WLNninflG3xI1zuJ93xQLH+Aup/fRf+iR+7nC/H94PyRfJbpT+Q7mub/bv78i3yzpeR
0PKnTcfn7nT5fTT48W7yx7u0333XnLB6ypd45Z90rDUvffdfWp+b/7V8Wfb7j7DZmkTJ84nq2wjU
RHuuJ4+T+USxqMFrHsGftNRPPk0W1o/fldNf/mCZFmH/av/8u2n33dfu/F65eYV2rPvm1sPgO1Gu
srml7YPue9u97TQtXyPTIGqc2i+dceVOMHGjd2dL0kKK+RABSu0vmA/SufpakdLXfm3aH0ymqmWW
zL7ue2854Wd3j9/VN0t7UN03n919Vw+h6D9qv7Rfs/jxEZbs5UYAUqf/W5v//D9p9939//3v/+Ni
NRnMlXMHrV//C666462yf/ek15Y/bf/fD77XXYCMzKK7dO+7i0naV24SIAn6s8Dvrc2C4Et1f+01
aYPe3QJnt3yXWKAMs6j/6u0kTdXtEBzhKF8TR6wVK5xpqOn/3FHtpUc4x9dcpT9qmQ5RutL/sUvs
791YNWeZmpD2qyc7sZMkTsqfme2I8Aib7WaA16289RimPXtrbSJEZkN3InJzaZ0MFou7Zfm6bC5e
JrSXP21+PuPTqxm7TGxF90cXefgXtRNXMCLaL++Ou727UfkimYtMMFT7vZKxu3v3vjsZK5sOTZDy
uw53wb9MSDyo2wOm5RHeu7xXs2fuMe6624kahGSyadrz+8//OXl3O3n85//KsqIf5//83+MfA7W+
lOng637R7XI8qFVq4Cvqz/Xt3XhXN3ZZzxrdH/xb78UpFKkT3df+P+6utjmNGwj/lfsDnhSndZov
nQGM3wDX9WF3mm8CVFB4Oaq7w4VO/3uf1aGGFdgkaFNP0w+ZcdLZW6+k1e6j3WcbpZ2YuUouVM4C
AXBbxAvH86gJ4lg3zC1W6RZgBrwgs0sQXanxCn/Yibsdr2Csvh/MrK/6T9xjUD1JrODKh6Y755tI
4WJlN4xNeghfmBPFHMVDkl8PAKSK8lo0BLit/9dD3NXY4gnI29Ld1QJBXHO1sCUHRAQu00u1VnhA
smbB9CW6rdhNdm35zQSaSQGhuVWabVu04QqIteoPL8Ut2KkAinCT2eByRg2c/8rxoUS7fFKGQTWu
yD52uTq6r+YcQ0DRRLy6P8+CbSDhHH9RqKHxulXRsMAuSFU5NEndqvBiow6OWPumK+BgXowLWqkv
IFbq5gmYdE5aM2N3XoIlXvt+1XmRNNR84vV16kvgpL/pmWae8vRM4OBd4v1jnlxpMxoXzGOii1ci
70WA2U+uc6pJYOIxy9SRAngzHX/G6/0y6ZY52y8b6QKb5q/7Vtq6f2yd/53Q0mo7T3Z2J7iy0ceI
eaJU2oyGLvx36Nfavl1bm8fr/+Z5sCpL+xYfCOGTudcQuEDqczyuW7a3BGCVepkjjGBSaexCrIND
/cLIlDMvyHkeARfRyHIY1iWiV9qu9ShbIlViXxHw+VBeBUHbbk1m+cWoTaOcjlA5w9Ql/o1YW5/r
+UxZ5uUl3PG1hRl4+ZYEjtfKiyw4HEQAFGuE5loPxty2EjjehdmpYTvsUQ8/dV8om+l9d9FuKe2X
77MLRPADltnSsMpYA1+aPsrKgvjtvcDKXaLofZ7rlVeRfMXhopbDNr7UFjEsFythB9Q1cutSW2as
dZs2A37CXANmv8XLvSrn8DnMCI4IIlbf68GOc3Dc/9FyCzXl2tYErHCjbbDB0NkVb9wbhKtdteKh
MCZ4xUvuqGIZ7AYJaLFjinEZhiaONzx23dJptlSTUGUBG3cM/Hqh54h3A3BGAg7tlH/qGQoz7Miv
GXkfMGH4H4/PBbrZdAibeEFOLtG8xVq6m81V+CgocETwMFpwZWl8S6yytxrVUXY345JAQ9GR8qS4
r5C4mu8oCx36X90tG/WBx1riDv0zZfD+BQa2eMH3eKIK4ilwm8XLpRONKj+2J9CbJCDYeU1r5vx1
QyLrSBcBgusI9WKXLl2qaV9ZtifQEytgiSc95JcHJhlIiDXFujp1XhhtY0c/HmuLhwmB5Cy4BMmY
/8zx3nIDiLXNfDTMeNq427hXfnHq9YjgaoB910T5vFfW2USkpgTNk/S4bfmGlshqUm1DUFOiUA4g
mKbS1W6A8aLhXQCoqFoFu2qgh2GmV0M3vcBl1c7ybMmsjfnRmAz73q/tcxvx9bAu19b5DUJdv49Q
bWjQVsLwYIF7rQ4X1lfmIxcsEFvXLcBrfq8JhHvA2UdTNdT52O9B518EDNFdKcJ3mFgJhcdluGgC
2XEDJfzabOtKFCqxtw7K1fvZkK+ZRD6UWpN08EDCghyJ+wYdvxyWlEhW0K80Str0R1q/90Z1ASpN
2oq18TXg5bkOCnBqeL2XkMyXriZRmnWjFtw1YBBavK7tlR2t1qE7cwMbYg1cXYvtLCh8d4PDY2VX
VSd7ZAtsjDZqDSbjXZMInOuO4r0iNYl+HwQeKts5IsSbFGtlpN7o0Qr2skT3JJLvoVnyZuDamcBd
R+XOq/BMS7SI3OoFr+UEXVC8ge+URdQ43QeMu7FnsQt4B4hqZyNLYNh3YHExiwUyo9xbwV3/RCwW
q3SKnEgt4Da8KCe5JrA7emNlQrDDTXGPVbmnPppdS4N3z/8Kz8Xnh1H9njIofvZyqhhLwBP1UHRJ
YWG4O9zYslhzPKz7eo85JFDGR6MLtAQze0i4uusCzZiLzUHclg7iqe8E7N0u5yofo56xqsdgX3j3
vQT0mC5QVTNd7fMlb2lyuP/k8Vuxa4ZD5NEtlRdeGO3Hqubx+WMPD/FZLAvp2EwyhOh7TARKGPC6
H8x2D58mdz+opI2GkCl6sPKJWhE/wHDEnA1oE87eSrQh9QzaQ0/Q5MQ7e2hS11viZI49aKlGLD8p
/Zq/OTcqWyHNMckv6CxWHDEAD6zj/Yv96Hk2GWbJG1TmTpD9Gd6e//4dxrdLFC+1VWmsYY/8oK8H
kyOxYcb+CnfqZGpOBng/P8nz0sujzbz5hgAqlCJB3iNZwJd01KIYB9FIZZqD983r4UHonqzoUmIx
oe1fgXwZuN22/6olQkdSt2VfsdXzPxzvPuvQDBwZrpinoWwfJfNeqLvW/Q8xXxiVZspJFSTiJtIW
TCcs1JOANanPuKHGYPhgoiXy2lu1VGhF23OXvBW4CZtqhUco73b9wlWXof/p+GVsBnuPKIljPd55
NkO3CqcIlIg6vNz9HAUSKR14tUK6Lon3yQuIHYxPQLYzBOlVyfu7JHoWr1D9zoBB1KfGr+MNDkuw
jDWJ2umNObrKUldT2M8qwWkBMKHIqXWRBY81ifLsO1RUFRnxPLGIx01jjz04aZG0TVHkzm3f6qXh
rkoiN6iY2DrlgCMtbjRWrPo9vDuboRo69XtZXwUdkxLFO5RLVvZpYm9m+T6/eCpRUIq1eDQo9QNv
HUoWHBFN5R12cAiJbv8GmsZNPsYn7cjsdfbg1Iw/0Q/pi18QwHgbqKAJqCYwOjFe8ybIxAA9ekEu
iJHoUU8Vj71Oaaxd7EGoDlkL1d94GucNahgAISUfkRIKgKZ6tvISySo/1AT2CWCxAg/Y+AAvocBY
NwmAE2ercv7bim+mMb1s+33R9wsxeUX3zLKA1nbMfujfNzuB7FrR5TJRm4wASMAnpcH2XH6qoPg/
cMXaEWnPX9QkEJwG0PygzlKiAKJh1Zo36dJgsU8LQOTTWyvwmXhQExgzg2UkEJlmNs1CYiMJ/LA1
QCDJuSDPBML2KiwjVqqA4kiioPBCTScEh++7r98JgG2XJV7yWY4LdCV+X6QA7wABs63hhunGbjh6
jUGCzlx3jUZlRgvWtvRSyG9hKpP/8fgs8cGWobKnEifkEaVdaxABs4XDQMVDGr/eNbCP3zz2Utj+
bTZ3yvZftbZvLPYt/y/+L1/iFb7UGUJLZugfD0J4h0Hu+zIPnkBPJVJPCvN51woIwr/SrnjW1v8O
i6D/YzDVyv70DwAAAP//</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3 January 2024.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tabSelected="1" workbookViewId="0">
      <selection activeCell="R13" sqref="R13"/>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workbookViewId="0">
      <selection activeCell="B118" sqref="B118"/>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457</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528</v>
      </c>
      <c r="C4" s="125"/>
      <c r="D4" s="62"/>
      <c r="E4" s="121"/>
      <c r="F4" s="126"/>
      <c r="G4" s="121"/>
      <c r="H4" s="121"/>
      <c r="I4" s="122"/>
      <c r="J4" s="122"/>
    </row>
    <row r="5" spans="1:15" x14ac:dyDescent="0.2">
      <c r="B5" s="125"/>
      <c r="C5" s="125"/>
      <c r="D5" s="62"/>
      <c r="E5" s="121"/>
      <c r="F5" s="126"/>
      <c r="G5" s="121"/>
      <c r="H5" s="121"/>
      <c r="I5" s="122"/>
      <c r="J5" s="122"/>
    </row>
    <row r="6" spans="1:15" x14ac:dyDescent="0.2">
      <c r="B6" s="259" t="s">
        <v>458</v>
      </c>
      <c r="C6" s="260"/>
      <c r="D6" s="260"/>
      <c r="E6" s="260"/>
      <c r="F6" s="260"/>
      <c r="G6" s="261"/>
      <c r="H6" s="121"/>
      <c r="I6" s="122"/>
      <c r="J6" s="262" t="s">
        <v>488</v>
      </c>
      <c r="K6" s="263"/>
      <c r="L6" s="263"/>
      <c r="M6" s="263"/>
      <c r="N6" s="263"/>
      <c r="O6" s="264"/>
    </row>
    <row r="7" spans="1:15" x14ac:dyDescent="0.2">
      <c r="A7" s="69"/>
      <c r="B7" s="273" t="s">
        <v>485</v>
      </c>
      <c r="C7" s="273"/>
      <c r="D7" s="273"/>
      <c r="E7" s="273"/>
      <c r="F7" s="273"/>
      <c r="G7" s="274"/>
      <c r="H7" s="121"/>
      <c r="I7" s="122"/>
      <c r="J7" s="267" t="s">
        <v>487</v>
      </c>
      <c r="K7" s="268"/>
      <c r="L7" s="268"/>
      <c r="M7" s="268"/>
      <c r="N7" s="268"/>
      <c r="O7" s="269"/>
    </row>
    <row r="8" spans="1:15" x14ac:dyDescent="0.2">
      <c r="A8" s="69"/>
      <c r="B8" s="250" t="s">
        <v>4</v>
      </c>
      <c r="C8" s="251"/>
      <c r="D8" s="251"/>
      <c r="E8" s="251"/>
      <c r="F8" s="252"/>
      <c r="G8" s="127" t="s">
        <v>459</v>
      </c>
      <c r="H8" s="121"/>
      <c r="I8" s="122"/>
      <c r="J8" s="253" t="s">
        <v>460</v>
      </c>
      <c r="K8" s="254"/>
      <c r="L8" s="254"/>
      <c r="M8" s="254"/>
      <c r="N8" s="255"/>
      <c r="O8" s="127" t="s">
        <v>459</v>
      </c>
    </row>
    <row r="9" spans="1:15" x14ac:dyDescent="0.2">
      <c r="B9" s="128"/>
      <c r="C9" s="129"/>
      <c r="D9" s="130"/>
      <c r="E9" s="131"/>
      <c r="F9" s="132"/>
      <c r="G9" s="121"/>
      <c r="H9" s="121"/>
      <c r="I9" s="122"/>
      <c r="J9" s="138"/>
      <c r="K9" s="2"/>
      <c r="L9" s="44"/>
      <c r="M9" s="4"/>
      <c r="N9" s="3"/>
      <c r="O9" s="139"/>
    </row>
    <row r="10" spans="1:15" ht="14" customHeight="1" x14ac:dyDescent="0.2">
      <c r="A10" s="62"/>
      <c r="B10" s="140" t="s">
        <v>486</v>
      </c>
      <c r="C10" s="27"/>
      <c r="D10" s="27"/>
      <c r="E10" s="27"/>
      <c r="F10" s="27"/>
      <c r="G10" s="27"/>
      <c r="H10" s="121"/>
      <c r="I10" s="122"/>
      <c r="J10" s="259" t="s">
        <v>461</v>
      </c>
      <c r="K10" s="260"/>
      <c r="L10" s="260"/>
      <c r="M10" s="260"/>
      <c r="N10" s="260"/>
      <c r="O10" s="261"/>
    </row>
    <row r="11" spans="1:15" ht="14" customHeight="1" x14ac:dyDescent="0.2">
      <c r="A11" s="62"/>
      <c r="B11" s="270" t="s">
        <v>484</v>
      </c>
      <c r="C11" s="271"/>
      <c r="D11" s="271"/>
      <c r="E11" s="271"/>
      <c r="F11" s="271"/>
      <c r="G11" s="272"/>
      <c r="H11" s="121"/>
      <c r="I11" s="122"/>
      <c r="J11" s="265" t="s">
        <v>462</v>
      </c>
      <c r="K11" s="265"/>
      <c r="L11" s="265"/>
      <c r="M11" s="265"/>
      <c r="N11" s="265"/>
      <c r="O11" s="266"/>
    </row>
    <row r="12" spans="1:15" x14ac:dyDescent="0.2">
      <c r="A12" s="62"/>
      <c r="B12" s="253" t="s">
        <v>483</v>
      </c>
      <c r="C12" s="254"/>
      <c r="D12" s="254"/>
      <c r="E12" s="254"/>
      <c r="F12" s="255"/>
      <c r="G12" s="127" t="s">
        <v>459</v>
      </c>
      <c r="H12" s="121"/>
      <c r="I12" s="122"/>
      <c r="J12" s="256" t="s">
        <v>482</v>
      </c>
      <c r="K12" s="254"/>
      <c r="L12" s="254"/>
      <c r="M12" s="254"/>
      <c r="N12" s="255"/>
      <c r="O12" s="127" t="s">
        <v>459</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7" t="str">
        <f>CONCATENATE(B8, " Flags")</f>
        <v>Overall Alert Flags</v>
      </c>
      <c r="H40" s="258"/>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463</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Alert'!B174</f>
        <v>Sudan</v>
      </c>
      <c r="C42" s="20" t="str">
        <f>'Compound Alert'!C174</f>
        <v>SDN</v>
      </c>
      <c r="D42" s="20" t="str">
        <f>'Compound Alert'!D174</f>
        <v>SSF           Sub-Saharan Africa</v>
      </c>
      <c r="E42" s="20" t="str">
        <f>'Compound Alert'!E174</f>
        <v>IDA</v>
      </c>
      <c r="F42" s="217">
        <f ca="1">'Compound Alert'!F174</f>
        <v>169</v>
      </c>
      <c r="G42" s="22">
        <f ca="1">IF($B$8="Overall Alert",'Compound Alert'!G174,IF($B$8="Underlying Vulnerability",'Compound Alert'!J174,IF($B$8="Emerging Threat",'Compound Alert'!M174)))</f>
        <v>5.5</v>
      </c>
      <c r="H42" s="23">
        <f ca="1">IF($B$8="Overall Alert",'Compound Alert'!H174,IF($B$8="Underlying Vulnerability",'Compound Alert'!K174,IF($B$8="Emerging Threat",'Compound Alert'!N174)))</f>
        <v>5.5</v>
      </c>
      <c r="I42" s="50">
        <f ca="1">ROUNDDOWN(G42,0)</f>
        <v>5</v>
      </c>
      <c r="J42"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HIGH</v>
      </c>
      <c r="K42"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2"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2"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2"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MED</v>
      </c>
      <c r="O42"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Alert'!B181</f>
        <v>Somalia</v>
      </c>
      <c r="C43" s="20" t="str">
        <f>'Compound Alert'!C181</f>
        <v>SOM</v>
      </c>
      <c r="D43" s="20" t="str">
        <f>'Compound Alert'!D181</f>
        <v>SSF           Sub-Saharan Africa</v>
      </c>
      <c r="E43" s="20" t="str">
        <f>'Compound Alert'!E181</f>
        <v>IDA</v>
      </c>
      <c r="F43" s="217">
        <f ca="1">'Compound Alert'!F181</f>
        <v>176</v>
      </c>
      <c r="G43" s="22">
        <f ca="1">IF($B$8="Overall Alert",'Compound Alert'!G181,IF($B$8="Underlying Vulnerability",'Compound Alert'!J181,IF($B$8="Emerging Threat",'Compound Alert'!M181)))</f>
        <v>5</v>
      </c>
      <c r="H43" s="23">
        <f ca="1">IF($B$8="Overall Alert",'Compound Alert'!H181,IF($B$8="Underlying Vulnerability",'Compound Alert'!K181,IF($B$8="Emerging Threat",'Compound Alert'!N181)))</f>
        <v>5</v>
      </c>
      <c r="I43" s="50">
        <f ca="1">ROUNDDOWN(G43,0)</f>
        <v>5</v>
      </c>
      <c r="J43"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LOW</v>
      </c>
      <c r="K43"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3"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HIGH</v>
      </c>
      <c r="M43"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3"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3"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Alert'!B91</f>
        <v>Haiti</v>
      </c>
      <c r="C44" s="20" t="str">
        <f>'Compound Alert'!C91</f>
        <v>HTI</v>
      </c>
      <c r="D44" s="20" t="str">
        <f>'Compound Alert'!D91</f>
        <v>LCN           Latin America &amp; Caribbean</v>
      </c>
      <c r="E44" s="20" t="str">
        <f>'Compound Alert'!E91</f>
        <v>IDA</v>
      </c>
      <c r="F44" s="217">
        <f ca="1">'Compound Alert'!F91</f>
        <v>86</v>
      </c>
      <c r="G44" s="22">
        <f ca="1">IF($B$8="Overall Alert",'Compound Alert'!G91,IF($B$8="Underlying Vulnerability",'Compound Alert'!J91,IF($B$8="Emerging Threat",'Compound Alert'!M91)))</f>
        <v>5</v>
      </c>
      <c r="H44" s="23">
        <f ca="1">IF($B$8="Overall Alert",'Compound Alert'!H91,IF($B$8="Underlying Vulnerability",'Compound Alert'!K91,IF($B$8="Emerging Threat",'Compound Alert'!N91)))</f>
        <v>5</v>
      </c>
      <c r="I44" s="50">
        <f ca="1">ROUNDDOWN(G44,0)</f>
        <v>5</v>
      </c>
      <c r="J44" s="25" t="str">
        <f ca="1">IF(
   $B$8="Overall Alert",IF(
      'Compound Alert'!R91 &gt;= 7, "HIGH",IF(
         'Compound Alert'!R91 &gt;= 5, "MED","LOW")), IF(
            $B$8="Underlying Vulnerability", IF(
               'Compound Alert'!Y91 &gt;= 10, "HIGH",IF(
                  'Compound Alert'!Y91 &gt;= 7, "MED","LOW")),IF(
                     $B$8="Emerging Threat", IF(
                        'Compound Alert'!AF91 &gt;= 10, "HIGH",IF(
                            'Compound Alert'!AF91 &gt;= 7, "MED","LOW")))))</f>
        <v>HIGH</v>
      </c>
      <c r="K44"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4"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LOW</v>
      </c>
      <c r="M44"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4"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HIGH</v>
      </c>
      <c r="O44"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HIGH</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Alert'!B134</f>
        <v>Mali</v>
      </c>
      <c r="C45" s="20" t="str">
        <f>'Compound Alert'!C134</f>
        <v>MLI</v>
      </c>
      <c r="D45" s="20" t="str">
        <f>'Compound Alert'!D134</f>
        <v>SSF           Sub-Saharan Africa</v>
      </c>
      <c r="E45" s="20" t="str">
        <f>'Compound Alert'!E134</f>
        <v>IDA</v>
      </c>
      <c r="F45" s="217">
        <f ca="1">'Compound Alert'!F134</f>
        <v>129</v>
      </c>
      <c r="G45" s="22">
        <f ca="1">IF($B$8="Overall Alert",'Compound Alert'!G134,IF($B$8="Underlying Vulnerability",'Compound Alert'!J134,IF($B$8="Emerging Threat",'Compound Alert'!M134)))</f>
        <v>4.5</v>
      </c>
      <c r="H45" s="23">
        <f ca="1">IF($B$8="Overall Alert",'Compound Alert'!H134,IF($B$8="Underlying Vulnerability",'Compound Alert'!K134,IF($B$8="Emerging Threat",'Compound Alert'!N134)))</f>
        <v>4.5</v>
      </c>
      <c r="I45" s="50">
        <f ca="1">ROUNDDOWN(G45,0)</f>
        <v>4</v>
      </c>
      <c r="J45"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HIGH</v>
      </c>
      <c r="K45"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45"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MED</v>
      </c>
      <c r="M45"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HIGH</v>
      </c>
      <c r="N45"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45"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HIGH</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Alert'!B194</f>
        <v>Chad</v>
      </c>
      <c r="C46" s="20" t="str">
        <f>'Compound Alert'!C194</f>
        <v>TCD</v>
      </c>
      <c r="D46" s="20" t="str">
        <f>'Compound Alert'!D194</f>
        <v>SSF           Sub-Saharan Africa</v>
      </c>
      <c r="E46" s="20" t="str">
        <f>'Compound Alert'!E194</f>
        <v>IDA</v>
      </c>
      <c r="F46" s="217">
        <f ca="1">'Compound Alert'!F194</f>
        <v>189</v>
      </c>
      <c r="G46" s="22">
        <f ca="1">IF($B$8="Overall Alert",'Compound Alert'!G194,IF($B$8="Underlying Vulnerability",'Compound Alert'!J194,IF($B$8="Emerging Threat",'Compound Alert'!M194)))</f>
        <v>4.5</v>
      </c>
      <c r="H46" s="23">
        <f ca="1">IF($B$8="Overall Alert",'Compound Alert'!H194,IF($B$8="Underlying Vulnerability",'Compound Alert'!K194,IF($B$8="Emerging Threat",'Compound Alert'!N194)))</f>
        <v>4.5</v>
      </c>
      <c r="I46" s="50">
        <f ca="1">ROUNDDOWN(G46,0)</f>
        <v>4</v>
      </c>
      <c r="J46"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HIGH</v>
      </c>
      <c r="K46"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HIGH</v>
      </c>
      <c r="L46"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MED</v>
      </c>
      <c r="M46"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HIGH</v>
      </c>
      <c r="N46"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LOW</v>
      </c>
      <c r="O46"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HIGH</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Alert'!B223</f>
        <v>Zimbabwe</v>
      </c>
      <c r="C47" s="20" t="str">
        <f>'Compound Alert'!C223</f>
        <v>ZWE</v>
      </c>
      <c r="D47" s="20" t="str">
        <f>'Compound Alert'!D223</f>
        <v>SSF           Sub-Saharan Africa</v>
      </c>
      <c r="E47" s="20" t="str">
        <f>'Compound Alert'!E223</f>
        <v>Blend</v>
      </c>
      <c r="F47" s="217">
        <f>'Compound Alert'!F223</f>
        <v>0</v>
      </c>
      <c r="G47" s="22">
        <f ca="1">IF($B$8="Overall Alert",'Compound Alert'!G223,IF($B$8="Underlying Vulnerability",'Compound Alert'!J223,IF($B$8="Emerging Threat",'Compound Alert'!M223)))</f>
        <v>4</v>
      </c>
      <c r="H47" s="23">
        <f ca="1">IF($B$8="Overall Alert",'Compound Alert'!H223,IF($B$8="Underlying Vulnerability",'Compound Alert'!K223,IF($B$8="Emerging Threat",'Compound Alert'!N223)))</f>
        <v>4</v>
      </c>
      <c r="I47" s="50">
        <f ca="1">ROUNDDOWN(G47,0)</f>
        <v>4</v>
      </c>
      <c r="J47"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HIGH</v>
      </c>
      <c r="K47"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HIGH</v>
      </c>
      <c r="L47"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47"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47"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MED</v>
      </c>
      <c r="O47"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MED</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Alert'!B148</f>
        <v>Nigeria</v>
      </c>
      <c r="C48" s="20" t="str">
        <f>'Compound Alert'!C148</f>
        <v>NGA</v>
      </c>
      <c r="D48" s="20" t="str">
        <f>'Compound Alert'!D148</f>
        <v>SSF           Sub-Saharan Africa</v>
      </c>
      <c r="E48" s="20" t="str">
        <f>'Compound Alert'!E148</f>
        <v>Blend</v>
      </c>
      <c r="F48" s="217">
        <f ca="1">'Compound Alert'!F148</f>
        <v>143</v>
      </c>
      <c r="G48" s="22">
        <f ca="1">IF($B$8="Overall Alert",'Compound Alert'!G148,IF($B$8="Underlying Vulnerability",'Compound Alert'!J148,IF($B$8="Emerging Threat",'Compound Alert'!M148)))</f>
        <v>4</v>
      </c>
      <c r="H48" s="23">
        <f ca="1">IF($B$8="Overall Alert",'Compound Alert'!H148,IF($B$8="Underlying Vulnerability",'Compound Alert'!K148,IF($B$8="Emerging Threat",'Compound Alert'!N148)))</f>
        <v>4</v>
      </c>
      <c r="I48" s="50">
        <f ca="1">ROUNDDOWN(G48,0)</f>
        <v>4</v>
      </c>
      <c r="J48"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48"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48"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48"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HIGH</v>
      </c>
      <c r="N48"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48"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LOW</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Alert'!B19</f>
        <v>Burundi</v>
      </c>
      <c r="C49" s="20" t="str">
        <f>'Compound Alert'!C19</f>
        <v>BDI</v>
      </c>
      <c r="D49" s="20" t="str">
        <f>'Compound Alert'!D19</f>
        <v>SSF           Sub-Saharan Africa</v>
      </c>
      <c r="E49" s="20" t="str">
        <f>'Compound Alert'!E19</f>
        <v>IDA</v>
      </c>
      <c r="F49" s="217">
        <f ca="1">'Compound Alert'!F19</f>
        <v>14</v>
      </c>
      <c r="G49" s="22">
        <f ca="1">IF($B$8="Overall Alert",'Compound Alert'!G19,IF($B$8="Underlying Vulnerability",'Compound Alert'!J19,IF($B$8="Emerging Threat",'Compound Alert'!M19)))</f>
        <v>4</v>
      </c>
      <c r="H49" s="23">
        <f ca="1">IF($B$8="Overall Alert",'Compound Alert'!H19,IF($B$8="Underlying Vulnerability",'Compound Alert'!K19,IF($B$8="Emerging Threat",'Compound Alert'!N19)))</f>
        <v>4</v>
      </c>
      <c r="I49" s="50">
        <f ca="1">ROUNDDOWN(G49,0)</f>
        <v>4</v>
      </c>
      <c r="J49" s="25" t="str">
        <f ca="1">IF(
   $B$8="Overall Alert",IF(
      'Compound Alert'!R19 &gt;= 7, "HIGH",IF(
         'Compound Alert'!R19 &gt;= 5, "MED","LOW")), IF(
            $B$8="Underlying Vulnerability", IF(
               'Compound Alert'!Y19 &gt;= 10, "HIGH",IF(
                  'Compound Alert'!Y19 &gt;= 7, "MED","LOW")),IF(
                     $B$8="Emerging Threat", IF(
                        'Compound Alert'!AF19 &gt;= 10, "HIGH",IF(
                            'Compound Alert'!AF19 &gt;= 7, "MED","LOW")))))</f>
        <v>HIGH</v>
      </c>
      <c r="K49"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49"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49"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MED</v>
      </c>
      <c r="N49"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MED</v>
      </c>
      <c r="O49"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LOW</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Alert'!B156</f>
        <v>Pakistan</v>
      </c>
      <c r="C50" s="20" t="str">
        <f>'Compound Alert'!C156</f>
        <v>PAK</v>
      </c>
      <c r="D50" s="20" t="str">
        <f>'Compound Alert'!D156</f>
        <v>SAS           South Asia</v>
      </c>
      <c r="E50" s="20" t="str">
        <f>'Compound Alert'!E156</f>
        <v>Blend</v>
      </c>
      <c r="F50" s="217">
        <f ca="1">'Compound Alert'!F156</f>
        <v>151</v>
      </c>
      <c r="G50" s="22">
        <f ca="1">IF($B$8="Overall Alert",'Compound Alert'!G156,IF($B$8="Underlying Vulnerability",'Compound Alert'!J156,IF($B$8="Emerging Threat",'Compound Alert'!M156)))</f>
        <v>4</v>
      </c>
      <c r="H50" s="23">
        <f ca="1">IF($B$8="Overall Alert",'Compound Alert'!H156,IF($B$8="Underlying Vulnerability",'Compound Alert'!K156,IF($B$8="Emerging Threat",'Compound Alert'!N156)))</f>
        <v>4</v>
      </c>
      <c r="I50" s="50">
        <f ca="1">ROUNDDOWN(G50,0)</f>
        <v>4</v>
      </c>
      <c r="J50"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50"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50"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HIGH</v>
      </c>
      <c r="M50"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HIGH</v>
      </c>
      <c r="N50"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LOW</v>
      </c>
      <c r="O50"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Alert'!B114</f>
        <v>Lebanon</v>
      </c>
      <c r="C51" s="20" t="str">
        <f>'Compound Alert'!C114</f>
        <v>LBN</v>
      </c>
      <c r="D51" s="20" t="str">
        <f>'Compound Alert'!D114</f>
        <v>MEA           Middle East &amp; North Africa</v>
      </c>
      <c r="E51" s="20" t="str">
        <f>'Compound Alert'!E114</f>
        <v>IBRD</v>
      </c>
      <c r="F51" s="217">
        <f ca="1">'Compound Alert'!F114</f>
        <v>109</v>
      </c>
      <c r="G51" s="22">
        <f ca="1">IF($B$8="Overall Alert",'Compound Alert'!G114,IF($B$8="Underlying Vulnerability",'Compound Alert'!J114,IF($B$8="Emerging Threat",'Compound Alert'!M114)))</f>
        <v>4</v>
      </c>
      <c r="H51" s="23">
        <f ca="1">IF($B$8="Overall Alert",'Compound Alert'!H114,IF($B$8="Underlying Vulnerability",'Compound Alert'!K114,IF($B$8="Emerging Threat",'Compound Alert'!N114)))</f>
        <v>4</v>
      </c>
      <c r="I51" s="50">
        <f ca="1">ROUNDDOWN(G51,0)</f>
        <v>4</v>
      </c>
      <c r="J51"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HIGH</v>
      </c>
      <c r="K51"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51"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51"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HIGH</v>
      </c>
      <c r="N51"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51"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Alert'!B140</f>
        <v>Mozambique</v>
      </c>
      <c r="C52" s="20" t="str">
        <f>'Compound Alert'!C140</f>
        <v>MOZ</v>
      </c>
      <c r="D52" s="20" t="str">
        <f>'Compound Alert'!D140</f>
        <v>SSF           Sub-Saharan Africa</v>
      </c>
      <c r="E52" s="20" t="str">
        <f>'Compound Alert'!E140</f>
        <v>IDA</v>
      </c>
      <c r="F52" s="217">
        <f ca="1">'Compound Alert'!F140</f>
        <v>135</v>
      </c>
      <c r="G52" s="22">
        <f ca="1">IF($B$8="Overall Alert",'Compound Alert'!G140,IF($B$8="Underlying Vulnerability",'Compound Alert'!J140,IF($B$8="Emerging Threat",'Compound Alert'!M140)))</f>
        <v>4</v>
      </c>
      <c r="H52" s="23">
        <f ca="1">IF($B$8="Overall Alert",'Compound Alert'!H140,IF($B$8="Underlying Vulnerability",'Compound Alert'!K140,IF($B$8="Emerging Threat",'Compound Alert'!N140)))</f>
        <v>4</v>
      </c>
      <c r="I52" s="50">
        <f ca="1">ROUNDDOWN(G52,0)</f>
        <v>4</v>
      </c>
      <c r="J52"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HIGH</v>
      </c>
      <c r="K52"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HIGH</v>
      </c>
      <c r="L52"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HIGH</v>
      </c>
      <c r="M52"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52"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HIGH</v>
      </c>
      <c r="O52"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LOW</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Alert'!B67</f>
        <v>Ethiopia</v>
      </c>
      <c r="C53" s="20" t="str">
        <f>'Compound Alert'!C67</f>
        <v>ETH</v>
      </c>
      <c r="D53" s="20" t="str">
        <f>'Compound Alert'!D67</f>
        <v>SSF           Sub-Saharan Africa</v>
      </c>
      <c r="E53" s="20" t="str">
        <f>'Compound Alert'!E67</f>
        <v>IDA</v>
      </c>
      <c r="F53" s="217">
        <f ca="1">'Compound Alert'!F67</f>
        <v>62</v>
      </c>
      <c r="G53" s="22">
        <f ca="1">IF($B$8="Overall Alert",'Compound Alert'!G67,IF($B$8="Underlying Vulnerability",'Compound Alert'!J67,IF($B$8="Emerging Threat",'Compound Alert'!M67)))</f>
        <v>3.5</v>
      </c>
      <c r="H53" s="23">
        <f ca="1">IF($B$8="Overall Alert",'Compound Alert'!H67,IF($B$8="Underlying Vulnerability",'Compound Alert'!K67,IF($B$8="Emerging Threat",'Compound Alert'!N67)))</f>
        <v>3.5</v>
      </c>
      <c r="I53" s="50">
        <f ca="1">ROUNDDOWN(G53,0)</f>
        <v>3</v>
      </c>
      <c r="J53" s="25" t="str">
        <f ca="1">IF(
   $B$8="Overall Alert",IF(
      'Compound Alert'!R67 &gt;= 7, "HIGH",IF(
         'Compound Alert'!R67 &gt;= 5, "MED","LOW")), IF(
            $B$8="Underlying Vulnerability", IF(
               'Compound Alert'!Y67 &gt;= 10, "HIGH",IF(
                  'Compound Alert'!Y67 &gt;= 7, "MED","LOW")),IF(
                     $B$8="Emerging Threat", IF(
                        'Compound Alert'!AF67 &gt;= 10, "HIGH",IF(
                            'Compound Alert'!AF67 &gt;= 7, "MED","LOW")))))</f>
        <v>HIGH</v>
      </c>
      <c r="K53"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53"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HIGH</v>
      </c>
      <c r="M53"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53"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MED</v>
      </c>
      <c r="O53"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LOW</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Alert'!B143</f>
        <v>Malawi</v>
      </c>
      <c r="C54" s="20" t="str">
        <f>'Compound Alert'!C143</f>
        <v>MWI</v>
      </c>
      <c r="D54" s="20" t="str">
        <f>'Compound Alert'!D143</f>
        <v>SSF           Sub-Saharan Africa</v>
      </c>
      <c r="E54" s="20" t="str">
        <f>'Compound Alert'!E143</f>
        <v>IDA</v>
      </c>
      <c r="F54" s="217">
        <f ca="1">'Compound Alert'!F143</f>
        <v>138</v>
      </c>
      <c r="G54" s="22">
        <f ca="1">IF($B$8="Overall Alert",'Compound Alert'!G143,IF($B$8="Underlying Vulnerability",'Compound Alert'!J143,IF($B$8="Emerging Threat",'Compound Alert'!M143)))</f>
        <v>3.5</v>
      </c>
      <c r="H54" s="23">
        <f ca="1">IF($B$8="Overall Alert",'Compound Alert'!H143,IF($B$8="Underlying Vulnerability",'Compound Alert'!K143,IF($B$8="Emerging Threat",'Compound Alert'!N143)))</f>
        <v>3.5</v>
      </c>
      <c r="I54" s="50">
        <f ca="1">ROUNDDOWN(G54,0)</f>
        <v>3</v>
      </c>
      <c r="J54"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LOW</v>
      </c>
      <c r="K54"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HIGH</v>
      </c>
      <c r="L54"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HIGH</v>
      </c>
      <c r="M54"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54"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MED</v>
      </c>
      <c r="O54"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LOW</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Alert'!B183</f>
        <v>South Sudan</v>
      </c>
      <c r="C55" s="20" t="str">
        <f>'Compound Alert'!C183</f>
        <v>SSD</v>
      </c>
      <c r="D55" s="20" t="str">
        <f>'Compound Alert'!D183</f>
        <v>SSF           Sub-Saharan Africa</v>
      </c>
      <c r="E55" s="20" t="str">
        <f>'Compound Alert'!E183</f>
        <v>IDA</v>
      </c>
      <c r="F55" s="217">
        <f ca="1">'Compound Alert'!F183</f>
        <v>178</v>
      </c>
      <c r="G55" s="22">
        <f ca="1">IF($B$8="Overall Alert",'Compound Alert'!G183,IF($B$8="Underlying Vulnerability",'Compound Alert'!J183,IF($B$8="Emerging Threat",'Compound Alert'!M183)))</f>
        <v>3.5</v>
      </c>
      <c r="H55" s="23">
        <f ca="1">IF($B$8="Overall Alert",'Compound Alert'!H183,IF($B$8="Underlying Vulnerability",'Compound Alert'!K183,IF($B$8="Emerging Threat",'Compound Alert'!N183)))</f>
        <v>3.5</v>
      </c>
      <c r="I55" s="50">
        <f ca="1">ROUNDDOWN(G55,0)</f>
        <v>3</v>
      </c>
      <c r="J55"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HIGH</v>
      </c>
      <c r="K55"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55" s="25" t="e">
        <f ca="1">IF(
   $B$8="Overall Alert",IF(
      'Compound Alert'!T183 &gt;= 7, "HIGH",IF(
         'Compound Alert'!T183 &gt;= 5, "MED","LOW")), IF(
            $B$8="Underlying Vulnerability", IF(
               'Compound Alert'!AA183 &gt;= 10, "HIGH",IF(
                  'Compound Alert'!AA183 &gt;= 7, "MED","LOW")),IF(
                     $B$8="Emerging Threat", IF(
                        'Compound Alert'!AH183 &gt;= 10, "HIGH",IF(
                            'Compound Alert'!AH183 &gt;= 7, "MED","LOW")))))</f>
        <v>#N/A</v>
      </c>
      <c r="M55"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55"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MED</v>
      </c>
      <c r="O55"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Alert'!B136</f>
        <v>Myanmar</v>
      </c>
      <c r="C56" s="20" t="str">
        <f>'Compound Alert'!C136</f>
        <v>MMR</v>
      </c>
      <c r="D56" s="20" t="str">
        <f>'Compound Alert'!D136</f>
        <v>EAS           East Asia &amp; Pacific</v>
      </c>
      <c r="E56" s="20" t="str">
        <f>'Compound Alert'!E136</f>
        <v>IDA</v>
      </c>
      <c r="F56" s="217">
        <f ca="1">'Compound Alert'!F136</f>
        <v>131</v>
      </c>
      <c r="G56" s="22">
        <f ca="1">IF($B$8="Overall Alert",'Compound Alert'!G136,IF($B$8="Underlying Vulnerability",'Compound Alert'!J136,IF($B$8="Emerging Threat",'Compound Alert'!M136)))</f>
        <v>3.5</v>
      </c>
      <c r="H56" s="23">
        <f ca="1">IF($B$8="Overall Alert",'Compound Alert'!H136,IF($B$8="Underlying Vulnerability",'Compound Alert'!K136,IF($B$8="Emerging Threat",'Compound Alert'!N136)))</f>
        <v>3.5</v>
      </c>
      <c r="I56" s="50">
        <f ca="1">ROUNDDOWN(G56,0)</f>
        <v>3</v>
      </c>
      <c r="J56"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56"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56"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HIGH</v>
      </c>
      <c r="M56"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HIGH</v>
      </c>
      <c r="N56"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LOW</v>
      </c>
      <c r="O56"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HIGH</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Alert'!B192</f>
        <v>Syrian Arab Republic</v>
      </c>
      <c r="C57" s="20" t="str">
        <f>'Compound Alert'!C192</f>
        <v>SYR</v>
      </c>
      <c r="D57" s="20" t="str">
        <f>'Compound Alert'!D192</f>
        <v>MEA           Middle East &amp; North Africa</v>
      </c>
      <c r="E57" s="20" t="str">
        <f>'Compound Alert'!E192</f>
        <v>IDA</v>
      </c>
      <c r="F57" s="217">
        <f ca="1">'Compound Alert'!F192</f>
        <v>187</v>
      </c>
      <c r="G57" s="22">
        <f ca="1">IF($B$8="Overall Alert",'Compound Alert'!G192,IF($B$8="Underlying Vulnerability",'Compound Alert'!J192,IF($B$8="Emerging Threat",'Compound Alert'!M192)))</f>
        <v>3.5</v>
      </c>
      <c r="H57" s="23">
        <f ca="1">IF($B$8="Overall Alert",'Compound Alert'!H192,IF($B$8="Underlying Vulnerability",'Compound Alert'!K192,IF($B$8="Emerging Threat",'Compound Alert'!N192)))</f>
        <v>3.5</v>
      </c>
      <c r="I57" s="50">
        <f ca="1">ROUNDDOWN(G57,0)</f>
        <v>3</v>
      </c>
      <c r="J57"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57"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57"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MED</v>
      </c>
      <c r="M57"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LOW</v>
      </c>
      <c r="N57"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57"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HIGH</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Alert'!B31</f>
        <v>Bolivia</v>
      </c>
      <c r="C58" s="20" t="str">
        <f>'Compound Alert'!C31</f>
        <v>BOL</v>
      </c>
      <c r="D58" s="20" t="str">
        <f>'Compound Alert'!D31</f>
        <v>LCN           Latin America &amp; Caribbean</v>
      </c>
      <c r="E58" s="20" t="str">
        <f>'Compound Alert'!E31</f>
        <v>IBRD</v>
      </c>
      <c r="F58" s="217">
        <f ca="1">'Compound Alert'!F31</f>
        <v>26</v>
      </c>
      <c r="G58" s="22">
        <f ca="1">IF($B$8="Overall Alert",'Compound Alert'!G31,IF($B$8="Underlying Vulnerability",'Compound Alert'!J31,IF($B$8="Emerging Threat",'Compound Alert'!M31)))</f>
        <v>3</v>
      </c>
      <c r="H58" s="23">
        <f ca="1">IF($B$8="Overall Alert",'Compound Alert'!H31,IF($B$8="Underlying Vulnerability",'Compound Alert'!K31,IF($B$8="Emerging Threat",'Compound Alert'!N31)))</f>
        <v>3</v>
      </c>
      <c r="I58" s="50">
        <f ca="1">ROUNDDOWN(G58,0)</f>
        <v>3</v>
      </c>
      <c r="J58" s="25" t="str">
        <f ca="1">IF(
   $B$8="Overall Alert",IF(
      'Compound Alert'!R31 &gt;= 7, "HIGH",IF(
         'Compound Alert'!R31 &gt;= 5, "MED","LOW")), IF(
            $B$8="Underlying Vulnerability", IF(
               'Compound Alert'!Y31 &gt;= 10, "HIGH",IF(
                  'Compound Alert'!Y31 &gt;= 7, "MED","LOW")),IF(
                     $B$8="Emerging Threat", IF(
                        'Compound Alert'!AF31 &gt;= 10, "HIGH",IF(
                            'Compound Alert'!AF31 &gt;= 7, "MED","LOW")))))</f>
        <v>HIGH</v>
      </c>
      <c r="K58"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58" s="25" t="e">
        <f ca="1">IF(
   $B$8="Overall Alert",IF(
      'Compound Alert'!T31 &gt;= 7, "HIGH",IF(
         'Compound Alert'!T31 &gt;= 5, "MED","LOW")), IF(
            $B$8="Underlying Vulnerability", IF(
               'Compound Alert'!AA31 &gt;= 10, "HIGH",IF(
                  'Compound Alert'!AA31 &gt;= 7, "MED","LOW")),IF(
                     $B$8="Emerging Threat", IF(
                        'Compound Alert'!AH31 &gt;= 10, "HIGH",IF(
                            'Compound Alert'!AH31 &gt;= 7, "MED","LOW")))))</f>
        <v>#N/A</v>
      </c>
      <c r="M58"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HIGH</v>
      </c>
      <c r="N58"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HIGH</v>
      </c>
      <c r="O58"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Alert'!B207</f>
        <v>Uganda</v>
      </c>
      <c r="C59" s="20" t="str">
        <f>'Compound Alert'!C207</f>
        <v>UGA</v>
      </c>
      <c r="D59" s="20" t="str">
        <f>'Compound Alert'!D207</f>
        <v>SSF           Sub-Saharan Africa</v>
      </c>
      <c r="E59" s="20" t="str">
        <f>'Compound Alert'!E207</f>
        <v>IDA</v>
      </c>
      <c r="F59" s="217">
        <f>'Compound Alert'!F207</f>
        <v>0</v>
      </c>
      <c r="G59" s="22">
        <f ca="1">IF($B$8="Overall Alert",'Compound Alert'!G207,IF($B$8="Underlying Vulnerability",'Compound Alert'!J207,IF($B$8="Emerging Threat",'Compound Alert'!M207)))</f>
        <v>3</v>
      </c>
      <c r="H59" s="23">
        <f ca="1">IF($B$8="Overall Alert",'Compound Alert'!H207,IF($B$8="Underlying Vulnerability",'Compound Alert'!K207,IF($B$8="Emerging Threat",'Compound Alert'!N207)))</f>
        <v>3</v>
      </c>
      <c r="I59" s="50">
        <f ca="1">ROUNDDOWN(G59,0)</f>
        <v>3</v>
      </c>
      <c r="J59"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HIGH</v>
      </c>
      <c r="K59"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HIGH</v>
      </c>
      <c r="L59"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HIGH</v>
      </c>
      <c r="M59"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59"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LOW</v>
      </c>
      <c r="O59"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LOW</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Alert'!B22</f>
        <v>Burkina Faso</v>
      </c>
      <c r="C60" s="20" t="str">
        <f>'Compound Alert'!C22</f>
        <v>BFA</v>
      </c>
      <c r="D60" s="20" t="str">
        <f>'Compound Alert'!D22</f>
        <v>SSF           Sub-Saharan Africa</v>
      </c>
      <c r="E60" s="20" t="str">
        <f>'Compound Alert'!E22</f>
        <v>IDA</v>
      </c>
      <c r="F60" s="217">
        <f ca="1">'Compound Alert'!F22</f>
        <v>17</v>
      </c>
      <c r="G60" s="22">
        <f ca="1">IF($B$8="Overall Alert",'Compound Alert'!G22,IF($B$8="Underlying Vulnerability",'Compound Alert'!J22,IF($B$8="Emerging Threat",'Compound Alert'!M22)))</f>
        <v>3</v>
      </c>
      <c r="H60" s="23">
        <f ca="1">IF($B$8="Overall Alert",'Compound Alert'!H22,IF($B$8="Underlying Vulnerability",'Compound Alert'!K22,IF($B$8="Emerging Threat",'Compound Alert'!N22)))</f>
        <v>3</v>
      </c>
      <c r="I60" s="50">
        <f ca="1">ROUNDDOWN(G60,0)</f>
        <v>3</v>
      </c>
      <c r="J60"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60"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60"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60"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HIGH</v>
      </c>
      <c r="N60"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LOW</v>
      </c>
      <c r="O60"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Alert'!B147</f>
        <v>Niger</v>
      </c>
      <c r="C61" s="20" t="str">
        <f>'Compound Alert'!C147</f>
        <v>NER</v>
      </c>
      <c r="D61" s="20" t="str">
        <f>'Compound Alert'!D147</f>
        <v>SSF           Sub-Saharan Africa</v>
      </c>
      <c r="E61" s="20" t="str">
        <f>'Compound Alert'!E147</f>
        <v>IDA</v>
      </c>
      <c r="F61" s="217">
        <f ca="1">'Compound Alert'!F147</f>
        <v>142</v>
      </c>
      <c r="G61" s="22">
        <f ca="1">IF($B$8="Overall Alert",'Compound Alert'!G147,IF($B$8="Underlying Vulnerability",'Compound Alert'!J147,IF($B$8="Emerging Threat",'Compound Alert'!M147)))</f>
        <v>3</v>
      </c>
      <c r="H61" s="23">
        <f ca="1">IF($B$8="Overall Alert",'Compound Alert'!H147,IF($B$8="Underlying Vulnerability",'Compound Alert'!K147,IF($B$8="Emerging Threat",'Compound Alert'!N147)))</f>
        <v>3</v>
      </c>
      <c r="I61" s="50">
        <f ca="1">ROUNDDOWN(G61,0)</f>
        <v>3</v>
      </c>
      <c r="J61"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61"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HIGH</v>
      </c>
      <c r="L61"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LOW</v>
      </c>
      <c r="M61"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HIGH</v>
      </c>
      <c r="N61"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LOW</v>
      </c>
      <c r="O61"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HIGH</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Alert'!B119</f>
        <v>Sri Lanka</v>
      </c>
      <c r="C62" s="20" t="str">
        <f>'Compound Alert'!C119</f>
        <v>LKA</v>
      </c>
      <c r="D62" s="20" t="str">
        <f>'Compound Alert'!D119</f>
        <v>SAS           South Asia</v>
      </c>
      <c r="E62" s="20" t="str">
        <f>'Compound Alert'!E119</f>
        <v>IBRD</v>
      </c>
      <c r="F62" s="217">
        <f ca="1">'Compound Alert'!F119</f>
        <v>114</v>
      </c>
      <c r="G62" s="22">
        <f ca="1">IF($B$8="Overall Alert",'Compound Alert'!G119,IF($B$8="Underlying Vulnerability",'Compound Alert'!J119,IF($B$8="Emerging Threat",'Compound Alert'!M119)))</f>
        <v>3</v>
      </c>
      <c r="H62" s="23">
        <f ca="1">IF($B$8="Overall Alert",'Compound Alert'!H119,IF($B$8="Underlying Vulnerability",'Compound Alert'!K119,IF($B$8="Emerging Threat",'Compound Alert'!N119)))</f>
        <v>3</v>
      </c>
      <c r="I62" s="50">
        <f ca="1">ROUNDDOWN(G62,0)</f>
        <v>3</v>
      </c>
      <c r="J62"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HIGH</v>
      </c>
      <c r="K62"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LOW</v>
      </c>
      <c r="L62" s="25" t="str">
        <f ca="1">IF(
   $B$8="Overall Alert",IF(
      'Compound Alert'!T119 &gt;= 7, "HIGH",IF(
         'Compound Alert'!T119 &gt;= 5, "MED","LOW")), IF(
            $B$8="Underlying Vulnerability", IF(
               'Compound Alert'!AA119 &gt;= 10, "HIGH",IF(
                  'Compound Alert'!AA119 &gt;= 7, "MED","LOW")),IF(
                     $B$8="Emerging Threat", IF(
                        'Compound Alert'!AH119 &gt;= 10, "HIGH",IF(
                            'Compound Alert'!AH119 &gt;= 7, "MED","LOW")))))</f>
        <v>HIGH</v>
      </c>
      <c r="M62"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62"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LOW</v>
      </c>
      <c r="O62"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MED</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Alert'!B167</f>
        <v>West Bank and Gaza</v>
      </c>
      <c r="C63" s="20" t="str">
        <f>'Compound Alert'!C167</f>
        <v>PSE</v>
      </c>
      <c r="D63" s="20" t="str">
        <f>'Compound Alert'!D167</f>
        <v>MEA           Middle East &amp; North Africa</v>
      </c>
      <c r="E63" s="20" t="str">
        <f>'Compound Alert'!E167</f>
        <v>NA</v>
      </c>
      <c r="F63" s="217">
        <f ca="1">'Compound Alert'!F167</f>
        <v>162</v>
      </c>
      <c r="G63" s="22">
        <f ca="1">IF($B$8="Overall Alert",'Compound Alert'!G167,IF($B$8="Underlying Vulnerability",'Compound Alert'!J167,IF($B$8="Emerging Threat",'Compound Alert'!M167)))</f>
        <v>3</v>
      </c>
      <c r="H63" s="23">
        <f ca="1">IF($B$8="Overall Alert",'Compound Alert'!H167,IF($B$8="Underlying Vulnerability",'Compound Alert'!K167,IF($B$8="Emerging Threat",'Compound Alert'!N167)))</f>
        <v>3</v>
      </c>
      <c r="I63" s="50">
        <f ca="1">ROUNDDOWN(G63,0)</f>
        <v>3</v>
      </c>
      <c r="J63"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63"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LOW</v>
      </c>
      <c r="L63"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HIGH</v>
      </c>
      <c r="M63"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HIGH</v>
      </c>
      <c r="N63"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63"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Alert'!B106</f>
        <v>Kenya</v>
      </c>
      <c r="C64" s="20" t="str">
        <f>'Compound Alert'!C106</f>
        <v>KEN</v>
      </c>
      <c r="D64" s="20" t="str">
        <f>'Compound Alert'!D106</f>
        <v>SSF           Sub-Saharan Africa</v>
      </c>
      <c r="E64" s="20" t="str">
        <f>'Compound Alert'!E106</f>
        <v>Blend</v>
      </c>
      <c r="F64" s="217">
        <f ca="1">'Compound Alert'!F106</f>
        <v>101</v>
      </c>
      <c r="G64" s="22">
        <f ca="1">IF($B$8="Overall Alert",'Compound Alert'!G106,IF($B$8="Underlying Vulnerability",'Compound Alert'!J106,IF($B$8="Emerging Threat",'Compound Alert'!M106)))</f>
        <v>2.5</v>
      </c>
      <c r="H64" s="23">
        <f ca="1">IF($B$8="Overall Alert",'Compound Alert'!H106,IF($B$8="Underlying Vulnerability",'Compound Alert'!K106,IF($B$8="Emerging Threat",'Compound Alert'!N106)))</f>
        <v>2.5</v>
      </c>
      <c r="I64" s="50">
        <f ca="1">ROUNDDOWN(G64,0)</f>
        <v>2</v>
      </c>
      <c r="J64"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MED</v>
      </c>
      <c r="K64"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MED</v>
      </c>
      <c r="L64"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LOW</v>
      </c>
      <c r="M64"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64"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64"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MED</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Alert'!B44</f>
        <v>Cameroon</v>
      </c>
      <c r="C65" s="20" t="str">
        <f>'Compound Alert'!C44</f>
        <v>CMR</v>
      </c>
      <c r="D65" s="20" t="str">
        <f>'Compound Alert'!D44</f>
        <v>SSF           Sub-Saharan Africa</v>
      </c>
      <c r="E65" s="20" t="str">
        <f>'Compound Alert'!E44</f>
        <v>Blend</v>
      </c>
      <c r="F65" s="217">
        <f ca="1">'Compound Alert'!F44</f>
        <v>39</v>
      </c>
      <c r="G65" s="22">
        <f ca="1">IF($B$8="Overall Alert",'Compound Alert'!G44,IF($B$8="Underlying Vulnerability",'Compound Alert'!J44,IF($B$8="Emerging Threat",'Compound Alert'!M44)))</f>
        <v>2.5</v>
      </c>
      <c r="H65" s="23">
        <f ca="1">IF($B$8="Overall Alert",'Compound Alert'!H44,IF($B$8="Underlying Vulnerability",'Compound Alert'!K44,IF($B$8="Emerging Threat",'Compound Alert'!N44)))</f>
        <v>2.5</v>
      </c>
      <c r="I65" s="50">
        <f ca="1">ROUNDDOWN(G65,0)</f>
        <v>2</v>
      </c>
      <c r="J65" s="25" t="str">
        <f ca="1">IF(
   $B$8="Overall Alert",IF(
      'Compound Alert'!R44 &gt;= 7, "HIGH",IF(
         'Compound Alert'!R44 &gt;= 5, "MED","LOW")), IF(
            $B$8="Underlying Vulnerability", IF(
               'Compound Alert'!Y44 &gt;= 10, "HIGH",IF(
                  'Compound Alert'!Y44 &gt;= 7, "MED","LOW")),IF(
                     $B$8="Emerging Threat", IF(
                        'Compound Alert'!AF44 &gt;= 10, "HIGH",IF(
                            'Compound Alert'!AF44 &gt;= 7, "MED","LOW")))))</f>
        <v>HIGH</v>
      </c>
      <c r="K65" s="25" t="str">
        <f ca="1">IF(
   $B$8="Overall Alert",IF(
      'Compound Alert'!S44 &gt;= 7, "HIGH",IF(
         'Compound Alert'!S44 &gt;= 5, "MED","LOW")), IF(
            $B$8="Underlying Vulnerability", IF(
               'Compound Alert'!Z44 &gt;= 10, "HIGH",IF(
                  'Compound Alert'!Z44 &gt;= 7, "MED","LOW")),IF(
                     $B$8="Emerging Threat", IF(
                        'Compound Alert'!AG44 &gt;= 10, "HIGH",IF(
                            'Compound Alert'!AG44 &gt;= 7, "MED","LOW")))))</f>
        <v>HIGH</v>
      </c>
      <c r="L65"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LOW</v>
      </c>
      <c r="M65"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65"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65"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MED</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Alert'!B45</f>
        <v>Congo, Dem. Rep.</v>
      </c>
      <c r="C66" s="20" t="str">
        <f>'Compound Alert'!C45</f>
        <v>COD</v>
      </c>
      <c r="D66" s="20" t="str">
        <f>'Compound Alert'!D45</f>
        <v>SSF           Sub-Saharan Africa</v>
      </c>
      <c r="E66" s="20" t="str">
        <f>'Compound Alert'!E45</f>
        <v>IDA</v>
      </c>
      <c r="F66" s="217">
        <f ca="1">'Compound Alert'!F45</f>
        <v>40</v>
      </c>
      <c r="G66" s="22">
        <f ca="1">IF($B$8="Overall Alert",'Compound Alert'!G45,IF($B$8="Underlying Vulnerability",'Compound Alert'!J45,IF($B$8="Emerging Threat",'Compound Alert'!M45)))</f>
        <v>2.5</v>
      </c>
      <c r="H66" s="23">
        <f ca="1">IF($B$8="Overall Alert",'Compound Alert'!H45,IF($B$8="Underlying Vulnerability",'Compound Alert'!K45,IF($B$8="Emerging Threat",'Compound Alert'!N45)))</f>
        <v>2.5</v>
      </c>
      <c r="I66" s="50">
        <f ca="1">ROUNDDOWN(G66,0)</f>
        <v>2</v>
      </c>
      <c r="J66" s="25" t="str">
        <f ca="1">IF(
   $B$8="Overall Alert",IF(
      'Compound Alert'!R45 &gt;= 7, "HIGH",IF(
         'Compound Alert'!R45 &gt;= 5, "MED","LOW")), IF(
            $B$8="Underlying Vulnerability", IF(
               'Compound Alert'!Y45 &gt;= 10, "HIGH",IF(
                  'Compound Alert'!Y45 &gt;= 7, "MED","LOW")),IF(
                     $B$8="Emerging Threat", IF(
                        'Compound Alert'!AF45 &gt;= 10, "HIGH",IF(
                            'Compound Alert'!AF45 &gt;= 7, "MED","LOW")))))</f>
        <v>HIGH</v>
      </c>
      <c r="K66"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66"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MED</v>
      </c>
      <c r="M66"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LOW</v>
      </c>
      <c r="N66"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LOW</v>
      </c>
      <c r="O66"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LOW</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Alert'!B8</f>
        <v>Angola</v>
      </c>
      <c r="C67" s="20" t="str">
        <f>'Compound Alert'!C8</f>
        <v>AGO</v>
      </c>
      <c r="D67" s="20" t="str">
        <f>'Compound Alert'!D8</f>
        <v>SSF           Sub-Saharan Africa</v>
      </c>
      <c r="E67" s="20" t="str">
        <f>'Compound Alert'!E8</f>
        <v>IBRD</v>
      </c>
      <c r="F67" s="217">
        <f ca="1">'Compound Alert'!F8</f>
        <v>3</v>
      </c>
      <c r="G67" s="22">
        <f ca="1">IF($B$8="Overall Alert",'Compound Alert'!G8,IF($B$8="Underlying Vulnerability",'Compound Alert'!J8,IF($B$8="Emerging Threat",'Compound Alert'!M8)))</f>
        <v>2.5</v>
      </c>
      <c r="H67" s="23">
        <f ca="1">IF($B$8="Overall Alert",'Compound Alert'!H8,IF($B$8="Underlying Vulnerability",'Compound Alert'!K8,IF($B$8="Emerging Threat",'Compound Alert'!N8)))</f>
        <v>2.5</v>
      </c>
      <c r="I67" s="50">
        <f ca="1">ROUNDDOWN(G67,0)</f>
        <v>2</v>
      </c>
      <c r="J67"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67"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67" s="25" t="str">
        <f ca="1">IF(
   $B$8="Overall Alert",IF(
      'Compound Alert'!T8 &gt;= 7, "HIGH",IF(
         'Compound Alert'!T8 &gt;= 5, "MED","LOW")), IF(
            $B$8="Underlying Vulnerability", IF(
               'Compound Alert'!AA8 &gt;= 10, "HIGH",IF(
                  'Compound Alert'!AA8 &gt;= 7, "MED","LOW")),IF(
                     $B$8="Emerging Threat", IF(
                        'Compound Alert'!AH8 &gt;= 10, "HIGH",IF(
                            'Compound Alert'!AH8 &gt;= 7, "MED","LOW")))))</f>
        <v>MED</v>
      </c>
      <c r="M67" s="25" t="str">
        <f ca="1">IF(
   $B$8="Overall Alert",IF(
      'Compound Alert'!U8 &gt;= 7, "HIGH",IF(
         'Compound Alert'!U8 &gt;= 5, "MED","LOW")), IF(
            $B$8="Underlying Vulnerability", IF(
               'Compound Alert'!AB8 &gt;= 10, "HIGH",IF(
                  'Compound Alert'!AB8 &gt;= 7, "MED","LOW")),IF(
                     $B$8="Emerging Threat", IF(
                        'Compound Alert'!AI8 &gt;= 10, "HIGH",IF(
                            'Compound Alert'!AI8 &gt;= 7, "MED","LOW")))))</f>
        <v>HIGH</v>
      </c>
      <c r="N67"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67" s="25" t="str">
        <f ca="1">IF(
   $B$8="Overall Alert",IF(
      'Compound Alert'!W8 &gt;= 7, "HIGH",IF(
         'Compound Alert'!W8 &gt;= 5, "MED","LOW")), IF(
            $B$8="Underlying Vulnerability", IF(
               'Compound Alert'!AD8 &gt;= 10, "HIGH",IF(
                  'Compound Alert'!AD8 &gt;= 7, "MED","LOW")),IF(
                     $B$8="Emerging Threat", IF(
                        'Compound Alert'!AK8 &gt;= 10, "HIGH",IF(
                            'Compound Alert'!AK8 &gt;= 7, "MED","LOW")))))</f>
        <v>MED</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Alert'!B47</f>
        <v>Colombia</v>
      </c>
      <c r="C68" s="20" t="str">
        <f>'Compound Alert'!C47</f>
        <v>COL</v>
      </c>
      <c r="D68" s="20" t="str">
        <f>'Compound Alert'!D47</f>
        <v>LCN           Latin America &amp; Caribbean</v>
      </c>
      <c r="E68" s="20" t="str">
        <f>'Compound Alert'!E47</f>
        <v>IBRD</v>
      </c>
      <c r="F68" s="217">
        <f ca="1">'Compound Alert'!F47</f>
        <v>42</v>
      </c>
      <c r="G68" s="22">
        <f ca="1">IF($B$8="Overall Alert",'Compound Alert'!G47,IF($B$8="Underlying Vulnerability",'Compound Alert'!J47,IF($B$8="Emerging Threat",'Compound Alert'!M47)))</f>
        <v>2.5</v>
      </c>
      <c r="H68" s="23">
        <f ca="1">IF($B$8="Overall Alert",'Compound Alert'!H47,IF($B$8="Underlying Vulnerability",'Compound Alert'!K47,IF($B$8="Emerging Threat",'Compound Alert'!N47)))</f>
        <v>2.5</v>
      </c>
      <c r="I68" s="50">
        <f ca="1">ROUNDDOWN(G68,0)</f>
        <v>2</v>
      </c>
      <c r="J68"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68"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68"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MED</v>
      </c>
      <c r="M68"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HIGH</v>
      </c>
      <c r="N68"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HIGH</v>
      </c>
      <c r="O68"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LOW</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Alert'!B208</f>
        <v>Ukraine</v>
      </c>
      <c r="C69" s="20" t="str">
        <f>'Compound Alert'!C208</f>
        <v>UKR</v>
      </c>
      <c r="D69" s="20" t="str">
        <f>'Compound Alert'!D208</f>
        <v>ECS           Europe &amp; Central Asia</v>
      </c>
      <c r="E69" s="20" t="str">
        <f>'Compound Alert'!E208</f>
        <v>IBRD</v>
      </c>
      <c r="F69" s="217">
        <f>'Compound Alert'!F208</f>
        <v>0</v>
      </c>
      <c r="G69" s="22">
        <f ca="1">IF($B$8="Overall Alert",'Compound Alert'!G208,IF($B$8="Underlying Vulnerability",'Compound Alert'!J208,IF($B$8="Emerging Threat",'Compound Alert'!M208)))</f>
        <v>2.5</v>
      </c>
      <c r="H69" s="23">
        <f ca="1">IF($B$8="Overall Alert",'Compound Alert'!H208,IF($B$8="Underlying Vulnerability",'Compound Alert'!K208,IF($B$8="Emerging Threat",'Compound Alert'!N208)))</f>
        <v>2.5</v>
      </c>
      <c r="I69" s="50">
        <f ca="1">ROUNDDOWN(G69,0)</f>
        <v>2</v>
      </c>
      <c r="J69"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69"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69"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HIGH</v>
      </c>
      <c r="M69"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MED</v>
      </c>
      <c r="N69"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LOW</v>
      </c>
      <c r="O69"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Alert'!B79</f>
        <v>Gambia, The</v>
      </c>
      <c r="C70" s="20" t="str">
        <f>'Compound Alert'!C79</f>
        <v>GMB</v>
      </c>
      <c r="D70" s="20" t="str">
        <f>'Compound Alert'!D79</f>
        <v>SSF           Sub-Saharan Africa</v>
      </c>
      <c r="E70" s="20" t="str">
        <f>'Compound Alert'!E79</f>
        <v>IDA</v>
      </c>
      <c r="F70" s="217">
        <f ca="1">'Compound Alert'!F79</f>
        <v>74</v>
      </c>
      <c r="G70" s="22">
        <f ca="1">IF($B$8="Overall Alert",'Compound Alert'!G79,IF($B$8="Underlying Vulnerability",'Compound Alert'!J79,IF($B$8="Emerging Threat",'Compound Alert'!M79)))</f>
        <v>2.5</v>
      </c>
      <c r="H70" s="23">
        <f ca="1">IF($B$8="Overall Alert",'Compound Alert'!H79,IF($B$8="Underlying Vulnerability",'Compound Alert'!K79,IF($B$8="Emerging Threat",'Compound Alert'!N79)))</f>
        <v>2.5</v>
      </c>
      <c r="I70" s="50">
        <f ca="1">ROUNDDOWN(G70,0)</f>
        <v>2</v>
      </c>
      <c r="J70"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70"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70"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HIGH</v>
      </c>
      <c r="M70"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HIGH</v>
      </c>
      <c r="N70"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70"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Alert'!B32</f>
        <v>Brazil</v>
      </c>
      <c r="C71" s="20" t="str">
        <f>'Compound Alert'!C32</f>
        <v>BRA</v>
      </c>
      <c r="D71" s="20" t="str">
        <f>'Compound Alert'!D32</f>
        <v>LCN           Latin America &amp; Caribbean</v>
      </c>
      <c r="E71" s="20" t="str">
        <f>'Compound Alert'!E32</f>
        <v>IBRD</v>
      </c>
      <c r="F71" s="217">
        <f ca="1">'Compound Alert'!F32</f>
        <v>27</v>
      </c>
      <c r="G71" s="22">
        <f ca="1">IF($B$8="Overall Alert",'Compound Alert'!G32,IF($B$8="Underlying Vulnerability",'Compound Alert'!J32,IF($B$8="Emerging Threat",'Compound Alert'!M32)))</f>
        <v>2.5</v>
      </c>
      <c r="H71" s="23">
        <f ca="1">IF($B$8="Overall Alert",'Compound Alert'!H32,IF($B$8="Underlying Vulnerability",'Compound Alert'!K32,IF($B$8="Emerging Threat",'Compound Alert'!N32)))</f>
        <v>2.5</v>
      </c>
      <c r="I71" s="50">
        <f ca="1">ROUNDDOWN(G71,0)</f>
        <v>2</v>
      </c>
      <c r="J71"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71"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71"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HIGH</v>
      </c>
      <c r="M71"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MED</v>
      </c>
      <c r="N71"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71"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Alert'!B85</f>
        <v>Guatemala</v>
      </c>
      <c r="C72" s="20" t="str">
        <f>'Compound Alert'!C85</f>
        <v>GTM</v>
      </c>
      <c r="D72" s="20" t="str">
        <f>'Compound Alert'!D85</f>
        <v>LCN           Latin America &amp; Caribbean</v>
      </c>
      <c r="E72" s="20" t="str">
        <f>'Compound Alert'!E85</f>
        <v>IBRD</v>
      </c>
      <c r="F72" s="217">
        <f ca="1">'Compound Alert'!F85</f>
        <v>80</v>
      </c>
      <c r="G72" s="22">
        <f ca="1">IF($B$8="Overall Alert",'Compound Alert'!G85,IF($B$8="Underlying Vulnerability",'Compound Alert'!J85,IF($B$8="Emerging Threat",'Compound Alert'!M85)))</f>
        <v>2.5</v>
      </c>
      <c r="H72" s="23">
        <f ca="1">IF($B$8="Overall Alert",'Compound Alert'!H85,IF($B$8="Underlying Vulnerability",'Compound Alert'!K85,IF($B$8="Emerging Threat",'Compound Alert'!N85)))</f>
        <v>2.5</v>
      </c>
      <c r="I72" s="50">
        <f ca="1">ROUNDDOWN(G72,0)</f>
        <v>2</v>
      </c>
      <c r="J72"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72" s="25" t="str">
        <f ca="1">IF(
   $B$8="Overall Alert",IF(
      'Compound Alert'!S85 &gt;= 7, "HIGH",IF(
         'Compound Alert'!S85 &gt;= 5, "MED","LOW")), IF(
            $B$8="Underlying Vulnerability", IF(
               'Compound Alert'!Z85 &gt;= 10, "HIGH",IF(
                  'Compound Alert'!Z85 &gt;= 7, "MED","LOW")),IF(
                     $B$8="Emerging Threat", IF(
                        'Compound Alert'!AG85 &gt;= 10, "HIGH",IF(
                            'Compound Alert'!AG85 &gt;= 7, "MED","LOW")))))</f>
        <v>MED</v>
      </c>
      <c r="L72"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72"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72"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HIGH</v>
      </c>
      <c r="O72"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Alert'!B206</f>
        <v>Tanzania</v>
      </c>
      <c r="C73" s="20" t="str">
        <f>'Compound Alert'!C206</f>
        <v>TZA</v>
      </c>
      <c r="D73" s="20" t="str">
        <f>'Compound Alert'!D206</f>
        <v>SSF           Sub-Saharan Africa</v>
      </c>
      <c r="E73" s="20" t="str">
        <f>'Compound Alert'!E206</f>
        <v>IDA</v>
      </c>
      <c r="F73" s="217">
        <f>'Compound Alert'!F206</f>
        <v>0</v>
      </c>
      <c r="G73" s="22">
        <f ca="1">IF($B$8="Overall Alert",'Compound Alert'!G206,IF($B$8="Underlying Vulnerability",'Compound Alert'!J206,IF($B$8="Emerging Threat",'Compound Alert'!M206)))</f>
        <v>2.5</v>
      </c>
      <c r="H73" s="23">
        <f ca="1">IF($B$8="Overall Alert",'Compound Alert'!H206,IF($B$8="Underlying Vulnerability",'Compound Alert'!K206,IF($B$8="Emerging Threat",'Compound Alert'!N206)))</f>
        <v>2.5</v>
      </c>
      <c r="I73" s="50">
        <f ca="1">ROUNDDOWN(G73,0)</f>
        <v>2</v>
      </c>
      <c r="J73"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HIGH</v>
      </c>
      <c r="K73"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73"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MED</v>
      </c>
      <c r="M73"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73"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HIGH</v>
      </c>
      <c r="O73"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Alert'!B222</f>
        <v>Zambia</v>
      </c>
      <c r="C74" s="20" t="str">
        <f>'Compound Alert'!C222</f>
        <v>ZMB</v>
      </c>
      <c r="D74" s="20" t="str">
        <f>'Compound Alert'!D222</f>
        <v>SSF           Sub-Saharan Africa</v>
      </c>
      <c r="E74" s="20" t="str">
        <f>'Compound Alert'!E222</f>
        <v>IDA</v>
      </c>
      <c r="F74" s="217">
        <f>'Compound Alert'!F222</f>
        <v>0</v>
      </c>
      <c r="G74" s="22">
        <f ca="1">IF($B$8="Overall Alert",'Compound Alert'!G222,IF($B$8="Underlying Vulnerability",'Compound Alert'!J222,IF($B$8="Emerging Threat",'Compound Alert'!M222)))</f>
        <v>2.5</v>
      </c>
      <c r="H74" s="23">
        <f ca="1">IF($B$8="Overall Alert",'Compound Alert'!H222,IF($B$8="Underlying Vulnerability",'Compound Alert'!K222,IF($B$8="Emerging Threat",'Compound Alert'!N222)))</f>
        <v>2.5</v>
      </c>
      <c r="I74" s="50">
        <f ca="1">ROUNDDOWN(G74,0)</f>
        <v>2</v>
      </c>
      <c r="J74"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HIGH</v>
      </c>
      <c r="K74"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74"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HIGH</v>
      </c>
      <c r="M74"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74"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MED</v>
      </c>
      <c r="O74"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LOW</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Alert'!B221</f>
        <v>South Africa</v>
      </c>
      <c r="C75" s="20" t="str">
        <f>'Compound Alert'!C221</f>
        <v>ZAF</v>
      </c>
      <c r="D75" s="20" t="str">
        <f>'Compound Alert'!D221</f>
        <v>SSF           Sub-Saharan Africa</v>
      </c>
      <c r="E75" s="20" t="str">
        <f>'Compound Alert'!E221</f>
        <v>IBRD</v>
      </c>
      <c r="F75" s="217">
        <f>'Compound Alert'!F221</f>
        <v>0</v>
      </c>
      <c r="G75" s="22">
        <f ca="1">IF($B$8="Overall Alert",'Compound Alert'!G221,IF($B$8="Underlying Vulnerability",'Compound Alert'!J221,IF($B$8="Emerging Threat",'Compound Alert'!M221)))</f>
        <v>2.5</v>
      </c>
      <c r="H75" s="23">
        <f ca="1">IF($B$8="Overall Alert",'Compound Alert'!H221,IF($B$8="Underlying Vulnerability",'Compound Alert'!K221,IF($B$8="Emerging Threat",'Compound Alert'!N221)))</f>
        <v>2.5</v>
      </c>
      <c r="I75" s="50">
        <f ca="1">ROUNDDOWN(G75,0)</f>
        <v>2</v>
      </c>
      <c r="J75"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75"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75"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MED</v>
      </c>
      <c r="M75"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HIGH</v>
      </c>
      <c r="N75"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HIGH</v>
      </c>
      <c r="O75"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Alert'!B63</f>
        <v>Egypt, Arab Rep.</v>
      </c>
      <c r="C76" s="20" t="str">
        <f>'Compound Alert'!C63</f>
        <v>EGY</v>
      </c>
      <c r="D76" s="20" t="str">
        <f>'Compound Alert'!D63</f>
        <v>MEA           Middle East &amp; North Africa</v>
      </c>
      <c r="E76" s="20" t="str">
        <f>'Compound Alert'!E63</f>
        <v>IBRD</v>
      </c>
      <c r="F76" s="217">
        <f ca="1">'Compound Alert'!F63</f>
        <v>58</v>
      </c>
      <c r="G76" s="22">
        <f ca="1">IF($B$8="Overall Alert",'Compound Alert'!G63,IF($B$8="Underlying Vulnerability",'Compound Alert'!J63,IF($B$8="Emerging Threat",'Compound Alert'!M63)))</f>
        <v>2</v>
      </c>
      <c r="H76" s="23">
        <f ca="1">IF($B$8="Overall Alert",'Compound Alert'!H63,IF($B$8="Underlying Vulnerability",'Compound Alert'!K63,IF($B$8="Emerging Threat",'Compound Alert'!N63)))</f>
        <v>2</v>
      </c>
      <c r="I76" s="50">
        <f ca="1">ROUNDDOWN(G76,0)</f>
        <v>2</v>
      </c>
      <c r="J76"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76"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76"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76"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HIGH</v>
      </c>
      <c r="N76"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LOW</v>
      </c>
      <c r="O76"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LOW</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Alert'!B78</f>
        <v>Guinea</v>
      </c>
      <c r="C77" s="20" t="str">
        <f>'Compound Alert'!C78</f>
        <v>GIN</v>
      </c>
      <c r="D77" s="20" t="str">
        <f>'Compound Alert'!D78</f>
        <v>SSF           Sub-Saharan Africa</v>
      </c>
      <c r="E77" s="20" t="str">
        <f>'Compound Alert'!E78</f>
        <v>IDA</v>
      </c>
      <c r="F77" s="217">
        <f ca="1">'Compound Alert'!F78</f>
        <v>73</v>
      </c>
      <c r="G77" s="22">
        <f ca="1">IF($B$8="Overall Alert",'Compound Alert'!G78,IF($B$8="Underlying Vulnerability",'Compound Alert'!J78,IF($B$8="Emerging Threat",'Compound Alert'!M78)))</f>
        <v>2</v>
      </c>
      <c r="H77" s="23">
        <f ca="1">IF($B$8="Overall Alert",'Compound Alert'!H78,IF($B$8="Underlying Vulnerability",'Compound Alert'!K78,IF($B$8="Emerging Threat",'Compound Alert'!N78)))</f>
        <v>2</v>
      </c>
      <c r="I77" s="50">
        <f ca="1">ROUNDDOWN(G77,0)</f>
        <v>2</v>
      </c>
      <c r="J77" s="25" t="str">
        <f ca="1">IF(
   $B$8="Overall Alert",IF(
      'Compound Alert'!R78 &gt;= 7, "HIGH",IF(
         'Compound Alert'!R78 &gt;= 5, "MED","LOW")), IF(
            $B$8="Underlying Vulnerability", IF(
               'Compound Alert'!Y78 &gt;= 10, "HIGH",IF(
                  'Compound Alert'!Y78 &gt;= 7, "MED","LOW")),IF(
                     $B$8="Emerging Threat", IF(
                        'Compound Alert'!AF78 &gt;= 10, "HIGH",IF(
                            'Compound Alert'!AF78 &gt;= 7, "MED","LOW")))))</f>
        <v>HIGH</v>
      </c>
      <c r="K77" s="25" t="str">
        <f ca="1">IF(
   $B$8="Overall Alert",IF(
      'Compound Alert'!S78 &gt;= 7, "HIGH",IF(
         'Compound Alert'!S78 &gt;= 5, "MED","LOW")), IF(
            $B$8="Underlying Vulnerability", IF(
               'Compound Alert'!Z78 &gt;= 10, "HIGH",IF(
                  'Compound Alert'!Z78 &gt;= 7, "MED","LOW")),IF(
                     $B$8="Emerging Threat", IF(
                        'Compound Alert'!AG78 &gt;= 10, "HIGH",IF(
                            'Compound Alert'!AG78 &gt;= 7, "MED","LOW")))))</f>
        <v>LOW</v>
      </c>
      <c r="L77"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MED</v>
      </c>
      <c r="M77"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MED</v>
      </c>
      <c r="N77"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77"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LOW</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Alert'!B213</f>
        <v>Venezuela, RB</v>
      </c>
      <c r="C78" s="20" t="str">
        <f>'Compound Alert'!C213</f>
        <v>VEN</v>
      </c>
      <c r="D78" s="20" t="str">
        <f>'Compound Alert'!D213</f>
        <v>LCN           Latin America &amp; Caribbean</v>
      </c>
      <c r="E78" s="20" t="str">
        <f>'Compound Alert'!E213</f>
        <v>IBRD</v>
      </c>
      <c r="F78" s="217">
        <f>'Compound Alert'!F213</f>
        <v>0</v>
      </c>
      <c r="G78" s="22">
        <f ca="1">IF($B$8="Overall Alert",'Compound Alert'!G213,IF($B$8="Underlying Vulnerability",'Compound Alert'!J213,IF($B$8="Emerging Threat",'Compound Alert'!M213)))</f>
        <v>2</v>
      </c>
      <c r="H78" s="23">
        <f ca="1">IF($B$8="Overall Alert",'Compound Alert'!H213,IF($B$8="Underlying Vulnerability",'Compound Alert'!K213,IF($B$8="Emerging Threat",'Compound Alert'!N213)))</f>
        <v>2</v>
      </c>
      <c r="I78" s="50">
        <f ca="1">ROUNDDOWN(G78,0)</f>
        <v>2</v>
      </c>
      <c r="J78"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78"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78"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HIGH</v>
      </c>
      <c r="M78"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78"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HIGH</v>
      </c>
      <c r="O78"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LOW</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Alert'!B7</f>
        <v>Afghanistan</v>
      </c>
      <c r="C79" s="20" t="str">
        <f>'Compound Alert'!C7</f>
        <v>AFG</v>
      </c>
      <c r="D79" s="20" t="str">
        <f>'Compound Alert'!D7</f>
        <v>SAS           South Asia</v>
      </c>
      <c r="E79" s="20" t="str">
        <f>'Compound Alert'!E7</f>
        <v>IDA</v>
      </c>
      <c r="F79" s="217">
        <f ca="1">'Compound Alert'!F7</f>
        <v>2</v>
      </c>
      <c r="G79" s="22">
        <f ca="1">IF($B$8="Overall Alert",'Compound Alert'!G7,IF($B$8="Underlying Vulnerability",'Compound Alert'!J7,IF($B$8="Emerging Threat",'Compound Alert'!M7)))</f>
        <v>2</v>
      </c>
      <c r="H79" s="23">
        <f ca="1">IF($B$8="Overall Alert",'Compound Alert'!H7,IF($B$8="Underlying Vulnerability",'Compound Alert'!K7,IF($B$8="Emerging Threat",'Compound Alert'!N7)))</f>
        <v>2</v>
      </c>
      <c r="I79" s="50">
        <f ca="1">ROUNDDOWN(G79,0)</f>
        <v>2</v>
      </c>
      <c r="J79"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79"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79" s="25" t="str">
        <f ca="1">IF(
   $B$8="Overall Alert",IF(
      'Compound Alert'!T7 &gt;= 7, "HIGH",IF(
         'Compound Alert'!T7 &gt;= 5, "MED","LOW")), IF(
            $B$8="Underlying Vulnerability", IF(
               'Compound Alert'!AA7 &gt;= 10, "HIGH",IF(
                  'Compound Alert'!AA7 &gt;= 7, "MED","LOW")),IF(
                     $B$8="Emerging Threat", IF(
                        'Compound Alert'!AH7 &gt;= 10, "HIGH",IF(
                            'Compound Alert'!AH7 &gt;= 7, "MED","LOW")))))</f>
        <v>LOW</v>
      </c>
      <c r="M79" s="25" t="str">
        <f ca="1">IF(
   $B$8="Overall Alert",IF(
      'Compound Alert'!U7 &gt;= 7, "HIGH",IF(
         'Compound Alert'!U7 &gt;= 5, "MED","LOW")), IF(
            $B$8="Underlying Vulnerability", IF(
               'Compound Alert'!AB7 &gt;= 10, "HIGH",IF(
                  'Compound Alert'!AB7 &gt;= 7, "MED","LOW")),IF(
                     $B$8="Emerging Threat", IF(
                        'Compound Alert'!AI7 &gt;= 10, "HIGH",IF(
                            'Compound Alert'!AI7 &gt;= 7, "MED","LOW")))))</f>
        <v>LOW</v>
      </c>
      <c r="N79" s="25" t="str">
        <f ca="1">IF(
   $B$8="Overall Alert",IF(
      'Compound Alert'!V7 &gt;= 7, "HIGH",IF(
         'Compound Alert'!V7 &gt;= 5, "MED","LOW")), IF(
            $B$8="Underlying Vulnerability", IF(
               'Compound Alert'!AC7 &gt;= 10, "HIGH",IF(
                  'Compound Alert'!AC7 &gt;= 7, "MED","LOW")),IF(
                     $B$8="Emerging Threat", IF(
                        'Compound Alert'!AJ7 &gt;= 10, "HIGH",IF(
                            'Compound Alert'!AJ7 &gt;= 7, "MED","LOW")))))</f>
        <v>HIGH</v>
      </c>
      <c r="O79" s="25" t="str">
        <f ca="1">IF(
   $B$8="Overall Alert",IF(
      'Compound Alert'!W7 &gt;= 7, "HIGH",IF(
         'Compound Alert'!W7 &gt;= 5, "MED","LOW")), IF(
            $B$8="Underlying Vulnerability", IF(
               'Compound Alert'!AD7 &gt;= 10, "HIGH",IF(
                  'Compound Alert'!AD7 &gt;= 7, "MED","LOW")),IF(
                     $B$8="Emerging Threat", IF(
                        'Compound Alert'!AK7 &gt;= 10, "HIGH",IF(
                            'Compound Alert'!AK7 &gt;= 7, "MED","LOW")))))</f>
        <v>LOW</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Alert'!B164</f>
        <v>Korea, Dem. People's Rep.</v>
      </c>
      <c r="C80" s="20" t="str">
        <f>'Compound Alert'!C164</f>
        <v>PRK</v>
      </c>
      <c r="D80" s="20" t="str">
        <f>'Compound Alert'!D164</f>
        <v>EAS           East Asia &amp; Pacific</v>
      </c>
      <c r="E80" s="20" t="str">
        <f>'Compound Alert'!E164</f>
        <v>NA</v>
      </c>
      <c r="F80" s="217">
        <f ca="1">'Compound Alert'!F164</f>
        <v>159</v>
      </c>
      <c r="G80" s="22">
        <f ca="1">IF($B$8="Overall Alert",'Compound Alert'!G164,IF($B$8="Underlying Vulnerability",'Compound Alert'!J164,IF($B$8="Emerging Threat",'Compound Alert'!M164)))</f>
        <v>2</v>
      </c>
      <c r="H80" s="23">
        <f ca="1">IF($B$8="Overall Alert",'Compound Alert'!H164,IF($B$8="Underlying Vulnerability",'Compound Alert'!K164,IF($B$8="Emerging Threat",'Compound Alert'!N164)))</f>
        <v>2</v>
      </c>
      <c r="I80" s="50">
        <f ca="1">ROUNDDOWN(G80,0)</f>
        <v>2</v>
      </c>
      <c r="J80"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80"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80"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HIGH</v>
      </c>
      <c r="M80"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80"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HIGH</v>
      </c>
      <c r="O80"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LOW</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Alert'!B185</f>
        <v>Suriname</v>
      </c>
      <c r="C81" s="20" t="str">
        <f>'Compound Alert'!C185</f>
        <v>SUR</v>
      </c>
      <c r="D81" s="20" t="str">
        <f>'Compound Alert'!D185</f>
        <v>LCN           Latin America &amp; Caribbean</v>
      </c>
      <c r="E81" s="20" t="str">
        <f>'Compound Alert'!E185</f>
        <v>IBRD</v>
      </c>
      <c r="F81" s="217">
        <f ca="1">'Compound Alert'!F185</f>
        <v>180</v>
      </c>
      <c r="G81" s="22">
        <f ca="1">IF($B$8="Overall Alert",'Compound Alert'!G185,IF($B$8="Underlying Vulnerability",'Compound Alert'!J185,IF($B$8="Emerging Threat",'Compound Alert'!M185)))</f>
        <v>2</v>
      </c>
      <c r="H81" s="23">
        <f ca="1">IF($B$8="Overall Alert",'Compound Alert'!H185,IF($B$8="Underlying Vulnerability",'Compound Alert'!K185,IF($B$8="Emerging Threat",'Compound Alert'!N185)))</f>
        <v>2</v>
      </c>
      <c r="I81" s="50">
        <f ca="1">ROUNDDOWN(G81,0)</f>
        <v>2</v>
      </c>
      <c r="J81"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HIGH</v>
      </c>
      <c r="K81"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81"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MED</v>
      </c>
      <c r="M81"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81"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MED</v>
      </c>
      <c r="O81"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Alert'!B203</f>
        <v>Türkiye</v>
      </c>
      <c r="C82" s="20" t="str">
        <f>'Compound Alert'!C203</f>
        <v>TUR</v>
      </c>
      <c r="D82" s="20" t="str">
        <f>'Compound Alert'!D203</f>
        <v>ECS           Europe &amp; Central Asia</v>
      </c>
      <c r="E82" s="20" t="str">
        <f>'Compound Alert'!E203</f>
        <v>IBRD</v>
      </c>
      <c r="F82" s="217">
        <f>'Compound Alert'!F203</f>
        <v>0</v>
      </c>
      <c r="G82" s="22">
        <f ca="1">IF($B$8="Overall Alert",'Compound Alert'!G203,IF($B$8="Underlying Vulnerability",'Compound Alert'!J203,IF($B$8="Emerging Threat",'Compound Alert'!M203)))</f>
        <v>2</v>
      </c>
      <c r="H82" s="23">
        <f ca="1">IF($B$8="Overall Alert",'Compound Alert'!H203,IF($B$8="Underlying Vulnerability",'Compound Alert'!K203,IF($B$8="Emerging Threat",'Compound Alert'!N203)))</f>
        <v>2</v>
      </c>
      <c r="I82" s="50">
        <f ca="1">ROUNDDOWN(G82,0)</f>
        <v>2</v>
      </c>
      <c r="J82"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82"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82"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HIGH</v>
      </c>
      <c r="M82"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82"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82"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Alert'!B76</f>
        <v>Ghana</v>
      </c>
      <c r="C83" s="20" t="str">
        <f>'Compound Alert'!C76</f>
        <v>GHA</v>
      </c>
      <c r="D83" s="20" t="str">
        <f>'Compound Alert'!D76</f>
        <v>SSF           Sub-Saharan Africa</v>
      </c>
      <c r="E83" s="20" t="str">
        <f>'Compound Alert'!E76</f>
        <v>IDA</v>
      </c>
      <c r="F83" s="217">
        <f ca="1">'Compound Alert'!F76</f>
        <v>71</v>
      </c>
      <c r="G83" s="22">
        <f ca="1">IF($B$8="Overall Alert",'Compound Alert'!G76,IF($B$8="Underlying Vulnerability",'Compound Alert'!J76,IF($B$8="Emerging Threat",'Compound Alert'!M76)))</f>
        <v>2</v>
      </c>
      <c r="H83" s="23">
        <f ca="1">IF($B$8="Overall Alert",'Compound Alert'!H76,IF($B$8="Underlying Vulnerability",'Compound Alert'!K76,IF($B$8="Emerging Threat",'Compound Alert'!N76)))</f>
        <v>2</v>
      </c>
      <c r="I83" s="50">
        <f ca="1">ROUNDDOWN(G83,0)</f>
        <v>2</v>
      </c>
      <c r="J83"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83"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83"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HIGH</v>
      </c>
      <c r="M83"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HIGH</v>
      </c>
      <c r="N83"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83"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Alert'!B220</f>
        <v>Yemen, Rep.</v>
      </c>
      <c r="C84" s="20" t="str">
        <f>'Compound Alert'!C220</f>
        <v>YEM</v>
      </c>
      <c r="D84" s="20" t="str">
        <f>'Compound Alert'!D220</f>
        <v>MEA           Middle East &amp; North Africa</v>
      </c>
      <c r="E84" s="20" t="str">
        <f>'Compound Alert'!E220</f>
        <v>IDA</v>
      </c>
      <c r="F84" s="217">
        <f>'Compound Alert'!F220</f>
        <v>0</v>
      </c>
      <c r="G84" s="22">
        <f ca="1">IF($B$8="Overall Alert",'Compound Alert'!G220,IF($B$8="Underlying Vulnerability",'Compound Alert'!J220,IF($B$8="Emerging Threat",'Compound Alert'!M220)))</f>
        <v>2</v>
      </c>
      <c r="H84" s="23">
        <f ca="1">IF($B$8="Overall Alert",'Compound Alert'!H220,IF($B$8="Underlying Vulnerability",'Compound Alert'!K220,IF($B$8="Emerging Threat",'Compound Alert'!N220)))</f>
        <v>2</v>
      </c>
      <c r="I84" s="50">
        <f ca="1">ROUNDDOWN(G84,0)</f>
        <v>2</v>
      </c>
      <c r="J84"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84"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84"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LOW</v>
      </c>
      <c r="M84"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84"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84"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HIGH</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Alert'!B12</f>
        <v>Argentina</v>
      </c>
      <c r="C85" s="20" t="str">
        <f>'Compound Alert'!C12</f>
        <v>ARG</v>
      </c>
      <c r="D85" s="20" t="str">
        <f>'Compound Alert'!D12</f>
        <v>LCN           Latin America &amp; Caribbean</v>
      </c>
      <c r="E85" s="20" t="str">
        <f>'Compound Alert'!E12</f>
        <v>IBRD</v>
      </c>
      <c r="F85" s="217">
        <f ca="1">'Compound Alert'!F12</f>
        <v>7</v>
      </c>
      <c r="G85" s="22">
        <f ca="1">IF($B$8="Overall Alert",'Compound Alert'!G12,IF($B$8="Underlying Vulnerability",'Compound Alert'!J12,IF($B$8="Emerging Threat",'Compound Alert'!M12)))</f>
        <v>2</v>
      </c>
      <c r="H85" s="23">
        <f ca="1">IF($B$8="Overall Alert",'Compound Alert'!H12,IF($B$8="Underlying Vulnerability",'Compound Alert'!K12,IF($B$8="Emerging Threat",'Compound Alert'!N12)))</f>
        <v>2</v>
      </c>
      <c r="I85" s="50">
        <f ca="1">ROUNDDOWN(G85,0)</f>
        <v>2</v>
      </c>
      <c r="J85"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85"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85"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HIGH</v>
      </c>
      <c r="M85"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85"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HIGH</v>
      </c>
      <c r="O85"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Alert'!B80</f>
        <v>Guinea-Bissau</v>
      </c>
      <c r="C86" s="20" t="str">
        <f>'Compound Alert'!C80</f>
        <v>GNB</v>
      </c>
      <c r="D86" s="20" t="str">
        <f>'Compound Alert'!D80</f>
        <v>SSF           Sub-Saharan Africa</v>
      </c>
      <c r="E86" s="20" t="str">
        <f>'Compound Alert'!E80</f>
        <v>IDA</v>
      </c>
      <c r="F86" s="217">
        <f ca="1">'Compound Alert'!F80</f>
        <v>75</v>
      </c>
      <c r="G86" s="22">
        <f ca="1">IF($B$8="Overall Alert",'Compound Alert'!G80,IF($B$8="Underlying Vulnerability",'Compound Alert'!J80,IF($B$8="Emerging Threat",'Compound Alert'!M80)))</f>
        <v>2</v>
      </c>
      <c r="H86" s="23">
        <f ca="1">IF($B$8="Overall Alert",'Compound Alert'!H80,IF($B$8="Underlying Vulnerability",'Compound Alert'!K80,IF($B$8="Emerging Threat",'Compound Alert'!N80)))</f>
        <v>2</v>
      </c>
      <c r="I86" s="50">
        <f ca="1">ROUNDDOWN(G86,0)</f>
        <v>2</v>
      </c>
      <c r="J86"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86" s="25" t="str">
        <f ca="1">IF(
   $B$8="Overall Alert",IF(
      'Compound Alert'!S80 &gt;= 7, "HIGH",IF(
         'Compound Alert'!S80 &gt;= 5, "MED","LOW")), IF(
            $B$8="Underlying Vulnerability", IF(
               'Compound Alert'!Z80 &gt;= 10, "HIGH",IF(
                  'Compound Alert'!Z80 &gt;= 7, "MED","LOW")),IF(
                     $B$8="Emerging Threat", IF(
                        'Compound Alert'!AG80 &gt;= 10, "HIGH",IF(
                            'Compound Alert'!AG80 &gt;= 7, "MED","LOW")))))</f>
        <v>LOW</v>
      </c>
      <c r="L86" s="25" t="e">
        <f ca="1">IF(
   $B$8="Overall Alert",IF(
      'Compound Alert'!T80 &gt;= 7, "HIGH",IF(
         'Compound Alert'!T80 &gt;= 5, "MED","LOW")), IF(
            $B$8="Underlying Vulnerability", IF(
               'Compound Alert'!AA80 &gt;= 10, "HIGH",IF(
                  'Compound Alert'!AA80 &gt;= 7, "MED","LOW")),IF(
                     $B$8="Emerging Threat", IF(
                        'Compound Alert'!AH80 &gt;= 10, "HIGH",IF(
                            'Compound Alert'!AH80 &gt;= 7, "MED","LOW")))))</f>
        <v>#N/A</v>
      </c>
      <c r="M86"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HIGH</v>
      </c>
      <c r="N86"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86"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HIGH</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Alert'!B57</f>
        <v>Djibouti</v>
      </c>
      <c r="C87" s="20" t="str">
        <f>'Compound Alert'!C57</f>
        <v>DJI</v>
      </c>
      <c r="D87" s="20" t="str">
        <f>'Compound Alert'!D57</f>
        <v>MEA           Middle East &amp; North Africa</v>
      </c>
      <c r="E87" s="20" t="str">
        <f>'Compound Alert'!E57</f>
        <v>IDA</v>
      </c>
      <c r="F87" s="217">
        <f ca="1">'Compound Alert'!F57</f>
        <v>52</v>
      </c>
      <c r="G87" s="22">
        <f ca="1">IF($B$8="Overall Alert",'Compound Alert'!G57,IF($B$8="Underlying Vulnerability",'Compound Alert'!J57,IF($B$8="Emerging Threat",'Compound Alert'!M57)))</f>
        <v>2</v>
      </c>
      <c r="H87" s="23">
        <f ca="1">IF($B$8="Overall Alert",'Compound Alert'!H57,IF($B$8="Underlying Vulnerability",'Compound Alert'!K57,IF($B$8="Emerging Threat",'Compound Alert'!N57)))</f>
        <v>2</v>
      </c>
      <c r="I87" s="50">
        <f ca="1">ROUNDDOWN(G87,0)</f>
        <v>2</v>
      </c>
      <c r="J87" s="25" t="str">
        <f ca="1">IF(
   $B$8="Overall Alert",IF(
      'Compound Alert'!R57 &gt;= 7, "HIGH",IF(
         'Compound Alert'!R57 &gt;= 5, "MED","LOW")), IF(
            $B$8="Underlying Vulnerability", IF(
               'Compound Alert'!Y57 &gt;= 10, "HIGH",IF(
                  'Compound Alert'!Y57 &gt;= 7, "MED","LOW")),IF(
                     $B$8="Emerging Threat", IF(
                        'Compound Alert'!AF57 &gt;= 10, "HIGH",IF(
                            'Compound Alert'!AF57 &gt;= 7, "MED","LOW")))))</f>
        <v>HIGH</v>
      </c>
      <c r="K87" s="25" t="str">
        <f ca="1">IF(
   $B$8="Overall Alert",IF(
      'Compound Alert'!S57 &gt;= 7, "HIGH",IF(
         'Compound Alert'!S57 &gt;= 5, "MED","LOW")), IF(
            $B$8="Underlying Vulnerability", IF(
               'Compound Alert'!Z57 &gt;= 10, "HIGH",IF(
                  'Compound Alert'!Z57 &gt;= 7, "MED","LOW")),IF(
                     $B$8="Emerging Threat", IF(
                        'Compound Alert'!AG57 &gt;= 10, "HIGH",IF(
                            'Compound Alert'!AG57 &gt;= 7, "MED","LOW")))))</f>
        <v>MED</v>
      </c>
      <c r="L87"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MED</v>
      </c>
      <c r="M87"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87"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87"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Alert'!B29</f>
        <v>Belize</v>
      </c>
      <c r="C88" s="20" t="str">
        <f>'Compound Alert'!C29</f>
        <v>BLZ</v>
      </c>
      <c r="D88" s="20" t="str">
        <f>'Compound Alert'!D29</f>
        <v>LCN           Latin America &amp; Caribbean</v>
      </c>
      <c r="E88" s="20" t="str">
        <f>'Compound Alert'!E29</f>
        <v>IBRD</v>
      </c>
      <c r="F88" s="217">
        <f ca="1">'Compound Alert'!F29</f>
        <v>24</v>
      </c>
      <c r="G88" s="22">
        <f ca="1">IF($B$8="Overall Alert",'Compound Alert'!G29,IF($B$8="Underlying Vulnerability",'Compound Alert'!J29,IF($B$8="Emerging Threat",'Compound Alert'!M29)))</f>
        <v>2</v>
      </c>
      <c r="H88" s="23">
        <f ca="1">IF($B$8="Overall Alert",'Compound Alert'!H29,IF($B$8="Underlying Vulnerability",'Compound Alert'!K29,IF($B$8="Emerging Threat",'Compound Alert'!N29)))</f>
        <v>2</v>
      </c>
      <c r="I88" s="50">
        <f ca="1">ROUNDDOWN(G88,0)</f>
        <v>2</v>
      </c>
      <c r="J88" s="25" t="str">
        <f ca="1">IF(
   $B$8="Overall Alert",IF(
      'Compound Alert'!R29 &gt;= 7, "HIGH",IF(
         'Compound Alert'!R29 &gt;= 5, "MED","LOW")), IF(
            $B$8="Underlying Vulnerability", IF(
               'Compound Alert'!Y29 &gt;= 10, "HIGH",IF(
                  'Compound Alert'!Y29 &gt;= 7, "MED","LOW")),IF(
                     $B$8="Emerging Threat", IF(
                        'Compound Alert'!AF29 &gt;= 10, "HIGH",IF(
                            'Compound Alert'!AF29 &gt;= 7, "MED","LOW")))))</f>
        <v>HIGH</v>
      </c>
      <c r="K88"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88"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MED</v>
      </c>
      <c r="M88"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88"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MED</v>
      </c>
      <c r="O88"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Alert'!B50</f>
        <v>Costa Rica</v>
      </c>
      <c r="C89" s="20" t="str">
        <f>'Compound Alert'!C50</f>
        <v>CRI</v>
      </c>
      <c r="D89" s="20" t="str">
        <f>'Compound Alert'!D50</f>
        <v>LCN           Latin America &amp; Caribbean</v>
      </c>
      <c r="E89" s="20" t="str">
        <f>'Compound Alert'!E50</f>
        <v>IBRD</v>
      </c>
      <c r="F89" s="217">
        <f ca="1">'Compound Alert'!F50</f>
        <v>45</v>
      </c>
      <c r="G89" s="22">
        <f ca="1">IF($B$8="Overall Alert",'Compound Alert'!G50,IF($B$8="Underlying Vulnerability",'Compound Alert'!J50,IF($B$8="Emerging Threat",'Compound Alert'!M50)))</f>
        <v>2</v>
      </c>
      <c r="H89" s="23">
        <f ca="1">IF($B$8="Overall Alert",'Compound Alert'!H50,IF($B$8="Underlying Vulnerability",'Compound Alert'!K50,IF($B$8="Emerging Threat",'Compound Alert'!N50)))</f>
        <v>2</v>
      </c>
      <c r="I89" s="50">
        <f ca="1">ROUNDDOWN(G89,0)</f>
        <v>2</v>
      </c>
      <c r="J89" s="25" t="str">
        <f ca="1">IF(
   $B$8="Overall Alert",IF(
      'Compound Alert'!R50 &gt;= 7, "HIGH",IF(
         'Compound Alert'!R50 &gt;= 5, "MED","LOW")), IF(
            $B$8="Underlying Vulnerability", IF(
               'Compound Alert'!Y50 &gt;= 10, "HIGH",IF(
                  'Compound Alert'!Y50 &gt;= 7, "MED","LOW")),IF(
                     $B$8="Emerging Threat", IF(
                        'Compound Alert'!AF50 &gt;= 10, "HIGH",IF(
                            'Compound Alert'!AF50 &gt;= 7, "MED","LOW")))))</f>
        <v>MED</v>
      </c>
      <c r="K89"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89"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89"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MED</v>
      </c>
      <c r="N89"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HIGH</v>
      </c>
      <c r="O89"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Alert'!B46</f>
        <v>Congo, Rep.</v>
      </c>
      <c r="C90" s="20" t="str">
        <f>'Compound Alert'!C46</f>
        <v>COG</v>
      </c>
      <c r="D90" s="20" t="str">
        <f>'Compound Alert'!D46</f>
        <v>SSF           Sub-Saharan Africa</v>
      </c>
      <c r="E90" s="20" t="str">
        <f>'Compound Alert'!E46</f>
        <v>Blend</v>
      </c>
      <c r="F90" s="217">
        <f ca="1">'Compound Alert'!F46</f>
        <v>41</v>
      </c>
      <c r="G90" s="22">
        <f ca="1">IF($B$8="Overall Alert",'Compound Alert'!G46,IF($B$8="Underlying Vulnerability",'Compound Alert'!J46,IF($B$8="Emerging Threat",'Compound Alert'!M46)))</f>
        <v>1.5</v>
      </c>
      <c r="H90" s="23">
        <f ca="1">IF($B$8="Overall Alert",'Compound Alert'!H46,IF($B$8="Underlying Vulnerability",'Compound Alert'!K46,IF($B$8="Emerging Threat",'Compound Alert'!N46)))</f>
        <v>1.5</v>
      </c>
      <c r="I90" s="50">
        <f ca="1">ROUNDDOWN(G90,0)</f>
        <v>1</v>
      </c>
      <c r="J90" s="25" t="str">
        <f ca="1">IF(
   $B$8="Overall Alert",IF(
      'Compound Alert'!R46 &gt;= 7, "HIGH",IF(
         'Compound Alert'!R46 &gt;= 5, "MED","LOW")), IF(
            $B$8="Underlying Vulnerability", IF(
               'Compound Alert'!Y46 &gt;= 10, "HIGH",IF(
                  'Compound Alert'!Y46 &gt;= 7, "MED","LOW")),IF(
                     $B$8="Emerging Threat", IF(
                        'Compound Alert'!AF46 &gt;= 10, "HIGH",IF(
                            'Compound Alert'!AF46 &gt;= 7, "MED","LOW")))))</f>
        <v>LOW</v>
      </c>
      <c r="K90" s="25" t="str">
        <f ca="1">IF(
   $B$8="Overall Alert",IF(
      'Compound Alert'!S46 &gt;= 7, "HIGH",IF(
         'Compound Alert'!S46 &gt;= 5, "MED","LOW")), IF(
            $B$8="Underlying Vulnerability", IF(
               'Compound Alert'!Z46 &gt;= 10, "HIGH",IF(
                  'Compound Alert'!Z46 &gt;= 7, "MED","LOW")),IF(
                     $B$8="Emerging Threat", IF(
                        'Compound Alert'!AG46 &gt;= 10, "HIGH",IF(
                            'Compound Alert'!AG46 &gt;= 7, "MED","LOW")))))</f>
        <v>LOW</v>
      </c>
      <c r="L90"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HIGH</v>
      </c>
      <c r="M90"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90"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90"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Alert'!B202</f>
        <v>Tunisia</v>
      </c>
      <c r="C91" s="20" t="str">
        <f>'Compound Alert'!C202</f>
        <v>TUN</v>
      </c>
      <c r="D91" s="20" t="str">
        <f>'Compound Alert'!D202</f>
        <v>MEA           Middle East &amp; North Africa</v>
      </c>
      <c r="E91" s="20" t="str">
        <f>'Compound Alert'!E202</f>
        <v>IBRD</v>
      </c>
      <c r="F91" s="217">
        <f>'Compound Alert'!F202</f>
        <v>0</v>
      </c>
      <c r="G91" s="22">
        <f ca="1">IF($B$8="Overall Alert",'Compound Alert'!G202,IF($B$8="Underlying Vulnerability",'Compound Alert'!J202,IF($B$8="Emerging Threat",'Compound Alert'!M202)))</f>
        <v>1.5</v>
      </c>
      <c r="H91" s="23">
        <f ca="1">IF($B$8="Overall Alert",'Compound Alert'!H202,IF($B$8="Underlying Vulnerability",'Compound Alert'!K202,IF($B$8="Emerging Threat",'Compound Alert'!N202)))</f>
        <v>1.5</v>
      </c>
      <c r="I91" s="50">
        <f ca="1">ROUNDDOWN(G91,0)</f>
        <v>1</v>
      </c>
      <c r="J91"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91"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91"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HIGH</v>
      </c>
      <c r="M91"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MED</v>
      </c>
      <c r="N91"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LOW</v>
      </c>
      <c r="O91"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Alert'!B161</f>
        <v>Papua New Guinea</v>
      </c>
      <c r="C92" s="20" t="str">
        <f>'Compound Alert'!C161</f>
        <v>PNG</v>
      </c>
      <c r="D92" s="20" t="str">
        <f>'Compound Alert'!D161</f>
        <v>EAS           East Asia &amp; Pacific</v>
      </c>
      <c r="E92" s="20" t="str">
        <f>'Compound Alert'!E161</f>
        <v>Blend</v>
      </c>
      <c r="F92" s="217">
        <f ca="1">'Compound Alert'!F161</f>
        <v>156</v>
      </c>
      <c r="G92" s="22">
        <f ca="1">IF($B$8="Overall Alert",'Compound Alert'!G161,IF($B$8="Underlying Vulnerability",'Compound Alert'!J161,IF($B$8="Emerging Threat",'Compound Alert'!M161)))</f>
        <v>1.5</v>
      </c>
      <c r="H92" s="23">
        <f ca="1">IF($B$8="Overall Alert",'Compound Alert'!H161,IF($B$8="Underlying Vulnerability",'Compound Alert'!K161,IF($B$8="Emerging Threat",'Compound Alert'!N161)))</f>
        <v>1.5</v>
      </c>
      <c r="I92" s="50">
        <f ca="1">ROUNDDOWN(G92,0)</f>
        <v>1</v>
      </c>
      <c r="J92"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92"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92"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HIGH</v>
      </c>
      <c r="M92"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LOW</v>
      </c>
      <c r="N92"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92"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MED</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Alert'!B152</f>
        <v>Nepal</v>
      </c>
      <c r="C93" s="20" t="str">
        <f>'Compound Alert'!C152</f>
        <v>NPL</v>
      </c>
      <c r="D93" s="20" t="str">
        <f>'Compound Alert'!D152</f>
        <v>SAS           South Asia</v>
      </c>
      <c r="E93" s="20" t="str">
        <f>'Compound Alert'!E152</f>
        <v>IDA</v>
      </c>
      <c r="F93" s="217">
        <f ca="1">'Compound Alert'!F152</f>
        <v>147</v>
      </c>
      <c r="G93" s="22">
        <f ca="1">IF($B$8="Overall Alert",'Compound Alert'!G152,IF($B$8="Underlying Vulnerability",'Compound Alert'!J152,IF($B$8="Emerging Threat",'Compound Alert'!M152)))</f>
        <v>1.5</v>
      </c>
      <c r="H93" s="23">
        <f ca="1">IF($B$8="Overall Alert",'Compound Alert'!H152,IF($B$8="Underlying Vulnerability",'Compound Alert'!K152,IF($B$8="Emerging Threat",'Compound Alert'!N152)))</f>
        <v>1.5</v>
      </c>
      <c r="I93" s="50">
        <f ca="1">ROUNDDOWN(G93,0)</f>
        <v>1</v>
      </c>
      <c r="J93"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HIGH</v>
      </c>
      <c r="K93"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93"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MED</v>
      </c>
      <c r="M93"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93"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LOW</v>
      </c>
      <c r="O93"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LOW</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Alert'!B43</f>
        <v>Côte d’Ivoire</v>
      </c>
      <c r="C94" s="20" t="str">
        <f>'Compound Alert'!C43</f>
        <v>CIV</v>
      </c>
      <c r="D94" s="20" t="str">
        <f>'Compound Alert'!D43</f>
        <v>SSF           Sub-Saharan Africa</v>
      </c>
      <c r="E94" s="20" t="str">
        <f>'Compound Alert'!E43</f>
        <v>IDA</v>
      </c>
      <c r="F94" s="217">
        <f ca="1">'Compound Alert'!F43</f>
        <v>38</v>
      </c>
      <c r="G94" s="22">
        <f ca="1">IF($B$8="Overall Alert",'Compound Alert'!G43,IF($B$8="Underlying Vulnerability",'Compound Alert'!J43,IF($B$8="Emerging Threat",'Compound Alert'!M43)))</f>
        <v>1.5</v>
      </c>
      <c r="H94" s="23">
        <f ca="1">IF($B$8="Overall Alert",'Compound Alert'!H43,IF($B$8="Underlying Vulnerability",'Compound Alert'!K43,IF($B$8="Emerging Threat",'Compound Alert'!N43)))</f>
        <v>1.5</v>
      </c>
      <c r="I94" s="50">
        <f ca="1">ROUNDDOWN(G94,0)</f>
        <v>1</v>
      </c>
      <c r="J94"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94"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94"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MED</v>
      </c>
      <c r="M94"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HIGH</v>
      </c>
      <c r="N94"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94"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LOW</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Alert'!B129</f>
        <v>Madagascar</v>
      </c>
      <c r="C95" s="20" t="str">
        <f>'Compound Alert'!C129</f>
        <v>MDG</v>
      </c>
      <c r="D95" s="20" t="str">
        <f>'Compound Alert'!D129</f>
        <v>SSF           Sub-Saharan Africa</v>
      </c>
      <c r="E95" s="20" t="str">
        <f>'Compound Alert'!E129</f>
        <v>IDA</v>
      </c>
      <c r="F95" s="217">
        <f ca="1">'Compound Alert'!F129</f>
        <v>124</v>
      </c>
      <c r="G95" s="22">
        <f ca="1">IF($B$8="Overall Alert",'Compound Alert'!G129,IF($B$8="Underlying Vulnerability",'Compound Alert'!J129,IF($B$8="Emerging Threat",'Compound Alert'!M129)))</f>
        <v>1.5</v>
      </c>
      <c r="H95" s="23">
        <f ca="1">IF($B$8="Overall Alert",'Compound Alert'!H129,IF($B$8="Underlying Vulnerability",'Compound Alert'!K129,IF($B$8="Emerging Threat",'Compound Alert'!N129)))</f>
        <v>1.5</v>
      </c>
      <c r="I95" s="50">
        <f ca="1">ROUNDDOWN(G95,0)</f>
        <v>1</v>
      </c>
      <c r="J95"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95"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HIGH</v>
      </c>
      <c r="L95"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LOW</v>
      </c>
      <c r="M95"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95"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LOW</v>
      </c>
      <c r="O95"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MED</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Alert'!B69</f>
        <v>Fiji</v>
      </c>
      <c r="C96" s="20" t="str">
        <f>'Compound Alert'!C69</f>
        <v>FJI</v>
      </c>
      <c r="D96" s="20" t="str">
        <f>'Compound Alert'!D69</f>
        <v>EAS           East Asia &amp; Pacific</v>
      </c>
      <c r="E96" s="20" t="str">
        <f>'Compound Alert'!E69</f>
        <v>Blend</v>
      </c>
      <c r="F96" s="217">
        <f ca="1">'Compound Alert'!F69</f>
        <v>64</v>
      </c>
      <c r="G96" s="22">
        <f ca="1">IF($B$8="Overall Alert",'Compound Alert'!G69,IF($B$8="Underlying Vulnerability",'Compound Alert'!J69,IF($B$8="Emerging Threat",'Compound Alert'!M69)))</f>
        <v>1.5</v>
      </c>
      <c r="H96" s="23">
        <f ca="1">IF($B$8="Overall Alert",'Compound Alert'!H69,IF($B$8="Underlying Vulnerability",'Compound Alert'!K69,IF($B$8="Emerging Threat",'Compound Alert'!N69)))</f>
        <v>1.5</v>
      </c>
      <c r="I96" s="50">
        <f ca="1">ROUNDDOWN(G96,0)</f>
        <v>1</v>
      </c>
      <c r="J96" s="25" t="str">
        <f ca="1">IF(
   $B$8="Overall Alert",IF(
      'Compound Alert'!R69 &gt;= 7, "HIGH",IF(
         'Compound Alert'!R69 &gt;= 5, "MED","LOW")), IF(
            $B$8="Underlying Vulnerability", IF(
               'Compound Alert'!Y69 &gt;= 10, "HIGH",IF(
                  'Compound Alert'!Y69 &gt;= 7, "MED","LOW")),IF(
                     $B$8="Emerging Threat", IF(
                        'Compound Alert'!AF69 &gt;= 10, "HIGH",IF(
                            'Compound Alert'!AF69 &gt;= 7, "MED","LOW")))))</f>
        <v>HIGH</v>
      </c>
      <c r="K96"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96" s="25" t="str">
        <f ca="1">IF(
   $B$8="Overall Alert",IF(
      'Compound Alert'!T69 &gt;= 7, "HIGH",IF(
         'Compound Alert'!T69 &gt;= 5, "MED","LOW")), IF(
            $B$8="Underlying Vulnerability", IF(
               'Compound Alert'!AA69 &gt;= 10, "HIGH",IF(
                  'Compound Alert'!AA69 &gt;= 7, "MED","LOW")),IF(
                     $B$8="Emerging Threat", IF(
                        'Compound Alert'!AH69 &gt;= 10, "HIGH",IF(
                            'Compound Alert'!AH69 &gt;= 7, "MED","LOW")))))</f>
        <v>MED</v>
      </c>
      <c r="M96"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96"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96"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Alert'!B81</f>
        <v>Equatorial Guinea</v>
      </c>
      <c r="C97" s="20" t="str">
        <f>'Compound Alert'!C81</f>
        <v>GNQ</v>
      </c>
      <c r="D97" s="20" t="str">
        <f>'Compound Alert'!D81</f>
        <v>SSF           Sub-Saharan Africa</v>
      </c>
      <c r="E97" s="20" t="str">
        <f>'Compound Alert'!E81</f>
        <v>IBRD</v>
      </c>
      <c r="F97" s="217">
        <f ca="1">'Compound Alert'!F81</f>
        <v>76</v>
      </c>
      <c r="G97" s="22">
        <f ca="1">IF($B$8="Overall Alert",'Compound Alert'!G81,IF($B$8="Underlying Vulnerability",'Compound Alert'!J81,IF($B$8="Emerging Threat",'Compound Alert'!M81)))</f>
        <v>1.5</v>
      </c>
      <c r="H97" s="23">
        <f ca="1">IF($B$8="Overall Alert",'Compound Alert'!H81,IF($B$8="Underlying Vulnerability",'Compound Alert'!K81,IF($B$8="Emerging Threat",'Compound Alert'!N81)))</f>
        <v>1.5</v>
      </c>
      <c r="I97" s="50">
        <f ca="1">ROUNDDOWN(G97,0)</f>
        <v>1</v>
      </c>
      <c r="J97" s="25" t="str">
        <f ca="1">IF(
   $B$8="Overall Alert",IF(
      'Compound Alert'!R81 &gt;= 7, "HIGH",IF(
         'Compound Alert'!R81 &gt;= 5, "MED","LOW")), IF(
            $B$8="Underlying Vulnerability", IF(
               'Compound Alert'!Y81 &gt;= 10, "HIGH",IF(
                  'Compound Alert'!Y81 &gt;= 7, "MED","LOW")),IF(
                     $B$8="Emerging Threat", IF(
                        'Compound Alert'!AF81 &gt;= 10, "HIGH",IF(
                            'Compound Alert'!AF81 &gt;= 7, "MED","LOW")))))</f>
        <v>HIGH</v>
      </c>
      <c r="K97"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97"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MED</v>
      </c>
      <c r="M97"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97"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97"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Alert'!B131</f>
        <v>Mexico</v>
      </c>
      <c r="C98" s="20" t="str">
        <f>'Compound Alert'!C131</f>
        <v>MEX</v>
      </c>
      <c r="D98" s="20" t="str">
        <f>'Compound Alert'!D131</f>
        <v>LCN           Latin America &amp; Caribbean</v>
      </c>
      <c r="E98" s="20" t="str">
        <f>'Compound Alert'!E131</f>
        <v>IBRD</v>
      </c>
      <c r="F98" s="217">
        <f ca="1">'Compound Alert'!F131</f>
        <v>126</v>
      </c>
      <c r="G98" s="22">
        <f ca="1">IF($B$8="Overall Alert",'Compound Alert'!G131,IF($B$8="Underlying Vulnerability",'Compound Alert'!J131,IF($B$8="Emerging Threat",'Compound Alert'!M131)))</f>
        <v>1.5</v>
      </c>
      <c r="H98" s="23">
        <f ca="1">IF($B$8="Overall Alert",'Compound Alert'!H131,IF($B$8="Underlying Vulnerability",'Compound Alert'!K131,IF($B$8="Emerging Threat",'Compound Alert'!N131)))</f>
        <v>1.5</v>
      </c>
      <c r="I98" s="50">
        <f ca="1">ROUNDDOWN(G98,0)</f>
        <v>1</v>
      </c>
      <c r="J98"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98"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98"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MED</v>
      </c>
      <c r="M98"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98"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HIGH</v>
      </c>
      <c r="O98"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Alert'!B98</f>
        <v>Iraq</v>
      </c>
      <c r="C99" s="20" t="str">
        <f>'Compound Alert'!C98</f>
        <v>IRQ</v>
      </c>
      <c r="D99" s="20" t="str">
        <f>'Compound Alert'!D98</f>
        <v>MEA           Middle East &amp; North Africa</v>
      </c>
      <c r="E99" s="20" t="str">
        <f>'Compound Alert'!E98</f>
        <v>IBRD</v>
      </c>
      <c r="F99" s="217">
        <f ca="1">'Compound Alert'!F98</f>
        <v>93</v>
      </c>
      <c r="G99" s="22">
        <f ca="1">IF($B$8="Overall Alert",'Compound Alert'!G98,IF($B$8="Underlying Vulnerability",'Compound Alert'!J98,IF($B$8="Emerging Threat",'Compound Alert'!M98)))</f>
        <v>1.5</v>
      </c>
      <c r="H99" s="23">
        <f ca="1">IF($B$8="Overall Alert",'Compound Alert'!H98,IF($B$8="Underlying Vulnerability",'Compound Alert'!K98,IF($B$8="Emerging Threat",'Compound Alert'!N98)))</f>
        <v>1.5</v>
      </c>
      <c r="I99" s="50">
        <f ca="1">ROUNDDOWN(G99,0)</f>
        <v>1</v>
      </c>
      <c r="J99"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99" s="25" t="str">
        <f ca="1">IF(
   $B$8="Overall Alert",IF(
      'Compound Alert'!S98 &gt;= 7, "HIGH",IF(
         'Compound Alert'!S98 &gt;= 5, "MED","LOW")), IF(
            $B$8="Underlying Vulnerability", IF(
               'Compound Alert'!Z98 &gt;= 10, "HIGH",IF(
                  'Compound Alert'!Z98 &gt;= 7, "MED","LOW")),IF(
                     $B$8="Emerging Threat", IF(
                        'Compound Alert'!AG98 &gt;= 10, "HIGH",IF(
                            'Compound Alert'!AG98 &gt;= 7, "MED","LOW")))))</f>
        <v>MED</v>
      </c>
      <c r="L99"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MED</v>
      </c>
      <c r="M99"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MED</v>
      </c>
      <c r="N99"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LOW</v>
      </c>
      <c r="O99"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Alert'!B178</f>
        <v>Sierra Leone</v>
      </c>
      <c r="C100" s="20" t="str">
        <f>'Compound Alert'!C178</f>
        <v>SLE</v>
      </c>
      <c r="D100" s="20" t="str">
        <f>'Compound Alert'!D178</f>
        <v>SSF           Sub-Saharan Africa</v>
      </c>
      <c r="E100" s="20" t="str">
        <f>'Compound Alert'!E178</f>
        <v>IDA</v>
      </c>
      <c r="F100" s="217">
        <f ca="1">'Compound Alert'!F178</f>
        <v>173</v>
      </c>
      <c r="G100" s="22">
        <f ca="1">IF($B$8="Overall Alert",'Compound Alert'!G178,IF($B$8="Underlying Vulnerability",'Compound Alert'!J178,IF($B$8="Emerging Threat",'Compound Alert'!M178)))</f>
        <v>1.5</v>
      </c>
      <c r="H100" s="23">
        <f ca="1">IF($B$8="Overall Alert",'Compound Alert'!H178,IF($B$8="Underlying Vulnerability",'Compound Alert'!K178,IF($B$8="Emerging Threat",'Compound Alert'!N178)))</f>
        <v>1.5</v>
      </c>
      <c r="I100" s="50">
        <f ca="1">ROUNDDOWN(G100,0)</f>
        <v>1</v>
      </c>
      <c r="J100"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100"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100"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HIGH</v>
      </c>
      <c r="M100"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100"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100"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MED</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Alert'!B23</f>
        <v>Bangladesh</v>
      </c>
      <c r="C101" s="20" t="str">
        <f>'Compound Alert'!C23</f>
        <v>BGD</v>
      </c>
      <c r="D101" s="20" t="str">
        <f>'Compound Alert'!D23</f>
        <v>SAS           South Asia</v>
      </c>
      <c r="E101" s="20" t="str">
        <f>'Compound Alert'!E23</f>
        <v>IDA</v>
      </c>
      <c r="F101" s="217">
        <f ca="1">'Compound Alert'!F23</f>
        <v>18</v>
      </c>
      <c r="G101" s="22">
        <f ca="1">IF($B$8="Overall Alert",'Compound Alert'!G23,IF($B$8="Underlying Vulnerability",'Compound Alert'!J23,IF($B$8="Emerging Threat",'Compound Alert'!M23)))</f>
        <v>1.5</v>
      </c>
      <c r="H101" s="23">
        <f ca="1">IF($B$8="Overall Alert",'Compound Alert'!H23,IF($B$8="Underlying Vulnerability",'Compound Alert'!K23,IF($B$8="Emerging Threat",'Compound Alert'!N23)))</f>
        <v>1.5</v>
      </c>
      <c r="I101" s="50">
        <f ca="1">ROUNDDOWN(G101,0)</f>
        <v>1</v>
      </c>
      <c r="J101" s="25" t="str">
        <f ca="1">IF(
   $B$8="Overall Alert",IF(
      'Compound Alert'!R23 &gt;= 7, "HIGH",IF(
         'Compound Alert'!R23 &gt;= 5, "MED","LOW")), IF(
            $B$8="Underlying Vulnerability", IF(
               'Compound Alert'!Y23 &gt;= 10, "HIGH",IF(
                  'Compound Alert'!Y23 &gt;= 7, "MED","LOW")),IF(
                     $B$8="Emerging Threat", IF(
                        'Compound Alert'!AF23 &gt;= 10, "HIGH",IF(
                            'Compound Alert'!AF23 &gt;= 7, "MED","LOW")))))</f>
        <v>LOW</v>
      </c>
      <c r="K101"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101"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101"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LOW</v>
      </c>
      <c r="N101"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HIGH</v>
      </c>
      <c r="O101"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Alert'!B166</f>
        <v>Paraguay</v>
      </c>
      <c r="C102" s="20" t="str">
        <f>'Compound Alert'!C166</f>
        <v>PRY</v>
      </c>
      <c r="D102" s="20" t="str">
        <f>'Compound Alert'!D166</f>
        <v>LCN           Latin America &amp; Caribbean</v>
      </c>
      <c r="E102" s="20" t="str">
        <f>'Compound Alert'!E166</f>
        <v>IBRD</v>
      </c>
      <c r="F102" s="217">
        <f ca="1">'Compound Alert'!F166</f>
        <v>161</v>
      </c>
      <c r="G102" s="22">
        <f ca="1">IF($B$8="Overall Alert",'Compound Alert'!G166,IF($B$8="Underlying Vulnerability",'Compound Alert'!J166,IF($B$8="Emerging Threat",'Compound Alert'!M166)))</f>
        <v>1.5</v>
      </c>
      <c r="H102" s="23">
        <f ca="1">IF($B$8="Overall Alert",'Compound Alert'!H166,IF($B$8="Underlying Vulnerability",'Compound Alert'!K166,IF($B$8="Emerging Threat",'Compound Alert'!N166)))</f>
        <v>1.5</v>
      </c>
      <c r="I102" s="50">
        <f ca="1">ROUNDDOWN(G102,0)</f>
        <v>1</v>
      </c>
      <c r="J102"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102"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102"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102"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HIGH</v>
      </c>
      <c r="N102"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MED</v>
      </c>
      <c r="O102"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Alert'!B107</f>
        <v>Kyrgyz Republic</v>
      </c>
      <c r="C103" s="20" t="str">
        <f>'Compound Alert'!C107</f>
        <v>KGZ</v>
      </c>
      <c r="D103" s="20" t="str">
        <f>'Compound Alert'!D107</f>
        <v>ECS           Europe &amp; Central Asia</v>
      </c>
      <c r="E103" s="20" t="str">
        <f>'Compound Alert'!E107</f>
        <v>IDA</v>
      </c>
      <c r="F103" s="217">
        <f ca="1">'Compound Alert'!F107</f>
        <v>102</v>
      </c>
      <c r="G103" s="22">
        <f ca="1">IF($B$8="Overall Alert",'Compound Alert'!G107,IF($B$8="Underlying Vulnerability",'Compound Alert'!J107,IF($B$8="Emerging Threat",'Compound Alert'!M107)))</f>
        <v>1.5</v>
      </c>
      <c r="H103" s="23">
        <f ca="1">IF($B$8="Overall Alert",'Compound Alert'!H107,IF($B$8="Underlying Vulnerability",'Compound Alert'!K107,IF($B$8="Emerging Threat",'Compound Alert'!N107)))</f>
        <v>1.5</v>
      </c>
      <c r="I103" s="50">
        <f ca="1">ROUNDDOWN(G103,0)</f>
        <v>1</v>
      </c>
      <c r="J103"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MED</v>
      </c>
      <c r="K103"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103"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HIGH</v>
      </c>
      <c r="M103"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103"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LOW</v>
      </c>
      <c r="O103"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Alert'!B158</f>
        <v>Peru</v>
      </c>
      <c r="C104" s="20" t="str">
        <f>'Compound Alert'!C158</f>
        <v>PER</v>
      </c>
      <c r="D104" s="20" t="str">
        <f>'Compound Alert'!D158</f>
        <v>LCN           Latin America &amp; Caribbean</v>
      </c>
      <c r="E104" s="20" t="str">
        <f>'Compound Alert'!E158</f>
        <v>IBRD</v>
      </c>
      <c r="F104" s="217">
        <f ca="1">'Compound Alert'!F158</f>
        <v>153</v>
      </c>
      <c r="G104" s="22">
        <f ca="1">IF($B$8="Overall Alert",'Compound Alert'!G158,IF($B$8="Underlying Vulnerability",'Compound Alert'!J158,IF($B$8="Emerging Threat",'Compound Alert'!M158)))</f>
        <v>1.5</v>
      </c>
      <c r="H104" s="23">
        <f ca="1">IF($B$8="Overall Alert",'Compound Alert'!H158,IF($B$8="Underlying Vulnerability",'Compound Alert'!K158,IF($B$8="Emerging Threat",'Compound Alert'!N158)))</f>
        <v>1.5</v>
      </c>
      <c r="I104" s="50">
        <f ca="1">ROUNDDOWN(G104,0)</f>
        <v>1</v>
      </c>
      <c r="J104"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04"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04"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MED</v>
      </c>
      <c r="M104"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04"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HIGH</v>
      </c>
      <c r="O104"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Alert'!B37</f>
        <v>Central African Republic</v>
      </c>
      <c r="C105" s="20" t="str">
        <f>'Compound Alert'!C37</f>
        <v>CAF</v>
      </c>
      <c r="D105" s="20" t="str">
        <f>'Compound Alert'!D37</f>
        <v>SSF           Sub-Saharan Africa</v>
      </c>
      <c r="E105" s="20" t="str">
        <f>'Compound Alert'!E37</f>
        <v>IDA</v>
      </c>
      <c r="F105" s="217">
        <f ca="1">'Compound Alert'!F37</f>
        <v>32</v>
      </c>
      <c r="G105" s="22">
        <f ca="1">IF($B$8="Overall Alert",'Compound Alert'!G37,IF($B$8="Underlying Vulnerability",'Compound Alert'!J37,IF($B$8="Emerging Threat",'Compound Alert'!M37)))</f>
        <v>1.5</v>
      </c>
      <c r="H105" s="23">
        <f ca="1">IF($B$8="Overall Alert",'Compound Alert'!H37,IF($B$8="Underlying Vulnerability",'Compound Alert'!K37,IF($B$8="Emerging Threat",'Compound Alert'!N37)))</f>
        <v>1.5</v>
      </c>
      <c r="I105" s="50">
        <f ca="1">ROUNDDOWN(G105,0)</f>
        <v>1</v>
      </c>
      <c r="J105"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105" s="25" t="str">
        <f ca="1">IF(
   $B$8="Overall Alert",IF(
      'Compound Alert'!S37 &gt;= 7, "HIGH",IF(
         'Compound Alert'!S37 &gt;= 5, "MED","LOW")), IF(
            $B$8="Underlying Vulnerability", IF(
               'Compound Alert'!Z37 &gt;= 10, "HIGH",IF(
                  'Compound Alert'!Z37 &gt;= 7, "MED","LOW")),IF(
                     $B$8="Emerging Threat", IF(
                        'Compound Alert'!AG37 &gt;= 10, "HIGH",IF(
                            'Compound Alert'!AG37 &gt;= 7, "MED","LOW")))))</f>
        <v>LOW</v>
      </c>
      <c r="L105"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MED</v>
      </c>
      <c r="M105"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HIGH</v>
      </c>
      <c r="N105"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105"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Alert'!B149</f>
        <v>Nicaragua</v>
      </c>
      <c r="C106" s="20" t="str">
        <f>'Compound Alert'!C149</f>
        <v>NIC</v>
      </c>
      <c r="D106" s="20" t="str">
        <f>'Compound Alert'!D149</f>
        <v>LCN           Latin America &amp; Caribbean</v>
      </c>
      <c r="E106" s="20" t="str">
        <f>'Compound Alert'!E149</f>
        <v>IDA</v>
      </c>
      <c r="F106" s="217">
        <f ca="1">'Compound Alert'!F149</f>
        <v>144</v>
      </c>
      <c r="G106" s="22">
        <f ca="1">IF($B$8="Overall Alert",'Compound Alert'!G149,IF($B$8="Underlying Vulnerability",'Compound Alert'!J149,IF($B$8="Emerging Threat",'Compound Alert'!M149)))</f>
        <v>1.5</v>
      </c>
      <c r="H106" s="23">
        <f ca="1">IF($B$8="Overall Alert",'Compound Alert'!H149,IF($B$8="Underlying Vulnerability",'Compound Alert'!K149,IF($B$8="Emerging Threat",'Compound Alert'!N149)))</f>
        <v>1.5</v>
      </c>
      <c r="I106" s="50">
        <f ca="1">ROUNDDOWN(G106,0)</f>
        <v>1</v>
      </c>
      <c r="J106"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106"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MED</v>
      </c>
      <c r="L106"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LOW</v>
      </c>
      <c r="M106"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LOW</v>
      </c>
      <c r="N106"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HIGH</v>
      </c>
      <c r="O106"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Alert'!B73</f>
        <v>Gabon</v>
      </c>
      <c r="C107" s="20" t="str">
        <f>'Compound Alert'!C73</f>
        <v>GAB</v>
      </c>
      <c r="D107" s="20" t="str">
        <f>'Compound Alert'!D73</f>
        <v>SSF           Sub-Saharan Africa</v>
      </c>
      <c r="E107" s="20" t="str">
        <f>'Compound Alert'!E73</f>
        <v>IBRD</v>
      </c>
      <c r="F107" s="217">
        <f ca="1">'Compound Alert'!F73</f>
        <v>68</v>
      </c>
      <c r="G107" s="22">
        <f ca="1">IF($B$8="Overall Alert",'Compound Alert'!G73,IF($B$8="Underlying Vulnerability",'Compound Alert'!J73,IF($B$8="Emerging Threat",'Compound Alert'!M73)))</f>
        <v>1.5</v>
      </c>
      <c r="H107" s="23">
        <f ca="1">IF($B$8="Overall Alert",'Compound Alert'!H73,IF($B$8="Underlying Vulnerability",'Compound Alert'!K73,IF($B$8="Emerging Threat",'Compound Alert'!N73)))</f>
        <v>1.5</v>
      </c>
      <c r="I107" s="50">
        <f ca="1">ROUNDDOWN(G107,0)</f>
        <v>1</v>
      </c>
      <c r="J107" s="25" t="str">
        <f ca="1">IF(
   $B$8="Overall Alert",IF(
      'Compound Alert'!R73 &gt;= 7, "HIGH",IF(
         'Compound Alert'!R73 &gt;= 5, "MED","LOW")), IF(
            $B$8="Underlying Vulnerability", IF(
               'Compound Alert'!Y73 &gt;= 10, "HIGH",IF(
                  'Compound Alert'!Y73 &gt;= 7, "MED","LOW")),IF(
                     $B$8="Emerging Threat", IF(
                        'Compound Alert'!AF73 &gt;= 10, "HIGH",IF(
                            'Compound Alert'!AF73 &gt;= 7, "MED","LOW")))))</f>
        <v>HIGH</v>
      </c>
      <c r="K107"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107"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MED</v>
      </c>
      <c r="M107"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107"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107"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Alert'!B171</f>
        <v>Russian Federation</v>
      </c>
      <c r="C108" s="20" t="str">
        <f>'Compound Alert'!C171</f>
        <v>RUS</v>
      </c>
      <c r="D108" s="20" t="str">
        <f>'Compound Alert'!D171</f>
        <v>ECS           Europe &amp; Central Asia</v>
      </c>
      <c r="E108" s="20" t="str">
        <f>'Compound Alert'!E171</f>
        <v>IBRD</v>
      </c>
      <c r="F108" s="217">
        <f ca="1">'Compound Alert'!F171</f>
        <v>166</v>
      </c>
      <c r="G108" s="22">
        <f ca="1">IF($B$8="Overall Alert",'Compound Alert'!G171,IF($B$8="Underlying Vulnerability",'Compound Alert'!J171,IF($B$8="Emerging Threat",'Compound Alert'!M171)))</f>
        <v>1</v>
      </c>
      <c r="H108" s="23">
        <f ca="1">IF($B$8="Overall Alert",'Compound Alert'!H171,IF($B$8="Underlying Vulnerability",'Compound Alert'!K171,IF($B$8="Emerging Threat",'Compound Alert'!N171)))</f>
        <v>1</v>
      </c>
      <c r="I108" s="50">
        <f ca="1">ROUNDDOWN(G108,0)</f>
        <v>1</v>
      </c>
      <c r="J108"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108"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108"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HIGH</v>
      </c>
      <c r="M108"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108"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LOW</v>
      </c>
      <c r="O108"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LOW</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Alert'!B95</f>
        <v>India</v>
      </c>
      <c r="C109" s="20" t="str">
        <f>'Compound Alert'!C95</f>
        <v>IND</v>
      </c>
      <c r="D109" s="20" t="str">
        <f>'Compound Alert'!D95</f>
        <v>SAS           South Asia</v>
      </c>
      <c r="E109" s="20" t="str">
        <f>'Compound Alert'!E95</f>
        <v>IBRD</v>
      </c>
      <c r="F109" s="217">
        <f ca="1">'Compound Alert'!F95</f>
        <v>90</v>
      </c>
      <c r="G109" s="22">
        <f ca="1">IF($B$8="Overall Alert",'Compound Alert'!G95,IF($B$8="Underlying Vulnerability",'Compound Alert'!J95,IF($B$8="Emerging Threat",'Compound Alert'!M95)))</f>
        <v>1</v>
      </c>
      <c r="H109" s="23">
        <f ca="1">IF($B$8="Overall Alert",'Compound Alert'!H95,IF($B$8="Underlying Vulnerability",'Compound Alert'!K95,IF($B$8="Emerging Threat",'Compound Alert'!N95)))</f>
        <v>1</v>
      </c>
      <c r="I109" s="50">
        <f ca="1">ROUNDDOWN(G109,0)</f>
        <v>1</v>
      </c>
      <c r="J109" s="25" t="str">
        <f ca="1">IF(
   $B$8="Overall Alert",IF(
      'Compound Alert'!R95 &gt;= 7, "HIGH",IF(
         'Compound Alert'!R95 &gt;= 5, "MED","LOW")), IF(
            $B$8="Underlying Vulnerability", IF(
               'Compound Alert'!Y95 &gt;= 10, "HIGH",IF(
                  'Compound Alert'!Y95 &gt;= 7, "MED","LOW")),IF(
                     $B$8="Emerging Threat", IF(
                        'Compound Alert'!AF95 &gt;= 10, "HIGH",IF(
                            'Compound Alert'!AF95 &gt;= 7, "MED","LOW")))))</f>
        <v>MED</v>
      </c>
      <c r="K109"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109"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MED</v>
      </c>
      <c r="M109"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109"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LOW</v>
      </c>
      <c r="O109"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LOW</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Alert'!B126</f>
        <v>Morocco</v>
      </c>
      <c r="C110" s="20" t="str">
        <f>'Compound Alert'!C126</f>
        <v>MAR</v>
      </c>
      <c r="D110" s="20" t="str">
        <f>'Compound Alert'!D126</f>
        <v>MEA           Middle East &amp; North Africa</v>
      </c>
      <c r="E110" s="20" t="str">
        <f>'Compound Alert'!E126</f>
        <v>IBRD</v>
      </c>
      <c r="F110" s="217">
        <f ca="1">'Compound Alert'!F126</f>
        <v>121</v>
      </c>
      <c r="G110" s="22">
        <f ca="1">IF($B$8="Overall Alert",'Compound Alert'!G126,IF($B$8="Underlying Vulnerability",'Compound Alert'!J126,IF($B$8="Emerging Threat",'Compound Alert'!M126)))</f>
        <v>1</v>
      </c>
      <c r="H110" s="23">
        <f ca="1">IF($B$8="Overall Alert",'Compound Alert'!H126,IF($B$8="Underlying Vulnerability",'Compound Alert'!K126,IF($B$8="Emerging Threat",'Compound Alert'!N126)))</f>
        <v>1</v>
      </c>
      <c r="I110" s="50">
        <f ca="1">ROUNDDOWN(G110,0)</f>
        <v>1</v>
      </c>
      <c r="J110"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110"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110"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110"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MED</v>
      </c>
      <c r="N110"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LOW</v>
      </c>
      <c r="O110"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Alert'!B60</f>
        <v>Dominican Republic</v>
      </c>
      <c r="C111" s="20" t="str">
        <f>'Compound Alert'!C60</f>
        <v>DOM</v>
      </c>
      <c r="D111" s="20" t="str">
        <f>'Compound Alert'!D60</f>
        <v>LCN           Latin America &amp; Caribbean</v>
      </c>
      <c r="E111" s="20" t="str">
        <f>'Compound Alert'!E60</f>
        <v>IBRD</v>
      </c>
      <c r="F111" s="217">
        <f ca="1">'Compound Alert'!F60</f>
        <v>55</v>
      </c>
      <c r="G111" s="22">
        <f ca="1">IF($B$8="Overall Alert",'Compound Alert'!G60,IF($B$8="Underlying Vulnerability",'Compound Alert'!J60,IF($B$8="Emerging Threat",'Compound Alert'!M60)))</f>
        <v>1</v>
      </c>
      <c r="H111" s="23">
        <f ca="1">IF($B$8="Overall Alert",'Compound Alert'!H60,IF($B$8="Underlying Vulnerability",'Compound Alert'!K60,IF($B$8="Emerging Threat",'Compound Alert'!N60)))</f>
        <v>1</v>
      </c>
      <c r="I111" s="50">
        <f ca="1">ROUNDDOWN(G111,0)</f>
        <v>1</v>
      </c>
      <c r="J111" s="25" t="str">
        <f ca="1">IF(
   $B$8="Overall Alert",IF(
      'Compound Alert'!R60 &gt;= 7, "HIGH",IF(
         'Compound Alert'!R60 &gt;= 5, "MED","LOW")), IF(
            $B$8="Underlying Vulnerability", IF(
               'Compound Alert'!Y60 &gt;= 10, "HIGH",IF(
                  'Compound Alert'!Y60 &gt;= 7, "MED","LOW")),IF(
                     $B$8="Emerging Threat", IF(
                        'Compound Alert'!AF60 &gt;= 10, "HIGH",IF(
                            'Compound Alert'!AF60 &gt;= 7, "MED","LOW")))))</f>
        <v>HIGH</v>
      </c>
      <c r="K111"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111"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111"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LOW</v>
      </c>
      <c r="N111"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LOW</v>
      </c>
      <c r="O111"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Alert'!B197</f>
        <v>Tajikistan</v>
      </c>
      <c r="C112" s="20" t="str">
        <f>'Compound Alert'!C197</f>
        <v>TJK</v>
      </c>
      <c r="D112" s="20" t="str">
        <f>'Compound Alert'!D197</f>
        <v>ECS           Europe &amp; Central Asia</v>
      </c>
      <c r="E112" s="20" t="str">
        <f>'Compound Alert'!E197</f>
        <v>IDA</v>
      </c>
      <c r="F112" s="217">
        <f>'Compound Alert'!F197</f>
        <v>0</v>
      </c>
      <c r="G112" s="22">
        <f ca="1">IF($B$8="Overall Alert",'Compound Alert'!G197,IF($B$8="Underlying Vulnerability",'Compound Alert'!J197,IF($B$8="Emerging Threat",'Compound Alert'!M197)))</f>
        <v>1</v>
      </c>
      <c r="H112" s="23">
        <f ca="1">IF($B$8="Overall Alert",'Compound Alert'!H197,IF($B$8="Underlying Vulnerability",'Compound Alert'!K197,IF($B$8="Emerging Threat",'Compound Alert'!N197)))</f>
        <v>1</v>
      </c>
      <c r="I112" s="50">
        <f ca="1">ROUNDDOWN(G112,0)</f>
        <v>1</v>
      </c>
      <c r="J112"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112"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112"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112"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112"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LOW</v>
      </c>
      <c r="O112"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Alert'!B103</f>
        <v>Jordan</v>
      </c>
      <c r="C113" s="20" t="str">
        <f>'Compound Alert'!C103</f>
        <v>JOR</v>
      </c>
      <c r="D113" s="20" t="str">
        <f>'Compound Alert'!D103</f>
        <v>MEA           Middle East &amp; North Africa</v>
      </c>
      <c r="E113" s="20" t="str">
        <f>'Compound Alert'!E103</f>
        <v>IBRD</v>
      </c>
      <c r="F113" s="217">
        <f ca="1">'Compound Alert'!F103</f>
        <v>98</v>
      </c>
      <c r="G113" s="22">
        <f ca="1">IF($B$8="Overall Alert",'Compound Alert'!G103,IF($B$8="Underlying Vulnerability",'Compound Alert'!J103,IF($B$8="Emerging Threat",'Compound Alert'!M103)))</f>
        <v>1</v>
      </c>
      <c r="H113" s="23">
        <f ca="1">IF($B$8="Overall Alert",'Compound Alert'!H103,IF($B$8="Underlying Vulnerability",'Compound Alert'!K103,IF($B$8="Emerging Threat",'Compound Alert'!N103)))</f>
        <v>1</v>
      </c>
      <c r="I113" s="50">
        <f ca="1">ROUNDDOWN(G113,0)</f>
        <v>1</v>
      </c>
      <c r="J113"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113"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113"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113"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HIGH</v>
      </c>
      <c r="N113"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113"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Alert'!B179</f>
        <v>El Salvador</v>
      </c>
      <c r="C114" s="20" t="str">
        <f>'Compound Alert'!C179</f>
        <v>SLV</v>
      </c>
      <c r="D114" s="20" t="str">
        <f>'Compound Alert'!D179</f>
        <v>LCN           Latin America &amp; Caribbean</v>
      </c>
      <c r="E114" s="20" t="str">
        <f>'Compound Alert'!E179</f>
        <v>IBRD</v>
      </c>
      <c r="F114" s="217">
        <f ca="1">'Compound Alert'!F179</f>
        <v>174</v>
      </c>
      <c r="G114" s="22">
        <f ca="1">IF($B$8="Overall Alert",'Compound Alert'!G179,IF($B$8="Underlying Vulnerability",'Compound Alert'!J179,IF($B$8="Emerging Threat",'Compound Alert'!M179)))</f>
        <v>1</v>
      </c>
      <c r="H114" s="23">
        <f ca="1">IF($B$8="Overall Alert",'Compound Alert'!H179,IF($B$8="Underlying Vulnerability",'Compound Alert'!K179,IF($B$8="Emerging Threat",'Compound Alert'!N179)))</f>
        <v>1</v>
      </c>
      <c r="I114" s="50">
        <f ca="1">ROUNDDOWN(G114,0)</f>
        <v>1</v>
      </c>
      <c r="J114"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14"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14" s="25" t="e">
        <f ca="1">IF(
   $B$8="Overall Alert",IF(
      'Compound Alert'!T179 &gt;= 7, "HIGH",IF(
         'Compound Alert'!T179 &gt;= 5, "MED","LOW")), IF(
            $B$8="Underlying Vulnerability", IF(
               'Compound Alert'!AA179 &gt;= 10, "HIGH",IF(
                  'Compound Alert'!AA179 &gt;= 7, "MED","LOW")),IF(
                     $B$8="Emerging Threat", IF(
                        'Compound Alert'!AH179 &gt;= 10, "HIGH",IF(
                            'Compound Alert'!AH179 &gt;= 7, "MED","LOW")))))</f>
        <v>#N/A</v>
      </c>
      <c r="M114"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14"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HIGH</v>
      </c>
      <c r="O114"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Alert'!B51</f>
        <v>Cuba</v>
      </c>
      <c r="C115" s="20" t="str">
        <f>'Compound Alert'!C51</f>
        <v>CUB</v>
      </c>
      <c r="D115" s="20" t="str">
        <f>'Compound Alert'!D51</f>
        <v>LCN           Latin America &amp; Caribbean</v>
      </c>
      <c r="E115" s="20" t="str">
        <f>'Compound Alert'!E51</f>
        <v>NA</v>
      </c>
      <c r="F115" s="217">
        <f ca="1">'Compound Alert'!F51</f>
        <v>46</v>
      </c>
      <c r="G115" s="22">
        <f ca="1">IF($B$8="Overall Alert",'Compound Alert'!G51,IF($B$8="Underlying Vulnerability",'Compound Alert'!J51,IF($B$8="Emerging Threat",'Compound Alert'!M51)))</f>
        <v>1</v>
      </c>
      <c r="H115" s="23">
        <f ca="1">IF($B$8="Overall Alert",'Compound Alert'!H51,IF($B$8="Underlying Vulnerability",'Compound Alert'!K51,IF($B$8="Emerging Threat",'Compound Alert'!N51)))</f>
        <v>1</v>
      </c>
      <c r="I115" s="50">
        <f ca="1">ROUNDDOWN(G115,0)</f>
        <v>1</v>
      </c>
      <c r="J115"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15"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15"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HIGH</v>
      </c>
      <c r="M115"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15"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15"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Alert'!B210</f>
        <v>United States</v>
      </c>
      <c r="C116" s="20" t="str">
        <f>'Compound Alert'!C210</f>
        <v>USA</v>
      </c>
      <c r="D116" s="20" t="str">
        <f>'Compound Alert'!D210</f>
        <v>NAC           North America</v>
      </c>
      <c r="E116" s="20" t="str">
        <f>'Compound Alert'!E210</f>
        <v>NA</v>
      </c>
      <c r="F116" s="217">
        <f>'Compound Alert'!F210</f>
        <v>0</v>
      </c>
      <c r="G116" s="22">
        <f ca="1">IF($B$8="Overall Alert",'Compound Alert'!G210,IF($B$8="Underlying Vulnerability",'Compound Alert'!J210,IF($B$8="Emerging Threat",'Compound Alert'!M210)))</f>
        <v>1</v>
      </c>
      <c r="H116" s="23">
        <f ca="1">IF($B$8="Overall Alert",'Compound Alert'!H210,IF($B$8="Underlying Vulnerability",'Compound Alert'!K210,IF($B$8="Emerging Threat",'Compound Alert'!N210)))</f>
        <v>1</v>
      </c>
      <c r="I116" s="50">
        <f ca="1">ROUNDDOWN(G116,0)</f>
        <v>1</v>
      </c>
      <c r="J116"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116"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116"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116"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116"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HIGH</v>
      </c>
      <c r="O116"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Alert'!B109</f>
        <v>Kiribati</v>
      </c>
      <c r="C117" s="20" t="str">
        <f>'Compound Alert'!C109</f>
        <v>KIR</v>
      </c>
      <c r="D117" s="20" t="str">
        <f>'Compound Alert'!D109</f>
        <v>EAS           East Asia &amp; Pacific</v>
      </c>
      <c r="E117" s="20" t="str">
        <f>'Compound Alert'!E109</f>
        <v>IDA</v>
      </c>
      <c r="F117" s="217">
        <f ca="1">'Compound Alert'!F109</f>
        <v>104</v>
      </c>
      <c r="G117" s="22">
        <f ca="1">IF($B$8="Overall Alert",'Compound Alert'!G109,IF($B$8="Underlying Vulnerability",'Compound Alert'!J109,IF($B$8="Emerging Threat",'Compound Alert'!M109)))</f>
        <v>1</v>
      </c>
      <c r="H117" s="23">
        <f ca="1">IF($B$8="Overall Alert",'Compound Alert'!H109,IF($B$8="Underlying Vulnerability",'Compound Alert'!K109,IF($B$8="Emerging Threat",'Compound Alert'!N109)))</f>
        <v>1</v>
      </c>
      <c r="I117" s="50">
        <f ca="1">ROUNDDOWN(G117,0)</f>
        <v>1</v>
      </c>
      <c r="J117"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117"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117" s="25" t="e">
        <f ca="1">IF(
   $B$8="Overall Alert",IF(
      'Compound Alert'!T109 &gt;= 7, "HIGH",IF(
         'Compound Alert'!T109 &gt;= 5, "MED","LOW")), IF(
            $B$8="Underlying Vulnerability", IF(
               'Compound Alert'!AA109 &gt;= 10, "HIGH",IF(
                  'Compound Alert'!AA109 &gt;= 7, "MED","LOW")),IF(
                     $B$8="Emerging Threat", IF(
                        'Compound Alert'!AH109 &gt;= 10, "HIGH",IF(
                            'Compound Alert'!AH109 &gt;= 7, "MED","LOW")))))</f>
        <v>#N/A</v>
      </c>
      <c r="M117"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117"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HIGH</v>
      </c>
      <c r="O117"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Alert'!B146</f>
        <v>New Caledonia</v>
      </c>
      <c r="C118" s="20" t="str">
        <f>'Compound Alert'!C146</f>
        <v>NCL</v>
      </c>
      <c r="D118" s="20" t="str">
        <f>'Compound Alert'!D146</f>
        <v>EAS           East Asia &amp; Pacific</v>
      </c>
      <c r="E118" s="20" t="str">
        <f>'Compound Alert'!E146</f>
        <v>NA</v>
      </c>
      <c r="F118" s="217">
        <f ca="1">'Compound Alert'!F146</f>
        <v>141</v>
      </c>
      <c r="G118" s="22">
        <f ca="1">IF($B$8="Overall Alert",'Compound Alert'!G146,IF($B$8="Underlying Vulnerability",'Compound Alert'!J146,IF($B$8="Emerging Threat",'Compound Alert'!M146)))</f>
        <v>1</v>
      </c>
      <c r="H118" s="23">
        <f ca="1">IF($B$8="Overall Alert",'Compound Alert'!H146,IF($B$8="Underlying Vulnerability",'Compound Alert'!K146,IF($B$8="Emerging Threat",'Compound Alert'!N146)))</f>
        <v>1</v>
      </c>
      <c r="I118" s="50">
        <f ca="1">ROUNDDOWN(G118,0)</f>
        <v>1</v>
      </c>
      <c r="J118"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118" s="25" t="e">
        <f ca="1">IF(
   $B$8="Overall Alert",IF(
      'Compound Alert'!S146 &gt;= 7, "HIGH",IF(
         'Compound Alert'!S146 &gt;= 5, "MED","LOW")), IF(
            $B$8="Underlying Vulnerability", IF(
               'Compound Alert'!Z146 &gt;= 10, "HIGH",IF(
                  'Compound Alert'!Z146 &gt;= 7, "MED","LOW")),IF(
                     $B$8="Emerging Threat", IF(
                        'Compound Alert'!AG146 &gt;= 10, "HIGH",IF(
                            'Compound Alert'!AG146 &gt;= 7, "MED","LOW")))))</f>
        <v>#N/A</v>
      </c>
      <c r="L118" s="25" t="e">
        <f ca="1">IF(
   $B$8="Overall Alert",IF(
      'Compound Alert'!T146 &gt;= 7, "HIGH",IF(
         'Compound Alert'!T146 &gt;= 5, "MED","LOW")), IF(
            $B$8="Underlying Vulnerability", IF(
               'Compound Alert'!AA146 &gt;= 10, "HIGH",IF(
                  'Compound Alert'!AA146 &gt;= 7, "MED","LOW")),IF(
                     $B$8="Emerging Threat", IF(
                        'Compound Alert'!AH146 &gt;= 10, "HIGH",IF(
                            'Compound Alert'!AH146 &gt;= 7, "MED","LOW")))))</f>
        <v>#N/A</v>
      </c>
      <c r="M118" s="25" t="e">
        <f ca="1">IF(
   $B$8="Overall Alert",IF(
      'Compound Alert'!U146 &gt;= 7, "HIGH",IF(
         'Compound Alert'!U146 &gt;= 5, "MED","LOW")), IF(
            $B$8="Underlying Vulnerability", IF(
               'Compound Alert'!AB146 &gt;= 10, "HIGH",IF(
                  'Compound Alert'!AB146 &gt;= 7, "MED","LOW")),IF(
                     $B$8="Emerging Threat", IF(
                        'Compound Alert'!AI146 &gt;= 10, "HIGH",IF(
                            'Compound Alert'!AI146 &gt;= 7, "MED","LOW")))))</f>
        <v>#N/A</v>
      </c>
      <c r="N118"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HIGH</v>
      </c>
      <c r="O118"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Alert'!B175</f>
        <v>Senegal</v>
      </c>
      <c r="C119" s="20" t="str">
        <f>'Compound Alert'!C175</f>
        <v>SEN</v>
      </c>
      <c r="D119" s="20" t="str">
        <f>'Compound Alert'!D175</f>
        <v>SSF           Sub-Saharan Africa</v>
      </c>
      <c r="E119" s="20" t="str">
        <f>'Compound Alert'!E175</f>
        <v>IDA</v>
      </c>
      <c r="F119" s="217">
        <f ca="1">'Compound Alert'!F175</f>
        <v>170</v>
      </c>
      <c r="G119" s="22">
        <f ca="1">IF($B$8="Overall Alert",'Compound Alert'!G175,IF($B$8="Underlying Vulnerability",'Compound Alert'!J175,IF($B$8="Emerging Threat",'Compound Alert'!M175)))</f>
        <v>1</v>
      </c>
      <c r="H119" s="23">
        <f ca="1">IF($B$8="Overall Alert",'Compound Alert'!H175,IF($B$8="Underlying Vulnerability",'Compound Alert'!K175,IF($B$8="Emerging Threat",'Compound Alert'!N175)))</f>
        <v>1</v>
      </c>
      <c r="I119" s="50">
        <f ca="1">ROUNDDOWN(G119,0)</f>
        <v>1</v>
      </c>
      <c r="J119"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119"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119"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119"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HIGH</v>
      </c>
      <c r="N119"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119"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Alert'!B30</f>
        <v>Bermuda</v>
      </c>
      <c r="C120" s="20" t="str">
        <f>'Compound Alert'!C30</f>
        <v>BMU</v>
      </c>
      <c r="D120" s="20" t="str">
        <f>'Compound Alert'!D30</f>
        <v>NAC           North America</v>
      </c>
      <c r="E120" s="20" t="str">
        <f>'Compound Alert'!E30</f>
        <v>NA</v>
      </c>
      <c r="F120" s="217">
        <f ca="1">'Compound Alert'!F30</f>
        <v>25</v>
      </c>
      <c r="G120" s="22">
        <f ca="1">IF($B$8="Overall Alert",'Compound Alert'!G30,IF($B$8="Underlying Vulnerability",'Compound Alert'!J30,IF($B$8="Emerging Threat",'Compound Alert'!M30)))</f>
        <v>1</v>
      </c>
      <c r="H120" s="23">
        <f ca="1">IF($B$8="Overall Alert",'Compound Alert'!H30,IF($B$8="Underlying Vulnerability",'Compound Alert'!K30,IF($B$8="Emerging Threat",'Compound Alert'!N30)))</f>
        <v>1</v>
      </c>
      <c r="I120" s="50">
        <f ca="1">ROUNDDOWN(G120,0)</f>
        <v>1</v>
      </c>
      <c r="J120"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120" s="25" t="e">
        <f ca="1">IF(
   $B$8="Overall Alert",IF(
      'Compound Alert'!S30 &gt;= 7, "HIGH",IF(
         'Compound Alert'!S30 &gt;= 5, "MED","LOW")), IF(
            $B$8="Underlying Vulnerability", IF(
               'Compound Alert'!Z30 &gt;= 10, "HIGH",IF(
                  'Compound Alert'!Z30 &gt;= 7, "MED","LOW")),IF(
                     $B$8="Emerging Threat", IF(
                        'Compound Alert'!AG30 &gt;= 10, "HIGH",IF(
                            'Compound Alert'!AG30 &gt;= 7, "MED","LOW")))))</f>
        <v>#N/A</v>
      </c>
      <c r="L120" s="25" t="e">
        <f ca="1">IF(
   $B$8="Overall Alert",IF(
      'Compound Alert'!T30 &gt;= 7, "HIGH",IF(
         'Compound Alert'!T30 &gt;= 5, "MED","LOW")), IF(
            $B$8="Underlying Vulnerability", IF(
               'Compound Alert'!AA30 &gt;= 10, "HIGH",IF(
                  'Compound Alert'!AA30 &gt;= 7, "MED","LOW")),IF(
                     $B$8="Emerging Threat", IF(
                        'Compound Alert'!AH30 &gt;= 10, "HIGH",IF(
                            'Compound Alert'!AH30 &gt;= 7, "MED","LOW")))))</f>
        <v>#N/A</v>
      </c>
      <c r="M120" s="25" t="e">
        <f ca="1">IF(
   $B$8="Overall Alert",IF(
      'Compound Alert'!U30 &gt;= 7, "HIGH",IF(
         'Compound Alert'!U30 &gt;= 5, "MED","LOW")), IF(
            $B$8="Underlying Vulnerability", IF(
               'Compound Alert'!AB30 &gt;= 10, "HIGH",IF(
                  'Compound Alert'!AB30 &gt;= 7, "MED","LOW")),IF(
                     $B$8="Emerging Threat", IF(
                        'Compound Alert'!AI30 &gt;= 10, "HIGH",IF(
                            'Compound Alert'!AI30 &gt;= 7, "MED","LOW")))))</f>
        <v>#N/A</v>
      </c>
      <c r="N120"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HIGH</v>
      </c>
      <c r="O120"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Alert'!B64</f>
        <v>Eritrea</v>
      </c>
      <c r="C121" s="20" t="str">
        <f>'Compound Alert'!C64</f>
        <v>ERI</v>
      </c>
      <c r="D121" s="20" t="str">
        <f>'Compound Alert'!D64</f>
        <v>SSF           Sub-Saharan Africa</v>
      </c>
      <c r="E121" s="20" t="str">
        <f>'Compound Alert'!E64</f>
        <v>IDA</v>
      </c>
      <c r="F121" s="217">
        <f ca="1">'Compound Alert'!F64</f>
        <v>59</v>
      </c>
      <c r="G121" s="22">
        <f ca="1">IF($B$8="Overall Alert",'Compound Alert'!G64,IF($B$8="Underlying Vulnerability",'Compound Alert'!J64,IF($B$8="Emerging Threat",'Compound Alert'!M64)))</f>
        <v>1</v>
      </c>
      <c r="H121" s="23">
        <f ca="1">IF($B$8="Overall Alert",'Compound Alert'!H64,IF($B$8="Underlying Vulnerability",'Compound Alert'!K64,IF($B$8="Emerging Threat",'Compound Alert'!N64)))</f>
        <v>1</v>
      </c>
      <c r="I121" s="50">
        <f ca="1">ROUNDDOWN(G121,0)</f>
        <v>1</v>
      </c>
      <c r="J121"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21"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21"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HIGH</v>
      </c>
      <c r="M121"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21"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21"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LOW</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Alert'!B87</f>
        <v>Guyana</v>
      </c>
      <c r="C122" s="20" t="str">
        <f>'Compound Alert'!C87</f>
        <v>GUY</v>
      </c>
      <c r="D122" s="20" t="str">
        <f>'Compound Alert'!D87</f>
        <v>LCN           Latin America &amp; Caribbean</v>
      </c>
      <c r="E122" s="20" t="str">
        <f>'Compound Alert'!E87</f>
        <v>IDA</v>
      </c>
      <c r="F122" s="217">
        <f ca="1">'Compound Alert'!F87</f>
        <v>82</v>
      </c>
      <c r="G122" s="22">
        <f ca="1">IF($B$8="Overall Alert",'Compound Alert'!G87,IF($B$8="Underlying Vulnerability",'Compound Alert'!J87,IF($B$8="Emerging Threat",'Compound Alert'!M87)))</f>
        <v>1</v>
      </c>
      <c r="H122" s="23">
        <f ca="1">IF($B$8="Overall Alert",'Compound Alert'!H87,IF($B$8="Underlying Vulnerability",'Compound Alert'!K87,IF($B$8="Emerging Threat",'Compound Alert'!N87)))</f>
        <v>1</v>
      </c>
      <c r="I122" s="50">
        <f ca="1">ROUNDDOWN(G122,0)</f>
        <v>1</v>
      </c>
      <c r="J122"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22"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22"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22"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22"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HIGH</v>
      </c>
      <c r="O122"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Alert'!B6</f>
        <v>Aruba</v>
      </c>
      <c r="C123" s="20" t="str">
        <f>'Compound Alert'!C6</f>
        <v>ABW</v>
      </c>
      <c r="D123" s="20" t="str">
        <f>'Compound Alert'!D6</f>
        <v>LCN           Latin America &amp; Caribbean</v>
      </c>
      <c r="E123" s="20" t="str">
        <f>'Compound Alert'!E6</f>
        <v>NA</v>
      </c>
      <c r="F123" s="217">
        <f ca="1">'Compound Alert'!F6</f>
        <v>1</v>
      </c>
      <c r="G123" s="22">
        <f ca="1">IF($B$8="Overall Alert",'Compound Alert'!G6,IF($B$8="Underlying Vulnerability",'Compound Alert'!J6,IF($B$8="Emerging Threat",'Compound Alert'!M6)))</f>
        <v>1</v>
      </c>
      <c r="H123" s="23">
        <f ca="1">IF($B$8="Overall Alert",'Compound Alert'!H6,IF($B$8="Underlying Vulnerability",'Compound Alert'!K6,IF($B$8="Emerging Threat",'Compound Alert'!N6)))</f>
        <v>1</v>
      </c>
      <c r="I123" s="50">
        <f ca="1">ROUNDDOWN(G123,0)</f>
        <v>1</v>
      </c>
      <c r="J123"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23" s="25" t="e">
        <f ca="1">IF(
   $B$8="Overall Alert",IF(
      'Compound Alert'!S6 &gt;= 7, "HIGH",IF(
         'Compound Alert'!S6 &gt;= 5, "MED","LOW")), IF(
            $B$8="Underlying Vulnerability", IF(
               'Compound Alert'!Z6 &gt;= 10, "HIGH",IF(
                  'Compound Alert'!Z6 &gt;= 7, "MED","LOW")),IF(
                     $B$8="Emerging Threat", IF(
                        'Compound Alert'!AG6 &gt;= 10, "HIGH",IF(
                            'Compound Alert'!AG6 &gt;= 7, "MED","LOW")))))</f>
        <v>#N/A</v>
      </c>
      <c r="L123"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23" s="25" t="e">
        <f ca="1">IF(
   $B$8="Overall Alert",IF(
      'Compound Alert'!U6 &gt;= 7, "HIGH",IF(
         'Compound Alert'!U6 &gt;= 5, "MED","LOW")), IF(
            $B$8="Underlying Vulnerability", IF(
               'Compound Alert'!AB6 &gt;= 10, "HIGH",IF(
                  'Compound Alert'!AB6 &gt;= 7, "MED","LOW")),IF(
                     $B$8="Emerging Threat", IF(
                        'Compound Alert'!AI6 &gt;= 10, "HIGH",IF(
                            'Compound Alert'!AI6 &gt;= 7, "MED","LOW")))))</f>
        <v>#N/A</v>
      </c>
      <c r="N123" s="25" t="str">
        <f ca="1">IF(
   $B$8="Overall Alert",IF(
      'Compound Alert'!V6 &gt;= 7, "HIGH",IF(
         'Compound Alert'!V6 &gt;= 5, "MED","LOW")), IF(
            $B$8="Underlying Vulnerability", IF(
               'Compound Alert'!AC6 &gt;= 10, "HIGH",IF(
                  'Compound Alert'!AC6 &gt;= 7, "MED","LOW")),IF(
                     $B$8="Emerging Threat", IF(
                        'Compound Alert'!AJ6 &gt;= 10, "HIGH",IF(
                            'Compound Alert'!AJ6 &gt;= 7, "MED","LOW")))))</f>
        <v>HIGH</v>
      </c>
      <c r="O123"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Alert'!B18</f>
        <v>Azerbaijan</v>
      </c>
      <c r="C124" s="20" t="str">
        <f>'Compound Alert'!C18</f>
        <v>AZE</v>
      </c>
      <c r="D124" s="20" t="str">
        <f>'Compound Alert'!D18</f>
        <v>ECS           Europe &amp; Central Asia</v>
      </c>
      <c r="E124" s="20" t="str">
        <f>'Compound Alert'!E18</f>
        <v>IBRD</v>
      </c>
      <c r="F124" s="217">
        <f ca="1">'Compound Alert'!F18</f>
        <v>13</v>
      </c>
      <c r="G124" s="22">
        <f ca="1">IF($B$8="Overall Alert",'Compound Alert'!G18,IF($B$8="Underlying Vulnerability",'Compound Alert'!J18,IF($B$8="Emerging Threat",'Compound Alert'!M18)))</f>
        <v>1</v>
      </c>
      <c r="H124" s="23">
        <f ca="1">IF($B$8="Overall Alert",'Compound Alert'!H18,IF($B$8="Underlying Vulnerability",'Compound Alert'!K18,IF($B$8="Emerging Threat",'Compound Alert'!N18)))</f>
        <v>1</v>
      </c>
      <c r="I124" s="50">
        <f ca="1">ROUNDDOWN(G124,0)</f>
        <v>1</v>
      </c>
      <c r="J124"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24"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24"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MED</v>
      </c>
      <c r="M124"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MED</v>
      </c>
      <c r="N124"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24"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Alert'!B62</f>
        <v>Ecuador</v>
      </c>
      <c r="C125" s="20" t="str">
        <f>'Compound Alert'!C62</f>
        <v>ECU</v>
      </c>
      <c r="D125" s="20" t="str">
        <f>'Compound Alert'!D62</f>
        <v>LCN           Latin America &amp; Caribbean</v>
      </c>
      <c r="E125" s="20" t="str">
        <f>'Compound Alert'!E62</f>
        <v>IBRD</v>
      </c>
      <c r="F125" s="217">
        <f ca="1">'Compound Alert'!F62</f>
        <v>57</v>
      </c>
      <c r="G125" s="22">
        <f ca="1">IF($B$8="Overall Alert",'Compound Alert'!G62,IF($B$8="Underlying Vulnerability",'Compound Alert'!J62,IF($B$8="Emerging Threat",'Compound Alert'!M62)))</f>
        <v>1</v>
      </c>
      <c r="H125" s="23">
        <f ca="1">IF($B$8="Overall Alert",'Compound Alert'!H62,IF($B$8="Underlying Vulnerability",'Compound Alert'!K62,IF($B$8="Emerging Threat",'Compound Alert'!N62)))</f>
        <v>1</v>
      </c>
      <c r="I125" s="50">
        <f ca="1">ROUNDDOWN(G125,0)</f>
        <v>1</v>
      </c>
      <c r="J125"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125"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125"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125"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125"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HIGH</v>
      </c>
      <c r="O125"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Alert'!B145</f>
        <v>Namibia</v>
      </c>
      <c r="C126" s="20" t="str">
        <f>'Compound Alert'!C145</f>
        <v>NAM</v>
      </c>
      <c r="D126" s="20" t="str">
        <f>'Compound Alert'!D145</f>
        <v>SSF           Sub-Saharan Africa</v>
      </c>
      <c r="E126" s="20" t="str">
        <f>'Compound Alert'!E145</f>
        <v>IBRD</v>
      </c>
      <c r="F126" s="217">
        <f ca="1">'Compound Alert'!F145</f>
        <v>140</v>
      </c>
      <c r="G126" s="22">
        <f ca="1">IF($B$8="Overall Alert",'Compound Alert'!G145,IF($B$8="Underlying Vulnerability",'Compound Alert'!J145,IF($B$8="Emerging Threat",'Compound Alert'!M145)))</f>
        <v>1</v>
      </c>
      <c r="H126" s="23">
        <f ca="1">IF($B$8="Overall Alert",'Compound Alert'!H145,IF($B$8="Underlying Vulnerability",'Compound Alert'!K145,IF($B$8="Emerging Threat",'Compound Alert'!N145)))</f>
        <v>1</v>
      </c>
      <c r="I126" s="50">
        <f ca="1">ROUNDDOWN(G126,0)</f>
        <v>1</v>
      </c>
      <c r="J126"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126"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126"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126"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126"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HIGH</v>
      </c>
      <c r="O126"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Alert'!B113</f>
        <v>Lao PDR</v>
      </c>
      <c r="C127" s="20" t="str">
        <f>'Compound Alert'!C113</f>
        <v>LAO</v>
      </c>
      <c r="D127" s="20" t="str">
        <f>'Compound Alert'!D113</f>
        <v>EAS           East Asia &amp; Pacific</v>
      </c>
      <c r="E127" s="20" t="str">
        <f>'Compound Alert'!E113</f>
        <v>IDA</v>
      </c>
      <c r="F127" s="217">
        <f ca="1">'Compound Alert'!F113</f>
        <v>108</v>
      </c>
      <c r="G127" s="22">
        <f ca="1">IF($B$8="Overall Alert",'Compound Alert'!G113,IF($B$8="Underlying Vulnerability",'Compound Alert'!J113,IF($B$8="Emerging Threat",'Compound Alert'!M113)))</f>
        <v>1</v>
      </c>
      <c r="H127" s="23">
        <f ca="1">IF($B$8="Overall Alert",'Compound Alert'!H113,IF($B$8="Underlying Vulnerability",'Compound Alert'!K113,IF($B$8="Emerging Threat",'Compound Alert'!N113)))</f>
        <v>1</v>
      </c>
      <c r="I127" s="50">
        <f ca="1">ROUNDDOWN(G127,0)</f>
        <v>1</v>
      </c>
      <c r="J127"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127"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127"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MED</v>
      </c>
      <c r="M127"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127"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LOW</v>
      </c>
      <c r="O127"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Alert'!B219</f>
        <v>Kosovo</v>
      </c>
      <c r="C128" s="20" t="str">
        <f>'Compound Alert'!C219</f>
        <v>XKX</v>
      </c>
      <c r="D128" s="20" t="str">
        <f>'Compound Alert'!D219</f>
        <v>ECS           Europe &amp; Central Asia</v>
      </c>
      <c r="E128" s="20" t="str">
        <f>'Compound Alert'!E219</f>
        <v>IDA</v>
      </c>
      <c r="F128" s="217">
        <f>'Compound Alert'!F219</f>
        <v>0</v>
      </c>
      <c r="G128" s="22">
        <f ca="1">IF($B$8="Overall Alert",'Compound Alert'!G219,IF($B$8="Underlying Vulnerability",'Compound Alert'!J219,IF($B$8="Emerging Threat",'Compound Alert'!M219)))</f>
        <v>1</v>
      </c>
      <c r="H128" s="23">
        <f ca="1">IF($B$8="Overall Alert",'Compound Alert'!H219,IF($B$8="Underlying Vulnerability",'Compound Alert'!K219,IF($B$8="Emerging Threat",'Compound Alert'!N219)))</f>
        <v>1</v>
      </c>
      <c r="I128" s="50">
        <f ca="1">ROUNDDOWN(G128,0)</f>
        <v>1</v>
      </c>
      <c r="J128"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28" s="25" t="e">
        <f ca="1">IF(
   $B$8="Overall Alert",IF(
      'Compound Alert'!S219 &gt;= 7, "HIGH",IF(
         'Compound Alert'!S219 &gt;= 5, "MED","LOW")), IF(
            $B$8="Underlying Vulnerability", IF(
               'Compound Alert'!Z219 &gt;= 10, "HIGH",IF(
                  'Compound Alert'!Z219 &gt;= 7, "MED","LOW")),IF(
                     $B$8="Emerging Threat", IF(
                        'Compound Alert'!AG219 &gt;= 10, "HIGH",IF(
                            'Compound Alert'!AG219 &gt;= 7, "MED","LOW")))))</f>
        <v>#N/A</v>
      </c>
      <c r="L128"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MED</v>
      </c>
      <c r="M128" s="25" t="e">
        <f ca="1">IF(
   $B$8="Overall Alert",IF(
      'Compound Alert'!U219 &gt;= 7, "HIGH",IF(
         'Compound Alert'!U219 &gt;= 5, "MED","LOW")), IF(
            $B$8="Underlying Vulnerability", IF(
               'Compound Alert'!AB219 &gt;= 10, "HIGH",IF(
                  'Compound Alert'!AB219 &gt;= 7, "MED","LOW")),IF(
                     $B$8="Emerging Threat", IF(
                        'Compound Alert'!AI219 &gt;= 10, "HIGH",IF(
                            'Compound Alert'!AI219 &gt;= 7, "MED","LOW")))))</f>
        <v>#N/A</v>
      </c>
      <c r="N128"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28"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MED</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Alert'!B211</f>
        <v>Uzbekistan</v>
      </c>
      <c r="C129" s="20" t="str">
        <f>'Compound Alert'!C211</f>
        <v>UZB</v>
      </c>
      <c r="D129" s="20" t="str">
        <f>'Compound Alert'!D211</f>
        <v>ECS           Europe &amp; Central Asia</v>
      </c>
      <c r="E129" s="20" t="str">
        <f>'Compound Alert'!E211</f>
        <v>Blend</v>
      </c>
      <c r="F129" s="217">
        <f>'Compound Alert'!F211</f>
        <v>0</v>
      </c>
      <c r="G129" s="22">
        <f ca="1">IF($B$8="Overall Alert",'Compound Alert'!G211,IF($B$8="Underlying Vulnerability",'Compound Alert'!J211,IF($B$8="Emerging Threat",'Compound Alert'!M211)))</f>
        <v>1</v>
      </c>
      <c r="H129" s="23">
        <f ca="1">IF($B$8="Overall Alert",'Compound Alert'!H211,IF($B$8="Underlying Vulnerability",'Compound Alert'!K211,IF($B$8="Emerging Threat",'Compound Alert'!N211)))</f>
        <v>1</v>
      </c>
      <c r="I129" s="50">
        <f ca="1">ROUNDDOWN(G129,0)</f>
        <v>1</v>
      </c>
      <c r="J129"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129"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129"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HIGH</v>
      </c>
      <c r="M129"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129"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LOW</v>
      </c>
      <c r="O129"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Alert'!B159</f>
        <v>Philippines</v>
      </c>
      <c r="C130" s="20" t="str">
        <f>'Compound Alert'!C159</f>
        <v>PHL</v>
      </c>
      <c r="D130" s="20" t="str">
        <f>'Compound Alert'!D159</f>
        <v>EAS           East Asia &amp; Pacific</v>
      </c>
      <c r="E130" s="20" t="str">
        <f>'Compound Alert'!E159</f>
        <v>IBRD</v>
      </c>
      <c r="F130" s="217">
        <f ca="1">'Compound Alert'!F159</f>
        <v>154</v>
      </c>
      <c r="G130" s="22">
        <f ca="1">IF($B$8="Overall Alert",'Compound Alert'!G159,IF($B$8="Underlying Vulnerability",'Compound Alert'!J159,IF($B$8="Emerging Threat",'Compound Alert'!M159)))</f>
        <v>1</v>
      </c>
      <c r="H130" s="23">
        <f ca="1">IF($B$8="Overall Alert",'Compound Alert'!H159,IF($B$8="Underlying Vulnerability",'Compound Alert'!K159,IF($B$8="Emerging Threat",'Compound Alert'!N159)))</f>
        <v>1</v>
      </c>
      <c r="I130" s="50">
        <f ca="1">ROUNDDOWN(G130,0)</f>
        <v>1</v>
      </c>
      <c r="J130"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130"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LOW</v>
      </c>
      <c r="L130"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130"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130"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HIGH</v>
      </c>
      <c r="O130"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Alert'!B217</f>
        <v>Vanuatu</v>
      </c>
      <c r="C131" s="20" t="str">
        <f>'Compound Alert'!C217</f>
        <v>VUT</v>
      </c>
      <c r="D131" s="20" t="str">
        <f>'Compound Alert'!D217</f>
        <v>EAS           East Asia &amp; Pacific</v>
      </c>
      <c r="E131" s="20" t="str">
        <f>'Compound Alert'!E217</f>
        <v>IDA</v>
      </c>
      <c r="F131" s="217">
        <f>'Compound Alert'!F217</f>
        <v>0</v>
      </c>
      <c r="G131" s="22">
        <f ca="1">IF($B$8="Overall Alert",'Compound Alert'!G217,IF($B$8="Underlying Vulnerability",'Compound Alert'!J217,IF($B$8="Emerging Threat",'Compound Alert'!M217)))</f>
        <v>1</v>
      </c>
      <c r="H131" s="23">
        <f ca="1">IF($B$8="Overall Alert",'Compound Alert'!H217,IF($B$8="Underlying Vulnerability",'Compound Alert'!K217,IF($B$8="Emerging Threat",'Compound Alert'!N217)))</f>
        <v>1</v>
      </c>
      <c r="I131" s="50">
        <f ca="1">ROUNDDOWN(G131,0)</f>
        <v>1</v>
      </c>
      <c r="J131"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131"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131" s="25" t="e">
        <f ca="1">IF(
   $B$8="Overall Alert",IF(
      'Compound Alert'!T217 &gt;= 7, "HIGH",IF(
         'Compound Alert'!T217 &gt;= 5, "MED","LOW")), IF(
            $B$8="Underlying Vulnerability", IF(
               'Compound Alert'!AA217 &gt;= 10, "HIGH",IF(
                  'Compound Alert'!AA217 &gt;= 7, "MED","LOW")),IF(
                     $B$8="Emerging Threat", IF(
                        'Compound Alert'!AH217 &gt;= 10, "HIGH",IF(
                            'Compound Alert'!AH217 &gt;= 7, "MED","LOW")))))</f>
        <v>#N/A</v>
      </c>
      <c r="M131"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131"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HIGH</v>
      </c>
      <c r="O131"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Alert'!B104</f>
        <v>Japan</v>
      </c>
      <c r="C132" s="20" t="str">
        <f>'Compound Alert'!C104</f>
        <v>JPN</v>
      </c>
      <c r="D132" s="20" t="str">
        <f>'Compound Alert'!D104</f>
        <v>EAS           East Asia &amp; Pacific</v>
      </c>
      <c r="E132" s="20" t="str">
        <f>'Compound Alert'!E104</f>
        <v>NA</v>
      </c>
      <c r="F132" s="217">
        <f ca="1">'Compound Alert'!F104</f>
        <v>99</v>
      </c>
      <c r="G132" s="22">
        <f ca="1">IF($B$8="Overall Alert",'Compound Alert'!G104,IF($B$8="Underlying Vulnerability",'Compound Alert'!J104,IF($B$8="Emerging Threat",'Compound Alert'!M104)))</f>
        <v>1</v>
      </c>
      <c r="H132" s="23">
        <f ca="1">IF($B$8="Overall Alert",'Compound Alert'!H104,IF($B$8="Underlying Vulnerability",'Compound Alert'!K104,IF($B$8="Emerging Threat",'Compound Alert'!N104)))</f>
        <v>1</v>
      </c>
      <c r="I132" s="50">
        <f ca="1">ROUNDDOWN(G132,0)</f>
        <v>1</v>
      </c>
      <c r="J132"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132"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132"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132"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132"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HIGH</v>
      </c>
      <c r="O132"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Alert'!B56</f>
        <v>Germany</v>
      </c>
      <c r="C133" s="20" t="str">
        <f>'Compound Alert'!C56</f>
        <v>DEU</v>
      </c>
      <c r="D133" s="20" t="str">
        <f>'Compound Alert'!D56</f>
        <v>ECS           Europe &amp; Central Asia</v>
      </c>
      <c r="E133" s="20" t="str">
        <f>'Compound Alert'!E56</f>
        <v>NA</v>
      </c>
      <c r="F133" s="217">
        <f ca="1">'Compound Alert'!F56</f>
        <v>51</v>
      </c>
      <c r="G133" s="22">
        <f ca="1">IF($B$8="Overall Alert",'Compound Alert'!G56,IF($B$8="Underlying Vulnerability",'Compound Alert'!J56,IF($B$8="Emerging Threat",'Compound Alert'!M56)))</f>
        <v>1</v>
      </c>
      <c r="H133" s="23">
        <f ca="1">IF($B$8="Overall Alert",'Compound Alert'!H56,IF($B$8="Underlying Vulnerability",'Compound Alert'!K56,IF($B$8="Emerging Threat",'Compound Alert'!N56)))</f>
        <v>1</v>
      </c>
      <c r="I133" s="50">
        <f ca="1">ROUNDDOWN(G133,0)</f>
        <v>1</v>
      </c>
      <c r="J133"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133"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133"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LOW</v>
      </c>
      <c r="M133"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133"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HIGH</v>
      </c>
      <c r="O133"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Alert'!B108</f>
        <v>Cambodia</v>
      </c>
      <c r="C134" s="20" t="str">
        <f>'Compound Alert'!C108</f>
        <v>KHM</v>
      </c>
      <c r="D134" s="20" t="str">
        <f>'Compound Alert'!D108</f>
        <v>EAS           East Asia &amp; Pacific</v>
      </c>
      <c r="E134" s="20" t="str">
        <f>'Compound Alert'!E108</f>
        <v>IDA</v>
      </c>
      <c r="F134" s="217">
        <f ca="1">'Compound Alert'!F108</f>
        <v>103</v>
      </c>
      <c r="G134" s="22">
        <f ca="1">IF($B$8="Overall Alert",'Compound Alert'!G108,IF($B$8="Underlying Vulnerability",'Compound Alert'!J108,IF($B$8="Emerging Threat",'Compound Alert'!M108)))</f>
        <v>1</v>
      </c>
      <c r="H134" s="23">
        <f ca="1">IF($B$8="Overall Alert",'Compound Alert'!H108,IF($B$8="Underlying Vulnerability",'Compound Alert'!K108,IF($B$8="Emerging Threat",'Compound Alert'!N108)))</f>
        <v>1</v>
      </c>
      <c r="I134" s="50">
        <f ca="1">ROUNDDOWN(G134,0)</f>
        <v>1</v>
      </c>
      <c r="J134"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HIGH</v>
      </c>
      <c r="K134"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134"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134"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134"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134"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Alert'!B130</f>
        <v>Maldives</v>
      </c>
      <c r="C135" s="20" t="str">
        <f>'Compound Alert'!C130</f>
        <v>MDV</v>
      </c>
      <c r="D135" s="20" t="str">
        <f>'Compound Alert'!D130</f>
        <v>SAS           South Asia</v>
      </c>
      <c r="E135" s="20" t="str">
        <f>'Compound Alert'!E130</f>
        <v>IDA</v>
      </c>
      <c r="F135" s="217">
        <f ca="1">'Compound Alert'!F130</f>
        <v>125</v>
      </c>
      <c r="G135" s="22">
        <f ca="1">IF($B$8="Overall Alert",'Compound Alert'!G130,IF($B$8="Underlying Vulnerability",'Compound Alert'!J130,IF($B$8="Emerging Threat",'Compound Alert'!M130)))</f>
        <v>1</v>
      </c>
      <c r="H135" s="23">
        <f ca="1">IF($B$8="Overall Alert",'Compound Alert'!H130,IF($B$8="Underlying Vulnerability",'Compound Alert'!K130,IF($B$8="Emerging Threat",'Compound Alert'!N130)))</f>
        <v>1</v>
      </c>
      <c r="I135" s="50">
        <f ca="1">ROUNDDOWN(G135,0)</f>
        <v>1</v>
      </c>
      <c r="J135"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HIGH</v>
      </c>
      <c r="K135"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135" s="25" t="e">
        <f ca="1">IF(
   $B$8="Overall Alert",IF(
      'Compound Alert'!T130 &gt;= 7, "HIGH",IF(
         'Compound Alert'!T130 &gt;= 5, "MED","LOW")), IF(
            $B$8="Underlying Vulnerability", IF(
               'Compound Alert'!AA130 &gt;= 10, "HIGH",IF(
                  'Compound Alert'!AA130 &gt;= 7, "MED","LOW")),IF(
                     $B$8="Emerging Threat", IF(
                        'Compound Alert'!AH130 &gt;= 10, "HIGH",IF(
                            'Compound Alert'!AH130 &gt;= 7, "MED","LOW")))))</f>
        <v>#N/A</v>
      </c>
      <c r="M135"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135"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135"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Alert'!B132</f>
        <v>Marshall Islands</v>
      </c>
      <c r="C136" s="20" t="str">
        <f>'Compound Alert'!C132</f>
        <v>MHL</v>
      </c>
      <c r="D136" s="20" t="str">
        <f>'Compound Alert'!D132</f>
        <v>EAS           East Asia &amp; Pacific</v>
      </c>
      <c r="E136" s="20" t="str">
        <f>'Compound Alert'!E132</f>
        <v>IDA</v>
      </c>
      <c r="F136" s="217">
        <f ca="1">'Compound Alert'!F132</f>
        <v>127</v>
      </c>
      <c r="G136" s="22">
        <f ca="1">IF($B$8="Overall Alert",'Compound Alert'!G132,IF($B$8="Underlying Vulnerability",'Compound Alert'!J132,IF($B$8="Emerging Threat",'Compound Alert'!M132)))</f>
        <v>1</v>
      </c>
      <c r="H136" s="23">
        <f ca="1">IF($B$8="Overall Alert",'Compound Alert'!H132,IF($B$8="Underlying Vulnerability",'Compound Alert'!K132,IF($B$8="Emerging Threat",'Compound Alert'!N132)))</f>
        <v>1</v>
      </c>
      <c r="I136" s="50">
        <f ca="1">ROUNDDOWN(G136,0)</f>
        <v>1</v>
      </c>
      <c r="J136"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136" s="25" t="e">
        <f ca="1">IF(
   $B$8="Overall Alert",IF(
      'Compound Alert'!S132 &gt;= 7, "HIGH",IF(
         'Compound Alert'!S132 &gt;= 5, "MED","LOW")), IF(
            $B$8="Underlying Vulnerability", IF(
               'Compound Alert'!Z132 &gt;= 10, "HIGH",IF(
                  'Compound Alert'!Z132 &gt;= 7, "MED","LOW")),IF(
                     $B$8="Emerging Threat", IF(
                        'Compound Alert'!AG132 &gt;= 10, "HIGH",IF(
                            'Compound Alert'!AG132 &gt;= 7, "MED","LOW")))))</f>
        <v>#N/A</v>
      </c>
      <c r="L136" s="25" t="e">
        <f ca="1">IF(
   $B$8="Overall Alert",IF(
      'Compound Alert'!T132 &gt;= 7, "HIGH",IF(
         'Compound Alert'!T132 &gt;= 5, "MED","LOW")), IF(
            $B$8="Underlying Vulnerability", IF(
               'Compound Alert'!AA132 &gt;= 10, "HIGH",IF(
                  'Compound Alert'!AA132 &gt;= 7, "MED","LOW")),IF(
                     $B$8="Emerging Threat", IF(
                        'Compound Alert'!AH132 &gt;= 10, "HIGH",IF(
                            'Compound Alert'!AH132 &gt;= 7, "MED","LOW")))))</f>
        <v>#N/A</v>
      </c>
      <c r="M136"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136"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HIGH</v>
      </c>
      <c r="O136"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Alert'!B93</f>
        <v>Indonesia</v>
      </c>
      <c r="C137" s="20" t="str">
        <f>'Compound Alert'!C93</f>
        <v>IDN</v>
      </c>
      <c r="D137" s="20" t="str">
        <f>'Compound Alert'!D93</f>
        <v>EAS           East Asia &amp; Pacific</v>
      </c>
      <c r="E137" s="20" t="str">
        <f>'Compound Alert'!E93</f>
        <v>IBRD</v>
      </c>
      <c r="F137" s="217">
        <f ca="1">'Compound Alert'!F93</f>
        <v>88</v>
      </c>
      <c r="G137" s="22">
        <f ca="1">IF($B$8="Overall Alert",'Compound Alert'!G93,IF($B$8="Underlying Vulnerability",'Compound Alert'!J93,IF($B$8="Emerging Threat",'Compound Alert'!M93)))</f>
        <v>0.5</v>
      </c>
      <c r="H137" s="23">
        <f ca="1">IF($B$8="Overall Alert",'Compound Alert'!H93,IF($B$8="Underlying Vulnerability",'Compound Alert'!K93,IF($B$8="Emerging Threat",'Compound Alert'!N93)))</f>
        <v>0.5</v>
      </c>
      <c r="I137" s="50">
        <f ca="1">ROUNDDOWN(G137,0)</f>
        <v>0</v>
      </c>
      <c r="J137"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137" s="25" t="str">
        <f ca="1">IF(
   $B$8="Overall Alert",IF(
      'Compound Alert'!S93 &gt;= 7, "HIGH",IF(
         'Compound Alert'!S93 &gt;= 5, "MED","LOW")), IF(
            $B$8="Underlying Vulnerability", IF(
               'Compound Alert'!Z93 &gt;= 10, "HIGH",IF(
                  'Compound Alert'!Z93 &gt;= 7, "MED","LOW")),IF(
                     $B$8="Emerging Threat", IF(
                        'Compound Alert'!AG93 &gt;= 10, "HIGH",IF(
                            'Compound Alert'!AG93 &gt;= 7, "MED","LOW")))))</f>
        <v>LOW</v>
      </c>
      <c r="L137"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MED</v>
      </c>
      <c r="M137"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137"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LOW</v>
      </c>
      <c r="O137"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Alert'!B116</f>
        <v>Libya</v>
      </c>
      <c r="C138" s="20" t="str">
        <f>'Compound Alert'!C116</f>
        <v>LBY</v>
      </c>
      <c r="D138" s="20" t="str">
        <f>'Compound Alert'!D116</f>
        <v>MEA           Middle East &amp; North Africa</v>
      </c>
      <c r="E138" s="20" t="str">
        <f>'Compound Alert'!E116</f>
        <v>IBRD</v>
      </c>
      <c r="F138" s="217">
        <f ca="1">'Compound Alert'!F116</f>
        <v>111</v>
      </c>
      <c r="G138" s="22">
        <f ca="1">IF($B$8="Overall Alert",'Compound Alert'!G116,IF($B$8="Underlying Vulnerability",'Compound Alert'!J116,IF($B$8="Emerging Threat",'Compound Alert'!M116)))</f>
        <v>0.5</v>
      </c>
      <c r="H138" s="23">
        <f ca="1">IF($B$8="Overall Alert",'Compound Alert'!H116,IF($B$8="Underlying Vulnerability",'Compound Alert'!K116,IF($B$8="Emerging Threat",'Compound Alert'!N116)))</f>
        <v>0.5</v>
      </c>
      <c r="I138" s="50">
        <f ca="1">ROUNDDOWN(G138,0)</f>
        <v>0</v>
      </c>
      <c r="J138"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138"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138"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138"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138"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MED</v>
      </c>
      <c r="O138"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LOW</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Alert'!B97</f>
        <v>Iran, Islamic Rep.</v>
      </c>
      <c r="C139" s="20" t="str">
        <f>'Compound Alert'!C97</f>
        <v>IRN</v>
      </c>
      <c r="D139" s="20" t="str">
        <f>'Compound Alert'!D97</f>
        <v>MEA           Middle East &amp; North Africa</v>
      </c>
      <c r="E139" s="20" t="str">
        <f>'Compound Alert'!E97</f>
        <v>IBRD</v>
      </c>
      <c r="F139" s="217">
        <f ca="1">'Compound Alert'!F97</f>
        <v>92</v>
      </c>
      <c r="G139" s="22">
        <f ca="1">IF($B$8="Overall Alert",'Compound Alert'!G97,IF($B$8="Underlying Vulnerability",'Compound Alert'!J97,IF($B$8="Emerging Threat",'Compound Alert'!M97)))</f>
        <v>0.5</v>
      </c>
      <c r="H139" s="23">
        <f ca="1">IF($B$8="Overall Alert",'Compound Alert'!H97,IF($B$8="Underlying Vulnerability",'Compound Alert'!K97,IF($B$8="Emerging Threat",'Compound Alert'!N97)))</f>
        <v>0.5</v>
      </c>
      <c r="I139" s="50">
        <f ca="1">ROUNDDOWN(G139,0)</f>
        <v>0</v>
      </c>
      <c r="J139"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139"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139"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MED</v>
      </c>
      <c r="M139"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139"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LOW</v>
      </c>
      <c r="O139"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Alert'!B184</f>
        <v>São Tomé and Príncipe</v>
      </c>
      <c r="C140" s="20" t="str">
        <f>'Compound Alert'!C184</f>
        <v>STP</v>
      </c>
      <c r="D140" s="20" t="str">
        <f>'Compound Alert'!D184</f>
        <v>SSF           Sub-Saharan Africa</v>
      </c>
      <c r="E140" s="20" t="str">
        <f>'Compound Alert'!E184</f>
        <v>IDA</v>
      </c>
      <c r="F140" s="217">
        <f ca="1">'Compound Alert'!F184</f>
        <v>179</v>
      </c>
      <c r="G140" s="22">
        <f ca="1">IF($B$8="Overall Alert",'Compound Alert'!G184,IF($B$8="Underlying Vulnerability",'Compound Alert'!J184,IF($B$8="Emerging Threat",'Compound Alert'!M184)))</f>
        <v>0.5</v>
      </c>
      <c r="H140" s="23">
        <f ca="1">IF($B$8="Overall Alert",'Compound Alert'!H184,IF($B$8="Underlying Vulnerability",'Compound Alert'!K184,IF($B$8="Emerging Threat",'Compound Alert'!N184)))</f>
        <v>0.5</v>
      </c>
      <c r="I140" s="50">
        <f ca="1">ROUNDDOWN(G140,0)</f>
        <v>0</v>
      </c>
      <c r="J140"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140"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140"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MED</v>
      </c>
      <c r="M140"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140"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140"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Alert'!B115</f>
        <v>Liberia</v>
      </c>
      <c r="C141" s="20" t="str">
        <f>'Compound Alert'!C115</f>
        <v>LBR</v>
      </c>
      <c r="D141" s="20" t="str">
        <f>'Compound Alert'!D115</f>
        <v>SSF           Sub-Saharan Africa</v>
      </c>
      <c r="E141" s="20" t="str">
        <f>'Compound Alert'!E115</f>
        <v>IDA</v>
      </c>
      <c r="F141" s="217">
        <f ca="1">'Compound Alert'!F115</f>
        <v>110</v>
      </c>
      <c r="G141" s="22">
        <f ca="1">IF($B$8="Overall Alert",'Compound Alert'!G115,IF($B$8="Underlying Vulnerability",'Compound Alert'!J115,IF($B$8="Emerging Threat",'Compound Alert'!M115)))</f>
        <v>0.5</v>
      </c>
      <c r="H141" s="23">
        <f ca="1">IF($B$8="Overall Alert",'Compound Alert'!H115,IF($B$8="Underlying Vulnerability",'Compound Alert'!K115,IF($B$8="Emerging Threat",'Compound Alert'!N115)))</f>
        <v>0.5</v>
      </c>
      <c r="I141" s="50">
        <f ca="1">ROUNDDOWN(G141,0)</f>
        <v>0</v>
      </c>
      <c r="J141"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141"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141"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LOW</v>
      </c>
      <c r="M141"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LOW</v>
      </c>
      <c r="N141"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141"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Alert'!B138</f>
        <v>Mongolia</v>
      </c>
      <c r="C142" s="20" t="str">
        <f>'Compound Alert'!C138</f>
        <v>MNG</v>
      </c>
      <c r="D142" s="20" t="str">
        <f>'Compound Alert'!D138</f>
        <v>EAS           East Asia &amp; Pacific</v>
      </c>
      <c r="E142" s="20" t="str">
        <f>'Compound Alert'!E138</f>
        <v>IBRD</v>
      </c>
      <c r="F142" s="217">
        <f ca="1">'Compound Alert'!F138</f>
        <v>133</v>
      </c>
      <c r="G142" s="22">
        <f ca="1">IF($B$8="Overall Alert",'Compound Alert'!G138,IF($B$8="Underlying Vulnerability",'Compound Alert'!J138,IF($B$8="Emerging Threat",'Compound Alert'!M138)))</f>
        <v>0.5</v>
      </c>
      <c r="H142" s="23">
        <f ca="1">IF($B$8="Overall Alert",'Compound Alert'!H138,IF($B$8="Underlying Vulnerability",'Compound Alert'!K138,IF($B$8="Emerging Threat",'Compound Alert'!N138)))</f>
        <v>0.5</v>
      </c>
      <c r="I142" s="50">
        <f ca="1">ROUNDDOWN(G142,0)</f>
        <v>0</v>
      </c>
      <c r="J142"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MED</v>
      </c>
      <c r="K142"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142"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142"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LOW</v>
      </c>
      <c r="N142"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LOW</v>
      </c>
      <c r="O142"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Alert'!B216</f>
        <v>Vietnam</v>
      </c>
      <c r="C143" s="20" t="str">
        <f>'Compound Alert'!C216</f>
        <v>VNM</v>
      </c>
      <c r="D143" s="20" t="str">
        <f>'Compound Alert'!D216</f>
        <v>EAS           East Asia &amp; Pacific</v>
      </c>
      <c r="E143" s="20" t="str">
        <f>'Compound Alert'!E216</f>
        <v>IBRD</v>
      </c>
      <c r="F143" s="217">
        <f>'Compound Alert'!F216</f>
        <v>0</v>
      </c>
      <c r="G143" s="22">
        <f ca="1">IF($B$8="Overall Alert",'Compound Alert'!G216,IF($B$8="Underlying Vulnerability",'Compound Alert'!J216,IF($B$8="Emerging Threat",'Compound Alert'!M216)))</f>
        <v>0.5</v>
      </c>
      <c r="H143" s="23">
        <f ca="1">IF($B$8="Overall Alert",'Compound Alert'!H216,IF($B$8="Underlying Vulnerability",'Compound Alert'!K216,IF($B$8="Emerging Threat",'Compound Alert'!N216)))</f>
        <v>0.5</v>
      </c>
      <c r="I143" s="50">
        <f ca="1">ROUNDDOWN(G143,0)</f>
        <v>0</v>
      </c>
      <c r="J143"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LOW</v>
      </c>
      <c r="K143"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143"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MED</v>
      </c>
      <c r="M143"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LOW</v>
      </c>
      <c r="N143"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143"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Alert'!B196</f>
        <v>Thailand</v>
      </c>
      <c r="C144" s="20" t="str">
        <f>'Compound Alert'!C196</f>
        <v>THA</v>
      </c>
      <c r="D144" s="20" t="str">
        <f>'Compound Alert'!D196</f>
        <v>EAS           East Asia &amp; Pacific</v>
      </c>
      <c r="E144" s="20" t="str">
        <f>'Compound Alert'!E196</f>
        <v>IBRD</v>
      </c>
      <c r="F144" s="217">
        <f>'Compound Alert'!F196</f>
        <v>0</v>
      </c>
      <c r="G144" s="22">
        <f ca="1">IF($B$8="Overall Alert",'Compound Alert'!G196,IF($B$8="Underlying Vulnerability",'Compound Alert'!J196,IF($B$8="Emerging Threat",'Compound Alert'!M196)))</f>
        <v>0.5</v>
      </c>
      <c r="H144" s="23">
        <f ca="1">IF($B$8="Overall Alert",'Compound Alert'!H196,IF($B$8="Underlying Vulnerability",'Compound Alert'!K196,IF($B$8="Emerging Threat",'Compound Alert'!N196)))</f>
        <v>0.5</v>
      </c>
      <c r="I144" s="50">
        <f ca="1">ROUNDDOWN(G144,0)</f>
        <v>0</v>
      </c>
      <c r="J144"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44"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44"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MED</v>
      </c>
      <c r="M144"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44"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LOW</v>
      </c>
      <c r="O144"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Alert'!B42</f>
        <v>China</v>
      </c>
      <c r="C145" s="20" t="str">
        <f>'Compound Alert'!C42</f>
        <v>CHN</v>
      </c>
      <c r="D145" s="20" t="str">
        <f>'Compound Alert'!D42</f>
        <v>EAS           East Asia &amp; Pacific</v>
      </c>
      <c r="E145" s="20" t="str">
        <f>'Compound Alert'!E42</f>
        <v>IBRD</v>
      </c>
      <c r="F145" s="217">
        <f ca="1">'Compound Alert'!F42</f>
        <v>37</v>
      </c>
      <c r="G145" s="22">
        <f ca="1">IF($B$8="Overall Alert",'Compound Alert'!G42,IF($B$8="Underlying Vulnerability",'Compound Alert'!J42,IF($B$8="Emerging Threat",'Compound Alert'!M42)))</f>
        <v>0.5</v>
      </c>
      <c r="H145" s="23">
        <f ca="1">IF($B$8="Overall Alert",'Compound Alert'!H42,IF($B$8="Underlying Vulnerability",'Compound Alert'!K42,IF($B$8="Emerging Threat",'Compound Alert'!N42)))</f>
        <v>0.5</v>
      </c>
      <c r="I145" s="50">
        <f ca="1">ROUNDDOWN(G145,0)</f>
        <v>0</v>
      </c>
      <c r="J145"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145"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145"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MED</v>
      </c>
      <c r="M145"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145"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LOW</v>
      </c>
      <c r="O145"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Alert'!B205</f>
        <v>Taiwan, China</v>
      </c>
      <c r="C146" s="20" t="str">
        <f>'Compound Alert'!C205</f>
        <v>TWN</v>
      </c>
      <c r="D146" s="20" t="str">
        <f>'Compound Alert'!D205</f>
        <v>EAS           East Asia &amp; Pacific</v>
      </c>
      <c r="E146" s="20" t="str">
        <f>'Compound Alert'!E205</f>
        <v>NA</v>
      </c>
      <c r="F146" s="217">
        <f>'Compound Alert'!F205</f>
        <v>0</v>
      </c>
      <c r="G146" s="22">
        <f ca="1">IF($B$8="Overall Alert",'Compound Alert'!G205,IF($B$8="Underlying Vulnerability",'Compound Alert'!J205,IF($B$8="Emerging Threat",'Compound Alert'!M205)))</f>
        <v>0.5</v>
      </c>
      <c r="H146" s="23">
        <f ca="1">IF($B$8="Overall Alert",'Compound Alert'!H205,IF($B$8="Underlying Vulnerability",'Compound Alert'!K205,IF($B$8="Emerging Threat",'Compound Alert'!N205)))</f>
        <v>0.5</v>
      </c>
      <c r="I146" s="50">
        <f ca="1">ROUNDDOWN(G146,0)</f>
        <v>0</v>
      </c>
      <c r="J146"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146" s="25" t="e">
        <f ca="1">IF(
   $B$8="Overall Alert",IF(
      'Compound Alert'!S205 &gt;= 7, "HIGH",IF(
         'Compound Alert'!S205 &gt;= 5, "MED","LOW")), IF(
            $B$8="Underlying Vulnerability", IF(
               'Compound Alert'!Z205 &gt;= 10, "HIGH",IF(
                  'Compound Alert'!Z205 &gt;= 7, "MED","LOW")),IF(
                     $B$8="Emerging Threat", IF(
                        'Compound Alert'!AG205 &gt;= 10, "HIGH",IF(
                            'Compound Alert'!AG205 &gt;= 7, "MED","LOW")))))</f>
        <v>#N/A</v>
      </c>
      <c r="L146"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MED</v>
      </c>
      <c r="M146" s="25" t="e">
        <f ca="1">IF(
   $B$8="Overall Alert",IF(
      'Compound Alert'!U205 &gt;= 7, "HIGH",IF(
         'Compound Alert'!U205 &gt;= 5, "MED","LOW")), IF(
            $B$8="Underlying Vulnerability", IF(
               'Compound Alert'!AB205 &gt;= 10, "HIGH",IF(
                  'Compound Alert'!AB205 &gt;= 7, "MED","LOW")),IF(
                     $B$8="Emerging Threat", IF(
                        'Compound Alert'!AI205 &gt;= 10, "HIGH",IF(
                            'Compound Alert'!AI205 &gt;= 7, "MED","LOW")))))</f>
        <v>#N/A</v>
      </c>
      <c r="N146"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LOW</v>
      </c>
      <c r="O146"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Alert'!B144</f>
        <v>Malaysia</v>
      </c>
      <c r="C147" s="20" t="str">
        <f>'Compound Alert'!C144</f>
        <v>MYS</v>
      </c>
      <c r="D147" s="20" t="str">
        <f>'Compound Alert'!D144</f>
        <v>EAS           East Asia &amp; Pacific</v>
      </c>
      <c r="E147" s="20" t="str">
        <f>'Compound Alert'!E144</f>
        <v>IBRD</v>
      </c>
      <c r="F147" s="217">
        <f ca="1">'Compound Alert'!F144</f>
        <v>139</v>
      </c>
      <c r="G147" s="22">
        <f ca="1">IF($B$8="Overall Alert",'Compound Alert'!G144,IF($B$8="Underlying Vulnerability",'Compound Alert'!J144,IF($B$8="Emerging Threat",'Compound Alert'!M144)))</f>
        <v>0.5</v>
      </c>
      <c r="H147" s="23">
        <f ca="1">IF($B$8="Overall Alert",'Compound Alert'!H144,IF($B$8="Underlying Vulnerability",'Compound Alert'!K144,IF($B$8="Emerging Threat",'Compound Alert'!N144)))</f>
        <v>0.5</v>
      </c>
      <c r="I147" s="50">
        <f ca="1">ROUNDDOWN(G147,0)</f>
        <v>0</v>
      </c>
      <c r="J147"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147"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147"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MED</v>
      </c>
      <c r="M147"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147"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LOW</v>
      </c>
      <c r="O147"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Alert'!B173</f>
        <v>Saudi Arabia</v>
      </c>
      <c r="C148" s="20" t="str">
        <f>'Compound Alert'!C173</f>
        <v>SAU</v>
      </c>
      <c r="D148" s="20" t="str">
        <f>'Compound Alert'!D173</f>
        <v>MEA           Middle East &amp; North Africa</v>
      </c>
      <c r="E148" s="20" t="str">
        <f>'Compound Alert'!E173</f>
        <v>NA</v>
      </c>
      <c r="F148" s="217">
        <f ca="1">'Compound Alert'!F173</f>
        <v>168</v>
      </c>
      <c r="G148" s="22">
        <f ca="1">IF($B$8="Overall Alert",'Compound Alert'!G173,IF($B$8="Underlying Vulnerability",'Compound Alert'!J173,IF($B$8="Emerging Threat",'Compound Alert'!M173)))</f>
        <v>0.5</v>
      </c>
      <c r="H148" s="23">
        <f ca="1">IF($B$8="Overall Alert",'Compound Alert'!H173,IF($B$8="Underlying Vulnerability",'Compound Alert'!K173,IF($B$8="Emerging Threat",'Compound Alert'!N173)))</f>
        <v>0.5</v>
      </c>
      <c r="I148" s="50">
        <f ca="1">ROUNDDOWN(G148,0)</f>
        <v>0</v>
      </c>
      <c r="J148"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148"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148"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MED</v>
      </c>
      <c r="M148"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148"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148"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Alert'!B75</f>
        <v>Georgia</v>
      </c>
      <c r="C149" s="20" t="str">
        <f>'Compound Alert'!C75</f>
        <v>GEO</v>
      </c>
      <c r="D149" s="20" t="str">
        <f>'Compound Alert'!D75</f>
        <v>ECS           Europe &amp; Central Asia</v>
      </c>
      <c r="E149" s="20" t="str">
        <f>'Compound Alert'!E75</f>
        <v>IBRD</v>
      </c>
      <c r="F149" s="217">
        <f ca="1">'Compound Alert'!F75</f>
        <v>70</v>
      </c>
      <c r="G149" s="22">
        <f ca="1">IF($B$8="Overall Alert",'Compound Alert'!G75,IF($B$8="Underlying Vulnerability",'Compound Alert'!J75,IF($B$8="Emerging Threat",'Compound Alert'!M75)))</f>
        <v>0.5</v>
      </c>
      <c r="H149" s="23">
        <f ca="1">IF($B$8="Overall Alert",'Compound Alert'!H75,IF($B$8="Underlying Vulnerability",'Compound Alert'!K75,IF($B$8="Emerging Threat",'Compound Alert'!N75)))</f>
        <v>0.5</v>
      </c>
      <c r="I149" s="50">
        <f ca="1">ROUNDDOWN(G149,0)</f>
        <v>0</v>
      </c>
      <c r="J149"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149"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149"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149"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MED</v>
      </c>
      <c r="N149"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149"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Alert'!B189</f>
        <v>Eswatini</v>
      </c>
      <c r="C150" s="20" t="str">
        <f>'Compound Alert'!C189</f>
        <v>SWZ</v>
      </c>
      <c r="D150" s="20" t="str">
        <f>'Compound Alert'!D189</f>
        <v>SSF           Sub-Saharan Africa</v>
      </c>
      <c r="E150" s="20" t="str">
        <f>'Compound Alert'!E189</f>
        <v>IBRD</v>
      </c>
      <c r="F150" s="217">
        <f ca="1">'Compound Alert'!F189</f>
        <v>184</v>
      </c>
      <c r="G150" s="22">
        <f ca="1">IF($B$8="Overall Alert",'Compound Alert'!G189,IF($B$8="Underlying Vulnerability",'Compound Alert'!J189,IF($B$8="Emerging Threat",'Compound Alert'!M189)))</f>
        <v>0.5</v>
      </c>
      <c r="H150" s="23">
        <f ca="1">IF($B$8="Overall Alert",'Compound Alert'!H189,IF($B$8="Underlying Vulnerability",'Compound Alert'!K189,IF($B$8="Emerging Threat",'Compound Alert'!N189)))</f>
        <v>0.5</v>
      </c>
      <c r="I150" s="50">
        <f ca="1">ROUNDDOWN(G150,0)</f>
        <v>0</v>
      </c>
      <c r="J150"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50"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50"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LOW</v>
      </c>
      <c r="M150"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50"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50"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MED</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Alert'!B199</f>
        <v>Timor-Leste</v>
      </c>
      <c r="C151" s="20" t="str">
        <f>'Compound Alert'!C199</f>
        <v>TLS</v>
      </c>
      <c r="D151" s="20" t="str">
        <f>'Compound Alert'!D199</f>
        <v>EAS           East Asia &amp; Pacific</v>
      </c>
      <c r="E151" s="20" t="str">
        <f>'Compound Alert'!E199</f>
        <v>Blend</v>
      </c>
      <c r="F151" s="217">
        <f>'Compound Alert'!F199</f>
        <v>0</v>
      </c>
      <c r="G151" s="22">
        <f ca="1">IF($B$8="Overall Alert",'Compound Alert'!G199,IF($B$8="Underlying Vulnerability",'Compound Alert'!J199,IF($B$8="Emerging Threat",'Compound Alert'!M199)))</f>
        <v>0.5</v>
      </c>
      <c r="H151" s="23">
        <f ca="1">IF($B$8="Overall Alert",'Compound Alert'!H199,IF($B$8="Underlying Vulnerability",'Compound Alert'!K199,IF($B$8="Emerging Threat",'Compound Alert'!N199)))</f>
        <v>0.5</v>
      </c>
      <c r="I151" s="50">
        <f ca="1">ROUNDDOWN(G151,0)</f>
        <v>0</v>
      </c>
      <c r="J151"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LOW</v>
      </c>
      <c r="K151"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151"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151"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151"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MED</v>
      </c>
      <c r="O151"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Alert'!B61</f>
        <v>Algeria</v>
      </c>
      <c r="C152" s="20" t="str">
        <f>'Compound Alert'!C61</f>
        <v>DZA</v>
      </c>
      <c r="D152" s="20" t="str">
        <f>'Compound Alert'!D61</f>
        <v>MEA           Middle East &amp; North Africa</v>
      </c>
      <c r="E152" s="20" t="str">
        <f>'Compound Alert'!E61</f>
        <v>IBRD</v>
      </c>
      <c r="F152" s="217">
        <f ca="1">'Compound Alert'!F61</f>
        <v>56</v>
      </c>
      <c r="G152" s="22">
        <f ca="1">IF($B$8="Overall Alert",'Compound Alert'!G61,IF($B$8="Underlying Vulnerability",'Compound Alert'!J61,IF($B$8="Emerging Threat",'Compound Alert'!M61)))</f>
        <v>0.5</v>
      </c>
      <c r="H152" s="23">
        <f ca="1">IF($B$8="Overall Alert",'Compound Alert'!H61,IF($B$8="Underlying Vulnerability",'Compound Alert'!K61,IF($B$8="Emerging Threat",'Compound Alert'!N61)))</f>
        <v>0.5</v>
      </c>
      <c r="I152" s="50">
        <f ca="1">ROUNDDOWN(G152,0)</f>
        <v>0</v>
      </c>
      <c r="J152"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52"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52"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MED</v>
      </c>
      <c r="M152"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52"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LOW</v>
      </c>
      <c r="O152"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Alert'!B83</f>
        <v>Grenada</v>
      </c>
      <c r="C153" s="20" t="str">
        <f>'Compound Alert'!C83</f>
        <v>GRD</v>
      </c>
      <c r="D153" s="20" t="str">
        <f>'Compound Alert'!D83</f>
        <v>LCN           Latin America &amp; Caribbean</v>
      </c>
      <c r="E153" s="20" t="str">
        <f>'Compound Alert'!E83</f>
        <v>Blend</v>
      </c>
      <c r="F153" s="217">
        <f ca="1">'Compound Alert'!F83</f>
        <v>78</v>
      </c>
      <c r="G153" s="22">
        <f ca="1">IF($B$8="Overall Alert",'Compound Alert'!G83,IF($B$8="Underlying Vulnerability",'Compound Alert'!J83,IF($B$8="Emerging Threat",'Compound Alert'!M83)))</f>
        <v>0.5</v>
      </c>
      <c r="H153" s="23">
        <f ca="1">IF($B$8="Overall Alert",'Compound Alert'!H83,IF($B$8="Underlying Vulnerability",'Compound Alert'!K83,IF($B$8="Emerging Threat",'Compound Alert'!N83)))</f>
        <v>0.5</v>
      </c>
      <c r="I153" s="50">
        <f ca="1">ROUNDDOWN(G153,0)</f>
        <v>0</v>
      </c>
      <c r="J153"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153" s="25" t="e">
        <f ca="1">IF(
   $B$8="Overall Alert",IF(
      'Compound Alert'!S83 &gt;= 7, "HIGH",IF(
         'Compound Alert'!S83 &gt;= 5, "MED","LOW")), IF(
            $B$8="Underlying Vulnerability", IF(
               'Compound Alert'!Z83 &gt;= 10, "HIGH",IF(
                  'Compound Alert'!Z83 &gt;= 7, "MED","LOW")),IF(
                     $B$8="Emerging Threat", IF(
                        'Compound Alert'!AG83 &gt;= 10, "HIGH",IF(
                            'Compound Alert'!AG83 &gt;= 7, "MED","LOW")))))</f>
        <v>#N/A</v>
      </c>
      <c r="L153" s="25" t="e">
        <f ca="1">IF(
   $B$8="Overall Alert",IF(
      'Compound Alert'!T83 &gt;= 7, "HIGH",IF(
         'Compound Alert'!T83 &gt;= 5, "MED","LOW")), IF(
            $B$8="Underlying Vulnerability", IF(
               'Compound Alert'!AA83 &gt;= 10, "HIGH",IF(
                  'Compound Alert'!AA83 &gt;= 7, "MED","LOW")),IF(
                     $B$8="Emerging Threat", IF(
                        'Compound Alert'!AH83 &gt;= 10, "HIGH",IF(
                            'Compound Alert'!AH83 &gt;= 7, "MED","LOW")))))</f>
        <v>#N/A</v>
      </c>
      <c r="M153"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153"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MED</v>
      </c>
      <c r="O153"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Alert'!B157</f>
        <v>Panama</v>
      </c>
      <c r="C154" s="20" t="str">
        <f>'Compound Alert'!C157</f>
        <v>PAN</v>
      </c>
      <c r="D154" s="20" t="str">
        <f>'Compound Alert'!D157</f>
        <v>LCN           Latin America &amp; Caribbean</v>
      </c>
      <c r="E154" s="20" t="str">
        <f>'Compound Alert'!E157</f>
        <v>IBRD</v>
      </c>
      <c r="F154" s="217">
        <f ca="1">'Compound Alert'!F157</f>
        <v>152</v>
      </c>
      <c r="G154" s="22">
        <f ca="1">IF($B$8="Overall Alert",'Compound Alert'!G157,IF($B$8="Underlying Vulnerability",'Compound Alert'!J157,IF($B$8="Emerging Threat",'Compound Alert'!M157)))</f>
        <v>0.5</v>
      </c>
      <c r="H154" s="23">
        <f ca="1">IF($B$8="Overall Alert",'Compound Alert'!H157,IF($B$8="Underlying Vulnerability",'Compound Alert'!K157,IF($B$8="Emerging Threat",'Compound Alert'!N157)))</f>
        <v>0.5</v>
      </c>
      <c r="I154" s="50">
        <f ca="1">ROUNDDOWN(G154,0)</f>
        <v>0</v>
      </c>
      <c r="J154"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54"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54"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54"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MED</v>
      </c>
      <c r="N154"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154"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Alert'!B201</f>
        <v>Trinidad and Tobago</v>
      </c>
      <c r="C155" s="20" t="str">
        <f>'Compound Alert'!C201</f>
        <v>TTO</v>
      </c>
      <c r="D155" s="20" t="str">
        <f>'Compound Alert'!D201</f>
        <v>LCN           Latin America &amp; Caribbean</v>
      </c>
      <c r="E155" s="20" t="str">
        <f>'Compound Alert'!E201</f>
        <v>IBRD</v>
      </c>
      <c r="F155" s="217">
        <f>'Compound Alert'!F201</f>
        <v>0</v>
      </c>
      <c r="G155" s="22">
        <f ca="1">IF($B$8="Overall Alert",'Compound Alert'!G201,IF($B$8="Underlying Vulnerability",'Compound Alert'!J201,IF($B$8="Emerging Threat",'Compound Alert'!M201)))</f>
        <v>0.5</v>
      </c>
      <c r="H155" s="23">
        <f ca="1">IF($B$8="Overall Alert",'Compound Alert'!H201,IF($B$8="Underlying Vulnerability",'Compound Alert'!K201,IF($B$8="Emerging Threat",'Compound Alert'!N201)))</f>
        <v>0.5</v>
      </c>
      <c r="I155" s="50">
        <f ca="1">ROUNDDOWN(G155,0)</f>
        <v>0</v>
      </c>
      <c r="J155"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55"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55"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55"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55"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MED</v>
      </c>
      <c r="O155"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Alert'!B70</f>
        <v>France</v>
      </c>
      <c r="C156" s="20" t="str">
        <f>'Compound Alert'!C70</f>
        <v>FRA</v>
      </c>
      <c r="D156" s="20" t="str">
        <f>'Compound Alert'!D70</f>
        <v>ECS           Europe &amp; Central Asia</v>
      </c>
      <c r="E156" s="20" t="str">
        <f>'Compound Alert'!E70</f>
        <v>NA</v>
      </c>
      <c r="F156" s="217">
        <f ca="1">'Compound Alert'!F70</f>
        <v>65</v>
      </c>
      <c r="G156" s="22">
        <f ca="1">IF($B$8="Overall Alert",'Compound Alert'!G70,IF($B$8="Underlying Vulnerability",'Compound Alert'!J70,IF($B$8="Emerging Threat",'Compound Alert'!M70)))</f>
        <v>0.5</v>
      </c>
      <c r="H156" s="23">
        <f ca="1">IF($B$8="Overall Alert",'Compound Alert'!H70,IF($B$8="Underlying Vulnerability",'Compound Alert'!K70,IF($B$8="Emerging Threat",'Compound Alert'!N70)))</f>
        <v>0.5</v>
      </c>
      <c r="I156" s="50">
        <f ca="1">ROUNDDOWN(G156,0)</f>
        <v>0</v>
      </c>
      <c r="J156"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156"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156"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LOW</v>
      </c>
      <c r="M156"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156"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MED</v>
      </c>
      <c r="O156"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Alert'!B72</f>
        <v>Micronesia, Fed. Sts.</v>
      </c>
      <c r="C157" s="20" t="str">
        <f>'Compound Alert'!C72</f>
        <v>FSM</v>
      </c>
      <c r="D157" s="20" t="str">
        <f>'Compound Alert'!D72</f>
        <v>EAS           East Asia &amp; Pacific</v>
      </c>
      <c r="E157" s="20" t="str">
        <f>'Compound Alert'!E72</f>
        <v>IDA</v>
      </c>
      <c r="F157" s="217">
        <f ca="1">'Compound Alert'!F72</f>
        <v>67</v>
      </c>
      <c r="G157" s="22">
        <f ca="1">IF($B$8="Overall Alert",'Compound Alert'!G72,IF($B$8="Underlying Vulnerability",'Compound Alert'!J72,IF($B$8="Emerging Threat",'Compound Alert'!M72)))</f>
        <v>0.5</v>
      </c>
      <c r="H157" s="23">
        <f ca="1">IF($B$8="Overall Alert",'Compound Alert'!H72,IF($B$8="Underlying Vulnerability",'Compound Alert'!K72,IF($B$8="Emerging Threat",'Compound Alert'!N72)))</f>
        <v>0.5</v>
      </c>
      <c r="I157" s="50">
        <f ca="1">ROUNDDOWN(G157,0)</f>
        <v>0</v>
      </c>
      <c r="J157"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157" s="25" t="e">
        <f ca="1">IF(
   $B$8="Overall Alert",IF(
      'Compound Alert'!S72 &gt;= 7, "HIGH",IF(
         'Compound Alert'!S72 &gt;= 5, "MED","LOW")), IF(
            $B$8="Underlying Vulnerability", IF(
               'Compound Alert'!Z72 &gt;= 10, "HIGH",IF(
                  'Compound Alert'!Z72 &gt;= 7, "MED","LOW")),IF(
                     $B$8="Emerging Threat", IF(
                        'Compound Alert'!AG72 &gt;= 10, "HIGH",IF(
                            'Compound Alert'!AG72 &gt;= 7, "MED","LOW")))))</f>
        <v>#N/A</v>
      </c>
      <c r="L157" s="25" t="e">
        <f ca="1">IF(
   $B$8="Overall Alert",IF(
      'Compound Alert'!T72 &gt;= 7, "HIGH",IF(
         'Compound Alert'!T72 &gt;= 5, "MED","LOW")), IF(
            $B$8="Underlying Vulnerability", IF(
               'Compound Alert'!AA72 &gt;= 10, "HIGH",IF(
                  'Compound Alert'!AA72 &gt;= 7, "MED","LOW")),IF(
                     $B$8="Emerging Threat", IF(
                        'Compound Alert'!AH72 &gt;= 10, "HIGH",IF(
                            'Compound Alert'!AH72 &gt;= 7, "MED","LOW")))))</f>
        <v>#N/A</v>
      </c>
      <c r="M157"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157"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MED</v>
      </c>
      <c r="O157"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Alert'!B212</f>
        <v>St. Vincent and the Grenadines</v>
      </c>
      <c r="C158" s="20" t="str">
        <f>'Compound Alert'!C212</f>
        <v>VCT</v>
      </c>
      <c r="D158" s="20" t="str">
        <f>'Compound Alert'!D212</f>
        <v>LCN           Latin America &amp; Caribbean</v>
      </c>
      <c r="E158" s="20" t="str">
        <f>'Compound Alert'!E212</f>
        <v>Blend</v>
      </c>
      <c r="F158" s="217">
        <f>'Compound Alert'!F212</f>
        <v>0</v>
      </c>
      <c r="G158" s="22">
        <f ca="1">IF($B$8="Overall Alert",'Compound Alert'!G212,IF($B$8="Underlying Vulnerability",'Compound Alert'!J212,IF($B$8="Emerging Threat",'Compound Alert'!M212)))</f>
        <v>0.5</v>
      </c>
      <c r="H158" s="23">
        <f ca="1">IF($B$8="Overall Alert",'Compound Alert'!H212,IF($B$8="Underlying Vulnerability",'Compound Alert'!K212,IF($B$8="Emerging Threat",'Compound Alert'!N212)))</f>
        <v>0.5</v>
      </c>
      <c r="I158" s="50">
        <f ca="1">ROUNDDOWN(G158,0)</f>
        <v>0</v>
      </c>
      <c r="J158"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58"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58" s="25" t="e">
        <f ca="1">IF(
   $B$8="Overall Alert",IF(
      'Compound Alert'!T212 &gt;= 7, "HIGH",IF(
         'Compound Alert'!T212 &gt;= 5, "MED","LOW")), IF(
            $B$8="Underlying Vulnerability", IF(
               'Compound Alert'!AA212 &gt;= 10, "HIGH",IF(
                  'Compound Alert'!AA212 &gt;= 7, "MED","LOW")),IF(
                     $B$8="Emerging Threat", IF(
                        'Compound Alert'!AH212 &gt;= 10, "HIGH",IF(
                            'Compound Alert'!AH212 &gt;= 7, "MED","LOW")))))</f>
        <v>#N/A</v>
      </c>
      <c r="M158"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58"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MED</v>
      </c>
      <c r="O158"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Alert'!B117</f>
        <v>St. Lucia</v>
      </c>
      <c r="C159" s="20" t="str">
        <f>'Compound Alert'!C117</f>
        <v>LCA</v>
      </c>
      <c r="D159" s="20" t="str">
        <f>'Compound Alert'!D117</f>
        <v>LCN           Latin America &amp; Caribbean</v>
      </c>
      <c r="E159" s="20" t="str">
        <f>'Compound Alert'!E117</f>
        <v>Blend</v>
      </c>
      <c r="F159" s="217">
        <f ca="1">'Compound Alert'!F117</f>
        <v>112</v>
      </c>
      <c r="G159" s="22">
        <f ca="1">IF($B$8="Overall Alert",'Compound Alert'!G117,IF($B$8="Underlying Vulnerability",'Compound Alert'!J117,IF($B$8="Emerging Threat",'Compound Alert'!M117)))</f>
        <v>0.5</v>
      </c>
      <c r="H159" s="23">
        <f ca="1">IF($B$8="Overall Alert",'Compound Alert'!H117,IF($B$8="Underlying Vulnerability",'Compound Alert'!K117,IF($B$8="Emerging Threat",'Compound Alert'!N117)))</f>
        <v>0.5</v>
      </c>
      <c r="I159" s="50">
        <f ca="1">ROUNDDOWN(G159,0)</f>
        <v>0</v>
      </c>
      <c r="J159"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159" s="25" t="e">
        <f ca="1">IF(
   $B$8="Overall Alert",IF(
      'Compound Alert'!S117 &gt;= 7, "HIGH",IF(
         'Compound Alert'!S117 &gt;= 5, "MED","LOW")), IF(
            $B$8="Underlying Vulnerability", IF(
               'Compound Alert'!Z117 &gt;= 10, "HIGH",IF(
                  'Compound Alert'!Z117 &gt;= 7, "MED","LOW")),IF(
                     $B$8="Emerging Threat", IF(
                        'Compound Alert'!AG117 &gt;= 10, "HIGH",IF(
                            'Compound Alert'!AG117 &gt;= 7, "MED","LOW")))))</f>
        <v>#N/A</v>
      </c>
      <c r="L159" s="25" t="e">
        <f ca="1">IF(
   $B$8="Overall Alert",IF(
      'Compound Alert'!T117 &gt;= 7, "HIGH",IF(
         'Compound Alert'!T117 &gt;= 5, "MED","LOW")), IF(
            $B$8="Underlying Vulnerability", IF(
               'Compound Alert'!AA117 &gt;= 10, "HIGH",IF(
                  'Compound Alert'!AA117 &gt;= 7, "MED","LOW")),IF(
                     $B$8="Emerging Threat", IF(
                        'Compound Alert'!AH117 &gt;= 10, "HIGH",IF(
                            'Compound Alert'!AH117 &gt;= 7, "MED","LOW")))))</f>
        <v>#N/A</v>
      </c>
      <c r="M159"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159"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MED</v>
      </c>
      <c r="O159"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Alert'!B170</f>
        <v>Romania</v>
      </c>
      <c r="C160" s="20" t="str">
        <f>'Compound Alert'!C170</f>
        <v>ROU</v>
      </c>
      <c r="D160" s="20" t="str">
        <f>'Compound Alert'!D170</f>
        <v>ECS           Europe &amp; Central Asia</v>
      </c>
      <c r="E160" s="20" t="str">
        <f>'Compound Alert'!E170</f>
        <v>IBRD</v>
      </c>
      <c r="F160" s="217">
        <f ca="1">'Compound Alert'!F170</f>
        <v>165</v>
      </c>
      <c r="G160" s="22">
        <f ca="1">IF($B$8="Overall Alert",'Compound Alert'!G170,IF($B$8="Underlying Vulnerability",'Compound Alert'!J170,IF($B$8="Emerging Threat",'Compound Alert'!M170)))</f>
        <v>0.5</v>
      </c>
      <c r="H160" s="23">
        <f ca="1">IF($B$8="Overall Alert",'Compound Alert'!H170,IF($B$8="Underlying Vulnerability",'Compound Alert'!K170,IF($B$8="Emerging Threat",'Compound Alert'!N170)))</f>
        <v>0.5</v>
      </c>
      <c r="I160" s="50">
        <f ca="1">ROUNDDOWN(G160,0)</f>
        <v>0</v>
      </c>
      <c r="J160"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160"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160"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MED</v>
      </c>
      <c r="M160"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160"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160"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Alert'!B26</f>
        <v>Bahamas, The</v>
      </c>
      <c r="C161" s="20" t="str">
        <f>'Compound Alert'!C26</f>
        <v>BHS</v>
      </c>
      <c r="D161" s="20" t="str">
        <f>'Compound Alert'!D26</f>
        <v>LCN           Latin America &amp; Caribbean</v>
      </c>
      <c r="E161" s="20" t="str">
        <f>'Compound Alert'!E26</f>
        <v>NA</v>
      </c>
      <c r="F161" s="217">
        <f ca="1">'Compound Alert'!F26</f>
        <v>21</v>
      </c>
      <c r="G161" s="22">
        <f ca="1">IF($B$8="Overall Alert",'Compound Alert'!G26,IF($B$8="Underlying Vulnerability",'Compound Alert'!J26,IF($B$8="Emerging Threat",'Compound Alert'!M26)))</f>
        <v>0.5</v>
      </c>
      <c r="H161" s="23">
        <f ca="1">IF($B$8="Overall Alert",'Compound Alert'!H26,IF($B$8="Underlying Vulnerability",'Compound Alert'!K26,IF($B$8="Emerging Threat",'Compound Alert'!N26)))</f>
        <v>0.5</v>
      </c>
      <c r="I161" s="50">
        <f ca="1">ROUNDDOWN(G161,0)</f>
        <v>0</v>
      </c>
      <c r="J161"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161"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161"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161"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161"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MED</v>
      </c>
      <c r="O161"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Alert'!B33</f>
        <v>Barbados</v>
      </c>
      <c r="C162" s="20" t="str">
        <f>'Compound Alert'!C33</f>
        <v>BRB</v>
      </c>
      <c r="D162" s="20" t="str">
        <f>'Compound Alert'!D33</f>
        <v>LCN           Latin America &amp; Caribbean</v>
      </c>
      <c r="E162" s="20" t="str">
        <f>'Compound Alert'!E33</f>
        <v>NA</v>
      </c>
      <c r="F162" s="217">
        <f ca="1">'Compound Alert'!F33</f>
        <v>28</v>
      </c>
      <c r="G162" s="22">
        <f ca="1">IF($B$8="Overall Alert",'Compound Alert'!G33,IF($B$8="Underlying Vulnerability",'Compound Alert'!J33,IF($B$8="Emerging Threat",'Compound Alert'!M33)))</f>
        <v>0.5</v>
      </c>
      <c r="H162" s="23">
        <f ca="1">IF($B$8="Overall Alert",'Compound Alert'!H33,IF($B$8="Underlying Vulnerability",'Compound Alert'!K33,IF($B$8="Emerging Threat",'Compound Alert'!N33)))</f>
        <v>0.5</v>
      </c>
      <c r="I162" s="50">
        <f ca="1">ROUNDDOWN(G162,0)</f>
        <v>0</v>
      </c>
      <c r="J162"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162"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162"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162"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162"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MED</v>
      </c>
      <c r="O162"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Alert'!B137</f>
        <v>Montenegro</v>
      </c>
      <c r="C163" s="20" t="str">
        <f>'Compound Alert'!C137</f>
        <v>MNE</v>
      </c>
      <c r="D163" s="20" t="str">
        <f>'Compound Alert'!D137</f>
        <v>ECS           Europe &amp; Central Asia</v>
      </c>
      <c r="E163" s="20" t="str">
        <f>'Compound Alert'!E137</f>
        <v>IBRD</v>
      </c>
      <c r="F163" s="217">
        <f ca="1">'Compound Alert'!F137</f>
        <v>132</v>
      </c>
      <c r="G163" s="22">
        <f ca="1">IF($B$8="Overall Alert",'Compound Alert'!G137,IF($B$8="Underlying Vulnerability",'Compound Alert'!J137,IF($B$8="Emerging Threat",'Compound Alert'!M137)))</f>
        <v>0.5</v>
      </c>
      <c r="H163" s="23">
        <f ca="1">IF($B$8="Overall Alert",'Compound Alert'!H137,IF($B$8="Underlying Vulnerability",'Compound Alert'!K137,IF($B$8="Emerging Threat",'Compound Alert'!N137)))</f>
        <v>0.5</v>
      </c>
      <c r="I163" s="50">
        <f ca="1">ROUNDDOWN(G163,0)</f>
        <v>0</v>
      </c>
      <c r="J163"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163"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163"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MED</v>
      </c>
      <c r="M163"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163"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163"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Alert'!B198</f>
        <v>Turkmenistan</v>
      </c>
      <c r="C164" s="20" t="str">
        <f>'Compound Alert'!C198</f>
        <v>TKM</v>
      </c>
      <c r="D164" s="20" t="str">
        <f>'Compound Alert'!D198</f>
        <v>ECS           Europe &amp; Central Asia</v>
      </c>
      <c r="E164" s="20" t="str">
        <f>'Compound Alert'!E198</f>
        <v>IBRD</v>
      </c>
      <c r="F164" s="217">
        <f>'Compound Alert'!F198</f>
        <v>0</v>
      </c>
      <c r="G164" s="22">
        <f ca="1">IF($B$8="Overall Alert",'Compound Alert'!G198,IF($B$8="Underlying Vulnerability",'Compound Alert'!J198,IF($B$8="Emerging Threat",'Compound Alert'!M198)))</f>
        <v>0</v>
      </c>
      <c r="H164" s="23">
        <f ca="1">IF($B$8="Overall Alert",'Compound Alert'!H198,IF($B$8="Underlying Vulnerability",'Compound Alert'!K198,IF($B$8="Emerging Threat",'Compound Alert'!N198)))</f>
        <v>0</v>
      </c>
      <c r="I164" s="50">
        <f ca="1">ROUNDDOWN(G164,0)</f>
        <v>0</v>
      </c>
      <c r="J164"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164"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164" s="25" t="e">
        <f ca="1">IF(
   $B$8="Overall Alert",IF(
      'Compound Alert'!T198 &gt;= 7, "HIGH",IF(
         'Compound Alert'!T198 &gt;= 5, "MED","LOW")), IF(
            $B$8="Underlying Vulnerability", IF(
               'Compound Alert'!AA198 &gt;= 10, "HIGH",IF(
                  'Compound Alert'!AA198 &gt;= 7, "MED","LOW")),IF(
                     $B$8="Emerging Threat", IF(
                        'Compound Alert'!AH198 &gt;= 10, "HIGH",IF(
                            'Compound Alert'!AH198 &gt;= 7, "MED","LOW")))))</f>
        <v>#N/A</v>
      </c>
      <c r="M164"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164"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LOW</v>
      </c>
      <c r="O164"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Alert'!B89</f>
        <v>Honduras</v>
      </c>
      <c r="C165" s="20" t="str">
        <f>'Compound Alert'!C89</f>
        <v>HND</v>
      </c>
      <c r="D165" s="20" t="str">
        <f>'Compound Alert'!D89</f>
        <v>LCN           Latin America &amp; Caribbean</v>
      </c>
      <c r="E165" s="20" t="str">
        <f>'Compound Alert'!E89</f>
        <v>IDA</v>
      </c>
      <c r="F165" s="217">
        <f ca="1">'Compound Alert'!F89</f>
        <v>84</v>
      </c>
      <c r="G165" s="22">
        <f ca="1">IF($B$8="Overall Alert",'Compound Alert'!G89,IF($B$8="Underlying Vulnerability",'Compound Alert'!J89,IF($B$8="Emerging Threat",'Compound Alert'!M89)))</f>
        <v>0</v>
      </c>
      <c r="H165" s="23">
        <f ca="1">IF($B$8="Overall Alert",'Compound Alert'!H89,IF($B$8="Underlying Vulnerability",'Compound Alert'!K89,IF($B$8="Emerging Threat",'Compound Alert'!N89)))</f>
        <v>0</v>
      </c>
      <c r="I165" s="50">
        <f ca="1">ROUNDDOWN(G165,0)</f>
        <v>0</v>
      </c>
      <c r="J165"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165"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165"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165"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LOW</v>
      </c>
      <c r="N165"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LOW</v>
      </c>
      <c r="O165"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Alert'!B172</f>
        <v>Rwanda</v>
      </c>
      <c r="C166" s="20" t="str">
        <f>'Compound Alert'!C172</f>
        <v>RWA</v>
      </c>
      <c r="D166" s="20" t="str">
        <f>'Compound Alert'!D172</f>
        <v>SSF           Sub-Saharan Africa</v>
      </c>
      <c r="E166" s="20" t="str">
        <f>'Compound Alert'!E172</f>
        <v>IDA</v>
      </c>
      <c r="F166" s="217">
        <f ca="1">'Compound Alert'!F172</f>
        <v>167</v>
      </c>
      <c r="G166" s="22">
        <f ca="1">IF($B$8="Overall Alert",'Compound Alert'!G172,IF($B$8="Underlying Vulnerability",'Compound Alert'!J172,IF($B$8="Emerging Threat",'Compound Alert'!M172)))</f>
        <v>0</v>
      </c>
      <c r="H166" s="23">
        <f ca="1">IF($B$8="Overall Alert",'Compound Alert'!H172,IF($B$8="Underlying Vulnerability",'Compound Alert'!K172,IF($B$8="Emerging Threat",'Compound Alert'!N172)))</f>
        <v>0</v>
      </c>
      <c r="I166" s="50">
        <f ca="1">ROUNDDOWN(G166,0)</f>
        <v>0</v>
      </c>
      <c r="J166"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166"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166"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LOW</v>
      </c>
      <c r="M166"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LOW</v>
      </c>
      <c r="N166"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LOW</v>
      </c>
      <c r="O166"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Alert'!B92</f>
        <v>Hungary</v>
      </c>
      <c r="C167" s="20" t="str">
        <f>'Compound Alert'!C92</f>
        <v>HUN</v>
      </c>
      <c r="D167" s="20" t="str">
        <f>'Compound Alert'!D92</f>
        <v>ECS           Europe &amp; Central Asia</v>
      </c>
      <c r="E167" s="20" t="str">
        <f>'Compound Alert'!E92</f>
        <v>NA</v>
      </c>
      <c r="F167" s="217">
        <f ca="1">'Compound Alert'!F92</f>
        <v>87</v>
      </c>
      <c r="G167" s="22">
        <f ca="1">IF($B$8="Overall Alert",'Compound Alert'!G92,IF($B$8="Underlying Vulnerability",'Compound Alert'!J92,IF($B$8="Emerging Threat",'Compound Alert'!M92)))</f>
        <v>0</v>
      </c>
      <c r="H167" s="23">
        <f ca="1">IF($B$8="Overall Alert",'Compound Alert'!H92,IF($B$8="Underlying Vulnerability",'Compound Alert'!K92,IF($B$8="Emerging Threat",'Compound Alert'!N92)))</f>
        <v>0</v>
      </c>
      <c r="I167" s="50">
        <f ca="1">ROUNDDOWN(G167,0)</f>
        <v>0</v>
      </c>
      <c r="J167"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167"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167"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LOW</v>
      </c>
      <c r="M167"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167"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167"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Alert'!B209</f>
        <v>Uruguay</v>
      </c>
      <c r="C168" s="20" t="str">
        <f>'Compound Alert'!C209</f>
        <v>URY</v>
      </c>
      <c r="D168" s="20" t="str">
        <f>'Compound Alert'!D209</f>
        <v>LCN           Latin America &amp; Caribbean</v>
      </c>
      <c r="E168" s="20" t="str">
        <f>'Compound Alert'!E209</f>
        <v>IBRD</v>
      </c>
      <c r="F168" s="217">
        <f>'Compound Alert'!F209</f>
        <v>0</v>
      </c>
      <c r="G168" s="22">
        <f ca="1">IF($B$8="Overall Alert",'Compound Alert'!G209,IF($B$8="Underlying Vulnerability",'Compound Alert'!J209,IF($B$8="Emerging Threat",'Compound Alert'!M209)))</f>
        <v>0</v>
      </c>
      <c r="H168" s="23">
        <f ca="1">IF($B$8="Overall Alert",'Compound Alert'!H209,IF($B$8="Underlying Vulnerability",'Compound Alert'!K209,IF($B$8="Emerging Threat",'Compound Alert'!N209)))</f>
        <v>0</v>
      </c>
      <c r="I168" s="50">
        <f ca="1">ROUNDDOWN(G168,0)</f>
        <v>0</v>
      </c>
      <c r="J168"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LOW</v>
      </c>
      <c r="K168"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68"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LOW</v>
      </c>
      <c r="M168"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68"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68"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Alert'!B21</f>
        <v>Benin</v>
      </c>
      <c r="C169" s="20" t="str">
        <f>'Compound Alert'!C21</f>
        <v>BEN</v>
      </c>
      <c r="D169" s="20" t="str">
        <f>'Compound Alert'!D21</f>
        <v>SSF           Sub-Saharan Africa</v>
      </c>
      <c r="E169" s="20" t="str">
        <f>'Compound Alert'!E21</f>
        <v>IDA</v>
      </c>
      <c r="F169" s="217">
        <f ca="1">'Compound Alert'!F21</f>
        <v>16</v>
      </c>
      <c r="G169" s="22">
        <f ca="1">IF($B$8="Overall Alert",'Compound Alert'!G21,IF($B$8="Underlying Vulnerability",'Compound Alert'!J21,IF($B$8="Emerging Threat",'Compound Alert'!M21)))</f>
        <v>0</v>
      </c>
      <c r="H169" s="23">
        <f ca="1">IF($B$8="Overall Alert",'Compound Alert'!H21,IF($B$8="Underlying Vulnerability",'Compound Alert'!K21,IF($B$8="Emerging Threat",'Compound Alert'!N21)))</f>
        <v>0</v>
      </c>
      <c r="I169" s="50">
        <f ca="1">ROUNDDOWN(G169,0)</f>
        <v>0</v>
      </c>
      <c r="J169"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69"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69"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69"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69"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LOW</v>
      </c>
      <c r="O169"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Alert'!B195</f>
        <v>Togo</v>
      </c>
      <c r="C170" s="20" t="str">
        <f>'Compound Alert'!C195</f>
        <v>TGO</v>
      </c>
      <c r="D170" s="20" t="str">
        <f>'Compound Alert'!D195</f>
        <v>SSF           Sub-Saharan Africa</v>
      </c>
      <c r="E170" s="20" t="str">
        <f>'Compound Alert'!E195</f>
        <v>IDA</v>
      </c>
      <c r="F170" s="217">
        <f ca="1">'Compound Alert'!F195</f>
        <v>190</v>
      </c>
      <c r="G170" s="22">
        <f ca="1">IF($B$8="Overall Alert",'Compound Alert'!G195,IF($B$8="Underlying Vulnerability",'Compound Alert'!J195,IF($B$8="Emerging Threat",'Compound Alert'!M195)))</f>
        <v>0</v>
      </c>
      <c r="H170" s="23">
        <f ca="1">IF($B$8="Overall Alert",'Compound Alert'!H195,IF($B$8="Underlying Vulnerability",'Compound Alert'!K195,IF($B$8="Emerging Threat",'Compound Alert'!N195)))</f>
        <v>0</v>
      </c>
      <c r="I170" s="50">
        <f ca="1">ROUNDDOWN(G170,0)</f>
        <v>0</v>
      </c>
      <c r="J170"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LOW</v>
      </c>
      <c r="K170"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170"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170"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170"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170"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Alert'!B142</f>
        <v>Mauritius</v>
      </c>
      <c r="C171" s="20" t="str">
        <f>'Compound Alert'!C142</f>
        <v>MUS</v>
      </c>
      <c r="D171" s="20" t="str">
        <f>'Compound Alert'!D142</f>
        <v>SSF           Sub-Saharan Africa</v>
      </c>
      <c r="E171" s="20" t="str">
        <f>'Compound Alert'!E142</f>
        <v>IBRD</v>
      </c>
      <c r="F171" s="217">
        <f ca="1">'Compound Alert'!F142</f>
        <v>137</v>
      </c>
      <c r="G171" s="22">
        <f ca="1">IF($B$8="Overall Alert",'Compound Alert'!G142,IF($B$8="Underlying Vulnerability",'Compound Alert'!J142,IF($B$8="Emerging Threat",'Compound Alert'!M142)))</f>
        <v>0</v>
      </c>
      <c r="H171" s="23">
        <f ca="1">IF($B$8="Overall Alert",'Compound Alert'!H142,IF($B$8="Underlying Vulnerability",'Compound Alert'!K142,IF($B$8="Emerging Threat",'Compound Alert'!N142)))</f>
        <v>0</v>
      </c>
      <c r="I171" s="50">
        <f ca="1">ROUNDDOWN(G171,0)</f>
        <v>0</v>
      </c>
      <c r="J171"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LOW</v>
      </c>
      <c r="K171"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171"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171"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171"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LOW</v>
      </c>
      <c r="O171"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Alert'!B200</f>
        <v>Tonga</v>
      </c>
      <c r="C172" s="20" t="str">
        <f>'Compound Alert'!C200</f>
        <v>TON</v>
      </c>
      <c r="D172" s="20" t="str">
        <f>'Compound Alert'!D200</f>
        <v>EAS           East Asia &amp; Pacific</v>
      </c>
      <c r="E172" s="20" t="str">
        <f>'Compound Alert'!E200</f>
        <v>IDA</v>
      </c>
      <c r="F172" s="217">
        <f>'Compound Alert'!F200</f>
        <v>0</v>
      </c>
      <c r="G172" s="22">
        <f ca="1">IF($B$8="Overall Alert",'Compound Alert'!G200,IF($B$8="Underlying Vulnerability",'Compound Alert'!J200,IF($B$8="Emerging Threat",'Compound Alert'!M200)))</f>
        <v>0</v>
      </c>
      <c r="H172" s="23">
        <f ca="1">IF($B$8="Overall Alert",'Compound Alert'!H200,IF($B$8="Underlying Vulnerability",'Compound Alert'!K200,IF($B$8="Emerging Threat",'Compound Alert'!N200)))</f>
        <v>0</v>
      </c>
      <c r="I172" s="50">
        <f ca="1">ROUNDDOWN(G172,0)</f>
        <v>0</v>
      </c>
      <c r="J172"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172"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172" s="25" t="e">
        <f ca="1">IF(
   $B$8="Overall Alert",IF(
      'Compound Alert'!T200 &gt;= 7, "HIGH",IF(
         'Compound Alert'!T200 &gt;= 5, "MED","LOW")), IF(
            $B$8="Underlying Vulnerability", IF(
               'Compound Alert'!AA200 &gt;= 10, "HIGH",IF(
                  'Compound Alert'!AA200 &gt;= 7, "MED","LOW")),IF(
                     $B$8="Emerging Threat", IF(
                        'Compound Alert'!AH200 &gt;= 10, "HIGH",IF(
                            'Compound Alert'!AH200 &gt;= 7, "MED","LOW")))))</f>
        <v>#N/A</v>
      </c>
      <c r="M172"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172"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LOW</v>
      </c>
      <c r="O172"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Alert'!B11</f>
        <v>United Arab Emirates</v>
      </c>
      <c r="C173" s="20" t="str">
        <f>'Compound Alert'!C11</f>
        <v>ARE</v>
      </c>
      <c r="D173" s="20" t="str">
        <f>'Compound Alert'!D11</f>
        <v>MEA           Middle East &amp; North Africa</v>
      </c>
      <c r="E173" s="20" t="str">
        <f>'Compound Alert'!E11</f>
        <v>NA</v>
      </c>
      <c r="F173" s="217">
        <f ca="1">'Compound Alert'!F11</f>
        <v>6</v>
      </c>
      <c r="G173" s="22">
        <f ca="1">IF($B$8="Overall Alert",'Compound Alert'!G11,IF($B$8="Underlying Vulnerability",'Compound Alert'!J11,IF($B$8="Emerging Threat",'Compound Alert'!M11)))</f>
        <v>0</v>
      </c>
      <c r="H173" s="23">
        <f ca="1">IF($B$8="Overall Alert",'Compound Alert'!H11,IF($B$8="Underlying Vulnerability",'Compound Alert'!K11,IF($B$8="Emerging Threat",'Compound Alert'!N11)))</f>
        <v>0</v>
      </c>
      <c r="I173" s="50">
        <f ca="1">ROUNDDOWN(G173,0)</f>
        <v>0</v>
      </c>
      <c r="J173" s="25" t="str">
        <f ca="1">IF(
   $B$8="Overall Alert",IF(
      'Compound Alert'!R11 &gt;= 7, "HIGH",IF(
         'Compound Alert'!R11 &gt;= 5, "MED","LOW")), IF(
            $B$8="Underlying Vulnerability", IF(
               'Compound Alert'!Y11 &gt;= 10, "HIGH",IF(
                  'Compound Alert'!Y11 &gt;= 7, "MED","LOW")),IF(
                     $B$8="Emerging Threat", IF(
                        'Compound Alert'!AF11 &gt;= 10, "HIGH",IF(
                            'Compound Alert'!AF11 &gt;= 7, "MED","LOW")))))</f>
        <v>LOW</v>
      </c>
      <c r="K173"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173"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173"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173"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173"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Alert'!B35</f>
        <v>Bhutan</v>
      </c>
      <c r="C174" s="20" t="str">
        <f>'Compound Alert'!C35</f>
        <v>BTN</v>
      </c>
      <c r="D174" s="20" t="str">
        <f>'Compound Alert'!D35</f>
        <v>SAS           South Asia</v>
      </c>
      <c r="E174" s="20" t="str">
        <f>'Compound Alert'!E35</f>
        <v>IDA</v>
      </c>
      <c r="F174" s="217">
        <f ca="1">'Compound Alert'!F35</f>
        <v>30</v>
      </c>
      <c r="G174" s="22">
        <f ca="1">IF($B$8="Overall Alert",'Compound Alert'!G35,IF($B$8="Underlying Vulnerability",'Compound Alert'!J35,IF($B$8="Emerging Threat",'Compound Alert'!M35)))</f>
        <v>0</v>
      </c>
      <c r="H174" s="23">
        <f ca="1">IF($B$8="Overall Alert",'Compound Alert'!H35,IF($B$8="Underlying Vulnerability",'Compound Alert'!K35,IF($B$8="Emerging Threat",'Compound Alert'!N35)))</f>
        <v>0</v>
      </c>
      <c r="I174" s="50">
        <f ca="1">ROUNDDOWN(G174,0)</f>
        <v>0</v>
      </c>
      <c r="J174"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74"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74"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LOW</v>
      </c>
      <c r="M174"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LOW</v>
      </c>
      <c r="N174"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174"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Alert'!B27</f>
        <v>Bosnia and Herzegovina</v>
      </c>
      <c r="C175" s="20" t="str">
        <f>'Compound Alert'!C27</f>
        <v>BIH</v>
      </c>
      <c r="D175" s="20" t="str">
        <f>'Compound Alert'!D27</f>
        <v>ECS           Europe &amp; Central Asia</v>
      </c>
      <c r="E175" s="20" t="str">
        <f>'Compound Alert'!E27</f>
        <v>IBRD</v>
      </c>
      <c r="F175" s="217">
        <f ca="1">'Compound Alert'!F27</f>
        <v>22</v>
      </c>
      <c r="G175" s="22">
        <f ca="1">IF($B$8="Overall Alert",'Compound Alert'!G27,IF($B$8="Underlying Vulnerability",'Compound Alert'!J27,IF($B$8="Emerging Threat",'Compound Alert'!M27)))</f>
        <v>0</v>
      </c>
      <c r="H175" s="23">
        <f ca="1">IF($B$8="Overall Alert",'Compound Alert'!H27,IF($B$8="Underlying Vulnerability",'Compound Alert'!K27,IF($B$8="Emerging Threat",'Compound Alert'!N27)))</f>
        <v>0</v>
      </c>
      <c r="I175" s="50">
        <f ca="1">ROUNDDOWN(G175,0)</f>
        <v>0</v>
      </c>
      <c r="J175" s="25" t="str">
        <f ca="1">IF(
   $B$8="Overall Alert",IF(
      'Compound Alert'!R27 &gt;= 7, "HIGH",IF(
         'Compound Alert'!R27 &gt;= 5, "MED","LOW")), IF(
            $B$8="Underlying Vulnerability", IF(
               'Compound Alert'!Y27 &gt;= 10, "HIGH",IF(
                  'Compound Alert'!Y27 &gt;= 7, "MED","LOW")),IF(
                     $B$8="Emerging Threat", IF(
                        'Compound Alert'!AF27 &gt;= 10, "HIGH",IF(
                            'Compound Alert'!AF27 &gt;= 7, "MED","LOW")))))</f>
        <v>LOW</v>
      </c>
      <c r="K175"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75"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75"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LOW</v>
      </c>
      <c r="N175"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75"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Alert'!B16</f>
        <v>Australia</v>
      </c>
      <c r="C176" s="20" t="str">
        <f>'Compound Alert'!C16</f>
        <v>AUS</v>
      </c>
      <c r="D176" s="20" t="str">
        <f>'Compound Alert'!D16</f>
        <v>EAS           East Asia &amp; Pacific</v>
      </c>
      <c r="E176" s="20" t="str">
        <f>'Compound Alert'!E16</f>
        <v>NA</v>
      </c>
      <c r="F176" s="217">
        <f ca="1">'Compound Alert'!F16</f>
        <v>11</v>
      </c>
      <c r="G176" s="22">
        <f ca="1">IF($B$8="Overall Alert",'Compound Alert'!G16,IF($B$8="Underlying Vulnerability",'Compound Alert'!J16,IF($B$8="Emerging Threat",'Compound Alert'!M16)))</f>
        <v>0</v>
      </c>
      <c r="H176" s="23">
        <f ca="1">IF($B$8="Overall Alert",'Compound Alert'!H16,IF($B$8="Underlying Vulnerability",'Compound Alert'!K16,IF($B$8="Emerging Threat",'Compound Alert'!N16)))</f>
        <v>0</v>
      </c>
      <c r="I176" s="50">
        <f ca="1">ROUNDDOWN(G176,0)</f>
        <v>0</v>
      </c>
      <c r="J176"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76"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76"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LOW</v>
      </c>
      <c r="M176"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76"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LOW</v>
      </c>
      <c r="O176"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Alert'!B128</f>
        <v>Moldova</v>
      </c>
      <c r="C177" s="20" t="str">
        <f>'Compound Alert'!C128</f>
        <v>MDA</v>
      </c>
      <c r="D177" s="20" t="str">
        <f>'Compound Alert'!D128</f>
        <v>ECS           Europe &amp; Central Asia</v>
      </c>
      <c r="E177" s="20" t="str">
        <f>'Compound Alert'!E128</f>
        <v>IBRD</v>
      </c>
      <c r="F177" s="217">
        <f ca="1">'Compound Alert'!F128</f>
        <v>123</v>
      </c>
      <c r="G177" s="22">
        <f ca="1">IF($B$8="Overall Alert",'Compound Alert'!G128,IF($B$8="Underlying Vulnerability",'Compound Alert'!J128,IF($B$8="Emerging Threat",'Compound Alert'!M128)))</f>
        <v>0</v>
      </c>
      <c r="H177" s="23">
        <f ca="1">IF($B$8="Overall Alert",'Compound Alert'!H128,IF($B$8="Underlying Vulnerability",'Compound Alert'!K128,IF($B$8="Emerging Threat",'Compound Alert'!N128)))</f>
        <v>0</v>
      </c>
      <c r="I177" s="50">
        <f ca="1">ROUNDDOWN(G177,0)</f>
        <v>0</v>
      </c>
      <c r="J177"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177"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177"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LOW</v>
      </c>
      <c r="M177"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LOW</v>
      </c>
      <c r="N177"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177"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Alert'!B48</f>
        <v>Comoros</v>
      </c>
      <c r="C178" s="20" t="str">
        <f>'Compound Alert'!C48</f>
        <v>COM</v>
      </c>
      <c r="D178" s="20" t="str">
        <f>'Compound Alert'!D48</f>
        <v>SSF           Sub-Saharan Africa</v>
      </c>
      <c r="E178" s="20" t="str">
        <f>'Compound Alert'!E48</f>
        <v>IDA</v>
      </c>
      <c r="F178" s="217">
        <f ca="1">'Compound Alert'!F48</f>
        <v>43</v>
      </c>
      <c r="G178" s="22">
        <f ca="1">IF($B$8="Overall Alert",'Compound Alert'!G48,IF($B$8="Underlying Vulnerability",'Compound Alert'!J48,IF($B$8="Emerging Threat",'Compound Alert'!M48)))</f>
        <v>0</v>
      </c>
      <c r="H178" s="23">
        <f ca="1">IF($B$8="Overall Alert",'Compound Alert'!H48,IF($B$8="Underlying Vulnerability",'Compound Alert'!K48,IF($B$8="Emerging Threat",'Compound Alert'!N48)))</f>
        <v>0</v>
      </c>
      <c r="I178" s="50">
        <f ca="1">ROUNDDOWN(G178,0)</f>
        <v>0</v>
      </c>
      <c r="J178" s="25" t="str">
        <f ca="1">IF(
   $B$8="Overall Alert",IF(
      'Compound Alert'!R48 &gt;= 7, "HIGH",IF(
         'Compound Alert'!R48 &gt;= 5, "MED","LOW")), IF(
            $B$8="Underlying Vulnerability", IF(
               'Compound Alert'!Y48 &gt;= 10, "HIGH",IF(
                  'Compound Alert'!Y48 &gt;= 7, "MED","LOW")),IF(
                     $B$8="Emerging Threat", IF(
                        'Compound Alert'!AF48 &gt;= 10, "HIGH",IF(
                            'Compound Alert'!AF48 &gt;= 7, "MED","LOW")))))</f>
        <v>LOW</v>
      </c>
      <c r="K178"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178" s="25" t="e">
        <f ca="1">IF(
   $B$8="Overall Alert",IF(
      'Compound Alert'!T48 &gt;= 7, "HIGH",IF(
         'Compound Alert'!T48 &gt;= 5, "MED","LOW")), IF(
            $B$8="Underlying Vulnerability", IF(
               'Compound Alert'!AA48 &gt;= 10, "HIGH",IF(
                  'Compound Alert'!AA48 &gt;= 7, "MED","LOW")),IF(
                     $B$8="Emerging Threat", IF(
                        'Compound Alert'!AH48 &gt;= 10, "HIGH",IF(
                            'Compound Alert'!AH48 &gt;= 7, "MED","LOW")))))</f>
        <v>#N/A</v>
      </c>
      <c r="M178"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LOW</v>
      </c>
      <c r="N178"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178"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Alert'!B105</f>
        <v>Kazakhstan</v>
      </c>
      <c r="C179" s="20" t="str">
        <f>'Compound Alert'!C105</f>
        <v>KAZ</v>
      </c>
      <c r="D179" s="20" t="str">
        <f>'Compound Alert'!D105</f>
        <v>ECS           Europe &amp; Central Asia</v>
      </c>
      <c r="E179" s="20" t="str">
        <f>'Compound Alert'!E105</f>
        <v>IBRD</v>
      </c>
      <c r="F179" s="217">
        <f ca="1">'Compound Alert'!F105</f>
        <v>100</v>
      </c>
      <c r="G179" s="22">
        <f ca="1">IF($B$8="Overall Alert",'Compound Alert'!G105,IF($B$8="Underlying Vulnerability",'Compound Alert'!J105,IF($B$8="Emerging Threat",'Compound Alert'!M105)))</f>
        <v>0</v>
      </c>
      <c r="H179" s="23">
        <f ca="1">IF($B$8="Overall Alert",'Compound Alert'!H105,IF($B$8="Underlying Vulnerability",'Compound Alert'!K105,IF($B$8="Emerging Threat",'Compound Alert'!N105)))</f>
        <v>0</v>
      </c>
      <c r="I179" s="50">
        <f ca="1">ROUNDDOWN(G179,0)</f>
        <v>0</v>
      </c>
      <c r="J179"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179"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179"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LOW</v>
      </c>
      <c r="M179"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179"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LOW</v>
      </c>
      <c r="O179"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Alert'!B177</f>
        <v>Solomon Islands</v>
      </c>
      <c r="C180" s="20" t="str">
        <f>'Compound Alert'!C177</f>
        <v>SLB</v>
      </c>
      <c r="D180" s="20" t="str">
        <f>'Compound Alert'!D177</f>
        <v>EAS           East Asia &amp; Pacific</v>
      </c>
      <c r="E180" s="20" t="str">
        <f>'Compound Alert'!E177</f>
        <v>IDA</v>
      </c>
      <c r="F180" s="217">
        <f ca="1">'Compound Alert'!F177</f>
        <v>172</v>
      </c>
      <c r="G180" s="22">
        <f ca="1">IF($B$8="Overall Alert",'Compound Alert'!G177,IF($B$8="Underlying Vulnerability",'Compound Alert'!J177,IF($B$8="Emerging Threat",'Compound Alert'!M177)))</f>
        <v>0</v>
      </c>
      <c r="H180" s="23">
        <f ca="1">IF($B$8="Overall Alert",'Compound Alert'!H177,IF($B$8="Underlying Vulnerability",'Compound Alert'!K177,IF($B$8="Emerging Threat",'Compound Alert'!N177)))</f>
        <v>0</v>
      </c>
      <c r="I180" s="50">
        <f ca="1">ROUNDDOWN(G180,0)</f>
        <v>0</v>
      </c>
      <c r="J180"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180"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180" s="25" t="e">
        <f ca="1">IF(
   $B$8="Overall Alert",IF(
      'Compound Alert'!T177 &gt;= 7, "HIGH",IF(
         'Compound Alert'!T177 &gt;= 5, "MED","LOW")), IF(
            $B$8="Underlying Vulnerability", IF(
               'Compound Alert'!AA177 &gt;= 10, "HIGH",IF(
                  'Compound Alert'!AA177 &gt;= 7, "MED","LOW")),IF(
                     $B$8="Emerging Threat", IF(
                        'Compound Alert'!AH177 &gt;= 10, "HIGH",IF(
                            'Compound Alert'!AH177 &gt;= 7, "MED","LOW")))))</f>
        <v>#N/A</v>
      </c>
      <c r="M180"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180"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LOW</v>
      </c>
      <c r="O180"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Alert'!B153</f>
        <v>Nauru</v>
      </c>
      <c r="C181" s="20" t="str">
        <f>'Compound Alert'!C153</f>
        <v>NRU</v>
      </c>
      <c r="D181" s="20" t="str">
        <f>'Compound Alert'!D153</f>
        <v>EAS           East Asia &amp; Pacific</v>
      </c>
      <c r="E181" s="20" t="str">
        <f>'Compound Alert'!E153</f>
        <v>IBRD</v>
      </c>
      <c r="F181" s="217">
        <f ca="1">'Compound Alert'!F153</f>
        <v>148</v>
      </c>
      <c r="G181" s="22">
        <f ca="1">IF($B$8="Overall Alert",'Compound Alert'!G153,IF($B$8="Underlying Vulnerability",'Compound Alert'!J153,IF($B$8="Emerging Threat",'Compound Alert'!M153)))</f>
        <v>0</v>
      </c>
      <c r="H181" s="23">
        <f ca="1">IF($B$8="Overall Alert",'Compound Alert'!H153,IF($B$8="Underlying Vulnerability",'Compound Alert'!K153,IF($B$8="Emerging Threat",'Compound Alert'!N153)))</f>
        <v>0</v>
      </c>
      <c r="I181" s="50">
        <f ca="1">ROUNDDOWN(G181,0)</f>
        <v>0</v>
      </c>
      <c r="J181"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181" s="25" t="e">
        <f ca="1">IF(
   $B$8="Overall Alert",IF(
      'Compound Alert'!S153 &gt;= 7, "HIGH",IF(
         'Compound Alert'!S153 &gt;= 5, "MED","LOW")), IF(
            $B$8="Underlying Vulnerability", IF(
               'Compound Alert'!Z153 &gt;= 10, "HIGH",IF(
                  'Compound Alert'!Z153 &gt;= 7, "MED","LOW")),IF(
                     $B$8="Emerging Threat", IF(
                        'Compound Alert'!AG153 &gt;= 10, "HIGH",IF(
                            'Compound Alert'!AG153 &gt;= 7, "MED","LOW")))))</f>
        <v>#N/A</v>
      </c>
      <c r="L181" s="25" t="e">
        <f ca="1">IF(
   $B$8="Overall Alert",IF(
      'Compound Alert'!T153 &gt;= 7, "HIGH",IF(
         'Compound Alert'!T153 &gt;= 5, "MED","LOW")), IF(
            $B$8="Underlying Vulnerability", IF(
               'Compound Alert'!AA153 &gt;= 10, "HIGH",IF(
                  'Compound Alert'!AA153 &gt;= 7, "MED","LOW")),IF(
                     $B$8="Emerging Threat", IF(
                        'Compound Alert'!AH153 &gt;= 10, "HIGH",IF(
                            'Compound Alert'!AH153 &gt;= 7, "MED","LOW")))))</f>
        <v>#N/A</v>
      </c>
      <c r="M181"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181"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LOW</v>
      </c>
      <c r="O181"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Alert'!B191</f>
        <v>Seychelles</v>
      </c>
      <c r="C182" s="20" t="str">
        <f>'Compound Alert'!C191</f>
        <v>SYC</v>
      </c>
      <c r="D182" s="20" t="str">
        <f>'Compound Alert'!D191</f>
        <v>SSF           Sub-Saharan Africa</v>
      </c>
      <c r="E182" s="20" t="str">
        <f>'Compound Alert'!E191</f>
        <v>IBRD</v>
      </c>
      <c r="F182" s="217">
        <f ca="1">'Compound Alert'!F191</f>
        <v>186</v>
      </c>
      <c r="G182" s="22">
        <f ca="1">IF($B$8="Overall Alert",'Compound Alert'!G191,IF($B$8="Underlying Vulnerability",'Compound Alert'!J191,IF($B$8="Emerging Threat",'Compound Alert'!M191)))</f>
        <v>0</v>
      </c>
      <c r="H182" s="23">
        <f ca="1">IF($B$8="Overall Alert",'Compound Alert'!H191,IF($B$8="Underlying Vulnerability",'Compound Alert'!K191,IF($B$8="Emerging Threat",'Compound Alert'!N191)))</f>
        <v>0</v>
      </c>
      <c r="I182" s="50">
        <f ca="1">ROUNDDOWN(G182,0)</f>
        <v>0</v>
      </c>
      <c r="J182"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182"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182"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182"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182"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LOW</v>
      </c>
      <c r="O182"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Alert'!B17</f>
        <v>Austria</v>
      </c>
      <c r="C183" s="20" t="str">
        <f>'Compound Alert'!C17</f>
        <v>AUT</v>
      </c>
      <c r="D183" s="20" t="str">
        <f>'Compound Alert'!D17</f>
        <v>ECS           Europe &amp; Central Asia</v>
      </c>
      <c r="E183" s="20" t="str">
        <f>'Compound Alert'!E17</f>
        <v>NA</v>
      </c>
      <c r="F183" s="217">
        <f ca="1">'Compound Alert'!F17</f>
        <v>12</v>
      </c>
      <c r="G183" s="22">
        <f ca="1">IF($B$8="Overall Alert",'Compound Alert'!G17,IF($B$8="Underlying Vulnerability",'Compound Alert'!J17,IF($B$8="Emerging Threat",'Compound Alert'!M17)))</f>
        <v>0</v>
      </c>
      <c r="H183" s="23">
        <f ca="1">IF($B$8="Overall Alert",'Compound Alert'!H17,IF($B$8="Underlying Vulnerability",'Compound Alert'!K17,IF($B$8="Emerging Threat",'Compound Alert'!N17)))</f>
        <v>0</v>
      </c>
      <c r="I183" s="50">
        <f ca="1">ROUNDDOWN(G183,0)</f>
        <v>0</v>
      </c>
      <c r="J183"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183"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183"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183"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183"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LOW</v>
      </c>
      <c r="O183"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Alert'!B193</f>
        <v>Turks and Caicos Islands</v>
      </c>
      <c r="C184" s="20" t="str">
        <f>'Compound Alert'!C193</f>
        <v>TCA</v>
      </c>
      <c r="D184" s="20" t="str">
        <f>'Compound Alert'!D193</f>
        <v>LCN           Latin America &amp; Caribbean</v>
      </c>
      <c r="E184" s="20" t="str">
        <f>'Compound Alert'!E193</f>
        <v>NA</v>
      </c>
      <c r="F184" s="217">
        <f ca="1">'Compound Alert'!F193</f>
        <v>188</v>
      </c>
      <c r="G184" s="22">
        <f ca="1">IF($B$8="Overall Alert",'Compound Alert'!G193,IF($B$8="Underlying Vulnerability",'Compound Alert'!J193,IF($B$8="Emerging Threat",'Compound Alert'!M193)))</f>
        <v>0</v>
      </c>
      <c r="H184" s="23">
        <f ca="1">IF($B$8="Overall Alert",'Compound Alert'!H193,IF($B$8="Underlying Vulnerability",'Compound Alert'!K193,IF($B$8="Emerging Threat",'Compound Alert'!N193)))</f>
        <v>0</v>
      </c>
      <c r="I184" s="50">
        <f ca="1">ROUNDDOWN(G184,0)</f>
        <v>0</v>
      </c>
      <c r="J184"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184" s="25" t="e">
        <f ca="1">IF(
   $B$8="Overall Alert",IF(
      'Compound Alert'!S193 &gt;= 7, "HIGH",IF(
         'Compound Alert'!S193 &gt;= 5, "MED","LOW")), IF(
            $B$8="Underlying Vulnerability", IF(
               'Compound Alert'!Z193 &gt;= 10, "HIGH",IF(
                  'Compound Alert'!Z193 &gt;= 7, "MED","LOW")),IF(
                     $B$8="Emerging Threat", IF(
                        'Compound Alert'!AG193 &gt;= 10, "HIGH",IF(
                            'Compound Alert'!AG193 &gt;= 7, "MED","LOW")))))</f>
        <v>#N/A</v>
      </c>
      <c r="L184" s="25" t="e">
        <f ca="1">IF(
   $B$8="Overall Alert",IF(
      'Compound Alert'!T193 &gt;= 7, "HIGH",IF(
         'Compound Alert'!T193 &gt;= 5, "MED","LOW")), IF(
            $B$8="Underlying Vulnerability", IF(
               'Compound Alert'!AA193 &gt;= 10, "HIGH",IF(
                  'Compound Alert'!AA193 &gt;= 7, "MED","LOW")),IF(
                     $B$8="Emerging Threat", IF(
                        'Compound Alert'!AH193 &gt;= 10, "HIGH",IF(
                            'Compound Alert'!AH193 &gt;= 7, "MED","LOW")))))</f>
        <v>#N/A</v>
      </c>
      <c r="M184" s="25" t="e">
        <f ca="1">IF(
   $B$8="Overall Alert",IF(
      'Compound Alert'!U193 &gt;= 7, "HIGH",IF(
         'Compound Alert'!U193 &gt;= 5, "MED","LOW")), IF(
            $B$8="Underlying Vulnerability", IF(
               'Compound Alert'!AB193 &gt;= 10, "HIGH",IF(
                  'Compound Alert'!AB193 &gt;= 7, "MED","LOW")),IF(
                     $B$8="Emerging Threat", IF(
                        'Compound Alert'!AI193 &gt;= 10, "HIGH",IF(
                            'Compound Alert'!AI193 &gt;= 7, "MED","LOW")))))</f>
        <v>#N/A</v>
      </c>
      <c r="N184"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LOW</v>
      </c>
      <c r="O184"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Alert'!B41</f>
        <v>Chile</v>
      </c>
      <c r="C185" s="20" t="str">
        <f>'Compound Alert'!C41</f>
        <v>CHL</v>
      </c>
      <c r="D185" s="20" t="str">
        <f>'Compound Alert'!D41</f>
        <v>LCN           Latin America &amp; Caribbean</v>
      </c>
      <c r="E185" s="20" t="str">
        <f>'Compound Alert'!E41</f>
        <v>IBRD</v>
      </c>
      <c r="F185" s="217">
        <f ca="1">'Compound Alert'!F41</f>
        <v>36</v>
      </c>
      <c r="G185" s="22">
        <f ca="1">IF($B$8="Overall Alert",'Compound Alert'!G41,IF($B$8="Underlying Vulnerability",'Compound Alert'!J41,IF($B$8="Emerging Threat",'Compound Alert'!M41)))</f>
        <v>0</v>
      </c>
      <c r="H185" s="23">
        <f ca="1">IF($B$8="Overall Alert",'Compound Alert'!H41,IF($B$8="Underlying Vulnerability",'Compound Alert'!K41,IF($B$8="Emerging Threat",'Compound Alert'!N41)))</f>
        <v>0</v>
      </c>
      <c r="I185" s="50">
        <f ca="1">ROUNDDOWN(G185,0)</f>
        <v>0</v>
      </c>
      <c r="J185"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185"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185"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185"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185"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LOW</v>
      </c>
      <c r="O185"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Alert'!B141</f>
        <v>Mauritania</v>
      </c>
      <c r="C186" s="20" t="str">
        <f>'Compound Alert'!C141</f>
        <v>MRT</v>
      </c>
      <c r="D186" s="20" t="str">
        <f>'Compound Alert'!D141</f>
        <v>SSF           Sub-Saharan Africa</v>
      </c>
      <c r="E186" s="20" t="str">
        <f>'Compound Alert'!E141</f>
        <v>IDA</v>
      </c>
      <c r="F186" s="217">
        <f ca="1">'Compound Alert'!F141</f>
        <v>136</v>
      </c>
      <c r="G186" s="22">
        <f ca="1">IF($B$8="Overall Alert",'Compound Alert'!G141,IF($B$8="Underlying Vulnerability",'Compound Alert'!J141,IF($B$8="Emerging Threat",'Compound Alert'!M141)))</f>
        <v>0</v>
      </c>
      <c r="H186" s="23">
        <f ca="1">IF($B$8="Overall Alert",'Compound Alert'!H141,IF($B$8="Underlying Vulnerability",'Compound Alert'!K141,IF($B$8="Emerging Threat",'Compound Alert'!N141)))</f>
        <v>0</v>
      </c>
      <c r="I186" s="50">
        <f ca="1">ROUNDDOWN(G186,0)</f>
        <v>0</v>
      </c>
      <c r="J186"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186"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LOW</v>
      </c>
      <c r="L186"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186"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186"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186"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Alert'!B168</f>
        <v>French Polynesia</v>
      </c>
      <c r="C187" s="20" t="str">
        <f>'Compound Alert'!C168</f>
        <v>PYF</v>
      </c>
      <c r="D187" s="20" t="str">
        <f>'Compound Alert'!D168</f>
        <v>EAS           East Asia &amp; Pacific</v>
      </c>
      <c r="E187" s="20" t="str">
        <f>'Compound Alert'!E168</f>
        <v>NA</v>
      </c>
      <c r="F187" s="217">
        <f ca="1">'Compound Alert'!F168</f>
        <v>163</v>
      </c>
      <c r="G187" s="22">
        <f ca="1">IF($B$8="Overall Alert",'Compound Alert'!G168,IF($B$8="Underlying Vulnerability",'Compound Alert'!J168,IF($B$8="Emerging Threat",'Compound Alert'!M168)))</f>
        <v>0</v>
      </c>
      <c r="H187" s="23">
        <f ca="1">IF($B$8="Overall Alert",'Compound Alert'!H168,IF($B$8="Underlying Vulnerability",'Compound Alert'!K168,IF($B$8="Emerging Threat",'Compound Alert'!N168)))</f>
        <v>0</v>
      </c>
      <c r="I187" s="50">
        <f ca="1">ROUNDDOWN(G187,0)</f>
        <v>0</v>
      </c>
      <c r="J187"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187" s="25" t="e">
        <f ca="1">IF(
   $B$8="Overall Alert",IF(
      'Compound Alert'!S168 &gt;= 7, "HIGH",IF(
         'Compound Alert'!S168 &gt;= 5, "MED","LOW")), IF(
            $B$8="Underlying Vulnerability", IF(
               'Compound Alert'!Z168 &gt;= 10, "HIGH",IF(
                  'Compound Alert'!Z168 &gt;= 7, "MED","LOW")),IF(
                     $B$8="Emerging Threat", IF(
                        'Compound Alert'!AG168 &gt;= 10, "HIGH",IF(
                            'Compound Alert'!AG168 &gt;= 7, "MED","LOW")))))</f>
        <v>#N/A</v>
      </c>
      <c r="L187" s="25" t="e">
        <f ca="1">IF(
   $B$8="Overall Alert",IF(
      'Compound Alert'!T168 &gt;= 7, "HIGH",IF(
         'Compound Alert'!T168 &gt;= 5, "MED","LOW")), IF(
            $B$8="Underlying Vulnerability", IF(
               'Compound Alert'!AA168 &gt;= 10, "HIGH",IF(
                  'Compound Alert'!AA168 &gt;= 7, "MED","LOW")),IF(
                     $B$8="Emerging Threat", IF(
                        'Compound Alert'!AH168 &gt;= 10, "HIGH",IF(
                            'Compound Alert'!AH168 &gt;= 7, "MED","LOW")))))</f>
        <v>#N/A</v>
      </c>
      <c r="M187" s="25" t="e">
        <f ca="1">IF(
   $B$8="Overall Alert",IF(
      'Compound Alert'!U168 &gt;= 7, "HIGH",IF(
         'Compound Alert'!U168 &gt;= 5, "MED","LOW")), IF(
            $B$8="Underlying Vulnerability", IF(
               'Compound Alert'!AB168 &gt;= 10, "HIGH",IF(
                  'Compound Alert'!AB168 &gt;= 7, "MED","LOW")),IF(
                     $B$8="Emerging Threat", IF(
                        'Compound Alert'!AI168 &gt;= 10, "HIGH",IF(
                            'Compound Alert'!AI168 &gt;= 7, "MED","LOW")))))</f>
        <v>#N/A</v>
      </c>
      <c r="N187"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187"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Alert'!B34</f>
        <v>Brunei Darussalam</v>
      </c>
      <c r="C188" s="20" t="str">
        <f>'Compound Alert'!C34</f>
        <v>BRN</v>
      </c>
      <c r="D188" s="20" t="str">
        <f>'Compound Alert'!D34</f>
        <v>EAS           East Asia &amp; Pacific</v>
      </c>
      <c r="E188" s="20" t="str">
        <f>'Compound Alert'!E34</f>
        <v>NA</v>
      </c>
      <c r="F188" s="217">
        <f ca="1">'Compound Alert'!F34</f>
        <v>29</v>
      </c>
      <c r="G188" s="22">
        <f ca="1">IF($B$8="Overall Alert",'Compound Alert'!G34,IF($B$8="Underlying Vulnerability",'Compound Alert'!J34,IF($B$8="Emerging Threat",'Compound Alert'!M34)))</f>
        <v>0</v>
      </c>
      <c r="H188" s="23">
        <f ca="1">IF($B$8="Overall Alert",'Compound Alert'!H34,IF($B$8="Underlying Vulnerability",'Compound Alert'!K34,IF($B$8="Emerging Threat",'Compound Alert'!N34)))</f>
        <v>0</v>
      </c>
      <c r="I188" s="50">
        <f ca="1">ROUNDDOWN(G188,0)</f>
        <v>0</v>
      </c>
      <c r="J188"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88"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88"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88"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88"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LOW</v>
      </c>
      <c r="O188"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Alert'!B84</f>
        <v>Greenland</v>
      </c>
      <c r="C189" s="20" t="str">
        <f>'Compound Alert'!C84</f>
        <v>GRL</v>
      </c>
      <c r="D189" s="20" t="str">
        <f>'Compound Alert'!D84</f>
        <v>ECS           Europe &amp; Central Asia</v>
      </c>
      <c r="E189" s="20" t="str">
        <f>'Compound Alert'!E84</f>
        <v>NA</v>
      </c>
      <c r="F189" s="217">
        <f ca="1">'Compound Alert'!F84</f>
        <v>79</v>
      </c>
      <c r="G189" s="22">
        <f ca="1">IF($B$8="Overall Alert",'Compound Alert'!G84,IF($B$8="Underlying Vulnerability",'Compound Alert'!J84,IF($B$8="Emerging Threat",'Compound Alert'!M84)))</f>
        <v>0</v>
      </c>
      <c r="H189" s="23">
        <f ca="1">IF($B$8="Overall Alert",'Compound Alert'!H84,IF($B$8="Underlying Vulnerability",'Compound Alert'!K84,IF($B$8="Emerging Threat",'Compound Alert'!N84)))</f>
        <v>0</v>
      </c>
      <c r="I189" s="50">
        <f ca="1">ROUNDDOWN(G189,0)</f>
        <v>0</v>
      </c>
      <c r="J189"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189" s="25" t="e">
        <f ca="1">IF(
   $B$8="Overall Alert",IF(
      'Compound Alert'!S84 &gt;= 7, "HIGH",IF(
         'Compound Alert'!S84 &gt;= 5, "MED","LOW")), IF(
            $B$8="Underlying Vulnerability", IF(
               'Compound Alert'!Z84 &gt;= 10, "HIGH",IF(
                  'Compound Alert'!Z84 &gt;= 7, "MED","LOW")),IF(
                     $B$8="Emerging Threat", IF(
                        'Compound Alert'!AG84 &gt;= 10, "HIGH",IF(
                            'Compound Alert'!AG84 &gt;= 7, "MED","LOW")))))</f>
        <v>#N/A</v>
      </c>
      <c r="L189"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189" s="25" t="e">
        <f ca="1">IF(
   $B$8="Overall Alert",IF(
      'Compound Alert'!U84 &gt;= 7, "HIGH",IF(
         'Compound Alert'!U84 &gt;= 5, "MED","LOW")), IF(
            $B$8="Underlying Vulnerability", IF(
               'Compound Alert'!AB84 &gt;= 10, "HIGH",IF(
                  'Compound Alert'!AB84 &gt;= 7, "MED","LOW")),IF(
                     $B$8="Emerging Threat", IF(
                        'Compound Alert'!AI84 &gt;= 10, "HIGH",IF(
                            'Compound Alert'!AI84 &gt;= 7, "MED","LOW")))))</f>
        <v>#N/A</v>
      </c>
      <c r="N189"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189"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Alert'!B163</f>
        <v>Puerto Rico</v>
      </c>
      <c r="C190" s="20" t="str">
        <f>'Compound Alert'!C163</f>
        <v>PRI</v>
      </c>
      <c r="D190" s="20" t="str">
        <f>'Compound Alert'!D163</f>
        <v>LCN           Latin America &amp; Caribbean</v>
      </c>
      <c r="E190" s="20" t="str">
        <f>'Compound Alert'!E163</f>
        <v>NA</v>
      </c>
      <c r="F190" s="217">
        <f ca="1">'Compound Alert'!F163</f>
        <v>158</v>
      </c>
      <c r="G190" s="22">
        <f ca="1">IF($B$8="Overall Alert",'Compound Alert'!G163,IF($B$8="Underlying Vulnerability",'Compound Alert'!J163,IF($B$8="Emerging Threat",'Compound Alert'!M163)))</f>
        <v>0</v>
      </c>
      <c r="H190" s="23">
        <f ca="1">IF($B$8="Overall Alert",'Compound Alert'!H163,IF($B$8="Underlying Vulnerability",'Compound Alert'!K163,IF($B$8="Emerging Threat",'Compound Alert'!N163)))</f>
        <v>0</v>
      </c>
      <c r="I190" s="50">
        <f ca="1">ROUNDDOWN(G190,0)</f>
        <v>0</v>
      </c>
      <c r="J190"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190"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190"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LOW</v>
      </c>
      <c r="M190" s="25" t="e">
        <f ca="1">IF(
   $B$8="Overall Alert",IF(
      'Compound Alert'!U163 &gt;= 7, "HIGH",IF(
         'Compound Alert'!U163 &gt;= 5, "MED","LOW")), IF(
            $B$8="Underlying Vulnerability", IF(
               'Compound Alert'!AB163 &gt;= 10, "HIGH",IF(
                  'Compound Alert'!AB163 &gt;= 7, "MED","LOW")),IF(
                     $B$8="Emerging Threat", IF(
                        'Compound Alert'!AI163 &gt;= 10, "HIGH",IF(
                            'Compound Alert'!AI163 &gt;= 7, "MED","LOW")))))</f>
        <v>#N/A</v>
      </c>
      <c r="N190"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LOW</v>
      </c>
      <c r="O190"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Alert'!B65</f>
        <v>Spain</v>
      </c>
      <c r="C191" s="20" t="str">
        <f>'Compound Alert'!C65</f>
        <v>ESP</v>
      </c>
      <c r="D191" s="20" t="str">
        <f>'Compound Alert'!D65</f>
        <v>ECS           Europe &amp; Central Asia</v>
      </c>
      <c r="E191" s="20" t="str">
        <f>'Compound Alert'!E65</f>
        <v>NA</v>
      </c>
      <c r="F191" s="217">
        <f ca="1">'Compound Alert'!F65</f>
        <v>60</v>
      </c>
      <c r="G191" s="22">
        <f ca="1">IF($B$8="Overall Alert",'Compound Alert'!G65,IF($B$8="Underlying Vulnerability",'Compound Alert'!J65,IF($B$8="Emerging Threat",'Compound Alert'!M65)))</f>
        <v>0</v>
      </c>
      <c r="H191" s="23">
        <f ca="1">IF($B$8="Overall Alert",'Compound Alert'!H65,IF($B$8="Underlying Vulnerability",'Compound Alert'!K65,IF($B$8="Emerging Threat",'Compound Alert'!N65)))</f>
        <v>0</v>
      </c>
      <c r="I191" s="50">
        <f ca="1">ROUNDDOWN(G191,0)</f>
        <v>0</v>
      </c>
      <c r="J191"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91"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91"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LOW</v>
      </c>
      <c r="M191"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91"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LOW</v>
      </c>
      <c r="O191"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Alert'!B58</f>
        <v>Dominica</v>
      </c>
      <c r="C192" s="20" t="str">
        <f>'Compound Alert'!C58</f>
        <v>DMA</v>
      </c>
      <c r="D192" s="20" t="str">
        <f>'Compound Alert'!D58</f>
        <v>LCN           Latin America &amp; Caribbean</v>
      </c>
      <c r="E192" s="20" t="str">
        <f>'Compound Alert'!E58</f>
        <v>Blend</v>
      </c>
      <c r="F192" s="217">
        <f ca="1">'Compound Alert'!F58</f>
        <v>53</v>
      </c>
      <c r="G192" s="22">
        <f ca="1">IF($B$8="Overall Alert",'Compound Alert'!G58,IF($B$8="Underlying Vulnerability",'Compound Alert'!J58,IF($B$8="Emerging Threat",'Compound Alert'!M58)))</f>
        <v>0</v>
      </c>
      <c r="H192" s="23">
        <f ca="1">IF($B$8="Overall Alert",'Compound Alert'!H58,IF($B$8="Underlying Vulnerability",'Compound Alert'!K58,IF($B$8="Emerging Threat",'Compound Alert'!N58)))</f>
        <v>0</v>
      </c>
      <c r="I192" s="50">
        <f ca="1">ROUNDDOWN(G192,0)</f>
        <v>0</v>
      </c>
      <c r="J192"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192"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192" s="25" t="e">
        <f ca="1">IF(
   $B$8="Overall Alert",IF(
      'Compound Alert'!T58 &gt;= 7, "HIGH",IF(
         'Compound Alert'!T58 &gt;= 5, "MED","LOW")), IF(
            $B$8="Underlying Vulnerability", IF(
               'Compound Alert'!AA58 &gt;= 10, "HIGH",IF(
                  'Compound Alert'!AA58 &gt;= 7, "MED","LOW")),IF(
                     $B$8="Emerging Threat", IF(
                        'Compound Alert'!AH58 &gt;= 10, "HIGH",IF(
                            'Compound Alert'!AH58 &gt;= 7, "MED","LOW")))))</f>
        <v>#N/A</v>
      </c>
      <c r="M192"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192"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LOW</v>
      </c>
      <c r="O192"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Alert'!B14</f>
        <v>American Samoa</v>
      </c>
      <c r="C193" s="20" t="str">
        <f>'Compound Alert'!C14</f>
        <v>ASM</v>
      </c>
      <c r="D193" s="20" t="str">
        <f>'Compound Alert'!D14</f>
        <v>EAS           East Asia &amp; Pacific</v>
      </c>
      <c r="E193" s="20" t="str">
        <f>'Compound Alert'!E14</f>
        <v>NA</v>
      </c>
      <c r="F193" s="217">
        <f ca="1">'Compound Alert'!F14</f>
        <v>9</v>
      </c>
      <c r="G193" s="22">
        <f ca="1">IF($B$8="Overall Alert",'Compound Alert'!G14,IF($B$8="Underlying Vulnerability",'Compound Alert'!J14,IF($B$8="Emerging Threat",'Compound Alert'!M14)))</f>
        <v>0</v>
      </c>
      <c r="H193" s="23">
        <f ca="1">IF($B$8="Overall Alert",'Compound Alert'!H14,IF($B$8="Underlying Vulnerability",'Compound Alert'!K14,IF($B$8="Emerging Threat",'Compound Alert'!N14)))</f>
        <v>0</v>
      </c>
      <c r="I193" s="50">
        <f ca="1">ROUNDDOWN(G193,0)</f>
        <v>0</v>
      </c>
      <c r="J193"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93" s="25" t="e">
        <f ca="1">IF(
   $B$8="Overall Alert",IF(
      'Compound Alert'!S14 &gt;= 7, "HIGH",IF(
         'Compound Alert'!S14 &gt;= 5, "MED","LOW")), IF(
            $B$8="Underlying Vulnerability", IF(
               'Compound Alert'!Z14 &gt;= 10, "HIGH",IF(
                  'Compound Alert'!Z14 &gt;= 7, "MED","LOW")),IF(
                     $B$8="Emerging Threat", IF(
                        'Compound Alert'!AG14 &gt;= 10, "HIGH",IF(
                            'Compound Alert'!AG14 &gt;= 7, "MED","LOW")))))</f>
        <v>#N/A</v>
      </c>
      <c r="L193" s="25" t="e">
        <f ca="1">IF(
   $B$8="Overall Alert",IF(
      'Compound Alert'!T14 &gt;= 7, "HIGH",IF(
         'Compound Alert'!T14 &gt;= 5, "MED","LOW")), IF(
            $B$8="Underlying Vulnerability", IF(
               'Compound Alert'!AA14 &gt;= 10, "HIGH",IF(
                  'Compound Alert'!AA14 &gt;= 7, "MED","LOW")),IF(
                     $B$8="Emerging Threat", IF(
                        'Compound Alert'!AH14 &gt;= 10, "HIGH",IF(
                            'Compound Alert'!AH14 &gt;= 7, "MED","LOW")))))</f>
        <v>#N/A</v>
      </c>
      <c r="M193" s="25" t="e">
        <f ca="1">IF(
   $B$8="Overall Alert",IF(
      'Compound Alert'!U14 &gt;= 7, "HIGH",IF(
         'Compound Alert'!U14 &gt;= 5, "MED","LOW")), IF(
            $B$8="Underlying Vulnerability", IF(
               'Compound Alert'!AB14 &gt;= 10, "HIGH",IF(
                  'Compound Alert'!AB14 &gt;= 7, "MED","LOW")),IF(
                     $B$8="Emerging Threat", IF(
                        'Compound Alert'!AI14 &gt;= 10, "HIGH",IF(
                            'Compound Alert'!AI14 &gt;= 7, "MED","LOW")))))</f>
        <v>#N/A</v>
      </c>
      <c r="N193"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LOW</v>
      </c>
      <c r="O193"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Alert'!B125</f>
        <v>St. Martin (French part)</v>
      </c>
      <c r="C194" s="20" t="str">
        <f>'Compound Alert'!C125</f>
        <v>MAF</v>
      </c>
      <c r="D194" s="20" t="str">
        <f>'Compound Alert'!D125</f>
        <v>LCN           Latin America &amp; Caribbean</v>
      </c>
      <c r="E194" s="20" t="str">
        <f>'Compound Alert'!E125</f>
        <v>NA</v>
      </c>
      <c r="F194" s="217">
        <f ca="1">'Compound Alert'!F125</f>
        <v>120</v>
      </c>
      <c r="G194" s="22">
        <f ca="1">IF($B$8="Overall Alert",'Compound Alert'!G125,IF($B$8="Underlying Vulnerability",'Compound Alert'!J125,IF($B$8="Emerging Threat",'Compound Alert'!M125)))</f>
        <v>0</v>
      </c>
      <c r="H194" s="23">
        <f ca="1">IF($B$8="Overall Alert",'Compound Alert'!H125,IF($B$8="Underlying Vulnerability",'Compound Alert'!K125,IF($B$8="Emerging Threat",'Compound Alert'!N125)))</f>
        <v>0</v>
      </c>
      <c r="I194" s="50">
        <f ca="1">ROUNDDOWN(G194,0)</f>
        <v>0</v>
      </c>
      <c r="J194"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194" s="25" t="e">
        <f ca="1">IF(
   $B$8="Overall Alert",IF(
      'Compound Alert'!S125 &gt;= 7, "HIGH",IF(
         'Compound Alert'!S125 &gt;= 5, "MED","LOW")), IF(
            $B$8="Underlying Vulnerability", IF(
               'Compound Alert'!Z125 &gt;= 10, "HIGH",IF(
                  'Compound Alert'!Z125 &gt;= 7, "MED","LOW")),IF(
                     $B$8="Emerging Threat", IF(
                        'Compound Alert'!AG125 &gt;= 10, "HIGH",IF(
                            'Compound Alert'!AG125 &gt;= 7, "MED","LOW")))))</f>
        <v>#N/A</v>
      </c>
      <c r="L194" s="25" t="e">
        <f ca="1">IF(
   $B$8="Overall Alert",IF(
      'Compound Alert'!T125 &gt;= 7, "HIGH",IF(
         'Compound Alert'!T125 &gt;= 5, "MED","LOW")), IF(
            $B$8="Underlying Vulnerability", IF(
               'Compound Alert'!AA125 &gt;= 10, "HIGH",IF(
                  'Compound Alert'!AA125 &gt;= 7, "MED","LOW")),IF(
                     $B$8="Emerging Threat", IF(
                        'Compound Alert'!AH125 &gt;= 10, "HIGH",IF(
                            'Compound Alert'!AH125 &gt;= 7, "MED","LOW")))))</f>
        <v>#N/A</v>
      </c>
      <c r="M194" s="25" t="e">
        <f ca="1">IF(
   $B$8="Overall Alert",IF(
      'Compound Alert'!U125 &gt;= 7, "HIGH",IF(
         'Compound Alert'!U125 &gt;= 5, "MED","LOW")), IF(
            $B$8="Underlying Vulnerability", IF(
               'Compound Alert'!AB125 &gt;= 10, "HIGH",IF(
                  'Compound Alert'!AB125 &gt;= 7, "MED","LOW")),IF(
                     $B$8="Emerging Threat", IF(
                        'Compound Alert'!AI125 &gt;= 10, "HIGH",IF(
                            'Compound Alert'!AI125 &gt;= 7, "MED","LOW")))))</f>
        <v>#N/A</v>
      </c>
      <c r="N194"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LOW</v>
      </c>
      <c r="O194"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Alert'!B214</f>
        <v>British Virgin Islands</v>
      </c>
      <c r="C195" s="20" t="str">
        <f>'Compound Alert'!C214</f>
        <v>VGB</v>
      </c>
      <c r="D195" s="20" t="str">
        <f>'Compound Alert'!D214</f>
        <v>LCN           Latin America &amp; Caribbean</v>
      </c>
      <c r="E195" s="20" t="str">
        <f>'Compound Alert'!E214</f>
        <v>NA</v>
      </c>
      <c r="F195" s="217">
        <f>'Compound Alert'!F214</f>
        <v>0</v>
      </c>
      <c r="G195" s="22">
        <f ca="1">IF($B$8="Overall Alert",'Compound Alert'!G214,IF($B$8="Underlying Vulnerability",'Compound Alert'!J214,IF($B$8="Emerging Threat",'Compound Alert'!M214)))</f>
        <v>0</v>
      </c>
      <c r="H195" s="23">
        <f ca="1">IF($B$8="Overall Alert",'Compound Alert'!H214,IF($B$8="Underlying Vulnerability",'Compound Alert'!K214,IF($B$8="Emerging Threat",'Compound Alert'!N214)))</f>
        <v>0</v>
      </c>
      <c r="I195" s="50">
        <f ca="1">ROUNDDOWN(G195,0)</f>
        <v>0</v>
      </c>
      <c r="J195"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195" s="25" t="e">
        <f ca="1">IF(
   $B$8="Overall Alert",IF(
      'Compound Alert'!S214 &gt;= 7, "HIGH",IF(
         'Compound Alert'!S214 &gt;= 5, "MED","LOW")), IF(
            $B$8="Underlying Vulnerability", IF(
               'Compound Alert'!Z214 &gt;= 10, "HIGH",IF(
                  'Compound Alert'!Z214 &gt;= 7, "MED","LOW")),IF(
                     $B$8="Emerging Threat", IF(
                        'Compound Alert'!AG214 &gt;= 10, "HIGH",IF(
                            'Compound Alert'!AG214 &gt;= 7, "MED","LOW")))))</f>
        <v>#N/A</v>
      </c>
      <c r="L195" s="25" t="e">
        <f ca="1">IF(
   $B$8="Overall Alert",IF(
      'Compound Alert'!T214 &gt;= 7, "HIGH",IF(
         'Compound Alert'!T214 &gt;= 5, "MED","LOW")), IF(
            $B$8="Underlying Vulnerability", IF(
               'Compound Alert'!AA214 &gt;= 10, "HIGH",IF(
                  'Compound Alert'!AA214 &gt;= 7, "MED","LOW")),IF(
                     $B$8="Emerging Threat", IF(
                        'Compound Alert'!AH214 &gt;= 10, "HIGH",IF(
                            'Compound Alert'!AH214 &gt;= 7, "MED","LOW")))))</f>
        <v>#N/A</v>
      </c>
      <c r="M195" s="25" t="e">
        <f ca="1">IF(
   $B$8="Overall Alert",IF(
      'Compound Alert'!U214 &gt;= 7, "HIGH",IF(
         'Compound Alert'!U214 &gt;= 5, "MED","LOW")), IF(
            $B$8="Underlying Vulnerability", IF(
               'Compound Alert'!AB214 &gt;= 10, "HIGH",IF(
                  'Compound Alert'!AB214 &gt;= 7, "MED","LOW")),IF(
                     $B$8="Emerging Threat", IF(
                        'Compound Alert'!AI214 &gt;= 10, "HIGH",IF(
                            'Compound Alert'!AI214 &gt;= 7, "MED","LOW")))))</f>
        <v>#N/A</v>
      </c>
      <c r="N195"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LOW</v>
      </c>
      <c r="O195"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Alert'!B215</f>
        <v>Virgin Islands (U.S.)</v>
      </c>
      <c r="C196" s="20" t="str">
        <f>'Compound Alert'!C215</f>
        <v>VIR</v>
      </c>
      <c r="D196" s="20" t="str">
        <f>'Compound Alert'!D215</f>
        <v>LCN           Latin America &amp; Caribbean</v>
      </c>
      <c r="E196" s="20" t="str">
        <f>'Compound Alert'!E215</f>
        <v>NA</v>
      </c>
      <c r="F196" s="217">
        <f>'Compound Alert'!F215</f>
        <v>0</v>
      </c>
      <c r="G196" s="22">
        <f ca="1">IF($B$8="Overall Alert",'Compound Alert'!G215,IF($B$8="Underlying Vulnerability",'Compound Alert'!J215,IF($B$8="Emerging Threat",'Compound Alert'!M215)))</f>
        <v>0</v>
      </c>
      <c r="H196" s="23">
        <f ca="1">IF($B$8="Overall Alert",'Compound Alert'!H215,IF($B$8="Underlying Vulnerability",'Compound Alert'!K215,IF($B$8="Emerging Threat",'Compound Alert'!N215)))</f>
        <v>0</v>
      </c>
      <c r="I196" s="50">
        <f ca="1">ROUNDDOWN(G196,0)</f>
        <v>0</v>
      </c>
      <c r="J196"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196" s="25" t="e">
        <f ca="1">IF(
   $B$8="Overall Alert",IF(
      'Compound Alert'!S215 &gt;= 7, "HIGH",IF(
         'Compound Alert'!S215 &gt;= 5, "MED","LOW")), IF(
            $B$8="Underlying Vulnerability", IF(
               'Compound Alert'!Z215 &gt;= 10, "HIGH",IF(
                  'Compound Alert'!Z215 &gt;= 7, "MED","LOW")),IF(
                     $B$8="Emerging Threat", IF(
                        'Compound Alert'!AG215 &gt;= 10, "HIGH",IF(
                            'Compound Alert'!AG215 &gt;= 7, "MED","LOW")))))</f>
        <v>#N/A</v>
      </c>
      <c r="L196" s="25" t="e">
        <f ca="1">IF(
   $B$8="Overall Alert",IF(
      'Compound Alert'!T215 &gt;= 7, "HIGH",IF(
         'Compound Alert'!T215 &gt;= 5, "MED","LOW")), IF(
            $B$8="Underlying Vulnerability", IF(
               'Compound Alert'!AA215 &gt;= 10, "HIGH",IF(
                  'Compound Alert'!AA215 &gt;= 7, "MED","LOW")),IF(
                     $B$8="Emerging Threat", IF(
                        'Compound Alert'!AH215 &gt;= 10, "HIGH",IF(
                            'Compound Alert'!AH215 &gt;= 7, "MED","LOW")))))</f>
        <v>#N/A</v>
      </c>
      <c r="M196" s="25" t="e">
        <f ca="1">IF(
   $B$8="Overall Alert",IF(
      'Compound Alert'!U215 &gt;= 7, "HIGH",IF(
         'Compound Alert'!U215 &gt;= 5, "MED","LOW")), IF(
            $B$8="Underlying Vulnerability", IF(
               'Compound Alert'!AB215 &gt;= 10, "HIGH",IF(
                  'Compound Alert'!AB215 &gt;= 7, "MED","LOW")),IF(
                     $B$8="Emerging Threat", IF(
                        'Compound Alert'!AI215 &gt;= 10, "HIGH",IF(
                            'Compound Alert'!AI215 &gt;= 7, "MED","LOW")))))</f>
        <v>#N/A</v>
      </c>
      <c r="N196"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LOW</v>
      </c>
      <c r="O196"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Alert'!B28</f>
        <v>Belarus</v>
      </c>
      <c r="C197" s="20" t="str">
        <f>'Compound Alert'!C28</f>
        <v>BLR</v>
      </c>
      <c r="D197" s="20" t="str">
        <f>'Compound Alert'!D28</f>
        <v>ECS           Europe &amp; Central Asia</v>
      </c>
      <c r="E197" s="20" t="str">
        <f>'Compound Alert'!E28</f>
        <v>IBRD</v>
      </c>
      <c r="F197" s="217">
        <f ca="1">'Compound Alert'!F28</f>
        <v>23</v>
      </c>
      <c r="G197" s="22">
        <f ca="1">IF($B$8="Overall Alert",'Compound Alert'!G28,IF($B$8="Underlying Vulnerability",'Compound Alert'!J28,IF($B$8="Emerging Threat",'Compound Alert'!M28)))</f>
        <v>0</v>
      </c>
      <c r="H197" s="23">
        <f ca="1">IF($B$8="Overall Alert",'Compound Alert'!H28,IF($B$8="Underlying Vulnerability",'Compound Alert'!K28,IF($B$8="Emerging Threat",'Compound Alert'!N28)))</f>
        <v>0</v>
      </c>
      <c r="I197" s="50">
        <f ca="1">ROUNDDOWN(G197,0)</f>
        <v>0</v>
      </c>
      <c r="J197"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97"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97"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LOW</v>
      </c>
      <c r="M197"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97"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97"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Alert'!B182</f>
        <v>Serbia</v>
      </c>
      <c r="C198" s="20" t="str">
        <f>'Compound Alert'!C182</f>
        <v>SRB</v>
      </c>
      <c r="D198" s="20" t="str">
        <f>'Compound Alert'!D182</f>
        <v>ECS           Europe &amp; Central Asia</v>
      </c>
      <c r="E198" s="20" t="str">
        <f>'Compound Alert'!E182</f>
        <v>IBRD</v>
      </c>
      <c r="F198" s="217">
        <f ca="1">'Compound Alert'!F182</f>
        <v>177</v>
      </c>
      <c r="G198" s="22">
        <f ca="1">IF($B$8="Overall Alert",'Compound Alert'!G182,IF($B$8="Underlying Vulnerability",'Compound Alert'!J182,IF($B$8="Emerging Threat",'Compound Alert'!M182)))</f>
        <v>0</v>
      </c>
      <c r="H198" s="23">
        <f ca="1">IF($B$8="Overall Alert",'Compound Alert'!H182,IF($B$8="Underlying Vulnerability",'Compound Alert'!K182,IF($B$8="Emerging Threat",'Compound Alert'!N182)))</f>
        <v>0</v>
      </c>
      <c r="I198" s="50">
        <f ca="1">ROUNDDOWN(G198,0)</f>
        <v>0</v>
      </c>
      <c r="J198"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198"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198"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LOW</v>
      </c>
      <c r="M198"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198"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198"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Alert'!B165</f>
        <v>Portugal</v>
      </c>
      <c r="C199" s="20" t="str">
        <f>'Compound Alert'!C165</f>
        <v>PRT</v>
      </c>
      <c r="D199" s="20" t="str">
        <f>'Compound Alert'!D165</f>
        <v>ECS           Europe &amp; Central Asia</v>
      </c>
      <c r="E199" s="20" t="str">
        <f>'Compound Alert'!E165</f>
        <v>NA</v>
      </c>
      <c r="F199" s="217">
        <f ca="1">'Compound Alert'!F165</f>
        <v>160</v>
      </c>
      <c r="G199" s="22">
        <f ca="1">IF($B$8="Overall Alert",'Compound Alert'!G165,IF($B$8="Underlying Vulnerability",'Compound Alert'!J165,IF($B$8="Emerging Threat",'Compound Alert'!M165)))</f>
        <v>0</v>
      </c>
      <c r="H199" s="23">
        <f ca="1">IF($B$8="Overall Alert",'Compound Alert'!H165,IF($B$8="Underlying Vulnerability",'Compound Alert'!K165,IF($B$8="Emerging Threat",'Compound Alert'!N165)))</f>
        <v>0</v>
      </c>
      <c r="I199" s="50">
        <f ca="1">ROUNDDOWN(G199,0)</f>
        <v>0</v>
      </c>
      <c r="J199"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199"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199"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199"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199"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LOW</v>
      </c>
      <c r="O199"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Alert'!B218</f>
        <v>Samoa</v>
      </c>
      <c r="C200" s="20" t="str">
        <f>'Compound Alert'!C218</f>
        <v>WSM</v>
      </c>
      <c r="D200" s="20" t="str">
        <f>'Compound Alert'!D218</f>
        <v>EAS           East Asia &amp; Pacific</v>
      </c>
      <c r="E200" s="20" t="str">
        <f>'Compound Alert'!E218</f>
        <v>IDA</v>
      </c>
      <c r="F200" s="217">
        <f>'Compound Alert'!F218</f>
        <v>0</v>
      </c>
      <c r="G200" s="22">
        <f ca="1">IF($B$8="Overall Alert",'Compound Alert'!G218,IF($B$8="Underlying Vulnerability",'Compound Alert'!J218,IF($B$8="Emerging Threat",'Compound Alert'!M218)))</f>
        <v>0</v>
      </c>
      <c r="H200" s="23">
        <f ca="1">IF($B$8="Overall Alert",'Compound Alert'!H218,IF($B$8="Underlying Vulnerability",'Compound Alert'!K218,IF($B$8="Emerging Threat",'Compound Alert'!N218)))</f>
        <v>0</v>
      </c>
      <c r="I200" s="50">
        <f ca="1">ROUNDDOWN(G200,0)</f>
        <v>0</v>
      </c>
      <c r="J200"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200"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200" s="25" t="e">
        <f ca="1">IF(
   $B$8="Overall Alert",IF(
      'Compound Alert'!T218 &gt;= 7, "HIGH",IF(
         'Compound Alert'!T218 &gt;= 5, "MED","LOW")), IF(
            $B$8="Underlying Vulnerability", IF(
               'Compound Alert'!AA218 &gt;= 10, "HIGH",IF(
                  'Compound Alert'!AA218 &gt;= 7, "MED","LOW")),IF(
                     $B$8="Emerging Threat", IF(
                        'Compound Alert'!AH218 &gt;= 10, "HIGH",IF(
                            'Compound Alert'!AH218 &gt;= 7, "MED","LOW")))))</f>
        <v>#N/A</v>
      </c>
      <c r="M200"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200"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LOW</v>
      </c>
      <c r="O200"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Alert'!B15</f>
        <v>Antigua and Barbuda</v>
      </c>
      <c r="C201" s="20" t="str">
        <f>'Compound Alert'!C15</f>
        <v>ATG</v>
      </c>
      <c r="D201" s="20" t="str">
        <f>'Compound Alert'!D15</f>
        <v>LCN           Latin America &amp; Caribbean</v>
      </c>
      <c r="E201" s="20" t="str">
        <f>'Compound Alert'!E15</f>
        <v>IBRD</v>
      </c>
      <c r="F201" s="217">
        <f ca="1">'Compound Alert'!F15</f>
        <v>10</v>
      </c>
      <c r="G201" s="22">
        <f ca="1">IF($B$8="Overall Alert",'Compound Alert'!G15,IF($B$8="Underlying Vulnerability",'Compound Alert'!J15,IF($B$8="Emerging Threat",'Compound Alert'!M15)))</f>
        <v>0</v>
      </c>
      <c r="H201" s="23">
        <f ca="1">IF($B$8="Overall Alert",'Compound Alert'!H15,IF($B$8="Underlying Vulnerability",'Compound Alert'!K15,IF($B$8="Emerging Threat",'Compound Alert'!N15)))</f>
        <v>0</v>
      </c>
      <c r="I201" s="50">
        <f ca="1">ROUNDDOWN(G201,0)</f>
        <v>0</v>
      </c>
      <c r="J201"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201" s="25" t="e">
        <f ca="1">IF(
   $B$8="Overall Alert",IF(
      'Compound Alert'!S15 &gt;= 7, "HIGH",IF(
         'Compound Alert'!S15 &gt;= 5, "MED","LOW")), IF(
            $B$8="Underlying Vulnerability", IF(
               'Compound Alert'!Z15 &gt;= 10, "HIGH",IF(
                  'Compound Alert'!Z15 &gt;= 7, "MED","LOW")),IF(
                     $B$8="Emerging Threat", IF(
                        'Compound Alert'!AG15 &gt;= 10, "HIGH",IF(
                            'Compound Alert'!AG15 &gt;= 7, "MED","LOW")))))</f>
        <v>#N/A</v>
      </c>
      <c r="L201" s="25" t="e">
        <f ca="1">IF(
   $B$8="Overall Alert",IF(
      'Compound Alert'!T15 &gt;= 7, "HIGH",IF(
         'Compound Alert'!T15 &gt;= 5, "MED","LOW")), IF(
            $B$8="Underlying Vulnerability", IF(
               'Compound Alert'!AA15 &gt;= 10, "HIGH",IF(
                  'Compound Alert'!AA15 &gt;= 7, "MED","LOW")),IF(
                     $B$8="Emerging Threat", IF(
                        'Compound Alert'!AH15 &gt;= 10, "HIGH",IF(
                            'Compound Alert'!AH15 &gt;= 7, "MED","LOW")))))</f>
        <v>#N/A</v>
      </c>
      <c r="M201"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201"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LOW</v>
      </c>
      <c r="O201"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Alert'!B110</f>
        <v>St. Kitts and Nevis</v>
      </c>
      <c r="C202" s="20" t="str">
        <f>'Compound Alert'!C110</f>
        <v>KNA</v>
      </c>
      <c r="D202" s="20" t="str">
        <f>'Compound Alert'!D110</f>
        <v>LCN           Latin America &amp; Caribbean</v>
      </c>
      <c r="E202" s="20" t="str">
        <f>'Compound Alert'!E110</f>
        <v>IBRD</v>
      </c>
      <c r="F202" s="217">
        <f ca="1">'Compound Alert'!F110</f>
        <v>105</v>
      </c>
      <c r="G202" s="22">
        <f ca="1">IF($B$8="Overall Alert",'Compound Alert'!G110,IF($B$8="Underlying Vulnerability",'Compound Alert'!J110,IF($B$8="Emerging Threat",'Compound Alert'!M110)))</f>
        <v>0</v>
      </c>
      <c r="H202" s="23">
        <f ca="1">IF($B$8="Overall Alert",'Compound Alert'!H110,IF($B$8="Underlying Vulnerability",'Compound Alert'!K110,IF($B$8="Emerging Threat",'Compound Alert'!N110)))</f>
        <v>0</v>
      </c>
      <c r="I202" s="50">
        <f ca="1">ROUNDDOWN(G202,0)</f>
        <v>0</v>
      </c>
      <c r="J202"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202"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202" s="25" t="e">
        <f ca="1">IF(
   $B$8="Overall Alert",IF(
      'Compound Alert'!T110 &gt;= 7, "HIGH",IF(
         'Compound Alert'!T110 &gt;= 5, "MED","LOW")), IF(
            $B$8="Underlying Vulnerability", IF(
               'Compound Alert'!AA110 &gt;= 10, "HIGH",IF(
                  'Compound Alert'!AA110 &gt;= 7, "MED","LOW")),IF(
                     $B$8="Emerging Threat", IF(
                        'Compound Alert'!AH110 &gt;= 10, "HIGH",IF(
                            'Compound Alert'!AH110 &gt;= 7, "MED","LOW")))))</f>
        <v>#N/A</v>
      </c>
      <c r="M202"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202"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LOW</v>
      </c>
      <c r="O202"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Alert'!B151</f>
        <v>Norway</v>
      </c>
      <c r="C203" s="20" t="str">
        <f>'Compound Alert'!C151</f>
        <v>NOR</v>
      </c>
      <c r="D203" s="20" t="str">
        <f>'Compound Alert'!D151</f>
        <v>ECS           Europe &amp; Central Asia</v>
      </c>
      <c r="E203" s="20" t="str">
        <f>'Compound Alert'!E151</f>
        <v>NA</v>
      </c>
      <c r="F203" s="217">
        <f ca="1">'Compound Alert'!F151</f>
        <v>146</v>
      </c>
      <c r="G203" s="22">
        <f ca="1">IF($B$8="Overall Alert",'Compound Alert'!G151,IF($B$8="Underlying Vulnerability",'Compound Alert'!J151,IF($B$8="Emerging Threat",'Compound Alert'!M151)))</f>
        <v>0</v>
      </c>
      <c r="H203" s="23">
        <f ca="1">IF($B$8="Overall Alert",'Compound Alert'!H151,IF($B$8="Underlying Vulnerability",'Compound Alert'!K151,IF($B$8="Emerging Threat",'Compound Alert'!N151)))</f>
        <v>0</v>
      </c>
      <c r="I203" s="50">
        <f ca="1">ROUNDDOWN(G203,0)</f>
        <v>0</v>
      </c>
      <c r="J203"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203"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203"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203"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203"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203"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Alert'!B36</f>
        <v>Botswana</v>
      </c>
      <c r="C204" s="20" t="str">
        <f>'Compound Alert'!C36</f>
        <v>BWA</v>
      </c>
      <c r="D204" s="20" t="str">
        <f>'Compound Alert'!D36</f>
        <v>SSF           Sub-Saharan Africa</v>
      </c>
      <c r="E204" s="20" t="str">
        <f>'Compound Alert'!E36</f>
        <v>IBRD</v>
      </c>
      <c r="F204" s="217">
        <f ca="1">'Compound Alert'!F36</f>
        <v>31</v>
      </c>
      <c r="G204" s="22">
        <f ca="1">IF($B$8="Overall Alert",'Compound Alert'!G36,IF($B$8="Underlying Vulnerability",'Compound Alert'!J36,IF($B$8="Emerging Threat",'Compound Alert'!M36)))</f>
        <v>0</v>
      </c>
      <c r="H204" s="23">
        <f ca="1">IF($B$8="Overall Alert",'Compound Alert'!H36,IF($B$8="Underlying Vulnerability",'Compound Alert'!K36,IF($B$8="Emerging Threat",'Compound Alert'!N36)))</f>
        <v>0</v>
      </c>
      <c r="I204" s="50">
        <f ca="1">ROUNDDOWN(G204,0)</f>
        <v>0</v>
      </c>
      <c r="J204"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204"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204"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204"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204"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204"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Alert'!B82</f>
        <v>Greece</v>
      </c>
      <c r="C205" s="20" t="str">
        <f>'Compound Alert'!C82</f>
        <v>GRC</v>
      </c>
      <c r="D205" s="20" t="str">
        <f>'Compound Alert'!D82</f>
        <v>ECS           Europe &amp; Central Asia</v>
      </c>
      <c r="E205" s="20" t="str">
        <f>'Compound Alert'!E82</f>
        <v>NA</v>
      </c>
      <c r="F205" s="217">
        <f ca="1">'Compound Alert'!F82</f>
        <v>77</v>
      </c>
      <c r="G205" s="22">
        <f ca="1">IF($B$8="Overall Alert",'Compound Alert'!G82,IF($B$8="Underlying Vulnerability",'Compound Alert'!J82,IF($B$8="Emerging Threat",'Compound Alert'!M82)))</f>
        <v>0</v>
      </c>
      <c r="H205" s="23">
        <f ca="1">IF($B$8="Overall Alert",'Compound Alert'!H82,IF($B$8="Underlying Vulnerability",'Compound Alert'!K82,IF($B$8="Emerging Threat",'Compound Alert'!N82)))</f>
        <v>0</v>
      </c>
      <c r="I205" s="50">
        <f ca="1">ROUNDDOWN(G205,0)</f>
        <v>0</v>
      </c>
      <c r="J205"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205"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205"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205"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205"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LOW</v>
      </c>
      <c r="O205"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Alert'!B39</f>
        <v>Switzerland</v>
      </c>
      <c r="C206" s="20" t="str">
        <f>'Compound Alert'!C39</f>
        <v>CHE</v>
      </c>
      <c r="D206" s="20" t="str">
        <f>'Compound Alert'!D39</f>
        <v>ECS           Europe &amp; Central Asia</v>
      </c>
      <c r="E206" s="20" t="str">
        <f>'Compound Alert'!E39</f>
        <v>NA</v>
      </c>
      <c r="F206" s="217">
        <f ca="1">'Compound Alert'!F39</f>
        <v>34</v>
      </c>
      <c r="G206" s="22">
        <f ca="1">IF($B$8="Overall Alert",'Compound Alert'!G39,IF($B$8="Underlying Vulnerability",'Compound Alert'!J39,IF($B$8="Emerging Threat",'Compound Alert'!M39)))</f>
        <v>0</v>
      </c>
      <c r="H206" s="23">
        <f ca="1">IF($B$8="Overall Alert",'Compound Alert'!H39,IF($B$8="Underlying Vulnerability",'Compound Alert'!K39,IF($B$8="Emerging Threat",'Compound Alert'!N39)))</f>
        <v>0</v>
      </c>
      <c r="I206" s="50">
        <f ca="1">ROUNDDOWN(G206,0)</f>
        <v>0</v>
      </c>
      <c r="J206"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206"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206"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206"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206"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206"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Alert'!B74</f>
        <v>United Kingdom</v>
      </c>
      <c r="C207" s="20" t="str">
        <f>'Compound Alert'!C74</f>
        <v>GBR</v>
      </c>
      <c r="D207" s="20" t="str">
        <f>'Compound Alert'!D74</f>
        <v>ECS           Europe &amp; Central Asia</v>
      </c>
      <c r="E207" s="20" t="str">
        <f>'Compound Alert'!E74</f>
        <v>NA</v>
      </c>
      <c r="F207" s="217">
        <f ca="1">'Compound Alert'!F74</f>
        <v>69</v>
      </c>
      <c r="G207" s="22">
        <f ca="1">IF($B$8="Overall Alert",'Compound Alert'!G74,IF($B$8="Underlying Vulnerability",'Compound Alert'!J74,IF($B$8="Emerging Threat",'Compound Alert'!M74)))</f>
        <v>0</v>
      </c>
      <c r="H207" s="23">
        <f ca="1">IF($B$8="Overall Alert",'Compound Alert'!H74,IF($B$8="Underlying Vulnerability",'Compound Alert'!K74,IF($B$8="Emerging Threat",'Compound Alert'!N74)))</f>
        <v>0</v>
      </c>
      <c r="I207" s="50">
        <f ca="1">ROUNDDOWN(G207,0)</f>
        <v>0</v>
      </c>
      <c r="J207"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207"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207"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207"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207"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207"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Alert'!B90</f>
        <v>Croatia</v>
      </c>
      <c r="C208" s="20" t="str">
        <f>'Compound Alert'!C90</f>
        <v>HRV</v>
      </c>
      <c r="D208" s="20" t="str">
        <f>'Compound Alert'!D90</f>
        <v>ECS           Europe &amp; Central Asia</v>
      </c>
      <c r="E208" s="20" t="str">
        <f>'Compound Alert'!E90</f>
        <v>IBRD</v>
      </c>
      <c r="F208" s="217">
        <f ca="1">'Compound Alert'!F90</f>
        <v>85</v>
      </c>
      <c r="G208" s="22">
        <f ca="1">IF($B$8="Overall Alert",'Compound Alert'!G90,IF($B$8="Underlying Vulnerability",'Compound Alert'!J90,IF($B$8="Emerging Threat",'Compound Alert'!M90)))</f>
        <v>0</v>
      </c>
      <c r="H208" s="23">
        <f ca="1">IF($B$8="Overall Alert",'Compound Alert'!H90,IF($B$8="Underlying Vulnerability",'Compound Alert'!K90,IF($B$8="Emerging Threat",'Compound Alert'!N90)))</f>
        <v>0</v>
      </c>
      <c r="I208" s="50">
        <f ca="1">ROUNDDOWN(G208,0)</f>
        <v>0</v>
      </c>
      <c r="J208"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208"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208"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208"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208"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208"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Alert'!B122</f>
        <v>Luxembourg</v>
      </c>
      <c r="C209" s="20" t="str">
        <f>'Compound Alert'!C122</f>
        <v>LUX</v>
      </c>
      <c r="D209" s="20" t="str">
        <f>'Compound Alert'!D122</f>
        <v>ECS           Europe &amp; Central Asia</v>
      </c>
      <c r="E209" s="20" t="str">
        <f>'Compound Alert'!E122</f>
        <v>NA</v>
      </c>
      <c r="F209" s="217">
        <f ca="1">'Compound Alert'!F122</f>
        <v>117</v>
      </c>
      <c r="G209" s="22">
        <f ca="1">IF($B$8="Overall Alert",'Compound Alert'!G122,IF($B$8="Underlying Vulnerability",'Compound Alert'!J122,IF($B$8="Emerging Threat",'Compound Alert'!M122)))</f>
        <v>0</v>
      </c>
      <c r="H209" s="23">
        <f ca="1">IF($B$8="Overall Alert",'Compound Alert'!H122,IF($B$8="Underlying Vulnerability",'Compound Alert'!K122,IF($B$8="Emerging Threat",'Compound Alert'!N122)))</f>
        <v>0</v>
      </c>
      <c r="I209" s="50">
        <f ca="1">ROUNDDOWN(G209,0)</f>
        <v>0</v>
      </c>
      <c r="J209"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209"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209"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209"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209"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209"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Alert'!B176</f>
        <v>Singapore</v>
      </c>
      <c r="C210" s="20" t="str">
        <f>'Compound Alert'!C176</f>
        <v>SGP</v>
      </c>
      <c r="D210" s="20" t="str">
        <f>'Compound Alert'!D176</f>
        <v>EAS           East Asia &amp; Pacific</v>
      </c>
      <c r="E210" s="20" t="str">
        <f>'Compound Alert'!E176</f>
        <v>NA</v>
      </c>
      <c r="F210" s="217">
        <f ca="1">'Compound Alert'!F176</f>
        <v>171</v>
      </c>
      <c r="G210" s="22">
        <f ca="1">IF($B$8="Overall Alert",'Compound Alert'!G176,IF($B$8="Underlying Vulnerability",'Compound Alert'!J176,IF($B$8="Emerging Threat",'Compound Alert'!M176)))</f>
        <v>0</v>
      </c>
      <c r="H210" s="23">
        <f ca="1">IF($B$8="Overall Alert",'Compound Alert'!H176,IF($B$8="Underlying Vulnerability",'Compound Alert'!K176,IF($B$8="Emerging Threat",'Compound Alert'!N176)))</f>
        <v>0</v>
      </c>
      <c r="I210" s="50">
        <f ca="1">ROUNDDOWN(G210,0)</f>
        <v>0</v>
      </c>
      <c r="J210"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210"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210"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210"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210"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210"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Alert'!B154</f>
        <v>New Zealand</v>
      </c>
      <c r="C211" s="20" t="str">
        <f>'Compound Alert'!C154</f>
        <v>NZL</v>
      </c>
      <c r="D211" s="20" t="str">
        <f>'Compound Alert'!D154</f>
        <v>EAS           East Asia &amp; Pacific</v>
      </c>
      <c r="E211" s="20" t="str">
        <f>'Compound Alert'!E154</f>
        <v>NA</v>
      </c>
      <c r="F211" s="217">
        <f ca="1">'Compound Alert'!F154</f>
        <v>149</v>
      </c>
      <c r="G211" s="22">
        <f ca="1">IF($B$8="Overall Alert",'Compound Alert'!G154,IF($B$8="Underlying Vulnerability",'Compound Alert'!J154,IF($B$8="Emerging Threat",'Compound Alert'!M154)))</f>
        <v>0</v>
      </c>
      <c r="H211" s="23">
        <f ca="1">IF($B$8="Overall Alert",'Compound Alert'!H154,IF($B$8="Underlying Vulnerability",'Compound Alert'!K154,IF($B$8="Emerging Threat",'Compound Alert'!N154)))</f>
        <v>0</v>
      </c>
      <c r="I211" s="50">
        <f ca="1">ROUNDDOWN(G211,0)</f>
        <v>0</v>
      </c>
      <c r="J211"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211"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211"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211"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211"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211"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Alert'!B187</f>
        <v>Slovenia</v>
      </c>
      <c r="C212" s="20" t="str">
        <f>'Compound Alert'!C187</f>
        <v>SVN</v>
      </c>
      <c r="D212" s="20" t="str">
        <f>'Compound Alert'!D187</f>
        <v>ECS           Europe &amp; Central Asia</v>
      </c>
      <c r="E212" s="20" t="str">
        <f>'Compound Alert'!E187</f>
        <v>NA</v>
      </c>
      <c r="F212" s="217">
        <f ca="1">'Compound Alert'!F187</f>
        <v>182</v>
      </c>
      <c r="G212" s="22">
        <f ca="1">IF($B$8="Overall Alert",'Compound Alert'!G187,IF($B$8="Underlying Vulnerability",'Compound Alert'!J187,IF($B$8="Emerging Threat",'Compound Alert'!M187)))</f>
        <v>0</v>
      </c>
      <c r="H212" s="23">
        <f ca="1">IF($B$8="Overall Alert",'Compound Alert'!H187,IF($B$8="Underlying Vulnerability",'Compound Alert'!K187,IF($B$8="Emerging Threat",'Compound Alert'!N187)))</f>
        <v>0</v>
      </c>
      <c r="I212" s="50">
        <f ca="1">ROUNDDOWN(G212,0)</f>
        <v>0</v>
      </c>
      <c r="J212"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212"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212"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212"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212"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212"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Alert'!B66</f>
        <v>Estonia</v>
      </c>
      <c r="C213" s="20" t="str">
        <f>'Compound Alert'!C66</f>
        <v>EST</v>
      </c>
      <c r="D213" s="20" t="str">
        <f>'Compound Alert'!D66</f>
        <v>ECS           Europe &amp; Central Asia</v>
      </c>
      <c r="E213" s="20" t="str">
        <f>'Compound Alert'!E66</f>
        <v>NA</v>
      </c>
      <c r="F213" s="217">
        <f ca="1">'Compound Alert'!F66</f>
        <v>61</v>
      </c>
      <c r="G213" s="22">
        <f ca="1">IF($B$8="Overall Alert",'Compound Alert'!G66,IF($B$8="Underlying Vulnerability",'Compound Alert'!J66,IF($B$8="Emerging Threat",'Compound Alert'!M66)))</f>
        <v>0</v>
      </c>
      <c r="H213" s="23">
        <f ca="1">IF($B$8="Overall Alert",'Compound Alert'!H66,IF($B$8="Underlying Vulnerability",'Compound Alert'!K66,IF($B$8="Emerging Threat",'Compound Alert'!N66)))</f>
        <v>0</v>
      </c>
      <c r="I213" s="50">
        <f ca="1">ROUNDDOWN(G213,0)</f>
        <v>0</v>
      </c>
      <c r="J213"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213"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213"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213"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213"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213"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Alert'!B204</f>
        <v>Tuvalu</v>
      </c>
      <c r="C214" s="20" t="str">
        <f>'Compound Alert'!C204</f>
        <v>TUV</v>
      </c>
      <c r="D214" s="20" t="str">
        <f>'Compound Alert'!D204</f>
        <v>EAS           East Asia &amp; Pacific</v>
      </c>
      <c r="E214" s="20" t="str">
        <f>'Compound Alert'!E204</f>
        <v>IDA</v>
      </c>
      <c r="F214" s="217">
        <f>'Compound Alert'!F204</f>
        <v>0</v>
      </c>
      <c r="G214" s="22">
        <f ca="1">IF($B$8="Overall Alert",'Compound Alert'!G204,IF($B$8="Underlying Vulnerability",'Compound Alert'!J204,IF($B$8="Emerging Threat",'Compound Alert'!M204)))</f>
        <v>0</v>
      </c>
      <c r="H214" s="23">
        <f ca="1">IF($B$8="Overall Alert",'Compound Alert'!H204,IF($B$8="Underlying Vulnerability",'Compound Alert'!K204,IF($B$8="Emerging Threat",'Compound Alert'!N204)))</f>
        <v>0</v>
      </c>
      <c r="I214" s="50">
        <f ca="1">ROUNDDOWN(G214,0)</f>
        <v>0</v>
      </c>
      <c r="J214"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214" s="25" t="e">
        <f ca="1">IF(
   $B$8="Overall Alert",IF(
      'Compound Alert'!S204 &gt;= 7, "HIGH",IF(
         'Compound Alert'!S204 &gt;= 5, "MED","LOW")), IF(
            $B$8="Underlying Vulnerability", IF(
               'Compound Alert'!Z204 &gt;= 10, "HIGH",IF(
                  'Compound Alert'!Z204 &gt;= 7, "MED","LOW")),IF(
                     $B$8="Emerging Threat", IF(
                        'Compound Alert'!AG204 &gt;= 10, "HIGH",IF(
                            'Compound Alert'!AG204 &gt;= 7, "MED","LOW")))))</f>
        <v>#N/A</v>
      </c>
      <c r="L214" s="25" t="e">
        <f ca="1">IF(
   $B$8="Overall Alert",IF(
      'Compound Alert'!T204 &gt;= 7, "HIGH",IF(
         'Compound Alert'!T204 &gt;= 5, "MED","LOW")), IF(
            $B$8="Underlying Vulnerability", IF(
               'Compound Alert'!AA204 &gt;= 10, "HIGH",IF(
                  'Compound Alert'!AA204 &gt;= 7, "MED","LOW")),IF(
                     $B$8="Emerging Threat", IF(
                        'Compound Alert'!AH204 &gt;= 10, "HIGH",IF(
                            'Compound Alert'!AH204 &gt;= 7, "MED","LOW")))))</f>
        <v>#N/A</v>
      </c>
      <c r="M214"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214"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LOW</v>
      </c>
      <c r="O214"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Alert'!B155</f>
        <v>Oman</v>
      </c>
      <c r="C215" s="20" t="str">
        <f>'Compound Alert'!C155</f>
        <v>OMN</v>
      </c>
      <c r="D215" s="20" t="str">
        <f>'Compound Alert'!D155</f>
        <v>MEA           Middle East &amp; North Africa</v>
      </c>
      <c r="E215" s="20" t="str">
        <f>'Compound Alert'!E155</f>
        <v>NA</v>
      </c>
      <c r="F215" s="217">
        <f ca="1">'Compound Alert'!F155</f>
        <v>150</v>
      </c>
      <c r="G215" s="22">
        <f ca="1">IF($B$8="Overall Alert",'Compound Alert'!G155,IF($B$8="Underlying Vulnerability",'Compound Alert'!J155,IF($B$8="Emerging Threat",'Compound Alert'!M155)))</f>
        <v>0</v>
      </c>
      <c r="H215" s="23">
        <f ca="1">IF($B$8="Overall Alert",'Compound Alert'!H155,IF($B$8="Underlying Vulnerability",'Compound Alert'!K155,IF($B$8="Emerging Threat",'Compound Alert'!N155)))</f>
        <v>0</v>
      </c>
      <c r="I215" s="50">
        <f ca="1">ROUNDDOWN(G215,0)</f>
        <v>0</v>
      </c>
      <c r="J215"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215"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215"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215"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215"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215"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Alert'!B13</f>
        <v>Armenia</v>
      </c>
      <c r="C216" s="20" t="str">
        <f>'Compound Alert'!C13</f>
        <v>ARM</v>
      </c>
      <c r="D216" s="20" t="str">
        <f>'Compound Alert'!D13</f>
        <v>ECS           Europe &amp; Central Asia</v>
      </c>
      <c r="E216" s="20" t="str">
        <f>'Compound Alert'!E13</f>
        <v>IBRD</v>
      </c>
      <c r="F216" s="217">
        <f ca="1">'Compound Alert'!F13</f>
        <v>8</v>
      </c>
      <c r="G216" s="22">
        <f ca="1">IF($B$8="Overall Alert",'Compound Alert'!G13,IF($B$8="Underlying Vulnerability",'Compound Alert'!J13,IF($B$8="Emerging Threat",'Compound Alert'!M13)))</f>
        <v>0</v>
      </c>
      <c r="H216" s="23">
        <f ca="1">IF($B$8="Overall Alert",'Compound Alert'!H13,IF($B$8="Underlying Vulnerability",'Compound Alert'!K13,IF($B$8="Emerging Threat",'Compound Alert'!N13)))</f>
        <v>0</v>
      </c>
      <c r="I216" s="50">
        <f ca="1">ROUNDDOWN(G216,0)</f>
        <v>0</v>
      </c>
      <c r="J216"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216"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216"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216"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216"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216"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Alert'!B111</f>
        <v>Korea, Rep.</v>
      </c>
      <c r="C217" s="20" t="str">
        <f>'Compound Alert'!C111</f>
        <v>KOR</v>
      </c>
      <c r="D217" s="20" t="str">
        <f>'Compound Alert'!D111</f>
        <v>EAS           East Asia &amp; Pacific</v>
      </c>
      <c r="E217" s="20" t="str">
        <f>'Compound Alert'!E111</f>
        <v>NA</v>
      </c>
      <c r="F217" s="217">
        <f ca="1">'Compound Alert'!F111</f>
        <v>106</v>
      </c>
      <c r="G217" s="22">
        <f ca="1">IF($B$8="Overall Alert",'Compound Alert'!G111,IF($B$8="Underlying Vulnerability",'Compound Alert'!J111,IF($B$8="Emerging Threat",'Compound Alert'!M111)))</f>
        <v>0</v>
      </c>
      <c r="H217" s="23">
        <f ca="1">IF($B$8="Overall Alert",'Compound Alert'!H111,IF($B$8="Underlying Vulnerability",'Compound Alert'!K111,IF($B$8="Emerging Threat",'Compound Alert'!N111)))</f>
        <v>0</v>
      </c>
      <c r="I217" s="50">
        <f ca="1">ROUNDDOWN(G217,0)</f>
        <v>0</v>
      </c>
      <c r="J217"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217"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217"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217"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217"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217"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Alert'!B9</f>
        <v>Albania</v>
      </c>
      <c r="C218" s="20" t="str">
        <f>'Compound Alert'!C9</f>
        <v>ALB</v>
      </c>
      <c r="D218" s="20" t="str">
        <f>'Compound Alert'!D9</f>
        <v>ECS           Europe &amp; Central Asia</v>
      </c>
      <c r="E218" s="20" t="str">
        <f>'Compound Alert'!E9</f>
        <v>IBRD</v>
      </c>
      <c r="F218" s="217">
        <f ca="1">'Compound Alert'!F9</f>
        <v>4</v>
      </c>
      <c r="G218" s="22">
        <f ca="1">IF($B$8="Overall Alert",'Compound Alert'!G9,IF($B$8="Underlying Vulnerability",'Compound Alert'!J9,IF($B$8="Emerging Threat",'Compound Alert'!M9)))</f>
        <v>0</v>
      </c>
      <c r="H218" s="23">
        <f ca="1">IF($B$8="Overall Alert",'Compound Alert'!H9,IF($B$8="Underlying Vulnerability",'Compound Alert'!K9,IF($B$8="Emerging Threat",'Compound Alert'!N9)))</f>
        <v>0</v>
      </c>
      <c r="I218" s="50">
        <f ca="1">ROUNDDOWN(G218,0)</f>
        <v>0</v>
      </c>
      <c r="J218"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218"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218"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218"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218"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218"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Alert'!B160</f>
        <v>Palau</v>
      </c>
      <c r="C219" s="20" t="str">
        <f>'Compound Alert'!C160</f>
        <v>PLW</v>
      </c>
      <c r="D219" s="20" t="str">
        <f>'Compound Alert'!D160</f>
        <v>EAS           East Asia &amp; Pacific</v>
      </c>
      <c r="E219" s="20" t="str">
        <f>'Compound Alert'!E160</f>
        <v>IBRD</v>
      </c>
      <c r="F219" s="217">
        <f ca="1">'Compound Alert'!F160</f>
        <v>155</v>
      </c>
      <c r="G219" s="22">
        <f ca="1">IF($B$8="Overall Alert",'Compound Alert'!G160,IF($B$8="Underlying Vulnerability",'Compound Alert'!J160,IF($B$8="Emerging Threat",'Compound Alert'!M160)))</f>
        <v>0</v>
      </c>
      <c r="H219" s="23">
        <f ca="1">IF($B$8="Overall Alert",'Compound Alert'!H160,IF($B$8="Underlying Vulnerability",'Compound Alert'!K160,IF($B$8="Emerging Threat",'Compound Alert'!N160)))</f>
        <v>0</v>
      </c>
      <c r="I219" s="50">
        <f ca="1">ROUNDDOWN(G219,0)</f>
        <v>0</v>
      </c>
      <c r="J219"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219" s="25" t="e">
        <f ca="1">IF(
   $B$8="Overall Alert",IF(
      'Compound Alert'!S160 &gt;= 7, "HIGH",IF(
         'Compound Alert'!S160 &gt;= 5, "MED","LOW")), IF(
            $B$8="Underlying Vulnerability", IF(
               'Compound Alert'!Z160 &gt;= 10, "HIGH",IF(
                  'Compound Alert'!Z160 &gt;= 7, "MED","LOW")),IF(
                     $B$8="Emerging Threat", IF(
                        'Compound Alert'!AG160 &gt;= 10, "HIGH",IF(
                            'Compound Alert'!AG160 &gt;= 7, "MED","LOW")))))</f>
        <v>#N/A</v>
      </c>
      <c r="L219" s="25" t="e">
        <f ca="1">IF(
   $B$8="Overall Alert",IF(
      'Compound Alert'!T160 &gt;= 7, "HIGH",IF(
         'Compound Alert'!T160 &gt;= 5, "MED","LOW")), IF(
            $B$8="Underlying Vulnerability", IF(
               'Compound Alert'!AA160 &gt;= 10, "HIGH",IF(
                  'Compound Alert'!AA160 &gt;= 7, "MED","LOW")),IF(
                     $B$8="Emerging Threat", IF(
                        'Compound Alert'!AH160 &gt;= 10, "HIGH",IF(
                            'Compound Alert'!AH160 &gt;= 7, "MED","LOW")))))</f>
        <v>#N/A</v>
      </c>
      <c r="M219"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219"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219"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Alert'!B120</f>
        <v>Lesotho</v>
      </c>
      <c r="C220" s="20" t="str">
        <f>'Compound Alert'!C120</f>
        <v>LSO</v>
      </c>
      <c r="D220" s="20" t="str">
        <f>'Compound Alert'!D120</f>
        <v>SSF           Sub-Saharan Africa</v>
      </c>
      <c r="E220" s="20" t="str">
        <f>'Compound Alert'!E120</f>
        <v>IDA</v>
      </c>
      <c r="F220" s="217">
        <f ca="1">'Compound Alert'!F120</f>
        <v>115</v>
      </c>
      <c r="G220" s="22">
        <f ca="1">IF($B$8="Overall Alert",'Compound Alert'!G120,IF($B$8="Underlying Vulnerability",'Compound Alert'!J120,IF($B$8="Emerging Threat",'Compound Alert'!M120)))</f>
        <v>0</v>
      </c>
      <c r="H220" s="23">
        <f ca="1">IF($B$8="Overall Alert",'Compound Alert'!H120,IF($B$8="Underlying Vulnerability",'Compound Alert'!K120,IF($B$8="Emerging Threat",'Compound Alert'!N120)))</f>
        <v>0</v>
      </c>
      <c r="I220" s="50">
        <f ca="1">ROUNDDOWN(G220,0)</f>
        <v>0</v>
      </c>
      <c r="J220"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220"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220"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LOW</v>
      </c>
      <c r="M220"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220"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220"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Alert'!B99</f>
        <v>Iceland</v>
      </c>
      <c r="C221" s="20" t="str">
        <f>'Compound Alert'!C99</f>
        <v>ISL</v>
      </c>
      <c r="D221" s="20" t="str">
        <f>'Compound Alert'!D99</f>
        <v>ECS           Europe &amp; Central Asia</v>
      </c>
      <c r="E221" s="20" t="str">
        <f>'Compound Alert'!E99</f>
        <v>NA</v>
      </c>
      <c r="F221" s="217">
        <f ca="1">'Compound Alert'!F99</f>
        <v>94</v>
      </c>
      <c r="G221" s="22">
        <f ca="1">IF($B$8="Overall Alert",'Compound Alert'!G99,IF($B$8="Underlying Vulnerability",'Compound Alert'!J99,IF($B$8="Emerging Threat",'Compound Alert'!M99)))</f>
        <v>0</v>
      </c>
      <c r="H221" s="23">
        <f ca="1">IF($B$8="Overall Alert",'Compound Alert'!H99,IF($B$8="Underlying Vulnerability",'Compound Alert'!K99,IF($B$8="Emerging Threat",'Compound Alert'!N99)))</f>
        <v>0</v>
      </c>
      <c r="I221" s="50">
        <f ca="1">ROUNDDOWN(G221,0)</f>
        <v>0</v>
      </c>
      <c r="J221"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221"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221"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221"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221"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221"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Alert'!B102</f>
        <v>Jamaica</v>
      </c>
      <c r="C222" s="20" t="str">
        <f>'Compound Alert'!C102</f>
        <v>JAM</v>
      </c>
      <c r="D222" s="20" t="str">
        <f>'Compound Alert'!D102</f>
        <v>LCN           Latin America &amp; Caribbean</v>
      </c>
      <c r="E222" s="20" t="str">
        <f>'Compound Alert'!E102</f>
        <v>IBRD</v>
      </c>
      <c r="F222" s="217">
        <f ca="1">'Compound Alert'!F102</f>
        <v>97</v>
      </c>
      <c r="G222" s="22">
        <f ca="1">IF($B$8="Overall Alert",'Compound Alert'!G102,IF($B$8="Underlying Vulnerability",'Compound Alert'!J102,IF($B$8="Emerging Threat",'Compound Alert'!M102)))</f>
        <v>0</v>
      </c>
      <c r="H222" s="23">
        <f ca="1">IF($B$8="Overall Alert",'Compound Alert'!H102,IF($B$8="Underlying Vulnerability",'Compound Alert'!K102,IF($B$8="Emerging Threat",'Compound Alert'!N102)))</f>
        <v>0</v>
      </c>
      <c r="I222" s="50">
        <f ca="1">ROUNDDOWN(G222,0)</f>
        <v>0</v>
      </c>
      <c r="J222"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222"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222"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222"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222"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LOW</v>
      </c>
      <c r="O222"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Alert'!B133</f>
        <v>North Macedonia</v>
      </c>
      <c r="C223" s="20" t="str">
        <f>'Compound Alert'!C133</f>
        <v>MKD</v>
      </c>
      <c r="D223" s="20" t="str">
        <f>'Compound Alert'!D133</f>
        <v>ECS           Europe &amp; Central Asia</v>
      </c>
      <c r="E223" s="20" t="str">
        <f>'Compound Alert'!E133</f>
        <v>IBRD</v>
      </c>
      <c r="F223" s="217">
        <f ca="1">'Compound Alert'!F133</f>
        <v>128</v>
      </c>
      <c r="G223" s="22">
        <f ca="1">IF($B$8="Overall Alert",'Compound Alert'!G133,IF($B$8="Underlying Vulnerability",'Compound Alert'!J133,IF($B$8="Emerging Threat",'Compound Alert'!M133)))</f>
        <v>0</v>
      </c>
      <c r="H223" s="23">
        <f ca="1">IF($B$8="Overall Alert",'Compound Alert'!H133,IF($B$8="Underlying Vulnerability",'Compound Alert'!K133,IF($B$8="Emerging Threat",'Compound Alert'!N133)))</f>
        <v>0</v>
      </c>
      <c r="I223" s="50">
        <f ca="1">ROUNDDOWN(G223,0)</f>
        <v>0</v>
      </c>
      <c r="J223"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223"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223"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223"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223"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223"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Alert'!B162</f>
        <v>Poland</v>
      </c>
      <c r="C224" s="20" t="str">
        <f>'Compound Alert'!C162</f>
        <v>POL</v>
      </c>
      <c r="D224" s="20" t="str">
        <f>'Compound Alert'!D162</f>
        <v>ECS           Europe &amp; Central Asia</v>
      </c>
      <c r="E224" s="20" t="str">
        <f>'Compound Alert'!E162</f>
        <v>IBRD</v>
      </c>
      <c r="F224" s="217">
        <f ca="1">'Compound Alert'!F162</f>
        <v>157</v>
      </c>
      <c r="G224" s="22">
        <f ca="1">IF($B$8="Overall Alert",'Compound Alert'!G162,IF($B$8="Underlying Vulnerability",'Compound Alert'!J162,IF($B$8="Emerging Threat",'Compound Alert'!M162)))</f>
        <v>0</v>
      </c>
      <c r="H224" s="23">
        <f ca="1">IF($B$8="Overall Alert",'Compound Alert'!H162,IF($B$8="Underlying Vulnerability",'Compound Alert'!K162,IF($B$8="Emerging Threat",'Compound Alert'!N162)))</f>
        <v>0</v>
      </c>
      <c r="I224" s="50">
        <f ca="1">ROUNDDOWN(G224,0)</f>
        <v>0</v>
      </c>
      <c r="J224"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224"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224"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224"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224"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224"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Alert'!B186</f>
        <v>Slovak Republic</v>
      </c>
      <c r="C225" s="20" t="str">
        <f>'Compound Alert'!C186</f>
        <v>SVK</v>
      </c>
      <c r="D225" s="20" t="str">
        <f>'Compound Alert'!D186</f>
        <v>ECS           Europe &amp; Central Asia</v>
      </c>
      <c r="E225" s="20" t="str">
        <f>'Compound Alert'!E186</f>
        <v>NA</v>
      </c>
      <c r="F225" s="217">
        <f ca="1">'Compound Alert'!F186</f>
        <v>181</v>
      </c>
      <c r="G225" s="22">
        <f ca="1">IF($B$8="Overall Alert",'Compound Alert'!G186,IF($B$8="Underlying Vulnerability",'Compound Alert'!J186,IF($B$8="Emerging Threat",'Compound Alert'!M186)))</f>
        <v>0</v>
      </c>
      <c r="H225" s="23">
        <f ca="1">IF($B$8="Overall Alert",'Compound Alert'!H186,IF($B$8="Underlying Vulnerability",'Compound Alert'!K186,IF($B$8="Emerging Threat",'Compound Alert'!N186)))</f>
        <v>0</v>
      </c>
      <c r="I225" s="50">
        <f ca="1">ROUNDDOWN(G225,0)</f>
        <v>0</v>
      </c>
      <c r="J225"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225"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225"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225"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225"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225"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Alert'!B100</f>
        <v>Israel</v>
      </c>
      <c r="C226" s="20" t="str">
        <f>'Compound Alert'!C100</f>
        <v>ISR</v>
      </c>
      <c r="D226" s="20" t="str">
        <f>'Compound Alert'!D100</f>
        <v>MEA           Middle East &amp; North Africa</v>
      </c>
      <c r="E226" s="20" t="str">
        <f>'Compound Alert'!E100</f>
        <v>NA</v>
      </c>
      <c r="F226" s="217">
        <f ca="1">'Compound Alert'!F100</f>
        <v>95</v>
      </c>
      <c r="G226" s="22">
        <f ca="1">IF($B$8="Overall Alert",'Compound Alert'!G100,IF($B$8="Underlying Vulnerability",'Compound Alert'!J100,IF($B$8="Emerging Threat",'Compound Alert'!M100)))</f>
        <v>0</v>
      </c>
      <c r="H226" s="23">
        <f ca="1">IF($B$8="Overall Alert",'Compound Alert'!H100,IF($B$8="Underlying Vulnerability",'Compound Alert'!K100,IF($B$8="Emerging Threat",'Compound Alert'!N100)))</f>
        <v>0</v>
      </c>
      <c r="I226" s="50">
        <f ca="1">ROUNDDOWN(G226,0)</f>
        <v>0</v>
      </c>
      <c r="J226"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226"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226"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LOW</v>
      </c>
      <c r="M226"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226"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226"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Alert'!B54</f>
        <v>Cyprus</v>
      </c>
      <c r="C227" s="20" t="str">
        <f>'Compound Alert'!C54</f>
        <v>CYP</v>
      </c>
      <c r="D227" s="20" t="str">
        <f>'Compound Alert'!D54</f>
        <v>ECS           Europe &amp; Central Asia</v>
      </c>
      <c r="E227" s="20" t="str">
        <f>'Compound Alert'!E54</f>
        <v>NA</v>
      </c>
      <c r="F227" s="217">
        <f ca="1">'Compound Alert'!F54</f>
        <v>49</v>
      </c>
      <c r="G227" s="22">
        <f ca="1">IF($B$8="Overall Alert",'Compound Alert'!G54,IF($B$8="Underlying Vulnerability",'Compound Alert'!J54,IF($B$8="Emerging Threat",'Compound Alert'!M54)))</f>
        <v>0</v>
      </c>
      <c r="H227" s="23">
        <f ca="1">IF($B$8="Overall Alert",'Compound Alert'!H54,IF($B$8="Underlying Vulnerability",'Compound Alert'!K54,IF($B$8="Emerging Threat",'Compound Alert'!N54)))</f>
        <v>0</v>
      </c>
      <c r="I227" s="50">
        <f ca="1">ROUNDDOWN(G227,0)</f>
        <v>0</v>
      </c>
      <c r="J227"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227"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227"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227"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227"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LOW</v>
      </c>
      <c r="O227"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Alert'!B10</f>
        <v>Andorra</v>
      </c>
      <c r="C228" s="20" t="str">
        <f>'Compound Alert'!C10</f>
        <v>AND</v>
      </c>
      <c r="D228" s="20" t="str">
        <f>'Compound Alert'!D10</f>
        <v>ECS           Europe &amp; Central Asia</v>
      </c>
      <c r="E228" s="20" t="str">
        <f>'Compound Alert'!E10</f>
        <v>NA</v>
      </c>
      <c r="F228" s="217">
        <f ca="1">'Compound Alert'!F10</f>
        <v>5</v>
      </c>
      <c r="G228" s="22">
        <f ca="1">IF($B$8="Overall Alert",'Compound Alert'!G10,IF($B$8="Underlying Vulnerability",'Compound Alert'!J10,IF($B$8="Emerging Threat",'Compound Alert'!M10)))</f>
        <v>0</v>
      </c>
      <c r="H228" s="23">
        <f ca="1">IF($B$8="Overall Alert",'Compound Alert'!H10,IF($B$8="Underlying Vulnerability",'Compound Alert'!K10,IF($B$8="Emerging Threat",'Compound Alert'!N10)))</f>
        <v>0</v>
      </c>
      <c r="I228" s="50">
        <f ca="1">ROUNDDOWN(G228,0)</f>
        <v>0</v>
      </c>
      <c r="J228"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228" s="25" t="e">
        <f ca="1">IF(
   $B$8="Overall Alert",IF(
      'Compound Alert'!S10 &gt;= 7, "HIGH",IF(
         'Compound Alert'!S10 &gt;= 5, "MED","LOW")), IF(
            $B$8="Underlying Vulnerability", IF(
               'Compound Alert'!Z10 &gt;= 10, "HIGH",IF(
                  'Compound Alert'!Z10 &gt;= 7, "MED","LOW")),IF(
                     $B$8="Emerging Threat", IF(
                        'Compound Alert'!AG10 &gt;= 10, "HIGH",IF(
                            'Compound Alert'!AG10 &gt;= 7, "MED","LOW")))))</f>
        <v>#N/A</v>
      </c>
      <c r="L228" s="25" t="e">
        <f ca="1">IF(
   $B$8="Overall Alert",IF(
      'Compound Alert'!T10 &gt;= 7, "HIGH",IF(
         'Compound Alert'!T10 &gt;= 5, "MED","LOW")), IF(
            $B$8="Underlying Vulnerability", IF(
               'Compound Alert'!AA10 &gt;= 10, "HIGH",IF(
                  'Compound Alert'!AA10 &gt;= 7, "MED","LOW")),IF(
                     $B$8="Emerging Threat", IF(
                        'Compound Alert'!AH10 &gt;= 10, "HIGH",IF(
                            'Compound Alert'!AH10 &gt;= 7, "MED","LOW")))))</f>
        <v>#N/A</v>
      </c>
      <c r="M228" s="25" t="e">
        <f ca="1">IF(
   $B$8="Overall Alert",IF(
      'Compound Alert'!U10 &gt;= 7, "HIGH",IF(
         'Compound Alert'!U10 &gt;= 5, "MED","LOW")), IF(
            $B$8="Underlying Vulnerability", IF(
               'Compound Alert'!AB10 &gt;= 10, "HIGH",IF(
                  'Compound Alert'!AB10 &gt;= 7, "MED","LOW")),IF(
                     $B$8="Emerging Threat", IF(
                        'Compound Alert'!AI10 &gt;= 10, "HIGH",IF(
                            'Compound Alert'!AI10 &gt;= 7, "MED","LOW")))))</f>
        <v>#N/A</v>
      </c>
      <c r="N228"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228"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Alert'!B20</f>
        <v>Belgium</v>
      </c>
      <c r="C229" s="20" t="str">
        <f>'Compound Alert'!C20</f>
        <v>BEL</v>
      </c>
      <c r="D229" s="20" t="str">
        <f>'Compound Alert'!D20</f>
        <v>ECS           Europe &amp; Central Asia</v>
      </c>
      <c r="E229" s="20" t="str">
        <f>'Compound Alert'!E20</f>
        <v>NA</v>
      </c>
      <c r="F229" s="217">
        <f ca="1">'Compound Alert'!F20</f>
        <v>15</v>
      </c>
      <c r="G229" s="22">
        <f ca="1">IF($B$8="Overall Alert",'Compound Alert'!G20,IF($B$8="Underlying Vulnerability",'Compound Alert'!J20,IF($B$8="Emerging Threat",'Compound Alert'!M20)))</f>
        <v>0</v>
      </c>
      <c r="H229" s="23">
        <f ca="1">IF($B$8="Overall Alert",'Compound Alert'!H20,IF($B$8="Underlying Vulnerability",'Compound Alert'!K20,IF($B$8="Emerging Threat",'Compound Alert'!N20)))</f>
        <v>0</v>
      </c>
      <c r="I229" s="50">
        <f ca="1">ROUNDDOWN(G229,0)</f>
        <v>0</v>
      </c>
      <c r="J229"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229"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229"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229"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229"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229"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Alert'!B24</f>
        <v>Bulgaria</v>
      </c>
      <c r="C230" s="20" t="str">
        <f>'Compound Alert'!C24</f>
        <v>BGR</v>
      </c>
      <c r="D230" s="20" t="str">
        <f>'Compound Alert'!D24</f>
        <v>ECS           Europe &amp; Central Asia</v>
      </c>
      <c r="E230" s="20" t="str">
        <f>'Compound Alert'!E24</f>
        <v>IBRD</v>
      </c>
      <c r="F230" s="217">
        <f ca="1">'Compound Alert'!F24</f>
        <v>19</v>
      </c>
      <c r="G230" s="22">
        <f ca="1">IF($B$8="Overall Alert",'Compound Alert'!G24,IF($B$8="Underlying Vulnerability",'Compound Alert'!J24,IF($B$8="Emerging Threat",'Compound Alert'!M24)))</f>
        <v>0</v>
      </c>
      <c r="H230" s="23">
        <f ca="1">IF($B$8="Overall Alert",'Compound Alert'!H24,IF($B$8="Underlying Vulnerability",'Compound Alert'!K24,IF($B$8="Emerging Threat",'Compound Alert'!N24)))</f>
        <v>0</v>
      </c>
      <c r="I230" s="50">
        <f ca="1">ROUNDDOWN(G230,0)</f>
        <v>0</v>
      </c>
      <c r="J230"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230"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230"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230"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230"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230"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Alert'!B25</f>
        <v>Bahrain</v>
      </c>
      <c r="C231" s="20" t="str">
        <f>'Compound Alert'!C25</f>
        <v>BHR</v>
      </c>
      <c r="D231" s="20" t="str">
        <f>'Compound Alert'!D25</f>
        <v>MEA           Middle East &amp; North Africa</v>
      </c>
      <c r="E231" s="20" t="str">
        <f>'Compound Alert'!E25</f>
        <v>NA</v>
      </c>
      <c r="F231" s="217">
        <f ca="1">'Compound Alert'!F25</f>
        <v>20</v>
      </c>
      <c r="G231" s="22">
        <f ca="1">IF($B$8="Overall Alert",'Compound Alert'!G25,IF($B$8="Underlying Vulnerability",'Compound Alert'!J25,IF($B$8="Emerging Threat",'Compound Alert'!M25)))</f>
        <v>0</v>
      </c>
      <c r="H231" s="23">
        <f ca="1">IF($B$8="Overall Alert",'Compound Alert'!H25,IF($B$8="Underlying Vulnerability",'Compound Alert'!K25,IF($B$8="Emerging Threat",'Compound Alert'!N25)))</f>
        <v>0</v>
      </c>
      <c r="I231" s="50">
        <f ca="1">ROUNDDOWN(G231,0)</f>
        <v>0</v>
      </c>
      <c r="J231"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231"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231"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LOW</v>
      </c>
      <c r="M231"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231"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231"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Alert'!B38</f>
        <v>Canada</v>
      </c>
      <c r="C232" s="20" t="str">
        <f>'Compound Alert'!C38</f>
        <v>CAN</v>
      </c>
      <c r="D232" s="20" t="str">
        <f>'Compound Alert'!D38</f>
        <v>NAC           North America</v>
      </c>
      <c r="E232" s="20" t="str">
        <f>'Compound Alert'!E38</f>
        <v>NA</v>
      </c>
      <c r="F232" s="217">
        <f ca="1">'Compound Alert'!F38</f>
        <v>33</v>
      </c>
      <c r="G232" s="22">
        <f ca="1">IF($B$8="Overall Alert",'Compound Alert'!G38,IF($B$8="Underlying Vulnerability",'Compound Alert'!J38,IF($B$8="Emerging Threat",'Compound Alert'!M38)))</f>
        <v>0</v>
      </c>
      <c r="H232" s="23">
        <f ca="1">IF($B$8="Overall Alert",'Compound Alert'!H38,IF($B$8="Underlying Vulnerability",'Compound Alert'!K38,IF($B$8="Emerging Threat",'Compound Alert'!N38)))</f>
        <v>0</v>
      </c>
      <c r="I232" s="50">
        <f ca="1">ROUNDDOWN(G232,0)</f>
        <v>0</v>
      </c>
      <c r="J232"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232"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232"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232"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232"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232"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Y232" s="27"/>
      <c r="Z232" s="27"/>
      <c r="AA232" s="27"/>
      <c r="AB232" s="27"/>
      <c r="AC232" s="27"/>
      <c r="AD232" s="27"/>
      <c r="AE232" s="27"/>
      <c r="AF232" s="27"/>
    </row>
    <row r="233" spans="1:50" x14ac:dyDescent="0.2">
      <c r="A233" s="63">
        <v>192</v>
      </c>
      <c r="B233" s="20" t="str">
        <f>'Compound Alert'!B40</f>
        <v>Channel Islands</v>
      </c>
      <c r="C233" s="20" t="str">
        <f>'Compound Alert'!C40</f>
        <v>CHI</v>
      </c>
      <c r="D233" s="20" t="str">
        <f>'Compound Alert'!D40</f>
        <v>ECS           Europe &amp; Central Asia</v>
      </c>
      <c r="E233" s="20" t="str">
        <f>'Compound Alert'!E40</f>
        <v>NA</v>
      </c>
      <c r="F233" s="217">
        <f ca="1">'Compound Alert'!F40</f>
        <v>35</v>
      </c>
      <c r="G233" s="22">
        <f ca="1">IF($B$8="Overall Alert",'Compound Alert'!G40,IF($B$8="Underlying Vulnerability",'Compound Alert'!J40,IF($B$8="Emerging Threat",'Compound Alert'!M40)))</f>
        <v>0</v>
      </c>
      <c r="H233" s="23">
        <f ca="1">IF($B$8="Overall Alert",'Compound Alert'!H40,IF($B$8="Underlying Vulnerability",'Compound Alert'!K40,IF($B$8="Emerging Threat",'Compound Alert'!N40)))</f>
        <v>0</v>
      </c>
      <c r="I233" s="50">
        <f ca="1">ROUNDDOWN(G233,0)</f>
        <v>0</v>
      </c>
      <c r="J233"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233" s="25" t="e">
        <f ca="1">IF(
   $B$8="Overall Alert",IF(
      'Compound Alert'!S40 &gt;= 7, "HIGH",IF(
         'Compound Alert'!S40 &gt;= 5, "MED","LOW")), IF(
            $B$8="Underlying Vulnerability", IF(
               'Compound Alert'!Z40 &gt;= 10, "HIGH",IF(
                  'Compound Alert'!Z40 &gt;= 7, "MED","LOW")),IF(
                     $B$8="Emerging Threat", IF(
                        'Compound Alert'!AG40 &gt;= 10, "HIGH",IF(
                            'Compound Alert'!AG40 &gt;= 7, "MED","LOW")))))</f>
        <v>#N/A</v>
      </c>
      <c r="L233" s="25" t="e">
        <f ca="1">IF(
   $B$8="Overall Alert",IF(
      'Compound Alert'!T40 &gt;= 7, "HIGH",IF(
         'Compound Alert'!T40 &gt;= 5, "MED","LOW")), IF(
            $B$8="Underlying Vulnerability", IF(
               'Compound Alert'!AA40 &gt;= 10, "HIGH",IF(
                  'Compound Alert'!AA40 &gt;= 7, "MED","LOW")),IF(
                     $B$8="Emerging Threat", IF(
                        'Compound Alert'!AH40 &gt;= 10, "HIGH",IF(
                            'Compound Alert'!AH40 &gt;= 7, "MED","LOW")))))</f>
        <v>#N/A</v>
      </c>
      <c r="M233" s="25" t="e">
        <f ca="1">IF(
   $B$8="Overall Alert",IF(
      'Compound Alert'!U40 &gt;= 7, "HIGH",IF(
         'Compound Alert'!U40 &gt;= 5, "MED","LOW")), IF(
            $B$8="Underlying Vulnerability", IF(
               'Compound Alert'!AB40 &gt;= 10, "HIGH",IF(
                  'Compound Alert'!AB40 &gt;= 7, "MED","LOW")),IF(
                     $B$8="Emerging Threat", IF(
                        'Compound Alert'!AI40 &gt;= 10, "HIGH",IF(
                            'Compound Alert'!AI40 &gt;= 7, "MED","LOW")))))</f>
        <v>#N/A</v>
      </c>
      <c r="N233"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233"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Y233" s="27"/>
      <c r="Z233" s="27"/>
      <c r="AA233" s="27"/>
      <c r="AB233" s="27"/>
      <c r="AC233" s="27"/>
      <c r="AD233" s="27"/>
      <c r="AE233" s="27"/>
      <c r="AF233" s="27"/>
    </row>
    <row r="234" spans="1:50" x14ac:dyDescent="0.2">
      <c r="A234" s="63">
        <v>193</v>
      </c>
      <c r="B234" s="20" t="str">
        <f>'Compound Alert'!B49</f>
        <v>Cabo Verde</v>
      </c>
      <c r="C234" s="20" t="str">
        <f>'Compound Alert'!C49</f>
        <v>CPV</v>
      </c>
      <c r="D234" s="20" t="str">
        <f>'Compound Alert'!D49</f>
        <v>SSF           Sub-Saharan Africa</v>
      </c>
      <c r="E234" s="20" t="str">
        <f>'Compound Alert'!E49</f>
        <v>Blend</v>
      </c>
      <c r="F234" s="217">
        <f ca="1">'Compound Alert'!F49</f>
        <v>44</v>
      </c>
      <c r="G234" s="22">
        <f ca="1">IF($B$8="Overall Alert",'Compound Alert'!G49,IF($B$8="Underlying Vulnerability",'Compound Alert'!J49,IF($B$8="Emerging Threat",'Compound Alert'!M49)))</f>
        <v>0</v>
      </c>
      <c r="H234" s="23">
        <f ca="1">IF($B$8="Overall Alert",'Compound Alert'!H49,IF($B$8="Underlying Vulnerability",'Compound Alert'!K49,IF($B$8="Emerging Threat",'Compound Alert'!N49)))</f>
        <v>0</v>
      </c>
      <c r="I234" s="50">
        <f ca="1">ROUNDDOWN(G234,0)</f>
        <v>0</v>
      </c>
      <c r="J234"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234"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234"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234"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234"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234"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Y234" s="27"/>
      <c r="Z234" s="27"/>
      <c r="AA234" s="27"/>
      <c r="AB234" s="27"/>
      <c r="AC234" s="27"/>
      <c r="AD234" s="27"/>
      <c r="AE234" s="27"/>
      <c r="AF234" s="27"/>
    </row>
    <row r="235" spans="1:50" x14ac:dyDescent="0.2">
      <c r="A235" s="63">
        <v>194</v>
      </c>
      <c r="B235" s="20" t="str">
        <f>'Compound Alert'!B52</f>
        <v>Curaçao</v>
      </c>
      <c r="C235" s="20" t="str">
        <f>'Compound Alert'!C52</f>
        <v>CUW</v>
      </c>
      <c r="D235" s="20" t="str">
        <f>'Compound Alert'!D52</f>
        <v>LCN           Latin America &amp; Caribbean</v>
      </c>
      <c r="E235" s="20" t="str">
        <f>'Compound Alert'!E52</f>
        <v>NA</v>
      </c>
      <c r="F235" s="217">
        <f ca="1">'Compound Alert'!F52</f>
        <v>47</v>
      </c>
      <c r="G235" s="22">
        <f ca="1">IF($B$8="Overall Alert",'Compound Alert'!G52,IF($B$8="Underlying Vulnerability",'Compound Alert'!J52,IF($B$8="Emerging Threat",'Compound Alert'!M52)))</f>
        <v>0</v>
      </c>
      <c r="H235" s="23">
        <f ca="1">IF($B$8="Overall Alert",'Compound Alert'!H52,IF($B$8="Underlying Vulnerability",'Compound Alert'!K52,IF($B$8="Emerging Threat",'Compound Alert'!N52)))</f>
        <v>0</v>
      </c>
      <c r="I235" s="50">
        <f ca="1">ROUNDDOWN(G235,0)</f>
        <v>0</v>
      </c>
      <c r="J235"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35" s="25" t="e">
        <f ca="1">IF(
   $B$8="Overall Alert",IF(
      'Compound Alert'!S52 &gt;= 7, "HIGH",IF(
         'Compound Alert'!S52 &gt;= 5, "MED","LOW")), IF(
            $B$8="Underlying Vulnerability", IF(
               'Compound Alert'!Z52 &gt;= 10, "HIGH",IF(
                  'Compound Alert'!Z52 &gt;= 7, "MED","LOW")),IF(
                     $B$8="Emerging Threat", IF(
                        'Compound Alert'!AG52 &gt;= 10, "HIGH",IF(
                            'Compound Alert'!AG52 &gt;= 7, "MED","LOW")))))</f>
        <v>#N/A</v>
      </c>
      <c r="L235" s="25" t="e">
        <f ca="1">IF(
   $B$8="Overall Alert",IF(
      'Compound Alert'!T52 &gt;= 7, "HIGH",IF(
         'Compound Alert'!T52 &gt;= 5, "MED","LOW")), IF(
            $B$8="Underlying Vulnerability", IF(
               'Compound Alert'!AA52 &gt;= 10, "HIGH",IF(
                  'Compound Alert'!AA52 &gt;= 7, "MED","LOW")),IF(
                     $B$8="Emerging Threat", IF(
                        'Compound Alert'!AH52 &gt;= 10, "HIGH",IF(
                            'Compound Alert'!AH52 &gt;= 7, "MED","LOW")))))</f>
        <v>#N/A</v>
      </c>
      <c r="M235" s="25" t="e">
        <f ca="1">IF(
   $B$8="Overall Alert",IF(
      'Compound Alert'!U52 &gt;= 7, "HIGH",IF(
         'Compound Alert'!U52 &gt;= 5, "MED","LOW")), IF(
            $B$8="Underlying Vulnerability", IF(
               'Compound Alert'!AB52 &gt;= 10, "HIGH",IF(
                  'Compound Alert'!AB52 &gt;= 7, "MED","LOW")),IF(
                     $B$8="Emerging Threat", IF(
                        'Compound Alert'!AI52 &gt;= 10, "HIGH",IF(
                            'Compound Alert'!AI52 &gt;= 7, "MED","LOW")))))</f>
        <v>#N/A</v>
      </c>
      <c r="N235"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35"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row>
    <row r="236" spans="1:50" x14ac:dyDescent="0.2">
      <c r="A236" s="63">
        <v>195</v>
      </c>
      <c r="B236" s="20" t="str">
        <f>'Compound Alert'!B53</f>
        <v>Cayman Islands</v>
      </c>
      <c r="C236" s="20" t="str">
        <f>'Compound Alert'!C53</f>
        <v>CYM</v>
      </c>
      <c r="D236" s="20" t="str">
        <f>'Compound Alert'!D53</f>
        <v>LCN           Latin America &amp; Caribbean</v>
      </c>
      <c r="E236" s="20" t="str">
        <f>'Compound Alert'!E53</f>
        <v>NA</v>
      </c>
      <c r="F236" s="217">
        <f ca="1">'Compound Alert'!F53</f>
        <v>48</v>
      </c>
      <c r="G236" s="22">
        <f ca="1">IF($B$8="Overall Alert",'Compound Alert'!G53,IF($B$8="Underlying Vulnerability",'Compound Alert'!J53,IF($B$8="Emerging Threat",'Compound Alert'!M53)))</f>
        <v>0</v>
      </c>
      <c r="H236" s="23">
        <f ca="1">IF($B$8="Overall Alert",'Compound Alert'!H53,IF($B$8="Underlying Vulnerability",'Compound Alert'!K53,IF($B$8="Emerging Threat",'Compound Alert'!N53)))</f>
        <v>0</v>
      </c>
      <c r="I236" s="50">
        <f ca="1">ROUNDDOWN(G236,0)</f>
        <v>0</v>
      </c>
      <c r="J236"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236" s="25" t="e">
        <f ca="1">IF(
   $B$8="Overall Alert",IF(
      'Compound Alert'!S53 &gt;= 7, "HIGH",IF(
         'Compound Alert'!S53 &gt;= 5, "MED","LOW")), IF(
            $B$8="Underlying Vulnerability", IF(
               'Compound Alert'!Z53 &gt;= 10, "HIGH",IF(
                  'Compound Alert'!Z53 &gt;= 7, "MED","LOW")),IF(
                     $B$8="Emerging Threat", IF(
                        'Compound Alert'!AG53 &gt;= 10, "HIGH",IF(
                            'Compound Alert'!AG53 &gt;= 7, "MED","LOW")))))</f>
        <v>#N/A</v>
      </c>
      <c r="L236"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236" s="25" t="e">
        <f ca="1">IF(
   $B$8="Overall Alert",IF(
      'Compound Alert'!U53 &gt;= 7, "HIGH",IF(
         'Compound Alert'!U53 &gt;= 5, "MED","LOW")), IF(
            $B$8="Underlying Vulnerability", IF(
               'Compound Alert'!AB53 &gt;= 10, "HIGH",IF(
                  'Compound Alert'!AB53 &gt;= 7, "MED","LOW")),IF(
                     $B$8="Emerging Threat", IF(
                        'Compound Alert'!AI53 &gt;= 10, "HIGH",IF(
                            'Compound Alert'!AI53 &gt;= 7, "MED","LOW")))))</f>
        <v>#N/A</v>
      </c>
      <c r="N236"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236"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row>
    <row r="237" spans="1:50" x14ac:dyDescent="0.2">
      <c r="A237" s="63">
        <v>196</v>
      </c>
      <c r="B237" s="20" t="str">
        <f>'Compound Alert'!B55</f>
        <v>Czech Republic</v>
      </c>
      <c r="C237" s="20" t="str">
        <f>'Compound Alert'!C55</f>
        <v>CZE</v>
      </c>
      <c r="D237" s="20" t="str">
        <f>'Compound Alert'!D55</f>
        <v>ECS           Europe &amp; Central Asia</v>
      </c>
      <c r="E237" s="20" t="str">
        <f>'Compound Alert'!E55</f>
        <v>NA</v>
      </c>
      <c r="F237" s="217">
        <f ca="1">'Compound Alert'!F55</f>
        <v>50</v>
      </c>
      <c r="G237" s="22">
        <f ca="1">IF($B$8="Overall Alert",'Compound Alert'!G55,IF($B$8="Underlying Vulnerability",'Compound Alert'!J55,IF($B$8="Emerging Threat",'Compound Alert'!M55)))</f>
        <v>0</v>
      </c>
      <c r="H237" s="23">
        <f ca="1">IF($B$8="Overall Alert",'Compound Alert'!H55,IF($B$8="Underlying Vulnerability",'Compound Alert'!K55,IF($B$8="Emerging Threat",'Compound Alert'!N55)))</f>
        <v>0</v>
      </c>
      <c r="I237" s="50">
        <f ca="1">ROUNDDOWN(G237,0)</f>
        <v>0</v>
      </c>
      <c r="J237"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37"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37"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37"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37"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37"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row>
    <row r="238" spans="1:50" x14ac:dyDescent="0.2">
      <c r="A238" s="63">
        <v>197</v>
      </c>
      <c r="B238" s="20" t="str">
        <f>'Compound Alert'!B59</f>
        <v>Denmark</v>
      </c>
      <c r="C238" s="20" t="str">
        <f>'Compound Alert'!C59</f>
        <v>DNK</v>
      </c>
      <c r="D238" s="20" t="str">
        <f>'Compound Alert'!D59</f>
        <v>ECS           Europe &amp; Central Asia</v>
      </c>
      <c r="E238" s="20" t="str">
        <f>'Compound Alert'!E59</f>
        <v>NA</v>
      </c>
      <c r="F238" s="217">
        <f ca="1">'Compound Alert'!F59</f>
        <v>54</v>
      </c>
      <c r="G238" s="22">
        <f ca="1">IF($B$8="Overall Alert",'Compound Alert'!G59,IF($B$8="Underlying Vulnerability",'Compound Alert'!J59,IF($B$8="Emerging Threat",'Compound Alert'!M59)))</f>
        <v>0</v>
      </c>
      <c r="H238" s="23">
        <f ca="1">IF($B$8="Overall Alert",'Compound Alert'!H59,IF($B$8="Underlying Vulnerability",'Compound Alert'!K59,IF($B$8="Emerging Threat",'Compound Alert'!N59)))</f>
        <v>0</v>
      </c>
      <c r="I238" s="50">
        <f ca="1">ROUNDDOWN(G238,0)</f>
        <v>0</v>
      </c>
      <c r="J238"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38"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38"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38"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38"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38"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row>
    <row r="239" spans="1:50" x14ac:dyDescent="0.2">
      <c r="A239" s="63">
        <v>198</v>
      </c>
      <c r="B239" s="20" t="str">
        <f>'Compound Alert'!B68</f>
        <v>Finland</v>
      </c>
      <c r="C239" s="20" t="str">
        <f>'Compound Alert'!C68</f>
        <v>FIN</v>
      </c>
      <c r="D239" s="20" t="str">
        <f>'Compound Alert'!D68</f>
        <v>ECS           Europe &amp; Central Asia</v>
      </c>
      <c r="E239" s="20" t="str">
        <f>'Compound Alert'!E68</f>
        <v>NA</v>
      </c>
      <c r="F239" s="217">
        <f ca="1">'Compound Alert'!F68</f>
        <v>63</v>
      </c>
      <c r="G239" s="22">
        <f ca="1">IF($B$8="Overall Alert",'Compound Alert'!G68,IF($B$8="Underlying Vulnerability",'Compound Alert'!J68,IF($B$8="Emerging Threat",'Compound Alert'!M68)))</f>
        <v>0</v>
      </c>
      <c r="H239" s="23">
        <f ca="1">IF($B$8="Overall Alert",'Compound Alert'!H68,IF($B$8="Underlying Vulnerability",'Compound Alert'!K68,IF($B$8="Emerging Threat",'Compound Alert'!N68)))</f>
        <v>0</v>
      </c>
      <c r="I239" s="50">
        <f ca="1">ROUNDDOWN(G239,0)</f>
        <v>0</v>
      </c>
      <c r="J239"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39"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39"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39"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39"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39"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row>
    <row r="240" spans="1:50" x14ac:dyDescent="0.2">
      <c r="A240" s="63">
        <v>199</v>
      </c>
      <c r="B240" s="20" t="str">
        <f>'Compound Alert'!B71</f>
        <v>Faroe Islands</v>
      </c>
      <c r="C240" s="20" t="str">
        <f>'Compound Alert'!C71</f>
        <v>FRO</v>
      </c>
      <c r="D240" s="20" t="str">
        <f>'Compound Alert'!D71</f>
        <v>ECS           Europe &amp; Central Asia</v>
      </c>
      <c r="E240" s="20" t="str">
        <f>'Compound Alert'!E71</f>
        <v>NA</v>
      </c>
      <c r="F240" s="217">
        <f ca="1">'Compound Alert'!F71</f>
        <v>66</v>
      </c>
      <c r="G240" s="22">
        <f ca="1">IF($B$8="Overall Alert",'Compound Alert'!G71,IF($B$8="Underlying Vulnerability",'Compound Alert'!J71,IF($B$8="Emerging Threat",'Compound Alert'!M71)))</f>
        <v>0</v>
      </c>
      <c r="H240" s="23">
        <f ca="1">IF($B$8="Overall Alert",'Compound Alert'!H71,IF($B$8="Underlying Vulnerability",'Compound Alert'!K71,IF($B$8="Emerging Threat",'Compound Alert'!N71)))</f>
        <v>0</v>
      </c>
      <c r="I240" s="50">
        <f ca="1">ROUNDDOWN(G240,0)</f>
        <v>0</v>
      </c>
      <c r="J240"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40" s="25" t="e">
        <f ca="1">IF(
   $B$8="Overall Alert",IF(
      'Compound Alert'!S71 &gt;= 7, "HIGH",IF(
         'Compound Alert'!S71 &gt;= 5, "MED","LOW")), IF(
            $B$8="Underlying Vulnerability", IF(
               'Compound Alert'!Z71 &gt;= 10, "HIGH",IF(
                  'Compound Alert'!Z71 &gt;= 7, "MED","LOW")),IF(
                     $B$8="Emerging Threat", IF(
                        'Compound Alert'!AG71 &gt;= 10, "HIGH",IF(
                            'Compound Alert'!AG71 &gt;= 7, "MED","LOW")))))</f>
        <v>#N/A</v>
      </c>
      <c r="L240" s="25" t="e">
        <f ca="1">IF(
   $B$8="Overall Alert",IF(
      'Compound Alert'!T71 &gt;= 7, "HIGH",IF(
         'Compound Alert'!T71 &gt;= 5, "MED","LOW")), IF(
            $B$8="Underlying Vulnerability", IF(
               'Compound Alert'!AA71 &gt;= 10, "HIGH",IF(
                  'Compound Alert'!AA71 &gt;= 7, "MED","LOW")),IF(
                     $B$8="Emerging Threat", IF(
                        'Compound Alert'!AH71 &gt;= 10, "HIGH",IF(
                            'Compound Alert'!AH71 &gt;= 7, "MED","LOW")))))</f>
        <v>#N/A</v>
      </c>
      <c r="M240" s="25" t="e">
        <f ca="1">IF(
   $B$8="Overall Alert",IF(
      'Compound Alert'!U71 &gt;= 7, "HIGH",IF(
         'Compound Alert'!U71 &gt;= 5, "MED","LOW")), IF(
            $B$8="Underlying Vulnerability", IF(
               'Compound Alert'!AB71 &gt;= 10, "HIGH",IF(
                  'Compound Alert'!AB71 &gt;= 7, "MED","LOW")),IF(
                     $B$8="Emerging Threat", IF(
                        'Compound Alert'!AI71 &gt;= 10, "HIGH",IF(
                            'Compound Alert'!AI71 &gt;= 7, "MED","LOW")))))</f>
        <v>#N/A</v>
      </c>
      <c r="N240"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40"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row>
    <row r="241" spans="1:15" x14ac:dyDescent="0.2">
      <c r="A241" s="63">
        <v>200</v>
      </c>
      <c r="B241" s="20" t="str">
        <f>'Compound Alert'!B77</f>
        <v>Gibraltar</v>
      </c>
      <c r="C241" s="20" t="str">
        <f>'Compound Alert'!C77</f>
        <v>GIB</v>
      </c>
      <c r="D241" s="20" t="str">
        <f>'Compound Alert'!D77</f>
        <v>ECS           Europe &amp; Central Asia</v>
      </c>
      <c r="E241" s="20" t="str">
        <f>'Compound Alert'!E77</f>
        <v>NA</v>
      </c>
      <c r="F241" s="217">
        <f ca="1">'Compound Alert'!F77</f>
        <v>72</v>
      </c>
      <c r="G241" s="22">
        <f ca="1">IF($B$8="Overall Alert",'Compound Alert'!G77,IF($B$8="Underlying Vulnerability",'Compound Alert'!J77,IF($B$8="Emerging Threat",'Compound Alert'!M77)))</f>
        <v>0</v>
      </c>
      <c r="H241" s="23">
        <f ca="1">IF($B$8="Overall Alert",'Compound Alert'!H77,IF($B$8="Underlying Vulnerability",'Compound Alert'!K77,IF($B$8="Emerging Threat",'Compound Alert'!N77)))</f>
        <v>0</v>
      </c>
      <c r="I241" s="50">
        <f ca="1">ROUNDDOWN(G241,0)</f>
        <v>0</v>
      </c>
      <c r="J241"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241" s="25" t="e">
        <f ca="1">IF(
   $B$8="Overall Alert",IF(
      'Compound Alert'!S77 &gt;= 7, "HIGH",IF(
         'Compound Alert'!S77 &gt;= 5, "MED","LOW")), IF(
            $B$8="Underlying Vulnerability", IF(
               'Compound Alert'!Z77 &gt;= 10, "HIGH",IF(
                  'Compound Alert'!Z77 &gt;= 7, "MED","LOW")),IF(
                     $B$8="Emerging Threat", IF(
                        'Compound Alert'!AG77 &gt;= 10, "HIGH",IF(
                            'Compound Alert'!AG77 &gt;= 7, "MED","LOW")))))</f>
        <v>#N/A</v>
      </c>
      <c r="L241" s="25" t="e">
        <f ca="1">IF(
   $B$8="Overall Alert",IF(
      'Compound Alert'!T77 &gt;= 7, "HIGH",IF(
         'Compound Alert'!T77 &gt;= 5, "MED","LOW")), IF(
            $B$8="Underlying Vulnerability", IF(
               'Compound Alert'!AA77 &gt;= 10, "HIGH",IF(
                  'Compound Alert'!AA77 &gt;= 7, "MED","LOW")),IF(
                     $B$8="Emerging Threat", IF(
                        'Compound Alert'!AH77 &gt;= 10, "HIGH",IF(
                            'Compound Alert'!AH77 &gt;= 7, "MED","LOW")))))</f>
        <v>#N/A</v>
      </c>
      <c r="M241" s="25" t="e">
        <f ca="1">IF(
   $B$8="Overall Alert",IF(
      'Compound Alert'!U77 &gt;= 7, "HIGH",IF(
         'Compound Alert'!U77 &gt;= 5, "MED","LOW")), IF(
            $B$8="Underlying Vulnerability", IF(
               'Compound Alert'!AB77 &gt;= 10, "HIGH",IF(
                  'Compound Alert'!AB77 &gt;= 7, "MED","LOW")),IF(
                     $B$8="Emerging Threat", IF(
                        'Compound Alert'!AI77 &gt;= 10, "HIGH",IF(
                            'Compound Alert'!AI77 &gt;= 7, "MED","LOW")))))</f>
        <v>#N/A</v>
      </c>
      <c r="N241"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LOW</v>
      </c>
      <c r="O241"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row>
    <row r="242" spans="1:15" x14ac:dyDescent="0.2">
      <c r="A242" s="63">
        <v>201</v>
      </c>
      <c r="B242" s="20" t="str">
        <f>'Compound Alert'!B86</f>
        <v>Guam</v>
      </c>
      <c r="C242" s="20" t="str">
        <f>'Compound Alert'!C86</f>
        <v>GUM</v>
      </c>
      <c r="D242" s="20" t="str">
        <f>'Compound Alert'!D86</f>
        <v>EAS           East Asia &amp; Pacific</v>
      </c>
      <c r="E242" s="20" t="str">
        <f>'Compound Alert'!E86</f>
        <v>NA</v>
      </c>
      <c r="F242" s="217">
        <f ca="1">'Compound Alert'!F86</f>
        <v>81</v>
      </c>
      <c r="G242" s="22">
        <f ca="1">IF($B$8="Overall Alert",'Compound Alert'!G86,IF($B$8="Underlying Vulnerability",'Compound Alert'!J86,IF($B$8="Emerging Threat",'Compound Alert'!M86)))</f>
        <v>0</v>
      </c>
      <c r="H242" s="23">
        <f ca="1">IF($B$8="Overall Alert",'Compound Alert'!H86,IF($B$8="Underlying Vulnerability",'Compound Alert'!K86,IF($B$8="Emerging Threat",'Compound Alert'!N86)))</f>
        <v>0</v>
      </c>
      <c r="I242" s="50">
        <f ca="1">ROUNDDOWN(G242,0)</f>
        <v>0</v>
      </c>
      <c r="J242"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242" s="25" t="e">
        <f ca="1">IF(
   $B$8="Overall Alert",IF(
      'Compound Alert'!S86 &gt;= 7, "HIGH",IF(
         'Compound Alert'!S86 &gt;= 5, "MED","LOW")), IF(
            $B$8="Underlying Vulnerability", IF(
               'Compound Alert'!Z86 &gt;= 10, "HIGH",IF(
                  'Compound Alert'!Z86 &gt;= 7, "MED","LOW")),IF(
                     $B$8="Emerging Threat", IF(
                        'Compound Alert'!AG86 &gt;= 10, "HIGH",IF(
                            'Compound Alert'!AG86 &gt;= 7, "MED","LOW")))))</f>
        <v>#N/A</v>
      </c>
      <c r="L242" s="25" t="e">
        <f ca="1">IF(
   $B$8="Overall Alert",IF(
      'Compound Alert'!T86 &gt;= 7, "HIGH",IF(
         'Compound Alert'!T86 &gt;= 5, "MED","LOW")), IF(
            $B$8="Underlying Vulnerability", IF(
               'Compound Alert'!AA86 &gt;= 10, "HIGH",IF(
                  'Compound Alert'!AA86 &gt;= 7, "MED","LOW")),IF(
                     $B$8="Emerging Threat", IF(
                        'Compound Alert'!AH86 &gt;= 10, "HIGH",IF(
                            'Compound Alert'!AH86 &gt;= 7, "MED","LOW")))))</f>
        <v>#N/A</v>
      </c>
      <c r="M242" s="25" t="e">
        <f ca="1">IF(
   $B$8="Overall Alert",IF(
      'Compound Alert'!U86 &gt;= 7, "HIGH",IF(
         'Compound Alert'!U86 &gt;= 5, "MED","LOW")), IF(
            $B$8="Underlying Vulnerability", IF(
               'Compound Alert'!AB86 &gt;= 10, "HIGH",IF(
                  'Compound Alert'!AB86 &gt;= 7, "MED","LOW")),IF(
                     $B$8="Emerging Threat", IF(
                        'Compound Alert'!AI86 &gt;= 10, "HIGH",IF(
                            'Compound Alert'!AI86 &gt;= 7, "MED","LOW")))))</f>
        <v>#N/A</v>
      </c>
      <c r="N242"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LOW</v>
      </c>
      <c r="O242"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row>
    <row r="243" spans="1:15" x14ac:dyDescent="0.2">
      <c r="A243" s="63">
        <v>202</v>
      </c>
      <c r="B243" s="20" t="str">
        <f>'Compound Alert'!B88</f>
        <v>Hong Kong SAR, China</v>
      </c>
      <c r="C243" s="20" t="str">
        <f>'Compound Alert'!C88</f>
        <v>HKG</v>
      </c>
      <c r="D243" s="20" t="str">
        <f>'Compound Alert'!D88</f>
        <v>EAS           East Asia &amp; Pacific</v>
      </c>
      <c r="E243" s="20" t="str">
        <f>'Compound Alert'!E88</f>
        <v>NA</v>
      </c>
      <c r="F243" s="217">
        <f ca="1">'Compound Alert'!F88</f>
        <v>83</v>
      </c>
      <c r="G243" s="22">
        <f ca="1">IF($B$8="Overall Alert",'Compound Alert'!G88,IF($B$8="Underlying Vulnerability",'Compound Alert'!J88,IF($B$8="Emerging Threat",'Compound Alert'!M88)))</f>
        <v>0</v>
      </c>
      <c r="H243" s="23">
        <f ca="1">IF($B$8="Overall Alert",'Compound Alert'!H88,IF($B$8="Underlying Vulnerability",'Compound Alert'!K88,IF($B$8="Emerging Threat",'Compound Alert'!N88)))</f>
        <v>0</v>
      </c>
      <c r="I243" s="50">
        <f ca="1">ROUNDDOWN(G243,0)</f>
        <v>0</v>
      </c>
      <c r="J243"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43"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43"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43" s="25" t="e">
        <f ca="1">IF(
   $B$8="Overall Alert",IF(
      'Compound Alert'!U88 &gt;= 7, "HIGH",IF(
         'Compound Alert'!U88 &gt;= 5, "MED","LOW")), IF(
            $B$8="Underlying Vulnerability", IF(
               'Compound Alert'!AB88 &gt;= 10, "HIGH",IF(
                  'Compound Alert'!AB88 &gt;= 7, "MED","LOW")),IF(
                     $B$8="Emerging Threat", IF(
                        'Compound Alert'!AI88 &gt;= 10, "HIGH",IF(
                            'Compound Alert'!AI88 &gt;= 7, "MED","LOW")))))</f>
        <v>#N/A</v>
      </c>
      <c r="N243"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43"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row>
    <row r="244" spans="1:15" x14ac:dyDescent="0.2">
      <c r="A244" s="63">
        <v>203</v>
      </c>
      <c r="B244" s="20" t="str">
        <f>'Compound Alert'!B94</f>
        <v>Isle of Man</v>
      </c>
      <c r="C244" s="20" t="str">
        <f>'Compound Alert'!C94</f>
        <v>IMN</v>
      </c>
      <c r="D244" s="20" t="str">
        <f>'Compound Alert'!D94</f>
        <v>ECS           Europe &amp; Central Asia</v>
      </c>
      <c r="E244" s="20" t="str">
        <f>'Compound Alert'!E94</f>
        <v>NA</v>
      </c>
      <c r="F244" s="217">
        <f ca="1">'Compound Alert'!F94</f>
        <v>89</v>
      </c>
      <c r="G244" s="22">
        <f ca="1">IF($B$8="Overall Alert",'Compound Alert'!G94,IF($B$8="Underlying Vulnerability",'Compound Alert'!J94,IF($B$8="Emerging Threat",'Compound Alert'!M94)))</f>
        <v>0</v>
      </c>
      <c r="H244" s="23">
        <f ca="1">IF($B$8="Overall Alert",'Compound Alert'!H94,IF($B$8="Underlying Vulnerability",'Compound Alert'!K94,IF($B$8="Emerging Threat",'Compound Alert'!N94)))</f>
        <v>0</v>
      </c>
      <c r="I244" s="50">
        <f ca="1">ROUNDDOWN(G244,0)</f>
        <v>0</v>
      </c>
      <c r="J244"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44" s="25" t="e">
        <f ca="1">IF(
   $B$8="Overall Alert",IF(
      'Compound Alert'!S94 &gt;= 7, "HIGH",IF(
         'Compound Alert'!S94 &gt;= 5, "MED","LOW")), IF(
            $B$8="Underlying Vulnerability", IF(
               'Compound Alert'!Z94 &gt;= 10, "HIGH",IF(
                  'Compound Alert'!Z94 &gt;= 7, "MED","LOW")),IF(
                     $B$8="Emerging Threat", IF(
                        'Compound Alert'!AG94 &gt;= 10, "HIGH",IF(
                            'Compound Alert'!AG94 &gt;= 7, "MED","LOW")))))</f>
        <v>#N/A</v>
      </c>
      <c r="L244" s="25" t="e">
        <f ca="1">IF(
   $B$8="Overall Alert",IF(
      'Compound Alert'!T94 &gt;= 7, "HIGH",IF(
         'Compound Alert'!T94 &gt;= 5, "MED","LOW")), IF(
            $B$8="Underlying Vulnerability", IF(
               'Compound Alert'!AA94 &gt;= 10, "HIGH",IF(
                  'Compound Alert'!AA94 &gt;= 7, "MED","LOW")),IF(
                     $B$8="Emerging Threat", IF(
                        'Compound Alert'!AH94 &gt;= 10, "HIGH",IF(
                            'Compound Alert'!AH94 &gt;= 7, "MED","LOW")))))</f>
        <v>#N/A</v>
      </c>
      <c r="M244" s="25" t="e">
        <f ca="1">IF(
   $B$8="Overall Alert",IF(
      'Compound Alert'!U94 &gt;= 7, "HIGH",IF(
         'Compound Alert'!U94 &gt;= 5, "MED","LOW")), IF(
            $B$8="Underlying Vulnerability", IF(
               'Compound Alert'!AB94 &gt;= 10, "HIGH",IF(
                  'Compound Alert'!AB94 &gt;= 7, "MED","LOW")),IF(
                     $B$8="Emerging Threat", IF(
                        'Compound Alert'!AI94 &gt;= 10, "HIGH",IF(
                            'Compound Alert'!AI94 &gt;= 7, "MED","LOW")))))</f>
        <v>#N/A</v>
      </c>
      <c r="N244"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44"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row>
    <row r="245" spans="1:15" x14ac:dyDescent="0.2">
      <c r="A245" s="63">
        <v>204</v>
      </c>
      <c r="B245" s="20" t="str">
        <f>'Compound Alert'!B96</f>
        <v>Ireland</v>
      </c>
      <c r="C245" s="20" t="str">
        <f>'Compound Alert'!C96</f>
        <v>IRL</v>
      </c>
      <c r="D245" s="20" t="str">
        <f>'Compound Alert'!D96</f>
        <v>ECS           Europe &amp; Central Asia</v>
      </c>
      <c r="E245" s="20" t="str">
        <f>'Compound Alert'!E96</f>
        <v>NA</v>
      </c>
      <c r="F245" s="217">
        <f ca="1">'Compound Alert'!F96</f>
        <v>91</v>
      </c>
      <c r="G245" s="22">
        <f ca="1">IF($B$8="Overall Alert",'Compound Alert'!G96,IF($B$8="Underlying Vulnerability",'Compound Alert'!J96,IF($B$8="Emerging Threat",'Compound Alert'!M96)))</f>
        <v>0</v>
      </c>
      <c r="H245" s="23">
        <f ca="1">IF($B$8="Overall Alert",'Compound Alert'!H96,IF($B$8="Underlying Vulnerability",'Compound Alert'!K96,IF($B$8="Emerging Threat",'Compound Alert'!N96)))</f>
        <v>0</v>
      </c>
      <c r="I245" s="50">
        <f ca="1">ROUNDDOWN(G245,0)</f>
        <v>0</v>
      </c>
      <c r="J245"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45"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45"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45"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45"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45"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row>
    <row r="246" spans="1:15" x14ac:dyDescent="0.2">
      <c r="A246" s="63">
        <v>205</v>
      </c>
      <c r="B246" s="20" t="str">
        <f>'Compound Alert'!B101</f>
        <v>Italy</v>
      </c>
      <c r="C246" s="20" t="str">
        <f>'Compound Alert'!C101</f>
        <v>ITA</v>
      </c>
      <c r="D246" s="20" t="str">
        <f>'Compound Alert'!D101</f>
        <v>ECS           Europe &amp; Central Asia</v>
      </c>
      <c r="E246" s="20" t="str">
        <f>'Compound Alert'!E101</f>
        <v>NA</v>
      </c>
      <c r="F246" s="217">
        <f ca="1">'Compound Alert'!F101</f>
        <v>96</v>
      </c>
      <c r="G246" s="22">
        <f ca="1">IF($B$8="Overall Alert",'Compound Alert'!G101,IF($B$8="Underlying Vulnerability",'Compound Alert'!J101,IF($B$8="Emerging Threat",'Compound Alert'!M101)))</f>
        <v>0</v>
      </c>
      <c r="H246" s="23">
        <f ca="1">IF($B$8="Overall Alert",'Compound Alert'!H101,IF($B$8="Underlying Vulnerability",'Compound Alert'!K101,IF($B$8="Emerging Threat",'Compound Alert'!N101)))</f>
        <v>0</v>
      </c>
      <c r="I246" s="50">
        <f ca="1">ROUNDDOWN(G246,0)</f>
        <v>0</v>
      </c>
      <c r="J246"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246"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246"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246"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246"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LOW</v>
      </c>
      <c r="O246"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row>
    <row r="247" spans="1:15" x14ac:dyDescent="0.2">
      <c r="A247" s="63">
        <v>206</v>
      </c>
      <c r="B247" s="20" t="str">
        <f>'Compound Alert'!B112</f>
        <v>Kuwait</v>
      </c>
      <c r="C247" s="20" t="str">
        <f>'Compound Alert'!C112</f>
        <v>KWT</v>
      </c>
      <c r="D247" s="20" t="str">
        <f>'Compound Alert'!D112</f>
        <v>MEA           Middle East &amp; North Africa</v>
      </c>
      <c r="E247" s="20" t="str">
        <f>'Compound Alert'!E112</f>
        <v>NA</v>
      </c>
      <c r="F247" s="217">
        <f ca="1">'Compound Alert'!F112</f>
        <v>107</v>
      </c>
      <c r="G247" s="22">
        <f ca="1">IF($B$8="Overall Alert",'Compound Alert'!G112,IF($B$8="Underlying Vulnerability",'Compound Alert'!J112,IF($B$8="Emerging Threat",'Compound Alert'!M112)))</f>
        <v>0</v>
      </c>
      <c r="H247" s="23">
        <f ca="1">IF($B$8="Overall Alert",'Compound Alert'!H112,IF($B$8="Underlying Vulnerability",'Compound Alert'!K112,IF($B$8="Emerging Threat",'Compound Alert'!N112)))</f>
        <v>0</v>
      </c>
      <c r="I247" s="50">
        <f ca="1">ROUNDDOWN(G247,0)</f>
        <v>0</v>
      </c>
      <c r="J247"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247"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247"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LOW</v>
      </c>
      <c r="M247"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247"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247"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row>
    <row r="248" spans="1:15" x14ac:dyDescent="0.2">
      <c r="A248" s="63">
        <v>207</v>
      </c>
      <c r="B248" s="20" t="str">
        <f>'Compound Alert'!B118</f>
        <v>Liechtenstein</v>
      </c>
      <c r="C248" s="20" t="str">
        <f>'Compound Alert'!C118</f>
        <v>LIE</v>
      </c>
      <c r="D248" s="20" t="str">
        <f>'Compound Alert'!D118</f>
        <v>ECS           Europe &amp; Central Asia</v>
      </c>
      <c r="E248" s="20" t="str">
        <f>'Compound Alert'!E118</f>
        <v>NA</v>
      </c>
      <c r="F248" s="217">
        <f ca="1">'Compound Alert'!F118</f>
        <v>113</v>
      </c>
      <c r="G248" s="22">
        <f ca="1">IF($B$8="Overall Alert",'Compound Alert'!G118,IF($B$8="Underlying Vulnerability",'Compound Alert'!J118,IF($B$8="Emerging Threat",'Compound Alert'!M118)))</f>
        <v>0</v>
      </c>
      <c r="H248" s="23">
        <f ca="1">IF($B$8="Overall Alert",'Compound Alert'!H118,IF($B$8="Underlying Vulnerability",'Compound Alert'!K118,IF($B$8="Emerging Threat",'Compound Alert'!N118)))</f>
        <v>0</v>
      </c>
      <c r="I248" s="50">
        <f ca="1">ROUNDDOWN(G248,0)</f>
        <v>0</v>
      </c>
      <c r="J248"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48" s="25" t="e">
        <f ca="1">IF(
   $B$8="Overall Alert",IF(
      'Compound Alert'!S118 &gt;= 7, "HIGH",IF(
         'Compound Alert'!S118 &gt;= 5, "MED","LOW")), IF(
            $B$8="Underlying Vulnerability", IF(
               'Compound Alert'!Z118 &gt;= 10, "HIGH",IF(
                  'Compound Alert'!Z118 &gt;= 7, "MED","LOW")),IF(
                     $B$8="Emerging Threat", IF(
                        'Compound Alert'!AG118 &gt;= 10, "HIGH",IF(
                            'Compound Alert'!AG118 &gt;= 7, "MED","LOW")))))</f>
        <v>#N/A</v>
      </c>
      <c r="L248"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48"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48"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48"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row>
    <row r="249" spans="1:15" x14ac:dyDescent="0.2">
      <c r="A249" s="63">
        <v>208</v>
      </c>
      <c r="B249" s="20" t="str">
        <f>'Compound Alert'!B121</f>
        <v>Lithuania</v>
      </c>
      <c r="C249" s="20" t="str">
        <f>'Compound Alert'!C121</f>
        <v>LTU</v>
      </c>
      <c r="D249" s="20" t="str">
        <f>'Compound Alert'!D121</f>
        <v>ECS           Europe &amp; Central Asia</v>
      </c>
      <c r="E249" s="20" t="str">
        <f>'Compound Alert'!E121</f>
        <v>NA</v>
      </c>
      <c r="F249" s="217">
        <f ca="1">'Compound Alert'!F121</f>
        <v>116</v>
      </c>
      <c r="G249" s="22">
        <f ca="1">IF($B$8="Overall Alert",'Compound Alert'!G121,IF($B$8="Underlying Vulnerability",'Compound Alert'!J121,IF($B$8="Emerging Threat",'Compound Alert'!M121)))</f>
        <v>0</v>
      </c>
      <c r="H249" s="23">
        <f ca="1">IF($B$8="Overall Alert",'Compound Alert'!H121,IF($B$8="Underlying Vulnerability",'Compound Alert'!K121,IF($B$8="Emerging Threat",'Compound Alert'!N121)))</f>
        <v>0</v>
      </c>
      <c r="I249" s="50">
        <f ca="1">ROUNDDOWN(G249,0)</f>
        <v>0</v>
      </c>
      <c r="J249"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49"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49"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49"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49"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49"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row>
    <row r="250" spans="1:15" x14ac:dyDescent="0.2">
      <c r="A250" s="63">
        <v>209</v>
      </c>
      <c r="B250" s="20" t="str">
        <f>'Compound Alert'!B123</f>
        <v>Latvia</v>
      </c>
      <c r="C250" s="20" t="str">
        <f>'Compound Alert'!C123</f>
        <v>LVA</v>
      </c>
      <c r="D250" s="20" t="str">
        <f>'Compound Alert'!D123</f>
        <v>ECS           Europe &amp; Central Asia</v>
      </c>
      <c r="E250" s="20" t="str">
        <f>'Compound Alert'!E123</f>
        <v>NA</v>
      </c>
      <c r="F250" s="217">
        <f ca="1">'Compound Alert'!F123</f>
        <v>118</v>
      </c>
      <c r="G250" s="22">
        <f ca="1">IF($B$8="Overall Alert",'Compound Alert'!G123,IF($B$8="Underlying Vulnerability",'Compound Alert'!J123,IF($B$8="Emerging Threat",'Compound Alert'!M123)))</f>
        <v>0</v>
      </c>
      <c r="H250" s="23">
        <f ca="1">IF($B$8="Overall Alert",'Compound Alert'!H123,IF($B$8="Underlying Vulnerability",'Compound Alert'!K123,IF($B$8="Emerging Threat",'Compound Alert'!N123)))</f>
        <v>0</v>
      </c>
      <c r="I250" s="50">
        <f ca="1">ROUNDDOWN(G250,0)</f>
        <v>0</v>
      </c>
      <c r="J250"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50"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50"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50"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50"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50"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row>
    <row r="251" spans="1:15" x14ac:dyDescent="0.2">
      <c r="A251" s="63">
        <v>210</v>
      </c>
      <c r="B251" s="20" t="str">
        <f>'Compound Alert'!B124</f>
        <v>Macao SAR, China</v>
      </c>
      <c r="C251" s="20" t="str">
        <f>'Compound Alert'!C124</f>
        <v>MAC</v>
      </c>
      <c r="D251" s="20" t="str">
        <f>'Compound Alert'!D124</f>
        <v>EAS           East Asia &amp; Pacific</v>
      </c>
      <c r="E251" s="20" t="str">
        <f>'Compound Alert'!E124</f>
        <v>NA</v>
      </c>
      <c r="F251" s="217">
        <f ca="1">'Compound Alert'!F124</f>
        <v>119</v>
      </c>
      <c r="G251" s="22">
        <f ca="1">IF($B$8="Overall Alert",'Compound Alert'!G124,IF($B$8="Underlying Vulnerability",'Compound Alert'!J124,IF($B$8="Emerging Threat",'Compound Alert'!M124)))</f>
        <v>0</v>
      </c>
      <c r="H251" s="23">
        <f ca="1">IF($B$8="Overall Alert",'Compound Alert'!H124,IF($B$8="Underlying Vulnerability",'Compound Alert'!K124,IF($B$8="Emerging Threat",'Compound Alert'!N124)))</f>
        <v>0</v>
      </c>
      <c r="I251" s="50">
        <f ca="1">ROUNDDOWN(G251,0)</f>
        <v>0</v>
      </c>
      <c r="J251"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51"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51" s="25" t="e">
        <f ca="1">IF(
   $B$8="Overall Alert",IF(
      'Compound Alert'!T124 &gt;= 7, "HIGH",IF(
         'Compound Alert'!T124 &gt;= 5, "MED","LOW")), IF(
            $B$8="Underlying Vulnerability", IF(
               'Compound Alert'!AA124 &gt;= 10, "HIGH",IF(
                  'Compound Alert'!AA124 &gt;= 7, "MED","LOW")),IF(
                     $B$8="Emerging Threat", IF(
                        'Compound Alert'!AH124 &gt;= 10, "HIGH",IF(
                            'Compound Alert'!AH124 &gt;= 7, "MED","LOW")))))</f>
        <v>#N/A</v>
      </c>
      <c r="M251" s="25" t="e">
        <f ca="1">IF(
   $B$8="Overall Alert",IF(
      'Compound Alert'!U124 &gt;= 7, "HIGH",IF(
         'Compound Alert'!U124 &gt;= 5, "MED","LOW")), IF(
            $B$8="Underlying Vulnerability", IF(
               'Compound Alert'!AB124 &gt;= 10, "HIGH",IF(
                  'Compound Alert'!AB124 &gt;= 7, "MED","LOW")),IF(
                     $B$8="Emerging Threat", IF(
                        'Compound Alert'!AI124 &gt;= 10, "HIGH",IF(
                            'Compound Alert'!AI124 &gt;= 7, "MED","LOW")))))</f>
        <v>#N/A</v>
      </c>
      <c r="N251"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51"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row>
    <row r="252" spans="1:15" x14ac:dyDescent="0.2">
      <c r="A252" s="63">
        <v>211</v>
      </c>
      <c r="B252" s="20" t="str">
        <f>'Compound Alert'!B127</f>
        <v>Monaco</v>
      </c>
      <c r="C252" s="20" t="str">
        <f>'Compound Alert'!C127</f>
        <v>MCO</v>
      </c>
      <c r="D252" s="20" t="str">
        <f>'Compound Alert'!D127</f>
        <v>ECS           Europe &amp; Central Asia</v>
      </c>
      <c r="E252" s="20" t="str">
        <f>'Compound Alert'!E127</f>
        <v>NA</v>
      </c>
      <c r="F252" s="217">
        <f ca="1">'Compound Alert'!F127</f>
        <v>122</v>
      </c>
      <c r="G252" s="22">
        <f ca="1">IF($B$8="Overall Alert",'Compound Alert'!G127,IF($B$8="Underlying Vulnerability",'Compound Alert'!J127,IF($B$8="Emerging Threat",'Compound Alert'!M127)))</f>
        <v>0</v>
      </c>
      <c r="H252" s="23">
        <f ca="1">IF($B$8="Overall Alert",'Compound Alert'!H127,IF($B$8="Underlying Vulnerability",'Compound Alert'!K127,IF($B$8="Emerging Threat",'Compound Alert'!N127)))</f>
        <v>0</v>
      </c>
      <c r="I252" s="50">
        <f ca="1">ROUNDDOWN(G252,0)</f>
        <v>0</v>
      </c>
      <c r="J252"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52" s="25" t="e">
        <f ca="1">IF(
   $B$8="Overall Alert",IF(
      'Compound Alert'!S127 &gt;= 7, "HIGH",IF(
         'Compound Alert'!S127 &gt;= 5, "MED","LOW")), IF(
            $B$8="Underlying Vulnerability", IF(
               'Compound Alert'!Z127 &gt;= 10, "HIGH",IF(
                  'Compound Alert'!Z127 &gt;= 7, "MED","LOW")),IF(
                     $B$8="Emerging Threat", IF(
                        'Compound Alert'!AG127 &gt;= 10, "HIGH",IF(
                            'Compound Alert'!AG127 &gt;= 7, "MED","LOW")))))</f>
        <v>#N/A</v>
      </c>
      <c r="L252" s="25" t="e">
        <f ca="1">IF(
   $B$8="Overall Alert",IF(
      'Compound Alert'!T127 &gt;= 7, "HIGH",IF(
         'Compound Alert'!T127 &gt;= 5, "MED","LOW")), IF(
            $B$8="Underlying Vulnerability", IF(
               'Compound Alert'!AA127 &gt;= 10, "HIGH",IF(
                  'Compound Alert'!AA127 &gt;= 7, "MED","LOW")),IF(
                     $B$8="Emerging Threat", IF(
                        'Compound Alert'!AH127 &gt;= 10, "HIGH",IF(
                            'Compound Alert'!AH127 &gt;= 7, "MED","LOW")))))</f>
        <v>#N/A</v>
      </c>
      <c r="M252" s="25" t="e">
        <f ca="1">IF(
   $B$8="Overall Alert",IF(
      'Compound Alert'!U127 &gt;= 7, "HIGH",IF(
         'Compound Alert'!U127 &gt;= 5, "MED","LOW")), IF(
            $B$8="Underlying Vulnerability", IF(
               'Compound Alert'!AB127 &gt;= 10, "HIGH",IF(
                  'Compound Alert'!AB127 &gt;= 7, "MED","LOW")),IF(
                     $B$8="Emerging Threat", IF(
                        'Compound Alert'!AI127 &gt;= 10, "HIGH",IF(
                            'Compound Alert'!AI127 &gt;= 7, "MED","LOW")))))</f>
        <v>#N/A</v>
      </c>
      <c r="N252"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52"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row>
    <row r="253" spans="1:15" x14ac:dyDescent="0.2">
      <c r="A253" s="63">
        <v>212</v>
      </c>
      <c r="B253" s="20" t="str">
        <f>'Compound Alert'!B135</f>
        <v>Malta</v>
      </c>
      <c r="C253" s="20" t="str">
        <f>'Compound Alert'!C135</f>
        <v>MLT</v>
      </c>
      <c r="D253" s="20" t="str">
        <f>'Compound Alert'!D135</f>
        <v>MEA           Middle East &amp; North Africa</v>
      </c>
      <c r="E253" s="20" t="str">
        <f>'Compound Alert'!E135</f>
        <v>NA</v>
      </c>
      <c r="F253" s="217">
        <f ca="1">'Compound Alert'!F135</f>
        <v>130</v>
      </c>
      <c r="G253" s="22">
        <f ca="1">IF($B$8="Overall Alert",'Compound Alert'!G135,IF($B$8="Underlying Vulnerability",'Compound Alert'!J135,IF($B$8="Emerging Threat",'Compound Alert'!M135)))</f>
        <v>0</v>
      </c>
      <c r="H253" s="23">
        <f ca="1">IF($B$8="Overall Alert",'Compound Alert'!H135,IF($B$8="Underlying Vulnerability",'Compound Alert'!K135,IF($B$8="Emerging Threat",'Compound Alert'!N135)))</f>
        <v>0</v>
      </c>
      <c r="I253" s="50">
        <f ca="1">ROUNDDOWN(G253,0)</f>
        <v>0</v>
      </c>
      <c r="J253"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53"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53"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53"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53"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53"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row>
    <row r="254" spans="1:15" x14ac:dyDescent="0.2">
      <c r="A254" s="63">
        <v>213</v>
      </c>
      <c r="B254" s="20" t="str">
        <f>'Compound Alert'!B139</f>
        <v>Northern Mariana Islands</v>
      </c>
      <c r="C254" s="20" t="str">
        <f>'Compound Alert'!C139</f>
        <v>MNP</v>
      </c>
      <c r="D254" s="20" t="str">
        <f>'Compound Alert'!D139</f>
        <v>EAS           East Asia &amp; Pacific</v>
      </c>
      <c r="E254" s="20" t="str">
        <f>'Compound Alert'!E139</f>
        <v>NA</v>
      </c>
      <c r="F254" s="217">
        <f ca="1">'Compound Alert'!F139</f>
        <v>134</v>
      </c>
      <c r="G254" s="22">
        <f ca="1">IF($B$8="Overall Alert",'Compound Alert'!G139,IF($B$8="Underlying Vulnerability",'Compound Alert'!J139,IF($B$8="Emerging Threat",'Compound Alert'!M139)))</f>
        <v>0</v>
      </c>
      <c r="H254" s="23">
        <f ca="1">IF($B$8="Overall Alert",'Compound Alert'!H139,IF($B$8="Underlying Vulnerability",'Compound Alert'!K139,IF($B$8="Emerging Threat",'Compound Alert'!N139)))</f>
        <v>0</v>
      </c>
      <c r="I254" s="50">
        <f ca="1">ROUNDDOWN(G254,0)</f>
        <v>0</v>
      </c>
      <c r="J254"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254" s="25" t="e">
        <f ca="1">IF(
   $B$8="Overall Alert",IF(
      'Compound Alert'!S139 &gt;= 7, "HIGH",IF(
         'Compound Alert'!S139 &gt;= 5, "MED","LOW")), IF(
            $B$8="Underlying Vulnerability", IF(
               'Compound Alert'!Z139 &gt;= 10, "HIGH",IF(
                  'Compound Alert'!Z139 &gt;= 7, "MED","LOW")),IF(
                     $B$8="Emerging Threat", IF(
                        'Compound Alert'!AG139 &gt;= 10, "HIGH",IF(
                            'Compound Alert'!AG139 &gt;= 7, "MED","LOW")))))</f>
        <v>#N/A</v>
      </c>
      <c r="L254" s="25" t="e">
        <f ca="1">IF(
   $B$8="Overall Alert",IF(
      'Compound Alert'!T139 &gt;= 7, "HIGH",IF(
         'Compound Alert'!T139 &gt;= 5, "MED","LOW")), IF(
            $B$8="Underlying Vulnerability", IF(
               'Compound Alert'!AA139 &gt;= 10, "HIGH",IF(
                  'Compound Alert'!AA139 &gt;= 7, "MED","LOW")),IF(
                     $B$8="Emerging Threat", IF(
                        'Compound Alert'!AH139 &gt;= 10, "HIGH",IF(
                            'Compound Alert'!AH139 &gt;= 7, "MED","LOW")))))</f>
        <v>#N/A</v>
      </c>
      <c r="M254" s="25" t="e">
        <f ca="1">IF(
   $B$8="Overall Alert",IF(
      'Compound Alert'!U139 &gt;= 7, "HIGH",IF(
         'Compound Alert'!U139 &gt;= 5, "MED","LOW")), IF(
            $B$8="Underlying Vulnerability", IF(
               'Compound Alert'!AB139 &gt;= 10, "HIGH",IF(
                  'Compound Alert'!AB139 &gt;= 7, "MED","LOW")),IF(
                     $B$8="Emerging Threat", IF(
                        'Compound Alert'!AI139 &gt;= 10, "HIGH",IF(
                            'Compound Alert'!AI139 &gt;= 7, "MED","LOW")))))</f>
        <v>#N/A</v>
      </c>
      <c r="N254"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LOW</v>
      </c>
      <c r="O254"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row>
    <row r="255" spans="1:15" x14ac:dyDescent="0.2">
      <c r="A255" s="63">
        <v>214</v>
      </c>
      <c r="B255" s="20" t="str">
        <f>'Compound Alert'!B150</f>
        <v>Netherlands</v>
      </c>
      <c r="C255" s="20" t="str">
        <f>'Compound Alert'!C150</f>
        <v>NLD</v>
      </c>
      <c r="D255" s="20" t="str">
        <f>'Compound Alert'!D150</f>
        <v>ECS           Europe &amp; Central Asia</v>
      </c>
      <c r="E255" s="20" t="str">
        <f>'Compound Alert'!E150</f>
        <v>NA</v>
      </c>
      <c r="F255" s="217">
        <f ca="1">'Compound Alert'!F150</f>
        <v>145</v>
      </c>
      <c r="G255" s="22">
        <f ca="1">IF($B$8="Overall Alert",'Compound Alert'!G150,IF($B$8="Underlying Vulnerability",'Compound Alert'!J150,IF($B$8="Emerging Threat",'Compound Alert'!M150)))</f>
        <v>0</v>
      </c>
      <c r="H255" s="23">
        <f ca="1">IF($B$8="Overall Alert",'Compound Alert'!H150,IF($B$8="Underlying Vulnerability",'Compound Alert'!K150,IF($B$8="Emerging Threat",'Compound Alert'!N150)))</f>
        <v>0</v>
      </c>
      <c r="I255" s="50">
        <f ca="1">ROUNDDOWN(G255,0)</f>
        <v>0</v>
      </c>
      <c r="J255"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55"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55"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55"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55"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55"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row>
    <row r="256" spans="1:15" x14ac:dyDescent="0.2">
      <c r="A256" s="63">
        <v>215</v>
      </c>
      <c r="B256" s="20" t="str">
        <f>'Compound Alert'!B169</f>
        <v>Qatar</v>
      </c>
      <c r="C256" s="20" t="str">
        <f>'Compound Alert'!C169</f>
        <v>QAT</v>
      </c>
      <c r="D256" s="20" t="str">
        <f>'Compound Alert'!D169</f>
        <v>MEA           Middle East &amp; North Africa</v>
      </c>
      <c r="E256" s="20" t="str">
        <f>'Compound Alert'!E169</f>
        <v>NA</v>
      </c>
      <c r="F256" s="217">
        <f ca="1">'Compound Alert'!F169</f>
        <v>164</v>
      </c>
      <c r="G256" s="22">
        <f ca="1">IF($B$8="Overall Alert",'Compound Alert'!G169,IF($B$8="Underlying Vulnerability",'Compound Alert'!J169,IF($B$8="Emerging Threat",'Compound Alert'!M169)))</f>
        <v>0</v>
      </c>
      <c r="H256" s="23">
        <f ca="1">IF($B$8="Overall Alert",'Compound Alert'!H169,IF($B$8="Underlying Vulnerability",'Compound Alert'!K169,IF($B$8="Emerging Threat",'Compound Alert'!N169)))</f>
        <v>0</v>
      </c>
      <c r="I256" s="50">
        <f ca="1">ROUNDDOWN(G256,0)</f>
        <v>0</v>
      </c>
      <c r="J256"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56"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56"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56"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56"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56"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57" spans="1:15" x14ac:dyDescent="0.2">
      <c r="A257" s="63">
        <v>216</v>
      </c>
      <c r="B257" s="20" t="str">
        <f>'Compound Alert'!B180</f>
        <v>San Marino</v>
      </c>
      <c r="C257" s="20" t="str">
        <f>'Compound Alert'!C180</f>
        <v>SMR</v>
      </c>
      <c r="D257" s="20" t="str">
        <f>'Compound Alert'!D180</f>
        <v>ECS           Europe &amp; Central Asia</v>
      </c>
      <c r="E257" s="20" t="str">
        <f>'Compound Alert'!E180</f>
        <v>NA</v>
      </c>
      <c r="F257" s="217">
        <f ca="1">'Compound Alert'!F180</f>
        <v>175</v>
      </c>
      <c r="G257" s="22">
        <f ca="1">IF($B$8="Overall Alert",'Compound Alert'!G180,IF($B$8="Underlying Vulnerability",'Compound Alert'!J180,IF($B$8="Emerging Threat",'Compound Alert'!M180)))</f>
        <v>0</v>
      </c>
      <c r="H257" s="23">
        <f ca="1">IF($B$8="Overall Alert",'Compound Alert'!H180,IF($B$8="Underlying Vulnerability",'Compound Alert'!K180,IF($B$8="Emerging Threat",'Compound Alert'!N180)))</f>
        <v>0</v>
      </c>
      <c r="I257" s="50">
        <f ca="1">ROUNDDOWN(G257,0)</f>
        <v>0</v>
      </c>
      <c r="J257"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257" s="25" t="e">
        <f ca="1">IF(
   $B$8="Overall Alert",IF(
      'Compound Alert'!S180 &gt;= 7, "HIGH",IF(
         'Compound Alert'!S180 &gt;= 5, "MED","LOW")), IF(
            $B$8="Underlying Vulnerability", IF(
               'Compound Alert'!Z180 &gt;= 10, "HIGH",IF(
                  'Compound Alert'!Z180 &gt;= 7, "MED","LOW")),IF(
                     $B$8="Emerging Threat", IF(
                        'Compound Alert'!AG180 &gt;= 10, "HIGH",IF(
                            'Compound Alert'!AG180 &gt;= 7, "MED","LOW")))))</f>
        <v>#N/A</v>
      </c>
      <c r="L257" s="25" t="e">
        <f ca="1">IF(
   $B$8="Overall Alert",IF(
      'Compound Alert'!T180 &gt;= 7, "HIGH",IF(
         'Compound Alert'!T180 &gt;= 5, "MED","LOW")), IF(
            $B$8="Underlying Vulnerability", IF(
               'Compound Alert'!AA180 &gt;= 10, "HIGH",IF(
                  'Compound Alert'!AA180 &gt;= 7, "MED","LOW")),IF(
                     $B$8="Emerging Threat", IF(
                        'Compound Alert'!AH180 &gt;= 10, "HIGH",IF(
                            'Compound Alert'!AH180 &gt;= 7, "MED","LOW")))))</f>
        <v>#N/A</v>
      </c>
      <c r="M257" s="25" t="e">
        <f ca="1">IF(
   $B$8="Overall Alert",IF(
      'Compound Alert'!U180 &gt;= 7, "HIGH",IF(
         'Compound Alert'!U180 &gt;= 5, "MED","LOW")), IF(
            $B$8="Underlying Vulnerability", IF(
               'Compound Alert'!AB180 &gt;= 10, "HIGH",IF(
                  'Compound Alert'!AB180 &gt;= 7, "MED","LOW")),IF(
                     $B$8="Emerging Threat", IF(
                        'Compound Alert'!AI180 &gt;= 10, "HIGH",IF(
                            'Compound Alert'!AI180 &gt;= 7, "MED","LOW")))))</f>
        <v>#N/A</v>
      </c>
      <c r="N257"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257"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row>
    <row r="258" spans="1:15" x14ac:dyDescent="0.2">
      <c r="A258" s="63">
        <v>217</v>
      </c>
      <c r="B258" s="20" t="str">
        <f>'Compound Alert'!B188</f>
        <v>Sweden</v>
      </c>
      <c r="C258" s="20" t="str">
        <f>'Compound Alert'!C188</f>
        <v>SWE</v>
      </c>
      <c r="D258" s="20" t="str">
        <f>'Compound Alert'!D188</f>
        <v>ECS           Europe &amp; Central Asia</v>
      </c>
      <c r="E258" s="20" t="str">
        <f>'Compound Alert'!E188</f>
        <v>NA</v>
      </c>
      <c r="F258" s="217">
        <f ca="1">'Compound Alert'!F188</f>
        <v>183</v>
      </c>
      <c r="G258" s="22">
        <f ca="1">IF($B$8="Overall Alert",'Compound Alert'!G188,IF($B$8="Underlying Vulnerability",'Compound Alert'!J188,IF($B$8="Emerging Threat",'Compound Alert'!M188)))</f>
        <v>0</v>
      </c>
      <c r="H258" s="23">
        <f ca="1">IF($B$8="Overall Alert",'Compound Alert'!H188,IF($B$8="Underlying Vulnerability",'Compound Alert'!K188,IF($B$8="Emerging Threat",'Compound Alert'!N188)))</f>
        <v>0</v>
      </c>
      <c r="I258" s="50">
        <f ca="1">ROUNDDOWN(G258,0)</f>
        <v>0</v>
      </c>
      <c r="J258"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258"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258"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LOW</v>
      </c>
      <c r="M258"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258"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258"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row>
    <row r="259" spans="1:15" x14ac:dyDescent="0.2">
      <c r="A259" s="63">
        <v>218</v>
      </c>
      <c r="B259" s="20" t="str">
        <f>'Compound Alert'!B190</f>
        <v>Sint Maarten (Dutch part)</v>
      </c>
      <c r="C259" s="20" t="str">
        <f>'Compound Alert'!C190</f>
        <v>SXM</v>
      </c>
      <c r="D259" s="20" t="str">
        <f>'Compound Alert'!D190</f>
        <v>LCN           Latin America &amp; Caribbean</v>
      </c>
      <c r="E259" s="20" t="str">
        <f>'Compound Alert'!E190</f>
        <v>NA</v>
      </c>
      <c r="F259" s="217">
        <f ca="1">'Compound Alert'!F190</f>
        <v>185</v>
      </c>
      <c r="G259" s="22">
        <f ca="1">IF($B$8="Overall Alert",'Compound Alert'!G190,IF($B$8="Underlying Vulnerability",'Compound Alert'!J190,IF($B$8="Emerging Threat",'Compound Alert'!M190)))</f>
        <v>0</v>
      </c>
      <c r="H259" s="23">
        <f ca="1">IF($B$8="Overall Alert",'Compound Alert'!H190,IF($B$8="Underlying Vulnerability",'Compound Alert'!K190,IF($B$8="Emerging Threat",'Compound Alert'!N190)))</f>
        <v>0</v>
      </c>
      <c r="I259" s="50">
        <f ca="1">ROUNDDOWN(G259,0)</f>
        <v>0</v>
      </c>
      <c r="J259"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59" s="25" t="e">
        <f ca="1">IF(
   $B$8="Overall Alert",IF(
      'Compound Alert'!S190 &gt;= 7, "HIGH",IF(
         'Compound Alert'!S190 &gt;= 5, "MED","LOW")), IF(
            $B$8="Underlying Vulnerability", IF(
               'Compound Alert'!Z190 &gt;= 10, "HIGH",IF(
                  'Compound Alert'!Z190 &gt;= 7, "MED","LOW")),IF(
                     $B$8="Emerging Threat", IF(
                        'Compound Alert'!AG190 &gt;= 10, "HIGH",IF(
                            'Compound Alert'!AG190 &gt;= 7, "MED","LOW")))))</f>
        <v>#N/A</v>
      </c>
      <c r="L259" s="25" t="e">
        <f ca="1">IF(
   $B$8="Overall Alert",IF(
      'Compound Alert'!T190 &gt;= 7, "HIGH",IF(
         'Compound Alert'!T190 &gt;= 5, "MED","LOW")), IF(
            $B$8="Underlying Vulnerability", IF(
               'Compound Alert'!AA190 &gt;= 10, "HIGH",IF(
                  'Compound Alert'!AA190 &gt;= 7, "MED","LOW")),IF(
                     $B$8="Emerging Threat", IF(
                        'Compound Alert'!AH190 &gt;= 10, "HIGH",IF(
                            'Compound Alert'!AH190 &gt;= 7, "MED","LOW")))))</f>
        <v>#N/A</v>
      </c>
      <c r="M259" s="25" t="e">
        <f ca="1">IF(
   $B$8="Overall Alert",IF(
      'Compound Alert'!U190 &gt;= 7, "HIGH",IF(
         'Compound Alert'!U190 &gt;= 5, "MED","LOW")), IF(
            $B$8="Underlying Vulnerability", IF(
               'Compound Alert'!AB190 &gt;= 10, "HIGH",IF(
                  'Compound Alert'!AB190 &gt;= 7, "MED","LOW")),IF(
                     $B$8="Emerging Threat", IF(
                        'Compound Alert'!AI190 &gt;= 10, "HIGH",IF(
                            'Compound Alert'!AI190 &gt;= 7, "MED","LOW")))))</f>
        <v>#N/A</v>
      </c>
      <c r="N259"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59"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69" spans="1:15" x14ac:dyDescent="0.2">
      <c r="B269" s="28" t="s">
        <v>463</v>
      </c>
      <c r="G269" s="29" t="s">
        <v>464</v>
      </c>
    </row>
    <row r="270" spans="1:15" x14ac:dyDescent="0.2">
      <c r="B270" s="28">
        <v>0</v>
      </c>
      <c r="G270" s="29">
        <f t="shared" ref="G270:G276" ca="1" si="0">COUNTIFS($G$42:$G$259,"&gt;="&amp;B270,$G$42:$G$259,"&lt;"&amp;B271)</f>
        <v>123</v>
      </c>
    </row>
    <row r="271" spans="1:15" x14ac:dyDescent="0.2">
      <c r="B271" s="28">
        <v>1</v>
      </c>
      <c r="G271" s="29">
        <f t="shared" ca="1" si="0"/>
        <v>47</v>
      </c>
    </row>
    <row r="272" spans="1:15" x14ac:dyDescent="0.2">
      <c r="B272" s="28">
        <v>2</v>
      </c>
      <c r="G272" s="29">
        <f t="shared" ca="1" si="0"/>
        <v>26</v>
      </c>
    </row>
    <row r="273" spans="2:7" x14ac:dyDescent="0.2">
      <c r="B273" s="28">
        <v>3</v>
      </c>
      <c r="G273" s="29">
        <f t="shared" ca="1" si="0"/>
        <v>11</v>
      </c>
    </row>
    <row r="274" spans="2:7" x14ac:dyDescent="0.2">
      <c r="B274" s="28">
        <v>4</v>
      </c>
      <c r="G274" s="29">
        <f t="shared" ca="1" si="0"/>
        <v>8</v>
      </c>
    </row>
    <row r="275" spans="2:7" x14ac:dyDescent="0.2">
      <c r="B275" s="28">
        <v>5</v>
      </c>
      <c r="G275" s="29">
        <f t="shared" ca="1" si="0"/>
        <v>3</v>
      </c>
    </row>
    <row r="276" spans="2:7" x14ac:dyDescent="0.2">
      <c r="B276" s="28">
        <v>6</v>
      </c>
      <c r="G276" s="29">
        <f t="shared" ca="1" si="0"/>
        <v>0</v>
      </c>
    </row>
    <row r="277" spans="2:7" x14ac:dyDescent="0.2">
      <c r="B277" s="28">
        <v>7</v>
      </c>
    </row>
  </sheetData>
  <autoFilter ref="B41:O231" xr:uid="{AF15D802-11A7-724C-8F3F-C2A98827DA09}">
    <sortState xmlns:xlrd2="http://schemas.microsoft.com/office/spreadsheetml/2017/richdata2" ref="B42:O259">
      <sortCondition descending="1" ref="G41:G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23" priority="3">
      <formula>J42=""</formula>
    </cfRule>
    <cfRule type="containsText" dxfId="322" priority="4" operator="containsText" text="LOW">
      <formula>NOT(ISERROR(SEARCH("LOW",J42)))</formula>
    </cfRule>
    <cfRule type="containsText" dxfId="321" priority="5" operator="containsText" text="MED">
      <formula>NOT(ISERROR(SEARCH("MED",J42)))</formula>
    </cfRule>
    <cfRule type="containsText" dxfId="320" priority="6" operator="containsText" text="HIGH">
      <formula>NOT(ISERROR(SEARCH("HIGH",J42)))</formula>
    </cfRule>
  </conditionalFormatting>
  <conditionalFormatting sqref="J41:P41 P42:P231">
    <cfRule type="expression" dxfId="319" priority="14">
      <formula>J41=""</formula>
    </cfRule>
    <cfRule type="containsText" dxfId="318" priority="15" operator="containsText" text="LOW">
      <formula>NOT(ISERROR(SEARCH("LOW",J41)))</formula>
    </cfRule>
    <cfRule type="containsText" dxfId="317" priority="16" operator="containsText" text="MED">
      <formula>NOT(ISERROR(SEARCH("MED",J41)))</formula>
    </cfRule>
    <cfRule type="containsText" dxfId="316" priority="17" operator="containsText" text="HIGH">
      <formula>NOT(ISERROR(SEARCH("HIGH",J41)))</formula>
    </cfRule>
  </conditionalFormatting>
  <conditionalFormatting sqref="Q41:R231">
    <cfRule type="expression" dxfId="315" priority="20">
      <formula>Q41=""</formula>
    </cfRule>
    <cfRule type="cellIs" dxfId="314" priority="21" operator="between">
      <formula>0</formula>
      <formula>0.332</formula>
    </cfRule>
    <cfRule type="cellIs" dxfId="313" priority="22" operator="between">
      <formula>0.333333333333333</formula>
      <formula>0.665</formula>
    </cfRule>
    <cfRule type="cellIs" dxfId="312"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7"/>
  <sheetViews>
    <sheetView topLeftCell="A2" workbookViewId="0">
      <selection activeCell="H36" sqref="H36"/>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8.140625" style="73" bestFit="1" customWidth="1"/>
    <col min="6" max="6" width="22.42578125" style="75" bestFit="1" customWidth="1"/>
    <col min="7" max="7" width="8.140625" style="75" bestFit="1" customWidth="1"/>
    <col min="8" max="8" width="12" style="236" bestFit="1" customWidth="1"/>
    <col min="9" max="9" width="9.5703125" style="233" hidden="1" customWidth="1"/>
    <col min="10" max="10" width="9" style="234" hidden="1" customWidth="1"/>
    <col min="11" max="11" width="30.28515625" style="78" hidden="1" customWidth="1"/>
    <col min="12" max="12" width="37.42578125" style="78" hidden="1" customWidth="1"/>
    <col min="13" max="13" width="8.5703125" style="76" hidden="1" customWidth="1"/>
    <col min="14" max="14" width="21.85546875" style="78" hidden="1" customWidth="1"/>
    <col min="15" max="15" width="18.85546875" style="78" hidden="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7" t="s">
        <v>416</v>
      </c>
      <c r="J2" s="276" t="s">
        <v>421</v>
      </c>
      <c r="K2" s="276"/>
      <c r="L2" s="276"/>
      <c r="M2" s="276"/>
    </row>
    <row r="3" spans="2:18" ht="16" customHeight="1" x14ac:dyDescent="0.2">
      <c r="B3" s="96" t="s">
        <v>415</v>
      </c>
      <c r="I3" s="277"/>
      <c r="J3" s="276"/>
      <c r="K3" s="276"/>
      <c r="L3" s="276"/>
      <c r="M3" s="276"/>
    </row>
    <row r="4" spans="2:18" x14ac:dyDescent="0.2">
      <c r="B4" s="31"/>
      <c r="I4" s="277"/>
      <c r="J4" s="276"/>
      <c r="K4" s="276"/>
      <c r="L4" s="276"/>
      <c r="M4" s="276"/>
    </row>
    <row r="5" spans="2:18" x14ac:dyDescent="0.2">
      <c r="I5" s="75"/>
      <c r="J5" s="78"/>
    </row>
    <row r="6" spans="2:18" ht="18" customHeight="1" thickBot="1" x14ac:dyDescent="0.25">
      <c r="I6" s="275" t="s">
        <v>411</v>
      </c>
      <c r="J6" s="275"/>
      <c r="K6" s="223"/>
      <c r="L6" s="223"/>
    </row>
    <row r="7" spans="2:18" ht="18" thickBot="1" x14ac:dyDescent="0.25">
      <c r="B7" s="225" t="s">
        <v>542</v>
      </c>
      <c r="C7" s="74" t="s">
        <v>543</v>
      </c>
      <c r="D7" s="235" t="s">
        <v>544</v>
      </c>
      <c r="E7" s="74" t="s">
        <v>545</v>
      </c>
      <c r="F7" s="74" t="s">
        <v>546</v>
      </c>
      <c r="G7" s="74" t="s">
        <v>547</v>
      </c>
      <c r="H7" s="237" t="s">
        <v>548</v>
      </c>
      <c r="I7" s="245" t="s">
        <v>549</v>
      </c>
      <c r="J7" s="245" t="s">
        <v>550</v>
      </c>
      <c r="K7" s="224" t="s">
        <v>551</v>
      </c>
      <c r="L7" s="224" t="s">
        <v>552</v>
      </c>
      <c r="M7" s="77" t="s">
        <v>640</v>
      </c>
      <c r="N7" s="77" t="s">
        <v>641</v>
      </c>
      <c r="O7" s="231" t="s">
        <v>642</v>
      </c>
      <c r="P7" s="237" t="s">
        <v>643</v>
      </c>
      <c r="Q7" s="237" t="s">
        <v>553</v>
      </c>
      <c r="R7" s="237" t="s">
        <v>554</v>
      </c>
    </row>
    <row r="8" spans="2:18" ht="17" x14ac:dyDescent="0.2">
      <c r="B8" s="226" t="s">
        <v>549</v>
      </c>
      <c r="C8" s="227" t="s">
        <v>379</v>
      </c>
      <c r="D8" s="227">
        <v>1</v>
      </c>
      <c r="E8" s="227" t="s">
        <v>555</v>
      </c>
      <c r="F8" s="228" t="s">
        <v>556</v>
      </c>
      <c r="G8" s="228" t="s">
        <v>648</v>
      </c>
      <c r="H8" s="238">
        <v>45117</v>
      </c>
      <c r="I8" s="230">
        <v>1</v>
      </c>
      <c r="J8" s="230"/>
      <c r="K8" s="222" t="s">
        <v>506</v>
      </c>
      <c r="L8" s="222" t="s">
        <v>557</v>
      </c>
      <c r="M8" s="222" t="b">
        <v>0</v>
      </c>
      <c r="N8" s="232" t="s">
        <v>644</v>
      </c>
      <c r="O8" s="232" t="s">
        <v>808</v>
      </c>
      <c r="P8" s="249" t="s">
        <v>645</v>
      </c>
      <c r="Q8" s="232" t="b">
        <v>0</v>
      </c>
      <c r="R8" s="232" t="b">
        <v>1</v>
      </c>
    </row>
    <row r="9" spans="2:18" ht="17" x14ac:dyDescent="0.2">
      <c r="B9" s="226" t="s">
        <v>549</v>
      </c>
      <c r="C9" s="227" t="s">
        <v>379</v>
      </c>
      <c r="D9" s="227">
        <v>34</v>
      </c>
      <c r="E9" s="227" t="s">
        <v>646</v>
      </c>
      <c r="F9" s="228" t="s">
        <v>647</v>
      </c>
      <c r="G9" s="228" t="s">
        <v>648</v>
      </c>
      <c r="H9" s="238">
        <v>45092</v>
      </c>
      <c r="I9" s="230">
        <v>1</v>
      </c>
      <c r="J9" s="230"/>
      <c r="K9" s="222" t="s">
        <v>625</v>
      </c>
      <c r="L9" s="222" t="s">
        <v>649</v>
      </c>
      <c r="M9" s="222" t="b">
        <v>0</v>
      </c>
      <c r="N9" s="232" t="s">
        <v>650</v>
      </c>
      <c r="O9" s="232" t="s">
        <v>809</v>
      </c>
      <c r="P9" s="249" t="s">
        <v>651</v>
      </c>
      <c r="Q9" s="232" t="b">
        <v>0</v>
      </c>
      <c r="R9" s="232" t="b">
        <v>1</v>
      </c>
    </row>
    <row r="10" spans="2:18" ht="17" x14ac:dyDescent="0.2">
      <c r="B10" s="226" t="s">
        <v>549</v>
      </c>
      <c r="C10" s="227" t="s">
        <v>372</v>
      </c>
      <c r="D10" s="227">
        <v>2</v>
      </c>
      <c r="E10" s="227" t="s">
        <v>558</v>
      </c>
      <c r="F10" s="228" t="s">
        <v>559</v>
      </c>
      <c r="G10" s="228" t="s">
        <v>560</v>
      </c>
      <c r="H10" s="238">
        <v>44428</v>
      </c>
      <c r="I10" s="230">
        <v>2</v>
      </c>
      <c r="J10" s="230"/>
      <c r="K10" s="222" t="s">
        <v>386</v>
      </c>
      <c r="L10" s="222" t="s">
        <v>561</v>
      </c>
      <c r="M10" s="222" t="b">
        <v>0</v>
      </c>
      <c r="N10" s="232" t="s">
        <v>562</v>
      </c>
      <c r="O10" s="232" t="s">
        <v>810</v>
      </c>
      <c r="P10" s="249" t="s">
        <v>652</v>
      </c>
      <c r="Q10" s="232" t="b">
        <v>1</v>
      </c>
      <c r="R10" s="232" t="b">
        <v>1</v>
      </c>
    </row>
    <row r="11" spans="2:18" ht="17" x14ac:dyDescent="0.2">
      <c r="B11" s="226" t="s">
        <v>549</v>
      </c>
      <c r="C11" s="227" t="s">
        <v>372</v>
      </c>
      <c r="D11" s="227">
        <v>42</v>
      </c>
      <c r="E11" s="227" t="s">
        <v>772</v>
      </c>
      <c r="F11" s="228" t="s">
        <v>567</v>
      </c>
      <c r="G11" s="228" t="s">
        <v>648</v>
      </c>
      <c r="H11" s="238">
        <v>44805</v>
      </c>
      <c r="I11" s="230">
        <v>1</v>
      </c>
      <c r="J11" s="230"/>
      <c r="K11" s="222" t="s">
        <v>770</v>
      </c>
      <c r="L11" s="222" t="s">
        <v>773</v>
      </c>
      <c r="M11" s="222" t="b">
        <v>0</v>
      </c>
      <c r="N11" s="232" t="s">
        <v>774</v>
      </c>
      <c r="O11" s="232" t="s">
        <v>811</v>
      </c>
      <c r="P11" s="249" t="s">
        <v>775</v>
      </c>
      <c r="Q11" s="232" t="b">
        <v>0</v>
      </c>
      <c r="R11" s="232" t="b">
        <v>1</v>
      </c>
    </row>
    <row r="12" spans="2:18" ht="34" x14ac:dyDescent="0.2">
      <c r="B12" s="226" t="s">
        <v>549</v>
      </c>
      <c r="C12" s="227" t="s">
        <v>371</v>
      </c>
      <c r="D12" s="227">
        <v>3</v>
      </c>
      <c r="E12" s="227" t="s">
        <v>563</v>
      </c>
      <c r="F12" s="228" t="s">
        <v>564</v>
      </c>
      <c r="G12" s="228" t="s">
        <v>648</v>
      </c>
      <c r="H12" s="238">
        <v>44546</v>
      </c>
      <c r="I12" s="230">
        <v>1</v>
      </c>
      <c r="J12" s="230"/>
      <c r="K12" s="222" t="s">
        <v>387</v>
      </c>
      <c r="L12" s="222" t="s">
        <v>565</v>
      </c>
      <c r="M12" s="222" t="b">
        <v>0</v>
      </c>
      <c r="N12" s="232" t="s">
        <v>653</v>
      </c>
      <c r="O12" s="232" t="s">
        <v>812</v>
      </c>
      <c r="P12" s="249" t="s">
        <v>654</v>
      </c>
      <c r="Q12" s="232" t="b">
        <v>0</v>
      </c>
      <c r="R12" s="232" t="b">
        <v>1</v>
      </c>
    </row>
    <row r="13" spans="2:18" ht="17" x14ac:dyDescent="0.2">
      <c r="B13" s="226" t="s">
        <v>549</v>
      </c>
      <c r="C13" s="227" t="s">
        <v>373</v>
      </c>
      <c r="D13" s="227">
        <v>5</v>
      </c>
      <c r="E13" s="227" t="s">
        <v>612</v>
      </c>
      <c r="F13" s="228" t="s">
        <v>567</v>
      </c>
      <c r="G13" s="228" t="s">
        <v>568</v>
      </c>
      <c r="H13" s="238">
        <v>45292</v>
      </c>
      <c r="I13" s="230">
        <v>2</v>
      </c>
      <c r="J13" s="230"/>
      <c r="K13" s="222" t="s">
        <v>388</v>
      </c>
      <c r="L13" s="222" t="s">
        <v>569</v>
      </c>
      <c r="M13" s="222" t="b">
        <v>0</v>
      </c>
      <c r="N13" s="232" t="s">
        <v>655</v>
      </c>
      <c r="O13" s="232" t="s">
        <v>813</v>
      </c>
      <c r="P13" s="249" t="s">
        <v>858</v>
      </c>
      <c r="Q13" s="232" t="b">
        <v>1</v>
      </c>
      <c r="R13" s="232" t="b">
        <v>1</v>
      </c>
    </row>
    <row r="14" spans="2:18" ht="17" x14ac:dyDescent="0.2">
      <c r="B14" s="226" t="s">
        <v>549</v>
      </c>
      <c r="C14" s="227" t="s">
        <v>373</v>
      </c>
      <c r="D14" s="227">
        <v>43</v>
      </c>
      <c r="E14" s="227" t="s">
        <v>776</v>
      </c>
      <c r="F14" s="228" t="s">
        <v>556</v>
      </c>
      <c r="G14" s="228" t="s">
        <v>588</v>
      </c>
      <c r="H14" s="238">
        <v>44882</v>
      </c>
      <c r="I14" s="230">
        <v>1</v>
      </c>
      <c r="J14" s="230">
        <v>1</v>
      </c>
      <c r="K14" s="222" t="s">
        <v>618</v>
      </c>
      <c r="L14" s="222" t="s">
        <v>619</v>
      </c>
      <c r="M14" s="222" t="b">
        <v>0</v>
      </c>
      <c r="N14" s="232" t="s">
        <v>678</v>
      </c>
      <c r="O14" s="232" t="s">
        <v>814</v>
      </c>
      <c r="P14" s="249" t="s">
        <v>679</v>
      </c>
      <c r="Q14" s="232" t="b">
        <v>0</v>
      </c>
      <c r="R14" s="232" t="b">
        <v>1</v>
      </c>
    </row>
    <row r="15" spans="2:18" ht="17" x14ac:dyDescent="0.2">
      <c r="B15" s="226" t="s">
        <v>549</v>
      </c>
      <c r="C15" s="227" t="s">
        <v>570</v>
      </c>
      <c r="D15" s="227">
        <v>6</v>
      </c>
      <c r="E15" s="227" t="s">
        <v>571</v>
      </c>
      <c r="F15" s="228" t="s">
        <v>566</v>
      </c>
      <c r="G15" s="228" t="s">
        <v>648</v>
      </c>
      <c r="H15" s="238">
        <v>45184</v>
      </c>
      <c r="I15" s="229">
        <v>1</v>
      </c>
      <c r="J15" s="230"/>
      <c r="K15" s="222" t="s">
        <v>389</v>
      </c>
      <c r="L15" s="222" t="s">
        <v>572</v>
      </c>
      <c r="M15" s="222" t="b">
        <v>0</v>
      </c>
      <c r="N15" s="232" t="s">
        <v>657</v>
      </c>
      <c r="O15" s="232" t="s">
        <v>815</v>
      </c>
      <c r="P15" s="249" t="s">
        <v>658</v>
      </c>
      <c r="Q15" s="232" t="b">
        <v>0</v>
      </c>
      <c r="R15" s="232" t="b">
        <v>1</v>
      </c>
    </row>
    <row r="16" spans="2:18" ht="17" x14ac:dyDescent="0.2">
      <c r="B16" s="226" t="s">
        <v>549</v>
      </c>
      <c r="C16" s="227" t="s">
        <v>390</v>
      </c>
      <c r="D16" s="227">
        <v>7</v>
      </c>
      <c r="E16" s="227" t="s">
        <v>573</v>
      </c>
      <c r="F16" s="228" t="s">
        <v>566</v>
      </c>
      <c r="G16" s="228" t="s">
        <v>648</v>
      </c>
      <c r="H16" s="238">
        <v>45184</v>
      </c>
      <c r="I16" s="229">
        <v>1</v>
      </c>
      <c r="J16" s="230"/>
      <c r="K16" s="222" t="s">
        <v>391</v>
      </c>
      <c r="L16" s="222" t="s">
        <v>574</v>
      </c>
      <c r="M16" s="222" t="b">
        <v>0</v>
      </c>
      <c r="N16" s="232" t="s">
        <v>659</v>
      </c>
      <c r="O16" s="232" t="s">
        <v>815</v>
      </c>
      <c r="P16" s="249" t="s">
        <v>658</v>
      </c>
      <c r="Q16" s="232" t="b">
        <v>0</v>
      </c>
      <c r="R16" s="232" t="b">
        <v>1</v>
      </c>
    </row>
    <row r="17" spans="2:18" ht="17" x14ac:dyDescent="0.2">
      <c r="B17" s="226" t="s">
        <v>575</v>
      </c>
      <c r="C17" s="227" t="s">
        <v>379</v>
      </c>
      <c r="D17" s="227">
        <v>8</v>
      </c>
      <c r="E17" s="227" t="s">
        <v>576</v>
      </c>
      <c r="F17" s="228" t="s">
        <v>577</v>
      </c>
      <c r="G17" s="228" t="s">
        <v>601</v>
      </c>
      <c r="H17" s="238">
        <v>45294</v>
      </c>
      <c r="I17" s="229"/>
      <c r="J17" s="230">
        <v>1</v>
      </c>
      <c r="K17" s="222" t="s">
        <v>413</v>
      </c>
      <c r="L17" s="222" t="s">
        <v>578</v>
      </c>
      <c r="M17" s="222" t="b">
        <v>1</v>
      </c>
      <c r="N17" s="232" t="s">
        <v>579</v>
      </c>
      <c r="O17" s="232" t="s">
        <v>816</v>
      </c>
      <c r="P17" s="249" t="s">
        <v>660</v>
      </c>
      <c r="Q17" s="232" t="b">
        <v>0</v>
      </c>
      <c r="R17" s="232" t="b">
        <v>1</v>
      </c>
    </row>
    <row r="18" spans="2:18" ht="17" x14ac:dyDescent="0.2">
      <c r="B18" s="226" t="s">
        <v>575</v>
      </c>
      <c r="C18" s="227" t="s">
        <v>379</v>
      </c>
      <c r="D18" s="227">
        <v>32</v>
      </c>
      <c r="E18" s="227" t="s">
        <v>580</v>
      </c>
      <c r="F18" s="228" t="s">
        <v>581</v>
      </c>
      <c r="G18" s="228" t="s">
        <v>560</v>
      </c>
      <c r="H18" s="238">
        <v>45294</v>
      </c>
      <c r="I18" s="229"/>
      <c r="J18" s="230">
        <v>1</v>
      </c>
      <c r="K18" s="222" t="s">
        <v>523</v>
      </c>
      <c r="L18" s="222" t="s">
        <v>582</v>
      </c>
      <c r="M18" s="222" t="b">
        <v>1</v>
      </c>
      <c r="N18" s="232" t="s">
        <v>817</v>
      </c>
      <c r="O18" s="232" t="s">
        <v>818</v>
      </c>
      <c r="P18" s="232" t="s">
        <v>859</v>
      </c>
      <c r="Q18" s="232" t="b">
        <v>0</v>
      </c>
      <c r="R18" s="232" t="b">
        <v>1</v>
      </c>
    </row>
    <row r="19" spans="2:18" ht="17" x14ac:dyDescent="0.2">
      <c r="B19" s="226" t="s">
        <v>575</v>
      </c>
      <c r="C19" s="227" t="s">
        <v>379</v>
      </c>
      <c r="D19" s="227">
        <v>36</v>
      </c>
      <c r="E19" s="227" t="s">
        <v>661</v>
      </c>
      <c r="F19" s="228" t="s">
        <v>662</v>
      </c>
      <c r="G19" s="228" t="s">
        <v>560</v>
      </c>
      <c r="H19" s="238">
        <v>45272</v>
      </c>
      <c r="I19" s="229"/>
      <c r="J19" s="230">
        <v>1</v>
      </c>
      <c r="K19" s="222" t="s">
        <v>626</v>
      </c>
      <c r="L19" s="222" t="s">
        <v>790</v>
      </c>
      <c r="M19" s="222" t="b">
        <v>1</v>
      </c>
      <c r="N19" s="232" t="s">
        <v>663</v>
      </c>
      <c r="O19" s="232" t="s">
        <v>819</v>
      </c>
      <c r="P19" s="249" t="s">
        <v>664</v>
      </c>
      <c r="Q19" s="232" t="b">
        <v>0</v>
      </c>
      <c r="R19" s="232" t="b">
        <v>1</v>
      </c>
    </row>
    <row r="20" spans="2:18" ht="17" x14ac:dyDescent="0.2">
      <c r="B20" s="226" t="s">
        <v>575</v>
      </c>
      <c r="C20" s="227" t="s">
        <v>379</v>
      </c>
      <c r="D20" s="227">
        <v>37</v>
      </c>
      <c r="E20" s="227" t="s">
        <v>665</v>
      </c>
      <c r="F20" s="228" t="s">
        <v>567</v>
      </c>
      <c r="G20" s="228" t="s">
        <v>568</v>
      </c>
      <c r="H20" s="238">
        <v>45292</v>
      </c>
      <c r="I20" s="229"/>
      <c r="J20" s="230">
        <v>1</v>
      </c>
      <c r="K20" s="222" t="s">
        <v>839</v>
      </c>
      <c r="L20" s="222" t="s">
        <v>843</v>
      </c>
      <c r="M20" s="222" t="b">
        <v>0</v>
      </c>
      <c r="N20" s="232" t="s">
        <v>666</v>
      </c>
      <c r="O20" s="232" t="s">
        <v>813</v>
      </c>
      <c r="P20" s="249" t="s">
        <v>656</v>
      </c>
      <c r="Q20" s="232" t="b">
        <v>0</v>
      </c>
      <c r="R20" s="232" t="b">
        <v>1</v>
      </c>
    </row>
    <row r="21" spans="2:18" ht="17" x14ac:dyDescent="0.2">
      <c r="B21" s="226" t="s">
        <v>575</v>
      </c>
      <c r="C21" s="227" t="s">
        <v>379</v>
      </c>
      <c r="D21" s="227">
        <v>38</v>
      </c>
      <c r="E21" s="227" t="s">
        <v>667</v>
      </c>
      <c r="F21" s="228" t="s">
        <v>577</v>
      </c>
      <c r="G21" s="228" t="s">
        <v>601</v>
      </c>
      <c r="H21" s="238">
        <v>45294</v>
      </c>
      <c r="I21" s="229"/>
      <c r="J21" s="230">
        <v>1</v>
      </c>
      <c r="K21" s="222" t="s">
        <v>627</v>
      </c>
      <c r="L21" s="222" t="s">
        <v>668</v>
      </c>
      <c r="M21" s="222" t="b">
        <v>1</v>
      </c>
      <c r="N21" s="232" t="s">
        <v>669</v>
      </c>
      <c r="O21" s="232" t="s">
        <v>816</v>
      </c>
      <c r="P21" s="249" t="s">
        <v>660</v>
      </c>
      <c r="Q21" s="232" t="b">
        <v>0</v>
      </c>
      <c r="R21" s="232" t="b">
        <v>1</v>
      </c>
    </row>
    <row r="22" spans="2:18" ht="17" x14ac:dyDescent="0.2">
      <c r="B22" s="226" t="s">
        <v>575</v>
      </c>
      <c r="C22" s="227" t="s">
        <v>372</v>
      </c>
      <c r="D22" s="227">
        <v>11</v>
      </c>
      <c r="E22" s="227" t="s">
        <v>583</v>
      </c>
      <c r="F22" s="228" t="s">
        <v>584</v>
      </c>
      <c r="G22" s="228" t="s">
        <v>560</v>
      </c>
      <c r="H22" s="238">
        <v>45233</v>
      </c>
      <c r="I22" s="229"/>
      <c r="J22" s="229">
        <v>1</v>
      </c>
      <c r="K22" s="222" t="s">
        <v>784</v>
      </c>
      <c r="L22" s="222" t="s">
        <v>789</v>
      </c>
      <c r="M22" s="222" t="b">
        <v>0</v>
      </c>
      <c r="N22" s="232" t="s">
        <v>585</v>
      </c>
      <c r="O22" s="232" t="s">
        <v>820</v>
      </c>
      <c r="P22" s="249" t="s">
        <v>860</v>
      </c>
      <c r="Q22" s="232" t="b">
        <v>0</v>
      </c>
      <c r="R22" s="232" t="b">
        <v>1</v>
      </c>
    </row>
    <row r="23" spans="2:18" ht="17" x14ac:dyDescent="0.2">
      <c r="B23" s="226" t="s">
        <v>575</v>
      </c>
      <c r="C23" s="227" t="s">
        <v>372</v>
      </c>
      <c r="D23" s="227">
        <v>12</v>
      </c>
      <c r="E23" s="227" t="s">
        <v>586</v>
      </c>
      <c r="F23" s="228" t="s">
        <v>587</v>
      </c>
      <c r="G23" s="228" t="s">
        <v>588</v>
      </c>
      <c r="H23" s="238">
        <v>45258</v>
      </c>
      <c r="I23" s="229"/>
      <c r="J23" s="229">
        <v>1</v>
      </c>
      <c r="K23" s="222" t="s">
        <v>438</v>
      </c>
      <c r="L23" s="222" t="s">
        <v>589</v>
      </c>
      <c r="M23" s="222" t="b">
        <v>0</v>
      </c>
      <c r="N23" s="232" t="s">
        <v>670</v>
      </c>
      <c r="O23" s="232" t="s">
        <v>670</v>
      </c>
      <c r="P23" s="249" t="s">
        <v>853</v>
      </c>
      <c r="Q23" s="232" t="b">
        <v>0</v>
      </c>
      <c r="R23" s="232" t="b">
        <v>1</v>
      </c>
    </row>
    <row r="24" spans="2:18" ht="17" x14ac:dyDescent="0.2">
      <c r="B24" s="226" t="s">
        <v>575</v>
      </c>
      <c r="C24" s="227" t="s">
        <v>372</v>
      </c>
      <c r="D24" s="227">
        <v>13</v>
      </c>
      <c r="E24" s="227" t="s">
        <v>624</v>
      </c>
      <c r="F24" s="228" t="s">
        <v>556</v>
      </c>
      <c r="G24" s="228" t="s">
        <v>568</v>
      </c>
      <c r="H24" s="238">
        <v>45271</v>
      </c>
      <c r="I24" s="229"/>
      <c r="J24" s="229">
        <v>1</v>
      </c>
      <c r="K24" s="222" t="s">
        <v>392</v>
      </c>
      <c r="L24" s="222" t="s">
        <v>590</v>
      </c>
      <c r="M24" s="222" t="b">
        <v>0</v>
      </c>
      <c r="N24" s="232" t="s">
        <v>591</v>
      </c>
      <c r="O24" s="232" t="s">
        <v>821</v>
      </c>
      <c r="P24" s="249" t="s">
        <v>861</v>
      </c>
      <c r="Q24" s="232" t="b">
        <v>0</v>
      </c>
      <c r="R24" s="232" t="b">
        <v>1</v>
      </c>
    </row>
    <row r="25" spans="2:18" ht="17" x14ac:dyDescent="0.2">
      <c r="B25" s="226" t="s">
        <v>575</v>
      </c>
      <c r="C25" s="227" t="s">
        <v>371</v>
      </c>
      <c r="D25" s="227">
        <v>21</v>
      </c>
      <c r="E25" s="227" t="s">
        <v>593</v>
      </c>
      <c r="F25" s="228" t="s">
        <v>594</v>
      </c>
      <c r="G25" s="228" t="s">
        <v>560</v>
      </c>
      <c r="H25" s="238">
        <v>45294</v>
      </c>
      <c r="I25" s="229"/>
      <c r="J25" s="229">
        <v>1</v>
      </c>
      <c r="K25" s="222" t="s">
        <v>524</v>
      </c>
      <c r="L25" s="222" t="s">
        <v>595</v>
      </c>
      <c r="M25" s="222" t="b">
        <v>1</v>
      </c>
      <c r="N25" s="232" t="s">
        <v>671</v>
      </c>
      <c r="O25" s="232" t="s">
        <v>822</v>
      </c>
      <c r="P25" s="249" t="s">
        <v>672</v>
      </c>
      <c r="Q25" s="232" t="b">
        <v>0</v>
      </c>
      <c r="R25" s="232" t="b">
        <v>1</v>
      </c>
    </row>
    <row r="26" spans="2:18" ht="17" x14ac:dyDescent="0.2">
      <c r="B26" s="226" t="s">
        <v>575</v>
      </c>
      <c r="C26" s="227" t="s">
        <v>371</v>
      </c>
      <c r="D26" s="227">
        <v>39</v>
      </c>
      <c r="E26" s="227" t="s">
        <v>673</v>
      </c>
      <c r="F26" s="228" t="s">
        <v>674</v>
      </c>
      <c r="G26" s="228" t="s">
        <v>560</v>
      </c>
      <c r="H26" s="238">
        <v>45294</v>
      </c>
      <c r="I26" s="229"/>
      <c r="J26" s="229">
        <v>1</v>
      </c>
      <c r="K26" s="222" t="s">
        <v>630</v>
      </c>
      <c r="L26" s="222" t="s">
        <v>675</v>
      </c>
      <c r="M26" s="222" t="b">
        <v>1</v>
      </c>
      <c r="N26" s="232" t="s">
        <v>676</v>
      </c>
      <c r="O26" s="232" t="s">
        <v>823</v>
      </c>
      <c r="P26" s="249" t="s">
        <v>677</v>
      </c>
      <c r="Q26" s="232" t="b">
        <v>0</v>
      </c>
      <c r="R26" s="232" t="b">
        <v>1</v>
      </c>
    </row>
    <row r="27" spans="2:18" ht="17" x14ac:dyDescent="0.2">
      <c r="B27" s="226" t="s">
        <v>575</v>
      </c>
      <c r="C27" s="227" t="s">
        <v>373</v>
      </c>
      <c r="D27" s="227">
        <v>22</v>
      </c>
      <c r="E27" s="227" t="s">
        <v>613</v>
      </c>
      <c r="F27" s="228" t="s">
        <v>567</v>
      </c>
      <c r="G27" s="228" t="s">
        <v>568</v>
      </c>
      <c r="H27" s="238">
        <v>45292</v>
      </c>
      <c r="I27" s="229"/>
      <c r="J27" s="229">
        <v>2</v>
      </c>
      <c r="K27" s="222" t="s">
        <v>393</v>
      </c>
      <c r="L27" s="222" t="s">
        <v>596</v>
      </c>
      <c r="M27" s="222" t="b">
        <v>0</v>
      </c>
      <c r="N27" s="232" t="s">
        <v>655</v>
      </c>
      <c r="O27" s="232" t="s">
        <v>813</v>
      </c>
      <c r="P27" s="249" t="s">
        <v>858</v>
      </c>
      <c r="Q27" s="232" t="b">
        <v>1</v>
      </c>
      <c r="R27" s="232" t="b">
        <v>1</v>
      </c>
    </row>
    <row r="28" spans="2:18" ht="17" x14ac:dyDescent="0.2">
      <c r="B28" s="226" t="s">
        <v>575</v>
      </c>
      <c r="C28" s="227" t="s">
        <v>373</v>
      </c>
      <c r="D28" s="227">
        <v>33</v>
      </c>
      <c r="E28" s="227" t="s">
        <v>776</v>
      </c>
      <c r="F28" s="228" t="s">
        <v>556</v>
      </c>
      <c r="G28" s="228" t="s">
        <v>588</v>
      </c>
      <c r="H28" s="238">
        <v>44882</v>
      </c>
      <c r="I28" s="229">
        <v>1</v>
      </c>
      <c r="J28" s="230">
        <v>1</v>
      </c>
      <c r="K28" s="222" t="s">
        <v>618</v>
      </c>
      <c r="L28" s="222" t="s">
        <v>619</v>
      </c>
      <c r="M28" s="222" t="b">
        <v>0</v>
      </c>
      <c r="N28" s="232" t="s">
        <v>678</v>
      </c>
      <c r="O28" s="232" t="s">
        <v>824</v>
      </c>
      <c r="P28" s="249" t="s">
        <v>679</v>
      </c>
      <c r="Q28" s="232" t="b">
        <v>0</v>
      </c>
      <c r="R28" s="232" t="b">
        <v>1</v>
      </c>
    </row>
    <row r="29" spans="2:18" ht="34" x14ac:dyDescent="0.2">
      <c r="B29" s="226" t="s">
        <v>575</v>
      </c>
      <c r="C29" s="227" t="s">
        <v>570</v>
      </c>
      <c r="D29" s="227">
        <v>23</v>
      </c>
      <c r="E29" s="227" t="s">
        <v>597</v>
      </c>
      <c r="F29" s="228" t="s">
        <v>598</v>
      </c>
      <c r="G29" s="228" t="s">
        <v>592</v>
      </c>
      <c r="H29" s="238">
        <v>45294</v>
      </c>
      <c r="I29" s="229"/>
      <c r="J29" s="230">
        <v>1</v>
      </c>
      <c r="K29" s="222" t="s">
        <v>395</v>
      </c>
      <c r="L29" s="222" t="s">
        <v>599</v>
      </c>
      <c r="M29" s="222" t="b">
        <v>1</v>
      </c>
      <c r="N29" s="232" t="s">
        <v>680</v>
      </c>
      <c r="O29" s="232" t="s">
        <v>825</v>
      </c>
      <c r="P29" s="249" t="s">
        <v>681</v>
      </c>
      <c r="Q29" s="232" t="b">
        <v>0</v>
      </c>
      <c r="R29" s="232" t="b">
        <v>1</v>
      </c>
    </row>
    <row r="30" spans="2:18" ht="17" x14ac:dyDescent="0.2">
      <c r="B30" s="226" t="s">
        <v>575</v>
      </c>
      <c r="C30" s="227" t="s">
        <v>570</v>
      </c>
      <c r="D30" s="227">
        <v>24</v>
      </c>
      <c r="E30" s="227" t="s">
        <v>600</v>
      </c>
      <c r="F30" s="228" t="s">
        <v>584</v>
      </c>
      <c r="G30" s="228" t="s">
        <v>601</v>
      </c>
      <c r="H30" s="238">
        <v>45294</v>
      </c>
      <c r="I30" s="229"/>
      <c r="J30" s="230">
        <v>1</v>
      </c>
      <c r="K30" s="222" t="s">
        <v>396</v>
      </c>
      <c r="L30" s="222" t="s">
        <v>396</v>
      </c>
      <c r="M30" s="222" t="b">
        <v>0</v>
      </c>
      <c r="N30" s="232" t="s">
        <v>682</v>
      </c>
      <c r="O30" s="232" t="s">
        <v>826</v>
      </c>
      <c r="P30" s="249" t="s">
        <v>683</v>
      </c>
      <c r="Q30" s="232" t="b">
        <v>0</v>
      </c>
      <c r="R30" s="232" t="b">
        <v>1</v>
      </c>
    </row>
    <row r="31" spans="2:18" ht="17" x14ac:dyDescent="0.2">
      <c r="B31" s="226" t="s">
        <v>575</v>
      </c>
      <c r="C31" s="227" t="s">
        <v>570</v>
      </c>
      <c r="D31" s="227">
        <v>25</v>
      </c>
      <c r="E31" s="227" t="s">
        <v>602</v>
      </c>
      <c r="F31" s="228" t="s">
        <v>566</v>
      </c>
      <c r="G31" s="228" t="s">
        <v>592</v>
      </c>
      <c r="H31" s="238">
        <v>45260</v>
      </c>
      <c r="I31" s="229"/>
      <c r="J31" s="230">
        <v>1</v>
      </c>
      <c r="K31" s="222" t="s">
        <v>799</v>
      </c>
      <c r="L31" s="222" t="s">
        <v>801</v>
      </c>
      <c r="M31" s="222" t="b">
        <v>1</v>
      </c>
      <c r="N31" s="232" t="s">
        <v>832</v>
      </c>
      <c r="O31" s="232" t="s">
        <v>833</v>
      </c>
      <c r="P31" s="249" t="s">
        <v>834</v>
      </c>
      <c r="Q31" s="232" t="b">
        <v>0</v>
      </c>
      <c r="R31" s="232" t="b">
        <v>1</v>
      </c>
    </row>
    <row r="32" spans="2:18" ht="18" customHeight="1" x14ac:dyDescent="0.2">
      <c r="B32" s="226" t="s">
        <v>575</v>
      </c>
      <c r="C32" s="227" t="s">
        <v>570</v>
      </c>
      <c r="D32" s="227">
        <v>26</v>
      </c>
      <c r="E32" s="227" t="s">
        <v>603</v>
      </c>
      <c r="F32" s="228" t="s">
        <v>604</v>
      </c>
      <c r="G32" s="228" t="s">
        <v>605</v>
      </c>
      <c r="H32" s="238">
        <v>45278</v>
      </c>
      <c r="I32" s="229"/>
      <c r="J32" s="230">
        <v>1</v>
      </c>
      <c r="K32" s="222" t="s">
        <v>394</v>
      </c>
      <c r="L32" s="222" t="s">
        <v>606</v>
      </c>
      <c r="M32" s="222" t="b">
        <v>1</v>
      </c>
      <c r="N32" s="232" t="s">
        <v>684</v>
      </c>
      <c r="O32" s="232" t="s">
        <v>684</v>
      </c>
      <c r="P32" s="249" t="s">
        <v>685</v>
      </c>
      <c r="Q32" s="232" t="b">
        <v>0</v>
      </c>
      <c r="R32" s="232" t="b">
        <v>1</v>
      </c>
    </row>
    <row r="33" spans="2:18" ht="17" x14ac:dyDescent="0.2">
      <c r="B33" s="226" t="s">
        <v>575</v>
      </c>
      <c r="C33" s="227" t="s">
        <v>570</v>
      </c>
      <c r="D33" s="227">
        <v>41</v>
      </c>
      <c r="E33" s="227" t="s">
        <v>686</v>
      </c>
      <c r="F33" s="228" t="s">
        <v>662</v>
      </c>
      <c r="G33" s="228" t="s">
        <v>560</v>
      </c>
      <c r="H33" s="238">
        <v>45272</v>
      </c>
      <c r="I33" s="229"/>
      <c r="J33" s="230">
        <v>1</v>
      </c>
      <c r="K33" s="222" t="s">
        <v>636</v>
      </c>
      <c r="L33" s="222" t="s">
        <v>687</v>
      </c>
      <c r="M33" s="222" t="b">
        <v>1</v>
      </c>
      <c r="N33" s="232" t="s">
        <v>663</v>
      </c>
      <c r="O33" s="232" t="s">
        <v>827</v>
      </c>
      <c r="P33" s="249" t="s">
        <v>664</v>
      </c>
      <c r="Q33" s="232" t="b">
        <v>0</v>
      </c>
      <c r="R33" s="232" t="b">
        <v>1</v>
      </c>
    </row>
    <row r="34" spans="2:18" ht="17" x14ac:dyDescent="0.2">
      <c r="B34" s="226" t="s">
        <v>575</v>
      </c>
      <c r="C34" s="227" t="s">
        <v>390</v>
      </c>
      <c r="D34" s="227">
        <v>27</v>
      </c>
      <c r="E34" s="227" t="s">
        <v>607</v>
      </c>
      <c r="F34" s="228" t="s">
        <v>608</v>
      </c>
      <c r="G34" s="228" t="s">
        <v>588</v>
      </c>
      <c r="H34" s="238">
        <v>45204</v>
      </c>
      <c r="I34" s="229"/>
      <c r="J34" s="230">
        <v>1</v>
      </c>
      <c r="K34" s="222" t="s">
        <v>478</v>
      </c>
      <c r="L34" s="222" t="s">
        <v>609</v>
      </c>
      <c r="M34" s="222" t="b">
        <v>0</v>
      </c>
      <c r="N34" s="232" t="s">
        <v>688</v>
      </c>
      <c r="O34" s="232" t="s">
        <v>828</v>
      </c>
      <c r="P34" s="249" t="s">
        <v>862</v>
      </c>
      <c r="Q34" s="232" t="b">
        <v>0</v>
      </c>
      <c r="R34" s="232" t="b">
        <v>1</v>
      </c>
    </row>
    <row r="35" spans="2:18" ht="17" x14ac:dyDescent="0.2">
      <c r="B35" s="226" t="s">
        <v>575</v>
      </c>
      <c r="C35" s="227" t="s">
        <v>390</v>
      </c>
      <c r="D35" s="227">
        <v>28</v>
      </c>
      <c r="E35" s="227" t="s">
        <v>620</v>
      </c>
      <c r="F35" s="228" t="s">
        <v>556</v>
      </c>
      <c r="G35" s="228" t="s">
        <v>588</v>
      </c>
      <c r="H35" s="238">
        <v>44882</v>
      </c>
      <c r="I35" s="229"/>
      <c r="J35" s="230">
        <v>1</v>
      </c>
      <c r="K35" s="222" t="s">
        <v>439</v>
      </c>
      <c r="L35" s="222" t="s">
        <v>610</v>
      </c>
      <c r="M35" s="222" t="b">
        <v>0</v>
      </c>
      <c r="N35" s="232" t="s">
        <v>678</v>
      </c>
      <c r="O35" s="232" t="s">
        <v>824</v>
      </c>
      <c r="P35" s="249" t="s">
        <v>679</v>
      </c>
      <c r="Q35" s="232" t="b">
        <v>0</v>
      </c>
      <c r="R35" s="232" t="b">
        <v>1</v>
      </c>
    </row>
    <row r="36" spans="2:18" ht="17" x14ac:dyDescent="0.2">
      <c r="B36" s="226" t="s">
        <v>575</v>
      </c>
      <c r="C36" s="227" t="s">
        <v>390</v>
      </c>
      <c r="D36" s="227">
        <v>31</v>
      </c>
      <c r="E36" s="227" t="s">
        <v>807</v>
      </c>
      <c r="F36" s="228" t="s">
        <v>556</v>
      </c>
      <c r="G36" s="228" t="s">
        <v>588</v>
      </c>
      <c r="H36" s="238">
        <v>45197</v>
      </c>
      <c r="I36" s="229"/>
      <c r="J36" s="230">
        <v>1</v>
      </c>
      <c r="K36" s="222" t="s">
        <v>440</v>
      </c>
      <c r="L36" s="222" t="s">
        <v>611</v>
      </c>
      <c r="M36" s="222" t="b">
        <v>0</v>
      </c>
      <c r="N36" s="232" t="s">
        <v>689</v>
      </c>
      <c r="O36" s="232" t="s">
        <v>829</v>
      </c>
      <c r="P36" s="232" t="s">
        <v>854</v>
      </c>
      <c r="Q36" s="232" t="b">
        <v>0</v>
      </c>
      <c r="R36" s="232" t="b">
        <v>1</v>
      </c>
    </row>
    <row r="37" spans="2:18" ht="17" x14ac:dyDescent="0.2">
      <c r="B37" s="226" t="s">
        <v>575</v>
      </c>
      <c r="C37" s="227" t="s">
        <v>390</v>
      </c>
      <c r="D37" s="227">
        <v>40</v>
      </c>
      <c r="E37" s="227" t="s">
        <v>690</v>
      </c>
      <c r="F37" s="228" t="s">
        <v>662</v>
      </c>
      <c r="G37" s="228" t="s">
        <v>560</v>
      </c>
      <c r="H37" s="238">
        <v>45272</v>
      </c>
      <c r="I37" s="229"/>
      <c r="J37" s="230">
        <v>1</v>
      </c>
      <c r="K37" s="222" t="s">
        <v>638</v>
      </c>
      <c r="L37" s="222" t="s">
        <v>691</v>
      </c>
      <c r="M37" s="222" t="b">
        <v>1</v>
      </c>
      <c r="N37" s="232" t="s">
        <v>663</v>
      </c>
      <c r="O37" s="232" t="s">
        <v>830</v>
      </c>
      <c r="P37" s="249" t="s">
        <v>664</v>
      </c>
      <c r="Q37" s="232" t="b">
        <v>0</v>
      </c>
      <c r="R37" s="232" t="b">
        <v>1</v>
      </c>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row r="55" spans="11:18" x14ac:dyDescent="0.2">
      <c r="K55" s="232"/>
      <c r="L55" s="232"/>
      <c r="M55" s="222"/>
      <c r="N55" s="232"/>
      <c r="O55" s="232"/>
      <c r="P55" s="232"/>
      <c r="Q55" s="232"/>
      <c r="R55" s="232"/>
    </row>
    <row r="56" spans="11:18" x14ac:dyDescent="0.2">
      <c r="K56" s="232"/>
      <c r="L56" s="232"/>
      <c r="M56" s="222"/>
      <c r="N56" s="232"/>
      <c r="O56" s="232"/>
      <c r="P56" s="232"/>
      <c r="Q56" s="232"/>
      <c r="R56" s="232"/>
    </row>
    <row r="57" spans="11:18" x14ac:dyDescent="0.2">
      <c r="K57" s="232"/>
      <c r="L57" s="232"/>
      <c r="M57" s="222"/>
      <c r="N57" s="232"/>
      <c r="O57" s="232"/>
      <c r="P57" s="232"/>
      <c r="Q57" s="232"/>
      <c r="R57" s="232"/>
    </row>
  </sheetData>
  <mergeCells count="3">
    <mergeCell ref="I6:J6"/>
    <mergeCell ref="J2:M4"/>
    <mergeCell ref="I2:I4"/>
  </mergeCells>
  <conditionalFormatting sqref="B8:C37">
    <cfRule type="expression" dxfId="6" priority="776">
      <formula>B8=B7</formula>
    </cfRule>
  </conditionalFormatting>
  <conditionalFormatting sqref="B9:R48">
    <cfRule type="expression" dxfId="5" priority="706" stopIfTrue="1">
      <formula>$B9&lt;&gt;$B8</formula>
    </cfRule>
  </conditionalFormatting>
  <conditionalFormatting sqref="C9:R48">
    <cfRule type="expression" dxfId="4" priority="731" stopIfTrue="1">
      <formula>$C9&lt;&gt;$C8</formula>
    </cfRule>
  </conditionalFormatting>
  <conditionalFormatting sqref="D8:R37">
    <cfRule type="expression" dxfId="3" priority="1">
      <formula>$R8=FALSE</formula>
    </cfRule>
  </conditionalFormatting>
  <conditionalFormatting sqref="D9:R48">
    <cfRule type="expression" dxfId="2" priority="795">
      <formula>$D9&lt;&gt;$D8</formula>
    </cfRule>
  </conditionalFormatting>
  <conditionalFormatting sqref="H8:H37">
    <cfRule type="expression" dxfId="1" priority="869">
      <formula>1=1</formula>
    </cfRule>
  </conditionalFormatting>
  <conditionalFormatting sqref="H8:H51">
    <cfRule type="colorScale" priority="652">
      <colorScale>
        <cfvo type="formula" val="TODAY()-180"/>
        <cfvo type="formula" val="TODAY()-90"/>
        <cfvo type="max"/>
        <color rgb="FFFFC2C3"/>
        <color theme="0"/>
        <color rgb="FFFFFEC2"/>
      </colorScale>
    </cfRule>
  </conditionalFormatting>
  <conditionalFormatting sqref="I8:J48">
    <cfRule type="expression" dxfId="0" priority="4">
      <formula>NOT(ISBLANK($E8))</formula>
    </cfRule>
  </conditionalFormatting>
  <dataValidations disablePrompts="1" count="1">
    <dataValidation type="list" allowBlank="1" showInputMessage="1" showErrorMessage="1" sqref="I8:J36" xr:uid="{0CEA5EEF-4BF5-504A-A718-2263BF7EEAD9}">
      <formula1>"0,1,2"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zoomScale="70" zoomScaleNormal="70" workbookViewId="0">
      <pane ySplit="4" topLeftCell="A169" activePane="bottomLeft" state="frozen"/>
      <selection pane="bottomLeft" activeCell="A208" sqref="A208:XFD208"/>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44">
        <f>MATCH($C7,'Data Reliability'!$E$7:$E$409,0)</f>
        <v>1</v>
      </c>
    </row>
    <row r="2" spans="1:53" s="5" customFormat="1" ht="16" customHeight="1" x14ac:dyDescent="0.2">
      <c r="A2" s="58"/>
      <c r="B2" s="95" t="s">
        <v>418</v>
      </c>
      <c r="C2" s="6"/>
      <c r="D2" s="6"/>
      <c r="E2" s="6"/>
      <c r="F2" s="58"/>
      <c r="G2" s="286" t="s">
        <v>420</v>
      </c>
      <c r="H2" s="286"/>
      <c r="I2" s="286"/>
      <c r="J2" s="286"/>
      <c r="K2" s="286"/>
      <c r="L2" s="286"/>
      <c r="M2" s="286"/>
      <c r="N2" s="286"/>
      <c r="O2" s="287"/>
      <c r="P2" s="114"/>
      <c r="Q2" s="56"/>
      <c r="R2" s="288" t="s">
        <v>363</v>
      </c>
      <c r="S2" s="289"/>
      <c r="T2" s="289"/>
      <c r="U2" s="289"/>
      <c r="V2" s="289"/>
      <c r="W2" s="290"/>
      <c r="X2" s="53"/>
      <c r="Y2" s="288" t="s">
        <v>364</v>
      </c>
      <c r="Z2" s="289"/>
      <c r="AA2" s="289"/>
      <c r="AB2" s="289"/>
      <c r="AC2" s="289"/>
      <c r="AD2" s="290"/>
      <c r="AE2" s="53"/>
      <c r="AF2" s="291" t="s">
        <v>456</v>
      </c>
      <c r="AG2" s="286"/>
      <c r="AH2" s="286"/>
      <c r="AI2" s="286"/>
      <c r="AJ2" s="286"/>
      <c r="AK2" s="287"/>
      <c r="AL2" s="45"/>
      <c r="AM2" s="287" t="s">
        <v>365</v>
      </c>
      <c r="AN2" s="292"/>
    </row>
    <row r="3" spans="1:53" s="7" customFormat="1" ht="58" customHeight="1" x14ac:dyDescent="0.2">
      <c r="A3" s="59"/>
      <c r="B3" s="8"/>
      <c r="C3" s="9"/>
      <c r="D3" s="9"/>
      <c r="E3" s="9"/>
      <c r="F3" s="59"/>
      <c r="G3" s="285" t="s">
        <v>445</v>
      </c>
      <c r="H3" s="285"/>
      <c r="I3" s="285"/>
      <c r="J3" s="285"/>
      <c r="K3" s="285"/>
      <c r="L3" s="285"/>
      <c r="M3" s="285"/>
      <c r="N3" s="285"/>
      <c r="O3" s="285"/>
      <c r="Q3" s="57"/>
      <c r="R3" s="278" t="s">
        <v>366</v>
      </c>
      <c r="S3" s="279"/>
      <c r="T3" s="279"/>
      <c r="U3" s="279"/>
      <c r="V3" s="279"/>
      <c r="W3" s="280"/>
      <c r="X3" s="54"/>
      <c r="Y3" s="278" t="s">
        <v>367</v>
      </c>
      <c r="Z3" s="279"/>
      <c r="AA3" s="279"/>
      <c r="AB3" s="279"/>
      <c r="AC3" s="279"/>
      <c r="AD3" s="280"/>
      <c r="AE3" s="54"/>
      <c r="AF3" s="278" t="s">
        <v>367</v>
      </c>
      <c r="AG3" s="279"/>
      <c r="AH3" s="279"/>
      <c r="AI3" s="279"/>
      <c r="AJ3" s="279"/>
      <c r="AK3" s="280"/>
      <c r="AL3" s="46"/>
      <c r="AM3" s="10"/>
      <c r="AN3" s="10"/>
    </row>
    <row r="4" spans="1:53" s="1" customFormat="1" ht="28" customHeight="1" x14ac:dyDescent="0.2">
      <c r="A4" s="44" t="s">
        <v>400</v>
      </c>
      <c r="B4" s="220" t="s">
        <v>368</v>
      </c>
      <c r="C4" s="221" t="s">
        <v>369</v>
      </c>
      <c r="D4" s="221" t="s">
        <v>427</v>
      </c>
      <c r="E4" s="221" t="s">
        <v>428</v>
      </c>
      <c r="F4" s="60" t="s">
        <v>401</v>
      </c>
      <c r="G4" s="282" t="s">
        <v>4</v>
      </c>
      <c r="H4" s="283"/>
      <c r="I4" s="284"/>
      <c r="J4" s="282" t="s">
        <v>5</v>
      </c>
      <c r="K4" s="283"/>
      <c r="L4" s="284"/>
      <c r="M4" s="281" t="s">
        <v>493</v>
      </c>
      <c r="N4" s="281"/>
      <c r="O4" s="281"/>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508</v>
      </c>
      <c r="AL4" s="47" t="s">
        <v>405</v>
      </c>
      <c r="AM4" s="16" t="s">
        <v>5</v>
      </c>
      <c r="AN4" s="16" t="s">
        <v>493</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723</v>
      </c>
      <c r="C6" s="20" t="s">
        <v>694</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1</v>
      </c>
      <c r="H6" s="23">
        <f t="shared" ref="H6:H69" ca="1" si="0">G6</f>
        <v>1</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1</v>
      </c>
      <c r="N6" s="23">
        <f t="shared" ref="N6:N69" ca="1" si="4">M6</f>
        <v>1</v>
      </c>
      <c r="O6" s="116" t="str">
        <f t="shared" ref="O6:O69" si="5">IF(AN6 &gt;= 0.666, "!!", IF(AND(AN6 &lt; 0.666, AN6  &gt;= 0.333), "!", IF(AN6 &lt; 0.333, "")))</f>
        <v>!!</v>
      </c>
      <c r="P6" s="24"/>
      <c r="Q6" s="49"/>
      <c r="R6" s="25">
        <f ca="1">IFERROR(INDEX(Health!$G$8:$G$225,MATCH($C6,_xlfn.ANCHORARRAY(Health!$C$8),0)),NA())</f>
        <v>0</v>
      </c>
      <c r="S6" s="25" t="e">
        <f ca="1">IFERROR(INDEX(Food!$G$8:$G$225,MATCH($C6,_xlfn.ANCHORARRAY(Food!$C$8),0)),NA())</f>
        <v>#N/A</v>
      </c>
      <c r="T6" s="25">
        <f ca="1">IFERROR(INDEX(Macro!$G$8:$G$225,MATCH($C6,_xlfn.ANCHORARRAY(Macro!$C$8),0)),NA())</f>
        <v>0</v>
      </c>
      <c r="U6" s="25" t="e">
        <f ca="1">IFERROR(INDEX(Socioeconomic!$G$8:$G$225,MATCH($C6,_xlfn.ANCHORARRAY(Socioeconomic!$C$8),0)),NA())</f>
        <v>#N/A</v>
      </c>
      <c r="V6" s="25">
        <f ca="1">IFERROR(INDEX('Natural Hazard'!$G$8:$G$225,MATCH($C6,_xlfn.ANCHORARRAY('Natural Hazard'!$C$8),0)),NA())</f>
        <v>10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f ca="1">IFERROR(INDEX(Conflict!$H$8:$H$225,MATCH($C6,_xlfn.ANCHORARRAY(Conflict!$C$8),0)),NA())</f>
        <v>0</v>
      </c>
      <c r="AE6" s="50"/>
      <c r="AF6" s="25">
        <f ca="1">IFERROR(INDEX(Health!$I$8:$I$225,MATCH($C6,_xlfn.ANCHORARRAY(Health!$C$8),0)),NA())</f>
        <v>0</v>
      </c>
      <c r="AG6" s="25" t="e">
        <f ca="1">IFERROR(INDEX(Food!$I$8:$I$225,MATCH($C6,_xlfn.ANCHORARRAY(Food!$C$8),0)),NA())</f>
        <v>#N/A</v>
      </c>
      <c r="AH6" s="25">
        <f ca="1">IFERROR(INDEX(Macro!$I$8:$I$225,MATCH($C6,_xlfn.ANCHORARRAY(Macro!$C$8),0)),NA())</f>
        <v>6.4485081809432199</v>
      </c>
      <c r="AI6" s="25" t="e">
        <f ca="1">IFERROR(INDEX(Socioeconomic!$I$8:$I$225,MATCH($C6,_xlfn.ANCHORARRAY(Socioeconomic!$C$8),0)),NA())</f>
        <v>#N/A</v>
      </c>
      <c r="AJ6" s="25">
        <f ca="1">IFERROR(INDEX('Natural Hazard'!$I$8:$I$225,MATCH($C6,_xlfn.ANCHORARRAY('Natural Hazard'!$C$8),0)),NA())</f>
        <v>10</v>
      </c>
      <c r="AK6" s="25">
        <f ca="1">IFERROR(INDEX(Conflict!$I$8:$I$225,MATCH($C6,_xlfn.ANCHORARRAY(Conflict!$C$8),0)),NA())</f>
        <v>0</v>
      </c>
      <c r="AL6" s="49"/>
      <c r="AM6" s="25">
        <f>IFERROR(INDEX('Data Reliability'!$G$6:$G$409,MATCH($C6,'Data Reliability'!$E$6:$E$409,0)),NA())</f>
        <v>0.83333333333333304</v>
      </c>
      <c r="AN6" s="25">
        <f>IFERROR(INDEX('Data Reliability'!$H$6:$H$409,MATCH($C6,'Data Reliability'!$E$6:$E$409,0)),NA())</f>
        <v>0.7</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2</v>
      </c>
      <c r="H7" s="23">
        <f t="shared" ca="1" si="0"/>
        <v>2</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4.5</v>
      </c>
      <c r="K7" s="23">
        <f t="shared" ca="1" si="2"/>
        <v>4.5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1.5</v>
      </c>
      <c r="N7" s="23">
        <f t="shared" ca="1" si="4"/>
        <v>1.5</v>
      </c>
      <c r="O7" s="116" t="str">
        <f t="shared" si="5"/>
        <v>!</v>
      </c>
      <c r="P7" s="24"/>
      <c r="Q7" s="49"/>
      <c r="R7" s="25">
        <f ca="1">IFERROR(INDEX(Health!$G$8:$G$225,MATCH($C7,_xlfn.ANCHORARRAY(Health!$C$8),0)),NA())</f>
        <v>0</v>
      </c>
      <c r="S7" s="25">
        <f ca="1">IFERROR(INDEX(Food!$G$8:$G$225,MATCH($C7,_xlfn.ANCHORARRAY(Food!$C$8),0)),NA())</f>
        <v>8.3666002653407556</v>
      </c>
      <c r="T7" s="25">
        <f ca="1">IFERROR(INDEX(Macro!$G$8:$G$225,MATCH($C7,_xlfn.ANCHORARRAY(Macro!$C$8),0)),NA())</f>
        <v>4.2651447873000201</v>
      </c>
      <c r="U7" s="25">
        <f ca="1">IFERROR(INDEX(Socioeconomic!$G$8:$G$225,MATCH($C7,_xlfn.ANCHORARRAY(Socioeconomic!$C$8),0)),NA())</f>
        <v>0</v>
      </c>
      <c r="V7" s="25">
        <f ca="1">IFERROR(INDEX('Natural Hazard'!$G$8:$G$225,MATCH($C7,_xlfn.ANCHORARRAY('Natural Hazard'!$C$8),0)),NA())</f>
        <v>8.8506120315678345</v>
      </c>
      <c r="W7" s="25">
        <f ca="1">IFERROR(INDEX(Conflict!$G$8:$G$225,MATCH($C7,_xlfn.ANCHORARRAY(Conflict!$C$8),0)),NA())</f>
        <v>0</v>
      </c>
      <c r="X7" s="50"/>
      <c r="Y7" s="25">
        <f ca="1">IFERROR(INDEX(Health!$H$8:$H$225,MATCH($C7,_xlfn.ANCHORARRAY(Health!$C$8),0)),NA())</f>
        <v>7.7784256559766698</v>
      </c>
      <c r="Z7" s="25">
        <f ca="1">IFERROR(INDEX(Food!$H$8:$H$225,MATCH($C7,_xlfn.ANCHORARRAY(Food!$C$8),0)),NA())</f>
        <v>10</v>
      </c>
      <c r="AA7" s="25">
        <f ca="1">IFERROR(INDEX(Macro!$H$8:$H$225,MATCH($C7,_xlfn.ANCHORARRAY(Macro!$C$8),0)),NA())</f>
        <v>9.9478563151795996</v>
      </c>
      <c r="AB7" s="25">
        <f ca="1">IFERROR(INDEX(Socioeconomic!$H$8:$H$225,MATCH($C7,_xlfn.ANCHORARRAY(Socioeconomic!$C$8),0)),NA())</f>
        <v>10</v>
      </c>
      <c r="AC7" s="25">
        <f ca="1">IFERROR(INDEX('Natural Hazard'!$H$8:$H$225,MATCH($C7,_xlfn.ANCHORARRAY('Natural Hazard'!$C$8),0)),NA())</f>
        <v>7.8333333333333304</v>
      </c>
      <c r="AD7" s="25">
        <f ca="1">IFERROR(INDEX(Conflict!$H$8:$H$225,MATCH($C7,_xlfn.ANCHORARRAY(Conflict!$C$8),0)),NA())</f>
        <v>10</v>
      </c>
      <c r="AE7" s="50"/>
      <c r="AF7" s="25">
        <f ca="1">IFERROR(INDEX(Health!$I$8:$I$225,MATCH($C7,_xlfn.ANCHORARRAY(Health!$C$8),0)),NA())</f>
        <v>0</v>
      </c>
      <c r="AG7" s="25">
        <f ca="1">IFERROR(INDEX(Food!$I$8:$I$225,MATCH($C7,_xlfn.ANCHORARRAY(Food!$C$8),0)),NA())</f>
        <v>7</v>
      </c>
      <c r="AH7" s="25">
        <f ca="1">IFERROR(INDEX(Macro!$I$8:$I$225,MATCH($C7,_xlfn.ANCHORARRAY(Macro!$C$8),0)),NA())</f>
        <v>1.8286814244465801</v>
      </c>
      <c r="AI7" s="25" t="e">
        <f ca="1">IFERROR(INDEX(Socioeconomic!$I$8:$I$225,MATCH($C7,_xlfn.ANCHORARRAY(Socioeconomic!$C$8),0)),NA())</f>
        <v>#N/A</v>
      </c>
      <c r="AJ7" s="25">
        <f ca="1">IFERROR(INDEX('Natural Hazard'!$I$8:$I$225,MATCH($C7,_xlfn.ANCHORARRAY('Natural Hazard'!$C$8),0)),NA())</f>
        <v>10</v>
      </c>
      <c r="AK7" s="25">
        <f ca="1">IFERROR(INDEX(Conflict!$I$8:$I$225,MATCH($C7,_xlfn.ANCHORARRAY(Conflict!$C$8),0)),NA())</f>
        <v>0</v>
      </c>
      <c r="AL7" s="49"/>
      <c r="AM7" s="25">
        <f>IFERROR(INDEX('Data Reliability'!$G$6:$G$409,MATCH($C7,'Data Reliability'!$E$6:$E$409,0)),NA())</f>
        <v>0.16666666666666699</v>
      </c>
      <c r="AN7" s="25">
        <f>IFERROR(INDEX('Data Reliability'!$H$6:$H$409,MATCH($C7,'Data Reliability'!$E$6:$E$409,0)),NA())</f>
        <v>0.4</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2.5</v>
      </c>
      <c r="H8" s="23">
        <f t="shared" ca="1" si="0"/>
        <v>2.5</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2</v>
      </c>
      <c r="K8" s="23">
        <f t="shared" ca="1" si="2"/>
        <v>2</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2.5</v>
      </c>
      <c r="N8" s="23">
        <f t="shared" ca="1" si="4"/>
        <v>2.5</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6.9</v>
      </c>
      <c r="U8" s="25">
        <f ca="1">IFERROR(INDEX(Socioeconomic!$G$8:$G$225,MATCH($C8,_xlfn.ANCHORARRAY(Socioeconomic!$C$8),0)),NA())</f>
        <v>7.6488093347203918</v>
      </c>
      <c r="V8" s="25">
        <f ca="1">IFERROR(INDEX('Natural Hazard'!$G$8:$G$225,MATCH($C8,_xlfn.ANCHORARRAY('Natural Hazard'!$C$8),0)),NA())</f>
        <v>5.627314338711372</v>
      </c>
      <c r="W8" s="25">
        <f ca="1">IFERROR(INDEX(Conflict!$G$8:$G$225,MATCH($C8,_xlfn.ANCHORARRAY(Conflict!$C$8),0)),NA())</f>
        <v>6.2267383309133173</v>
      </c>
      <c r="X8" s="50"/>
      <c r="Y8" s="25">
        <f ca="1">IFERROR(INDEX(Health!$H$8:$H$225,MATCH($C8,_xlfn.ANCHORARRAY(Health!$C$8),0)),NA())</f>
        <v>7.6909620991253602</v>
      </c>
      <c r="Z8" s="25">
        <f ca="1">IFERROR(INDEX(Food!$H$8:$H$225,MATCH($C8,_xlfn.ANCHORARRAY(Food!$C$8),0)),NA())</f>
        <v>9.9536768963520501</v>
      </c>
      <c r="AA8" s="25">
        <f ca="1">IFERROR(INDEX(Macro!$H$8:$H$225,MATCH($C8,_xlfn.ANCHORARRAY(Macro!$C$8),0)),NA())</f>
        <v>7</v>
      </c>
      <c r="AB8" s="25">
        <f ca="1">IFERROR(INDEX(Socioeconomic!$H$8:$H$225,MATCH($C8,_xlfn.ANCHORARRAY(Socioeconomic!$C$8),0)),NA())</f>
        <v>8.2857142857142794</v>
      </c>
      <c r="AC8" s="25">
        <f ca="1">IFERROR(INDEX('Natural Hazard'!$H$8:$H$225,MATCH($C8,_xlfn.ANCHORARRAY('Natural Hazard'!$C$8),0)),NA())</f>
        <v>3.1666666666666599</v>
      </c>
      <c r="AD8" s="25">
        <f ca="1">IFERROR(INDEX(Conflict!$H$8:$H$225,MATCH($C8,_xlfn.ANCHORARRAY(Conflict!$C$8),0)),NA())</f>
        <v>5.5388957488093098</v>
      </c>
      <c r="AE8" s="50"/>
      <c r="AF8" s="25">
        <f ca="1">IFERROR(INDEX(Health!$I$8:$I$225,MATCH($C8,_xlfn.ANCHORARRAY(Health!$C$8),0)),NA())</f>
        <v>0</v>
      </c>
      <c r="AG8" s="25" t="e">
        <f ca="1">IFERROR(INDEX(Food!$I$8:$I$225,MATCH($C8,_xlfn.ANCHORARRAY(Food!$C$8),0)),NA())</f>
        <v>#N/A</v>
      </c>
      <c r="AH8" s="25">
        <f ca="1">IFERROR(INDEX(Macro!$I$8:$I$225,MATCH($C8,_xlfn.ANCHORARRAY(Macro!$C$8),0)),NA())</f>
        <v>7</v>
      </c>
      <c r="AI8" s="25">
        <f ca="1">IFERROR(INDEX(Socioeconomic!$I$8:$I$225,MATCH($C8,_xlfn.ANCHORARRAY(Socioeconomic!$C$8),0)),NA())</f>
        <v>7.0608618909024301</v>
      </c>
      <c r="AJ8" s="25">
        <f ca="1">IFERROR(INDEX('Natural Hazard'!$I$8:$I$225,MATCH($C8,_xlfn.ANCHORARRAY('Natural Hazard'!$C$8),0)),NA())</f>
        <v>10</v>
      </c>
      <c r="AK8" s="25">
        <f ca="1">IFERROR(INDEX(Conflict!$I$8:$I$225,MATCH($C8,_xlfn.ANCHORARRAY(Conflict!$C$8),0)),NA())</f>
        <v>7</v>
      </c>
      <c r="AL8" s="49"/>
      <c r="AM8" s="25">
        <f>IFERROR(INDEX('Data Reliability'!$G$6:$G$409,MATCH($C8,'Data Reliability'!$E$6:$E$409,0)),NA())</f>
        <v>0</v>
      </c>
      <c r="AN8" s="25">
        <f>IFERROR(INDEX('Data Reliability'!$H$6:$H$409,MATCH($C8,'Data Reliability'!$E$6:$E$409,0)),NA())</f>
        <v>0.43333333333333302</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4.6558764338656902</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3.9513325608343002</v>
      </c>
      <c r="AB9" s="25">
        <f ca="1">IFERROR(INDEX(Socioeconomic!$H$8:$H$225,MATCH($C9,_xlfn.ANCHORARRAY(Socioeconomic!$C$8),0)),NA())</f>
        <v>3.4285714285714199</v>
      </c>
      <c r="AC9" s="25">
        <f ca="1">IFERROR(INDEX('Natural Hazard'!$H$8:$H$225,MATCH($C9,_xlfn.ANCHORARRAY('Natural Hazard'!$C$8),0)),NA())</f>
        <v>7.8333333333333304</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5.4860442733397496</v>
      </c>
      <c r="AI9" s="25" t="e">
        <f ca="1">IFERROR(INDEX(Socioeconomic!$I$8:$I$225,MATCH($C9,_xlfn.ANCHORARRAY(Socioeconomic!$C$8),0)),NA())</f>
        <v>#N/A</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0.16666666666666699</v>
      </c>
      <c r="AN9" s="25">
        <f>IFERROR(INDEX('Data Reliability'!$H$6:$H$409,MATCH($C9,'Data Reliability'!$E$6:$E$409,0)),NA())</f>
        <v>0.63333333333333297</v>
      </c>
      <c r="AO9" s="21"/>
      <c r="AP9" s="21"/>
      <c r="AQ9" s="21"/>
      <c r="AR9" s="21"/>
      <c r="AS9" s="21"/>
      <c r="AT9" s="21"/>
      <c r="AU9" s="21"/>
      <c r="AV9" s="21"/>
      <c r="AW9" s="21"/>
      <c r="AX9" s="21"/>
      <c r="AY9" s="21"/>
      <c r="AZ9" s="21"/>
      <c r="BA9" s="21"/>
    </row>
    <row r="10" spans="1:53" x14ac:dyDescent="0.2">
      <c r="A10" s="62">
        <v>137</v>
      </c>
      <c r="B10" s="20" t="s">
        <v>724</v>
      </c>
      <c r="C10" s="20" t="s">
        <v>695</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t="e">
        <f ca="1">IFERROR(INDEX(Food!$G$8:$G$225,MATCH($C10,_xlfn.ANCHORARRAY(Food!$C$8),0)),NA())</f>
        <v>#N/A</v>
      </c>
      <c r="T10" s="25" t="e">
        <f ca="1">IFERROR(INDEX(Macro!$G$8:$G$225,MATCH($C10,_xlfn.ANCHORARRAY(Macro!$C$8),0)),NA())</f>
        <v>#N/A</v>
      </c>
      <c r="U10" s="25" t="e">
        <f ca="1">IFERROR(INDEX(Socioeconomic!$G$8:$G$225,MATCH($C10,_xlfn.ANCHORARRAY(Socioeconomic!$C$8),0)),NA())</f>
        <v>#N/A</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f ca="1">IFERROR(INDEX(Conflict!$H$8:$H$225,MATCH($C10,_xlfn.ANCHORARRAY(Conflict!$C$8),0)),NA())</f>
        <v>0</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t="e">
        <f ca="1">IFERROR(INDEX(Socioeconomic!$I$8:$I$225,MATCH($C10,_xlfn.ANCHORARRAY(Socioeconomic!$C$8),0)),NA())</f>
        <v>#N/A</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0.75</v>
      </c>
      <c r="AN10" s="25">
        <f>IFERROR(INDEX('Data Reliability'!$H$6:$H$409,MATCH($C10,'Data Reliability'!$E$6:$E$409,0)),NA())</f>
        <v>0.78333333333333299</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v>
      </c>
      <c r="H11" s="23">
        <f t="shared" ca="1" si="0"/>
        <v>0</v>
      </c>
      <c r="I11" s="116" t="str">
        <f t="shared" si="1"/>
        <v>!</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v>
      </c>
      <c r="N11" s="23">
        <f t="shared" ca="1" si="4"/>
        <v>0</v>
      </c>
      <c r="O11" s="116" t="str">
        <f t="shared" si="5"/>
        <v>!!</v>
      </c>
      <c r="P11" s="24"/>
      <c r="Q11" s="49"/>
      <c r="R11" s="25">
        <f ca="1">IFERROR(INDEX(Health!$G$8:$G$225,MATCH($C11,_xlfn.ANCHORARRAY(Health!$C$8),0)),NA())</f>
        <v>0</v>
      </c>
      <c r="S11" s="25">
        <f ca="1">IFERROR(INDEX(Food!$G$8:$G$225,MATCH($C11,_xlfn.ANCHORARRAY(Food!$C$8),0)),NA())</f>
        <v>0</v>
      </c>
      <c r="T11" s="25">
        <f ca="1">IFERROR(INDEX(Macro!$G$8:$G$225,MATCH($C11,_xlfn.ANCHORARRAY(Macro!$C$8),0)),NA())</f>
        <v>1.5367334260221965</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0.44611819235225803</v>
      </c>
      <c r="AB11" s="25">
        <f ca="1">IFERROR(INDEX(Socioeconomic!$H$8:$H$225,MATCH($C11,_xlfn.ANCHORARRAY(Socioeconomic!$C$8),0)),NA())</f>
        <v>0.14285714285714199</v>
      </c>
      <c r="AC11" s="25">
        <f ca="1">IFERROR(INDEX('Natural Hazard'!$H$8:$H$225,MATCH($C11,_xlfn.ANCHORARRAY('Natural Hazard'!$C$8),0)),NA())</f>
        <v>5.6666666666666599</v>
      </c>
      <c r="AD11" s="25">
        <f ca="1">IFERROR(INDEX(Conflict!$H$8:$H$225,MATCH($C11,_xlfn.ANCHORARRAY(Conflict!$C$8),0)),NA())</f>
        <v>0</v>
      </c>
      <c r="AE11" s="50"/>
      <c r="AF11" s="25">
        <f ca="1">IFERROR(INDEX(Health!$I$8:$I$225,MATCH($C11,_xlfn.ANCHORARRAY(Health!$C$8),0)),NA())</f>
        <v>0</v>
      </c>
      <c r="AG11" s="25" t="e">
        <f ca="1">IFERROR(INDEX(Food!$I$8:$I$225,MATCH($C11,_xlfn.ANCHORARRAY(Food!$C$8),0)),NA())</f>
        <v>#N/A</v>
      </c>
      <c r="AH11" s="25">
        <f ca="1">IFERROR(INDEX(Macro!$I$8:$I$225,MATCH($C11,_xlfn.ANCHORARRAY(Macro!$C$8),0)),NA())</f>
        <v>5.29355149181906</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8.3333333333333301E-2</v>
      </c>
      <c r="AN11" s="25">
        <f>IFERROR(INDEX('Data Reliability'!$H$6:$H$409,MATCH($C11,'Data Reliability'!$E$6:$E$409,0)),NA())</f>
        <v>0.66666666666666696</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2</v>
      </c>
      <c r="H12" s="23">
        <f t="shared" ca="1" si="0"/>
        <v>2</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3</v>
      </c>
      <c r="N12" s="23">
        <f t="shared" ca="1" si="4"/>
        <v>3</v>
      </c>
      <c r="O12" s="116" t="str">
        <f t="shared" si="5"/>
        <v>!</v>
      </c>
      <c r="P12" s="24"/>
      <c r="Q12" s="49"/>
      <c r="R12" s="25">
        <f ca="1">IFERROR(INDEX(Health!$G$8:$G$225,MATCH($C12,_xlfn.ANCHORARRAY(Health!$C$8),0)),NA())</f>
        <v>1.4846149779161828</v>
      </c>
      <c r="S12" s="25">
        <f ca="1">IFERROR(INDEX(Food!$G$8:$G$225,MATCH($C12,_xlfn.ANCHORARRAY(Food!$C$8),0)),NA())</f>
        <v>0</v>
      </c>
      <c r="T12" s="25">
        <f ca="1">IFERROR(INDEX(Macro!$G$8:$G$225,MATCH($C12,_xlfn.ANCHORARRAY(Macro!$C$8),0)),NA())</f>
        <v>10</v>
      </c>
      <c r="U12" s="25">
        <f ca="1">IFERROR(INDEX(Socioeconomic!$G$8:$G$225,MATCH($C12,_xlfn.ANCHORARRAY(Socioeconomic!$C$8),0)),NA())</f>
        <v>3.3169747895006778</v>
      </c>
      <c r="V12" s="25">
        <f ca="1">IFERROR(INDEX('Natural Hazard'!$G$8:$G$225,MATCH($C12,_xlfn.ANCHORARRAY('Natural Hazard'!$C$8),0)),NA())</f>
        <v>7.416198487095663</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2.1428571428571401</v>
      </c>
      <c r="AC12" s="25">
        <f ca="1">IFERROR(INDEX('Natural Hazard'!$H$8:$H$225,MATCH($C12,_xlfn.ANCHORARRAY('Natural Hazard'!$C$8),0)),NA())</f>
        <v>5.5</v>
      </c>
      <c r="AD12" s="25">
        <f ca="1">IFERROR(INDEX(Conflict!$H$8:$H$225,MATCH($C12,_xlfn.ANCHORARRAY(Conflict!$C$8),0)),NA())</f>
        <v>0</v>
      </c>
      <c r="AE12" s="50"/>
      <c r="AF12" s="25">
        <f ca="1">IFERROR(INDEX(Health!$I$8:$I$225,MATCH($C12,_xlfn.ANCHORARRAY(Health!$C$8),0)),NA())</f>
        <v>7</v>
      </c>
      <c r="AG12" s="25" t="e">
        <f ca="1">IFERROR(INDEX(Food!$I$8:$I$225,MATCH($C12,_xlfn.ANCHORARRAY(Food!$C$8),0)),NA())</f>
        <v>#N/A</v>
      </c>
      <c r="AH12" s="25">
        <f ca="1">IFERROR(INDEX(Macro!$I$8:$I$225,MATCH($C12,_xlfn.ANCHORARRAY(Macro!$C$8),0)),NA())</f>
        <v>10</v>
      </c>
      <c r="AI12" s="25">
        <f ca="1">IFERROR(INDEX(Socioeconomic!$I$8:$I$225,MATCH($C12,_xlfn.ANCHORARRAY(Socioeconomic!$C$8),0)),NA())</f>
        <v>5.13441681861877</v>
      </c>
      <c r="AJ12" s="25">
        <f ca="1">IFERROR(INDEX('Natural Hazard'!$I$8:$I$225,MATCH($C12,_xlfn.ANCHORARRAY('Natural Hazard'!$C$8),0)),NA())</f>
        <v>10</v>
      </c>
      <c r="AK12" s="25">
        <f ca="1">IFERROR(INDEX(Conflict!$I$8:$I$225,MATCH($C12,_xlfn.ANCHORARRAY(Conflict!$C$8),0)),NA())</f>
        <v>7</v>
      </c>
      <c r="AL12" s="49"/>
      <c r="AM12" s="25">
        <f>IFERROR(INDEX('Data Reliability'!$G$6:$G$409,MATCH($C12,'Data Reliability'!$E$6:$E$409,0)),NA())</f>
        <v>0</v>
      </c>
      <c r="AN12" s="25">
        <f>IFERROR(INDEX('Data Reliability'!$H$6:$H$409,MATCH($C12,'Data Reliability'!$E$6:$E$409,0)),NA())</f>
        <v>0.43333333333333302</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0.5</v>
      </c>
      <c r="N13" s="23">
        <f t="shared" ca="1" si="4"/>
        <v>0.5</v>
      </c>
      <c r="O13" s="116" t="str">
        <f t="shared" si="5"/>
        <v>!</v>
      </c>
      <c r="P13" s="24"/>
      <c r="Q13" s="49"/>
      <c r="R13" s="25">
        <f ca="1">IFERROR(INDEX(Health!$G$8:$G$225,MATCH($C13,_xlfn.ANCHORARRAY(Health!$C$8),0)),NA())</f>
        <v>0</v>
      </c>
      <c r="S13" s="25">
        <f ca="1">IFERROR(INDEX(Food!$G$8:$G$225,MATCH($C13,_xlfn.ANCHORARRAY(Food!$C$8),0)),NA())</f>
        <v>0</v>
      </c>
      <c r="T13" s="25">
        <f ca="1">IFERROR(INDEX(Macro!$G$8:$G$225,MATCH($C13,_xlfn.ANCHORARRAY(Macro!$C$8),0)),NA())</f>
        <v>4.0212709964342057</v>
      </c>
      <c r="U13" s="25">
        <f ca="1">IFERROR(INDEX(Socioeconomic!$G$8:$G$225,MATCH($C13,_xlfn.ANCHORARRAY(Socioeconomic!$C$8),0)),NA())</f>
        <v>0</v>
      </c>
      <c r="V13" s="25">
        <f ca="1">IFERROR(INDEX('Natural Hazard'!$G$8:$G$225,MATCH($C13,_xlfn.ANCHORARRAY('Natural Hazard'!$C$8),0)),NA())</f>
        <v>0</v>
      </c>
      <c r="W13" s="25">
        <f ca="1">IFERROR(INDEX(Conflict!$G$8:$G$225,MATCH($C13,_xlfn.ANCHORARRAY(Conflict!$C$8),0)),NA())</f>
        <v>2.971315800596761</v>
      </c>
      <c r="X13" s="50"/>
      <c r="Y13" s="25">
        <f ca="1">IFERROR(INDEX(Health!$H$8:$H$225,MATCH($C13,_xlfn.ANCHORARRAY(Health!$C$8),0)),NA())</f>
        <v>0</v>
      </c>
      <c r="Z13" s="25">
        <f ca="1">IFERROR(INDEX(Food!$H$8:$H$225,MATCH($C13,_xlfn.ANCHORARRAY(Food!$C$8),0)),NA())</f>
        <v>2.7033492822966498</v>
      </c>
      <c r="AA13" s="25">
        <f ca="1">IFERROR(INDEX(Macro!$H$8:$H$225,MATCH($C13,_xlfn.ANCHORARRAY(Macro!$C$8),0)),NA())</f>
        <v>3.5747392815758898</v>
      </c>
      <c r="AB13" s="25">
        <f ca="1">IFERROR(INDEX(Socioeconomic!$H$8:$H$225,MATCH($C13,_xlfn.ANCHORARRAY(Socioeconomic!$C$8),0)),NA())</f>
        <v>2.5714285714285698</v>
      </c>
      <c r="AC13" s="25">
        <f ca="1">IFERROR(INDEX('Natural Hazard'!$H$8:$H$225,MATCH($C13,_xlfn.ANCHORARRAY('Natural Hazard'!$C$8),0)),NA())</f>
        <v>4.1666666666666599</v>
      </c>
      <c r="AD13" s="25">
        <f ca="1">IFERROR(INDEX(Conflict!$H$8:$H$225,MATCH($C13,_xlfn.ANCHORARRAY(Conflict!$C$8),0)),NA())</f>
        <v>1.26124536955371</v>
      </c>
      <c r="AE13" s="50"/>
      <c r="AF13" s="25">
        <f ca="1">IFERROR(INDEX(Health!$I$8:$I$225,MATCH($C13,_xlfn.ANCHORARRAY(Health!$C$8),0)),NA())</f>
        <v>0</v>
      </c>
      <c r="AG13" s="25" t="e">
        <f ca="1">IFERROR(INDEX(Food!$I$8:$I$225,MATCH($C13,_xlfn.ANCHORARRAY(Food!$C$8),0)),NA())</f>
        <v>#N/A</v>
      </c>
      <c r="AH13" s="25">
        <f ca="1">IFERROR(INDEX(Macro!$I$8:$I$225,MATCH($C13,_xlfn.ANCHORARRAY(Macro!$C$8),0)),NA())</f>
        <v>4.5235803657362901</v>
      </c>
      <c r="AI13" s="25">
        <f ca="1">IFERROR(INDEX(Socioeconomic!$I$8:$I$225,MATCH($C13,_xlfn.ANCHORARRAY(Socioeconomic!$C$8),0)),NA())</f>
        <v>0</v>
      </c>
      <c r="AJ13" s="25">
        <f ca="1">IFERROR(INDEX('Natural Hazard'!$I$8:$I$225,MATCH($C13,_xlfn.ANCHORARRAY('Natural Hazard'!$C$8),0)),NA())</f>
        <v>0</v>
      </c>
      <c r="AK13" s="25">
        <f ca="1">IFERROR(INDEX(Conflict!$I$8:$I$225,MATCH($C13,_xlfn.ANCHORARRAY(Conflict!$C$8),0)),NA())</f>
        <v>7</v>
      </c>
      <c r="AL13" s="49"/>
      <c r="AM13" s="25">
        <f>IFERROR(INDEX('Data Reliability'!$G$6:$G$409,MATCH($C13,'Data Reliability'!$E$6:$E$409,0)),NA())</f>
        <v>0.16666666666666699</v>
      </c>
      <c r="AN13" s="25">
        <f>IFERROR(INDEX('Data Reliability'!$H$6:$H$409,MATCH($C13,'Data Reliability'!$E$6:$E$409,0)),NA())</f>
        <v>0.55833333333333302</v>
      </c>
      <c r="AO13" s="21"/>
      <c r="AP13" s="21"/>
      <c r="AQ13" s="21"/>
      <c r="AR13" s="21"/>
      <c r="AS13" s="21"/>
      <c r="AT13" s="21"/>
      <c r="AU13" s="21"/>
      <c r="AV13" s="21"/>
      <c r="AW13" s="21"/>
      <c r="AX13" s="21"/>
      <c r="AY13" s="21"/>
      <c r="AZ13" s="21"/>
      <c r="BA13" s="21"/>
    </row>
    <row r="14" spans="1:53" x14ac:dyDescent="0.2">
      <c r="A14" s="62">
        <v>186</v>
      </c>
      <c r="B14" s="20" t="s">
        <v>725</v>
      </c>
      <c r="C14" s="20" t="s">
        <v>696</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0</v>
      </c>
      <c r="H14" s="23">
        <f t="shared" ca="1" si="0"/>
        <v>0</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0</v>
      </c>
      <c r="N14" s="23">
        <f t="shared" ca="1" si="4"/>
        <v>0</v>
      </c>
      <c r="O14" s="116" t="str">
        <f t="shared" si="5"/>
        <v>!!</v>
      </c>
      <c r="P14" s="24"/>
      <c r="Q14" s="49"/>
      <c r="R14" s="25">
        <f ca="1">IFERROR(INDEX(Health!$G$8:$G$225,MATCH($C14,_xlfn.ANCHORARRAY(Health!$C$8),0)),NA())</f>
        <v>0</v>
      </c>
      <c r="S14" s="25" t="e">
        <f ca="1">IFERROR(INDEX(Food!$G$8:$G$225,MATCH($C14,_xlfn.ANCHORARRAY(Food!$C$8),0)),NA())</f>
        <v>#N/A</v>
      </c>
      <c r="T14" s="25" t="e">
        <f ca="1">IFERROR(INDEX(Macro!$G$8:$G$225,MATCH($C14,_xlfn.ANCHORARRAY(Macro!$C$8),0)),NA())</f>
        <v>#N/A</v>
      </c>
      <c r="U14" s="25" t="e">
        <f ca="1">IFERROR(INDEX(Socioeconomic!$G$8:$G$225,MATCH($C14,_xlfn.ANCHORARRAY(Socioeconomic!$C$8),0)),NA())</f>
        <v>#N/A</v>
      </c>
      <c r="V14" s="25">
        <f ca="1">IFERROR(INDEX('Natural Hazard'!$G$8:$G$225,MATCH($C14,_xlfn.ANCHORARRAY('Natural Hazard'!$C$8),0)),NA())</f>
        <v>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f ca="1">IFERROR(INDEX(Conflict!$H$8:$H$225,MATCH($C14,_xlfn.ANCHORARRAY(Conflict!$C$8),0)),NA())</f>
        <v>0</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0</v>
      </c>
      <c r="AK14" s="25">
        <f ca="1">IFERROR(INDEX(Conflict!$I$8:$I$225,MATCH($C14,_xlfn.ANCHORARRAY(Conflict!$C$8),0)),NA())</f>
        <v>0</v>
      </c>
      <c r="AL14" s="49"/>
      <c r="AM14" s="25">
        <f>IFERROR(INDEX('Data Reliability'!$G$6:$G$409,MATCH($C14,'Data Reliability'!$E$6:$E$409,0)),NA())</f>
        <v>0.91666666666666696</v>
      </c>
      <c r="AN14" s="25">
        <f>IFERROR(INDEX('Data Reliability'!$H$6:$H$409,MATCH($C14,'Data Reliability'!$E$6:$E$409,0)),NA())</f>
        <v>0.85</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v>
      </c>
      <c r="H15" s="23">
        <f t="shared" ca="1" si="0"/>
        <v>0</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0</v>
      </c>
      <c r="N15" s="23">
        <f t="shared" ca="1" si="4"/>
        <v>0</v>
      </c>
      <c r="O15" s="116" t="str">
        <f t="shared" si="5"/>
        <v>!!</v>
      </c>
      <c r="P15" s="24"/>
      <c r="Q15" s="49"/>
      <c r="R15" s="25">
        <f ca="1">IFERROR(INDEX(Health!$G$8:$G$225,MATCH($C15,_xlfn.ANCHORARRAY(Health!$C$8),0)),NA())</f>
        <v>0</v>
      </c>
      <c r="S15" s="25" t="e">
        <f ca="1">IFERROR(INDEX(Food!$G$8:$G$225,MATCH($C15,_xlfn.ANCHORARRAY(Food!$C$8),0)),NA())</f>
        <v>#N/A</v>
      </c>
      <c r="T15" s="25" t="e">
        <f ca="1">IFERROR(INDEX(Macro!$G$8:$G$225,MATCH($C15,_xlfn.ANCHORARRAY(Macro!$C$8),0)),NA())</f>
        <v>#N/A</v>
      </c>
      <c r="U15" s="25">
        <f ca="1">IFERROR(INDEX(Socioeconomic!$G$8:$G$225,MATCH($C15,_xlfn.ANCHORARRAY(Socioeconomic!$C$8),0)),NA())</f>
        <v>0</v>
      </c>
      <c r="V15" s="25">
        <f ca="1">IFERROR(INDEX('Natural Hazard'!$G$8:$G$225,MATCH($C15,_xlfn.ANCHORARRAY('Natural Hazard'!$C$8),0)),NA())</f>
        <v>0</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3.4285714285714199</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0</v>
      </c>
      <c r="AK15" s="25">
        <f ca="1">IFERROR(INDEX(Conflict!$I$8:$I$225,MATCH($C15,_xlfn.ANCHORARRAY(Conflict!$C$8),0)),NA())</f>
        <v>0</v>
      </c>
      <c r="AL15" s="49"/>
      <c r="AM15" s="25">
        <f>IFERROR(INDEX('Data Reliability'!$G$6:$G$409,MATCH($C15,'Data Reliability'!$E$6:$E$409,0)),NA())</f>
        <v>0.33333333333333298</v>
      </c>
      <c r="AN15" s="25">
        <f>IFERROR(INDEX('Data Reliability'!$H$6:$H$409,MATCH($C15,'Data Reliability'!$E$6:$E$409,0)),NA())</f>
        <v>0.71666666666666701</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0</v>
      </c>
      <c r="H16" s="23">
        <f t="shared" ca="1" si="0"/>
        <v>0</v>
      </c>
      <c r="I16" s="116" t="str">
        <f t="shared" si="1"/>
        <v>!</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0.5</v>
      </c>
      <c r="N16" s="23">
        <f t="shared" ca="1" si="4"/>
        <v>0.5</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0</v>
      </c>
      <c r="U16" s="25">
        <f ca="1">IFERROR(INDEX(Socioeconomic!$G$8:$G$225,MATCH($C16,_xlfn.ANCHORARRAY(Socioeconomic!$C$8),0)),NA())</f>
        <v>0</v>
      </c>
      <c r="V16" s="25">
        <f ca="1">IFERROR(INDEX('Natural Hazard'!$G$8:$G$225,MATCH($C16,_xlfn.ANCHORARRAY('Natural Hazard'!$C$8),0)),NA())</f>
        <v>0</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0.57142857142857095</v>
      </c>
      <c r="AC16" s="25">
        <f ca="1">IFERROR(INDEX('Natural Hazard'!$H$8:$H$225,MATCH($C16,_xlfn.ANCHORARRAY('Natural Hazard'!$C$8),0)),NA())</f>
        <v>6.1666666666666599</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7</v>
      </c>
      <c r="AI16" s="25" t="e">
        <f ca="1">IFERROR(INDEX(Socioeconomic!$I$8:$I$225,MATCH($C16,_xlfn.ANCHORARRAY(Socioeconomic!$C$8),0)),NA())</f>
        <v>#N/A</v>
      </c>
      <c r="AJ16" s="25">
        <f ca="1">IFERROR(INDEX('Natural Hazard'!$I$8:$I$225,MATCH($C16,_xlfn.ANCHORARRAY('Natural Hazard'!$C$8),0)),NA())</f>
        <v>0</v>
      </c>
      <c r="AK16" s="25">
        <f ca="1">IFERROR(INDEX(Conflict!$I$8:$I$225,MATCH($C16,_xlfn.ANCHORARRAY(Conflict!$C$8),0)),NA())</f>
        <v>0</v>
      </c>
      <c r="AL16" s="49"/>
      <c r="AM16" s="25">
        <f>IFERROR(INDEX('Data Reliability'!$G$6:$G$409,MATCH($C16,'Data Reliability'!$E$6:$E$409,0)),NA())</f>
        <v>8.3333333333333301E-2</v>
      </c>
      <c r="AN16" s="25">
        <f>IFERROR(INDEX('Data Reliability'!$H$6:$H$409,MATCH($C16,'Data Reliability'!$E$6:$E$409,0)),NA())</f>
        <v>0.63333333333333297</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v>
      </c>
      <c r="H17" s="23">
        <f t="shared" ca="1" si="0"/>
        <v>0</v>
      </c>
      <c r="I17" s="116" t="str">
        <f t="shared" si="1"/>
        <v>!</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0</v>
      </c>
      <c r="N17" s="23">
        <f t="shared" ca="1" si="4"/>
        <v>0</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2.0920834075698802</v>
      </c>
      <c r="U17" s="25">
        <f ca="1">IFERROR(INDEX(Socioeconomic!$G$8:$G$225,MATCH($C17,_xlfn.ANCHORARRAY(Socioeconomic!$C$8),0)),NA())</f>
        <v>0</v>
      </c>
      <c r="V17" s="25">
        <f ca="1">IFERROR(INDEX('Natural Hazard'!$G$8:$G$225,MATCH($C17,_xlfn.ANCHORARRAY('Natural Hazard'!$C$8),0)),NA())</f>
        <v>0</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0.96755504055619901</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4.5235803657362901</v>
      </c>
      <c r="AI17" s="25" t="e">
        <f ca="1">IFERROR(INDEX(Socioeconomic!$I$8:$I$225,MATCH($C17,_xlfn.ANCHORARRAY(Socioeconomic!$C$8),0)),NA())</f>
        <v>#N/A</v>
      </c>
      <c r="AJ17" s="25">
        <f ca="1">IFERROR(INDEX('Natural Hazard'!$I$8:$I$225,MATCH($C17,_xlfn.ANCHORARRAY('Natural Hazard'!$C$8),0)),NA())</f>
        <v>0</v>
      </c>
      <c r="AK17" s="25">
        <f ca="1">IFERROR(INDEX(Conflict!$I$8:$I$225,MATCH($C17,_xlfn.ANCHORARRAY(Conflict!$C$8),0)),NA())</f>
        <v>0</v>
      </c>
      <c r="AL17" s="49"/>
      <c r="AM17" s="25">
        <f>IFERROR(INDEX('Data Reliability'!$G$6:$G$409,MATCH($C17,'Data Reliability'!$E$6:$E$409,0)),NA())</f>
        <v>8.3333333333333301E-2</v>
      </c>
      <c r="AN17" s="25">
        <f>IFERROR(INDEX('Data Reliability'!$H$6:$H$409,MATCH($C17,'Data Reliability'!$E$6:$E$409,0)),NA())</f>
        <v>0.66666666666666696</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1</v>
      </c>
      <c r="H18" s="23">
        <f t="shared" ca="1" si="0"/>
        <v>1</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1.5</v>
      </c>
      <c r="N18" s="23">
        <f t="shared" ca="1" si="4"/>
        <v>1.5</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5.0927094414847742</v>
      </c>
      <c r="U18" s="25">
        <f ca="1">IFERROR(INDEX(Socioeconomic!$G$8:$G$225,MATCH($C18,_xlfn.ANCHORARRAY(Socioeconomic!$C$8),0)),NA())</f>
        <v>5.1961524227066267</v>
      </c>
      <c r="V18" s="25">
        <f ca="1">IFERROR(INDEX('Natural Hazard'!$G$8:$G$225,MATCH($C18,_xlfn.ANCHORARRAY('Natural Hazard'!$C$8),0)),NA())</f>
        <v>0</v>
      </c>
      <c r="W18" s="25">
        <f ca="1">IFERROR(INDEX(Conflict!$G$8:$G$225,MATCH($C18,_xlfn.ANCHORARRAY(Conflict!$C$8),0)),NA())</f>
        <v>4.1054627612530998</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3.7050984936268798</v>
      </c>
      <c r="AB18" s="25">
        <f ca="1">IFERROR(INDEX(Socioeconomic!$H$8:$H$225,MATCH($C18,_xlfn.ANCHORARRAY(Socioeconomic!$C$8),0)),NA())</f>
        <v>3.8571428571428501</v>
      </c>
      <c r="AC18" s="25">
        <f ca="1">IFERROR(INDEX('Natural Hazard'!$H$8:$H$225,MATCH($C18,_xlfn.ANCHORARRAY('Natural Hazard'!$C$8),0)),NA())</f>
        <v>5</v>
      </c>
      <c r="AD18" s="25">
        <f ca="1">IFERROR(INDEX(Conflict!$H$8:$H$225,MATCH($C18,_xlfn.ANCHORARRAY(Conflict!$C$8),0)),NA())</f>
        <v>2.40783206914799</v>
      </c>
      <c r="AE18" s="50"/>
      <c r="AF18" s="25">
        <f ca="1">IFERROR(INDEX(Health!$I$8:$I$225,MATCH($C18,_xlfn.ANCHORARRAY(Health!$C$8),0)),NA())</f>
        <v>0</v>
      </c>
      <c r="AG18" s="25" t="e">
        <f ca="1">IFERROR(INDEX(Food!$I$8:$I$225,MATCH($C18,_xlfn.ANCHORARRAY(Food!$C$8),0)),NA())</f>
        <v>#N/A</v>
      </c>
      <c r="AH18" s="25">
        <f ca="1">IFERROR(INDEX(Macro!$I$8:$I$225,MATCH($C18,_xlfn.ANCHORARRAY(Macro!$C$8),0)),NA())</f>
        <v>7</v>
      </c>
      <c r="AI18" s="25">
        <f ca="1">IFERROR(INDEX(Socioeconomic!$I$8:$I$225,MATCH($C18,_xlfn.ANCHORARRAY(Socioeconomic!$C$8),0)),NA())</f>
        <v>7</v>
      </c>
      <c r="AJ18" s="25">
        <f ca="1">IFERROR(INDEX('Natural Hazard'!$I$8:$I$225,MATCH($C18,_xlfn.ANCHORARRAY('Natural Hazard'!$C$8),0)),NA())</f>
        <v>0</v>
      </c>
      <c r="AK18" s="25">
        <f ca="1">IFERROR(INDEX(Conflict!$I$8:$I$225,MATCH($C18,_xlfn.ANCHORARRAY(Conflict!$C$8),0)),NA())</f>
        <v>7</v>
      </c>
      <c r="AL18" s="49"/>
      <c r="AM18" s="25">
        <f>IFERROR(INDEX('Data Reliability'!$G$6:$G$409,MATCH($C18,'Data Reliability'!$E$6:$E$409,0)),NA())</f>
        <v>8.3333333333333301E-2</v>
      </c>
      <c r="AN18" s="25">
        <f>IFERROR(INDEX('Data Reliability'!$H$6:$H$409,MATCH($C18,'Data Reliability'!$E$6:$E$409,0)),NA())</f>
        <v>0.55000000000000004</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4</v>
      </c>
      <c r="H19" s="23">
        <f t="shared" ca="1" si="0"/>
        <v>4</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4.5</v>
      </c>
      <c r="K19" s="23">
        <f t="shared" ca="1" si="2"/>
        <v>4.5</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3</v>
      </c>
      <c r="N19" s="23">
        <f t="shared" ca="1" si="4"/>
        <v>3</v>
      </c>
      <c r="O19" s="116" t="str">
        <f t="shared" si="5"/>
        <v/>
      </c>
      <c r="P19" s="24"/>
      <c r="Q19" s="49"/>
      <c r="R19" s="25">
        <f ca="1">IFERROR(INDEX(Health!$G$8:$G$225,MATCH($C19,_xlfn.ANCHORARRAY(Health!$C$8),0)),NA())</f>
        <v>9.8649776612296343</v>
      </c>
      <c r="S19" s="25">
        <f ca="1">IFERROR(INDEX(Food!$G$8:$G$225,MATCH($C19,_xlfn.ANCHORARRAY(Food!$C$8),0)),NA())</f>
        <v>7.0710678118654755</v>
      </c>
      <c r="T19" s="25">
        <f ca="1">IFERROR(INDEX(Macro!$G$8:$G$225,MATCH($C19,_xlfn.ANCHORARRAY(Macro!$C$8),0)),NA())</f>
        <v>10</v>
      </c>
      <c r="U19" s="25">
        <f ca="1">IFERROR(INDEX(Socioeconomic!$G$8:$G$225,MATCH($C19,_xlfn.ANCHORARRAY(Socioeconomic!$C$8),0)),NA())</f>
        <v>5.6341695024180005</v>
      </c>
      <c r="V19" s="25">
        <f ca="1">IFERROR(INDEX('Natural Hazard'!$G$8:$G$225,MATCH($C19,_xlfn.ANCHORARRAY('Natural Hazard'!$C$8),0)),NA())</f>
        <v>5.7735026918962546</v>
      </c>
      <c r="W19" s="25">
        <f ca="1">IFERROR(INDEX(Conflict!$G$8:$G$225,MATCH($C19,_xlfn.ANCHORARRAY(Conflict!$C$8),0)),NA())</f>
        <v>0</v>
      </c>
      <c r="X19" s="50"/>
      <c r="Y19" s="25">
        <f ca="1">IFERROR(INDEX(Health!$H$8:$H$225,MATCH($C19,_xlfn.ANCHORARRAY(Health!$C$8),0)),NA())</f>
        <v>9.7317784256559694</v>
      </c>
      <c r="Z19" s="25">
        <f ca="1">IFERROR(INDEX(Food!$H$8:$H$225,MATCH($C19,_xlfn.ANCHORARRAY(Food!$C$8),0)),NA())</f>
        <v>10</v>
      </c>
      <c r="AA19" s="25">
        <f ca="1">IFERROR(INDEX(Macro!$H$8:$H$225,MATCH($C19,_xlfn.ANCHORARRAY(Macro!$C$8),0)),NA())</f>
        <v>10</v>
      </c>
      <c r="AB19" s="25">
        <f ca="1">IFERROR(INDEX(Socioeconomic!$H$8:$H$225,MATCH($C19,_xlfn.ANCHORARRAY(Socioeconomic!$C$8),0)),NA())</f>
        <v>10</v>
      </c>
      <c r="AC19" s="25">
        <f ca="1">IFERROR(INDEX('Natural Hazard'!$H$8:$H$225,MATCH($C19,_xlfn.ANCHORARRAY('Natural Hazard'!$C$8),0)),NA())</f>
        <v>3.3333333333333299</v>
      </c>
      <c r="AD19" s="25">
        <f ca="1">IFERROR(INDEX(Conflict!$H$8:$H$225,MATCH($C19,_xlfn.ANCHORARRAY(Conflict!$C$8),0)),NA())</f>
        <v>10</v>
      </c>
      <c r="AE19" s="50"/>
      <c r="AF19" s="25">
        <f ca="1">IFERROR(INDEX(Health!$I$8:$I$225,MATCH($C19,_xlfn.ANCHORARRAY(Health!$C$8),0)),NA())</f>
        <v>10</v>
      </c>
      <c r="AG19" s="25">
        <f ca="1">IFERROR(INDEX(Food!$I$8:$I$225,MATCH($C19,_xlfn.ANCHORARRAY(Food!$C$8),0)),NA())</f>
        <v>5</v>
      </c>
      <c r="AH19" s="25">
        <f ca="1">IFERROR(INDEX(Macro!$I$8:$I$225,MATCH($C19,_xlfn.ANCHORARRAY(Macro!$C$8),0)),NA())</f>
        <v>10</v>
      </c>
      <c r="AI19" s="25">
        <f ca="1">IFERROR(INDEX(Socioeconomic!$I$8:$I$225,MATCH($C19,_xlfn.ANCHORARRAY(Socioeconomic!$C$8),0)),NA())</f>
        <v>3.1743865981977102</v>
      </c>
      <c r="AJ19" s="25">
        <f ca="1">IFERROR(INDEX('Natural Hazard'!$I$8:$I$225,MATCH($C19,_xlfn.ANCHORARRAY('Natural Hazard'!$C$8),0)),NA())</f>
        <v>10</v>
      </c>
      <c r="AK19" s="25">
        <f ca="1">IFERROR(INDEX(Conflict!$I$8:$I$225,MATCH($C19,_xlfn.ANCHORARRAY(Conflict!$C$8),0)),NA())</f>
        <v>0</v>
      </c>
      <c r="AL19" s="49"/>
      <c r="AM19" s="25">
        <f>IFERROR(INDEX('Data Reliability'!$G$6:$G$409,MATCH($C19,'Data Reliability'!$E$6:$E$409,0)),NA())</f>
        <v>0</v>
      </c>
      <c r="AN19" s="25">
        <f>IFERROR(INDEX('Data Reliability'!$H$6:$H$409,MATCH($C19,'Data Reliability'!$E$6:$E$409,0)),NA())</f>
        <v>0.280555555555556</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0</v>
      </c>
      <c r="N20" s="23">
        <f t="shared" ca="1" si="4"/>
        <v>0</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2.5715552823652064</v>
      </c>
      <c r="U20" s="25">
        <f ca="1">IFERROR(INDEX(Socioeconomic!$G$8:$G$225,MATCH($C20,_xlfn.ANCHORARRAY(Socioeconomic!$C$8),0)),NA())</f>
        <v>0</v>
      </c>
      <c r="V20" s="25">
        <f ca="1">IFERROR(INDEX('Natural Hazard'!$G$8:$G$225,MATCH($C20,_xlfn.ANCHORARRAY('Natural Hazard'!$C$8),0)),NA())</f>
        <v>0</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1.02549246813441</v>
      </c>
      <c r="AB20" s="25">
        <f ca="1">IFERROR(INDEX(Socioeconomic!$H$8:$H$225,MATCH($C20,_xlfn.ANCHORARRAY(Socioeconomic!$C$8),0)),NA())</f>
        <v>0.28571428571428598</v>
      </c>
      <c r="AC20" s="25">
        <f ca="1">IFERROR(INDEX('Natural Hazard'!$H$8:$H$225,MATCH($C20,_xlfn.ANCHORARRAY('Natural Hazard'!$C$8),0)),NA())</f>
        <v>4</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6.4485081809432199</v>
      </c>
      <c r="AI20" s="25" t="e">
        <f ca="1">IFERROR(INDEX(Socioeconomic!$I$8:$I$225,MATCH($C20,_xlfn.ANCHORARRAY(Socioeconomic!$C$8),0)),NA())</f>
        <v>#N/A</v>
      </c>
      <c r="AJ20" s="25">
        <f ca="1">IFERROR(INDEX('Natural Hazard'!$I$8:$I$225,MATCH($C20,_xlfn.ANCHORARRAY('Natural Hazard'!$C$8),0)),NA())</f>
        <v>0</v>
      </c>
      <c r="AK20" s="25">
        <f ca="1">IFERROR(INDEX(Conflict!$I$8:$I$225,MATCH($C20,_xlfn.ANCHORARRAY(Conflict!$C$8),0)),NA())</f>
        <v>0</v>
      </c>
      <c r="AL20" s="49"/>
      <c r="AM20" s="25">
        <f>IFERROR(INDEX('Data Reliability'!$G$6:$G$409,MATCH($C20,'Data Reliability'!$E$6:$E$409,0)),NA())</f>
        <v>8.3333333333333301E-2</v>
      </c>
      <c r="AN20" s="25">
        <f>IFERROR(INDEX('Data Reliability'!$H$6:$H$409,MATCH($C20,'Data Reliability'!$E$6:$E$409,0)),NA())</f>
        <v>0.63333333333333297</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0</v>
      </c>
      <c r="H21" s="23">
        <f t="shared" ca="1" si="0"/>
        <v>0</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0.5</v>
      </c>
      <c r="N21" s="23">
        <f t="shared" ca="1" si="4"/>
        <v>0.5</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4.7621555546055321</v>
      </c>
      <c r="U21" s="25">
        <f ca="1">IFERROR(INDEX(Socioeconomic!$G$8:$G$225,MATCH($C21,_xlfn.ANCHORARRAY(Socioeconomic!$C$8),0)),NA())</f>
        <v>0</v>
      </c>
      <c r="V21" s="25">
        <f ca="1">IFERROR(INDEX('Natural Hazard'!$G$8:$G$225,MATCH($C21,_xlfn.ANCHORARRAY('Natural Hazard'!$C$8),0)),NA())</f>
        <v>0</v>
      </c>
      <c r="W21" s="25">
        <f ca="1">IFERROR(INDEX(Conflict!$G$8:$G$225,MATCH($C21,_xlfn.ANCHORARRAY(Conflict!$C$8),0)),NA())</f>
        <v>4.535543264936738</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3.5168018539976802</v>
      </c>
      <c r="AB21" s="25">
        <f ca="1">IFERROR(INDEX(Socioeconomic!$H$8:$H$225,MATCH($C21,_xlfn.ANCHORARRAY(Socioeconomic!$C$8),0)),NA())</f>
        <v>9</v>
      </c>
      <c r="AC21" s="25">
        <f ca="1">IFERROR(INDEX('Natural Hazard'!$H$8:$H$225,MATCH($C21,_xlfn.ANCHORARRAY('Natural Hazard'!$C$8),0)),NA())</f>
        <v>3.5</v>
      </c>
      <c r="AD21" s="25">
        <f ca="1">IFERROR(INDEX(Conflict!$H$8:$H$225,MATCH($C21,_xlfn.ANCHORARRAY(Conflict!$C$8),0)),NA())</f>
        <v>2.5401305344857898</v>
      </c>
      <c r="AE21" s="50"/>
      <c r="AF21" s="25">
        <f ca="1">IFERROR(INDEX(Health!$I$8:$I$225,MATCH($C21,_xlfn.ANCHORARRAY(Health!$C$8),0)),NA())</f>
        <v>0</v>
      </c>
      <c r="AG21" s="25" t="e">
        <f ca="1">IFERROR(INDEX(Food!$I$8:$I$225,MATCH($C21,_xlfn.ANCHORARRAY(Food!$C$8),0)),NA())</f>
        <v>#N/A</v>
      </c>
      <c r="AH21" s="25">
        <f ca="1">IFERROR(INDEX(Macro!$I$8:$I$225,MATCH($C21,_xlfn.ANCHORARRAY(Macro!$C$8),0)),NA())</f>
        <v>6.4485081809432199</v>
      </c>
      <c r="AI21" s="25">
        <f ca="1">IFERROR(INDEX(Socioeconomic!$I$8:$I$225,MATCH($C21,_xlfn.ANCHORARRAY(Socioeconomic!$C$8),0)),NA())</f>
        <v>0</v>
      </c>
      <c r="AJ21" s="25">
        <f ca="1">IFERROR(INDEX('Natural Hazard'!$I$8:$I$225,MATCH($C21,_xlfn.ANCHORARRAY('Natural Hazard'!$C$8),0)),NA())</f>
        <v>0</v>
      </c>
      <c r="AK21" s="25">
        <f ca="1">IFERROR(INDEX(Conflict!$I$8:$I$225,MATCH($C21,_xlfn.ANCHORARRAY(Conflict!$C$8),0)),NA())</f>
        <v>8.0984628265481309</v>
      </c>
      <c r="AL21" s="49"/>
      <c r="AM21" s="25">
        <f>IFERROR(INDEX('Data Reliability'!$G$6:$G$409,MATCH($C21,'Data Reliability'!$E$6:$E$409,0)),NA())</f>
        <v>8.3333333333333301E-2</v>
      </c>
      <c r="AN21" s="25">
        <f>IFERROR(INDEX('Data Reliability'!$H$6:$H$409,MATCH($C21,'Data Reliability'!$E$6:$E$409,0)),NA())</f>
        <v>0.55833333333333302</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3</v>
      </c>
      <c r="H22" s="23">
        <f t="shared" ca="1" si="0"/>
        <v>3</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3</v>
      </c>
      <c r="K22" s="23">
        <f t="shared" ca="1" si="2"/>
        <v>3</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2.5</v>
      </c>
      <c r="N22" s="23">
        <f t="shared" ca="1" si="4"/>
        <v>2.5</v>
      </c>
      <c r="O22" s="116" t="str">
        <f t="shared" si="5"/>
        <v>!</v>
      </c>
      <c r="P22" s="24"/>
      <c r="Q22" s="49"/>
      <c r="R22" s="25">
        <f ca="1">IFERROR(INDEX(Health!$G$8:$G$225,MATCH($C22,_xlfn.ANCHORARRAY(Health!$C$8),0)),NA())</f>
        <v>0</v>
      </c>
      <c r="S22" s="25">
        <f ca="1">IFERROR(INDEX(Food!$G$8:$G$225,MATCH($C22,_xlfn.ANCHORARRAY(Food!$C$8),0)),NA())</f>
        <v>9.080480410933168</v>
      </c>
      <c r="T22" s="25">
        <f ca="1">IFERROR(INDEX(Macro!$G$8:$G$225,MATCH($C22,_xlfn.ANCHORARRAY(Macro!$C$8),0)),NA())</f>
        <v>4.3188030538269775</v>
      </c>
      <c r="U22" s="25">
        <f ca="1">IFERROR(INDEX(Socioeconomic!$G$8:$G$225,MATCH($C22,_xlfn.ANCHORARRAY(Socioeconomic!$C$8),0)),NA())</f>
        <v>10</v>
      </c>
      <c r="V22" s="25">
        <f ca="1">IFERROR(INDEX('Natural Hazard'!$G$8:$G$225,MATCH($C22,_xlfn.ANCHORARRAY('Natural Hazard'!$C$8),0)),NA())</f>
        <v>0</v>
      </c>
      <c r="W22" s="25">
        <f ca="1">IFERROR(INDEX(Conflict!$G$8:$G$225,MATCH($C22,_xlfn.ANCHORARRAY(Conflict!$C$8),0)),NA())</f>
        <v>9.3410110838591027</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3.12572421784472</v>
      </c>
      <c r="AB22" s="25">
        <f ca="1">IFERROR(INDEX(Socioeconomic!$H$8:$H$225,MATCH($C22,_xlfn.ANCHORARRAY(Socioeconomic!$C$8),0)),NA())</f>
        <v>10</v>
      </c>
      <c r="AC22" s="25">
        <f ca="1">IFERROR(INDEX('Natural Hazard'!$H$8:$H$225,MATCH($C22,_xlfn.ANCHORARRAY('Natural Hazard'!$C$8),0)),NA())</f>
        <v>2.6666666666666599</v>
      </c>
      <c r="AD22" s="25">
        <f ca="1">IFERROR(INDEX(Conflict!$H$8:$H$225,MATCH($C22,_xlfn.ANCHORARRAY(Conflict!$C$8),0)),NA())</f>
        <v>10</v>
      </c>
      <c r="AE22" s="50"/>
      <c r="AF22" s="25">
        <f ca="1">IFERROR(INDEX(Health!$I$8:$I$225,MATCH($C22,_xlfn.ANCHORARRAY(Health!$C$8),0)),NA())</f>
        <v>0</v>
      </c>
      <c r="AG22" s="25">
        <f ca="1">IFERROR(INDEX(Food!$I$8:$I$225,MATCH($C22,_xlfn.ANCHORARRAY(Food!$C$8),0)),NA())</f>
        <v>10</v>
      </c>
      <c r="AH22" s="25">
        <f ca="1">IFERROR(INDEX(Macro!$I$8:$I$225,MATCH($C22,_xlfn.ANCHORARRAY(Macro!$C$8),0)),NA())</f>
        <v>5.9672762271414896</v>
      </c>
      <c r="AI22" s="25">
        <f ca="1">IFERROR(INDEX(Socioeconomic!$I$8:$I$225,MATCH($C22,_xlfn.ANCHORARRAY(Socioeconomic!$C$8),0)),NA())</f>
        <v>10</v>
      </c>
      <c r="AJ22" s="25">
        <f ca="1">IFERROR(INDEX('Natural Hazard'!$I$8:$I$225,MATCH($C22,_xlfn.ANCHORARRAY('Natural Hazard'!$C$8),0)),NA())</f>
        <v>0</v>
      </c>
      <c r="AK22" s="25">
        <f ca="1">IFERROR(INDEX(Conflict!$I$8:$I$225,MATCH($C22,_xlfn.ANCHORARRAY(Conflict!$C$8),0)),NA())</f>
        <v>8.7254488068778606</v>
      </c>
      <c r="AL22" s="49"/>
      <c r="AM22" s="25">
        <f>IFERROR(INDEX('Data Reliability'!$G$6:$G$409,MATCH($C22,'Data Reliability'!$E$6:$E$409,0)),NA())</f>
        <v>8.3333333333333301E-2</v>
      </c>
      <c r="AN22" s="25">
        <f>IFERROR(INDEX('Data Reliability'!$H$6:$H$409,MATCH($C22,'Data Reliability'!$E$6:$E$409,0)),NA())</f>
        <v>0.391666666666667</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1.5</v>
      </c>
      <c r="H23" s="23">
        <f t="shared" ca="1" si="0"/>
        <v>1.5</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1.5</v>
      </c>
      <c r="K23" s="23">
        <f t="shared" ca="1" si="2"/>
        <v>1.5</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1.5</v>
      </c>
      <c r="N23" s="23">
        <f t="shared" ca="1" si="4"/>
        <v>1.5</v>
      </c>
      <c r="O23" s="116" t="str">
        <f t="shared" si="5"/>
        <v>!</v>
      </c>
      <c r="P23" s="24"/>
      <c r="Q23" s="49"/>
      <c r="R23" s="25">
        <f ca="1">IFERROR(INDEX(Health!$G$8:$G$225,MATCH($C23,_xlfn.ANCHORARRAY(Health!$C$8),0)),NA())</f>
        <v>0</v>
      </c>
      <c r="S23" s="25">
        <f ca="1">IFERROR(INDEX(Food!$G$8:$G$225,MATCH($C23,_xlfn.ANCHORARRAY(Food!$C$8),0)),NA())</f>
        <v>0</v>
      </c>
      <c r="T23" s="25">
        <f ca="1">IFERROR(INDEX(Macro!$G$8:$G$225,MATCH($C23,_xlfn.ANCHORARRAY(Macro!$C$8),0)),NA())</f>
        <v>6.9</v>
      </c>
      <c r="U23" s="25">
        <f ca="1">IFERROR(INDEX(Socioeconomic!$G$8:$G$225,MATCH($C23,_xlfn.ANCHORARRAY(Socioeconomic!$C$8),0)),NA())</f>
        <v>0</v>
      </c>
      <c r="V23" s="25">
        <f ca="1">IFERROR(INDEX('Natural Hazard'!$G$8:$G$225,MATCH($C23,_xlfn.ANCHORARRAY('Natural Hazard'!$C$8),0)),NA())</f>
        <v>10</v>
      </c>
      <c r="W23" s="25">
        <f ca="1">IFERROR(INDEX(Conflict!$G$8:$G$225,MATCH($C23,_xlfn.ANCHORARRAY(Conflict!$C$8),0)),NA())</f>
        <v>3.9603268236360147</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7</v>
      </c>
      <c r="AB23" s="25">
        <f ca="1">IFERROR(INDEX(Socioeconomic!$H$8:$H$225,MATCH($C23,_xlfn.ANCHORARRAY(Socioeconomic!$C$8),0)),NA())</f>
        <v>6.5714285714285703</v>
      </c>
      <c r="AC23" s="25">
        <f ca="1">IFERROR(INDEX('Natural Hazard'!$H$8:$H$225,MATCH($C23,_xlfn.ANCHORARRAY('Natural Hazard'!$C$8),0)),NA())</f>
        <v>10</v>
      </c>
      <c r="AD23" s="25">
        <f ca="1">IFERROR(INDEX(Conflict!$H$8:$H$225,MATCH($C23,_xlfn.ANCHORARRAY(Conflict!$C$8),0)),NA())</f>
        <v>5.1640500970188699</v>
      </c>
      <c r="AE23" s="50"/>
      <c r="AF23" s="25">
        <f ca="1">IFERROR(INDEX(Health!$I$8:$I$225,MATCH($C23,_xlfn.ANCHORARRAY(Health!$C$8),0)),NA())</f>
        <v>0</v>
      </c>
      <c r="AG23" s="25" t="e">
        <f ca="1">IFERROR(INDEX(Food!$I$8:$I$225,MATCH($C23,_xlfn.ANCHORARRAY(Food!$C$8),0)),NA())</f>
        <v>#N/A</v>
      </c>
      <c r="AH23" s="25">
        <f ca="1">IFERROR(INDEX(Macro!$I$8:$I$225,MATCH($C23,_xlfn.ANCHORARRAY(Macro!$C$8),0)),NA())</f>
        <v>7</v>
      </c>
      <c r="AI23" s="25">
        <f ca="1">IFERROR(INDEX(Socioeconomic!$I$8:$I$225,MATCH($C23,_xlfn.ANCHORARRAY(Socioeconomic!$C$8),0)),NA())</f>
        <v>0</v>
      </c>
      <c r="AJ23" s="25">
        <f ca="1">IFERROR(INDEX('Natural Hazard'!$I$8:$I$225,MATCH($C23,_xlfn.ANCHORARRAY('Natural Hazard'!$C$8),0)),NA())</f>
        <v>10</v>
      </c>
      <c r="AK23" s="25">
        <f ca="1">IFERROR(INDEX(Conflict!$I$8:$I$225,MATCH($C23,_xlfn.ANCHORARRAY(Conflict!$C$8),0)),NA())</f>
        <v>3.0371875282668501</v>
      </c>
      <c r="AL23" s="49"/>
      <c r="AM23" s="25">
        <f>IFERROR(INDEX('Data Reliability'!$G$6:$G$409,MATCH($C23,'Data Reliability'!$E$6:$E$409,0)),NA())</f>
        <v>0</v>
      </c>
      <c r="AN23" s="25">
        <f>IFERROR(INDEX('Data Reliability'!$H$6:$H$409,MATCH($C23,'Data Reliability'!$E$6:$E$409,0)),NA())</f>
        <v>0.4</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v>
      </c>
      <c r="N24" s="23">
        <f t="shared" ca="1" si="4"/>
        <v>0</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2.3309903101486764</v>
      </c>
      <c r="U24" s="25">
        <f ca="1">IFERROR(INDEX(Socioeconomic!$G$8:$G$225,MATCH($C24,_xlfn.ANCHORARRAY(Socioeconomic!$C$8),0)),NA())</f>
        <v>0</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1.76419466975666</v>
      </c>
      <c r="AB24" s="25">
        <f ca="1">IFERROR(INDEX(Socioeconomic!$H$8:$H$225,MATCH($C24,_xlfn.ANCHORARRAY(Socioeconomic!$C$8),0)),NA())</f>
        <v>2.8571428571428501</v>
      </c>
      <c r="AC24" s="25">
        <f ca="1">IFERROR(INDEX('Natural Hazard'!$H$8:$H$225,MATCH($C24,_xlfn.ANCHORARRAY('Natural Hazard'!$C$8),0)),NA())</f>
        <v>3.8333333333333299</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3.0798845043310799</v>
      </c>
      <c r="AI24" s="25">
        <f ca="1">IFERROR(INDEX(Socioeconomic!$I$8:$I$225,MATCH($C24,_xlfn.ANCHORARRAY(Socioeconomic!$C$8),0)),NA())</f>
        <v>0</v>
      </c>
      <c r="AJ24" s="25">
        <f ca="1">IFERROR(INDEX('Natural Hazard'!$I$8:$I$225,MATCH($C24,_xlfn.ANCHORARRAY('Natural Hazard'!$C$8),0)),NA())</f>
        <v>0</v>
      </c>
      <c r="AK24" s="25">
        <f ca="1">IFERROR(INDEX(Conflict!$I$8:$I$225,MATCH($C24,_xlfn.ANCHORARRAY(Conflict!$C$8),0)),NA())</f>
        <v>3.5714285714285601</v>
      </c>
      <c r="AL24" s="49"/>
      <c r="AM24" s="25">
        <f>IFERROR(INDEX('Data Reliability'!$G$6:$G$409,MATCH($C24,'Data Reliability'!$E$6:$E$409,0)),NA())</f>
        <v>8.3333333333333301E-2</v>
      </c>
      <c r="AN24" s="25">
        <f>IFERROR(INDEX('Data Reliability'!$H$6:$H$409,MATCH($C24,'Data Reliability'!$E$6:$E$409,0)),NA())</f>
        <v>0.55000000000000004</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v>
      </c>
      <c r="H25" s="23">
        <f t="shared" ca="1" si="0"/>
        <v>0</v>
      </c>
      <c r="I25" s="116" t="str">
        <f t="shared" si="1"/>
        <v>!</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0.5</v>
      </c>
      <c r="N25" s="23">
        <f t="shared" ca="1" si="4"/>
        <v>0.5</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4.7528731324059343</v>
      </c>
      <c r="U25" s="25">
        <f ca="1">IFERROR(INDEX(Socioeconomic!$G$8:$G$225,MATCH($C25,_xlfn.ANCHORARRAY(Socioeconomic!$C$8),0)),NA())</f>
        <v>0</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3.2271147161066001</v>
      </c>
      <c r="AB25" s="25">
        <f ca="1">IFERROR(INDEX(Socioeconomic!$H$8:$H$225,MATCH($C25,_xlfn.ANCHORARRAY(Socioeconomic!$C$8),0)),NA())</f>
        <v>1.28571428571428</v>
      </c>
      <c r="AC25" s="25">
        <f ca="1">IFERROR(INDEX('Natural Hazard'!$H$8:$H$225,MATCH($C25,_xlfn.ANCHORARRAY('Natural Hazard'!$C$8),0)),NA())</f>
        <v>0.83333333333333304</v>
      </c>
      <c r="AD25" s="25">
        <f ca="1">IFERROR(INDEX(Conflict!$H$8:$H$225,MATCH($C25,_xlfn.ANCHORARRAY(Conflict!$C$8),0)),NA())</f>
        <v>0.73205150820250398</v>
      </c>
      <c r="AE25" s="50"/>
      <c r="AF25" s="25">
        <f ca="1">IFERROR(INDEX(Health!$I$8:$I$225,MATCH($C25,_xlfn.ANCHORARRAY(Health!$C$8),0)),NA())</f>
        <v>0</v>
      </c>
      <c r="AG25" s="25" t="e">
        <f ca="1">IFERROR(INDEX(Food!$I$8:$I$225,MATCH($C25,_xlfn.ANCHORARRAY(Food!$C$8),0)),NA())</f>
        <v>#N/A</v>
      </c>
      <c r="AH25" s="25">
        <f ca="1">IFERROR(INDEX(Macro!$I$8:$I$225,MATCH($C25,_xlfn.ANCHORARRAY(Macro!$C$8),0)),NA())</f>
        <v>7</v>
      </c>
      <c r="AI25" s="25" t="e">
        <f ca="1">IFERROR(INDEX(Socioeconomic!$I$8:$I$225,MATCH($C25,_xlfn.ANCHORARRAY(Socioeconomic!$C$8),0)),NA())</f>
        <v>#N/A</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8.3333333333333301E-2</v>
      </c>
      <c r="AN25" s="25">
        <f>IFERROR(INDEX('Data Reliability'!$H$6:$H$409,MATCH($C25,'Data Reliability'!$E$6:$E$409,0)),NA())</f>
        <v>0.66666666666666696</v>
      </c>
    </row>
    <row r="26" spans="2:40" x14ac:dyDescent="0.2">
      <c r="B26" s="28" t="s">
        <v>726</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0.5</v>
      </c>
      <c r="H26" s="23">
        <f t="shared" ca="1" si="0"/>
        <v>0.5</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1</v>
      </c>
      <c r="N26" s="23">
        <f t="shared" ca="1" si="4"/>
        <v>1</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4.7621555546055321</v>
      </c>
      <c r="U26" s="25">
        <f ca="1">IFERROR(INDEX(Socioeconomic!$G$8:$G$225,MATCH($C26,_xlfn.ANCHORARRAY(Socioeconomic!$C$8),0)),NA())</f>
        <v>0</v>
      </c>
      <c r="V26" s="25">
        <f ca="1">IFERROR(INDEX('Natural Hazard'!$G$8:$G$225,MATCH($C26,_xlfn.ANCHORARRAY('Natural Hazard'!$C$8),0)),NA())</f>
        <v>6.0553007081949781</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3.5168018539976802</v>
      </c>
      <c r="AB26" s="25">
        <f ca="1">IFERROR(INDEX(Socioeconomic!$H$8:$H$225,MATCH($C26,_xlfn.ANCHORARRAY(Socioeconomic!$C$8),0)),NA())</f>
        <v>2.8571428571428501</v>
      </c>
      <c r="AC26" s="25">
        <f ca="1">IFERROR(INDEX('Natural Hazard'!$H$8:$H$225,MATCH($C26,_xlfn.ANCHORARRAY('Natural Hazard'!$C$8),0)),NA())</f>
        <v>3.6666666666666599</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6.4485081809432199</v>
      </c>
      <c r="AI26" s="25" t="e">
        <f ca="1">IFERROR(INDEX(Socioeconomic!$I$8:$I$225,MATCH($C26,_xlfn.ANCHORARRAY(Socioeconomic!$C$8),0)),NA())</f>
        <v>#N/A</v>
      </c>
      <c r="AJ26" s="25">
        <f ca="1">IFERROR(INDEX('Natural Hazard'!$I$8:$I$225,MATCH($C26,_xlfn.ANCHORARRAY('Natural Hazard'!$C$8),0)),NA())</f>
        <v>10</v>
      </c>
      <c r="AK26" s="25">
        <f ca="1">IFERROR(INDEX(Conflict!$I$8:$I$225,MATCH($C26,_xlfn.ANCHORARRAY(Conflict!$C$8),0)),NA())</f>
        <v>0</v>
      </c>
      <c r="AL26" s="49"/>
      <c r="AM26" s="25">
        <f>IFERROR(INDEX('Data Reliability'!$G$6:$G$409,MATCH($C26,'Data Reliability'!$E$6:$E$409,0)),NA())</f>
        <v>0.16666666666666699</v>
      </c>
      <c r="AN26" s="25">
        <f>IFERROR(INDEX('Data Reliability'!$H$6:$H$409,MATCH($C26,'Data Reliability'!$E$6:$E$409,0)),NA())</f>
        <v>0.66666666666666696</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0</v>
      </c>
      <c r="H27" s="23">
        <f t="shared" ca="1" si="0"/>
        <v>0</v>
      </c>
      <c r="I27" s="116" t="str">
        <f t="shared" si="1"/>
        <v>!</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0</v>
      </c>
      <c r="N27" s="23">
        <f t="shared" ca="1" si="4"/>
        <v>0</v>
      </c>
      <c r="O27" s="116" t="str">
        <f t="shared" si="5"/>
        <v>!!</v>
      </c>
      <c r="P27" s="24"/>
      <c r="Q27" s="49"/>
      <c r="R27" s="25">
        <f ca="1">IFERROR(INDEX(Health!$G$8:$G$225,MATCH($C27,_xlfn.ANCHORARRAY(Health!$C$8),0)),NA())</f>
        <v>0</v>
      </c>
      <c r="S27" s="25">
        <f ca="1">IFERROR(INDEX(Food!$G$8:$G$225,MATCH($C27,_xlfn.ANCHORARRAY(Food!$C$8),0)),NA())</f>
        <v>0</v>
      </c>
      <c r="T27" s="25">
        <f ca="1">IFERROR(INDEX(Macro!$G$8:$G$225,MATCH($C27,_xlfn.ANCHORARRAY(Macro!$C$8),0)),NA())</f>
        <v>2.9217647290308073</v>
      </c>
      <c r="U27" s="25">
        <f ca="1">IFERROR(INDEX(Socioeconomic!$G$8:$G$225,MATCH($C27,_xlfn.ANCHORARRAY(Socioeconomic!$C$8),0)),NA())</f>
        <v>0</v>
      </c>
      <c r="V27" s="25">
        <f ca="1">IFERROR(INDEX('Natural Hazard'!$G$8:$G$225,MATCH($C27,_xlfn.ANCHORARRAY('Natural Hazard'!$C$8),0)),NA())</f>
        <v>0</v>
      </c>
      <c r="W27" s="25">
        <f ca="1">IFERROR(INDEX(Conflict!$G$8:$G$225,MATCH($C27,_xlfn.ANCHORARRAY(Conflict!$C$8),0)),NA())</f>
        <v>0</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3.2850521436848199</v>
      </c>
      <c r="AB27" s="25">
        <f ca="1">IFERROR(INDEX(Socioeconomic!$H$8:$H$225,MATCH($C27,_xlfn.ANCHORARRAY(Socioeconomic!$C$8),0)),NA())</f>
        <v>4.2857142857142803</v>
      </c>
      <c r="AC27" s="25">
        <f ca="1">IFERROR(INDEX('Natural Hazard'!$H$8:$H$225,MATCH($C27,_xlfn.ANCHORARRAY('Natural Hazard'!$C$8),0)),NA())</f>
        <v>2.9999999999999898</v>
      </c>
      <c r="AD27" s="25">
        <f ca="1">IFERROR(INDEX(Conflict!$H$8:$H$225,MATCH($C27,_xlfn.ANCHORARRAY(Conflict!$C$8),0)),NA())</f>
        <v>2.3196330922561201</v>
      </c>
      <c r="AE27" s="50"/>
      <c r="AF27" s="25">
        <f ca="1">IFERROR(INDEX(Health!$I$8:$I$225,MATCH($C27,_xlfn.ANCHORARRAY(Health!$C$8),0)),NA())</f>
        <v>0</v>
      </c>
      <c r="AG27" s="25" t="e">
        <f ca="1">IFERROR(INDEX(Food!$I$8:$I$225,MATCH($C27,_xlfn.ANCHORARRAY(Food!$C$8),0)),NA())</f>
        <v>#N/A</v>
      </c>
      <c r="AH27" s="25">
        <f ca="1">IFERROR(INDEX(Macro!$I$8:$I$225,MATCH($C27,_xlfn.ANCHORARRAY(Macro!$C$8),0)),NA())</f>
        <v>2.5986525505293501</v>
      </c>
      <c r="AI27" s="25" t="e">
        <f ca="1">IFERROR(INDEX(Socioeconomic!$I$8:$I$225,MATCH($C27,_xlfn.ANCHORARRAY(Socioeconomic!$C$8),0)),NA())</f>
        <v>#N/A</v>
      </c>
      <c r="AJ27" s="25">
        <f ca="1">IFERROR(INDEX('Natural Hazard'!$I$8:$I$225,MATCH($C27,_xlfn.ANCHORARRAY('Natural Hazard'!$C$8),0)),NA())</f>
        <v>0</v>
      </c>
      <c r="AK27" s="25">
        <f ca="1">IFERROR(INDEX(Conflict!$I$8:$I$225,MATCH($C27,_xlfn.ANCHORARRAY(Conflict!$C$8),0)),NA())</f>
        <v>0</v>
      </c>
      <c r="AL27" s="49"/>
      <c r="AM27" s="25">
        <f>IFERROR(INDEX('Data Reliability'!$G$6:$G$409,MATCH($C27,'Data Reliability'!$E$6:$E$409,0)),NA())</f>
        <v>0.16666666666666699</v>
      </c>
      <c r="AN27" s="25">
        <f>IFERROR(INDEX('Data Reliability'!$H$6:$H$409,MATCH($C27,'Data Reliability'!$E$6:$E$409,0)),NA())</f>
        <v>0.66666666666666696</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v>
      </c>
      <c r="H28" s="23">
        <f t="shared" ca="1" si="0"/>
        <v>0</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0</v>
      </c>
      <c r="N28" s="23">
        <f t="shared" ca="1" si="4"/>
        <v>0</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4.6781599133425074</v>
      </c>
      <c r="U28" s="25">
        <f ca="1">IFERROR(INDEX(Socioeconomic!$G$8:$G$225,MATCH($C28,_xlfn.ANCHORARRAY(Socioeconomic!$C$8),0)),NA())</f>
        <v>0</v>
      </c>
      <c r="V28" s="25">
        <f ca="1">IFERROR(INDEX('Natural Hazard'!$G$8:$G$225,MATCH($C28,_xlfn.ANCHORARRAY('Natural Hazard'!$C$8),0)),NA())</f>
        <v>0</v>
      </c>
      <c r="W28" s="25">
        <f ca="1">IFERROR(INDEX(Conflict!$G$8:$G$225,MATCH($C28,_xlfn.ANCHORARRAY(Conflict!$C$8),0)),NA())</f>
        <v>0</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8.7456546929316303</v>
      </c>
      <c r="AB28" s="25">
        <f ca="1">IFERROR(INDEX(Socioeconomic!$H$8:$H$225,MATCH($C28,_xlfn.ANCHORARRAY(Socioeconomic!$C$8),0)),NA())</f>
        <v>1.8571428571428501</v>
      </c>
      <c r="AC28" s="25">
        <f ca="1">IFERROR(INDEX('Natural Hazard'!$H$8:$H$225,MATCH($C28,_xlfn.ANCHORARRAY('Natural Hazard'!$C$8),0)),NA())</f>
        <v>1.1666666666666601</v>
      </c>
      <c r="AD28" s="25">
        <f ca="1">IFERROR(INDEX(Conflict!$H$8:$H$225,MATCH($C28,_xlfn.ANCHORARRAY(Conflict!$C$8),0)),NA())</f>
        <v>1.79043923090492</v>
      </c>
      <c r="AE28" s="50"/>
      <c r="AF28" s="25">
        <f ca="1">IFERROR(INDEX(Health!$I$8:$I$225,MATCH($C28,_xlfn.ANCHORARRAY(Health!$C$8),0)),NA())</f>
        <v>0</v>
      </c>
      <c r="AG28" s="25" t="e">
        <f ca="1">IFERROR(INDEX(Food!$I$8:$I$225,MATCH($C28,_xlfn.ANCHORARRAY(Food!$C$8),0)),NA())</f>
        <v>#N/A</v>
      </c>
      <c r="AH28" s="25">
        <f ca="1">IFERROR(INDEX(Macro!$I$8:$I$225,MATCH($C28,_xlfn.ANCHORARRAY(Macro!$C$8),0)),NA())</f>
        <v>2.5024061597689999</v>
      </c>
      <c r="AI28" s="25">
        <f ca="1">IFERROR(INDEX(Socioeconomic!$I$8:$I$225,MATCH($C28,_xlfn.ANCHORARRAY(Socioeconomic!$C$8),0)),NA())</f>
        <v>0</v>
      </c>
      <c r="AJ28" s="25">
        <f ca="1">IFERROR(INDEX('Natural Hazard'!$I$8:$I$225,MATCH($C28,_xlfn.ANCHORARRAY('Natural Hazard'!$C$8),0)),NA())</f>
        <v>0</v>
      </c>
      <c r="AK28" s="25">
        <f ca="1">IFERROR(INDEX(Conflict!$I$8:$I$225,MATCH($C28,_xlfn.ANCHORARRAY(Conflict!$C$8),0)),NA())</f>
        <v>0</v>
      </c>
      <c r="AL28" s="49"/>
      <c r="AM28" s="25">
        <f>IFERROR(INDEX('Data Reliability'!$G$6:$G$409,MATCH($C28,'Data Reliability'!$E$6:$E$409,0)),NA())</f>
        <v>8.3333333333333301E-2</v>
      </c>
      <c r="AN28" s="25">
        <f>IFERROR(INDEX('Data Reliability'!$H$6:$H$409,MATCH($C28,'Data Reliability'!$E$6:$E$409,0)),NA())</f>
        <v>0.51666666666666705</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2</v>
      </c>
      <c r="H29" s="23">
        <f t="shared" ca="1" si="0"/>
        <v>2</v>
      </c>
      <c r="I29" s="116" t="str">
        <f t="shared" si="1"/>
        <v>!</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0.5</v>
      </c>
      <c r="K29" s="23">
        <f t="shared" ca="1" si="2"/>
        <v>0.5</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2</v>
      </c>
      <c r="N29" s="23">
        <f t="shared" ca="1" si="4"/>
        <v>2</v>
      </c>
      <c r="O29" s="116" t="str">
        <f t="shared" si="5"/>
        <v>!</v>
      </c>
      <c r="P29" s="24"/>
      <c r="Q29" s="49"/>
      <c r="R29" s="25">
        <f ca="1">IFERROR(INDEX(Health!$G$8:$G$225,MATCH($C29,_xlfn.ANCHORARRAY(Health!$C$8),0)),NA())</f>
        <v>8.6695068979860324</v>
      </c>
      <c r="S29" s="25">
        <f ca="1">IFERROR(INDEX(Food!$G$8:$G$225,MATCH($C29,_xlfn.ANCHORARRAY(Food!$C$8),0)),NA())</f>
        <v>0</v>
      </c>
      <c r="T29" s="25">
        <f ca="1">IFERROR(INDEX(Macro!$G$8:$G$225,MATCH($C29,_xlfn.ANCHORARRAY(Macro!$C$8),0)),NA())</f>
        <v>5.0278123531752366</v>
      </c>
      <c r="U29" s="25">
        <f ca="1">IFERROR(INDEX(Socioeconomic!$G$8:$G$225,MATCH($C29,_xlfn.ANCHORARRAY(Socioeconomic!$C$8),0)),NA())</f>
        <v>0</v>
      </c>
      <c r="V29" s="25">
        <f ca="1">IFERROR(INDEX('Natural Hazard'!$G$8:$G$225,MATCH($C29,_xlfn.ANCHORARRAY('Natural Hazard'!$C$8),0)),NA())</f>
        <v>6.7082039324993685</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4.8638470451911902</v>
      </c>
      <c r="AB29" s="25">
        <f ca="1">IFERROR(INDEX(Socioeconomic!$H$8:$H$225,MATCH($C29,_xlfn.ANCHORARRAY(Socioeconomic!$C$8),0)),NA())</f>
        <v>6.4285714285714199</v>
      </c>
      <c r="AC29" s="25">
        <f ca="1">IFERROR(INDEX('Natural Hazard'!$H$8:$H$225,MATCH($C29,_xlfn.ANCHORARRAY('Natural Hazard'!$C$8),0)),NA())</f>
        <v>4.5</v>
      </c>
      <c r="AD29" s="25">
        <f ca="1">IFERROR(INDEX(Conflict!$H$8:$H$225,MATCH($C29,_xlfn.ANCHORARRAY(Conflict!$C$8),0)),NA())</f>
        <v>0</v>
      </c>
      <c r="AE29" s="50"/>
      <c r="AF29" s="25">
        <f ca="1">IFERROR(INDEX(Health!$I$8:$I$225,MATCH($C29,_xlfn.ANCHORARRAY(Health!$C$8),0)),NA())</f>
        <v>10</v>
      </c>
      <c r="AG29" s="25" t="e">
        <f ca="1">IFERROR(INDEX(Food!$I$8:$I$225,MATCH($C29,_xlfn.ANCHORARRAY(Food!$C$8),0)),NA())</f>
        <v>#N/A</v>
      </c>
      <c r="AH29" s="25">
        <f ca="1">IFERROR(INDEX(Macro!$I$8:$I$225,MATCH($C29,_xlfn.ANCHORARRAY(Macro!$C$8),0)),NA())</f>
        <v>5.1973051010587099</v>
      </c>
      <c r="AI29" s="25" t="e">
        <f ca="1">IFERROR(INDEX(Socioeconomic!$I$8:$I$225,MATCH($C29,_xlfn.ANCHORARRAY(Socioeconomic!$C$8),0)),NA())</f>
        <v>#N/A</v>
      </c>
      <c r="AJ29" s="25">
        <f ca="1">IFERROR(INDEX('Natural Hazard'!$I$8:$I$225,MATCH($C29,_xlfn.ANCHORARRAY('Natural Hazard'!$C$8),0)),NA())</f>
        <v>10</v>
      </c>
      <c r="AK29" s="25">
        <f ca="1">IFERROR(INDEX(Conflict!$I$8:$I$225,MATCH($C29,_xlfn.ANCHORARRAY(Conflict!$C$8),0)),NA())</f>
        <v>0</v>
      </c>
      <c r="AL29" s="49"/>
      <c r="AM29" s="25">
        <f>IFERROR(INDEX('Data Reliability'!$G$6:$G$409,MATCH($C29,'Data Reliability'!$E$6:$E$409,0)),NA())</f>
        <v>0.16666666666666699</v>
      </c>
      <c r="AN29" s="25">
        <f>IFERROR(INDEX('Data Reliability'!$H$6:$H$409,MATCH($C29,'Data Reliability'!$E$6:$E$409,0)),NA())</f>
        <v>0.51666666666666705</v>
      </c>
    </row>
    <row r="30" spans="2:40" x14ac:dyDescent="0.2">
      <c r="B30" s="28" t="s">
        <v>727</v>
      </c>
      <c r="C30" s="28" t="s">
        <v>697</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1</v>
      </c>
      <c r="H30" s="23">
        <f t="shared" ca="1" si="0"/>
        <v>1</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1</v>
      </c>
      <c r="N30" s="23">
        <f t="shared" ca="1" si="4"/>
        <v>1</v>
      </c>
      <c r="O30" s="116" t="str">
        <f t="shared" si="5"/>
        <v>!!</v>
      </c>
      <c r="P30" s="24"/>
      <c r="Q30" s="49"/>
      <c r="R30" s="25">
        <f ca="1">IFERROR(INDEX(Health!$G$8:$G$225,MATCH($C30,_xlfn.ANCHORARRAY(Health!$C$8),0)),NA())</f>
        <v>0</v>
      </c>
      <c r="S30" s="25" t="e">
        <f ca="1">IFERROR(INDEX(Food!$G$8:$G$225,MATCH($C30,_xlfn.ANCHORARRAY(Food!$C$8),0)),NA())</f>
        <v>#N/A</v>
      </c>
      <c r="T30" s="25" t="e">
        <f ca="1">IFERROR(INDEX(Macro!$G$8:$G$225,MATCH($C30,_xlfn.ANCHORARRAY(Macro!$C$8),0)),NA())</f>
        <v>#N/A</v>
      </c>
      <c r="U30" s="25" t="e">
        <f ca="1">IFERROR(INDEX(Socioeconomic!$G$8:$G$225,MATCH($C30,_xlfn.ANCHORARRAY(Socioeconomic!$C$8),0)),NA())</f>
        <v>#N/A</v>
      </c>
      <c r="V30" s="25">
        <f ca="1">IFERROR(INDEX('Natural Hazard'!$G$8:$G$225,MATCH($C30,_xlfn.ANCHORARRAY('Natural Hazard'!$C$8),0)),NA())</f>
        <v>10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f ca="1">IFERROR(INDEX(Conflict!$H$8:$H$225,MATCH($C30,_xlfn.ANCHORARRAY(Conflict!$C$8),0)),NA())</f>
        <v>0</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10</v>
      </c>
      <c r="AK30" s="25">
        <f ca="1">IFERROR(INDEX(Conflict!$I$8:$I$225,MATCH($C30,_xlfn.ANCHORARRAY(Conflict!$C$8),0)),NA())</f>
        <v>0</v>
      </c>
      <c r="AL30" s="49"/>
      <c r="AM30" s="25">
        <f>IFERROR(INDEX('Data Reliability'!$G$6:$G$409,MATCH($C30,'Data Reliability'!$E$6:$E$409,0)),NA())</f>
        <v>0.91666666666666696</v>
      </c>
      <c r="AN30" s="25">
        <f>IFERROR(INDEX('Data Reliability'!$H$6:$H$409,MATCH($C30,'Data Reliability'!$E$6:$E$409,0)),NA())</f>
        <v>0.78333333333333299</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3</v>
      </c>
      <c r="H31" s="23">
        <f t="shared" ca="1" si="0"/>
        <v>3</v>
      </c>
      <c r="I31" s="116" t="str">
        <f t="shared" si="1"/>
        <v>!</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3.5</v>
      </c>
      <c r="N31" s="23">
        <f t="shared" ca="1" si="4"/>
        <v>3.5</v>
      </c>
      <c r="O31" s="116" t="str">
        <f t="shared" si="5"/>
        <v>!</v>
      </c>
      <c r="P31" s="24"/>
      <c r="Q31" s="49"/>
      <c r="R31" s="25">
        <f ca="1">IFERROR(INDEX(Health!$G$8:$G$225,MATCH($C31,_xlfn.ANCHORARRAY(Health!$C$8),0)),NA())</f>
        <v>8.6358126123265659</v>
      </c>
      <c r="S31" s="25">
        <f ca="1">IFERROR(INDEX(Food!$G$8:$G$225,MATCH($C31,_xlfn.ANCHORARRAY(Food!$C$8),0)),NA())</f>
        <v>0</v>
      </c>
      <c r="T31" s="25" t="e">
        <f ca="1">IFERROR(INDEX(Macro!$G$8:$G$225,MATCH($C31,_xlfn.ANCHORARRAY(Macro!$C$8),0)),NA())</f>
        <v>#N/A</v>
      </c>
      <c r="U31" s="25">
        <f ca="1">IFERROR(INDEX(Socioeconomic!$G$8:$G$225,MATCH($C31,_xlfn.ANCHORARRAY(Socioeconomic!$C$8),0)),NA())</f>
        <v>7.5592894601845417</v>
      </c>
      <c r="V31" s="25">
        <f ca="1">IFERROR(INDEX('Natural Hazard'!$G$8:$G$225,MATCH($C31,_xlfn.ANCHORARRAY('Natural Hazard'!$C$8),0)),NA())</f>
        <v>7.3029674334022125</v>
      </c>
      <c r="W31" s="25">
        <f ca="1">IFERROR(INDEX(Conflict!$G$8:$G$225,MATCH($C31,_xlfn.ANCHORARRAY(Conflict!$C$8),0)),NA())</f>
        <v>3.7105067434004955</v>
      </c>
      <c r="X31" s="50"/>
      <c r="Y31" s="25">
        <f ca="1">IFERROR(INDEX(Health!$H$8:$H$225,MATCH($C31,_xlfn.ANCHORARRAY(Health!$C$8),0)),NA())</f>
        <v>7.45772594752186</v>
      </c>
      <c r="Z31" s="25">
        <f ca="1">IFERROR(INDEX(Food!$H$8:$H$225,MATCH($C31,_xlfn.ANCHORARRAY(Food!$C$8),0)),NA())</f>
        <v>3.7869137232194499</v>
      </c>
      <c r="AA31" s="25" t="e">
        <f ca="1">IFERROR(INDEX(Macro!$H$8:$H$225,MATCH($C31,_xlfn.ANCHORARRAY(Macro!$C$8),0)),NA())</f>
        <v>#N/A</v>
      </c>
      <c r="AB31" s="25">
        <f ca="1">IFERROR(INDEX(Socioeconomic!$H$8:$H$225,MATCH($C31,_xlfn.ANCHORARRAY(Socioeconomic!$C$8),0)),NA())</f>
        <v>5.71428571428571</v>
      </c>
      <c r="AC31" s="25">
        <f ca="1">IFERROR(INDEX('Natural Hazard'!$H$8:$H$225,MATCH($C31,_xlfn.ANCHORARRAY('Natural Hazard'!$C$8),0)),NA())</f>
        <v>5.3333333333333304</v>
      </c>
      <c r="AD31" s="25">
        <f ca="1">IFERROR(INDEX(Conflict!$H$8:$H$225,MATCH($C31,_xlfn.ANCHORARRAY(Conflict!$C$8),0)),NA())</f>
        <v>1.9668371846886501</v>
      </c>
      <c r="AE31" s="50"/>
      <c r="AF31" s="25">
        <f ca="1">IFERROR(INDEX(Health!$I$8:$I$225,MATCH($C31,_xlfn.ANCHORARRAY(Health!$C$8),0)),NA())</f>
        <v>10</v>
      </c>
      <c r="AG31" s="25" t="e">
        <f ca="1">IFERROR(INDEX(Food!$I$8:$I$225,MATCH($C31,_xlfn.ANCHORARRAY(Food!$C$8),0)),NA())</f>
        <v>#N/A</v>
      </c>
      <c r="AH31" s="25" t="e">
        <f ca="1">IFERROR(INDEX(Macro!$I$8:$I$225,MATCH($C31,_xlfn.ANCHORARRAY(Macro!$C$8),0)),NA())</f>
        <v>#N/A</v>
      </c>
      <c r="AI31" s="25">
        <f ca="1">IFERROR(INDEX(Socioeconomic!$I$8:$I$225,MATCH($C31,_xlfn.ANCHORARRAY(Socioeconomic!$C$8),0)),NA())</f>
        <v>10</v>
      </c>
      <c r="AJ31" s="25">
        <f ca="1">IFERROR(INDEX('Natural Hazard'!$I$8:$I$225,MATCH($C31,_xlfn.ANCHORARRAY('Natural Hazard'!$C$8),0)),NA())</f>
        <v>10</v>
      </c>
      <c r="AK31" s="25">
        <f ca="1">IFERROR(INDEX(Conflict!$I$8:$I$225,MATCH($C31,_xlfn.ANCHORARRAY(Conflict!$C$8),0)),NA())</f>
        <v>7</v>
      </c>
      <c r="AL31" s="49"/>
      <c r="AM31" s="25">
        <f>IFERROR(INDEX('Data Reliability'!$G$6:$G$409,MATCH($C31,'Data Reliability'!$E$6:$E$409,0)),NA())</f>
        <v>0.16666666666666699</v>
      </c>
      <c r="AN31" s="25">
        <f>IFERROR(INDEX('Data Reliability'!$H$6:$H$409,MATCH($C31,'Data Reliability'!$E$6:$E$409,0)),NA())</f>
        <v>0.52500000000000002</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2.5</v>
      </c>
      <c r="H32" s="23">
        <f t="shared" ca="1" si="0"/>
        <v>2.5</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1</v>
      </c>
      <c r="K32" s="23">
        <f t="shared" ca="1" si="2"/>
        <v>1</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2.5</v>
      </c>
      <c r="N32" s="23">
        <f t="shared" ca="1" si="4"/>
        <v>2.5</v>
      </c>
      <c r="O32" s="116" t="str">
        <f t="shared" si="5"/>
        <v>!</v>
      </c>
      <c r="P32" s="24"/>
      <c r="Q32" s="49"/>
      <c r="R32" s="25">
        <f ca="1">IFERROR(INDEX(Health!$G$8:$G$225,MATCH($C32,_xlfn.ANCHORARRAY(Health!$C$8),0)),NA())</f>
        <v>0</v>
      </c>
      <c r="S32" s="25">
        <f ca="1">IFERROR(INDEX(Food!$G$8:$G$225,MATCH($C32,_xlfn.ANCHORARRAY(Food!$C$8),0)),NA())</f>
        <v>0</v>
      </c>
      <c r="T32" s="25">
        <f ca="1">IFERROR(INDEX(Macro!$G$8:$G$225,MATCH($C32,_xlfn.ANCHORARRAY(Macro!$C$8),0)),NA())</f>
        <v>10</v>
      </c>
      <c r="U32" s="25">
        <f ca="1">IFERROR(INDEX(Socioeconomic!$G$8:$G$225,MATCH($C32,_xlfn.ANCHORARRAY(Socioeconomic!$C$8),0)),NA())</f>
        <v>5.8309518948452963</v>
      </c>
      <c r="V32" s="25">
        <f ca="1">IFERROR(INDEX('Natural Hazard'!$G$8:$G$225,MATCH($C32,_xlfn.ANCHORARRAY('Natural Hazard'!$C$8),0)),NA())</f>
        <v>7.0710678118654755</v>
      </c>
      <c r="W32" s="25">
        <f ca="1">IFERROR(INDEX(Conflict!$G$8:$G$225,MATCH($C32,_xlfn.ANCHORARRAY(Conflict!$C$8),0)),NA())</f>
        <v>1.9409868161747834</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10</v>
      </c>
      <c r="AB32" s="25">
        <f ca="1">IFERROR(INDEX(Socioeconomic!$H$8:$H$225,MATCH($C32,_xlfn.ANCHORARRAY(Socioeconomic!$C$8),0)),NA())</f>
        <v>4.8571428571428497</v>
      </c>
      <c r="AC32" s="25">
        <f ca="1">IFERROR(INDEX('Natural Hazard'!$H$8:$H$225,MATCH($C32,_xlfn.ANCHORARRAY('Natural Hazard'!$C$8),0)),NA())</f>
        <v>5</v>
      </c>
      <c r="AD32" s="25">
        <f ca="1">IFERROR(INDEX(Conflict!$H$8:$H$225,MATCH($C32,_xlfn.ANCHORARRAY(Conflict!$C$8),0)),NA())</f>
        <v>2.8047274651613998</v>
      </c>
      <c r="AE32" s="50"/>
      <c r="AF32" s="25">
        <f ca="1">IFERROR(INDEX(Health!$I$8:$I$225,MATCH($C32,_xlfn.ANCHORARRAY(Health!$C$8),0)),NA())</f>
        <v>0</v>
      </c>
      <c r="AG32" s="25" t="e">
        <f ca="1">IFERROR(INDEX(Food!$I$8:$I$225,MATCH($C32,_xlfn.ANCHORARRAY(Food!$C$8),0)),NA())</f>
        <v>#N/A</v>
      </c>
      <c r="AH32" s="25">
        <f ca="1">IFERROR(INDEX(Macro!$I$8:$I$225,MATCH($C32,_xlfn.ANCHORARRAY(Macro!$C$8),0)),NA())</f>
        <v>10</v>
      </c>
      <c r="AI32" s="25">
        <f ca="1">IFERROR(INDEX(Socioeconomic!$I$8:$I$225,MATCH($C32,_xlfn.ANCHORARRAY(Socioeconomic!$C$8),0)),NA())</f>
        <v>7</v>
      </c>
      <c r="AJ32" s="25">
        <f ca="1">IFERROR(INDEX('Natural Hazard'!$I$8:$I$225,MATCH($C32,_xlfn.ANCHORARRAY('Natural Hazard'!$C$8),0)),NA())</f>
        <v>10</v>
      </c>
      <c r="AK32" s="25">
        <f ca="1">IFERROR(INDEX(Conflict!$I$8:$I$225,MATCH($C32,_xlfn.ANCHORARRAY(Conflict!$C$8),0)),NA())</f>
        <v>1.34324274545781</v>
      </c>
      <c r="AL32" s="49"/>
      <c r="AM32" s="25">
        <f>IFERROR(INDEX('Data Reliability'!$G$6:$G$409,MATCH($C32,'Data Reliability'!$E$6:$E$409,0)),NA())</f>
        <v>0</v>
      </c>
      <c r="AN32" s="25">
        <f>IFERROR(INDEX('Data Reliability'!$H$6:$H$409,MATCH($C32,'Data Reliability'!$E$6:$E$409,0)),NA())</f>
        <v>0.4</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0.5</v>
      </c>
      <c r="H33" s="23">
        <f t="shared" ca="1" si="0"/>
        <v>0.5</v>
      </c>
      <c r="I33" s="116" t="str">
        <f t="shared" si="1"/>
        <v>!</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1</v>
      </c>
      <c r="N33" s="23">
        <f t="shared" ca="1" si="4"/>
        <v>1</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4.1771642438173497</v>
      </c>
      <c r="U33" s="25">
        <f ca="1">IFERROR(INDEX(Socioeconomic!$G$8:$G$225,MATCH($C33,_xlfn.ANCHORARRAY(Socioeconomic!$C$8),0)),NA())</f>
        <v>0</v>
      </c>
      <c r="V33" s="25">
        <f ca="1">IFERROR(INDEX('Natural Hazard'!$G$8:$G$225,MATCH($C33,_xlfn.ANCHORARRAY('Natural Hazard'!$C$8),0)),NA())</f>
        <v>6.9522178715380676</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3.12572421784472</v>
      </c>
      <c r="AB33" s="25">
        <f ca="1">IFERROR(INDEX(Socioeconomic!$H$8:$H$225,MATCH($C33,_xlfn.ANCHORARRAY(Socioeconomic!$C$8),0)),NA())</f>
        <v>3.4285714285714199</v>
      </c>
      <c r="AC33" s="25">
        <f ca="1">IFERROR(INDEX('Natural Hazard'!$H$8:$H$225,MATCH($C33,_xlfn.ANCHORARRAY('Natural Hazard'!$C$8),0)),NA())</f>
        <v>4.8333333333333304</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5.5822906641000998</v>
      </c>
      <c r="AI33" s="25" t="e">
        <f ca="1">IFERROR(INDEX(Socioeconomic!$I$8:$I$225,MATCH($C33,_xlfn.ANCHORARRAY(Socioeconomic!$C$8),0)),NA())</f>
        <v>#N/A</v>
      </c>
      <c r="AJ33" s="25">
        <f ca="1">IFERROR(INDEX('Natural Hazard'!$I$8:$I$225,MATCH($C33,_xlfn.ANCHORARRAY('Natural Hazard'!$C$8),0)),NA())</f>
        <v>10</v>
      </c>
      <c r="AK33" s="25">
        <f ca="1">IFERROR(INDEX(Conflict!$I$8:$I$225,MATCH($C33,_xlfn.ANCHORARRAY(Conflict!$C$8),0)),NA())</f>
        <v>0</v>
      </c>
      <c r="AL33" s="49"/>
      <c r="AM33" s="25">
        <f>IFERROR(INDEX('Data Reliability'!$G$6:$G$409,MATCH($C33,'Data Reliability'!$E$6:$E$409,0)),NA())</f>
        <v>0.16666666666666699</v>
      </c>
      <c r="AN33" s="25">
        <f>IFERROR(INDEX('Data Reliability'!$H$6:$H$409,MATCH($C33,'Data Reliability'!$E$6:$E$409,0)),NA())</f>
        <v>0.63333333333333297</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v>
      </c>
      <c r="H34" s="23">
        <f t="shared" ca="1" si="0"/>
        <v>0</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0</v>
      </c>
      <c r="N34" s="23">
        <f t="shared" ca="1" si="4"/>
        <v>0</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0</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2.2857142857142798</v>
      </c>
      <c r="AC34" s="25">
        <f ca="1">IFERROR(INDEX('Natural Hazard'!$H$8:$H$225,MATCH($C34,_xlfn.ANCHORARRAY('Natural Hazard'!$C$8),0)),NA())</f>
        <v>2.5</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6.4485081809432199</v>
      </c>
      <c r="AI34" s="25" t="e">
        <f ca="1">IFERROR(INDEX(Socioeconomic!$I$8:$I$225,MATCH($C34,_xlfn.ANCHORARRAY(Socioeconomic!$C$8),0)),NA())</f>
        <v>#N/A</v>
      </c>
      <c r="AJ34" s="25">
        <f ca="1">IFERROR(INDEX('Natural Hazard'!$I$8:$I$225,MATCH($C34,_xlfn.ANCHORARRAY('Natural Hazard'!$C$8),0)),NA())</f>
        <v>0</v>
      </c>
      <c r="AK34" s="25">
        <f ca="1">IFERROR(INDEX(Conflict!$I$8:$I$225,MATCH($C34,_xlfn.ANCHORARRAY(Conflict!$C$8),0)),NA())</f>
        <v>0</v>
      </c>
      <c r="AL34" s="49"/>
      <c r="AM34" s="25">
        <f>IFERROR(INDEX('Data Reliability'!$G$6:$G$409,MATCH($C34,'Data Reliability'!$E$6:$E$409,0)),NA())</f>
        <v>0.16666666666666699</v>
      </c>
      <c r="AN34" s="25">
        <f>IFERROR(INDEX('Data Reliability'!$H$6:$H$409,MATCH($C34,'Data Reliability'!$E$6:$E$409,0)),NA())</f>
        <v>0.66666666666666696</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0</v>
      </c>
      <c r="H35" s="23">
        <f t="shared" ca="1" si="0"/>
        <v>0</v>
      </c>
      <c r="I35" s="116" t="str">
        <f t="shared" si="1"/>
        <v>!</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0.5</v>
      </c>
      <c r="N35" s="23">
        <f t="shared" ca="1" si="4"/>
        <v>0.5</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4.2815186658179343</v>
      </c>
      <c r="U35" s="25">
        <f ca="1">IFERROR(INDEX(Socioeconomic!$G$8:$G$225,MATCH($C35,_xlfn.ANCHORARRAY(Socioeconomic!$C$8),0)),NA())</f>
        <v>0</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2.6187717265353401</v>
      </c>
      <c r="AB35" s="25">
        <f ca="1">IFERROR(INDEX(Socioeconomic!$H$8:$H$225,MATCH($C35,_xlfn.ANCHORARRAY(Socioeconomic!$C$8),0)),NA())</f>
        <v>8</v>
      </c>
      <c r="AC35" s="25">
        <f ca="1">IFERROR(INDEX('Natural Hazard'!$H$8:$H$225,MATCH($C35,_xlfn.ANCHORARRAY('Natural Hazard'!$C$8),0)),NA())</f>
        <v>2.9999999999999898</v>
      </c>
      <c r="AD35" s="25">
        <f ca="1">IFERROR(INDEX(Conflict!$H$8:$H$225,MATCH($C35,_xlfn.ANCHORARRAY(Conflict!$C$8),0)),NA())</f>
        <v>1.01869818310107</v>
      </c>
      <c r="AE35" s="50"/>
      <c r="AF35" s="25">
        <f ca="1">IFERROR(INDEX(Health!$I$8:$I$225,MATCH($C35,_xlfn.ANCHORARRAY(Health!$C$8),0)),NA())</f>
        <v>0</v>
      </c>
      <c r="AG35" s="25" t="e">
        <f ca="1">IFERROR(INDEX(Food!$I$8:$I$225,MATCH($C35,_xlfn.ANCHORARRAY(Food!$C$8),0)),NA())</f>
        <v>#N/A</v>
      </c>
      <c r="AH35" s="25">
        <f ca="1">IFERROR(INDEX(Macro!$I$8:$I$225,MATCH($C35,_xlfn.ANCHORARRAY(Macro!$C$8),0)),NA())</f>
        <v>7</v>
      </c>
      <c r="AI35" s="25">
        <f ca="1">IFERROR(INDEX(Socioeconomic!$I$8:$I$225,MATCH($C35,_xlfn.ANCHORARRAY(Socioeconomic!$C$8),0)),NA())</f>
        <v>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0.16666666666666699</v>
      </c>
      <c r="AN35" s="25">
        <f>IFERROR(INDEX('Data Reliability'!$H$6:$H$409,MATCH($C35,'Data Reliability'!$E$6:$E$409,0)),NA())</f>
        <v>0.625</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1</v>
      </c>
      <c r="N36" s="23">
        <f t="shared" ca="1" si="4"/>
        <v>1</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0</v>
      </c>
      <c r="U36" s="25">
        <f ca="1">IFERROR(INDEX(Socioeconomic!$G$8:$G$225,MATCH($C36,_xlfn.ANCHORARRAY(Socioeconomic!$C$8),0)),NA())</f>
        <v>0</v>
      </c>
      <c r="V36" s="25">
        <f ca="1">IFERROR(INDEX('Natural Hazard'!$G$8:$G$225,MATCH($C36,_xlfn.ANCHORARRAY('Natural Hazard'!$C$8),0)),NA())</f>
        <v>4.0824829046386224</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1.5614136732329</v>
      </c>
      <c r="AB36" s="25">
        <f ca="1">IFERROR(INDEX(Socioeconomic!$H$8:$H$225,MATCH($C36,_xlfn.ANCHORARRAY(Socioeconomic!$C$8),0)),NA())</f>
        <v>6.71428571428571</v>
      </c>
      <c r="AC36" s="25">
        <f ca="1">IFERROR(INDEX('Natural Hazard'!$H$8:$H$225,MATCH($C36,_xlfn.ANCHORARRAY('Natural Hazard'!$C$8),0)),NA())</f>
        <v>1.6666666666666601</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0</v>
      </c>
      <c r="AI36" s="25">
        <f ca="1">IFERROR(INDEX(Socioeconomic!$I$8:$I$225,MATCH($C36,_xlfn.ANCHORARRAY(Socioeconomic!$C$8),0)),NA())</f>
        <v>0</v>
      </c>
      <c r="AJ36" s="25">
        <f ca="1">IFERROR(INDEX('Natural Hazard'!$I$8:$I$225,MATCH($C36,_xlfn.ANCHORARRAY('Natural Hazard'!$C$8),0)),NA())</f>
        <v>10</v>
      </c>
      <c r="AK36" s="25">
        <f ca="1">IFERROR(INDEX(Conflict!$I$8:$I$225,MATCH($C36,_xlfn.ANCHORARRAY(Conflict!$C$8),0)),NA())</f>
        <v>5.3571428571428497</v>
      </c>
      <c r="AL36" s="49"/>
      <c r="AM36" s="25">
        <f>IFERROR(INDEX('Data Reliability'!$G$6:$G$409,MATCH($C36,'Data Reliability'!$E$6:$E$409,0)),NA())</f>
        <v>8.3333333333333301E-2</v>
      </c>
      <c r="AN36" s="25">
        <f>IFERROR(INDEX('Data Reliability'!$H$6:$H$409,MATCH($C36,'Data Reliability'!$E$6:$E$409,0)),NA())</f>
        <v>0.55833333333333302</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1.5</v>
      </c>
      <c r="H37" s="23">
        <f t="shared" ca="1" si="0"/>
        <v>1.5</v>
      </c>
      <c r="I37" s="116" t="str">
        <f t="shared" si="1"/>
        <v>!</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1</v>
      </c>
      <c r="N37" s="23">
        <f t="shared" ca="1" si="4"/>
        <v>1</v>
      </c>
      <c r="O37" s="116" t="str">
        <f t="shared" si="5"/>
        <v>!</v>
      </c>
      <c r="P37" s="24"/>
      <c r="Q37" s="49"/>
      <c r="R37" s="25">
        <f ca="1">IFERROR(INDEX(Health!$G$8:$G$225,MATCH($C37,_xlfn.ANCHORARRAY(Health!$C$8),0)),NA())</f>
        <v>0</v>
      </c>
      <c r="S37" s="25">
        <f ca="1">IFERROR(INDEX(Food!$G$8:$G$225,MATCH($C37,_xlfn.ANCHORARRAY(Food!$C$8),0)),NA())</f>
        <v>3.1622776601683795</v>
      </c>
      <c r="T37" s="25">
        <f ca="1">IFERROR(INDEX(Macro!$G$8:$G$225,MATCH($C37,_xlfn.ANCHORARRAY(Macro!$C$8),0)),NA())</f>
        <v>5.8914280417657379</v>
      </c>
      <c r="U37" s="25">
        <f ca="1">IFERROR(INDEX(Socioeconomic!$G$8:$G$225,MATCH($C37,_xlfn.ANCHORARRAY(Socioeconomic!$C$8),0)),NA())</f>
        <v>10</v>
      </c>
      <c r="V37" s="25">
        <f ca="1">IFERROR(INDEX('Natural Hazard'!$G$8:$G$225,MATCH($C37,_xlfn.ANCHORARRAY('Natural Hazard'!$C$8),0)),NA())</f>
        <v>0</v>
      </c>
      <c r="W37" s="25">
        <f ca="1">IFERROR(INDEX(Conflict!$G$8:$G$225,MATCH($C37,_xlfn.ANCHORARRAY(Conflict!$C$8),0)),NA())</f>
        <v>0</v>
      </c>
      <c r="X37" s="50"/>
      <c r="Y37" s="25">
        <f ca="1">IFERROR(INDEX(Health!$H$8:$H$225,MATCH($C37,_xlfn.ANCHORARRAY(Health!$C$8),0)),NA())</f>
        <v>10</v>
      </c>
      <c r="Z37" s="25">
        <f ca="1">IFERROR(INDEX(Food!$H$8:$H$225,MATCH($C37,_xlfn.ANCHORARRAY(Food!$C$8),0)),NA())</f>
        <v>10</v>
      </c>
      <c r="AA37" s="25">
        <f ca="1">IFERROR(INDEX(Macro!$H$8:$H$225,MATCH($C37,_xlfn.ANCHORARRAY(Macro!$C$8),0)),NA())</f>
        <v>5.0086906141367296</v>
      </c>
      <c r="AB37" s="25">
        <f ca="1">IFERROR(INDEX(Socioeconomic!$H$8:$H$225,MATCH($C37,_xlfn.ANCHORARRAY(Socioeconomic!$C$8),0)),NA())</f>
        <v>10</v>
      </c>
      <c r="AC37" s="25">
        <f ca="1">IFERROR(INDEX('Natural Hazard'!$H$8:$H$225,MATCH($C37,_xlfn.ANCHORARRAY('Natural Hazard'!$C$8),0)),NA())</f>
        <v>3.6666666666666599</v>
      </c>
      <c r="AD37" s="25">
        <f ca="1">IFERROR(INDEX(Conflict!$H$8:$H$225,MATCH($C37,_xlfn.ANCHORARRAY(Conflict!$C$8),0)),NA())</f>
        <v>10</v>
      </c>
      <c r="AE37" s="50"/>
      <c r="AF37" s="25">
        <f ca="1">IFERROR(INDEX(Health!$I$8:$I$225,MATCH($C37,_xlfn.ANCHORARRAY(Health!$C$8),0)),NA())</f>
        <v>0</v>
      </c>
      <c r="AG37" s="25">
        <f ca="1">IFERROR(INDEX(Food!$I$8:$I$225,MATCH($C37,_xlfn.ANCHORARRAY(Food!$C$8),0)),NA())</f>
        <v>1</v>
      </c>
      <c r="AH37" s="25">
        <f ca="1">IFERROR(INDEX(Macro!$I$8:$I$225,MATCH($C37,_xlfn.ANCHORARRAY(Macro!$C$8),0)),NA())</f>
        <v>6.9297401347449599</v>
      </c>
      <c r="AI37" s="25">
        <f ca="1">IFERROR(INDEX(Socioeconomic!$I$8:$I$225,MATCH($C37,_xlfn.ANCHORARRAY(Socioeconomic!$C$8),0)),NA())</f>
        <v>10</v>
      </c>
      <c r="AJ37" s="25">
        <f ca="1">IFERROR(INDEX('Natural Hazard'!$I$8:$I$225,MATCH($C37,_xlfn.ANCHORARRAY('Natural Hazard'!$C$8),0)),NA())</f>
        <v>0</v>
      </c>
      <c r="AK37" s="25">
        <f ca="1">IFERROR(INDEX(Conflict!$I$8:$I$225,MATCH($C37,_xlfn.ANCHORARRAY(Conflict!$C$8),0)),NA())</f>
        <v>0</v>
      </c>
      <c r="AL37" s="49"/>
      <c r="AM37" s="25">
        <f>IFERROR(INDEX('Data Reliability'!$G$6:$G$409,MATCH($C37,'Data Reliability'!$E$6:$E$409,0)),NA())</f>
        <v>0.16666666666666699</v>
      </c>
      <c r="AN37" s="25">
        <f>IFERROR(INDEX('Data Reliability'!$H$6:$H$409,MATCH($C37,'Data Reliability'!$E$6:$E$409,0)),NA())</f>
        <v>0.53611111111111098</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v>
      </c>
      <c r="N38" s="23">
        <f t="shared" ca="1" si="4"/>
        <v>0</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0</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1.2717265353418301</v>
      </c>
      <c r="AB38" s="25">
        <f ca="1">IFERROR(INDEX(Socioeconomic!$H$8:$H$225,MATCH($C38,_xlfn.ANCHORARRAY(Socioeconomic!$C$8),0)),NA())</f>
        <v>0.57142857142857095</v>
      </c>
      <c r="AC38" s="25">
        <f ca="1">IFERROR(INDEX('Natural Hazard'!$H$8:$H$225,MATCH($C38,_xlfn.ANCHORARRAY('Natural Hazard'!$C$8),0)),NA())</f>
        <v>5.5</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0</v>
      </c>
      <c r="AI38" s="25" t="e">
        <f ca="1">IFERROR(INDEX(Socioeconomic!$I$8:$I$225,MATCH($C38,_xlfn.ANCHORARRAY(Socioeconomic!$C$8),0)),NA())</f>
        <v>#N/A</v>
      </c>
      <c r="AJ38" s="25">
        <f ca="1">IFERROR(INDEX('Natural Hazard'!$I$8:$I$225,MATCH($C38,_xlfn.ANCHORARRAY('Natural Hazard'!$C$8),0)),NA())</f>
        <v>0</v>
      </c>
      <c r="AK38" s="25">
        <f ca="1">IFERROR(INDEX(Conflict!$I$8:$I$225,MATCH($C38,_xlfn.ANCHORARRAY(Conflict!$C$8),0)),NA())</f>
        <v>3.5714285714285601</v>
      </c>
      <c r="AL38" s="49"/>
      <c r="AM38" s="25">
        <f>IFERROR(INDEX('Data Reliability'!$G$6:$G$409,MATCH($C38,'Data Reliability'!$E$6:$E$409,0)),NA())</f>
        <v>8.3333333333333301E-2</v>
      </c>
      <c r="AN38" s="25">
        <f>IFERROR(INDEX('Data Reliability'!$H$6:$H$409,MATCH($C38,'Data Reliability'!$E$6:$E$409,0)),NA())</f>
        <v>0.6</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0</v>
      </c>
      <c r="N39" s="23">
        <f t="shared" ca="1" si="4"/>
        <v>0</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0</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0.57142857142857095</v>
      </c>
      <c r="AC39" s="25">
        <f ca="1">IFERROR(INDEX('Natural Hazard'!$H$8:$H$225,MATCH($C39,_xlfn.ANCHORARRAY('Natural Hazard'!$C$8),0)),NA())</f>
        <v>2</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6.9297401347449501</v>
      </c>
      <c r="AI39" s="25" t="e">
        <f ca="1">IFERROR(INDEX(Socioeconomic!$I$8:$I$225,MATCH($C39,_xlfn.ANCHORARRAY(Socioeconomic!$C$8),0)),NA())</f>
        <v>#N/A</v>
      </c>
      <c r="AJ39" s="25">
        <f ca="1">IFERROR(INDEX('Natural Hazard'!$I$8:$I$225,MATCH($C39,_xlfn.ANCHORARRAY('Natural Hazard'!$C$8),0)),NA())</f>
        <v>0</v>
      </c>
      <c r="AK39" s="25">
        <f ca="1">IFERROR(INDEX(Conflict!$I$8:$I$225,MATCH($C39,_xlfn.ANCHORARRAY(Conflict!$C$8),0)),NA())</f>
        <v>0</v>
      </c>
      <c r="AL39" s="49"/>
      <c r="AM39" s="25">
        <f>IFERROR(INDEX('Data Reliability'!$G$6:$G$409,MATCH($C39,'Data Reliability'!$E$6:$E$409,0)),NA())</f>
        <v>8.3333333333333301E-2</v>
      </c>
      <c r="AN39" s="25">
        <f>IFERROR(INDEX('Data Reliability'!$H$6:$H$409,MATCH($C39,'Data Reliability'!$E$6:$E$409,0)),NA())</f>
        <v>0.66666666666666696</v>
      </c>
    </row>
    <row r="40" spans="2:40" x14ac:dyDescent="0.2">
      <c r="B40" s="28" t="s">
        <v>728</v>
      </c>
      <c r="C40" s="28" t="s">
        <v>698</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t="e">
        <f ca="1">IFERROR(INDEX(Food!$G$8:$G$225,MATCH($C40,_xlfn.ANCHORARRAY(Food!$C$8),0)),NA())</f>
        <v>#N/A</v>
      </c>
      <c r="T40" s="25" t="e">
        <f ca="1">IFERROR(INDEX(Macro!$G$8:$G$225,MATCH($C40,_xlfn.ANCHORARRAY(Macro!$C$8),0)),NA())</f>
        <v>#N/A</v>
      </c>
      <c r="U40" s="25" t="e">
        <f ca="1">IFERROR(INDEX(Socioeconomic!$G$8:$G$225,MATCH($C40,_xlfn.ANCHORARRAY(Socioeconomic!$C$8),0)),NA())</f>
        <v>#N/A</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f ca="1">IFERROR(INDEX(Conflict!$H$8:$H$225,MATCH($C40,_xlfn.ANCHORARRAY(Conflict!$C$8),0)),NA())</f>
        <v>0</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0.91666666666666696</v>
      </c>
      <c r="AN40" s="25">
        <f>IFERROR(INDEX('Data Reliability'!$H$6:$H$409,MATCH($C40,'Data Reliability'!$E$6:$E$409,0)),NA())</f>
        <v>0.85</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0</v>
      </c>
      <c r="H41" s="23">
        <f t="shared" ca="1" si="0"/>
        <v>0</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0.5</v>
      </c>
      <c r="N41" s="23">
        <f t="shared" ca="1" si="4"/>
        <v>0.5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0</v>
      </c>
      <c r="U41" s="25">
        <f ca="1">IFERROR(INDEX(Socioeconomic!$G$8:$G$225,MATCH($C41,_xlfn.ANCHORARRAY(Socioeconomic!$C$8),0)),NA())</f>
        <v>1.5808628618575615</v>
      </c>
      <c r="V41" s="25">
        <f ca="1">IFERROR(INDEX('Natural Hazard'!$G$8:$G$225,MATCH($C41,_xlfn.ANCHORARRAY('Natural Hazard'!$C$8),0)),NA())</f>
        <v>0</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1.0544611819235199</v>
      </c>
      <c r="AB41" s="25">
        <f ca="1">IFERROR(INDEX(Socioeconomic!$H$8:$H$225,MATCH($C41,_xlfn.ANCHORARRAY(Socioeconomic!$C$8),0)),NA())</f>
        <v>2</v>
      </c>
      <c r="AC41" s="25">
        <f ca="1">IFERROR(INDEX('Natural Hazard'!$H$8:$H$225,MATCH($C41,_xlfn.ANCHORARRAY('Natural Hazard'!$C$8),0)),NA())</f>
        <v>7.5</v>
      </c>
      <c r="AD41" s="25">
        <f ca="1">IFERROR(INDEX(Conflict!$H$8:$H$225,MATCH($C41,_xlfn.ANCHORARRAY(Conflict!$C$8),0)),NA())</f>
        <v>0</v>
      </c>
      <c r="AE41" s="50"/>
      <c r="AF41" s="25">
        <f ca="1">IFERROR(INDEX(Health!$I$8:$I$225,MATCH($C41,_xlfn.ANCHORARRAY(Health!$C$8),0)),NA())</f>
        <v>0</v>
      </c>
      <c r="AG41" s="25" t="e">
        <f ca="1">IFERROR(INDEX(Food!$I$8:$I$225,MATCH($C41,_xlfn.ANCHORARRAY(Food!$C$8),0)),NA())</f>
        <v>#N/A</v>
      </c>
      <c r="AH41" s="25">
        <f ca="1">IFERROR(INDEX(Macro!$I$8:$I$225,MATCH($C41,_xlfn.ANCHORARRAY(Macro!$C$8),0)),NA())</f>
        <v>0</v>
      </c>
      <c r="AI41" s="25">
        <f ca="1">IFERROR(INDEX(Socioeconomic!$I$8:$I$225,MATCH($C41,_xlfn.ANCHORARRAY(Socioeconomic!$C$8),0)),NA())</f>
        <v>1.2495636940002399</v>
      </c>
      <c r="AJ41" s="25">
        <f ca="1">IFERROR(INDEX('Natural Hazard'!$I$8:$I$225,MATCH($C41,_xlfn.ANCHORARRAY('Natural Hazard'!$C$8),0)),NA())</f>
        <v>0</v>
      </c>
      <c r="AK41" s="25">
        <f ca="1">IFERROR(INDEX(Conflict!$I$8:$I$225,MATCH($C41,_xlfn.ANCHORARRAY(Conflict!$C$8),0)),NA())</f>
        <v>7</v>
      </c>
      <c r="AL41" s="49"/>
      <c r="AM41" s="25">
        <f>IFERROR(INDEX('Data Reliability'!$G$6:$G$409,MATCH($C41,'Data Reliability'!$E$6:$E$409,0)),NA())</f>
        <v>8.3333333333333301E-2</v>
      </c>
      <c r="AN41" s="25">
        <f>IFERROR(INDEX('Data Reliability'!$H$6:$H$409,MATCH($C41,'Data Reliability'!$E$6:$E$409,0)),NA())</f>
        <v>0.483333333333333</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0.5</v>
      </c>
      <c r="H42" s="23">
        <f t="shared" ca="1" si="0"/>
        <v>0.5</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1.5</v>
      </c>
      <c r="K42" s="23">
        <f t="shared" ca="1" si="2"/>
        <v>1.5</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1</v>
      </c>
      <c r="N42" s="23">
        <f t="shared" ca="1" si="4"/>
        <v>1</v>
      </c>
      <c r="O42" s="116" t="str">
        <f t="shared" si="5"/>
        <v>!</v>
      </c>
      <c r="P42" s="24"/>
      <c r="Q42" s="49"/>
      <c r="R42" s="25">
        <f ca="1">IFERROR(INDEX(Health!$G$8:$G$225,MATCH($C42,_xlfn.ANCHORARRAY(Health!$C$8),0)),NA())</f>
        <v>4.0355562548072887</v>
      </c>
      <c r="S42" s="25">
        <f ca="1">IFERROR(INDEX(Food!$G$8:$G$225,MATCH($C42,_xlfn.ANCHORARRAY(Food!$C$8),0)),NA())</f>
        <v>0</v>
      </c>
      <c r="T42" s="25">
        <f ca="1">IFERROR(INDEX(Macro!$G$8:$G$225,MATCH($C42,_xlfn.ANCHORARRAY(Macro!$C$8),0)),NA())</f>
        <v>6.9</v>
      </c>
      <c r="U42" s="25">
        <f ca="1">IFERROR(INDEX(Socioeconomic!$G$8:$G$225,MATCH($C42,_xlfn.ANCHORARRAY(Socioeconomic!$C$8),0)),NA())</f>
        <v>0</v>
      </c>
      <c r="V42" s="25">
        <f ca="1">IFERROR(INDEX('Natural Hazard'!$G$8:$G$225,MATCH($C42,_xlfn.ANCHORARRAY('Natural Hazard'!$C$8),0)),NA())</f>
        <v>0</v>
      </c>
      <c r="W42" s="25">
        <f ca="1">IFERROR(INDEX(Conflict!$G$8:$G$225,MATCH($C42,_xlfn.ANCHORARRAY(Conflict!$C$8),0)),NA())</f>
        <v>0</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7</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0.73205150820250398</v>
      </c>
      <c r="AE42" s="50"/>
      <c r="AF42" s="25">
        <f ca="1">IFERROR(INDEX(Health!$I$8:$I$225,MATCH($C42,_xlfn.ANCHORARRAY(Health!$C$8),0)),NA())</f>
        <v>7</v>
      </c>
      <c r="AG42" s="25" t="e">
        <f ca="1">IFERROR(INDEX(Food!$I$8:$I$225,MATCH($C42,_xlfn.ANCHORARRAY(Food!$C$8),0)),NA())</f>
        <v>#N/A</v>
      </c>
      <c r="AH42" s="25">
        <f ca="1">IFERROR(INDEX(Macro!$I$8:$I$225,MATCH($C42,_xlfn.ANCHORARRAY(Macro!$C$8),0)),NA())</f>
        <v>7</v>
      </c>
      <c r="AI42" s="25">
        <f ca="1">IFERROR(INDEX(Socioeconomic!$I$8:$I$225,MATCH($C42,_xlfn.ANCHORARRAY(Socioeconomic!$C$8),0)),NA())</f>
        <v>0</v>
      </c>
      <c r="AJ42" s="25">
        <f ca="1">IFERROR(INDEX('Natural Hazard'!$I$8:$I$225,MATCH($C42,_xlfn.ANCHORARRAY('Natural Hazard'!$C$8),0)),NA())</f>
        <v>0</v>
      </c>
      <c r="AK42" s="25">
        <f ca="1">IFERROR(INDEX(Conflict!$I$8:$I$225,MATCH($C42,_xlfn.ANCHORARRAY(Conflict!$C$8),0)),NA())</f>
        <v>0</v>
      </c>
      <c r="AL42" s="49"/>
      <c r="AM42" s="25">
        <f>IFERROR(INDEX('Data Reliability'!$G$6:$G$409,MATCH($C42,'Data Reliability'!$E$6:$E$409,0)),NA())</f>
        <v>0</v>
      </c>
      <c r="AN42" s="25">
        <f>IFERROR(INDEX('Data Reliability'!$H$6:$H$409,MATCH($C42,'Data Reliability'!$E$6:$E$409,0)),NA())</f>
        <v>0.4</v>
      </c>
    </row>
    <row r="43" spans="2:40" x14ac:dyDescent="0.2">
      <c r="B43" s="28" t="s">
        <v>766</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1.5</v>
      </c>
      <c r="H43" s="23">
        <f t="shared" ca="1" si="0"/>
        <v>1.5</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2</v>
      </c>
      <c r="K43" s="23">
        <f t="shared" ca="1" si="2"/>
        <v>2</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1.5</v>
      </c>
      <c r="N43" s="23">
        <f t="shared" ca="1" si="4"/>
        <v>1.5</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6.9</v>
      </c>
      <c r="U43" s="25">
        <f ca="1">IFERROR(INDEX(Socioeconomic!$G$8:$G$225,MATCH($C43,_xlfn.ANCHORARRAY(Socioeconomic!$C$8),0)),NA())</f>
        <v>9.1025898983279916</v>
      </c>
      <c r="V43" s="25">
        <f ca="1">IFERROR(INDEX('Natural Hazard'!$G$8:$G$225,MATCH($C43,_xlfn.ANCHORARRAY('Natural Hazard'!$C$8),0)),NA())</f>
        <v>0</v>
      </c>
      <c r="W43" s="25">
        <f ca="1">IFERROR(INDEX(Conflict!$G$8:$G$225,MATCH($C43,_xlfn.ANCHORARRAY(Conflict!$C$8),0)),NA())</f>
        <v>0</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7</v>
      </c>
      <c r="AB43" s="25">
        <f ca="1">IFERROR(INDEX(Socioeconomic!$H$8:$H$225,MATCH($C43,_xlfn.ANCHORARRAY(Socioeconomic!$C$8),0)),NA())</f>
        <v>8.2857142857142794</v>
      </c>
      <c r="AC43" s="25">
        <f ca="1">IFERROR(INDEX('Natural Hazard'!$H$8:$H$225,MATCH($C43,_xlfn.ANCHORARRAY('Natural Hazard'!$C$8),0)),NA())</f>
        <v>3.1666666666666599</v>
      </c>
      <c r="AD43" s="25">
        <f ca="1">IFERROR(INDEX(Conflict!$H$8:$H$225,MATCH($C43,_xlfn.ANCHORARRAY(Conflict!$C$8),0)),NA())</f>
        <v>5.5829952372552398</v>
      </c>
      <c r="AE43" s="50"/>
      <c r="AF43" s="25">
        <f ca="1">IFERROR(INDEX(Health!$I$8:$I$225,MATCH($C43,_xlfn.ANCHORARRAY(Health!$C$8),0)),NA())</f>
        <v>0</v>
      </c>
      <c r="AG43" s="25" t="e">
        <f ca="1">IFERROR(INDEX(Food!$I$8:$I$225,MATCH($C43,_xlfn.ANCHORARRAY(Food!$C$8),0)),NA())</f>
        <v>#N/A</v>
      </c>
      <c r="AH43" s="25">
        <f ca="1">IFERROR(INDEX(Macro!$I$8:$I$225,MATCH($C43,_xlfn.ANCHORARRAY(Macro!$C$8),0)),NA())</f>
        <v>7</v>
      </c>
      <c r="AI43" s="25">
        <f ca="1">IFERROR(INDEX(Socioeconomic!$I$8:$I$225,MATCH($C43,_xlfn.ANCHORARRAY(Socioeconomic!$C$8),0)),NA())</f>
        <v>10</v>
      </c>
      <c r="AJ43" s="25">
        <f ca="1">IFERROR(INDEX('Natural Hazard'!$I$8:$I$225,MATCH($C43,_xlfn.ANCHORARRAY('Natural Hazard'!$C$8),0)),NA())</f>
        <v>0</v>
      </c>
      <c r="AK43" s="25">
        <f ca="1">IFERROR(INDEX(Conflict!$I$8:$I$225,MATCH($C43,_xlfn.ANCHORARRAY(Conflict!$C$8),0)),NA())</f>
        <v>0</v>
      </c>
      <c r="AL43" s="49"/>
      <c r="AM43" s="25">
        <f>IFERROR(INDEX('Data Reliability'!$G$6:$G$409,MATCH($C43,'Data Reliability'!$E$6:$E$409,0)),NA())</f>
        <v>0</v>
      </c>
      <c r="AN43" s="25">
        <f>IFERROR(INDEX('Data Reliability'!$H$6:$H$409,MATCH($C43,'Data Reliability'!$E$6:$E$409,0)),NA())</f>
        <v>0.47499999999999998</v>
      </c>
    </row>
    <row r="44" spans="2:40" x14ac:dyDescent="0.2">
      <c r="B44" s="28" t="s">
        <v>70</v>
      </c>
      <c r="C44" s="28" t="s">
        <v>71</v>
      </c>
      <c r="D44" s="28" t="s">
        <v>432</v>
      </c>
      <c r="E44" s="28" t="s">
        <v>535</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2.5</v>
      </c>
      <c r="H44" s="23">
        <f t="shared" ca="1" si="0"/>
        <v>2.5</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2</v>
      </c>
      <c r="N44" s="23">
        <f t="shared" ca="1" si="4"/>
        <v>2</v>
      </c>
      <c r="O44" s="116" t="str">
        <f t="shared" si="5"/>
        <v/>
      </c>
      <c r="P44" s="24"/>
      <c r="Q44" s="49"/>
      <c r="R44" s="25">
        <f ca="1">IFERROR(INDEX(Health!$G$8:$G$225,MATCH($C44,_xlfn.ANCHORARRAY(Health!$C$8),0)),NA())</f>
        <v>8.8525333627598091</v>
      </c>
      <c r="S44" s="25">
        <f ca="1">IFERROR(INDEX(Food!$G$8:$G$225,MATCH($C44,_xlfn.ANCHORARRAY(Food!$C$8),0)),NA())</f>
        <v>9.5770426136114644</v>
      </c>
      <c r="T44" s="25">
        <f ca="1">IFERROR(INDEX(Macro!$G$8:$G$225,MATCH($C44,_xlfn.ANCHORARRAY(Macro!$C$8),0)),NA())</f>
        <v>0</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6.1751481537614135</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0</v>
      </c>
      <c r="AB44" s="25">
        <f ca="1">IFERROR(INDEX(Socioeconomic!$H$8:$H$225,MATCH($C44,_xlfn.ANCHORARRAY(Socioeconomic!$C$8),0)),NA())</f>
        <v>8.4285714285714199</v>
      </c>
      <c r="AC44" s="25">
        <f ca="1">IFERROR(INDEX('Natural Hazard'!$H$8:$H$225,MATCH($C44,_xlfn.ANCHORARRAY('Natural Hazard'!$C$8),0)),NA())</f>
        <v>4.6666666666666599</v>
      </c>
      <c r="AD44" s="25">
        <f ca="1">IFERROR(INDEX(Conflict!$H$8:$H$225,MATCH($C44,_xlfn.ANCHORARRAY(Conflict!$C$8),0)),NA())</f>
        <v>10</v>
      </c>
      <c r="AE44" s="50"/>
      <c r="AF44" s="25">
        <f ca="1">IFERROR(INDEX(Health!$I$8:$I$225,MATCH($C44,_xlfn.ANCHORARRAY(Health!$C$8),0)),NA())</f>
        <v>10</v>
      </c>
      <c r="AG44" s="25">
        <f ca="1">IFERROR(INDEX(Food!$I$8:$I$225,MATCH($C44,_xlfn.ANCHORARRAY(Food!$C$8),0)),NA())</f>
        <v>10</v>
      </c>
      <c r="AH44" s="25">
        <f ca="1">IFERROR(INDEX(Macro!$I$8:$I$225,MATCH($C44,_xlfn.ANCHORARRAY(Macro!$C$8),0)),NA())</f>
        <v>0</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3.8132454720903</v>
      </c>
      <c r="AL44" s="49"/>
      <c r="AM44" s="25">
        <f>IFERROR(INDEX('Data Reliability'!$G$6:$G$409,MATCH($C44,'Data Reliability'!$E$6:$E$409,0)),NA())</f>
        <v>0</v>
      </c>
      <c r="AN44" s="25">
        <f>IFERROR(INDEX('Data Reliability'!$H$6:$H$409,MATCH($C44,'Data Reliability'!$E$6:$E$409,0)),NA())</f>
        <v>0.280555555555556</v>
      </c>
    </row>
    <row r="45" spans="2:40" x14ac:dyDescent="0.2">
      <c r="B45" s="28" t="s">
        <v>729</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2.5</v>
      </c>
      <c r="H45" s="23">
        <f t="shared" ca="1" si="0"/>
        <v>2.5</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2</v>
      </c>
      <c r="N45" s="23">
        <f t="shared" ca="1" si="4"/>
        <v>2</v>
      </c>
      <c r="O45" s="116" t="str">
        <f t="shared" si="5"/>
        <v/>
      </c>
      <c r="P45" s="24"/>
      <c r="Q45" s="49"/>
      <c r="R45" s="25">
        <f ca="1">IFERROR(INDEX(Health!$G$8:$G$225,MATCH($C45,_xlfn.ANCHORARRAY(Health!$C$8),0)),NA())</f>
        <v>9.25505141403249</v>
      </c>
      <c r="S45" s="25">
        <f ca="1">IFERROR(INDEX(Food!$G$8:$G$225,MATCH($C45,_xlfn.ANCHORARRAY(Food!$C$8),0)),NA())</f>
        <v>10</v>
      </c>
      <c r="T45" s="25">
        <f ca="1">IFERROR(INDEX(Macro!$G$8:$G$225,MATCH($C45,_xlfn.ANCHORARRAY(Macro!$C$8),0)),NA())</f>
        <v>6.4450985566586541</v>
      </c>
      <c r="U45" s="25">
        <f ca="1">IFERROR(INDEX(Socioeconomic!$G$8:$G$225,MATCH($C45,_xlfn.ANCHORARRAY(Socioeconomic!$C$8),0)),NA())</f>
        <v>0</v>
      </c>
      <c r="V45" s="25">
        <f ca="1">IFERROR(INDEX('Natural Hazard'!$G$8:$G$225,MATCH($C45,_xlfn.ANCHORARRAY('Natural Hazard'!$C$8),0)),NA())</f>
        <v>0</v>
      </c>
      <c r="W45" s="25">
        <f ca="1">IFERROR(INDEX(Conflict!$G$8:$G$225,MATCH($C45,_xlfn.ANCHORARRAY(Conflict!$C$8),0)),NA())</f>
        <v>0</v>
      </c>
      <c r="X45" s="50"/>
      <c r="Y45" s="25">
        <f ca="1">IFERROR(INDEX(Health!$H$8:$H$225,MATCH($C45,_xlfn.ANCHORARRAY(Health!$C$8),0)),NA())</f>
        <v>8.56559766763848</v>
      </c>
      <c r="Z45" s="25">
        <f ca="1">IFERROR(INDEX(Food!$H$8:$H$225,MATCH($C45,_xlfn.ANCHORARRAY(Food!$C$8),0)),NA())</f>
        <v>10</v>
      </c>
      <c r="AA45" s="25">
        <f ca="1">IFERROR(INDEX(Macro!$H$8:$H$225,MATCH($C45,_xlfn.ANCHORARRAY(Macro!$C$8),0)),NA())</f>
        <v>7.9924681344148301</v>
      </c>
      <c r="AB45" s="25">
        <f ca="1">IFERROR(INDEX(Socioeconomic!$H$8:$H$225,MATCH($C45,_xlfn.ANCHORARRAY(Socioeconomic!$C$8),0)),NA())</f>
        <v>9.5714285714285694</v>
      </c>
      <c r="AC45" s="25">
        <f ca="1">IFERROR(INDEX('Natural Hazard'!$H$8:$H$225,MATCH($C45,_xlfn.ANCHORARRAY('Natural Hazard'!$C$8),0)),NA())</f>
        <v>5</v>
      </c>
      <c r="AD45" s="25">
        <f ca="1">IFERROR(INDEX(Conflict!$H$8:$H$225,MATCH($C45,_xlfn.ANCHORARRAY(Conflict!$C$8),0)),NA())</f>
        <v>10</v>
      </c>
      <c r="AE45" s="50"/>
      <c r="AF45" s="25">
        <f ca="1">IFERROR(INDEX(Health!$I$8:$I$225,MATCH($C45,_xlfn.ANCHORARRAY(Health!$C$8),0)),NA())</f>
        <v>10</v>
      </c>
      <c r="AG45" s="25">
        <f ca="1">IFERROR(INDEX(Food!$I$8:$I$225,MATCH($C45,_xlfn.ANCHORARRAY(Food!$C$8),0)),NA())</f>
        <v>10</v>
      </c>
      <c r="AH45" s="25">
        <f ca="1">IFERROR(INDEX(Macro!$I$8:$I$225,MATCH($C45,_xlfn.ANCHORARRAY(Macro!$C$8),0)),NA())</f>
        <v>5.1973051010587197</v>
      </c>
      <c r="AI45" s="25">
        <f ca="1">IFERROR(INDEX(Socioeconomic!$I$8:$I$225,MATCH($C45,_xlfn.ANCHORARRAY(Socioeconomic!$C$8),0)),NA())</f>
        <v>0</v>
      </c>
      <c r="AJ45" s="25">
        <f ca="1">IFERROR(INDEX('Natural Hazard'!$I$8:$I$225,MATCH($C45,_xlfn.ANCHORARRAY('Natural Hazard'!$C$8),0)),NA())</f>
        <v>0</v>
      </c>
      <c r="AK45" s="25">
        <f ca="1">IFERROR(INDEX(Conflict!$I$8:$I$225,MATCH($C45,_xlfn.ANCHORARRAY(Conflict!$C$8),0)),NA())</f>
        <v>0</v>
      </c>
      <c r="AL45" s="49"/>
      <c r="AM45" s="25">
        <f>IFERROR(INDEX('Data Reliability'!$G$6:$G$409,MATCH($C45,'Data Reliability'!$E$6:$E$409,0)),NA())</f>
        <v>8.3333333333333301E-2</v>
      </c>
      <c r="AN45" s="25">
        <f>IFERROR(INDEX('Data Reliability'!$H$6:$H$409,MATCH($C45,'Data Reliability'!$E$6:$E$409,0)),NA())</f>
        <v>0.33055555555555599</v>
      </c>
    </row>
    <row r="46" spans="2:40" x14ac:dyDescent="0.2">
      <c r="B46" s="28" t="s">
        <v>730</v>
      </c>
      <c r="C46" s="28" t="s">
        <v>73</v>
      </c>
      <c r="D46" s="28" t="s">
        <v>432</v>
      </c>
      <c r="E46" s="28" t="s">
        <v>535</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1.5</v>
      </c>
      <c r="H46" s="23">
        <f t="shared" ca="1" si="0"/>
        <v>1.5</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4</v>
      </c>
      <c r="K46" s="23">
        <f t="shared" ca="1" si="2"/>
        <v>4</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1</v>
      </c>
      <c r="N46" s="23">
        <f t="shared" ca="1" si="4"/>
        <v>1</v>
      </c>
      <c r="O46" s="116" t="str">
        <f t="shared" si="5"/>
        <v>!</v>
      </c>
      <c r="P46" s="24"/>
      <c r="Q46" s="49"/>
      <c r="R46" s="25">
        <f ca="1">IFERROR(INDEX(Health!$G$8:$G$225,MATCH($C46,_xlfn.ANCHORARRAY(Health!$C$8),0)),NA())</f>
        <v>0</v>
      </c>
      <c r="S46" s="25">
        <f ca="1">IFERROR(INDEX(Food!$G$8:$G$225,MATCH($C46,_xlfn.ANCHORARRAY(Food!$C$8),0)),NA())</f>
        <v>3.1622776601683795</v>
      </c>
      <c r="T46" s="25">
        <f ca="1">IFERROR(INDEX(Macro!$G$8:$G$225,MATCH($C46,_xlfn.ANCHORARRAY(Macro!$C$8),0)),NA())</f>
        <v>10</v>
      </c>
      <c r="U46" s="25">
        <f ca="1">IFERROR(INDEX(Socioeconomic!$G$8:$G$225,MATCH($C46,_xlfn.ANCHORARRAY(Socioeconomic!$C$8),0)),NA())</f>
        <v>6.2281505467909586</v>
      </c>
      <c r="V46" s="25">
        <f ca="1">IFERROR(INDEX('Natural Hazard'!$G$8:$G$225,MATCH($C46,_xlfn.ANCHORARRAY('Natural Hazard'!$C$8),0)),NA())</f>
        <v>0</v>
      </c>
      <c r="W46" s="25">
        <f ca="1">IFERROR(INDEX(Conflict!$G$8:$G$225,MATCH($C46,_xlfn.ANCHORARRAY(Conflict!$C$8),0)),NA())</f>
        <v>0</v>
      </c>
      <c r="X46" s="50"/>
      <c r="Y46" s="25">
        <f ca="1">IFERROR(INDEX(Health!$H$8:$H$225,MATCH($C46,_xlfn.ANCHORARRAY(Health!$C$8),0)),NA())</f>
        <v>8.5072886297375998</v>
      </c>
      <c r="Z46" s="25">
        <f ca="1">IFERROR(INDEX(Food!$H$8:$H$225,MATCH($C46,_xlfn.ANCHORARRAY(Food!$C$8),0)),NA())</f>
        <v>10</v>
      </c>
      <c r="AA46" s="25">
        <f ca="1">IFERROR(INDEX(Macro!$H$8:$H$225,MATCH($C46,_xlfn.ANCHORARRAY(Macro!$C$8),0)),NA())</f>
        <v>10</v>
      </c>
      <c r="AB46" s="25">
        <f ca="1">IFERROR(INDEX(Socioeconomic!$H$8:$H$225,MATCH($C46,_xlfn.ANCHORARRAY(Socioeconomic!$C$8),0)),NA())</f>
        <v>7.8571428571428497</v>
      </c>
      <c r="AC46" s="25">
        <f ca="1">IFERROR(INDEX('Natural Hazard'!$H$8:$H$225,MATCH($C46,_xlfn.ANCHORARRAY('Natural Hazard'!$C$8),0)),NA())</f>
        <v>3.6666666666666599</v>
      </c>
      <c r="AD46" s="25">
        <f ca="1">IFERROR(INDEX(Conflict!$H$8:$H$225,MATCH($C46,_xlfn.ANCHORARRAY(Conflict!$C$8),0)),NA())</f>
        <v>10</v>
      </c>
      <c r="AE46" s="50"/>
      <c r="AF46" s="25">
        <f ca="1">IFERROR(INDEX(Health!$I$8:$I$225,MATCH($C46,_xlfn.ANCHORARRAY(Health!$C$8),0)),NA())</f>
        <v>0</v>
      </c>
      <c r="AG46" s="25">
        <f ca="1">IFERROR(INDEX(Food!$I$8:$I$225,MATCH($C46,_xlfn.ANCHORARRAY(Food!$C$8),0)),NA())</f>
        <v>1</v>
      </c>
      <c r="AH46" s="25">
        <f ca="1">IFERROR(INDEX(Macro!$I$8:$I$225,MATCH($C46,_xlfn.ANCHORARRAY(Macro!$C$8),0)),NA())</f>
        <v>10</v>
      </c>
      <c r="AI46" s="25">
        <f ca="1">IFERROR(INDEX(Socioeconomic!$I$8:$I$225,MATCH($C46,_xlfn.ANCHORARRAY(Socioeconomic!$C$8),0)),NA())</f>
        <v>4.9368911751717803</v>
      </c>
      <c r="AJ46" s="25">
        <f ca="1">IFERROR(INDEX('Natural Hazard'!$I$8:$I$225,MATCH($C46,_xlfn.ANCHORARRAY('Natural Hazard'!$C$8),0)),NA())</f>
        <v>0</v>
      </c>
      <c r="AK46" s="25">
        <f ca="1">IFERROR(INDEX(Conflict!$I$8:$I$225,MATCH($C46,_xlfn.ANCHORARRAY(Conflict!$C$8),0)),NA())</f>
        <v>0</v>
      </c>
      <c r="AL46" s="49"/>
      <c r="AM46" s="25">
        <f>IFERROR(INDEX('Data Reliability'!$G$6:$G$409,MATCH($C46,'Data Reliability'!$E$6:$E$409,0)),NA())</f>
        <v>8.3333333333333301E-2</v>
      </c>
      <c r="AN46" s="25">
        <f>IFERROR(INDEX('Data Reliability'!$H$6:$H$409,MATCH($C46,'Data Reliability'!$E$6:$E$409,0)),NA())</f>
        <v>0.452777777777778</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2.5</v>
      </c>
      <c r="H47" s="23">
        <f t="shared" ca="1" si="0"/>
        <v>2.5</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1</v>
      </c>
      <c r="K47" s="23">
        <f t="shared" ca="1" si="2"/>
        <v>1</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2.5</v>
      </c>
      <c r="N47" s="23">
        <f t="shared" ca="1" si="4"/>
        <v>2.5</v>
      </c>
      <c r="O47" s="116" t="str">
        <f t="shared" si="5"/>
        <v>!</v>
      </c>
      <c r="P47" s="24"/>
      <c r="Q47" s="49"/>
      <c r="R47" s="25">
        <f ca="1">IFERROR(INDEX(Health!$G$8:$G$225,MATCH($C47,_xlfn.ANCHORARRAY(Health!$C$8),0)),NA())</f>
        <v>0</v>
      </c>
      <c r="S47" s="25">
        <f ca="1">IFERROR(INDEX(Food!$G$8:$G$225,MATCH($C47,_xlfn.ANCHORARRAY(Food!$C$8),0)),NA())</f>
        <v>0</v>
      </c>
      <c r="T47" s="25">
        <f ca="1">IFERROR(INDEX(Macro!$G$8:$G$225,MATCH($C47,_xlfn.ANCHORARRAY(Macro!$C$8),0)),NA())</f>
        <v>6.9</v>
      </c>
      <c r="U47" s="25">
        <f ca="1">IFERROR(INDEX(Socioeconomic!$G$8:$G$225,MATCH($C47,_xlfn.ANCHORARRAY(Socioeconomic!$C$8),0)),NA())</f>
        <v>7.4642002729217882</v>
      </c>
      <c r="V47" s="25">
        <f ca="1">IFERROR(INDEX('Natural Hazard'!$G$8:$G$225,MATCH($C47,_xlfn.ANCHORARRAY('Natural Hazard'!$C$8),0)),NA())</f>
        <v>9.3985814532477878</v>
      </c>
      <c r="W47" s="25">
        <f ca="1">IFERROR(INDEX(Conflict!$G$8:$G$225,MATCH($C47,_xlfn.ANCHORARRAY(Conflict!$C$8),0)),NA())</f>
        <v>0</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7</v>
      </c>
      <c r="AB47" s="25">
        <f ca="1">IFERROR(INDEX(Socioeconomic!$H$8:$H$225,MATCH($C47,_xlfn.ANCHORARRAY(Socioeconomic!$C$8),0)),NA())</f>
        <v>5.5714285714285703</v>
      </c>
      <c r="AC47" s="25">
        <f ca="1">IFERROR(INDEX('Natural Hazard'!$H$8:$H$225,MATCH($C47,_xlfn.ANCHORARRAY('Natural Hazard'!$C$8),0)),NA())</f>
        <v>8.8333333333333304</v>
      </c>
      <c r="AD47" s="25">
        <f ca="1">IFERROR(INDEX(Conflict!$H$8:$H$225,MATCH($C47,_xlfn.ANCHORARRAY(Conflict!$C$8),0)),NA())</f>
        <v>3.5985182571882102</v>
      </c>
      <c r="AE47" s="50"/>
      <c r="AF47" s="25">
        <f ca="1">IFERROR(INDEX(Health!$I$8:$I$225,MATCH($C47,_xlfn.ANCHORARRAY(Health!$C$8),0)),NA())</f>
        <v>0</v>
      </c>
      <c r="AG47" s="25" t="e">
        <f ca="1">IFERROR(INDEX(Food!$I$8:$I$225,MATCH($C47,_xlfn.ANCHORARRAY(Food!$C$8),0)),NA())</f>
        <v>#N/A</v>
      </c>
      <c r="AH47" s="25">
        <f ca="1">IFERROR(INDEX(Macro!$I$8:$I$225,MATCH($C47,_xlfn.ANCHORARRAY(Macro!$C$8),0)),NA())</f>
        <v>7</v>
      </c>
      <c r="AI47" s="25">
        <f ca="1">IFERROR(INDEX(Socioeconomic!$I$8:$I$225,MATCH($C47,_xlfn.ANCHORARRAY(Socioeconomic!$C$8),0)),NA())</f>
        <v>10</v>
      </c>
      <c r="AJ47" s="25">
        <f ca="1">IFERROR(INDEX('Natural Hazard'!$I$8:$I$225,MATCH($C47,_xlfn.ANCHORARRAY('Natural Hazard'!$C$8),0)),NA())</f>
        <v>10</v>
      </c>
      <c r="AK47" s="25">
        <f ca="1">IFERROR(INDEX(Conflict!$I$8:$I$225,MATCH($C47,_xlfn.ANCHORARRAY(Conflict!$C$8),0)),NA())</f>
        <v>0</v>
      </c>
      <c r="AL47" s="49"/>
      <c r="AM47" s="25">
        <f>IFERROR(INDEX('Data Reliability'!$G$6:$G$409,MATCH($C47,'Data Reliability'!$E$6:$E$409,0)),NA())</f>
        <v>0</v>
      </c>
      <c r="AN47" s="25">
        <f>IFERROR(INDEX('Data Reliability'!$H$6:$H$409,MATCH($C47,'Data Reliability'!$E$6:$E$409,0)),NA())</f>
        <v>0.4</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0</v>
      </c>
      <c r="H48" s="23">
        <f t="shared" ca="1" si="0"/>
        <v>0</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3</v>
      </c>
      <c r="K48" s="23">
        <f t="shared" ca="1" si="2"/>
        <v>3</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1</v>
      </c>
      <c r="N48" s="23">
        <f t="shared" ca="1" si="4"/>
        <v>1</v>
      </c>
      <c r="O48" s="116" t="str">
        <f t="shared" si="5"/>
        <v>!!</v>
      </c>
      <c r="P48" s="24"/>
      <c r="Q48" s="49"/>
      <c r="R48" s="25">
        <f ca="1">IFERROR(INDEX(Health!$G$8:$G$225,MATCH($C48,_xlfn.ANCHORARRAY(Health!$C$8),0)),NA())</f>
        <v>0</v>
      </c>
      <c r="S48" s="25">
        <f ca="1">IFERROR(INDEX(Food!$G$8:$G$225,MATCH($C48,_xlfn.ANCHORARRAY(Food!$C$8),0)),NA())</f>
        <v>0</v>
      </c>
      <c r="T48" s="25" t="e">
        <f ca="1">IFERROR(INDEX(Macro!$G$8:$G$225,MATCH($C48,_xlfn.ANCHORARRAY(Macro!$C$8),0)),NA())</f>
        <v>#N/A</v>
      </c>
      <c r="U48" s="25">
        <f ca="1">IFERROR(INDEX(Socioeconomic!$G$8:$G$225,MATCH($C48,_xlfn.ANCHORARRAY(Socioeconomic!$C$8),0)),NA())</f>
        <v>0</v>
      </c>
      <c r="V48" s="25">
        <f ca="1">IFERROR(INDEX('Natural Hazard'!$G$8:$G$225,MATCH($C48,_xlfn.ANCHORARRAY('Natural Hazard'!$C$8),0)),NA())</f>
        <v>4.0824829046386224</v>
      </c>
      <c r="W48" s="25">
        <f ca="1">IFERROR(INDEX(Conflict!$G$8:$G$225,MATCH($C48,_xlfn.ANCHORARRAY(Conflict!$C$8),0)),NA())</f>
        <v>0</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10</v>
      </c>
      <c r="AC48" s="25">
        <f ca="1">IFERROR(INDEX('Natural Hazard'!$H$8:$H$225,MATCH($C48,_xlfn.ANCHORARRAY('Natural Hazard'!$C$8),0)),NA())</f>
        <v>1.6666666666666601</v>
      </c>
      <c r="AD48" s="25">
        <f ca="1">IFERROR(INDEX(Conflict!$H$8:$H$225,MATCH($C48,_xlfn.ANCHORARRAY(Conflict!$C$8),0)),NA())</f>
        <v>10</v>
      </c>
      <c r="AE48" s="50"/>
      <c r="AF48" s="25">
        <f ca="1">IFERROR(INDEX(Health!$I$8:$I$225,MATCH($C48,_xlfn.ANCHORARRAY(Health!$C$8),0)),NA())</f>
        <v>0</v>
      </c>
      <c r="AG48" s="25" t="e">
        <f ca="1">IFERROR(INDEX(Food!$I$8:$I$225,MATCH($C48,_xlfn.ANCHORARRAY(Food!$C$8),0)),NA())</f>
        <v>#N/A</v>
      </c>
      <c r="AH48" s="25" t="e">
        <f ca="1">IFERROR(INDEX(Macro!$I$8:$I$225,MATCH($C48,_xlfn.ANCHORARRAY(Macro!$C$8),0)),NA())</f>
        <v>#N/A</v>
      </c>
      <c r="AI48" s="25">
        <f ca="1">IFERROR(INDEX(Socioeconomic!$I$8:$I$225,MATCH($C48,_xlfn.ANCHORARRAY(Socioeconomic!$C$8),0)),NA())</f>
        <v>0</v>
      </c>
      <c r="AJ48" s="25">
        <f ca="1">IFERROR(INDEX('Natural Hazard'!$I$8:$I$225,MATCH($C48,_xlfn.ANCHORARRAY('Natural Hazard'!$C$8),0)),NA())</f>
        <v>10</v>
      </c>
      <c r="AK48" s="25">
        <f ca="1">IFERROR(INDEX(Conflict!$I$8:$I$225,MATCH($C48,_xlfn.ANCHORARRAY(Conflict!$C$8),0)),NA())</f>
        <v>0</v>
      </c>
      <c r="AL48" s="49"/>
      <c r="AM48" s="25">
        <f>IFERROR(INDEX('Data Reliability'!$G$6:$G$409,MATCH($C48,'Data Reliability'!$E$6:$E$409,0)),NA())</f>
        <v>0.25</v>
      </c>
      <c r="AN48" s="25">
        <f>IFERROR(INDEX('Data Reliability'!$H$6:$H$409,MATCH($C48,'Data Reliability'!$E$6:$E$409,0)),NA())</f>
        <v>0.70833333333333304</v>
      </c>
    </row>
    <row r="49" spans="2:40" x14ac:dyDescent="0.2">
      <c r="B49" s="28" t="s">
        <v>78</v>
      </c>
      <c r="C49" s="28" t="s">
        <v>79</v>
      </c>
      <c r="D49" s="28" t="s">
        <v>432</v>
      </c>
      <c r="E49" s="28" t="s">
        <v>535</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0.5</v>
      </c>
      <c r="K49" s="23">
        <f t="shared" ca="1" si="2"/>
        <v>0.5</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0</v>
      </c>
      <c r="N49" s="23">
        <f t="shared" ca="1" si="4"/>
        <v>0</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4.9544096928761334</v>
      </c>
      <c r="U49" s="25">
        <f ca="1">IFERROR(INDEX(Socioeconomic!$G$8:$G$225,MATCH($C49,_xlfn.ANCHORARRAY(Socioeconomic!$C$8),0)),NA())</f>
        <v>0</v>
      </c>
      <c r="V49" s="25">
        <f ca="1">IFERROR(INDEX('Natural Hazard'!$G$8:$G$225,MATCH($C49,_xlfn.ANCHORARRAY('Natural Hazard'!$C$8),0)),NA())</f>
        <v>0</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3.8064889918887599</v>
      </c>
      <c r="AB49" s="25">
        <f ca="1">IFERROR(INDEX(Socioeconomic!$H$8:$H$225,MATCH($C49,_xlfn.ANCHORARRAY(Socioeconomic!$C$8),0)),NA())</f>
        <v>7.4285714285714199</v>
      </c>
      <c r="AC49" s="25">
        <f ca="1">IFERROR(INDEX('Natural Hazard'!$H$8:$H$225,MATCH($C49,_xlfn.ANCHORARRAY('Natural Hazard'!$C$8),0)),NA())</f>
        <v>1</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6.4485081809432199</v>
      </c>
      <c r="AI49" s="25">
        <f ca="1">IFERROR(INDEX(Socioeconomic!$I$8:$I$225,MATCH($C49,_xlfn.ANCHORARRAY(Socioeconomic!$C$8),0)),NA())</f>
        <v>0</v>
      </c>
      <c r="AJ49" s="25">
        <f ca="1">IFERROR(INDEX('Natural Hazard'!$I$8:$I$225,MATCH($C49,_xlfn.ANCHORARRAY('Natural Hazard'!$C$8),0)),NA())</f>
        <v>0</v>
      </c>
      <c r="AK49" s="25">
        <f ca="1">IFERROR(INDEX(Conflict!$I$8:$I$225,MATCH($C49,_xlfn.ANCHORARRAY(Conflict!$C$8),0)),NA())</f>
        <v>0</v>
      </c>
      <c r="AL49" s="49"/>
      <c r="AM49" s="25">
        <f>IFERROR(INDEX('Data Reliability'!$G$6:$G$409,MATCH($C49,'Data Reliability'!$E$6:$E$409,0)),NA())</f>
        <v>0.16666666666666699</v>
      </c>
      <c r="AN49" s="25">
        <f>IFERROR(INDEX('Data Reliability'!$H$6:$H$409,MATCH($C49,'Data Reliability'!$E$6:$E$409,0)),NA())</f>
        <v>0.625</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2</v>
      </c>
      <c r="H50" s="23">
        <f t="shared" ca="1" si="0"/>
        <v>2</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3</v>
      </c>
      <c r="N50" s="23">
        <f t="shared" ca="1" si="4"/>
        <v>3</v>
      </c>
      <c r="O50" s="116" t="str">
        <f t="shared" si="5"/>
        <v>!</v>
      </c>
      <c r="P50" s="24"/>
      <c r="Q50" s="49"/>
      <c r="R50" s="25">
        <f ca="1">IFERROR(INDEX(Health!$G$8:$G$225,MATCH($C50,_xlfn.ANCHORARRAY(Health!$C$8),0)),NA())</f>
        <v>6.5420817649462313</v>
      </c>
      <c r="S50" s="25">
        <f ca="1">IFERROR(INDEX(Food!$G$8:$G$225,MATCH($C50,_xlfn.ANCHORARRAY(Food!$C$8),0)),NA())</f>
        <v>0</v>
      </c>
      <c r="T50" s="25">
        <f ca="1">IFERROR(INDEX(Macro!$G$8:$G$225,MATCH($C50,_xlfn.ANCHORARRAY(Macro!$C$8),0)),NA())</f>
        <v>3.2083069747962494</v>
      </c>
      <c r="U50" s="25">
        <f ca="1">IFERROR(INDEX(Socioeconomic!$G$8:$G$225,MATCH($C50,_xlfn.ANCHORARRAY(Socioeconomic!$C$8),0)),NA())</f>
        <v>5.4772255750516514</v>
      </c>
      <c r="V50" s="25">
        <f ca="1">IFERROR(INDEX('Natural Hazard'!$G$8:$G$225,MATCH($C50,_xlfn.ANCHORARRAY('Natural Hazard'!$C$8),0)),NA())</f>
        <v>8.4656167328001928</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2.5463499420625699</v>
      </c>
      <c r="AB50" s="25">
        <f ca="1">IFERROR(INDEX(Socioeconomic!$H$8:$H$225,MATCH($C50,_xlfn.ANCHORARRAY(Socioeconomic!$C$8),0)),NA())</f>
        <v>2.9999999999999898</v>
      </c>
      <c r="AC50" s="25">
        <f ca="1">IFERROR(INDEX('Natural Hazard'!$H$8:$H$225,MATCH($C50,_xlfn.ANCHORARRAY('Natural Hazard'!$C$8),0)),NA())</f>
        <v>7.1666666666666599</v>
      </c>
      <c r="AD50" s="25">
        <f ca="1">IFERROR(INDEX(Conflict!$H$8:$H$225,MATCH($C50,_xlfn.ANCHORARRAY(Conflict!$C$8),0)),NA())</f>
        <v>0</v>
      </c>
      <c r="AE50" s="50"/>
      <c r="AF50" s="25">
        <f ca="1">IFERROR(INDEX(Health!$I$8:$I$225,MATCH($C50,_xlfn.ANCHORARRAY(Health!$C$8),0)),NA())</f>
        <v>10</v>
      </c>
      <c r="AG50" s="25" t="e">
        <f ca="1">IFERROR(INDEX(Food!$I$8:$I$225,MATCH($C50,_xlfn.ANCHORARRAY(Food!$C$8),0)),NA())</f>
        <v>#N/A</v>
      </c>
      <c r="AH50" s="25">
        <f ca="1">IFERROR(INDEX(Macro!$I$8:$I$225,MATCH($C50,_xlfn.ANCHORARRAY(Macro!$C$8),0)),NA())</f>
        <v>4.0423484119345501</v>
      </c>
      <c r="AI50" s="25">
        <f ca="1">IFERROR(INDEX(Socioeconomic!$I$8:$I$225,MATCH($C50,_xlfn.ANCHORARRAY(Socioeconomic!$C$8),0)),NA())</f>
        <v>10</v>
      </c>
      <c r="AJ50" s="25">
        <f ca="1">IFERROR(INDEX('Natural Hazard'!$I$8:$I$225,MATCH($C50,_xlfn.ANCHORARRAY('Natural Hazard'!$C$8),0)),NA())</f>
        <v>10</v>
      </c>
      <c r="AK50" s="25">
        <f ca="1">IFERROR(INDEX(Conflict!$I$8:$I$225,MATCH($C50,_xlfn.ANCHORARRAY(Conflict!$C$8),0)),NA())</f>
        <v>0</v>
      </c>
      <c r="AL50" s="49"/>
      <c r="AM50" s="25">
        <f>IFERROR(INDEX('Data Reliability'!$G$6:$G$409,MATCH($C50,'Data Reliability'!$E$6:$E$409,0)),NA())</f>
        <v>8.3333333333333301E-2</v>
      </c>
      <c r="AN50" s="25">
        <f>IFERROR(INDEX('Data Reliability'!$H$6:$H$409,MATCH($C50,'Data Reliability'!$E$6:$E$409,0)),NA())</f>
        <v>0.5</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1</v>
      </c>
      <c r="H51" s="23">
        <f t="shared" ca="1" si="0"/>
        <v>1</v>
      </c>
      <c r="I51" s="116" t="str">
        <f t="shared" si="1"/>
        <v>!</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v>
      </c>
      <c r="K51" s="23">
        <f t="shared" ca="1" si="2"/>
        <v>1</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0.5</v>
      </c>
      <c r="N51" s="23">
        <f t="shared" ca="1" si="4"/>
        <v>0.5</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8.4991820040853288</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9.8754345307068405</v>
      </c>
      <c r="AB51" s="25">
        <f ca="1">IFERROR(INDEX(Socioeconomic!$H$8:$H$225,MATCH($C51,_xlfn.ANCHORARRAY(Socioeconomic!$C$8),0)),NA())</f>
        <v>3.2857142857142798</v>
      </c>
      <c r="AC51" s="25">
        <f ca="1">IFERROR(INDEX('Natural Hazard'!$H$8:$H$225,MATCH($C51,_xlfn.ANCHORARRAY('Natural Hazard'!$C$8),0)),NA())</f>
        <v>6.3333333333333304</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7.31472569778634</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0</v>
      </c>
      <c r="AL51" s="49"/>
      <c r="AM51" s="25">
        <f>IFERROR(INDEX('Data Reliability'!$G$6:$G$409,MATCH($C51,'Data Reliability'!$E$6:$E$409,0)),NA())</f>
        <v>0.16666666666666699</v>
      </c>
      <c r="AN51" s="25">
        <f>IFERROR(INDEX('Data Reliability'!$H$6:$H$409,MATCH($C51,'Data Reliability'!$E$6:$E$409,0)),NA())</f>
        <v>0.63333333333333297</v>
      </c>
    </row>
    <row r="52" spans="2:40" x14ac:dyDescent="0.2">
      <c r="B52" s="28" t="s">
        <v>767</v>
      </c>
      <c r="C52" s="28" t="s">
        <v>699</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t="e">
        <f ca="1">IFERROR(INDEX(Food!$G$8:$G$225,MATCH($C52,_xlfn.ANCHORARRAY(Food!$C$8),0)),NA())</f>
        <v>#N/A</v>
      </c>
      <c r="T52" s="25" t="e">
        <f ca="1">IFERROR(INDEX(Macro!$G$8:$G$225,MATCH($C52,_xlfn.ANCHORARRAY(Macro!$C$8),0)),NA())</f>
        <v>#N/A</v>
      </c>
      <c r="U52" s="25" t="e">
        <f ca="1">IFERROR(INDEX(Socioeconomic!$G$8:$G$225,MATCH($C52,_xlfn.ANCHORARRAY(Socioeconomic!$C$8),0)),NA())</f>
        <v>#N/A</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f ca="1">IFERROR(INDEX(Conflict!$H$8:$H$225,MATCH($C52,_xlfn.ANCHORARRAY(Conflict!$C$8),0)),NA())</f>
        <v>0</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0.91666666666666696</v>
      </c>
      <c r="AN52" s="25">
        <f>IFERROR(INDEX('Data Reliability'!$H$6:$H$409,MATCH($C52,'Data Reliability'!$E$6:$E$409,0)),NA())</f>
        <v>0.85</v>
      </c>
    </row>
    <row r="53" spans="2:40" x14ac:dyDescent="0.2">
      <c r="B53" s="28" t="s">
        <v>731</v>
      </c>
      <c r="C53" s="28" t="s">
        <v>700</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t="e">
        <f ca="1">IFERROR(INDEX(Food!$G$8:$G$225,MATCH($C53,_xlfn.ANCHORARRAY(Food!$C$8),0)),NA())</f>
        <v>#N/A</v>
      </c>
      <c r="T53" s="25">
        <f ca="1">IFERROR(INDEX(Macro!$G$8:$G$225,MATCH($C53,_xlfn.ANCHORARRAY(Macro!$C$8),0)),NA())</f>
        <v>0</v>
      </c>
      <c r="U53" s="25" t="e">
        <f ca="1">IFERROR(INDEX(Socioeconomic!$G$8:$G$225,MATCH($C53,_xlfn.ANCHORARRAY(Socioeconomic!$C$8),0)),NA())</f>
        <v>#N/A</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v>
      </c>
      <c r="AB53" s="25" t="e">
        <f ca="1">IFERROR(INDEX(Socioeconomic!$H$8:$H$225,MATCH($C53,_xlfn.ANCHORARRAY(Socioeconomic!$C$8),0)),NA())</f>
        <v>#N/A</v>
      </c>
      <c r="AC53" s="25" t="e">
        <f ca="1">IFERROR(INDEX('Natural Hazard'!$H$8:$H$225,MATCH($C53,_xlfn.ANCHORARRAY('Natural Hazard'!$C$8),0)),NA())</f>
        <v>#N/A</v>
      </c>
      <c r="AD53" s="25">
        <f ca="1">IFERROR(INDEX(Conflict!$H$8:$H$225,MATCH($C53,_xlfn.ANCHORARRAY(Conflict!$C$8),0)),NA())</f>
        <v>0</v>
      </c>
      <c r="AE53" s="50"/>
      <c r="AF53" s="25">
        <f ca="1">IFERROR(INDEX(Health!$I$8:$I$225,MATCH($C53,_xlfn.ANCHORARRAY(Health!$C$8),0)),NA())</f>
        <v>0</v>
      </c>
      <c r="AG53" s="25" t="e">
        <f ca="1">IFERROR(INDEX(Food!$I$8:$I$225,MATCH($C53,_xlfn.ANCHORARRAY(Food!$C$8),0)),NA())</f>
        <v>#N/A</v>
      </c>
      <c r="AH53" s="25">
        <f ca="1">IFERROR(INDEX(Macro!$I$8:$I$225,MATCH($C53,_xlfn.ANCHORARRAY(Macro!$C$8),0)),NA())</f>
        <v>5.1010587102983598</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0.83333333333333304</v>
      </c>
      <c r="AN53" s="25">
        <f>IFERROR(INDEX('Data Reliability'!$H$6:$H$409,MATCH($C53,'Data Reliability'!$E$6:$E$409,0)),NA())</f>
        <v>0.73333333333333295</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v>
      </c>
      <c r="H54" s="23">
        <f t="shared" ca="1" si="0"/>
        <v>0</v>
      </c>
      <c r="I54" s="116" t="str">
        <f t="shared" si="1"/>
        <v>!</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0</v>
      </c>
      <c r="N54" s="23">
        <f t="shared" ca="1" si="4"/>
        <v>0</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3.9470920926123139</v>
      </c>
      <c r="U54" s="25">
        <f ca="1">IFERROR(INDEX(Socioeconomic!$G$8:$G$225,MATCH($C54,_xlfn.ANCHORARRAY(Socioeconomic!$C$8),0)),NA())</f>
        <v>0</v>
      </c>
      <c r="V54" s="25">
        <f ca="1">IFERROR(INDEX('Natural Hazard'!$G$8:$G$225,MATCH($C54,_xlfn.ANCHORARRAY('Natural Hazard'!$C$8),0)),NA())</f>
        <v>0</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2.4159907300115799</v>
      </c>
      <c r="AB54" s="25">
        <f ca="1">IFERROR(INDEX(Socioeconomic!$H$8:$H$225,MATCH($C54,_xlfn.ANCHORARRAY(Socioeconomic!$C$8),0)),NA())</f>
        <v>0.85714285714285499</v>
      </c>
      <c r="AC54" s="25">
        <f ca="1">IFERROR(INDEX('Natural Hazard'!$H$8:$H$225,MATCH($C54,_xlfn.ANCHORARRAY('Natural Hazard'!$C$8),0)),NA())</f>
        <v>3.3333333333333299</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6.4485081809432199</v>
      </c>
      <c r="AI54" s="25" t="e">
        <f ca="1">IFERROR(INDEX(Socioeconomic!$I$8:$I$225,MATCH($C54,_xlfn.ANCHORARRAY(Socioeconomic!$C$8),0)),NA())</f>
        <v>#N/A</v>
      </c>
      <c r="AJ54" s="25">
        <f ca="1">IFERROR(INDEX('Natural Hazard'!$I$8:$I$225,MATCH($C54,_xlfn.ANCHORARRAY('Natural Hazard'!$C$8),0)),NA())</f>
        <v>0</v>
      </c>
      <c r="AK54" s="25">
        <f ca="1">IFERROR(INDEX(Conflict!$I$8:$I$225,MATCH($C54,_xlfn.ANCHORARRAY(Conflict!$C$8),0)),NA())</f>
        <v>0</v>
      </c>
      <c r="AL54" s="49"/>
      <c r="AM54" s="25">
        <f>IFERROR(INDEX('Data Reliability'!$G$6:$G$409,MATCH($C54,'Data Reliability'!$E$6:$E$409,0)),NA())</f>
        <v>0.16666666666666699</v>
      </c>
      <c r="AN54" s="25">
        <f>IFERROR(INDEX('Data Reliability'!$H$6:$H$409,MATCH($C54,'Data Reliability'!$E$6:$E$409,0)),NA())</f>
        <v>0.63333333333333297</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0</v>
      </c>
      <c r="N55" s="23">
        <f t="shared" ca="1" si="4"/>
        <v>0</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0</v>
      </c>
      <c r="U55" s="25">
        <f ca="1">IFERROR(INDEX(Socioeconomic!$G$8:$G$225,MATCH($C55,_xlfn.ANCHORARRAY(Socioeconomic!$C$8),0)),NA())</f>
        <v>0</v>
      </c>
      <c r="V55" s="25">
        <f ca="1">IFERROR(INDEX('Natural Hazard'!$G$8:$G$225,MATCH($C55,_xlfn.ANCHORARRAY('Natural Hazard'!$C$8),0)),NA())</f>
        <v>0</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2.8070683661645401</v>
      </c>
      <c r="AB55" s="25">
        <f ca="1">IFERROR(INDEX(Socioeconomic!$H$8:$H$225,MATCH($C55,_xlfn.ANCHORARRAY(Socioeconomic!$C$8),0)),NA())</f>
        <v>0.57142857142857095</v>
      </c>
      <c r="AC55" s="25">
        <f ca="1">IFERROR(INDEX('Natural Hazard'!$H$8:$H$225,MATCH($C55,_xlfn.ANCHORARRAY('Natural Hazard'!$C$8),0)),NA())</f>
        <v>1</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0</v>
      </c>
      <c r="AI55" s="25" t="e">
        <f ca="1">IFERROR(INDEX(Socioeconomic!$I$8:$I$225,MATCH($C55,_xlfn.ANCHORARRAY(Socioeconomic!$C$8),0)),NA())</f>
        <v>#N/A</v>
      </c>
      <c r="AJ55" s="25">
        <f ca="1">IFERROR(INDEX('Natural Hazard'!$I$8:$I$225,MATCH($C55,_xlfn.ANCHORARRAY('Natural Hazard'!$C$8),0)),NA())</f>
        <v>0</v>
      </c>
      <c r="AK55" s="25">
        <f ca="1">IFERROR(INDEX(Conflict!$I$8:$I$225,MATCH($C55,_xlfn.ANCHORARRAY(Conflict!$C$8),0)),NA())</f>
        <v>0</v>
      </c>
      <c r="AL55" s="49"/>
      <c r="AM55" s="25">
        <f>IFERROR(INDEX('Data Reliability'!$G$6:$G$409,MATCH($C55,'Data Reliability'!$E$6:$E$409,0)),NA())</f>
        <v>8.3333333333333301E-2</v>
      </c>
      <c r="AN55" s="25">
        <f>IFERROR(INDEX('Data Reliability'!$H$6:$H$409,MATCH($C55,'Data Reliability'!$E$6:$E$409,0)),NA())</f>
        <v>0.66666666666666696</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1</v>
      </c>
      <c r="H56" s="23">
        <f t="shared" ca="1" si="0"/>
        <v>1</v>
      </c>
      <c r="I56" s="116" t="str">
        <f t="shared" si="1"/>
        <v>!</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1.5</v>
      </c>
      <c r="N56" s="23">
        <f t="shared" ca="1" si="4"/>
        <v>1.5</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2.378568856058775</v>
      </c>
      <c r="U56" s="25">
        <f ca="1">IFERROR(INDEX(Socioeconomic!$G$8:$G$225,MATCH($C56,_xlfn.ANCHORARRAY(Socioeconomic!$C$8),0)),NA())</f>
        <v>0</v>
      </c>
      <c r="V56" s="25">
        <f ca="1">IFERROR(INDEX('Natural Hazard'!$G$8:$G$225,MATCH($C56,_xlfn.ANCHORARRAY('Natural Hazard'!$C$8),0)),NA())</f>
        <v>7.1879528842826037</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0.80822711471610698</v>
      </c>
      <c r="AB56" s="25">
        <f ca="1">IFERROR(INDEX(Socioeconomic!$H$8:$H$225,MATCH($C56,_xlfn.ANCHORARRAY(Socioeconomic!$C$8),0)),NA())</f>
        <v>0.57142857142857095</v>
      </c>
      <c r="AC56" s="25">
        <f ca="1">IFERROR(INDEX('Natural Hazard'!$H$8:$H$225,MATCH($C56,_xlfn.ANCHORARRAY('Natural Hazard'!$C$8),0)),NA())</f>
        <v>5.1666666666666599</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7</v>
      </c>
      <c r="AI56" s="25" t="e">
        <f ca="1">IFERROR(INDEX(Socioeconomic!$I$8:$I$225,MATCH($C56,_xlfn.ANCHORARRAY(Socioeconomic!$C$8),0)),NA())</f>
        <v>#N/A</v>
      </c>
      <c r="AJ56" s="25">
        <f ca="1">IFERROR(INDEX('Natural Hazard'!$I$8:$I$225,MATCH($C56,_xlfn.ANCHORARRAY('Natural Hazard'!$C$8),0)),NA())</f>
        <v>10</v>
      </c>
      <c r="AK56" s="25">
        <f ca="1">IFERROR(INDEX(Conflict!$I$8:$I$225,MATCH($C56,_xlfn.ANCHORARRAY(Conflict!$C$8),0)),NA())</f>
        <v>0</v>
      </c>
      <c r="AL56" s="49"/>
      <c r="AM56" s="25">
        <f>IFERROR(INDEX('Data Reliability'!$G$6:$G$409,MATCH($C56,'Data Reliability'!$E$6:$E$409,0)),NA())</f>
        <v>8.3333333333333301E-2</v>
      </c>
      <c r="AN56" s="25">
        <f>IFERROR(INDEX('Data Reliability'!$H$6:$H$409,MATCH($C56,'Data Reliability'!$E$6:$E$409,0)),NA())</f>
        <v>0.6</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2</v>
      </c>
      <c r="H57" s="23">
        <f t="shared" ca="1" si="0"/>
        <v>2</v>
      </c>
      <c r="I57" s="116" t="str">
        <f t="shared" si="1"/>
        <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1.5</v>
      </c>
      <c r="K57" s="23">
        <f t="shared" ca="1" si="2"/>
        <v>1.5</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1</v>
      </c>
      <c r="N57" s="23">
        <f t="shared" ca="1" si="4"/>
        <v>1</v>
      </c>
      <c r="O57" s="116" t="str">
        <f t="shared" si="5"/>
        <v>!</v>
      </c>
      <c r="P57" s="24"/>
      <c r="Q57" s="49"/>
      <c r="R57" s="25">
        <f ca="1">IFERROR(INDEX(Health!$G$8:$G$225,MATCH($C57,_xlfn.ANCHORARRAY(Health!$C$8),0)),NA())</f>
        <v>9.3957375113358825</v>
      </c>
      <c r="S57" s="25">
        <f ca="1">IFERROR(INDEX(Food!$G$8:$G$225,MATCH($C57,_xlfn.ANCHORARRAY(Food!$C$8),0)),NA())</f>
        <v>6.4240129657194851</v>
      </c>
      <c r="T57" s="25">
        <f ca="1">IFERROR(INDEX(Macro!$G$8:$G$225,MATCH($C57,_xlfn.ANCHORARRAY(Macro!$C$8),0)),NA())</f>
        <v>5.2828652440085326</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4.3279258400926999</v>
      </c>
      <c r="AB57" s="25">
        <f ca="1">IFERROR(INDEX(Socioeconomic!$H$8:$H$225,MATCH($C57,_xlfn.ANCHORARRAY(Socioeconomic!$C$8),0)),NA())</f>
        <v>8.71428571428571</v>
      </c>
      <c r="AC57" s="25">
        <f ca="1">IFERROR(INDEX('Natural Hazard'!$H$8:$H$225,MATCH($C57,_xlfn.ANCHORARRAY('Natural Hazard'!$C$8),0)),NA())</f>
        <v>6.1666666666666599</v>
      </c>
      <c r="AD57" s="25">
        <f ca="1">IFERROR(INDEX(Conflict!$H$8:$H$225,MATCH($C57,_xlfn.ANCHORARRAY(Conflict!$C$8),0)),NA())</f>
        <v>4.5025577703298598</v>
      </c>
      <c r="AE57" s="50"/>
      <c r="AF57" s="25">
        <f ca="1">IFERROR(INDEX(Health!$I$8:$I$225,MATCH($C57,_xlfn.ANCHORARRAY(Health!$C$8),0)),NA())</f>
        <v>10</v>
      </c>
      <c r="AG57" s="25">
        <f ca="1">IFERROR(INDEX(Food!$I$8:$I$225,MATCH($C57,_xlfn.ANCHORARRAY(Food!$C$8),0)),NA())</f>
        <v>5</v>
      </c>
      <c r="AH57" s="25">
        <f ca="1">IFERROR(INDEX(Macro!$I$8:$I$225,MATCH($C57,_xlfn.ANCHORARRAY(Macro!$C$8),0)),NA())</f>
        <v>6.4485081809432199</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0</v>
      </c>
      <c r="AL57" s="49"/>
      <c r="AM57" s="25">
        <f>IFERROR(INDEX('Data Reliability'!$G$6:$G$409,MATCH($C57,'Data Reliability'!$E$6:$E$409,0)),NA())</f>
        <v>0.16666666666666699</v>
      </c>
      <c r="AN57" s="25">
        <f>IFERROR(INDEX('Data Reliability'!$H$6:$H$409,MATCH($C57,'Data Reliability'!$E$6:$E$409,0)),NA())</f>
        <v>0.452777777777778</v>
      </c>
    </row>
    <row r="58" spans="2:40" x14ac:dyDescent="0.2">
      <c r="B58" s="28" t="s">
        <v>92</v>
      </c>
      <c r="C58" s="28" t="s">
        <v>93</v>
      </c>
      <c r="D58" s="28" t="s">
        <v>435</v>
      </c>
      <c r="E58" s="28" t="s">
        <v>535</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0</v>
      </c>
      <c r="H58" s="23">
        <f t="shared" ca="1" si="0"/>
        <v>0</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1</v>
      </c>
      <c r="K58" s="23">
        <f t="shared" ca="1" si="2"/>
        <v>1</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0</v>
      </c>
      <c r="N58" s="23">
        <f t="shared" ca="1" si="4"/>
        <v>0</v>
      </c>
      <c r="O58" s="116" t="str">
        <f t="shared" si="5"/>
        <v>!!</v>
      </c>
      <c r="P58" s="24"/>
      <c r="Q58" s="49"/>
      <c r="R58" s="25">
        <f ca="1">IFERROR(INDEX(Health!$G$8:$G$225,MATCH($C58,_xlfn.ANCHORARRAY(Health!$C$8),0)),NA())</f>
        <v>0</v>
      </c>
      <c r="S58" s="25">
        <f ca="1">IFERROR(INDEX(Food!$G$8:$G$225,MATCH($C58,_xlfn.ANCHORARRAY(Food!$C$8),0)),NA())</f>
        <v>0</v>
      </c>
      <c r="T58" s="25" t="e">
        <f ca="1">IFERROR(INDEX(Macro!$G$8:$G$225,MATCH($C58,_xlfn.ANCHORARRAY(Macro!$C$8),0)),NA())</f>
        <v>#N/A</v>
      </c>
      <c r="U58" s="25">
        <f ca="1">IFERROR(INDEX(Socioeconomic!$G$8:$G$225,MATCH($C58,_xlfn.ANCHORARRAY(Socioeconomic!$C$8),0)),NA())</f>
        <v>0</v>
      </c>
      <c r="V58" s="25">
        <f ca="1">IFERROR(INDEX('Natural Hazard'!$G$8:$G$225,MATCH($C58,_xlfn.ANCHORARRAY('Natural Hazard'!$C$8),0)),NA())</f>
        <v>0</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7</v>
      </c>
      <c r="AC58" s="25">
        <f ca="1">IFERROR(INDEX('Natural Hazard'!$H$8:$H$225,MATCH($C58,_xlfn.ANCHORARRAY('Natural Hazard'!$C$8),0)),NA())</f>
        <v>4.6666666666666599</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0.75</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0</v>
      </c>
      <c r="N59" s="23">
        <f t="shared" ca="1" si="4"/>
        <v>0</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0.14285714285714199</v>
      </c>
      <c r="AC59" s="25">
        <f ca="1">IFERROR(INDEX('Natural Hazard'!$H$8:$H$225,MATCH($C59,_xlfn.ANCHORARRAY('Natural Hazard'!$C$8),0)),NA())</f>
        <v>1.6666666666666601</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4.9085659287776702</v>
      </c>
      <c r="AI59" s="25" t="e">
        <f ca="1">IFERROR(INDEX(Socioeconomic!$I$8:$I$225,MATCH($C59,_xlfn.ANCHORARRAY(Socioeconomic!$C$8),0)),NA())</f>
        <v>#N/A</v>
      </c>
      <c r="AJ59" s="25">
        <f ca="1">IFERROR(INDEX('Natural Hazard'!$I$8:$I$225,MATCH($C59,_xlfn.ANCHORARRAY('Natural Hazard'!$C$8),0)),NA())</f>
        <v>0</v>
      </c>
      <c r="AK59" s="25">
        <f ca="1">IFERROR(INDEX(Conflict!$I$8:$I$225,MATCH($C59,_xlfn.ANCHORARRAY(Conflict!$C$8),0)),NA())</f>
        <v>0</v>
      </c>
      <c r="AL59" s="49"/>
      <c r="AM59" s="25">
        <f>IFERROR(INDEX('Data Reliability'!$G$6:$G$409,MATCH($C59,'Data Reliability'!$E$6:$E$409,0)),NA())</f>
        <v>8.3333333333333301E-2</v>
      </c>
      <c r="AN59" s="25">
        <f>IFERROR(INDEX('Data Reliability'!$H$6:$H$409,MATCH($C59,'Data Reliability'!$E$6:$E$409,0)),NA())</f>
        <v>0.66666666666666696</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1</v>
      </c>
      <c r="H60" s="23">
        <f t="shared" ca="1" si="0"/>
        <v>1</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1</v>
      </c>
      <c r="N60" s="23">
        <f t="shared" ca="1" si="4"/>
        <v>1</v>
      </c>
      <c r="O60" s="116" t="str">
        <f t="shared" si="5"/>
        <v>!</v>
      </c>
      <c r="P60" s="24"/>
      <c r="Q60" s="49"/>
      <c r="R60" s="25">
        <f ca="1">IFERROR(INDEX(Health!$G$8:$G$225,MATCH($C60,_xlfn.ANCHORARRAY(Health!$C$8),0)),NA())</f>
        <v>7.8208810730005034</v>
      </c>
      <c r="S60" s="25">
        <f ca="1">IFERROR(INDEX(Food!$G$8:$G$225,MATCH($C60,_xlfn.ANCHORARRAY(Food!$C$8),0)),NA())</f>
        <v>0</v>
      </c>
      <c r="T60" s="25">
        <f ca="1">IFERROR(INDEX(Macro!$G$8:$G$225,MATCH($C60,_xlfn.ANCHORARRAY(Macro!$C$8),0)),NA())</f>
        <v>4.1495733354285136</v>
      </c>
      <c r="U60" s="25">
        <f ca="1">IFERROR(INDEX(Socioeconomic!$G$8:$G$225,MATCH($C60,_xlfn.ANCHORARRAY(Socioeconomic!$C$8),0)),NA())</f>
        <v>0</v>
      </c>
      <c r="V60" s="25">
        <f ca="1">IFERROR(INDEX('Natural Hazard'!$G$8:$G$225,MATCH($C60,_xlfn.ANCHORARRAY('Natural Hazard'!$C$8),0)),NA())</f>
        <v>0</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3.8064889918887599</v>
      </c>
      <c r="AB60" s="25">
        <f ca="1">IFERROR(INDEX(Socioeconomic!$H$8:$H$225,MATCH($C60,_xlfn.ANCHORARRAY(Socioeconomic!$C$8),0)),NA())</f>
        <v>4.4285714285714199</v>
      </c>
      <c r="AC60" s="25">
        <f ca="1">IFERROR(INDEX('Natural Hazard'!$H$8:$H$225,MATCH($C60,_xlfn.ANCHORARRAY('Natural Hazard'!$C$8),0)),NA())</f>
        <v>9.1666666666666607</v>
      </c>
      <c r="AD60" s="25">
        <f ca="1">IFERROR(INDEX(Conflict!$H$8:$H$225,MATCH($C60,_xlfn.ANCHORARRAY(Conflict!$C$8),0)),NA())</f>
        <v>0</v>
      </c>
      <c r="AE60" s="50"/>
      <c r="AF60" s="25">
        <f ca="1">IFERROR(INDEX(Health!$I$8:$I$225,MATCH($C60,_xlfn.ANCHORARRAY(Health!$C$8),0)),NA())</f>
        <v>10</v>
      </c>
      <c r="AG60" s="25" t="e">
        <f ca="1">IFERROR(INDEX(Food!$I$8:$I$225,MATCH($C60,_xlfn.ANCHORARRAY(Food!$C$8),0)),NA())</f>
        <v>#N/A</v>
      </c>
      <c r="AH60" s="25">
        <f ca="1">IFERROR(INDEX(Macro!$I$8:$I$225,MATCH($C60,_xlfn.ANCHORARRAY(Macro!$C$8),0)),NA())</f>
        <v>4.5235803657362901</v>
      </c>
      <c r="AI60" s="25">
        <f ca="1">IFERROR(INDEX(Socioeconomic!$I$8:$I$225,MATCH($C60,_xlfn.ANCHORARRAY(Socioeconomic!$C$8),0)),NA())</f>
        <v>0</v>
      </c>
      <c r="AJ60" s="25">
        <f ca="1">IFERROR(INDEX('Natural Hazard'!$I$8:$I$225,MATCH($C60,_xlfn.ANCHORARRAY('Natural Hazard'!$C$8),0)),NA())</f>
        <v>0</v>
      </c>
      <c r="AK60" s="25">
        <f ca="1">IFERROR(INDEX(Conflict!$I$8:$I$225,MATCH($C60,_xlfn.ANCHORARRAY(Conflict!$C$8),0)),NA())</f>
        <v>0</v>
      </c>
      <c r="AL60" s="49"/>
      <c r="AM60" s="25">
        <f>IFERROR(INDEX('Data Reliability'!$G$6:$G$409,MATCH($C60,'Data Reliability'!$E$6:$E$409,0)),NA())</f>
        <v>8.3333333333333301E-2</v>
      </c>
      <c r="AN60" s="25">
        <f>IFERROR(INDEX('Data Reliability'!$H$6:$H$409,MATCH($C60,'Data Reliability'!$E$6:$E$409,0)),NA())</f>
        <v>0.47499999999999998</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0.5</v>
      </c>
      <c r="H61" s="23">
        <f t="shared" ca="1" si="0"/>
        <v>0.5</v>
      </c>
      <c r="I61" s="116" t="str">
        <f t="shared" si="1"/>
        <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0.5</v>
      </c>
      <c r="K61" s="23">
        <f t="shared" ca="1" si="2"/>
        <v>0.5</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0.5</v>
      </c>
      <c r="N61" s="23">
        <f t="shared" ca="1" si="4"/>
        <v>0.5</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6.9561532562296637</v>
      </c>
      <c r="U61" s="25">
        <f ca="1">IFERROR(INDEX(Socioeconomic!$G$8:$G$225,MATCH($C61,_xlfn.ANCHORARRAY(Socioeconomic!$C$8),0)),NA())</f>
        <v>0</v>
      </c>
      <c r="V61" s="25">
        <f ca="1">IFERROR(INDEX('Natural Hazard'!$G$8:$G$225,MATCH($C61,_xlfn.ANCHORARRAY('Natural Hazard'!$C$8),0)),NA())</f>
        <v>0</v>
      </c>
      <c r="W61" s="25">
        <f ca="1">IFERROR(INDEX(Conflict!$G$8:$G$225,MATCH($C61,_xlfn.ANCHORARRAY(Conflict!$C$8),0)),NA())</f>
        <v>0</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6.7033603707995404</v>
      </c>
      <c r="AB61" s="25">
        <f ca="1">IFERROR(INDEX(Socioeconomic!$H$8:$H$225,MATCH($C61,_xlfn.ANCHORARRAY(Socioeconomic!$C$8),0)),NA())</f>
        <v>3.4285714285714199</v>
      </c>
      <c r="AC61" s="25">
        <f ca="1">IFERROR(INDEX('Natural Hazard'!$H$8:$H$225,MATCH($C61,_xlfn.ANCHORARRAY('Natural Hazard'!$C$8),0)),NA())</f>
        <v>3.6666666666666599</v>
      </c>
      <c r="AD61" s="25">
        <f ca="1">IFERROR(INDEX(Conflict!$H$8:$H$225,MATCH($C61,_xlfn.ANCHORARRAY(Conflict!$C$8),0)),NA())</f>
        <v>1.8124889751278801</v>
      </c>
      <c r="AE61" s="50"/>
      <c r="AF61" s="25">
        <f ca="1">IFERROR(INDEX(Health!$I$8:$I$225,MATCH($C61,_xlfn.ANCHORARRAY(Health!$C$8),0)),NA())</f>
        <v>0</v>
      </c>
      <c r="AG61" s="25" t="e">
        <f ca="1">IFERROR(INDEX(Food!$I$8:$I$225,MATCH($C61,_xlfn.ANCHORARRAY(Food!$C$8),0)),NA())</f>
        <v>#N/A</v>
      </c>
      <c r="AH61" s="25">
        <f ca="1">IFERROR(INDEX(Macro!$I$8:$I$225,MATCH($C61,_xlfn.ANCHORARRAY(Macro!$C$8),0)),NA())</f>
        <v>7.2184793070259898</v>
      </c>
      <c r="AI61" s="25" t="e">
        <f ca="1">IFERROR(INDEX(Socioeconomic!$I$8:$I$225,MATCH($C61,_xlfn.ANCHORARRAY(Socioeconomic!$C$8),0)),NA())</f>
        <v>#N/A</v>
      </c>
      <c r="AJ61" s="25">
        <f ca="1">IFERROR(INDEX('Natural Hazard'!$I$8:$I$225,MATCH($C61,_xlfn.ANCHORARRAY('Natural Hazard'!$C$8),0)),NA())</f>
        <v>0</v>
      </c>
      <c r="AK61" s="25">
        <f ca="1">IFERROR(INDEX(Conflict!$I$8:$I$225,MATCH($C61,_xlfn.ANCHORARRAY(Conflict!$C$8),0)),NA())</f>
        <v>0</v>
      </c>
      <c r="AL61" s="49"/>
      <c r="AM61" s="25">
        <f>IFERROR(INDEX('Data Reliability'!$G$6:$G$409,MATCH($C61,'Data Reliability'!$E$6:$E$409,0)),NA())</f>
        <v>8.3333333333333301E-2</v>
      </c>
      <c r="AN61" s="25">
        <f>IFERROR(INDEX('Data Reliability'!$H$6:$H$409,MATCH($C61,'Data Reliability'!$E$6:$E$409,0)),NA())</f>
        <v>0.56666666666666698</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1</v>
      </c>
      <c r="H62" s="23">
        <f t="shared" ca="1" si="0"/>
        <v>1</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1.5</v>
      </c>
      <c r="N62" s="23">
        <f t="shared" ca="1" si="4"/>
        <v>1.5</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4.0590198696807898</v>
      </c>
      <c r="U62" s="25">
        <f ca="1">IFERROR(INDEX(Socioeconomic!$G$8:$G$225,MATCH($C62,_xlfn.ANCHORARRAY(Socioeconomic!$C$8),0)),NA())</f>
        <v>4.0105964196070758</v>
      </c>
      <c r="V62" s="25">
        <f ca="1">IFERROR(INDEX('Natural Hazard'!$G$8:$G$225,MATCH($C62,_xlfn.ANCHORARRAY('Natural Hazard'!$C$8),0)),NA())</f>
        <v>9.5742710775633775</v>
      </c>
      <c r="W62" s="25">
        <f ca="1">IFERROR(INDEX(Conflict!$G$8:$G$225,MATCH($C62,_xlfn.ANCHORARRAY(Conflict!$C$8),0)),NA())</f>
        <v>3.4642980218530401</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2.51738122827346</v>
      </c>
      <c r="AB62" s="25">
        <f ca="1">IFERROR(INDEX(Socioeconomic!$H$8:$H$225,MATCH($C62,_xlfn.ANCHORARRAY(Socioeconomic!$C$8),0)),NA())</f>
        <v>4.4285714285714199</v>
      </c>
      <c r="AC62" s="25">
        <f ca="1">IFERROR(INDEX('Natural Hazard'!$H$8:$H$225,MATCH($C62,_xlfn.ANCHORARRAY('Natural Hazard'!$C$8),0)),NA())</f>
        <v>9.1666666666666607</v>
      </c>
      <c r="AD62" s="25">
        <f ca="1">IFERROR(INDEX(Conflict!$H$8:$H$225,MATCH($C62,_xlfn.ANCHORARRAY(Conflict!$C$8),0)),NA())</f>
        <v>1.68019050979008</v>
      </c>
      <c r="AE62" s="50"/>
      <c r="AF62" s="25">
        <f ca="1">IFERROR(INDEX(Health!$I$8:$I$225,MATCH($C62,_xlfn.ANCHORARRAY(Health!$C$8),0)),NA())</f>
        <v>0</v>
      </c>
      <c r="AG62" s="25" t="e">
        <f ca="1">IFERROR(INDEX(Food!$I$8:$I$225,MATCH($C62,_xlfn.ANCHORARRAY(Food!$C$8),0)),NA())</f>
        <v>#N/A</v>
      </c>
      <c r="AH62" s="25">
        <f ca="1">IFERROR(INDEX(Macro!$I$8:$I$225,MATCH($C62,_xlfn.ANCHORARRAY(Macro!$C$8),0)),NA())</f>
        <v>6.5447545717035602</v>
      </c>
      <c r="AI62" s="25">
        <f ca="1">IFERROR(INDEX(Socioeconomic!$I$8:$I$225,MATCH($C62,_xlfn.ANCHORARRAY(Socioeconomic!$C$8),0)),NA())</f>
        <v>3.63207049957277</v>
      </c>
      <c r="AJ62" s="25">
        <f ca="1">IFERROR(INDEX('Natural Hazard'!$I$8:$I$225,MATCH($C62,_xlfn.ANCHORARRAY('Natural Hazard'!$C$8),0)),NA())</f>
        <v>10</v>
      </c>
      <c r="AK62" s="25">
        <f ca="1">IFERROR(INDEX(Conflict!$I$8:$I$225,MATCH($C62,_xlfn.ANCHORARRAY(Conflict!$C$8),0)),NA())</f>
        <v>7.1428571428571601</v>
      </c>
      <c r="AL62" s="49"/>
      <c r="AM62" s="25">
        <f>IFERROR(INDEX('Data Reliability'!$G$6:$G$409,MATCH($C62,'Data Reliability'!$E$6:$E$409,0)),NA())</f>
        <v>8.3333333333333301E-2</v>
      </c>
      <c r="AN62" s="25">
        <f>IFERROR(INDEX('Data Reliability'!$H$6:$H$409,MATCH($C62,'Data Reliability'!$E$6:$E$409,0)),NA())</f>
        <v>0.483333333333333</v>
      </c>
    </row>
    <row r="63" spans="2:40" x14ac:dyDescent="0.2">
      <c r="B63" s="28" t="s">
        <v>732</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v>
      </c>
      <c r="H63" s="23">
        <f t="shared" ca="1" si="0"/>
        <v>2</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2</v>
      </c>
      <c r="K63" s="23">
        <f t="shared" ca="1" si="2"/>
        <v>2</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v>
      </c>
      <c r="N63" s="23">
        <f t="shared" ca="1" si="4"/>
        <v>2</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10</v>
      </c>
      <c r="U63" s="25">
        <f ca="1">IFERROR(INDEX(Socioeconomic!$G$8:$G$225,MATCH($C63,_xlfn.ANCHORARRAY(Socioeconomic!$C$8),0)),NA())</f>
        <v>7.0710678118654755</v>
      </c>
      <c r="V63" s="25">
        <f ca="1">IFERROR(INDEX('Natural Hazard'!$G$8:$G$225,MATCH($C63,_xlfn.ANCHORARRAY('Natural Hazard'!$C$8),0)),NA())</f>
        <v>0</v>
      </c>
      <c r="W63" s="25">
        <f ca="1">IFERROR(INDEX(Conflict!$G$8:$G$225,MATCH($C63,_xlfn.ANCHORARRAY(Conflict!$C$8),0)),NA())</f>
        <v>0</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10</v>
      </c>
      <c r="AB63" s="25">
        <f ca="1">IFERROR(INDEX(Socioeconomic!$H$8:$H$225,MATCH($C63,_xlfn.ANCHORARRAY(Socioeconomic!$C$8),0)),NA())</f>
        <v>5</v>
      </c>
      <c r="AC63" s="25">
        <f ca="1">IFERROR(INDEX('Natural Hazard'!$H$8:$H$225,MATCH($C63,_xlfn.ANCHORARRAY('Natural Hazard'!$C$8),0)),NA())</f>
        <v>8.5</v>
      </c>
      <c r="AD63" s="25">
        <f ca="1">IFERROR(INDEX(Conflict!$H$8:$H$225,MATCH($C63,_xlfn.ANCHORARRAY(Conflict!$C$8),0)),NA())</f>
        <v>4.3702593049920599</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10</v>
      </c>
      <c r="AJ63" s="25">
        <f ca="1">IFERROR(INDEX('Natural Hazard'!$I$8:$I$225,MATCH($C63,_xlfn.ANCHORARRAY('Natural Hazard'!$C$8),0)),NA())</f>
        <v>0</v>
      </c>
      <c r="AK63" s="25">
        <f ca="1">IFERROR(INDEX(Conflict!$I$8:$I$225,MATCH($C63,_xlfn.ANCHORARRAY(Conflict!$C$8),0)),NA())</f>
        <v>0</v>
      </c>
      <c r="AL63" s="49"/>
      <c r="AM63" s="25">
        <f>IFERROR(INDEX('Data Reliability'!$G$6:$G$409,MATCH($C63,'Data Reliability'!$E$6:$E$409,0)),NA())</f>
        <v>0</v>
      </c>
      <c r="AN63" s="25">
        <f>IFERROR(INDEX('Data Reliability'!$H$6:$H$409,MATCH($C63,'Data Reliability'!$E$6:$E$409,0)),NA())</f>
        <v>0.5</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1</v>
      </c>
      <c r="H64" s="23">
        <f t="shared" ca="1" si="0"/>
        <v>1</v>
      </c>
      <c r="I64" s="116" t="str">
        <f t="shared" si="1"/>
        <v>!</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1</v>
      </c>
      <c r="N64" s="23">
        <f t="shared" ca="1" si="4"/>
        <v>1</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8.9965874823050047</v>
      </c>
      <c r="U64" s="25">
        <f ca="1">IFERROR(INDEX(Socioeconomic!$G$8:$G$225,MATCH($C64,_xlfn.ANCHORARRAY(Socioeconomic!$C$8),0)),NA())</f>
        <v>0</v>
      </c>
      <c r="V64" s="25">
        <f ca="1">IFERROR(INDEX('Natural Hazard'!$G$8:$G$225,MATCH($C64,_xlfn.ANCHORARRAY('Natural Hazard'!$C$8),0)),NA())</f>
        <v>0</v>
      </c>
      <c r="W64" s="25">
        <f ca="1">IFERROR(INDEX(Conflict!$G$8:$G$225,MATCH($C64,_xlfn.ANCHORARRAY(Conflict!$C$8),0)),NA())</f>
        <v>0</v>
      </c>
      <c r="X64" s="50"/>
      <c r="Y64" s="25">
        <f ca="1">IFERROR(INDEX(Health!$H$8:$H$225,MATCH($C64,_xlfn.ANCHORARRAY(Health!$C$8),0)),NA())</f>
        <v>9.9358600583090304</v>
      </c>
      <c r="Z64" s="25">
        <f ca="1">IFERROR(INDEX(Food!$H$8:$H$225,MATCH($C64,_xlfn.ANCHORARRAY(Food!$C$8),0)),NA())</f>
        <v>10</v>
      </c>
      <c r="AA64" s="25">
        <f ca="1">IFERROR(INDEX(Macro!$H$8:$H$225,MATCH($C64,_xlfn.ANCHORARRAY(Macro!$C$8),0)),NA())</f>
        <v>8.0938586326767101</v>
      </c>
      <c r="AB64" s="25">
        <f ca="1">IFERROR(INDEX(Socioeconomic!$H$8:$H$225,MATCH($C64,_xlfn.ANCHORARRAY(Socioeconomic!$C$8),0)),NA())</f>
        <v>8.1428571428571406</v>
      </c>
      <c r="AC64" s="25">
        <f ca="1">IFERROR(INDEX('Natural Hazard'!$H$8:$H$225,MATCH($C64,_xlfn.ANCHORARRAY('Natural Hazard'!$C$8),0)),NA())</f>
        <v>3.5</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10</v>
      </c>
      <c r="AI64" s="25" t="e">
        <f ca="1">IFERROR(INDEX(Socioeconomic!$I$8:$I$225,MATCH($C64,_xlfn.ANCHORARRAY(Socioeconomic!$C$8),0)),NA())</f>
        <v>#N/A</v>
      </c>
      <c r="AJ64" s="25">
        <f ca="1">IFERROR(INDEX('Natural Hazard'!$I$8:$I$225,MATCH($C64,_xlfn.ANCHORARRAY('Natural Hazard'!$C$8),0)),NA())</f>
        <v>0</v>
      </c>
      <c r="AK64" s="25">
        <f ca="1">IFERROR(INDEX(Conflict!$I$8:$I$225,MATCH($C64,_xlfn.ANCHORARRAY(Conflict!$C$8),0)),NA())</f>
        <v>0</v>
      </c>
      <c r="AL64" s="49"/>
      <c r="AM64" s="25">
        <f>IFERROR(INDEX('Data Reliability'!$G$6:$G$409,MATCH($C64,'Data Reliability'!$E$6:$E$409,0)),NA())</f>
        <v>0.16666666666666699</v>
      </c>
      <c r="AN64" s="25">
        <f>IFERROR(INDEX('Data Reliability'!$H$6:$H$409,MATCH($C64,'Data Reliability'!$E$6:$E$409,0)),NA())</f>
        <v>0.63333333333333297</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0</v>
      </c>
      <c r="H65" s="23">
        <f t="shared" ca="1" si="0"/>
        <v>0</v>
      </c>
      <c r="I65" s="116" t="str">
        <f t="shared" si="1"/>
        <v>!</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0.5</v>
      </c>
      <c r="N65" s="23">
        <f t="shared" ca="1" si="4"/>
        <v>0.5</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1.9051981098497892</v>
      </c>
      <c r="U65" s="25">
        <f ca="1">IFERROR(INDEX(Socioeconomic!$G$8:$G$225,MATCH($C65,_xlfn.ANCHORARRAY(Socioeconomic!$C$8),0)),NA())</f>
        <v>0</v>
      </c>
      <c r="V65" s="25">
        <f ca="1">IFERROR(INDEX('Natural Hazard'!$G$8:$G$225,MATCH($C65,_xlfn.ANCHORARRAY('Natural Hazard'!$C$8),0)),NA())</f>
        <v>0</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0.51853997682502995</v>
      </c>
      <c r="AB65" s="25">
        <f ca="1">IFERROR(INDEX(Socioeconomic!$H$8:$H$225,MATCH($C65,_xlfn.ANCHORARRAY(Socioeconomic!$C$8),0)),NA())</f>
        <v>0.71428571428571297</v>
      </c>
      <c r="AC65" s="25">
        <f ca="1">IFERROR(INDEX('Natural Hazard'!$H$8:$H$225,MATCH($C65,_xlfn.ANCHORARRAY('Natural Hazard'!$C$8),0)),NA())</f>
        <v>4.6666666666666599</v>
      </c>
      <c r="AD65" s="25">
        <f ca="1">IFERROR(INDEX(Conflict!$H$8:$H$225,MATCH($C65,_xlfn.ANCHORARRAY(Conflict!$C$8),0)),NA())</f>
        <v>0</v>
      </c>
      <c r="AE65" s="50"/>
      <c r="AF65" s="25">
        <f ca="1">IFERROR(INDEX(Health!$I$8:$I$225,MATCH($C65,_xlfn.ANCHORARRAY(Health!$C$8),0)),NA())</f>
        <v>0</v>
      </c>
      <c r="AG65" s="25" t="e">
        <f ca="1">IFERROR(INDEX(Food!$I$8:$I$225,MATCH($C65,_xlfn.ANCHORARRAY(Food!$C$8),0)),NA())</f>
        <v>#N/A</v>
      </c>
      <c r="AH65" s="25">
        <f ca="1">IFERROR(INDEX(Macro!$I$8:$I$225,MATCH($C65,_xlfn.ANCHORARRAY(Macro!$C$8),0)),NA())</f>
        <v>7</v>
      </c>
      <c r="AI65" s="25" t="e">
        <f ca="1">IFERROR(INDEX(Socioeconomic!$I$8:$I$225,MATCH($C65,_xlfn.ANCHORARRAY(Socioeconomic!$C$8),0)),NA())</f>
        <v>#N/A</v>
      </c>
      <c r="AJ65" s="25">
        <f ca="1">IFERROR(INDEX('Natural Hazard'!$I$8:$I$225,MATCH($C65,_xlfn.ANCHORARRAY('Natural Hazard'!$C$8),0)),NA())</f>
        <v>0</v>
      </c>
      <c r="AK65" s="25">
        <f ca="1">IFERROR(INDEX(Conflict!$I$8:$I$225,MATCH($C65,_xlfn.ANCHORARRAY(Conflict!$C$8),0)),NA())</f>
        <v>0</v>
      </c>
      <c r="AL65" s="49"/>
      <c r="AM65" s="25">
        <f>IFERROR(INDEX('Data Reliability'!$G$6:$G$409,MATCH($C65,'Data Reliability'!$E$6:$E$409,0)),NA())</f>
        <v>8.3333333333333301E-2</v>
      </c>
      <c r="AN65" s="25">
        <f>IFERROR(INDEX('Data Reliability'!$H$6:$H$409,MATCH($C65,'Data Reliability'!$E$6:$E$409,0)),NA())</f>
        <v>0.66666666666666696</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0</v>
      </c>
      <c r="N66" s="23">
        <f t="shared" ca="1" si="4"/>
        <v>0</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0</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1.80764774044032</v>
      </c>
      <c r="AB66" s="25">
        <f ca="1">IFERROR(INDEX(Socioeconomic!$H$8:$H$225,MATCH($C66,_xlfn.ANCHORARRAY(Socioeconomic!$C$8),0)),NA())</f>
        <v>0.71428571428571297</v>
      </c>
      <c r="AC66" s="25">
        <f ca="1">IFERROR(INDEX('Natural Hazard'!$H$8:$H$225,MATCH($C66,_xlfn.ANCHORARRAY('Natural Hazard'!$C$8),0)),NA())</f>
        <v>0.83333333333333304</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0</v>
      </c>
      <c r="AI66" s="25" t="e">
        <f ca="1">IFERROR(INDEX(Socioeconomic!$I$8:$I$225,MATCH($C66,_xlfn.ANCHORARRAY(Socioeconomic!$C$8),0)),NA())</f>
        <v>#N/A</v>
      </c>
      <c r="AJ66" s="25">
        <f ca="1">IFERROR(INDEX('Natural Hazard'!$I$8:$I$225,MATCH($C66,_xlfn.ANCHORARRAY('Natural Hazard'!$C$8),0)),NA())</f>
        <v>0</v>
      </c>
      <c r="AK66" s="25">
        <f ca="1">IFERROR(INDEX(Conflict!$I$8:$I$225,MATCH($C66,_xlfn.ANCHORARRAY(Conflict!$C$8),0)),NA())</f>
        <v>0</v>
      </c>
      <c r="AL66" s="49"/>
      <c r="AM66" s="25">
        <f>IFERROR(INDEX('Data Reliability'!$G$6:$G$409,MATCH($C66,'Data Reliability'!$E$6:$E$409,0)),NA())</f>
        <v>0.16666666666666699</v>
      </c>
      <c r="AN66" s="25">
        <f>IFERROR(INDEX('Data Reliability'!$H$6:$H$409,MATCH($C66,'Data Reliability'!$E$6:$E$409,0)),NA())</f>
        <v>0.66666666666666696</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3.5</v>
      </c>
      <c r="H67" s="23">
        <f t="shared" ca="1" si="0"/>
        <v>3.5</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3</v>
      </c>
      <c r="K67" s="23">
        <f t="shared" ca="1" si="2"/>
        <v>3</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4</v>
      </c>
      <c r="N67" s="23">
        <f t="shared" ca="1" si="4"/>
        <v>4</v>
      </c>
      <c r="O67" s="116" t="str">
        <f t="shared" si="5"/>
        <v/>
      </c>
      <c r="P67" s="24"/>
      <c r="Q67" s="49"/>
      <c r="R67" s="25">
        <f ca="1">IFERROR(INDEX(Health!$G$8:$G$225,MATCH($C67,_xlfn.ANCHORARRAY(Health!$C$8),0)),NA())</f>
        <v>7.1794978587902021</v>
      </c>
      <c r="S67" s="25">
        <f ca="1">IFERROR(INDEX(Food!$G$8:$G$225,MATCH($C67,_xlfn.ANCHORARRAY(Food!$C$8),0)),NA())</f>
        <v>9.8600514086450541</v>
      </c>
      <c r="T67" s="25">
        <f ca="1">IFERROR(INDEX(Macro!$G$8:$G$225,MATCH($C67,_xlfn.ANCHORARRAY(Macro!$C$8),0)),NA())</f>
        <v>10</v>
      </c>
      <c r="U67" s="25">
        <f ca="1">IFERROR(INDEX(Socioeconomic!$G$8:$G$225,MATCH($C67,_xlfn.ANCHORARRAY(Socioeconomic!$C$8),0)),NA())</f>
        <v>0</v>
      </c>
      <c r="V67" s="25">
        <f ca="1">IFERROR(INDEX('Natural Hazard'!$G$8:$G$225,MATCH($C67,_xlfn.ANCHORARRAY('Natural Hazard'!$C$8),0)),NA())</f>
        <v>6.7082039324993685</v>
      </c>
      <c r="W67" s="25">
        <f ca="1">IFERROR(INDEX(Conflict!$G$8:$G$225,MATCH($C67,_xlfn.ANCHORARRAY(Conflict!$C$8),0)),NA())</f>
        <v>3.256082137771604</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10</v>
      </c>
      <c r="AB67" s="25">
        <f ca="1">IFERROR(INDEX(Socioeconomic!$H$8:$H$225,MATCH($C67,_xlfn.ANCHORARRAY(Socioeconomic!$C$8),0)),NA())</f>
        <v>8.71428571428571</v>
      </c>
      <c r="AC67" s="25">
        <f ca="1">IFERROR(INDEX('Natural Hazard'!$H$8:$H$225,MATCH($C67,_xlfn.ANCHORARRAY('Natural Hazard'!$C$8),0)),NA())</f>
        <v>4.5</v>
      </c>
      <c r="AD67" s="25">
        <f ca="1">IFERROR(INDEX(Conflict!$H$8:$H$225,MATCH($C67,_xlfn.ANCHORARRAY(Conflict!$C$8),0)),NA())</f>
        <v>10</v>
      </c>
      <c r="AE67" s="50"/>
      <c r="AF67" s="25">
        <f ca="1">IFERROR(INDEX(Health!$I$8:$I$225,MATCH($C67,_xlfn.ANCHORARRAY(Health!$C$8),0)),NA())</f>
        <v>10</v>
      </c>
      <c r="AG67" s="25">
        <f ca="1">IFERROR(INDEX(Food!$I$8:$I$225,MATCH($C67,_xlfn.ANCHORARRAY(Food!$C$8),0)),NA())</f>
        <v>10</v>
      </c>
      <c r="AH67" s="25">
        <f ca="1">IFERROR(INDEX(Macro!$I$8:$I$225,MATCH($C67,_xlfn.ANCHORARRAY(Macro!$C$8),0)),NA())</f>
        <v>10</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1.06020708879153</v>
      </c>
      <c r="AL67" s="49"/>
      <c r="AM67" s="25">
        <f>IFERROR(INDEX('Data Reliability'!$G$6:$G$409,MATCH($C67,'Data Reliability'!$E$6:$E$409,0)),NA())</f>
        <v>0</v>
      </c>
      <c r="AN67" s="25">
        <f>IFERROR(INDEX('Data Reliability'!$H$6:$H$409,MATCH($C67,'Data Reliability'!$E$6:$E$409,0)),NA())</f>
        <v>0.280555555555556</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0.5</v>
      </c>
      <c r="N68" s="23">
        <f t="shared" ca="1" si="4"/>
        <v>0.5</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0</v>
      </c>
      <c r="AB68" s="25">
        <f ca="1">IFERROR(INDEX(Socioeconomic!$H$8:$H$225,MATCH($C68,_xlfn.ANCHORARRAY(Socioeconomic!$C$8),0)),NA())</f>
        <v>0.28571428571428598</v>
      </c>
      <c r="AC68" s="25">
        <f ca="1">IFERROR(INDEX('Natural Hazard'!$H$8:$H$225,MATCH($C68,_xlfn.ANCHORARRAY('Natural Hazard'!$C$8),0)),NA())</f>
        <v>2.1666666666666599</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4.1385948026949002</v>
      </c>
      <c r="AI68" s="25" t="e">
        <f ca="1">IFERROR(INDEX(Socioeconomic!$I$8:$I$225,MATCH($C68,_xlfn.ANCHORARRAY(Socioeconomic!$C$8),0)),NA())</f>
        <v>#N/A</v>
      </c>
      <c r="AJ68" s="25">
        <f ca="1">IFERROR(INDEX('Natural Hazard'!$I$8:$I$225,MATCH($C68,_xlfn.ANCHORARRAY('Natural Hazard'!$C$8),0)),NA())</f>
        <v>0</v>
      </c>
      <c r="AK68" s="25">
        <f ca="1">IFERROR(INDEX(Conflict!$I$8:$I$225,MATCH($C68,_xlfn.ANCHORARRAY(Conflict!$C$8),0)),NA())</f>
        <v>7</v>
      </c>
      <c r="AL68" s="49"/>
      <c r="AM68" s="25">
        <f>IFERROR(INDEX('Data Reliability'!$G$6:$G$409,MATCH($C68,'Data Reliability'!$E$6:$E$409,0)),NA())</f>
        <v>8.3333333333333301E-2</v>
      </c>
      <c r="AN68" s="25">
        <f>IFERROR(INDEX('Data Reliability'!$H$6:$H$409,MATCH($C68,'Data Reliability'!$E$6:$E$409,0)),NA())</f>
        <v>0.66666666666666696</v>
      </c>
    </row>
    <row r="69" spans="2:40" x14ac:dyDescent="0.2">
      <c r="B69" s="28" t="s">
        <v>113</v>
      </c>
      <c r="C69" s="28" t="s">
        <v>114</v>
      </c>
      <c r="D69" s="28" t="s">
        <v>436</v>
      </c>
      <c r="E69" s="28" t="s">
        <v>535</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1.5</v>
      </c>
      <c r="H69" s="23">
        <f t="shared" ca="1" si="0"/>
        <v>1.5</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1</v>
      </c>
      <c r="K69" s="23">
        <f t="shared" ca="1" si="2"/>
        <v>1</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1.5</v>
      </c>
      <c r="N69" s="23">
        <f t="shared" ca="1" si="4"/>
        <v>1.5</v>
      </c>
      <c r="O69" s="116" t="str">
        <f t="shared" si="5"/>
        <v>!</v>
      </c>
      <c r="P69" s="24"/>
      <c r="Q69" s="49"/>
      <c r="R69" s="25">
        <f ca="1">IFERROR(INDEX(Health!$G$8:$G$225,MATCH($C69,_xlfn.ANCHORARRAY(Health!$C$8),0)),NA())</f>
        <v>9.3021831977712583</v>
      </c>
      <c r="S69" s="25">
        <f ca="1">IFERROR(INDEX(Food!$G$8:$G$225,MATCH($C69,_xlfn.ANCHORARRAY(Food!$C$8),0)),NA())</f>
        <v>0</v>
      </c>
      <c r="T69" s="25">
        <f ca="1">IFERROR(INDEX(Macro!$G$8:$G$225,MATCH($C69,_xlfn.ANCHORARRAY(Macro!$C$8),0)),NA())</f>
        <v>6.9</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f ca="1">IFERROR(INDEX(Macro!$H$8:$H$225,MATCH($C69,_xlfn.ANCHORARRAY(Macro!$C$8),0)),NA())</f>
        <v>7</v>
      </c>
      <c r="AB69" s="25">
        <f ca="1">IFERROR(INDEX(Socioeconomic!$H$8:$H$225,MATCH($C69,_xlfn.ANCHORARRAY(Socioeconomic!$C$8),0)),NA())</f>
        <v>6</v>
      </c>
      <c r="AC69" s="25">
        <f ca="1">IFERROR(INDEX('Natural Hazard'!$H$8:$H$225,MATCH($C69,_xlfn.ANCHORARRAY('Natural Hazard'!$C$8),0)),NA())</f>
        <v>6.5</v>
      </c>
      <c r="AD69" s="25">
        <f ca="1">IFERROR(INDEX(Conflict!$H$8:$H$225,MATCH($C69,_xlfn.ANCHORARRAY(Conflict!$C$8),0)),NA())</f>
        <v>1.8565884635738199</v>
      </c>
      <c r="AE69" s="50"/>
      <c r="AF69" s="25">
        <f ca="1">IFERROR(INDEX(Health!$I$8:$I$225,MATCH($C69,_xlfn.ANCHORARRAY(Health!$C$8),0)),NA())</f>
        <v>10</v>
      </c>
      <c r="AG69" s="25" t="e">
        <f ca="1">IFERROR(INDEX(Food!$I$8:$I$225,MATCH($C69,_xlfn.ANCHORARRAY(Food!$C$8),0)),NA())</f>
        <v>#N/A</v>
      </c>
      <c r="AH69" s="25">
        <f ca="1">IFERROR(INDEX(Macro!$I$8:$I$225,MATCH($C69,_xlfn.ANCHORARRAY(Macro!$C$8),0)),NA())</f>
        <v>7</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0.16666666666666699</v>
      </c>
      <c r="AN69" s="25">
        <f>IFERROR(INDEX('Data Reliability'!$H$6:$H$409,MATCH($C69,'Data Reliability'!$E$6:$E$409,0)),NA())</f>
        <v>0.54166666666666696</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0.5</v>
      </c>
      <c r="H70" s="23">
        <f t="shared" ref="H70:H133" ca="1" si="6">G70</f>
        <v>0.5</v>
      </c>
      <c r="I70" s="116" t="str">
        <f t="shared" ref="I70:I133" si="7">IF(AVERAGE(AM70:AN70) &gt;= 0.666, "!!", IF(AND(AVERAGE(AM70:AN70) &lt; 0.666,  AVERAGE(AM70:AN70)  &gt;= 0.333), "!", IF(AVERAGE(AM70:AN70) &lt; 0.333, "")))</f>
        <v>!</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1.5</v>
      </c>
      <c r="N70" s="23">
        <f t="shared" ref="N70:N133" ca="1" si="10">M70</f>
        <v>1.5</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0.99179318767672453</v>
      </c>
      <c r="U70" s="25">
        <f ca="1">IFERROR(INDEX(Socioeconomic!$G$8:$G$225,MATCH($C70,_xlfn.ANCHORARRAY(Socioeconomic!$C$8),0)),NA())</f>
        <v>0</v>
      </c>
      <c r="V70" s="25">
        <f ca="1">IFERROR(INDEX('Natural Hazard'!$G$8:$G$225,MATCH($C70,_xlfn.ANCHORARRAY('Natural Hazard'!$C$8),0)),NA())</f>
        <v>6.9522178715380676</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0.14194669756662701</v>
      </c>
      <c r="AB70" s="25">
        <f ca="1">IFERROR(INDEX(Socioeconomic!$H$8:$H$225,MATCH($C70,_xlfn.ANCHORARRAY(Socioeconomic!$C$8),0)),NA())</f>
        <v>0.57142857142857095</v>
      </c>
      <c r="AC70" s="25">
        <f ca="1">IFERROR(INDEX('Natural Hazard'!$H$8:$H$225,MATCH($C70,_xlfn.ANCHORARRAY('Natural Hazard'!$C$8),0)),NA())</f>
        <v>4.8333333333333304</v>
      </c>
      <c r="AD70" s="25">
        <f ca="1">IFERROR(INDEX(Conflict!$H$8:$H$225,MATCH($C70,_xlfn.ANCHORARRAY(Conflict!$C$8),0)),NA())</f>
        <v>0</v>
      </c>
      <c r="AE70" s="50"/>
      <c r="AF70" s="25">
        <f ca="1">IFERROR(INDEX(Health!$I$8:$I$225,MATCH($C70,_xlfn.ANCHORARRAY(Health!$C$8),0)),NA())</f>
        <v>0</v>
      </c>
      <c r="AG70" s="25" t="e">
        <f ca="1">IFERROR(INDEX(Food!$I$8:$I$225,MATCH($C70,_xlfn.ANCHORARRAY(Food!$C$8),0)),NA())</f>
        <v>#N/A</v>
      </c>
      <c r="AH70" s="25">
        <f ca="1">IFERROR(INDEX(Macro!$I$8:$I$225,MATCH($C70,_xlfn.ANCHORARRAY(Macro!$C$8),0)),NA())</f>
        <v>6.9297401347449501</v>
      </c>
      <c r="AI70" s="25" t="e">
        <f ca="1">IFERROR(INDEX(Socioeconomic!$I$8:$I$225,MATCH($C70,_xlfn.ANCHORARRAY(Socioeconomic!$C$8),0)),NA())</f>
        <v>#N/A</v>
      </c>
      <c r="AJ70" s="25">
        <f ca="1">IFERROR(INDEX('Natural Hazard'!$I$8:$I$225,MATCH($C70,_xlfn.ANCHORARRAY('Natural Hazard'!$C$8),0)),NA())</f>
        <v>10</v>
      </c>
      <c r="AK70" s="25">
        <f ca="1">IFERROR(INDEX(Conflict!$I$8:$I$225,MATCH($C70,_xlfn.ANCHORARRAY(Conflict!$C$8),0)),NA())</f>
        <v>7</v>
      </c>
      <c r="AL70" s="49"/>
      <c r="AM70" s="25">
        <f>IFERROR(INDEX('Data Reliability'!$G$6:$G$409,MATCH($C70,'Data Reliability'!$E$6:$E$409,0)),NA())</f>
        <v>8.3333333333333301E-2</v>
      </c>
      <c r="AN70" s="25">
        <f>IFERROR(INDEX('Data Reliability'!$H$6:$H$409,MATCH($C70,'Data Reliability'!$E$6:$E$409,0)),NA())</f>
        <v>0.6</v>
      </c>
    </row>
    <row r="71" spans="2:40" x14ac:dyDescent="0.2">
      <c r="B71" s="28" t="s">
        <v>733</v>
      </c>
      <c r="C71" s="28" t="s">
        <v>701</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t="e">
        <f ca="1">IFERROR(INDEX(Food!$G$8:$G$225,MATCH($C71,_xlfn.ANCHORARRAY(Food!$C$8),0)),NA())</f>
        <v>#N/A</v>
      </c>
      <c r="T71" s="25" t="e">
        <f ca="1">IFERROR(INDEX(Macro!$G$8:$G$225,MATCH($C71,_xlfn.ANCHORARRAY(Macro!$C$8),0)),NA())</f>
        <v>#N/A</v>
      </c>
      <c r="U71" s="25" t="e">
        <f ca="1">IFERROR(INDEX(Socioeconomic!$G$8:$G$225,MATCH($C71,_xlfn.ANCHORARRAY(Socioeconomic!$C$8),0)),NA())</f>
        <v>#N/A</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f ca="1">IFERROR(INDEX(Conflict!$H$8:$H$225,MATCH($C71,_xlfn.ANCHORARRAY(Conflict!$C$8),0)),NA())</f>
        <v>0</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0.91666666666666696</v>
      </c>
      <c r="AN71" s="25">
        <f>IFERROR(INDEX('Data Reliability'!$H$6:$H$409,MATCH($C71,'Data Reliability'!$E$6:$E$409,0)),NA())</f>
        <v>0.81666666666666698</v>
      </c>
    </row>
    <row r="72" spans="2:40" x14ac:dyDescent="0.2">
      <c r="B72" s="28" t="s">
        <v>734</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0.5</v>
      </c>
      <c r="H72" s="23">
        <f t="shared" ca="1" si="6"/>
        <v>0.5</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1</v>
      </c>
      <c r="N72" s="23">
        <f t="shared" ca="1" si="10"/>
        <v>1</v>
      </c>
      <c r="O72" s="116" t="str">
        <f t="shared" si="11"/>
        <v>!!</v>
      </c>
      <c r="P72" s="24"/>
      <c r="Q72" s="49"/>
      <c r="R72" s="25">
        <f ca="1">IFERROR(INDEX(Health!$G$8:$G$225,MATCH($C72,_xlfn.ANCHORARRAY(Health!$C$8),0)),NA())</f>
        <v>0</v>
      </c>
      <c r="S72" s="25" t="e">
        <f ca="1">IFERROR(INDEX(Food!$G$8:$G$225,MATCH($C72,_xlfn.ANCHORARRAY(Food!$C$8),0)),NA())</f>
        <v>#N/A</v>
      </c>
      <c r="T72" s="25" t="e">
        <f ca="1">IFERROR(INDEX(Macro!$G$8:$G$225,MATCH($C72,_xlfn.ANCHORARRAY(Macro!$C$8),0)),NA())</f>
        <v>#N/A</v>
      </c>
      <c r="U72" s="25">
        <f ca="1">IFERROR(INDEX(Socioeconomic!$G$8:$G$225,MATCH($C72,_xlfn.ANCHORARRAY(Socioeconomic!$C$8),0)),NA())</f>
        <v>0</v>
      </c>
      <c r="V72" s="25">
        <f ca="1">IFERROR(INDEX('Natural Hazard'!$G$8:$G$225,MATCH($C72,_xlfn.ANCHORARRAY('Natural Hazard'!$C$8),0)),NA())</f>
        <v>5.9160797830996161</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7.5714285714285703</v>
      </c>
      <c r="AC72" s="25">
        <f ca="1">IFERROR(INDEX('Natural Hazard'!$H$8:$H$225,MATCH($C72,_xlfn.ANCHORARRAY('Natural Hazard'!$C$8),0)),NA())</f>
        <v>3.5</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10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0.78333333333333299</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1.5</v>
      </c>
      <c r="H73" s="23">
        <f t="shared" ca="1" si="6"/>
        <v>1.5</v>
      </c>
      <c r="I73" s="116" t="str">
        <f t="shared" si="7"/>
        <v>!</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2.5</v>
      </c>
      <c r="N73" s="23">
        <f t="shared" ca="1" si="10"/>
        <v>2.5</v>
      </c>
      <c r="O73" s="116" t="str">
        <f t="shared" si="11"/>
        <v>!</v>
      </c>
      <c r="P73" s="24"/>
      <c r="Q73" s="49"/>
      <c r="R73" s="25">
        <f ca="1">IFERROR(INDEX(Health!$G$8:$G$225,MATCH($C73,_xlfn.ANCHORARRAY(Health!$C$8),0)),NA())</f>
        <v>9.9092088395125071</v>
      </c>
      <c r="S73" s="25">
        <f ca="1">IFERROR(INDEX(Food!$G$8:$G$225,MATCH($C73,_xlfn.ANCHORARRAY(Food!$C$8),0)),NA())</f>
        <v>0</v>
      </c>
      <c r="T73" s="25">
        <f ca="1">IFERROR(INDEX(Macro!$G$8:$G$225,MATCH($C73,_xlfn.ANCHORARRAY(Macro!$C$8),0)),NA())</f>
        <v>6.8282393110877075</v>
      </c>
      <c r="U73" s="25">
        <f ca="1">IFERROR(INDEX(Socioeconomic!$G$8:$G$225,MATCH($C73,_xlfn.ANCHORARRAY(Socioeconomic!$C$8),0)),NA())</f>
        <v>4.9038186507061576</v>
      </c>
      <c r="V73" s="25">
        <f ca="1">IFERROR(INDEX('Natural Hazard'!$G$8:$G$225,MATCH($C73,_xlfn.ANCHORARRAY('Natural Hazard'!$C$8),0)),NA())</f>
        <v>0</v>
      </c>
      <c r="W73" s="25">
        <f ca="1">IFERROR(INDEX(Conflict!$G$8:$G$225,MATCH($C73,_xlfn.ANCHORARRAY(Conflict!$C$8),0)),NA())</f>
        <v>2.8640015452062402</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5.1535341830822698</v>
      </c>
      <c r="AB73" s="25">
        <f ca="1">IFERROR(INDEX(Socioeconomic!$H$8:$H$225,MATCH($C73,_xlfn.ANCHORARRAY(Socioeconomic!$C$8),0)),NA())</f>
        <v>6</v>
      </c>
      <c r="AC73" s="25">
        <f ca="1">IFERROR(INDEX('Natural Hazard'!$H$8:$H$225,MATCH($C73,_xlfn.ANCHORARRAY('Natural Hazard'!$C$8),0)),NA())</f>
        <v>3.5</v>
      </c>
      <c r="AD73" s="25">
        <f ca="1">IFERROR(INDEX(Conflict!$H$8:$H$225,MATCH($C73,_xlfn.ANCHORARRAY(Conflict!$C$8),0)),NA())</f>
        <v>0.82025048509437304</v>
      </c>
      <c r="AE73" s="50"/>
      <c r="AF73" s="25">
        <f ca="1">IFERROR(INDEX(Health!$I$8:$I$225,MATCH($C73,_xlfn.ANCHORARRAY(Health!$C$8),0)),NA())</f>
        <v>10</v>
      </c>
      <c r="AG73" s="25" t="e">
        <f ca="1">IFERROR(INDEX(Food!$I$8:$I$225,MATCH($C73,_xlfn.ANCHORARRAY(Food!$C$8),0)),NA())</f>
        <v>#N/A</v>
      </c>
      <c r="AH73" s="25">
        <f ca="1">IFERROR(INDEX(Macro!$I$8:$I$225,MATCH($C73,_xlfn.ANCHORARRAY(Macro!$C$8),0)),NA())</f>
        <v>9.0471607314725802</v>
      </c>
      <c r="AI73" s="25">
        <f ca="1">IFERROR(INDEX(Socioeconomic!$I$8:$I$225,MATCH($C73,_xlfn.ANCHORARRAY(Socioeconomic!$C$8),0)),NA())</f>
        <v>4.0079062265022598</v>
      </c>
      <c r="AJ73" s="25">
        <f ca="1">IFERROR(INDEX('Natural Hazard'!$I$8:$I$225,MATCH($C73,_xlfn.ANCHORARRAY('Natural Hazard'!$C$8),0)),NA())</f>
        <v>0</v>
      </c>
      <c r="AK73" s="25">
        <f ca="1">IFERROR(INDEX(Conflict!$I$8:$I$225,MATCH($C73,_xlfn.ANCHORARRAY(Conflict!$C$8),0)),NA())</f>
        <v>10</v>
      </c>
      <c r="AL73" s="49"/>
      <c r="AM73" s="25">
        <f>IFERROR(INDEX('Data Reliability'!$G$6:$G$409,MATCH($C73,'Data Reliability'!$E$6:$E$409,0)),NA())</f>
        <v>0.16666666666666699</v>
      </c>
      <c r="AN73" s="25">
        <f>IFERROR(INDEX('Data Reliability'!$H$6:$H$409,MATCH($C73,'Data Reliability'!$E$6:$E$409,0)),NA())</f>
        <v>0.50833333333333297</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0.5</v>
      </c>
      <c r="N74" s="23">
        <f t="shared" ca="1" si="10"/>
        <v>0.5</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1.9797876108545378</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1.85110081112398</v>
      </c>
      <c r="AB74" s="25">
        <f ca="1">IFERROR(INDEX(Socioeconomic!$H$8:$H$225,MATCH($C74,_xlfn.ANCHORARRAY(Socioeconomic!$C$8),0)),NA())</f>
        <v>0.57142857142857095</v>
      </c>
      <c r="AC74" s="25">
        <f ca="1">IFERROR(INDEX('Natural Hazard'!$H$8:$H$225,MATCH($C74,_xlfn.ANCHORARRAY('Natural Hazard'!$C$8),0)),NA())</f>
        <v>4</v>
      </c>
      <c r="AD74" s="25">
        <f ca="1">IFERROR(INDEX(Conflict!$H$8:$H$225,MATCH($C74,_xlfn.ANCHORARRAY(Conflict!$C$8),0)),NA())</f>
        <v>0</v>
      </c>
      <c r="AE74" s="50"/>
      <c r="AF74" s="25">
        <f ca="1">IFERROR(INDEX(Health!$I$8:$I$225,MATCH($C74,_xlfn.ANCHORARRAY(Health!$C$8),0)),NA())</f>
        <v>7</v>
      </c>
      <c r="AG74" s="25" t="e">
        <f ca="1">IFERROR(INDEX(Food!$I$8:$I$225,MATCH($C74,_xlfn.ANCHORARRAY(Food!$C$8),0)),NA())</f>
        <v>#N/A</v>
      </c>
      <c r="AH74" s="25">
        <f ca="1">IFERROR(INDEX(Macro!$I$8:$I$225,MATCH($C74,_xlfn.ANCHORARRAY(Macro!$C$8),0)),NA())</f>
        <v>2.1174205967276198</v>
      </c>
      <c r="AI74" s="25" t="e">
        <f ca="1">IFERROR(INDEX(Socioeconomic!$I$8:$I$225,MATCH($C74,_xlfn.ANCHORARRAY(Socioeconomic!$C$8),0)),NA())</f>
        <v>#N/A</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8.3333333333333301E-2</v>
      </c>
      <c r="AN74" s="25">
        <f>IFERROR(INDEX('Data Reliability'!$H$6:$H$409,MATCH($C74,'Data Reliability'!$E$6:$E$409,0)),NA())</f>
        <v>0.63333333333333297</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0.5</v>
      </c>
      <c r="H75" s="23">
        <f t="shared" ca="1" si="6"/>
        <v>0.5</v>
      </c>
      <c r="I75" s="116" t="str">
        <f t="shared" si="7"/>
        <v>!</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1</v>
      </c>
      <c r="N75" s="23">
        <f t="shared" ca="1" si="10"/>
        <v>1</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2.9952726184384542</v>
      </c>
      <c r="U75" s="25">
        <f ca="1">IFERROR(INDEX(Socioeconomic!$G$8:$G$225,MATCH($C75,_xlfn.ANCHORARRAY(Socioeconomic!$C$8),0)),NA())</f>
        <v>6.4365030434678889</v>
      </c>
      <c r="V75" s="25">
        <f ca="1">IFERROR(INDEX('Natural Hazard'!$G$8:$G$225,MATCH($C75,_xlfn.ANCHORARRAY('Natural Hazard'!$C$8),0)),NA())</f>
        <v>0</v>
      </c>
      <c r="W75" s="25">
        <f ca="1">IFERROR(INDEX(Conflict!$G$8:$G$225,MATCH($C75,_xlfn.ANCHORARRAY(Conflict!$C$8),0)),NA())</f>
        <v>0</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1.50347624565469</v>
      </c>
      <c r="AB75" s="25">
        <f ca="1">IFERROR(INDEX(Socioeconomic!$H$8:$H$225,MATCH($C75,_xlfn.ANCHORARRAY(Socioeconomic!$C$8),0)),NA())</f>
        <v>4.1428571428571397</v>
      </c>
      <c r="AC75" s="25">
        <f ca="1">IFERROR(INDEX('Natural Hazard'!$H$8:$H$225,MATCH($C75,_xlfn.ANCHORARRAY('Natural Hazard'!$C$8),0)),NA())</f>
        <v>5.8333333333333304</v>
      </c>
      <c r="AD75" s="25">
        <f ca="1">IFERROR(INDEX(Conflict!$H$8:$H$225,MATCH($C75,_xlfn.ANCHORARRAY(Conflict!$C$8),0)),NA())</f>
        <v>2.2314341153642601</v>
      </c>
      <c r="AE75" s="50"/>
      <c r="AF75" s="25">
        <f ca="1">IFERROR(INDEX(Health!$I$8:$I$225,MATCH($C75,_xlfn.ANCHORARRAY(Health!$C$8),0)),NA())</f>
        <v>0</v>
      </c>
      <c r="AG75" s="25" t="e">
        <f ca="1">IFERROR(INDEX(Food!$I$8:$I$225,MATCH($C75,_xlfn.ANCHORARRAY(Food!$C$8),0)),NA())</f>
        <v>#N/A</v>
      </c>
      <c r="AH75" s="25">
        <f ca="1">IFERROR(INDEX(Macro!$I$8:$I$225,MATCH($C75,_xlfn.ANCHORARRAY(Macro!$C$8),0)),NA())</f>
        <v>5.9672762271414799</v>
      </c>
      <c r="AI75" s="25">
        <f ca="1">IFERROR(INDEX(Socioeconomic!$I$8:$I$225,MATCH($C75,_xlfn.ANCHORARRAY(Socioeconomic!$C$8),0)),NA())</f>
        <v>10</v>
      </c>
      <c r="AJ75" s="25">
        <f ca="1">IFERROR(INDEX('Natural Hazard'!$I$8:$I$225,MATCH($C75,_xlfn.ANCHORARRAY('Natural Hazard'!$C$8),0)),NA())</f>
        <v>0</v>
      </c>
      <c r="AK75" s="25">
        <f ca="1">IFERROR(INDEX(Conflict!$I$8:$I$225,MATCH($C75,_xlfn.ANCHORARRAY(Conflict!$C$8),0)),NA())</f>
        <v>0</v>
      </c>
      <c r="AL75" s="49"/>
      <c r="AM75" s="25">
        <f>IFERROR(INDEX('Data Reliability'!$G$6:$G$409,MATCH($C75,'Data Reliability'!$E$6:$E$409,0)),NA())</f>
        <v>0.16666666666666699</v>
      </c>
      <c r="AN75" s="25">
        <f>IFERROR(INDEX('Data Reliability'!$H$6:$H$409,MATCH($C75,'Data Reliability'!$E$6:$E$409,0)),NA())</f>
        <v>0.51666666666666705</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2</v>
      </c>
      <c r="H76" s="23">
        <f t="shared" ca="1" si="6"/>
        <v>2</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2</v>
      </c>
      <c r="K76" s="23">
        <f t="shared" ca="1" si="8"/>
        <v>2</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2.5</v>
      </c>
      <c r="N76" s="23">
        <f t="shared" ca="1" si="10"/>
        <v>2.5</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10</v>
      </c>
      <c r="U76" s="25">
        <f ca="1">IFERROR(INDEX(Socioeconomic!$G$8:$G$225,MATCH($C76,_xlfn.ANCHORARRAY(Socioeconomic!$C$8),0)),NA())</f>
        <v>8.6189160737133417</v>
      </c>
      <c r="V76" s="25">
        <f ca="1">IFERROR(INDEX('Natural Hazard'!$G$8:$G$225,MATCH($C76,_xlfn.ANCHORARRAY('Natural Hazard'!$C$8),0)),NA())</f>
        <v>0</v>
      </c>
      <c r="W76" s="25">
        <f ca="1">IFERROR(INDEX(Conflict!$G$8:$G$225,MATCH($C76,_xlfn.ANCHORARRAY(Conflict!$C$8),0)),NA())</f>
        <v>1.0484663739204014</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10</v>
      </c>
      <c r="AB76" s="25">
        <f ca="1">IFERROR(INDEX(Socioeconomic!$H$8:$H$225,MATCH($C76,_xlfn.ANCHORARRAY(Socioeconomic!$C$8),0)),NA())</f>
        <v>7.4285714285714199</v>
      </c>
      <c r="AC76" s="25">
        <f ca="1">IFERROR(INDEX('Natural Hazard'!$H$8:$H$225,MATCH($C76,_xlfn.ANCHORARRAY('Natural Hazard'!$C$8),0)),NA())</f>
        <v>3.6666666666666599</v>
      </c>
      <c r="AD76" s="25">
        <f ca="1">IFERROR(INDEX(Conflict!$H$8:$H$225,MATCH($C76,_xlfn.ANCHORARRAY(Conflict!$C$8),0)),NA())</f>
        <v>0.114658669959426</v>
      </c>
      <c r="AE76" s="50"/>
      <c r="AF76" s="25">
        <f ca="1">IFERROR(INDEX(Health!$I$8:$I$225,MATCH($C76,_xlfn.ANCHORARRAY(Health!$C$8),0)),NA())</f>
        <v>0</v>
      </c>
      <c r="AG76" s="25" t="e">
        <f ca="1">IFERROR(INDEX(Food!$I$8:$I$225,MATCH($C76,_xlfn.ANCHORARRAY(Food!$C$8),0)),NA())</f>
        <v>#N/A</v>
      </c>
      <c r="AH76" s="25">
        <f ca="1">IFERROR(INDEX(Macro!$I$8:$I$225,MATCH($C76,_xlfn.ANCHORARRAY(Macro!$C$8),0)),NA())</f>
        <v>10</v>
      </c>
      <c r="AI76" s="25">
        <f ca="1">IFERROR(INDEX(Socioeconomic!$I$8:$I$225,MATCH($C76,_xlfn.ANCHORARRAY(Socioeconomic!$C$8),0)),NA())</f>
        <v>10</v>
      </c>
      <c r="AJ76" s="25">
        <f ca="1">IFERROR(INDEX('Natural Hazard'!$I$8:$I$225,MATCH($C76,_xlfn.ANCHORARRAY('Natural Hazard'!$C$8),0)),NA())</f>
        <v>0</v>
      </c>
      <c r="AK76" s="25">
        <f ca="1">IFERROR(INDEX(Conflict!$I$8:$I$225,MATCH($C76,_xlfn.ANCHORARRAY(Conflict!$C$8),0)),NA())</f>
        <v>9.5874279514213399</v>
      </c>
      <c r="AL76" s="49"/>
      <c r="AM76" s="25">
        <f>IFERROR(INDEX('Data Reliability'!$G$6:$G$409,MATCH($C76,'Data Reliability'!$E$6:$E$409,0)),NA())</f>
        <v>0</v>
      </c>
      <c r="AN76" s="25">
        <f>IFERROR(INDEX('Data Reliability'!$H$6:$H$409,MATCH($C76,'Data Reliability'!$E$6:$E$409,0)),NA())</f>
        <v>0.46666666666666701</v>
      </c>
    </row>
    <row r="77" spans="2:40" x14ac:dyDescent="0.2">
      <c r="B77" s="28" t="s">
        <v>735</v>
      </c>
      <c r="C77" s="28" t="s">
        <v>702</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0</v>
      </c>
      <c r="H77" s="23">
        <f t="shared" ca="1" si="6"/>
        <v>0</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0</v>
      </c>
      <c r="N77" s="23">
        <f t="shared" ca="1" si="10"/>
        <v>0</v>
      </c>
      <c r="O77" s="116" t="str">
        <f t="shared" si="11"/>
        <v>!!</v>
      </c>
      <c r="P77" s="24"/>
      <c r="Q77" s="49"/>
      <c r="R77" s="25">
        <f ca="1">IFERROR(INDEX(Health!$G$8:$G$225,MATCH($C77,_xlfn.ANCHORARRAY(Health!$C$8),0)),NA())</f>
        <v>0</v>
      </c>
      <c r="S77" s="25" t="e">
        <f ca="1">IFERROR(INDEX(Food!$G$8:$G$225,MATCH($C77,_xlfn.ANCHORARRAY(Food!$C$8),0)),NA())</f>
        <v>#N/A</v>
      </c>
      <c r="T77" s="25" t="e">
        <f ca="1">IFERROR(INDEX(Macro!$G$8:$G$225,MATCH($C77,_xlfn.ANCHORARRAY(Macro!$C$8),0)),NA())</f>
        <v>#N/A</v>
      </c>
      <c r="U77" s="25" t="e">
        <f ca="1">IFERROR(INDEX(Socioeconomic!$G$8:$G$225,MATCH($C77,_xlfn.ANCHORARRAY(Socioeconomic!$C$8),0)),NA())</f>
        <v>#N/A</v>
      </c>
      <c r="V77" s="25">
        <f ca="1">IFERROR(INDEX('Natural Hazard'!$G$8:$G$225,MATCH($C77,_xlfn.ANCHORARRAY('Natural Hazard'!$C$8),0)),NA())</f>
        <v>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f ca="1">IFERROR(INDEX(Conflict!$H$8:$H$225,MATCH($C77,_xlfn.ANCHORARRAY(Conflict!$C$8),0)),NA())</f>
        <v>0</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0</v>
      </c>
      <c r="AK77" s="25">
        <f ca="1">IFERROR(INDEX(Conflict!$I$8:$I$225,MATCH($C77,_xlfn.ANCHORARRAY(Conflict!$C$8),0)),NA())</f>
        <v>0</v>
      </c>
      <c r="AL77" s="49"/>
      <c r="AM77" s="25">
        <f>IFERROR(INDEX('Data Reliability'!$G$6:$G$409,MATCH($C77,'Data Reliability'!$E$6:$E$409,0)),NA())</f>
        <v>0.91666666666666696</v>
      </c>
      <c r="AN77" s="25">
        <f>IFERROR(INDEX('Data Reliability'!$H$6:$H$409,MATCH($C77,'Data Reliability'!$E$6:$E$409,0)),NA())</f>
        <v>0.81666666666666698</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2</v>
      </c>
      <c r="H78" s="23">
        <f t="shared" ca="1" si="6"/>
        <v>2</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v>
      </c>
      <c r="K78" s="23">
        <f t="shared" ca="1" si="8"/>
        <v>2</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1</v>
      </c>
      <c r="N78" s="23">
        <f t="shared" ca="1" si="10"/>
        <v>1</v>
      </c>
      <c r="O78" s="116" t="str">
        <f t="shared" si="11"/>
        <v>!</v>
      </c>
      <c r="P78" s="24"/>
      <c r="Q78" s="49"/>
      <c r="R78" s="25">
        <f ca="1">IFERROR(INDEX(Health!$G$8:$G$225,MATCH($C78,_xlfn.ANCHORARRAY(Health!$C$8),0)),NA())</f>
        <v>9.1441325641011026</v>
      </c>
      <c r="S78" s="25">
        <f ca="1">IFERROR(INDEX(Food!$G$8:$G$225,MATCH($C78,_xlfn.ANCHORARRAY(Food!$C$8),0)),NA())</f>
        <v>0</v>
      </c>
      <c r="T78" s="25">
        <f ca="1">IFERROR(INDEX(Macro!$G$8:$G$225,MATCH($C78,_xlfn.ANCHORARRAY(Macro!$C$8),0)),NA())</f>
        <v>6.3016092710115865</v>
      </c>
      <c r="U78" s="25">
        <f ca="1">IFERROR(INDEX(Socioeconomic!$G$8:$G$225,MATCH($C78,_xlfn.ANCHORARRAY(Socioeconomic!$C$8),0)),NA())</f>
        <v>5.9314893544172547</v>
      </c>
      <c r="V78" s="25">
        <f ca="1">IFERROR(INDEX('Natural Hazard'!$G$8:$G$225,MATCH($C78,_xlfn.ANCHORARRAY('Natural Hazard'!$C$8),0)),NA())</f>
        <v>0</v>
      </c>
      <c r="W78" s="25">
        <f ca="1">IFERROR(INDEX(Conflict!$G$8:$G$225,MATCH($C78,_xlfn.ANCHORARRAY(Conflict!$C$8),0)),NA())</f>
        <v>0</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6.9930475086906103</v>
      </c>
      <c r="AB78" s="25">
        <f ca="1">IFERROR(INDEX(Socioeconomic!$H$8:$H$225,MATCH($C78,_xlfn.ANCHORARRAY(Socioeconomic!$C$8),0)),NA())</f>
        <v>8.8571428571428505</v>
      </c>
      <c r="AC78" s="25">
        <f ca="1">IFERROR(INDEX('Natural Hazard'!$H$8:$H$225,MATCH($C78,_xlfn.ANCHORARRAY('Natural Hazard'!$C$8),0)),NA())</f>
        <v>4.5</v>
      </c>
      <c r="AD78" s="25">
        <f ca="1">IFERROR(INDEX(Conflict!$H$8:$H$225,MATCH($C78,_xlfn.ANCHORARRAY(Conflict!$C$8),0)),NA())</f>
        <v>8.0966660786734792</v>
      </c>
      <c r="AE78" s="50"/>
      <c r="AF78" s="25">
        <f ca="1">IFERROR(INDEX(Health!$I$8:$I$225,MATCH($C78,_xlfn.ANCHORARRAY(Health!$C$8),0)),NA())</f>
        <v>10</v>
      </c>
      <c r="AG78" s="25" t="e">
        <f ca="1">IFERROR(INDEX(Food!$I$8:$I$225,MATCH($C78,_xlfn.ANCHORARRAY(Food!$C$8),0)),NA())</f>
        <v>#N/A</v>
      </c>
      <c r="AH78" s="25">
        <f ca="1">IFERROR(INDEX(Macro!$I$8:$I$225,MATCH($C78,_xlfn.ANCHORARRAY(Macro!$C$8),0)),NA())</f>
        <v>5.6785370548604499</v>
      </c>
      <c r="AI78" s="25">
        <f ca="1">IFERROR(INDEX(Socioeconomic!$I$8:$I$225,MATCH($C78,_xlfn.ANCHORARRAY(Socioeconomic!$C$8),0)),NA())</f>
        <v>3.9722251892089799</v>
      </c>
      <c r="AJ78" s="25">
        <f ca="1">IFERROR(INDEX('Natural Hazard'!$I$8:$I$225,MATCH($C78,_xlfn.ANCHORARRAY('Natural Hazard'!$C$8),0)),NA())</f>
        <v>0</v>
      </c>
      <c r="AK78" s="25">
        <f ca="1">IFERROR(INDEX(Conflict!$I$8:$I$225,MATCH($C78,_xlfn.ANCHORARRAY(Conflict!$C$8),0)),NA())</f>
        <v>0</v>
      </c>
      <c r="AL78" s="49"/>
      <c r="AM78" s="25">
        <f>IFERROR(INDEX('Data Reliability'!$G$6:$G$409,MATCH($C78,'Data Reliability'!$E$6:$E$409,0)),NA())</f>
        <v>8.3333333333333301E-2</v>
      </c>
      <c r="AN78" s="25">
        <f>IFERROR(INDEX('Data Reliability'!$H$6:$H$409,MATCH($C78,'Data Reliability'!$E$6:$E$409,0)),NA())</f>
        <v>0.47499999999999998</v>
      </c>
    </row>
    <row r="79" spans="2:40" x14ac:dyDescent="0.2">
      <c r="B79" s="28" t="s">
        <v>736</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2.5</v>
      </c>
      <c r="H79" s="23">
        <f t="shared" ca="1" si="6"/>
        <v>2.5</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3</v>
      </c>
      <c r="K79" s="23">
        <f t="shared" ca="1" si="8"/>
        <v>3</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2</v>
      </c>
      <c r="N79" s="23">
        <f t="shared" ca="1" si="10"/>
        <v>2</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10</v>
      </c>
      <c r="U79" s="25">
        <f ca="1">IFERROR(INDEX(Socioeconomic!$G$8:$G$225,MATCH($C79,_xlfn.ANCHORARRAY(Socioeconomic!$C$8),0)),NA())</f>
        <v>10</v>
      </c>
      <c r="V79" s="25">
        <f ca="1">IFERROR(INDEX('Natural Hazard'!$G$8:$G$225,MATCH($C79,_xlfn.ANCHORARRAY('Natural Hazard'!$C$8),0)),NA())</f>
        <v>0</v>
      </c>
      <c r="W79" s="25">
        <f ca="1">IFERROR(INDEX(Conflict!$G$8:$G$225,MATCH($C79,_xlfn.ANCHORARRAY(Conflict!$C$8),0)),NA())</f>
        <v>2.3745388171513739</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10</v>
      </c>
      <c r="AB79" s="25">
        <f ca="1">IFERROR(INDEX(Socioeconomic!$H$8:$H$225,MATCH($C79,_xlfn.ANCHORARRAY(Socioeconomic!$C$8),0)),NA())</f>
        <v>10</v>
      </c>
      <c r="AC79" s="25">
        <f ca="1">IFERROR(INDEX('Natural Hazard'!$H$8:$H$225,MATCH($C79,_xlfn.ANCHORARRAY('Natural Hazard'!$C$8),0)),NA())</f>
        <v>2.8333333333333299</v>
      </c>
      <c r="AD79" s="25">
        <f ca="1">IFERROR(INDEX(Conflict!$H$8:$H$225,MATCH($C79,_xlfn.ANCHORARRAY(Conflict!$C$8),0)),NA())</f>
        <v>3.1575233727288698</v>
      </c>
      <c r="AE79" s="50"/>
      <c r="AF79" s="25">
        <f ca="1">IFERROR(INDEX(Health!$I$8:$I$225,MATCH($C79,_xlfn.ANCHORARRAY(Health!$C$8),0)),NA())</f>
        <v>0</v>
      </c>
      <c r="AG79" s="25">
        <f ca="1">IFERROR(INDEX(Food!$I$8:$I$225,MATCH($C79,_xlfn.ANCHORARRAY(Food!$C$8),0)),NA())</f>
        <v>5</v>
      </c>
      <c r="AH79" s="25">
        <f ca="1">IFERROR(INDEX(Macro!$I$8:$I$225,MATCH($C79,_xlfn.ANCHORARRAY(Macro!$C$8),0)),NA())</f>
        <v>10</v>
      </c>
      <c r="AI79" s="25">
        <f ca="1">IFERROR(INDEX(Socioeconomic!$I$8:$I$225,MATCH($C79,_xlfn.ANCHORARRAY(Socioeconomic!$C$8),0)),NA())</f>
        <v>10</v>
      </c>
      <c r="AJ79" s="25">
        <f ca="1">IFERROR(INDEX('Natural Hazard'!$I$8:$I$225,MATCH($C79,_xlfn.ANCHORARRAY('Natural Hazard'!$C$8),0)),NA())</f>
        <v>0</v>
      </c>
      <c r="AK79" s="25">
        <f ca="1">IFERROR(INDEX(Conflict!$I$8:$I$225,MATCH($C79,_xlfn.ANCHORARRAY(Conflict!$C$8),0)),NA())</f>
        <v>1.78571428571427</v>
      </c>
      <c r="AL79" s="49"/>
      <c r="AM79" s="25">
        <f>IFERROR(INDEX('Data Reliability'!$G$6:$G$409,MATCH($C79,'Data Reliability'!$E$6:$E$409,0)),NA())</f>
        <v>8.3333333333333301E-2</v>
      </c>
      <c r="AN79" s="25">
        <f>IFERROR(INDEX('Data Reliability'!$H$6:$H$409,MATCH($C79,'Data Reliability'!$E$6:$E$409,0)),NA())</f>
        <v>0.452777777777778</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2</v>
      </c>
      <c r="H80" s="23">
        <f t="shared" ca="1" si="6"/>
        <v>2</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1.5</v>
      </c>
      <c r="N80" s="23">
        <f t="shared" ca="1" si="10"/>
        <v>1.5</v>
      </c>
      <c r="O80" s="116" t="str">
        <f t="shared" si="11"/>
        <v>!</v>
      </c>
      <c r="P80" s="24"/>
      <c r="Q80" s="49"/>
      <c r="R80" s="25">
        <f ca="1">IFERROR(INDEX(Health!$G$8:$G$225,MATCH($C80,_xlfn.ANCHORARRAY(Health!$C$8),0)),NA())</f>
        <v>0</v>
      </c>
      <c r="S80" s="25">
        <f ca="1">IFERROR(INDEX(Food!$G$8:$G$225,MATCH($C80,_xlfn.ANCHORARRAY(Food!$C$8),0)),NA())</f>
        <v>2.9428365706134123</v>
      </c>
      <c r="T80" s="25" t="e">
        <f ca="1">IFERROR(INDEX(Macro!$G$8:$G$225,MATCH($C80,_xlfn.ANCHORARRAY(Macro!$C$8),0)),NA())</f>
        <v>#N/A</v>
      </c>
      <c r="U80" s="25">
        <f ca="1">IFERROR(INDEX(Socioeconomic!$G$8:$G$225,MATCH($C80,_xlfn.ANCHORARRAY(Socioeconomic!$C$8),0)),NA())</f>
        <v>9.9283144879394563</v>
      </c>
      <c r="V80" s="25">
        <f ca="1">IFERROR(INDEX('Natural Hazard'!$G$8:$G$225,MATCH($C80,_xlfn.ANCHORARRAY('Natural Hazard'!$C$8),0)),NA())</f>
        <v>0</v>
      </c>
      <c r="W80" s="25">
        <f ca="1">IFERROR(INDEX(Conflict!$G$8:$G$225,MATCH($C80,_xlfn.ANCHORARRAY(Conflict!$C$8),0)),NA())</f>
        <v>8.3666002653407556</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9.8571428571428505</v>
      </c>
      <c r="AC80" s="25">
        <f ca="1">IFERROR(INDEX('Natural Hazard'!$H$8:$H$225,MATCH($C80,_xlfn.ANCHORARRAY('Natural Hazard'!$C$8),0)),NA())</f>
        <v>2.1666666666666599</v>
      </c>
      <c r="AD80" s="25">
        <f ca="1">IFERROR(INDEX(Conflict!$H$8:$H$225,MATCH($C80,_xlfn.ANCHORARRAY(Conflict!$C$8),0)),NA())</f>
        <v>10</v>
      </c>
      <c r="AE80" s="50"/>
      <c r="AF80" s="25">
        <f ca="1">IFERROR(INDEX(Health!$I$8:$I$225,MATCH($C80,_xlfn.ANCHORARRAY(Health!$C$8),0)),NA())</f>
        <v>0</v>
      </c>
      <c r="AG80" s="25">
        <f ca="1">IFERROR(INDEX(Food!$I$8:$I$225,MATCH($C80,_xlfn.ANCHORARRAY(Food!$C$8),0)),NA())</f>
        <v>1</v>
      </c>
      <c r="AH80" s="25" t="e">
        <f ca="1">IFERROR(INDEX(Macro!$I$8:$I$225,MATCH($C80,_xlfn.ANCHORARRAY(Macro!$C$8),0)),NA())</f>
        <v>#N/A</v>
      </c>
      <c r="AI80" s="25">
        <f ca="1">IFERROR(INDEX(Socioeconomic!$I$8:$I$225,MATCH($C80,_xlfn.ANCHORARRAY(Socioeconomic!$C$8),0)),NA())</f>
        <v>10</v>
      </c>
      <c r="AJ80" s="25">
        <f ca="1">IFERROR(INDEX('Natural Hazard'!$I$8:$I$225,MATCH($C80,_xlfn.ANCHORARRAY('Natural Hazard'!$C$8),0)),NA())</f>
        <v>0</v>
      </c>
      <c r="AK80" s="25">
        <f ca="1">IFERROR(INDEX(Conflict!$I$8:$I$225,MATCH($C80,_xlfn.ANCHORARRAY(Conflict!$C$8),0)),NA())</f>
        <v>7</v>
      </c>
      <c r="AL80" s="49"/>
      <c r="AM80" s="25">
        <f>IFERROR(INDEX('Data Reliability'!$G$6:$G$409,MATCH($C80,'Data Reliability'!$E$6:$E$409,0)),NA())</f>
        <v>0.25</v>
      </c>
      <c r="AN80" s="25">
        <f>IFERROR(INDEX('Data Reliability'!$H$6:$H$409,MATCH($C80,'Data Reliability'!$E$6:$E$409,0)),NA())</f>
        <v>0.61944444444444402</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1.5</v>
      </c>
      <c r="H81" s="23">
        <f t="shared" ca="1" si="6"/>
        <v>1.5</v>
      </c>
      <c r="I81" s="116" t="str">
        <f t="shared" si="7"/>
        <v>!</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v>
      </c>
      <c r="K81" s="23">
        <f t="shared" ca="1" si="8"/>
        <v>1</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1</v>
      </c>
      <c r="N81" s="23">
        <f t="shared" ca="1" si="10"/>
        <v>1</v>
      </c>
      <c r="O81" s="116" t="str">
        <f t="shared" si="11"/>
        <v>!</v>
      </c>
      <c r="P81" s="24"/>
      <c r="Q81" s="49"/>
      <c r="R81" s="25">
        <f ca="1">IFERROR(INDEX(Health!$G$8:$G$225,MATCH($C81,_xlfn.ANCHORARRAY(Health!$C$8),0)),NA())</f>
        <v>10</v>
      </c>
      <c r="S81" s="25">
        <f ca="1">IFERROR(INDEX(Food!$G$8:$G$225,MATCH($C81,_xlfn.ANCHORARRAY(Food!$C$8),0)),NA())</f>
        <v>0</v>
      </c>
      <c r="T81" s="25">
        <f ca="1">IFERROR(INDEX(Macro!$G$8:$G$225,MATCH($C81,_xlfn.ANCHORARRAY(Macro!$C$8),0)),NA())</f>
        <v>6.8376650902982101</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6.7468134414831997</v>
      </c>
      <c r="AB81" s="25">
        <f ca="1">IFERROR(INDEX(Socioeconomic!$H$8:$H$225,MATCH($C81,_xlfn.ANCHORARRAY(Socioeconomic!$C$8),0)),NA())</f>
        <v>5.8571428571428497</v>
      </c>
      <c r="AC81" s="25">
        <f ca="1">IFERROR(INDEX('Natural Hazard'!$H$8:$H$225,MATCH($C81,_xlfn.ANCHORARRAY('Natural Hazard'!$C$8),0)),NA())</f>
        <v>2.1666666666666599</v>
      </c>
      <c r="AD81" s="25">
        <f ca="1">IFERROR(INDEX(Conflict!$H$8:$H$225,MATCH($C81,_xlfn.ANCHORARRAY(Conflict!$C$8),0)),NA())</f>
        <v>4.9876521432351399</v>
      </c>
      <c r="AE81" s="50"/>
      <c r="AF81" s="25">
        <f ca="1">IFERROR(INDEX(Health!$I$8:$I$225,MATCH($C81,_xlfn.ANCHORARRAY(Health!$C$8),0)),NA())</f>
        <v>10</v>
      </c>
      <c r="AG81" s="25" t="e">
        <f ca="1">IFERROR(INDEX(Food!$I$8:$I$225,MATCH($C81,_xlfn.ANCHORARRAY(Food!$C$8),0)),NA())</f>
        <v>#N/A</v>
      </c>
      <c r="AH81" s="25">
        <f ca="1">IFERROR(INDEX(Macro!$I$8:$I$225,MATCH($C81,_xlfn.ANCHORARRAY(Macro!$C$8),0)),NA())</f>
        <v>6.9297401347449501</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0.16666666666666699</v>
      </c>
      <c r="AN81" s="25">
        <f>IFERROR(INDEX('Data Reliability'!$H$6:$H$409,MATCH($C81,'Data Reliability'!$E$6:$E$409,0)),NA())</f>
        <v>0.58333333333333304</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0</v>
      </c>
      <c r="H82" s="23">
        <f t="shared" ca="1" si="6"/>
        <v>0</v>
      </c>
      <c r="I82" s="116" t="str">
        <f t="shared" si="7"/>
        <v>!</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v>
      </c>
      <c r="K82" s="23">
        <f t="shared" ca="1" si="8"/>
        <v>0</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0</v>
      </c>
      <c r="N82" s="23">
        <f t="shared" ca="1" si="10"/>
        <v>0</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2.0927496549698366</v>
      </c>
      <c r="U82" s="25">
        <f ca="1">IFERROR(INDEX(Socioeconomic!$G$8:$G$225,MATCH($C82,_xlfn.ANCHORARRAY(Socioeconomic!$C$8),0)),NA())</f>
        <v>0</v>
      </c>
      <c r="V82" s="25">
        <f ca="1">IFERROR(INDEX('Natural Hazard'!$G$8:$G$225,MATCH($C82,_xlfn.ANCHORARRAY('Natural Hazard'!$C$8),0)),NA())</f>
        <v>0</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3.7920046349941998</v>
      </c>
      <c r="AB82" s="25">
        <f ca="1">IFERROR(INDEX(Socioeconomic!$H$8:$H$225,MATCH($C82,_xlfn.ANCHORARRAY(Socioeconomic!$C$8),0)),NA())</f>
        <v>1</v>
      </c>
      <c r="AC82" s="25">
        <f ca="1">IFERROR(INDEX('Natural Hazard'!$H$8:$H$225,MATCH($C82,_xlfn.ANCHORARRAY('Natural Hazard'!$C$8),0)),NA())</f>
        <v>6.5</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1.1549566891241601</v>
      </c>
      <c r="AI82" s="25" t="e">
        <f ca="1">IFERROR(INDEX(Socioeconomic!$I$8:$I$225,MATCH($C82,_xlfn.ANCHORARRAY(Socioeconomic!$C$8),0)),NA())</f>
        <v>#N/A</v>
      </c>
      <c r="AJ82" s="25">
        <f ca="1">IFERROR(INDEX('Natural Hazard'!$I$8:$I$225,MATCH($C82,_xlfn.ANCHORARRAY('Natural Hazard'!$C$8),0)),NA())</f>
        <v>0</v>
      </c>
      <c r="AK82" s="25">
        <f ca="1">IFERROR(INDEX(Conflict!$I$8:$I$225,MATCH($C82,_xlfn.ANCHORARRAY(Conflict!$C$8),0)),NA())</f>
        <v>0</v>
      </c>
      <c r="AL82" s="49"/>
      <c r="AM82" s="25">
        <f>IFERROR(INDEX('Data Reliability'!$G$6:$G$409,MATCH($C82,'Data Reliability'!$E$6:$E$409,0)),NA())</f>
        <v>8.3333333333333301E-2</v>
      </c>
      <c r="AN82" s="25">
        <f>IFERROR(INDEX('Data Reliability'!$H$6:$H$409,MATCH($C82,'Data Reliability'!$E$6:$E$409,0)),NA())</f>
        <v>0.6</v>
      </c>
    </row>
    <row r="83" spans="2:40" x14ac:dyDescent="0.2">
      <c r="B83" s="28" t="s">
        <v>135</v>
      </c>
      <c r="C83" s="28" t="s">
        <v>136</v>
      </c>
      <c r="D83" s="28" t="s">
        <v>435</v>
      </c>
      <c r="E83" s="28" t="s">
        <v>535</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0.5</v>
      </c>
      <c r="H83" s="23">
        <f t="shared" ca="1" si="6"/>
        <v>0.5</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1</v>
      </c>
      <c r="N83" s="23">
        <f t="shared" ca="1" si="10"/>
        <v>1</v>
      </c>
      <c r="O83" s="116" t="str">
        <f t="shared" si="11"/>
        <v>!!</v>
      </c>
      <c r="P83" s="24"/>
      <c r="Q83" s="49"/>
      <c r="R83" s="25">
        <f ca="1">IFERROR(INDEX(Health!$G$8:$G$225,MATCH($C83,_xlfn.ANCHORARRAY(Health!$C$8),0)),NA())</f>
        <v>0</v>
      </c>
      <c r="S83" s="25" t="e">
        <f ca="1">IFERROR(INDEX(Food!$G$8:$G$225,MATCH($C83,_xlfn.ANCHORARRAY(Food!$C$8),0)),NA())</f>
        <v>#N/A</v>
      </c>
      <c r="T83" s="25" t="e">
        <f ca="1">IFERROR(INDEX(Macro!$G$8:$G$225,MATCH($C83,_xlfn.ANCHORARRAY(Macro!$C$8),0)),NA())</f>
        <v>#N/A</v>
      </c>
      <c r="U83" s="25">
        <f ca="1">IFERROR(INDEX(Socioeconomic!$G$8:$G$225,MATCH($C83,_xlfn.ANCHORARRAY(Socioeconomic!$C$8),0)),NA())</f>
        <v>0</v>
      </c>
      <c r="V83" s="25">
        <f ca="1">IFERROR(INDEX('Natural Hazard'!$G$8:$G$225,MATCH($C83,_xlfn.ANCHORARRAY('Natural Hazard'!$C$8),0)),NA())</f>
        <v>5.1639777949432162</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4.5714285714285703</v>
      </c>
      <c r="AC83" s="25">
        <f ca="1">IFERROR(INDEX('Natural Hazard'!$H$8:$H$225,MATCH($C83,_xlfn.ANCHORARRAY('Natural Hazard'!$C$8),0)),NA())</f>
        <v>2.6666666666666599</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10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0.78333333333333299</v>
      </c>
    </row>
    <row r="84" spans="2:40" x14ac:dyDescent="0.2">
      <c r="B84" s="28" t="s">
        <v>737</v>
      </c>
      <c r="C84" s="28" t="s">
        <v>703</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0.5</v>
      </c>
      <c r="N84" s="23">
        <f t="shared" ca="1" si="10"/>
        <v>0.5</v>
      </c>
      <c r="O84" s="116" t="str">
        <f t="shared" si="11"/>
        <v>!!</v>
      </c>
      <c r="P84" s="24"/>
      <c r="Q84" s="49"/>
      <c r="R84" s="25">
        <f ca="1">IFERROR(INDEX(Health!$G$8:$G$225,MATCH($C84,_xlfn.ANCHORARRAY(Health!$C$8),0)),NA())</f>
        <v>0</v>
      </c>
      <c r="S84" s="25" t="e">
        <f ca="1">IFERROR(INDEX(Food!$G$8:$G$225,MATCH($C84,_xlfn.ANCHORARRAY(Food!$C$8),0)),NA())</f>
        <v>#N/A</v>
      </c>
      <c r="T84" s="25">
        <f ca="1">IFERROR(INDEX(Macro!$G$8:$G$225,MATCH($C84,_xlfn.ANCHORARRAY(Macro!$C$8),0)),NA())</f>
        <v>0</v>
      </c>
      <c r="U84" s="25" t="e">
        <f ca="1">IFERROR(INDEX(Socioeconomic!$G$8:$G$225,MATCH($C84,_xlfn.ANCHORARRAY(Socioeconomic!$C$8),0)),NA())</f>
        <v>#N/A</v>
      </c>
      <c r="V84" s="25">
        <f ca="1">IFERROR(INDEX('Natural Hazard'!$G$8:$G$225,MATCH($C84,_xlfn.ANCHORARRAY('Natural Hazard'!$C$8),0)),NA())</f>
        <v>0</v>
      </c>
      <c r="W84" s="25">
        <f ca="1">IFERROR(INDEX(Conflict!$G$8:$G$225,MATCH($C84,_xlfn.ANCHORARRAY(Conflict!$C$8),0)),NA())</f>
        <v>0</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f ca="1">IFERROR(INDEX(Conflict!$H$8:$H$225,MATCH($C84,_xlfn.ANCHORARRAY(Conflict!$C$8),0)),NA())</f>
        <v>0</v>
      </c>
      <c r="AE84" s="50"/>
      <c r="AF84" s="25">
        <f ca="1">IFERROR(INDEX(Health!$I$8:$I$225,MATCH($C84,_xlfn.ANCHORARRAY(Health!$C$8),0)),NA())</f>
        <v>0</v>
      </c>
      <c r="AG84" s="25" t="e">
        <f ca="1">IFERROR(INDEX(Food!$I$8:$I$225,MATCH($C84,_xlfn.ANCHORARRAY(Food!$C$8),0)),NA())</f>
        <v>#N/A</v>
      </c>
      <c r="AH84" s="25">
        <f ca="1">IFERROR(INDEX(Macro!$I$8:$I$225,MATCH($C84,_xlfn.ANCHORARRAY(Macro!$C$8),0)),NA())</f>
        <v>5.4860442733397496</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7</v>
      </c>
      <c r="AL84" s="49"/>
      <c r="AM84" s="25">
        <f>IFERROR(INDEX('Data Reliability'!$G$6:$G$409,MATCH($C84,'Data Reliability'!$E$6:$E$409,0)),NA())</f>
        <v>0.83333333333333304</v>
      </c>
      <c r="AN84" s="25">
        <f>IFERROR(INDEX('Data Reliability'!$H$6:$H$409,MATCH($C84,'Data Reliability'!$E$6:$E$409,0)),NA())</f>
        <v>0.73333333333333295</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2.5</v>
      </c>
      <c r="H85" s="23">
        <f t="shared" ca="1" si="6"/>
        <v>2.5</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3</v>
      </c>
      <c r="N85" s="23">
        <f t="shared" ca="1" si="10"/>
        <v>3</v>
      </c>
      <c r="O85" s="116" t="str">
        <f t="shared" si="11"/>
        <v>!</v>
      </c>
      <c r="P85" s="24"/>
      <c r="Q85" s="49"/>
      <c r="R85" s="25">
        <f ca="1">IFERROR(INDEX(Health!$G$8:$G$225,MATCH($C85,_xlfn.ANCHORARRAY(Health!$C$8),0)),NA())</f>
        <v>8.769813053381105</v>
      </c>
      <c r="S85" s="25">
        <f ca="1">IFERROR(INDEX(Food!$G$8:$G$225,MATCH($C85,_xlfn.ANCHORARRAY(Food!$C$8),0)),NA())</f>
        <v>6.6512077086636605</v>
      </c>
      <c r="T85" s="25">
        <f ca="1">IFERROR(INDEX(Macro!$G$8:$G$225,MATCH($C85,_xlfn.ANCHORARRAY(Macro!$C$8),0)),NA())</f>
        <v>4.6830444771343425</v>
      </c>
      <c r="U85" s="25">
        <f ca="1">IFERROR(INDEX(Socioeconomic!$G$8:$G$225,MATCH($C85,_xlfn.ANCHORARRAY(Socioeconomic!$C$8),0)),NA())</f>
        <v>0</v>
      </c>
      <c r="V85" s="25">
        <f ca="1">IFERROR(INDEX('Natural Hazard'!$G$8:$G$225,MATCH($C85,_xlfn.ANCHORARRAY('Natural Hazard'!$C$8),0)),NA())</f>
        <v>8.9442719099991592</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3.4009269988412498</v>
      </c>
      <c r="AB85" s="25">
        <f ca="1">IFERROR(INDEX(Socioeconomic!$H$8:$H$225,MATCH($C85,_xlfn.ANCHORARRAY(Socioeconomic!$C$8),0)),NA())</f>
        <v>8.1428571428571406</v>
      </c>
      <c r="AC85" s="25">
        <f ca="1">IFERROR(INDEX('Natural Hazard'!$H$8:$H$225,MATCH($C85,_xlfn.ANCHORARRAY('Natural Hazard'!$C$8),0)),NA())</f>
        <v>8</v>
      </c>
      <c r="AD85" s="25">
        <f ca="1">IFERROR(INDEX(Conflict!$H$8:$H$225,MATCH($C85,_xlfn.ANCHORARRAY(Conflict!$C$8),0)),NA())</f>
        <v>3.42212030340447</v>
      </c>
      <c r="AE85" s="50"/>
      <c r="AF85" s="25">
        <f ca="1">IFERROR(INDEX(Health!$I$8:$I$225,MATCH($C85,_xlfn.ANCHORARRAY(Health!$C$8),0)),NA())</f>
        <v>10</v>
      </c>
      <c r="AG85" s="25">
        <f ca="1">IFERROR(INDEX(Food!$I$8:$I$225,MATCH($C85,_xlfn.ANCHORARRAY(Food!$C$8),0)),NA())</f>
        <v>10</v>
      </c>
      <c r="AH85" s="25">
        <f ca="1">IFERROR(INDEX(Macro!$I$8:$I$225,MATCH($C85,_xlfn.ANCHORARRAY(Macro!$C$8),0)),NA())</f>
        <v>6.4485081809432199</v>
      </c>
      <c r="AI85" s="25">
        <f ca="1">IFERROR(INDEX(Socioeconomic!$I$8:$I$225,MATCH($C85,_xlfn.ANCHORARRAY(Socioeconomic!$C$8),0)),NA())</f>
        <v>0</v>
      </c>
      <c r="AJ85" s="25">
        <f ca="1">IFERROR(INDEX('Natural Hazard'!$I$8:$I$225,MATCH($C85,_xlfn.ANCHORARRAY('Natural Hazard'!$C$8),0)),NA())</f>
        <v>10</v>
      </c>
      <c r="AK85" s="25">
        <f ca="1">IFERROR(INDEX(Conflict!$I$8:$I$225,MATCH($C85,_xlfn.ANCHORARRAY(Conflict!$C$8),0)),NA())</f>
        <v>0</v>
      </c>
      <c r="AL85" s="49"/>
      <c r="AM85" s="25">
        <f>IFERROR(INDEX('Data Reliability'!$G$6:$G$409,MATCH($C85,'Data Reliability'!$E$6:$E$409,0)),NA())</f>
        <v>8.3333333333333301E-2</v>
      </c>
      <c r="AN85" s="25">
        <f>IFERROR(INDEX('Data Reliability'!$H$6:$H$409,MATCH($C85,'Data Reliability'!$E$6:$E$409,0)),NA())</f>
        <v>0.36388888888888898</v>
      </c>
    </row>
    <row r="86" spans="2:40" x14ac:dyDescent="0.2">
      <c r="B86" s="28" t="s">
        <v>738</v>
      </c>
      <c r="C86" s="28" t="s">
        <v>704</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0</v>
      </c>
      <c r="H86" s="23">
        <f t="shared" ca="1" si="6"/>
        <v>0</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0</v>
      </c>
      <c r="N86" s="23">
        <f t="shared" ca="1" si="10"/>
        <v>0</v>
      </c>
      <c r="O86" s="116" t="str">
        <f t="shared" si="11"/>
        <v>!!</v>
      </c>
      <c r="P86" s="24"/>
      <c r="Q86" s="49"/>
      <c r="R86" s="25">
        <f ca="1">IFERROR(INDEX(Health!$G$8:$G$225,MATCH($C86,_xlfn.ANCHORARRAY(Health!$C$8),0)),NA())</f>
        <v>0</v>
      </c>
      <c r="S86" s="25" t="e">
        <f ca="1">IFERROR(INDEX(Food!$G$8:$G$225,MATCH($C86,_xlfn.ANCHORARRAY(Food!$C$8),0)),NA())</f>
        <v>#N/A</v>
      </c>
      <c r="T86" s="25" t="e">
        <f ca="1">IFERROR(INDEX(Macro!$G$8:$G$225,MATCH($C86,_xlfn.ANCHORARRAY(Macro!$C$8),0)),NA())</f>
        <v>#N/A</v>
      </c>
      <c r="U86" s="25" t="e">
        <f ca="1">IFERROR(INDEX(Socioeconomic!$G$8:$G$225,MATCH($C86,_xlfn.ANCHORARRAY(Socioeconomic!$C$8),0)),NA())</f>
        <v>#N/A</v>
      </c>
      <c r="V86" s="25">
        <f ca="1">IFERROR(INDEX('Natural Hazard'!$G$8:$G$225,MATCH($C86,_xlfn.ANCHORARRAY('Natural Hazard'!$C$8),0)),NA())</f>
        <v>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f ca="1">IFERROR(INDEX(Conflict!$H$8:$H$225,MATCH($C86,_xlfn.ANCHORARRAY(Conflict!$C$8),0)),NA())</f>
        <v>0</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0</v>
      </c>
      <c r="AK86" s="25">
        <f ca="1">IFERROR(INDEX(Conflict!$I$8:$I$225,MATCH($C86,_xlfn.ANCHORARRAY(Conflict!$C$8),0)),NA())</f>
        <v>0</v>
      </c>
      <c r="AL86" s="49"/>
      <c r="AM86" s="25">
        <f>IFERROR(INDEX('Data Reliability'!$G$6:$G$409,MATCH($C86,'Data Reliability'!$E$6:$E$409,0)),NA())</f>
        <v>0.91666666666666696</v>
      </c>
      <c r="AN86" s="25">
        <f>IFERROR(INDEX('Data Reliability'!$H$6:$H$409,MATCH($C86,'Data Reliability'!$E$6:$E$409,0)),NA())</f>
        <v>0.78333333333333299</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1</v>
      </c>
      <c r="H87" s="23">
        <f t="shared" ca="1" si="6"/>
        <v>1</v>
      </c>
      <c r="I87" s="116" t="str">
        <f t="shared" si="7"/>
        <v>!</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1</v>
      </c>
      <c r="N87" s="23">
        <f t="shared" ca="1" si="10"/>
        <v>1</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3.3496282532612414</v>
      </c>
      <c r="U87" s="25">
        <f ca="1">IFERROR(INDEX(Socioeconomic!$G$8:$G$225,MATCH($C87,_xlfn.ANCHORARRAY(Socioeconomic!$C$8),0)),NA())</f>
        <v>0</v>
      </c>
      <c r="V87" s="25">
        <f ca="1">IFERROR(INDEX('Natural Hazard'!$G$8:$G$225,MATCH($C87,_xlfn.ANCHORARRAY('Natural Hazard'!$C$8),0)),NA())</f>
        <v>7.3029674334022125</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3.0677867902665099</v>
      </c>
      <c r="AB87" s="25">
        <f ca="1">IFERROR(INDEX(Socioeconomic!$H$8:$H$225,MATCH($C87,_xlfn.ANCHORARRAY(Socioeconomic!$C$8),0)),NA())</f>
        <v>5.4285714285714199</v>
      </c>
      <c r="AC87" s="25">
        <f ca="1">IFERROR(INDEX('Natural Hazard'!$H$8:$H$225,MATCH($C87,_xlfn.ANCHORARRAY('Natural Hazard'!$C$8),0)),NA())</f>
        <v>5.3333333333333304</v>
      </c>
      <c r="AD87" s="25">
        <f ca="1">IFERROR(INDEX(Conflict!$H$8:$H$225,MATCH($C87,_xlfn.ANCHORARRAY(Conflict!$C$8),0)),NA())</f>
        <v>0</v>
      </c>
      <c r="AE87" s="50"/>
      <c r="AF87" s="25">
        <f ca="1">IFERROR(INDEX(Health!$I$8:$I$225,MATCH($C87,_xlfn.ANCHORARRAY(Health!$C$8),0)),NA())</f>
        <v>0</v>
      </c>
      <c r="AG87" s="25" t="e">
        <f ca="1">IFERROR(INDEX(Food!$I$8:$I$225,MATCH($C87,_xlfn.ANCHORARRAY(Food!$C$8),0)),NA())</f>
        <v>#N/A</v>
      </c>
      <c r="AH87" s="25">
        <f ca="1">IFERROR(INDEX(Macro!$I$8:$I$225,MATCH($C87,_xlfn.ANCHORARRAY(Macro!$C$8),0)),NA())</f>
        <v>3.65736284889317</v>
      </c>
      <c r="AI87" s="25" t="e">
        <f ca="1">IFERROR(INDEX(Socioeconomic!$I$8:$I$225,MATCH($C87,_xlfn.ANCHORARRAY(Socioeconomic!$C$8),0)),NA())</f>
        <v>#N/A</v>
      </c>
      <c r="AJ87" s="25">
        <f ca="1">IFERROR(INDEX('Natural Hazard'!$I$8:$I$225,MATCH($C87,_xlfn.ANCHORARRAY('Natural Hazard'!$C$8),0)),NA())</f>
        <v>10</v>
      </c>
      <c r="AK87" s="25">
        <f ca="1">IFERROR(INDEX(Conflict!$I$8:$I$225,MATCH($C87,_xlfn.ANCHORARRAY(Conflict!$C$8),0)),NA())</f>
        <v>0</v>
      </c>
      <c r="AL87" s="49"/>
      <c r="AM87" s="25">
        <f>IFERROR(INDEX('Data Reliability'!$G$6:$G$409,MATCH($C87,'Data Reliability'!$E$6:$E$409,0)),NA())</f>
        <v>0.16666666666666699</v>
      </c>
      <c r="AN87" s="25">
        <f>IFERROR(INDEX('Data Reliability'!$H$6:$H$409,MATCH($C87,'Data Reliability'!$E$6:$E$409,0)),NA())</f>
        <v>0.6</v>
      </c>
    </row>
    <row r="88" spans="2:40" x14ac:dyDescent="0.2">
      <c r="B88" s="28" t="s">
        <v>739</v>
      </c>
      <c r="C88" s="28" t="s">
        <v>705</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t="e">
        <f ca="1">IFERROR(INDEX(Socioeconomic!$G$8:$G$225,MATCH($C88,_xlfn.ANCHORARRAY(Socioeconomic!$C$8),0)),NA())</f>
        <v>#N/A</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f ca="1">IFERROR(INDEX(Conflict!$H$8:$H$225,MATCH($C88,_xlfn.ANCHORARRAY(Conflict!$C$8),0)),NA())</f>
        <v>0</v>
      </c>
      <c r="AE88" s="50"/>
      <c r="AF88" s="25">
        <f ca="1">IFERROR(INDEX(Health!$I$8:$I$225,MATCH($C88,_xlfn.ANCHORARRAY(Health!$C$8),0)),NA())</f>
        <v>0</v>
      </c>
      <c r="AG88" s="25" t="e">
        <f ca="1">IFERROR(INDEX(Food!$I$8:$I$225,MATCH($C88,_xlfn.ANCHORARRAY(Food!$C$8),0)),NA())</f>
        <v>#N/A</v>
      </c>
      <c r="AH88" s="25">
        <f ca="1">IFERROR(INDEX(Macro!$I$8:$I$225,MATCH($C88,_xlfn.ANCHORARRAY(Macro!$C$8),0)),NA())</f>
        <v>6.4485081809432199</v>
      </c>
      <c r="AI88" s="25" t="e">
        <f ca="1">IFERROR(INDEX(Socioeconomic!$I$8:$I$225,MATCH($C88,_xlfn.ANCHORARRAY(Socioeconomic!$C$8),0)),NA())</f>
        <v>#N/A</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0.75</v>
      </c>
      <c r="AN88" s="25">
        <f>IFERROR(INDEX('Data Reliability'!$H$6:$H$409,MATCH($C88,'Data Reliability'!$E$6:$E$409,0)),NA())</f>
        <v>0.7</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0</v>
      </c>
      <c r="H89" s="23">
        <f t="shared" ca="1" si="6"/>
        <v>0</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0</v>
      </c>
      <c r="N89" s="23">
        <f t="shared" ca="1" si="10"/>
        <v>0</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4.5618061826052703</v>
      </c>
      <c r="U89" s="25">
        <f ca="1">IFERROR(INDEX(Socioeconomic!$G$8:$G$225,MATCH($C89,_xlfn.ANCHORARRAY(Socioeconomic!$C$8),0)),NA())</f>
        <v>0</v>
      </c>
      <c r="V89" s="25">
        <f ca="1">IFERROR(INDEX('Natural Hazard'!$G$8:$G$225,MATCH($C89,_xlfn.ANCHORARRAY('Natural Hazard'!$C$8),0)),NA())</f>
        <v>0</v>
      </c>
      <c r="W89" s="25">
        <f ca="1">IFERROR(INDEX(Conflict!$G$8:$G$225,MATCH($C89,_xlfn.ANCHORARRAY(Conflict!$C$8),0)),NA())</f>
        <v>0</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3.2271147161066001</v>
      </c>
      <c r="AB89" s="25">
        <f ca="1">IFERROR(INDEX(Socioeconomic!$H$8:$H$225,MATCH($C89,_xlfn.ANCHORARRAY(Socioeconomic!$C$8),0)),NA())</f>
        <v>8.1428571428571406</v>
      </c>
      <c r="AC89" s="25">
        <f ca="1">IFERROR(INDEX('Natural Hazard'!$H$8:$H$225,MATCH($C89,_xlfn.ANCHORARRAY('Natural Hazard'!$C$8),0)),NA())</f>
        <v>7.8333333333333304</v>
      </c>
      <c r="AD89" s="25">
        <f ca="1">IFERROR(INDEX(Conflict!$H$8:$H$225,MATCH($C89,_xlfn.ANCHORARRAY(Conflict!$C$8),0)),NA())</f>
        <v>3.9292644205327099</v>
      </c>
      <c r="AE89" s="50"/>
      <c r="AF89" s="25">
        <f ca="1">IFERROR(INDEX(Health!$I$8:$I$225,MATCH($C89,_xlfn.ANCHORARRAY(Health!$C$8),0)),NA())</f>
        <v>0</v>
      </c>
      <c r="AG89" s="25">
        <f ca="1">IFERROR(INDEX(Food!$I$8:$I$225,MATCH($C89,_xlfn.ANCHORARRAY(Food!$C$8),0)),NA())</f>
        <v>5</v>
      </c>
      <c r="AH89" s="25">
        <f ca="1">IFERROR(INDEX(Macro!$I$8:$I$225,MATCH($C89,_xlfn.ANCHORARRAY(Macro!$C$8),0)),NA())</f>
        <v>6.4485081809432199</v>
      </c>
      <c r="AI89" s="25">
        <f ca="1">IFERROR(INDEX(Socioeconomic!$I$8:$I$225,MATCH($C89,_xlfn.ANCHORARRAY(Socioeconomic!$C$8),0)),NA())</f>
        <v>0</v>
      </c>
      <c r="AJ89" s="25">
        <f ca="1">IFERROR(INDEX('Natural Hazard'!$I$8:$I$225,MATCH($C89,_xlfn.ANCHORARRAY('Natural Hazard'!$C$8),0)),NA())</f>
        <v>0</v>
      </c>
      <c r="AK89" s="25">
        <f ca="1">IFERROR(INDEX(Conflict!$I$8:$I$225,MATCH($C89,_xlfn.ANCHORARRAY(Conflict!$C$8),0)),NA())</f>
        <v>0</v>
      </c>
      <c r="AL89" s="49"/>
      <c r="AM89" s="25">
        <f>IFERROR(INDEX('Data Reliability'!$G$6:$G$409,MATCH($C89,'Data Reliability'!$E$6:$E$409,0)),NA())</f>
        <v>8.3333333333333301E-2</v>
      </c>
      <c r="AN89" s="25">
        <f>IFERROR(INDEX('Data Reliability'!$H$6:$H$409,MATCH($C89,'Data Reliability'!$E$6:$E$409,0)),NA())</f>
        <v>0.469444444444444</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v>
      </c>
      <c r="N90" s="23">
        <f t="shared" ca="1" si="10"/>
        <v>0</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0.8241295275931303</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1.76419466975666</v>
      </c>
      <c r="AB90" s="25">
        <f ca="1">IFERROR(INDEX(Socioeconomic!$H$8:$H$225,MATCH($C90,_xlfn.ANCHORARRAY(Socioeconomic!$C$8),0)),NA())</f>
        <v>1.4285714285714199</v>
      </c>
      <c r="AC90" s="25">
        <f ca="1">IFERROR(INDEX('Natural Hazard'!$H$8:$H$225,MATCH($C90,_xlfn.ANCHORARRAY('Natural Hazard'!$C$8),0)),NA())</f>
        <v>5.3333333333333304</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0.38498556304138398</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1.78571428571427</v>
      </c>
      <c r="AL90" s="49"/>
      <c r="AM90" s="25">
        <f>IFERROR(INDEX('Data Reliability'!$G$6:$G$409,MATCH($C90,'Data Reliability'!$E$6:$E$409,0)),NA())</f>
        <v>0.16666666666666699</v>
      </c>
      <c r="AN90" s="25">
        <f>IFERROR(INDEX('Data Reliability'!$H$6:$H$409,MATCH($C90,'Data Reliability'!$E$6:$E$409,0)),NA())</f>
        <v>0.58333333333333304</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5</v>
      </c>
      <c r="H91" s="23">
        <f t="shared" ca="1" si="6"/>
        <v>5</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v>
      </c>
      <c r="K91" s="23">
        <f t="shared" ca="1" si="8"/>
        <v>4</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4.5</v>
      </c>
      <c r="N91" s="23">
        <f t="shared" ca="1" si="10"/>
        <v>4.5</v>
      </c>
      <c r="O91" s="116" t="str">
        <f t="shared" si="11"/>
        <v/>
      </c>
      <c r="P91" s="24"/>
      <c r="Q91" s="49"/>
      <c r="R91" s="25">
        <f ca="1">IFERROR(INDEX(Health!$G$8:$G$225,MATCH($C91,_xlfn.ANCHORARRAY(Health!$C$8),0)),NA())</f>
        <v>8.5509960547118027</v>
      </c>
      <c r="S91" s="25">
        <f ca="1">IFERROR(INDEX(Food!$G$8:$G$225,MATCH($C91,_xlfn.ANCHORARRAY(Food!$C$8),0)),NA())</f>
        <v>10</v>
      </c>
      <c r="T91" s="25">
        <f ca="1">IFERROR(INDEX(Macro!$G$8:$G$225,MATCH($C91,_xlfn.ANCHORARRAY(Macro!$C$8),0)),NA())</f>
        <v>4.3503214782551387</v>
      </c>
      <c r="U91" s="25">
        <f ca="1">IFERROR(INDEX(Socioeconomic!$G$8:$G$225,MATCH($C91,_xlfn.ANCHORARRAY(Socioeconomic!$C$8),0)),NA())</f>
        <v>9.9283144879394563</v>
      </c>
      <c r="V91" s="25">
        <f ca="1">IFERROR(INDEX('Natural Hazard'!$G$8:$G$225,MATCH($C91,_xlfn.ANCHORARRAY('Natural Hazard'!$C$8),0)),NA())</f>
        <v>9.4868329805051381</v>
      </c>
      <c r="W91" s="25">
        <f ca="1">IFERROR(INDEX(Conflict!$G$8:$G$225,MATCH($C91,_xlfn.ANCHORARRAY(Conflict!$C$8),0)),NA())</f>
        <v>8.9430131002226592</v>
      </c>
      <c r="X91" s="50"/>
      <c r="Y91" s="25">
        <f ca="1">IFERROR(INDEX(Health!$H$8:$H$225,MATCH($C91,_xlfn.ANCHORARRAY(Health!$C$8),0)),NA())</f>
        <v>7.3119533527696801</v>
      </c>
      <c r="Z91" s="25">
        <f ca="1">IFERROR(INDEX(Food!$H$8:$H$225,MATCH($C91,_xlfn.ANCHORARRAY(Food!$C$8),0)),NA())</f>
        <v>10</v>
      </c>
      <c r="AA91" s="25">
        <f ca="1">IFERROR(INDEX(Macro!$H$8:$H$225,MATCH($C91,_xlfn.ANCHORARRAY(Macro!$C$8),0)),NA())</f>
        <v>7.28273464658169</v>
      </c>
      <c r="AB91" s="25">
        <f ca="1">IFERROR(INDEX(Socioeconomic!$H$8:$H$225,MATCH($C91,_xlfn.ANCHORARRAY(Socioeconomic!$C$8),0)),NA())</f>
        <v>9.8571428571428505</v>
      </c>
      <c r="AC91" s="25">
        <f ca="1">IFERROR(INDEX('Natural Hazard'!$H$8:$H$225,MATCH($C91,_xlfn.ANCHORARRAY('Natural Hazard'!$C$8),0)),NA())</f>
        <v>9</v>
      </c>
      <c r="AD91" s="25">
        <f ca="1">IFERROR(INDEX(Conflict!$H$8:$H$225,MATCH($C91,_xlfn.ANCHORARRAY(Conflict!$C$8),0)),NA())</f>
        <v>10</v>
      </c>
      <c r="AE91" s="50"/>
      <c r="AF91" s="25">
        <f ca="1">IFERROR(INDEX(Health!$I$8:$I$225,MATCH($C91,_xlfn.ANCHORARRAY(Health!$C$8),0)),NA())</f>
        <v>10</v>
      </c>
      <c r="AG91" s="25">
        <f ca="1">IFERROR(INDEX(Food!$I$8:$I$225,MATCH($C91,_xlfn.ANCHORARRAY(Food!$C$8),0)),NA())</f>
        <v>10</v>
      </c>
      <c r="AH91" s="25">
        <f ca="1">IFERROR(INDEX(Macro!$I$8:$I$225,MATCH($C91,_xlfn.ANCHORARRAY(Macro!$C$8),0)),NA())</f>
        <v>2.5986525505293501</v>
      </c>
      <c r="AI91" s="25">
        <f ca="1">IFERROR(INDEX(Socioeconomic!$I$8:$I$225,MATCH($C91,_xlfn.ANCHORARRAY(Socioeconomic!$C$8),0)),NA())</f>
        <v>10</v>
      </c>
      <c r="AJ91" s="25">
        <f ca="1">IFERROR(INDEX('Natural Hazard'!$I$8:$I$225,MATCH($C91,_xlfn.ANCHORARRAY('Natural Hazard'!$C$8),0)),NA())</f>
        <v>10</v>
      </c>
      <c r="AK91" s="25">
        <f ca="1">IFERROR(INDEX(Conflict!$I$8:$I$225,MATCH($C91,_xlfn.ANCHORARRAY(Conflict!$C$8),0)),NA())</f>
        <v>7.9977483310754103</v>
      </c>
      <c r="AL91" s="49"/>
      <c r="AM91" s="25">
        <f>IFERROR(INDEX('Data Reliability'!$G$6:$G$409,MATCH($C91,'Data Reliability'!$E$6:$E$409,0)),NA())</f>
        <v>8.3333333333333301E-2</v>
      </c>
      <c r="AN91" s="25">
        <f>IFERROR(INDEX('Data Reliability'!$H$6:$H$409,MATCH($C91,'Data Reliability'!$E$6:$E$409,0)),NA())</f>
        <v>0.30833333333333302</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v>
      </c>
      <c r="H92" s="23">
        <f t="shared" ca="1" si="6"/>
        <v>0</v>
      </c>
      <c r="I92" s="116" t="str">
        <f t="shared" si="7"/>
        <v>!</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v>
      </c>
      <c r="N92" s="23">
        <f t="shared" ca="1" si="10"/>
        <v>0</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3.8588685975569796</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4.8348783314020798</v>
      </c>
      <c r="AB92" s="25">
        <f ca="1">IFERROR(INDEX(Socioeconomic!$H$8:$H$225,MATCH($C92,_xlfn.ANCHORARRAY(Socioeconomic!$C$8),0)),NA())</f>
        <v>1.71428571428571</v>
      </c>
      <c r="AC92" s="25">
        <f ca="1">IFERROR(INDEX('Natural Hazard'!$H$8:$H$225,MATCH($C92,_xlfn.ANCHORARRAY('Natural Hazard'!$C$8),0)),NA())</f>
        <v>3.3333333333333299</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3.0798845043310799</v>
      </c>
      <c r="AI92" s="25">
        <f ca="1">IFERROR(INDEX(Socioeconomic!$I$8:$I$225,MATCH($C92,_xlfn.ANCHORARRAY(Socioeconomic!$C$8),0)),NA())</f>
        <v>0</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8.3333333333333301E-2</v>
      </c>
      <c r="AN92" s="25">
        <f>IFERROR(INDEX('Data Reliability'!$H$6:$H$409,MATCH($C92,'Data Reliability'!$E$6:$E$409,0)),NA())</f>
        <v>0.625</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0.5</v>
      </c>
      <c r="H93" s="23">
        <f t="shared" ca="1" si="6"/>
        <v>0.5</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1.5</v>
      </c>
      <c r="K93" s="23">
        <f t="shared" ca="1" si="8"/>
        <v>1.5</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1.5</v>
      </c>
      <c r="N93" s="23">
        <f t="shared" ca="1" si="10"/>
        <v>1.5</v>
      </c>
      <c r="O93" s="116" t="str">
        <f t="shared" si="11"/>
        <v>!</v>
      </c>
      <c r="P93" s="24"/>
      <c r="Q93" s="49"/>
      <c r="R93" s="25">
        <f ca="1">IFERROR(INDEX(Health!$G$8:$G$225,MATCH($C93,_xlfn.ANCHORARRAY(Health!$C$8),0)),NA())</f>
        <v>0</v>
      </c>
      <c r="S93" s="25">
        <f ca="1">IFERROR(INDEX(Food!$G$8:$G$225,MATCH($C93,_xlfn.ANCHORARRAY(Food!$C$8),0)),NA())</f>
        <v>0</v>
      </c>
      <c r="T93" s="25">
        <f ca="1">IFERROR(INDEX(Macro!$G$8:$G$225,MATCH($C93,_xlfn.ANCHORARRAY(Macro!$C$8),0)),NA())</f>
        <v>6.9</v>
      </c>
      <c r="U93" s="25">
        <f ca="1">IFERROR(INDEX(Socioeconomic!$G$8:$G$225,MATCH($C93,_xlfn.ANCHORARRAY(Socioeconomic!$C$8),0)),NA())</f>
        <v>0</v>
      </c>
      <c r="V93" s="25">
        <f ca="1">IFERROR(INDEX('Natural Hazard'!$G$8:$G$225,MATCH($C93,_xlfn.ANCHORARRAY('Natural Hazard'!$C$8),0)),NA())</f>
        <v>0</v>
      </c>
      <c r="W93" s="25">
        <f ca="1">IFERROR(INDEX(Conflict!$G$8:$G$225,MATCH($C93,_xlfn.ANCHORARRAY(Conflict!$C$8),0)),NA())</f>
        <v>2.9022409088794436</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7</v>
      </c>
      <c r="AB93" s="25">
        <f ca="1">IFERROR(INDEX(Socioeconomic!$H$8:$H$225,MATCH($C93,_xlfn.ANCHORARRAY(Socioeconomic!$C$8),0)),NA())</f>
        <v>4.71428571428571</v>
      </c>
      <c r="AC93" s="25">
        <f ca="1">IFERROR(INDEX('Natural Hazard'!$H$8:$H$225,MATCH($C93,_xlfn.ANCHORARRAY('Natural Hazard'!$C$8),0)),NA())</f>
        <v>10</v>
      </c>
      <c r="AD93" s="25">
        <f ca="1">IFERROR(INDEX(Conflict!$H$8:$H$225,MATCH($C93,_xlfn.ANCHORARRAY(Conflict!$C$8),0)),NA())</f>
        <v>0.84230022931733795</v>
      </c>
      <c r="AE93" s="50"/>
      <c r="AF93" s="25">
        <f ca="1">IFERROR(INDEX(Health!$I$8:$I$225,MATCH($C93,_xlfn.ANCHORARRAY(Health!$C$8),0)),NA())</f>
        <v>0</v>
      </c>
      <c r="AG93" s="25" t="e">
        <f ca="1">IFERROR(INDEX(Food!$I$8:$I$225,MATCH($C93,_xlfn.ANCHORARRAY(Food!$C$8),0)),NA())</f>
        <v>#N/A</v>
      </c>
      <c r="AH93" s="25">
        <f ca="1">IFERROR(INDEX(Macro!$I$8:$I$225,MATCH($C93,_xlfn.ANCHORARRAY(Macro!$C$8),0)),NA())</f>
        <v>7</v>
      </c>
      <c r="AI93" s="25">
        <f ca="1">IFERROR(INDEX(Socioeconomic!$I$8:$I$225,MATCH($C93,_xlfn.ANCHORARRAY(Socioeconomic!$C$8),0)),NA())</f>
        <v>0</v>
      </c>
      <c r="AJ93" s="25">
        <f ca="1">IFERROR(INDEX('Natural Hazard'!$I$8:$I$225,MATCH($C93,_xlfn.ANCHORARRAY('Natural Hazard'!$C$8),0)),NA())</f>
        <v>0</v>
      </c>
      <c r="AK93" s="25">
        <f ca="1">IFERROR(INDEX(Conflict!$I$8:$I$225,MATCH($C93,_xlfn.ANCHORARRAY(Conflict!$C$8),0)),NA())</f>
        <v>10</v>
      </c>
      <c r="AL93" s="49"/>
      <c r="AM93" s="25">
        <f>IFERROR(INDEX('Data Reliability'!$G$6:$G$409,MATCH($C93,'Data Reliability'!$E$6:$E$409,0)),NA())</f>
        <v>0</v>
      </c>
      <c r="AN93" s="25">
        <f>IFERROR(INDEX('Data Reliability'!$H$6:$H$409,MATCH($C93,'Data Reliability'!$E$6:$E$409,0)),NA())</f>
        <v>0.4</v>
      </c>
    </row>
    <row r="94" spans="2:40" x14ac:dyDescent="0.2">
      <c r="B94" s="28" t="s">
        <v>740</v>
      </c>
      <c r="C94" s="28" t="s">
        <v>706</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t="e">
        <f ca="1">IFERROR(INDEX(Food!$G$8:$G$225,MATCH($C94,_xlfn.ANCHORARRAY(Food!$C$8),0)),NA())</f>
        <v>#N/A</v>
      </c>
      <c r="T94" s="25" t="e">
        <f ca="1">IFERROR(INDEX(Macro!$G$8:$G$225,MATCH($C94,_xlfn.ANCHORARRAY(Macro!$C$8),0)),NA())</f>
        <v>#N/A</v>
      </c>
      <c r="U94" s="25" t="e">
        <f ca="1">IFERROR(INDEX(Socioeconomic!$G$8:$G$225,MATCH($C94,_xlfn.ANCHORARRAY(Socioeconomic!$C$8),0)),NA())</f>
        <v>#N/A</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f ca="1">IFERROR(INDEX(Conflict!$H$8:$H$225,MATCH($C94,_xlfn.ANCHORARRAY(Conflict!$C$8),0)),NA())</f>
        <v>0</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0.91666666666666696</v>
      </c>
      <c r="AN94" s="25">
        <f>IFERROR(INDEX('Data Reliability'!$H$6:$H$409,MATCH($C94,'Data Reliability'!$E$6:$E$409,0)),NA())</f>
        <v>0.81666666666666698</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1</v>
      </c>
      <c r="H95" s="23">
        <f t="shared" ca="1" si="6"/>
        <v>1</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1.5</v>
      </c>
      <c r="K95" s="23">
        <f t="shared" ca="1" si="8"/>
        <v>1.5</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1</v>
      </c>
      <c r="N95" s="23">
        <f t="shared" ca="1" si="10"/>
        <v>1</v>
      </c>
      <c r="O95" s="116" t="str">
        <f t="shared" si="11"/>
        <v>!</v>
      </c>
      <c r="P95" s="24"/>
      <c r="Q95" s="49"/>
      <c r="R95" s="25">
        <f ca="1">IFERROR(INDEX(Health!$G$8:$G$225,MATCH($C95,_xlfn.ANCHORARRAY(Health!$C$8),0)),NA())</f>
        <v>5.0869982327899574</v>
      </c>
      <c r="S95" s="25">
        <f ca="1">IFERROR(INDEX(Food!$G$8:$G$225,MATCH($C95,_xlfn.ANCHORARRAY(Food!$C$8),0)),NA())</f>
        <v>0</v>
      </c>
      <c r="T95" s="25">
        <f ca="1">IFERROR(INDEX(Macro!$G$8:$G$225,MATCH($C95,_xlfn.ANCHORARRAY(Macro!$C$8),0)),NA())</f>
        <v>6.9</v>
      </c>
      <c r="U95" s="25">
        <f ca="1">IFERROR(INDEX(Socioeconomic!$G$8:$G$225,MATCH($C95,_xlfn.ANCHORARRAY(Socioeconomic!$C$8),0)),NA())</f>
        <v>0</v>
      </c>
      <c r="V95" s="25">
        <f ca="1">IFERROR(INDEX('Natural Hazard'!$G$8:$G$225,MATCH($C95,_xlfn.ANCHORARRAY('Natural Hazard'!$C$8),0)),NA())</f>
        <v>0</v>
      </c>
      <c r="W95" s="25">
        <f ca="1">IFERROR(INDEX(Conflict!$G$8:$G$225,MATCH($C95,_xlfn.ANCHORARRAY(Conflict!$C$8),0)),NA())</f>
        <v>3.1147852988778268</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7</v>
      </c>
      <c r="AB95" s="25">
        <f ca="1">IFERROR(INDEX(Socioeconomic!$H$8:$H$225,MATCH($C95,_xlfn.ANCHORARRAY(Socioeconomic!$C$8),0)),NA())</f>
        <v>6.1428571428571397</v>
      </c>
      <c r="AC95" s="25">
        <f ca="1">IFERROR(INDEX('Natural Hazard'!$H$8:$H$225,MATCH($C95,_xlfn.ANCHORARRAY('Natural Hazard'!$C$8),0)),NA())</f>
        <v>10</v>
      </c>
      <c r="AD95" s="25">
        <f ca="1">IFERROR(INDEX(Conflict!$H$8:$H$225,MATCH($C95,_xlfn.ANCHORARRAY(Conflict!$C$8),0)),NA())</f>
        <v>2.71652848826953</v>
      </c>
      <c r="AE95" s="50"/>
      <c r="AF95" s="25">
        <f ca="1">IFERROR(INDEX(Health!$I$8:$I$225,MATCH($C95,_xlfn.ANCHORARRAY(Health!$C$8),0)),NA())</f>
        <v>7</v>
      </c>
      <c r="AG95" s="25" t="e">
        <f ca="1">IFERROR(INDEX(Food!$I$8:$I$225,MATCH($C95,_xlfn.ANCHORARRAY(Food!$C$8),0)),NA())</f>
        <v>#N/A</v>
      </c>
      <c r="AH95" s="25">
        <f ca="1">IFERROR(INDEX(Macro!$I$8:$I$225,MATCH($C95,_xlfn.ANCHORARRAY(Macro!$C$8),0)),NA())</f>
        <v>7</v>
      </c>
      <c r="AI95" s="25">
        <f ca="1">IFERROR(INDEX(Socioeconomic!$I$8:$I$225,MATCH($C95,_xlfn.ANCHORARRAY(Socioeconomic!$C$8),0)),NA())</f>
        <v>0</v>
      </c>
      <c r="AJ95" s="25">
        <f ca="1">IFERROR(INDEX('Natural Hazard'!$I$8:$I$225,MATCH($C95,_xlfn.ANCHORARRAY('Natural Hazard'!$C$8),0)),NA())</f>
        <v>0</v>
      </c>
      <c r="AK95" s="25">
        <f ca="1">IFERROR(INDEX(Conflict!$I$8:$I$225,MATCH($C95,_xlfn.ANCHORARRAY(Conflict!$C$8),0)),NA())</f>
        <v>3.5714285714285601</v>
      </c>
      <c r="AL95" s="49"/>
      <c r="AM95" s="25">
        <f>IFERROR(INDEX('Data Reliability'!$G$6:$G$409,MATCH($C95,'Data Reliability'!$E$6:$E$409,0)),NA())</f>
        <v>0</v>
      </c>
      <c r="AN95" s="25">
        <f>IFERROR(INDEX('Data Reliability'!$H$6:$H$409,MATCH($C95,'Data Reliability'!$E$6:$E$409,0)),NA())</f>
        <v>0.4</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2.4221461294639997</v>
      </c>
      <c r="U96" s="25">
        <f ca="1">IFERROR(INDEX(Socioeconomic!$G$8:$G$225,MATCH($C96,_xlfn.ANCHORARRAY(Socioeconomic!$C$8),0)),NA())</f>
        <v>0</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0.96755504055619901</v>
      </c>
      <c r="AB96" s="25">
        <f ca="1">IFERROR(INDEX(Socioeconomic!$H$8:$H$225,MATCH($C96,_xlfn.ANCHORARRAY(Socioeconomic!$C$8),0)),NA())</f>
        <v>0.42857142857142799</v>
      </c>
      <c r="AC96" s="25">
        <f ca="1">IFERROR(INDEX('Natural Hazard'!$H$8:$H$225,MATCH($C96,_xlfn.ANCHORARRAY('Natural Hazard'!$C$8),0)),NA())</f>
        <v>2</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6.06352261790183</v>
      </c>
      <c r="AI96" s="25" t="e">
        <f ca="1">IFERROR(INDEX(Socioeconomic!$I$8:$I$225,MATCH($C96,_xlfn.ANCHORARRAY(Socioeconomic!$C$8),0)),NA())</f>
        <v>#N/A</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8.3333333333333301E-2</v>
      </c>
      <c r="AN96" s="25">
        <f>IFERROR(INDEX('Data Reliability'!$H$6:$H$409,MATCH($C96,'Data Reliability'!$E$6:$E$409,0)),NA())</f>
        <v>0.66666666666666696</v>
      </c>
    </row>
    <row r="97" spans="2:40" x14ac:dyDescent="0.2">
      <c r="B97" s="28" t="s">
        <v>741</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0.5</v>
      </c>
      <c r="H97" s="23">
        <f t="shared" ca="1" si="6"/>
        <v>0.5</v>
      </c>
      <c r="I97" s="116" t="str">
        <f t="shared" si="7"/>
        <v>!</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0</v>
      </c>
      <c r="N97" s="23">
        <f t="shared" ca="1" si="10"/>
        <v>0</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6.9324648066029386</v>
      </c>
      <c r="U97" s="25">
        <f ca="1">IFERROR(INDEX(Socioeconomic!$G$8:$G$225,MATCH($C97,_xlfn.ANCHORARRAY(Socioeconomic!$C$8),0)),NA())</f>
        <v>0</v>
      </c>
      <c r="V97" s="25">
        <f ca="1">IFERROR(INDEX('Natural Hazard'!$G$8:$G$225,MATCH($C97,_xlfn.ANCHORARRAY('Natural Hazard'!$C$8),0)),NA())</f>
        <v>0</v>
      </c>
      <c r="W97" s="25">
        <f ca="1">IFERROR(INDEX(Conflict!$G$8:$G$225,MATCH($C97,_xlfn.ANCHORARRAY(Conflict!$C$8),0)),NA())</f>
        <v>0</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9.0787949015063703</v>
      </c>
      <c r="AB97" s="25">
        <f ca="1">IFERROR(INDEX(Socioeconomic!$H$8:$H$225,MATCH($C97,_xlfn.ANCHORARRAY(Socioeconomic!$C$8),0)),NA())</f>
        <v>3.71428571428571</v>
      </c>
      <c r="AC97" s="25">
        <f ca="1">IFERROR(INDEX('Natural Hazard'!$H$8:$H$225,MATCH($C97,_xlfn.ANCHORARRAY('Natural Hazard'!$C$8),0)),NA())</f>
        <v>9.3333333333333304</v>
      </c>
      <c r="AD97" s="25">
        <f ca="1">IFERROR(INDEX(Conflict!$H$8:$H$225,MATCH($C97,_xlfn.ANCHORARRAY(Conflict!$C$8),0)),NA())</f>
        <v>5.2081495854647999</v>
      </c>
      <c r="AE97" s="50"/>
      <c r="AF97" s="25">
        <f ca="1">IFERROR(INDEX(Health!$I$8:$I$225,MATCH($C97,_xlfn.ANCHORARRAY(Health!$C$8),0)),NA())</f>
        <v>0</v>
      </c>
      <c r="AG97" s="25" t="e">
        <f ca="1">IFERROR(INDEX(Food!$I$8:$I$225,MATCH($C97,_xlfn.ANCHORARRAY(Food!$C$8),0)),NA())</f>
        <v>#N/A</v>
      </c>
      <c r="AH97" s="25">
        <f ca="1">IFERROR(INDEX(Macro!$I$8:$I$225,MATCH($C97,_xlfn.ANCHORARRAY(Macro!$C$8),0)),NA())</f>
        <v>5.29355149181906</v>
      </c>
      <c r="AI97" s="25" t="e">
        <f ca="1">IFERROR(INDEX(Socioeconomic!$I$8:$I$225,MATCH($C97,_xlfn.ANCHORARRAY(Socioeconomic!$C$8),0)),NA())</f>
        <v>#N/A</v>
      </c>
      <c r="AJ97" s="25">
        <f ca="1">IFERROR(INDEX('Natural Hazard'!$I$8:$I$225,MATCH($C97,_xlfn.ANCHORARRAY('Natural Hazard'!$C$8),0)),NA())</f>
        <v>0</v>
      </c>
      <c r="AK97" s="25">
        <f ca="1">IFERROR(INDEX(Conflict!$I$8:$I$225,MATCH($C97,_xlfn.ANCHORARRAY(Conflict!$C$8),0)),NA())</f>
        <v>0</v>
      </c>
      <c r="AL97" s="49"/>
      <c r="AM97" s="25">
        <f>IFERROR(INDEX('Data Reliability'!$G$6:$G$409,MATCH($C97,'Data Reliability'!$E$6:$E$409,0)),NA())</f>
        <v>0.16666666666666699</v>
      </c>
      <c r="AN97" s="25">
        <f>IFERROR(INDEX('Data Reliability'!$H$6:$H$409,MATCH($C97,'Data Reliability'!$E$6:$E$409,0)),NA())</f>
        <v>0.6</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1.5</v>
      </c>
      <c r="H98" s="23">
        <f t="shared" ca="1" si="6"/>
        <v>1.5</v>
      </c>
      <c r="I98" s="116" t="str">
        <f t="shared" si="7"/>
        <v>!</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0.5</v>
      </c>
      <c r="N98" s="23">
        <f t="shared" ca="1" si="10"/>
        <v>0.5</v>
      </c>
      <c r="O98" s="116" t="str">
        <f t="shared" si="11"/>
        <v>!</v>
      </c>
      <c r="P98" s="24"/>
      <c r="Q98" s="49"/>
      <c r="R98" s="25">
        <f ca="1">IFERROR(INDEX(Health!$G$8:$G$225,MATCH($C98,_xlfn.ANCHORARRAY(Health!$C$8),0)),NA())</f>
        <v>0</v>
      </c>
      <c r="S98" s="25">
        <f ca="1">IFERROR(INDEX(Food!$G$8:$G$225,MATCH($C98,_xlfn.ANCHORARRAY(Food!$C$8),0)),NA())</f>
        <v>5.4355730650460901</v>
      </c>
      <c r="T98" s="25">
        <f ca="1">IFERROR(INDEX(Macro!$G$8:$G$225,MATCH($C98,_xlfn.ANCHORARRAY(Macro!$C$8),0)),NA())</f>
        <v>5.6806570587704348</v>
      </c>
      <c r="U98" s="25">
        <f ca="1">IFERROR(INDEX(Socioeconomic!$G$8:$G$225,MATCH($C98,_xlfn.ANCHORARRAY(Socioeconomic!$C$8),0)),NA())</f>
        <v>6.2449979983983974</v>
      </c>
      <c r="V98" s="25">
        <f ca="1">IFERROR(INDEX('Natural Hazard'!$G$8:$G$225,MATCH($C98,_xlfn.ANCHORARRAY('Natural Hazard'!$C$8),0)),NA())</f>
        <v>0</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5.5880648899188898</v>
      </c>
      <c r="AB98" s="25">
        <f ca="1">IFERROR(INDEX(Socioeconomic!$H$8:$H$225,MATCH($C98,_xlfn.ANCHORARRAY(Socioeconomic!$C$8),0)),NA())</f>
        <v>5.5714285714285703</v>
      </c>
      <c r="AC98" s="25">
        <f ca="1">IFERROR(INDEX('Natural Hazard'!$H$8:$H$225,MATCH($C98,_xlfn.ANCHORARRAY('Natural Hazard'!$C$8),0)),NA())</f>
        <v>7.6666666666666599</v>
      </c>
      <c r="AD98" s="25">
        <f ca="1">IFERROR(INDEX(Conflict!$H$8:$H$225,MATCH($C98,_xlfn.ANCHORARRAY(Conflict!$C$8),0)),NA())</f>
        <v>10</v>
      </c>
      <c r="AE98" s="50"/>
      <c r="AF98" s="25">
        <f ca="1">IFERROR(INDEX(Health!$I$8:$I$225,MATCH($C98,_xlfn.ANCHORARRAY(Health!$C$8),0)),NA())</f>
        <v>0</v>
      </c>
      <c r="AG98" s="25">
        <f ca="1">IFERROR(INDEX(Food!$I$8:$I$225,MATCH($C98,_xlfn.ANCHORARRAY(Food!$C$8),0)),NA())</f>
        <v>5</v>
      </c>
      <c r="AH98" s="25">
        <f ca="1">IFERROR(INDEX(Macro!$I$8:$I$225,MATCH($C98,_xlfn.ANCHORARRAY(Macro!$C$8),0)),NA())</f>
        <v>5.7747834456207903</v>
      </c>
      <c r="AI98" s="25">
        <f ca="1">IFERROR(INDEX(Socioeconomic!$I$8:$I$225,MATCH($C98,_xlfn.ANCHORARRAY(Socioeconomic!$C$8),0)),NA())</f>
        <v>7</v>
      </c>
      <c r="AJ98" s="25">
        <f ca="1">IFERROR(INDEX('Natural Hazard'!$I$8:$I$225,MATCH($C98,_xlfn.ANCHORARRAY('Natural Hazard'!$C$8),0)),NA())</f>
        <v>0</v>
      </c>
      <c r="AK98" s="25">
        <f ca="1">IFERROR(INDEX(Conflict!$I$8:$I$225,MATCH($C98,_xlfn.ANCHORARRAY(Conflict!$C$8),0)),NA())</f>
        <v>0</v>
      </c>
      <c r="AL98" s="49"/>
      <c r="AM98" s="25">
        <f>IFERROR(INDEX('Data Reliability'!$G$6:$G$409,MATCH($C98,'Data Reliability'!$E$6:$E$409,0)),NA())</f>
        <v>0.16666666666666699</v>
      </c>
      <c r="AN98" s="25">
        <f>IFERROR(INDEX('Data Reliability'!$H$6:$H$409,MATCH($C98,'Data Reliability'!$E$6:$E$409,0)),NA())</f>
        <v>0.50277777777777799</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0.5</v>
      </c>
      <c r="N99" s="23">
        <f t="shared" ca="1" si="10"/>
        <v>0.5</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2.399943232917408</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2.7201622247972201</v>
      </c>
      <c r="AB99" s="25">
        <f ca="1">IFERROR(INDEX(Socioeconomic!$H$8:$H$225,MATCH($C99,_xlfn.ANCHORARRAY(Socioeconomic!$C$8),0)),NA())</f>
        <v>0.28571428571428598</v>
      </c>
      <c r="AC99" s="25">
        <f ca="1">IFERROR(INDEX('Natural Hazard'!$H$8:$H$225,MATCH($C99,_xlfn.ANCHORARRAY('Natural Hazard'!$C$8),0)),NA())</f>
        <v>2.5</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2.1174205967276198</v>
      </c>
      <c r="AI99" s="25" t="e">
        <f ca="1">IFERROR(INDEX(Socioeconomic!$I$8:$I$225,MATCH($C99,_xlfn.ANCHORARRAY(Socioeconomic!$C$8),0)),NA())</f>
        <v>#N/A</v>
      </c>
      <c r="AJ99" s="25">
        <f ca="1">IFERROR(INDEX('Natural Hazard'!$I$8:$I$225,MATCH($C99,_xlfn.ANCHORARRAY('Natural Hazard'!$C$8),0)),NA())</f>
        <v>0</v>
      </c>
      <c r="AK99" s="25">
        <f ca="1">IFERROR(INDEX(Conflict!$I$8:$I$225,MATCH($C99,_xlfn.ANCHORARRAY(Conflict!$C$8),0)),NA())</f>
        <v>7</v>
      </c>
      <c r="AL99" s="49"/>
      <c r="AM99" s="25">
        <f>IFERROR(INDEX('Data Reliability'!$G$6:$G$409,MATCH($C99,'Data Reliability'!$E$6:$E$409,0)),NA())</f>
        <v>0.16666666666666699</v>
      </c>
      <c r="AN99" s="25">
        <f>IFERROR(INDEX('Data Reliability'!$H$6:$H$409,MATCH($C99,'Data Reliability'!$E$6:$E$409,0)),NA())</f>
        <v>0.63333333333333297</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v>
      </c>
      <c r="H100" s="23">
        <f t="shared" ca="1" si="6"/>
        <v>0</v>
      </c>
      <c r="I100" s="116" t="str">
        <f t="shared" si="7"/>
        <v>!</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1.5</v>
      </c>
      <c r="N100" s="23">
        <f t="shared" ca="1" si="10"/>
        <v>1.5</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2.0088160271221209</v>
      </c>
      <c r="U100" s="25">
        <f ca="1">IFERROR(INDEX(Socioeconomic!$G$8:$G$225,MATCH($C100,_xlfn.ANCHORARRAY(Socioeconomic!$C$8),0)),NA())</f>
        <v>0</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0.57647740440324302</v>
      </c>
      <c r="AB100" s="25">
        <f ca="1">IFERROR(INDEX(Socioeconomic!$H$8:$H$225,MATCH($C100,_xlfn.ANCHORARRAY(Socioeconomic!$C$8),0)),NA())</f>
        <v>0.85714285714285499</v>
      </c>
      <c r="AC100" s="25">
        <f ca="1">IFERROR(INDEX('Natural Hazard'!$H$8:$H$225,MATCH($C100,_xlfn.ANCHORARRAY('Natural Hazard'!$C$8),0)),NA())</f>
        <v>4.1666666666666599</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7</v>
      </c>
      <c r="AI100" s="25" t="e">
        <f ca="1">IFERROR(INDEX(Socioeconomic!$I$8:$I$225,MATCH($C100,_xlfn.ANCHORARRAY(Socioeconomic!$C$8),0)),NA())</f>
        <v>#N/A</v>
      </c>
      <c r="AJ100" s="25">
        <f ca="1">IFERROR(INDEX('Natural Hazard'!$I$8:$I$225,MATCH($C100,_xlfn.ANCHORARRAY('Natural Hazard'!$C$8),0)),NA())</f>
        <v>0</v>
      </c>
      <c r="AK100" s="25">
        <f ca="1">IFERROR(INDEX(Conflict!$I$8:$I$225,MATCH($C100,_xlfn.ANCHORARRAY(Conflict!$C$8),0)),NA())</f>
        <v>10</v>
      </c>
      <c r="AL100" s="49"/>
      <c r="AM100" s="25">
        <f>IFERROR(INDEX('Data Reliability'!$G$6:$G$409,MATCH($C100,'Data Reliability'!$E$6:$E$409,0)),NA())</f>
        <v>8.3333333333333301E-2</v>
      </c>
      <c r="AN100" s="25">
        <f>IFERROR(INDEX('Data Reliability'!$H$6:$H$409,MATCH($C100,'Data Reliability'!$E$6:$E$409,0)),NA())</f>
        <v>0.6</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0</v>
      </c>
      <c r="H101" s="23">
        <f t="shared" ca="1" si="6"/>
        <v>0</v>
      </c>
      <c r="I101" s="116" t="str">
        <f t="shared" si="7"/>
        <v>!</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v>
      </c>
      <c r="K101" s="23">
        <f t="shared" ca="1" si="8"/>
        <v>0</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0</v>
      </c>
      <c r="N101" s="23">
        <f t="shared" ca="1" si="10"/>
        <v>0</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1.9903218323428689</v>
      </c>
      <c r="U101" s="25">
        <f ca="1">IFERROR(INDEX(Socioeconomic!$G$8:$G$225,MATCH($C101,_xlfn.ANCHORARRAY(Socioeconomic!$C$8),0)),NA())</f>
        <v>0</v>
      </c>
      <c r="V101" s="25">
        <f ca="1">IFERROR(INDEX('Natural Hazard'!$G$8:$G$225,MATCH($C101,_xlfn.ANCHORARRAY('Natural Hazard'!$C$8),0)),NA())</f>
        <v>0</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1.11239860950173</v>
      </c>
      <c r="AB101" s="25">
        <f ca="1">IFERROR(INDEX(Socioeconomic!$H$8:$H$225,MATCH($C101,_xlfn.ANCHORARRAY(Socioeconomic!$C$8),0)),NA())</f>
        <v>0.71428571428571297</v>
      </c>
      <c r="AC101" s="25">
        <f ca="1">IFERROR(INDEX('Natural Hazard'!$H$8:$H$225,MATCH($C101,_xlfn.ANCHORARRAY('Natural Hazard'!$C$8),0)),NA())</f>
        <v>6.6666666666666599</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3.5611164581328199</v>
      </c>
      <c r="AI101" s="25" t="e">
        <f ca="1">IFERROR(INDEX(Socioeconomic!$I$8:$I$225,MATCH($C101,_xlfn.ANCHORARRAY(Socioeconomic!$C$8),0)),NA())</f>
        <v>#N/A</v>
      </c>
      <c r="AJ101" s="25">
        <f ca="1">IFERROR(INDEX('Natural Hazard'!$I$8:$I$225,MATCH($C101,_xlfn.ANCHORARRAY('Natural Hazard'!$C$8),0)),NA())</f>
        <v>0</v>
      </c>
      <c r="AK101" s="25">
        <f ca="1">IFERROR(INDEX(Conflict!$I$8:$I$225,MATCH($C101,_xlfn.ANCHORARRAY(Conflict!$C$8),0)),NA())</f>
        <v>1.78571428571427</v>
      </c>
      <c r="AL101" s="49"/>
      <c r="AM101" s="25">
        <f>IFERROR(INDEX('Data Reliability'!$G$6:$G$409,MATCH($C101,'Data Reliability'!$E$6:$E$409,0)),NA())</f>
        <v>8.3333333333333301E-2</v>
      </c>
      <c r="AN101" s="25">
        <f>IFERROR(INDEX('Data Reliability'!$H$6:$H$409,MATCH($C101,'Data Reliability'!$E$6:$E$409,0)),NA())</f>
        <v>0.63333333333333297</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0</v>
      </c>
      <c r="H102" s="23">
        <f t="shared" ca="1" si="6"/>
        <v>0</v>
      </c>
      <c r="I102" s="116" t="str">
        <f t="shared" si="7"/>
        <v>!</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v>
      </c>
      <c r="K102" s="23">
        <f t="shared" ca="1" si="8"/>
        <v>0</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1</v>
      </c>
      <c r="N102" s="23">
        <f t="shared" ca="1" si="10"/>
        <v>1</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3.9941389514241501</v>
      </c>
      <c r="U102" s="25">
        <f ca="1">IFERROR(INDEX(Socioeconomic!$G$8:$G$225,MATCH($C102,_xlfn.ANCHORARRAY(Socioeconomic!$C$8),0)),NA())</f>
        <v>0</v>
      </c>
      <c r="V102" s="25">
        <f ca="1">IFERROR(INDEX('Natural Hazard'!$G$8:$G$225,MATCH($C102,_xlfn.ANCHORARRAY('Natural Hazard'!$C$8),0)),NA())</f>
        <v>0</v>
      </c>
      <c r="W102" s="25">
        <f ca="1">IFERROR(INDEX(Conflict!$G$8:$G$225,MATCH($C102,_xlfn.ANCHORARRAY(Conflict!$C$8),0)),NA())</f>
        <v>0.51438986253190977</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2.4739281575897998</v>
      </c>
      <c r="AB102" s="25">
        <f ca="1">IFERROR(INDEX(Socioeconomic!$H$8:$H$225,MATCH($C102,_xlfn.ANCHORARRAY(Socioeconomic!$C$8),0)),NA())</f>
        <v>5.2857142857142803</v>
      </c>
      <c r="AC102" s="25">
        <f ca="1">IFERROR(INDEX('Natural Hazard'!$H$8:$H$225,MATCH($C102,_xlfn.ANCHORARRAY('Natural Hazard'!$C$8),0)),NA())</f>
        <v>6.6666666666666599</v>
      </c>
      <c r="AD102" s="25">
        <f ca="1">IFERROR(INDEX(Conflict!$H$8:$H$225,MATCH($C102,_xlfn.ANCHORARRAY(Conflict!$C$8),0)),NA())</f>
        <v>2.64596930675597E-2</v>
      </c>
      <c r="AE102" s="50"/>
      <c r="AF102" s="25">
        <f ca="1">IFERROR(INDEX(Health!$I$8:$I$225,MATCH($C102,_xlfn.ANCHORARRAY(Health!$C$8),0)),NA())</f>
        <v>0</v>
      </c>
      <c r="AG102" s="25" t="e">
        <f ca="1">IFERROR(INDEX(Food!$I$8:$I$225,MATCH($C102,_xlfn.ANCHORARRAY(Food!$C$8),0)),NA())</f>
        <v>#N/A</v>
      </c>
      <c r="AH102" s="25">
        <f ca="1">IFERROR(INDEX(Macro!$I$8:$I$225,MATCH($C102,_xlfn.ANCHORARRAY(Macro!$C$8),0)),NA())</f>
        <v>6.4485081809432199</v>
      </c>
      <c r="AI102" s="25" t="e">
        <f ca="1">IFERROR(INDEX(Socioeconomic!$I$8:$I$225,MATCH($C102,_xlfn.ANCHORARRAY(Socioeconomic!$C$8),0)),NA())</f>
        <v>#N/A</v>
      </c>
      <c r="AJ102" s="25">
        <f ca="1">IFERROR(INDEX('Natural Hazard'!$I$8:$I$225,MATCH($C102,_xlfn.ANCHORARRAY('Natural Hazard'!$C$8),0)),NA())</f>
        <v>0</v>
      </c>
      <c r="AK102" s="25">
        <f ca="1">IFERROR(INDEX(Conflict!$I$8:$I$225,MATCH($C102,_xlfn.ANCHORARRAY(Conflict!$C$8),0)),NA())</f>
        <v>10</v>
      </c>
      <c r="AL102" s="49"/>
      <c r="AM102" s="25">
        <f>IFERROR(INDEX('Data Reliability'!$G$6:$G$409,MATCH($C102,'Data Reliability'!$E$6:$E$409,0)),NA())</f>
        <v>0.16666666666666699</v>
      </c>
      <c r="AN102" s="25">
        <f>IFERROR(INDEX('Data Reliability'!$H$6:$H$409,MATCH($C102,'Data Reliability'!$E$6:$E$409,0)),NA())</f>
        <v>0.6</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1</v>
      </c>
      <c r="H103" s="23">
        <f t="shared" ca="1" si="6"/>
        <v>1</v>
      </c>
      <c r="I103" s="116" t="str">
        <f t="shared" si="7"/>
        <v>!</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1</v>
      </c>
      <c r="N103" s="23">
        <f t="shared" ca="1" si="10"/>
        <v>1</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2.4128041982915356</v>
      </c>
      <c r="U103" s="25">
        <f ca="1">IFERROR(INDEX(Socioeconomic!$G$8:$G$225,MATCH($C103,_xlfn.ANCHORARRAY(Socioeconomic!$C$8),0)),NA())</f>
        <v>7.3678839761300665</v>
      </c>
      <c r="V103" s="25">
        <f ca="1">IFERROR(INDEX('Natural Hazard'!$G$8:$G$225,MATCH($C103,_xlfn.ANCHORARRAY('Natural Hazard'!$C$8),0)),NA())</f>
        <v>0</v>
      </c>
      <c r="W103" s="25">
        <f ca="1">IFERROR(INDEX(Conflict!$G$8:$G$225,MATCH($C103,_xlfn.ANCHORARRAY(Conflict!$C$8),0)),NA())</f>
        <v>0</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1.3441483198146</v>
      </c>
      <c r="AB103" s="25">
        <f ca="1">IFERROR(INDEX(Socioeconomic!$H$8:$H$225,MATCH($C103,_xlfn.ANCHORARRAY(Socioeconomic!$C$8),0)),NA())</f>
        <v>5.4285714285714199</v>
      </c>
      <c r="AC103" s="25">
        <f ca="1">IFERROR(INDEX('Natural Hazard'!$H$8:$H$225,MATCH($C103,_xlfn.ANCHORARRAY('Natural Hazard'!$C$8),0)),NA())</f>
        <v>3.8333333333333299</v>
      </c>
      <c r="AD103" s="25">
        <f ca="1">IFERROR(INDEX(Conflict!$H$8:$H$225,MATCH($C103,_xlfn.ANCHORARRAY(Conflict!$C$8),0)),NA())</f>
        <v>3.069324395837</v>
      </c>
      <c r="AE103" s="50"/>
      <c r="AF103" s="25">
        <f ca="1">IFERROR(INDEX(Health!$I$8:$I$225,MATCH($C103,_xlfn.ANCHORARRAY(Health!$C$8),0)),NA())</f>
        <v>0</v>
      </c>
      <c r="AG103" s="25" t="e">
        <f ca="1">IFERROR(INDEX(Food!$I$8:$I$225,MATCH($C103,_xlfn.ANCHORARRAY(Food!$C$8),0)),NA())</f>
        <v>#N/A</v>
      </c>
      <c r="AH103" s="25">
        <f ca="1">IFERROR(INDEX(Macro!$I$8:$I$225,MATCH($C103,_xlfn.ANCHORARRAY(Macro!$C$8),0)),NA())</f>
        <v>4.3310875842155898</v>
      </c>
      <c r="AI103" s="25">
        <f ca="1">IFERROR(INDEX(Socioeconomic!$I$8:$I$225,MATCH($C103,_xlfn.ANCHORARRAY(Socioeconomic!$C$8),0)),NA())</f>
        <v>10</v>
      </c>
      <c r="AJ103" s="25">
        <f ca="1">IFERROR(INDEX('Natural Hazard'!$I$8:$I$225,MATCH($C103,_xlfn.ANCHORARRAY('Natural Hazard'!$C$8),0)),NA())</f>
        <v>0</v>
      </c>
      <c r="AK103" s="25">
        <f ca="1">IFERROR(INDEX(Conflict!$I$8:$I$225,MATCH($C103,_xlfn.ANCHORARRAY(Conflict!$C$8),0)),NA())</f>
        <v>0</v>
      </c>
      <c r="AL103" s="49"/>
      <c r="AM103" s="25">
        <f>IFERROR(INDEX('Data Reliability'!$G$6:$G$409,MATCH($C103,'Data Reliability'!$E$6:$E$409,0)),NA())</f>
        <v>8.3333333333333301E-2</v>
      </c>
      <c r="AN103" s="25">
        <f>IFERROR(INDEX('Data Reliability'!$H$6:$H$409,MATCH($C103,'Data Reliability'!$E$6:$E$409,0)),NA())</f>
        <v>0.59166666666666701</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1</v>
      </c>
      <c r="H104" s="23">
        <f t="shared" ca="1" si="6"/>
        <v>1</v>
      </c>
      <c r="I104" s="116" t="str">
        <f t="shared" si="7"/>
        <v>!</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1</v>
      </c>
      <c r="N104" s="23">
        <f t="shared" ca="1" si="10"/>
        <v>1</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v>
      </c>
      <c r="V104" s="25">
        <f ca="1">IFERROR(INDEX('Natural Hazard'!$G$8:$G$225,MATCH($C104,_xlfn.ANCHORARRAY('Natural Hazard'!$C$8),0)),NA())</f>
        <v>10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5.4860442733397496</v>
      </c>
      <c r="AI104" s="25" t="e">
        <f ca="1">IFERROR(INDEX(Socioeconomic!$I$8:$I$225,MATCH($C104,_xlfn.ANCHORARRAY(Socioeconomic!$C$8),0)),NA())</f>
        <v>#N/A</v>
      </c>
      <c r="AJ104" s="25">
        <f ca="1">IFERROR(INDEX('Natural Hazard'!$I$8:$I$225,MATCH($C104,_xlfn.ANCHORARRAY('Natural Hazard'!$C$8),0)),NA())</f>
        <v>10</v>
      </c>
      <c r="AK104" s="25">
        <f ca="1">IFERROR(INDEX(Conflict!$I$8:$I$225,MATCH($C104,_xlfn.ANCHORARRAY(Conflict!$C$8),0)),NA())</f>
        <v>0</v>
      </c>
      <c r="AL104" s="49"/>
      <c r="AM104" s="25">
        <f>IFERROR(INDEX('Data Reliability'!$G$6:$G$409,MATCH($C104,'Data Reliability'!$E$6:$E$409,0)),NA())</f>
        <v>8.3333333333333301E-2</v>
      </c>
      <c r="AN104" s="25">
        <f>IFERROR(INDEX('Data Reliability'!$H$6:$H$409,MATCH($C104,'Data Reliability'!$E$6:$E$409,0)),NA())</f>
        <v>0.66666666666666696</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0</v>
      </c>
      <c r="H105" s="23">
        <f t="shared" ca="1" si="6"/>
        <v>0</v>
      </c>
      <c r="I105" s="116" t="str">
        <f t="shared" si="7"/>
        <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0</v>
      </c>
      <c r="N105" s="23">
        <f t="shared" ca="1" si="10"/>
        <v>0</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2.5903520298565534</v>
      </c>
      <c r="U105" s="25">
        <f ca="1">IFERROR(INDEX(Socioeconomic!$G$8:$G$225,MATCH($C105,_xlfn.ANCHORARRAY(Socioeconomic!$C$8),0)),NA())</f>
        <v>0</v>
      </c>
      <c r="V105" s="25">
        <f ca="1">IFERROR(INDEX('Natural Hazard'!$G$8:$G$225,MATCH($C105,_xlfn.ANCHORARRAY('Natural Hazard'!$C$8),0)),NA())</f>
        <v>0</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4.9797219003476201</v>
      </c>
      <c r="AB105" s="25">
        <f ca="1">IFERROR(INDEX(Socioeconomic!$H$8:$H$225,MATCH($C105,_xlfn.ANCHORARRAY(Socioeconomic!$C$8),0)),NA())</f>
        <v>1.4285714285714199</v>
      </c>
      <c r="AC105" s="25">
        <f ca="1">IFERROR(INDEX('Natural Hazard'!$H$8:$H$225,MATCH($C105,_xlfn.ANCHORARRAY('Natural Hazard'!$C$8),0)),NA())</f>
        <v>5</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1.3474494706448501</v>
      </c>
      <c r="AI105" s="25">
        <f ca="1">IFERROR(INDEX(Socioeconomic!$I$8:$I$225,MATCH($C105,_xlfn.ANCHORARRAY(Socioeconomic!$C$8),0)),NA())</f>
        <v>0</v>
      </c>
      <c r="AJ105" s="25">
        <f ca="1">IFERROR(INDEX('Natural Hazard'!$I$8:$I$225,MATCH($C105,_xlfn.ANCHORARRAY('Natural Hazard'!$C$8),0)),NA())</f>
        <v>0</v>
      </c>
      <c r="AK105" s="25">
        <f ca="1">IFERROR(INDEX(Conflict!$I$8:$I$225,MATCH($C105,_xlfn.ANCHORARRAY(Conflict!$C$8),0)),NA())</f>
        <v>0</v>
      </c>
      <c r="AL105" s="49"/>
      <c r="AM105" s="25">
        <f>IFERROR(INDEX('Data Reliability'!$G$6:$G$409,MATCH($C105,'Data Reliability'!$E$6:$E$409,0)),NA())</f>
        <v>8.3333333333333301E-2</v>
      </c>
      <c r="AN105" s="25">
        <f>IFERROR(INDEX('Data Reliability'!$H$6:$H$409,MATCH($C105,'Data Reliability'!$E$6:$E$409,0)),NA())</f>
        <v>0.55833333333333302</v>
      </c>
    </row>
    <row r="106" spans="2:40" x14ac:dyDescent="0.2">
      <c r="B106" s="28" t="s">
        <v>172</v>
      </c>
      <c r="C106" s="28" t="s">
        <v>173</v>
      </c>
      <c r="D106" s="28" t="s">
        <v>432</v>
      </c>
      <c r="E106" s="28" t="s">
        <v>535</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2.5</v>
      </c>
      <c r="H106" s="23">
        <f t="shared" ca="1" si="6"/>
        <v>2.5</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2</v>
      </c>
      <c r="N106" s="23">
        <f t="shared" ca="1" si="10"/>
        <v>2</v>
      </c>
      <c r="O106" s="116" t="str">
        <f t="shared" si="11"/>
        <v/>
      </c>
      <c r="P106" s="24"/>
      <c r="Q106" s="49"/>
      <c r="R106" s="25">
        <f ca="1">IFERROR(INDEX(Health!$G$8:$G$225,MATCH($C106,_xlfn.ANCHORARRAY(Health!$C$8),0)),NA())</f>
        <v>6.9735025352637106</v>
      </c>
      <c r="S106" s="25">
        <f ca="1">IFERROR(INDEX(Food!$G$8:$G$225,MATCH($C106,_xlfn.ANCHORARRAY(Food!$C$8),0)),NA())</f>
        <v>6.0254238426915991</v>
      </c>
      <c r="T106" s="25">
        <f ca="1">IFERROR(INDEX(Macro!$G$8:$G$225,MATCH($C106,_xlfn.ANCHORARRAY(Macro!$C$8),0)),NA())</f>
        <v>0</v>
      </c>
      <c r="U106" s="25">
        <f ca="1">IFERROR(INDEX(Socioeconomic!$G$8:$G$225,MATCH($C106,_xlfn.ANCHORARRAY(Socioeconomic!$C$8),0)),NA())</f>
        <v>0</v>
      </c>
      <c r="V106" s="25">
        <f ca="1">IFERROR(INDEX('Natural Hazard'!$G$8:$G$225,MATCH($C106,_xlfn.ANCHORARRAY('Natural Hazard'!$C$8),0)),NA())</f>
        <v>7.1879528842826037</v>
      </c>
      <c r="W106" s="25">
        <f ca="1">IFERROR(INDEX(Conflict!$G$8:$G$225,MATCH($C106,_xlfn.ANCHORARRAY(Conflict!$C$8),0)),NA())</f>
        <v>6.0722931634664761</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0</v>
      </c>
      <c r="AB106" s="25">
        <f ca="1">IFERROR(INDEX(Socioeconomic!$H$8:$H$225,MATCH($C106,_xlfn.ANCHORARRAY(Socioeconomic!$C$8),0)),NA())</f>
        <v>8</v>
      </c>
      <c r="AC106" s="25">
        <f ca="1">IFERROR(INDEX('Natural Hazard'!$H$8:$H$225,MATCH($C106,_xlfn.ANCHORARRAY('Natural Hazard'!$C$8),0)),NA())</f>
        <v>5.1666666666666599</v>
      </c>
      <c r="AD106" s="25">
        <f ca="1">IFERROR(INDEX(Conflict!$H$8:$H$225,MATCH($C106,_xlfn.ANCHORARRAY(Conflict!$C$8),0)),NA())</f>
        <v>5.7373434468160101</v>
      </c>
      <c r="AE106" s="50"/>
      <c r="AF106" s="25">
        <f ca="1">IFERROR(INDEX(Health!$I$8:$I$225,MATCH($C106,_xlfn.ANCHORARRAY(Health!$C$8),0)),NA())</f>
        <v>10</v>
      </c>
      <c r="AG106" s="25">
        <f ca="1">IFERROR(INDEX(Food!$I$8:$I$225,MATCH($C106,_xlfn.ANCHORARRAY(Food!$C$8),0)),NA())</f>
        <v>5</v>
      </c>
      <c r="AH106" s="25">
        <f ca="1">IFERROR(INDEX(Macro!$I$8:$I$225,MATCH($C106,_xlfn.ANCHORARRAY(Macro!$C$8),0)),NA())</f>
        <v>0</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6.4267974551086997</v>
      </c>
      <c r="AL106" s="49"/>
      <c r="AM106" s="25">
        <f>IFERROR(INDEX('Data Reliability'!$G$6:$G$409,MATCH($C106,'Data Reliability'!$E$6:$E$409,0)),NA())</f>
        <v>0</v>
      </c>
      <c r="AN106" s="25">
        <f>IFERROR(INDEX('Data Reliability'!$H$6:$H$409,MATCH($C106,'Data Reliability'!$E$6:$E$409,0)),NA())</f>
        <v>0.29444444444444401</v>
      </c>
    </row>
    <row r="107" spans="2:40" x14ac:dyDescent="0.2">
      <c r="B107" s="28" t="s">
        <v>742</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1.5</v>
      </c>
      <c r="H107" s="23">
        <f t="shared" ca="1" si="6"/>
        <v>1.5</v>
      </c>
      <c r="I107" s="116" t="str">
        <f t="shared" si="7"/>
        <v>!</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2</v>
      </c>
      <c r="N107" s="23">
        <f t="shared" ca="1" si="10"/>
        <v>2</v>
      </c>
      <c r="O107" s="116" t="str">
        <f t="shared" si="11"/>
        <v>!</v>
      </c>
      <c r="P107" s="24"/>
      <c r="Q107" s="49"/>
      <c r="R107" s="25">
        <f ca="1">IFERROR(INDEX(Health!$G$8:$G$225,MATCH($C107,_xlfn.ANCHORARRAY(Health!$C$8),0)),NA())</f>
        <v>6.1752822435231254</v>
      </c>
      <c r="S107" s="25">
        <f ca="1">IFERROR(INDEX(Food!$G$8:$G$225,MATCH($C107,_xlfn.ANCHORARRAY(Food!$C$8),0)),NA())</f>
        <v>0</v>
      </c>
      <c r="T107" s="25">
        <f ca="1">IFERROR(INDEX(Macro!$G$8:$G$225,MATCH($C107,_xlfn.ANCHORARRAY(Macro!$C$8),0)),NA())</f>
        <v>7.0464441695461337</v>
      </c>
      <c r="U107" s="25">
        <f ca="1">IFERROR(INDEX(Socioeconomic!$G$8:$G$225,MATCH($C107,_xlfn.ANCHORARRAY(Socioeconomic!$C$8),0)),NA())</f>
        <v>3.5797143016166655</v>
      </c>
      <c r="V107" s="25">
        <f ca="1">IFERROR(INDEX('Natural Hazard'!$G$8:$G$225,MATCH($C107,_xlfn.ANCHORARRAY('Natural Hazard'!$C$8),0)),NA())</f>
        <v>0</v>
      </c>
      <c r="W107" s="25">
        <f ca="1">IFERROR(INDEX(Conflict!$G$8:$G$225,MATCH($C107,_xlfn.ANCHORARRAY(Conflict!$C$8),0)),NA())</f>
        <v>0</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4.9652375434530702</v>
      </c>
      <c r="AB107" s="25">
        <f ca="1">IFERROR(INDEX(Socioeconomic!$H$8:$H$225,MATCH($C107,_xlfn.ANCHORARRAY(Socioeconomic!$C$8),0)),NA())</f>
        <v>4.8571428571428497</v>
      </c>
      <c r="AC107" s="25">
        <f ca="1">IFERROR(INDEX('Natural Hazard'!$H$8:$H$225,MATCH($C107,_xlfn.ANCHORARRAY('Natural Hazard'!$C$8),0)),NA())</f>
        <v>4.8333333333333304</v>
      </c>
      <c r="AD107" s="25">
        <f ca="1">IFERROR(INDEX(Conflict!$H$8:$H$225,MATCH($C107,_xlfn.ANCHORARRAY(Conflict!$C$8),0)),NA())</f>
        <v>3.0472746516140301</v>
      </c>
      <c r="AE107" s="50"/>
      <c r="AF107" s="25">
        <f ca="1">IFERROR(INDEX(Health!$I$8:$I$225,MATCH($C107,_xlfn.ANCHORARRAY(Health!$C$8),0)),NA())</f>
        <v>10</v>
      </c>
      <c r="AG107" s="25" t="e">
        <f ca="1">IFERROR(INDEX(Food!$I$8:$I$225,MATCH($C107,_xlfn.ANCHORARRAY(Food!$C$8),0)),NA())</f>
        <v>#N/A</v>
      </c>
      <c r="AH107" s="25">
        <f ca="1">IFERROR(INDEX(Macro!$I$8:$I$225,MATCH($C107,_xlfn.ANCHORARRAY(Macro!$C$8),0)),NA())</f>
        <v>10</v>
      </c>
      <c r="AI107" s="25">
        <f ca="1">IFERROR(INDEX(Socioeconomic!$I$8:$I$225,MATCH($C107,_xlfn.ANCHORARRAY(Socioeconomic!$C$8),0)),NA())</f>
        <v>2.6382494520115398</v>
      </c>
      <c r="AJ107" s="25">
        <f ca="1">IFERROR(INDEX('Natural Hazard'!$I$8:$I$225,MATCH($C107,_xlfn.ANCHORARRAY('Natural Hazard'!$C$8),0)),NA())</f>
        <v>0</v>
      </c>
      <c r="AK107" s="25">
        <f ca="1">IFERROR(INDEX(Conflict!$I$8:$I$225,MATCH($C107,_xlfn.ANCHORARRAY(Conflict!$C$8),0)),NA())</f>
        <v>0</v>
      </c>
      <c r="AL107" s="49"/>
      <c r="AM107" s="25">
        <f>IFERROR(INDEX('Data Reliability'!$G$6:$G$409,MATCH($C107,'Data Reliability'!$E$6:$E$409,0)),NA())</f>
        <v>0.16666666666666699</v>
      </c>
      <c r="AN107" s="25">
        <f>IFERROR(INDEX('Data Reliability'!$H$6:$H$409,MATCH($C107,'Data Reliability'!$E$6:$E$409,0)),NA())</f>
        <v>0.54166666666666696</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1</v>
      </c>
      <c r="H108" s="23">
        <f t="shared" ca="1" si="6"/>
        <v>1</v>
      </c>
      <c r="I108" s="116" t="str">
        <f t="shared" si="7"/>
        <v>!</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v>
      </c>
      <c r="K108" s="23">
        <f t="shared" ca="1" si="8"/>
        <v>1</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0.5</v>
      </c>
      <c r="N108" s="23">
        <f t="shared" ca="1" si="10"/>
        <v>0.5</v>
      </c>
      <c r="O108" s="116" t="str">
        <f t="shared" si="11"/>
        <v>!!</v>
      </c>
      <c r="P108" s="24"/>
      <c r="Q108" s="49"/>
      <c r="R108" s="25">
        <f ca="1">IFERROR(INDEX(Health!$G$8:$G$225,MATCH($C108,_xlfn.ANCHORARRAY(Health!$C$8),0)),NA())</f>
        <v>7.053729654644858</v>
      </c>
      <c r="S108" s="25">
        <f ca="1">IFERROR(INDEX(Food!$G$8:$G$225,MATCH($C108,_xlfn.ANCHORARRAY(Food!$C$8),0)),NA())</f>
        <v>0</v>
      </c>
      <c r="T108" s="25">
        <f ca="1">IFERROR(INDEX(Macro!$G$8:$G$225,MATCH($C108,_xlfn.ANCHORARRAY(Macro!$C$8),0)),NA())</f>
        <v>0</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4.2844727694090396</v>
      </c>
      <c r="AB108" s="25">
        <f ca="1">IFERROR(INDEX(Socioeconomic!$H$8:$H$225,MATCH($C108,_xlfn.ANCHORARRAY(Socioeconomic!$C$8),0)),NA())</f>
        <v>8</v>
      </c>
      <c r="AC108" s="25">
        <f ca="1">IFERROR(INDEX('Natural Hazard'!$H$8:$H$225,MATCH($C108,_xlfn.ANCHORARRAY('Natural Hazard'!$C$8),0)),NA())</f>
        <v>5.9999999999999902</v>
      </c>
      <c r="AD108" s="25">
        <f ca="1">IFERROR(INDEX(Conflict!$H$8:$H$225,MATCH($C108,_xlfn.ANCHORARRAY(Conflict!$C$8),0)),NA())</f>
        <v>4.0836126300934801</v>
      </c>
      <c r="AE108" s="50"/>
      <c r="AF108" s="25">
        <f ca="1">IFERROR(INDEX(Health!$I$8:$I$225,MATCH($C108,_xlfn.ANCHORARRAY(Health!$C$8),0)),NA())</f>
        <v>7</v>
      </c>
      <c r="AG108" s="25" t="e">
        <f ca="1">IFERROR(INDEX(Food!$I$8:$I$225,MATCH($C108,_xlfn.ANCHORARRAY(Food!$C$8),0)),NA())</f>
        <v>#N/A</v>
      </c>
      <c r="AH108" s="25">
        <f ca="1">IFERROR(INDEX(Macro!$I$8:$I$225,MATCH($C108,_xlfn.ANCHORARRAY(Macro!$C$8),0)),NA())</f>
        <v>0</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8.3333333333333301E-2</v>
      </c>
      <c r="AN108" s="25">
        <f>IFERROR(INDEX('Data Reliability'!$H$6:$H$409,MATCH($C108,'Data Reliability'!$E$6:$E$409,0)),NA())</f>
        <v>0.66666666666666696</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1</v>
      </c>
      <c r="H109" s="23">
        <f t="shared" ca="1" si="6"/>
        <v>1</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2</v>
      </c>
      <c r="K109" s="23">
        <f t="shared" ca="1" si="8"/>
        <v>2</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1</v>
      </c>
      <c r="N109" s="23">
        <f t="shared" ca="1" si="10"/>
        <v>1</v>
      </c>
      <c r="O109" s="116" t="str">
        <f t="shared" si="11"/>
        <v>!!</v>
      </c>
      <c r="P109" s="24"/>
      <c r="Q109" s="49"/>
      <c r="R109" s="25">
        <f ca="1">IFERROR(INDEX(Health!$G$8:$G$225,MATCH($C109,_xlfn.ANCHORARRAY(Health!$C$8),0)),NA())</f>
        <v>0</v>
      </c>
      <c r="S109" s="25">
        <f ca="1">IFERROR(INDEX(Food!$G$8:$G$225,MATCH($C109,_xlfn.ANCHORARRAY(Food!$C$8),0)),NA())</f>
        <v>0</v>
      </c>
      <c r="T109" s="25" t="e">
        <f ca="1">IFERROR(INDEX(Macro!$G$8:$G$225,MATCH($C109,_xlfn.ANCHORARRAY(Macro!$C$8),0)),NA())</f>
        <v>#N/A</v>
      </c>
      <c r="U109" s="25">
        <f ca="1">IFERROR(INDEX(Socioeconomic!$G$8:$G$225,MATCH($C109,_xlfn.ANCHORARRAY(Socioeconomic!$C$8),0)),NA())</f>
        <v>0</v>
      </c>
      <c r="V109" s="25">
        <f ca="1">IFERROR(INDEX('Natural Hazard'!$G$8:$G$225,MATCH($C109,_xlfn.ANCHORARRAY('Natural Hazard'!$C$8),0)),NA())</f>
        <v>7.5277265270908051</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7.4285714285714199</v>
      </c>
      <c r="AC109" s="25">
        <f ca="1">IFERROR(INDEX('Natural Hazard'!$H$8:$H$225,MATCH($C109,_xlfn.ANCHORARRAY('Natural Hazard'!$C$8),0)),NA())</f>
        <v>5.6666666666666599</v>
      </c>
      <c r="AD109" s="25">
        <f ca="1">IFERROR(INDEX(Conflict!$H$8:$H$225,MATCH($C109,_xlfn.ANCHORARRAY(Conflict!$C$8),0)),NA())</f>
        <v>10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10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743</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v>
      </c>
      <c r="H110" s="23">
        <f t="shared" ca="1" si="6"/>
        <v>0</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0</v>
      </c>
      <c r="N110" s="23">
        <f t="shared" ca="1" si="10"/>
        <v>0</v>
      </c>
      <c r="O110" s="116" t="str">
        <f t="shared" si="11"/>
        <v>!!</v>
      </c>
      <c r="P110" s="24"/>
      <c r="Q110" s="49"/>
      <c r="R110" s="25">
        <f ca="1">IFERROR(INDEX(Health!$G$8:$G$225,MATCH($C110,_xlfn.ANCHORARRAY(Health!$C$8),0)),NA())</f>
        <v>0</v>
      </c>
      <c r="S110" s="25">
        <f ca="1">IFERROR(INDEX(Food!$G$8:$G$225,MATCH($C110,_xlfn.ANCHORARRAY(Food!$C$8),0)),NA())</f>
        <v>0</v>
      </c>
      <c r="T110" s="25" t="e">
        <f ca="1">IFERROR(INDEX(Macro!$G$8:$G$225,MATCH($C110,_xlfn.ANCHORARRAY(Macro!$C$8),0)),NA())</f>
        <v>#N/A</v>
      </c>
      <c r="U110" s="25">
        <f ca="1">IFERROR(INDEX(Socioeconomic!$G$8:$G$225,MATCH($C110,_xlfn.ANCHORARRAY(Socioeconomic!$C$8),0)),NA())</f>
        <v>0</v>
      </c>
      <c r="V110" s="25">
        <f ca="1">IFERROR(INDEX('Natural Hazard'!$G$8:$G$225,MATCH($C110,_xlfn.ANCHORARRAY('Natural Hazard'!$C$8),0)),NA())</f>
        <v>0</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2.71428571428571</v>
      </c>
      <c r="AC110" s="25">
        <f ca="1">IFERROR(INDEX('Natural Hazard'!$H$8:$H$225,MATCH($C110,_xlfn.ANCHORARRAY('Natural Hazard'!$C$8),0)),NA())</f>
        <v>3.3333333333333299</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0.78333333333333299</v>
      </c>
    </row>
    <row r="111" spans="2:40" x14ac:dyDescent="0.2">
      <c r="B111" s="28" t="s">
        <v>744</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0</v>
      </c>
      <c r="AB111" s="25">
        <f ca="1">IFERROR(INDEX(Socioeconomic!$H$8:$H$225,MATCH($C111,_xlfn.ANCHORARRAY(Socioeconomic!$C$8),0)),NA())</f>
        <v>0.57142857142857095</v>
      </c>
      <c r="AC111" s="25">
        <f ca="1">IFERROR(INDEX('Natural Hazard'!$H$8:$H$225,MATCH($C111,_xlfn.ANCHORARRAY('Natural Hazard'!$C$8),0)),NA())</f>
        <v>8.3333333333333304</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5.9672762271414896</v>
      </c>
      <c r="AI111" s="25" t="e">
        <f ca="1">IFERROR(INDEX(Socioeconomic!$I$8:$I$225,MATCH($C111,_xlfn.ANCHORARRAY(Socioeconomic!$C$8),0)),NA())</f>
        <v>#N/A</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8.3333333333333301E-2</v>
      </c>
      <c r="AN111" s="25">
        <f>IFERROR(INDEX('Data Reliability'!$H$6:$H$409,MATCH($C111,'Data Reliability'!$E$6:$E$409,0)),NA())</f>
        <v>0.66666666666666696</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v>
      </c>
      <c r="H112" s="23">
        <f t="shared" ca="1" si="6"/>
        <v>0</v>
      </c>
      <c r="I112" s="116" t="str">
        <f t="shared" si="7"/>
        <v>!</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0.5</v>
      </c>
      <c r="N112" s="23">
        <f t="shared" ca="1" si="10"/>
        <v>0.5</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0</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0</v>
      </c>
      <c r="AB112" s="25">
        <f ca="1">IFERROR(INDEX(Socioeconomic!$H$8:$H$225,MATCH($C112,_xlfn.ANCHORARRAY(Socioeconomic!$C$8),0)),NA())</f>
        <v>2.4285714285714199</v>
      </c>
      <c r="AC112" s="25">
        <f ca="1">IFERROR(INDEX('Natural Hazard'!$H$8:$H$225,MATCH($C112,_xlfn.ANCHORARRAY('Natural Hazard'!$C$8),0)),NA())</f>
        <v>2.1666666666666599</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7</v>
      </c>
      <c r="AI112" s="25" t="e">
        <f ca="1">IFERROR(INDEX(Socioeconomic!$I$8:$I$225,MATCH($C112,_xlfn.ANCHORARRAY(Socioeconomic!$C$8),0)),NA())</f>
        <v>#N/A</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8.3333333333333301E-2</v>
      </c>
      <c r="AN112" s="25">
        <f>IFERROR(INDEX('Data Reliability'!$H$6:$H$409,MATCH($C112,'Data Reliability'!$E$6:$E$409,0)),NA())</f>
        <v>0.66666666666666696</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v>
      </c>
      <c r="H113" s="23">
        <f t="shared" ca="1" si="6"/>
        <v>1</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0</v>
      </c>
      <c r="N113" s="23">
        <f t="shared" ca="1" si="10"/>
        <v>0</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5.9520708772338171</v>
      </c>
      <c r="U113" s="25">
        <f ca="1">IFERROR(INDEX(Socioeconomic!$G$8:$G$225,MATCH($C113,_xlfn.ANCHORARRAY(Socioeconomic!$C$8),0)),NA())</f>
        <v>0</v>
      </c>
      <c r="V113" s="25">
        <f ca="1">IFERROR(INDEX('Natural Hazard'!$G$8:$G$225,MATCH($C113,_xlfn.ANCHORARRAY('Natural Hazard'!$C$8),0)),NA())</f>
        <v>0</v>
      </c>
      <c r="W113" s="25">
        <f ca="1">IFERROR(INDEX(Conflict!$G$8:$G$225,MATCH($C113,_xlfn.ANCHORARRAY(Conflict!$C$8),0)),NA())</f>
        <v>0</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6.57300115874855</v>
      </c>
      <c r="AB113" s="25">
        <f ca="1">IFERROR(INDEX(Socioeconomic!$H$8:$H$225,MATCH($C113,_xlfn.ANCHORARRAY(Socioeconomic!$C$8),0)),NA())</f>
        <v>7.2857142857142803</v>
      </c>
      <c r="AC113" s="25">
        <f ca="1">IFERROR(INDEX('Natural Hazard'!$H$8:$H$225,MATCH($C113,_xlfn.ANCHORARRAY('Natural Hazard'!$C$8),0)),NA())</f>
        <v>4.5</v>
      </c>
      <c r="AD113" s="25">
        <f ca="1">IFERROR(INDEX(Conflict!$H$8:$H$225,MATCH($C113,_xlfn.ANCHORARRAY(Conflict!$C$8),0)),NA())</f>
        <v>2.8488269536073298</v>
      </c>
      <c r="AE113" s="50"/>
      <c r="AF113" s="25">
        <f ca="1">IFERROR(INDEX(Health!$I$8:$I$225,MATCH($C113,_xlfn.ANCHORARRAY(Health!$C$8),0)),NA())</f>
        <v>0</v>
      </c>
      <c r="AG113" s="25">
        <f ca="1">IFERROR(INDEX(Food!$I$8:$I$225,MATCH($C113,_xlfn.ANCHORARRAY(Food!$C$8),0)),NA())</f>
        <v>5</v>
      </c>
      <c r="AH113" s="25">
        <f ca="1">IFERROR(INDEX(Macro!$I$8:$I$225,MATCH($C113,_xlfn.ANCHORARRAY(Macro!$C$8),0)),NA())</f>
        <v>5.3897978825794102</v>
      </c>
      <c r="AI113" s="25">
        <f ca="1">IFERROR(INDEX(Socioeconomic!$I$8:$I$225,MATCH($C113,_xlfn.ANCHORARRAY(Socioeconomic!$C$8),0)),NA())</f>
        <v>0</v>
      </c>
      <c r="AJ113" s="25">
        <f ca="1">IFERROR(INDEX('Natural Hazard'!$I$8:$I$225,MATCH($C113,_xlfn.ANCHORARRAY('Natural Hazard'!$C$8),0)),NA())</f>
        <v>0</v>
      </c>
      <c r="AK113" s="25">
        <f ca="1">IFERROR(INDEX(Conflict!$I$8:$I$225,MATCH($C113,_xlfn.ANCHORARRAY(Conflict!$C$8),0)),NA())</f>
        <v>0</v>
      </c>
      <c r="AL113" s="49"/>
      <c r="AM113" s="25">
        <f>IFERROR(INDEX('Data Reliability'!$G$6:$G$409,MATCH($C113,'Data Reliability'!$E$6:$E$409,0)),NA())</f>
        <v>8.3333333333333301E-2</v>
      </c>
      <c r="AN113" s="25">
        <f>IFERROR(INDEX('Data Reliability'!$H$6:$H$409,MATCH($C113,'Data Reliability'!$E$6:$E$409,0)),NA())</f>
        <v>0.53611111111111098</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4</v>
      </c>
      <c r="H114" s="23">
        <f t="shared" ca="1" si="6"/>
        <v>4</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2.5</v>
      </c>
      <c r="K114" s="23">
        <f t="shared" ca="1" si="8"/>
        <v>2.5</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4</v>
      </c>
      <c r="N114" s="23">
        <f t="shared" ca="1" si="10"/>
        <v>4</v>
      </c>
      <c r="O114" s="116" t="str">
        <f t="shared" si="11"/>
        <v/>
      </c>
      <c r="P114" s="24"/>
      <c r="Q114" s="49"/>
      <c r="R114" s="25">
        <f ca="1">IFERROR(INDEX(Health!$G$8:$G$225,MATCH($C114,_xlfn.ANCHORARRAY(Health!$C$8),0)),NA())</f>
        <v>8.0232897144852995</v>
      </c>
      <c r="S114" s="25">
        <f ca="1">IFERROR(INDEX(Food!$G$8:$G$225,MATCH($C114,_xlfn.ANCHORARRAY(Food!$C$8),0)),NA())</f>
        <v>4.8592633383453849</v>
      </c>
      <c r="T114" s="25">
        <f ca="1">IFERROR(INDEX(Macro!$G$8:$G$225,MATCH($C114,_xlfn.ANCHORARRAY(Macro!$C$8),0)),NA())</f>
        <v>10</v>
      </c>
      <c r="U114" s="25">
        <f ca="1">IFERROR(INDEX(Socioeconomic!$G$8:$G$225,MATCH($C114,_xlfn.ANCHORARRAY(Socioeconomic!$C$8),0)),NA())</f>
        <v>7</v>
      </c>
      <c r="V114" s="25">
        <f ca="1">IFERROR(INDEX('Natural Hazard'!$G$8:$G$225,MATCH($C114,_xlfn.ANCHORARRAY('Natural Hazard'!$C$8),0)),NA())</f>
        <v>0</v>
      </c>
      <c r="W114" s="25">
        <f ca="1">IFERROR(INDEX(Conflict!$G$8:$G$225,MATCH($C114,_xlfn.ANCHORARRAY(Conflict!$C$8),0)),NA())</f>
        <v>10</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7</v>
      </c>
      <c r="AC114" s="25">
        <f ca="1">IFERROR(INDEX('Natural Hazard'!$H$8:$H$225,MATCH($C114,_xlfn.ANCHORARRAY('Natural Hazard'!$C$8),0)),NA())</f>
        <v>4.1666666666666599</v>
      </c>
      <c r="AD114" s="25">
        <f ca="1">IFERROR(INDEX(Conflict!$H$8:$H$225,MATCH($C114,_xlfn.ANCHORARRAY(Conflict!$C$8),0)),NA())</f>
        <v>10</v>
      </c>
      <c r="AE114" s="50"/>
      <c r="AF114" s="25">
        <f ca="1">IFERROR(INDEX(Health!$I$8:$I$225,MATCH($C114,_xlfn.ANCHORARRAY(Health!$C$8),0)),NA())</f>
        <v>10</v>
      </c>
      <c r="AG114" s="25">
        <f ca="1">IFERROR(INDEX(Food!$I$8:$I$225,MATCH($C114,_xlfn.ANCHORARRAY(Food!$C$8),0)),NA())</f>
        <v>7</v>
      </c>
      <c r="AH114" s="25">
        <f ca="1">IFERROR(INDEX(Macro!$I$8:$I$225,MATCH($C114,_xlfn.ANCHORARRAY(Macro!$C$8),0)),NA())</f>
        <v>10</v>
      </c>
      <c r="AI114" s="25">
        <f ca="1">IFERROR(INDEX(Socioeconomic!$I$8:$I$225,MATCH($C114,_xlfn.ANCHORARRAY(Socioeconomic!$C$8),0)),NA())</f>
        <v>7</v>
      </c>
      <c r="AJ114" s="25">
        <f ca="1">IFERROR(INDEX('Natural Hazard'!$I$8:$I$225,MATCH($C114,_xlfn.ANCHORARRAY('Natural Hazard'!$C$8),0)),NA())</f>
        <v>0</v>
      </c>
      <c r="AK114" s="25">
        <f ca="1">IFERROR(INDEX(Conflict!$I$8:$I$225,MATCH($C114,_xlfn.ANCHORARRAY(Conflict!$C$8),0)),NA())</f>
        <v>10</v>
      </c>
      <c r="AL114" s="49"/>
      <c r="AM114" s="25">
        <f>IFERROR(INDEX('Data Reliability'!$G$6:$G$409,MATCH($C114,'Data Reliability'!$E$6:$E$409,0)),NA())</f>
        <v>8.3333333333333301E-2</v>
      </c>
      <c r="AN114" s="25">
        <f>IFERROR(INDEX('Data Reliability'!$H$6:$H$409,MATCH($C114,'Data Reliability'!$E$6:$E$409,0)),NA())</f>
        <v>0.30277777777777798</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0.5</v>
      </c>
      <c r="H115" s="23">
        <f t="shared" ca="1" si="6"/>
        <v>0.5</v>
      </c>
      <c r="I115" s="116" t="str">
        <f t="shared" si="7"/>
        <v>!</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0</v>
      </c>
      <c r="N115" s="23">
        <f t="shared" ca="1" si="10"/>
        <v>0</v>
      </c>
      <c r="O115" s="116" t="str">
        <f t="shared" si="11"/>
        <v>!</v>
      </c>
      <c r="P115" s="24"/>
      <c r="Q115" s="49"/>
      <c r="R115" s="25">
        <f ca="1">IFERROR(INDEX(Health!$G$8:$G$225,MATCH($C115,_xlfn.ANCHORARRAY(Health!$C$8),0)),NA())</f>
        <v>0</v>
      </c>
      <c r="S115" s="25">
        <f ca="1">IFERROR(INDEX(Food!$G$8:$G$225,MATCH($C115,_xlfn.ANCHORARRAY(Food!$C$8),0)),NA())</f>
        <v>5.4046763377458094</v>
      </c>
      <c r="T115" s="25">
        <f ca="1">IFERROR(INDEX(Macro!$G$8:$G$225,MATCH($C115,_xlfn.ANCHORARRAY(Macro!$C$8),0)),NA())</f>
        <v>4.3675915798200755</v>
      </c>
      <c r="U115" s="25">
        <f ca="1">IFERROR(INDEX(Socioeconomic!$G$8:$G$225,MATCH($C115,_xlfn.ANCHORARRAY(Socioeconomic!$C$8),0)),NA())</f>
        <v>0</v>
      </c>
      <c r="V115" s="25">
        <f ca="1">IFERROR(INDEX('Natural Hazard'!$G$8:$G$225,MATCH($C115,_xlfn.ANCHORARRAY('Natural Hazard'!$C$8),0)),NA())</f>
        <v>0</v>
      </c>
      <c r="W115" s="25">
        <f ca="1">IFERROR(INDEX(Conflict!$G$8:$G$225,MATCH($C115,_xlfn.ANCHORARRAY(Conflict!$C$8),0)),NA())</f>
        <v>0</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7.3406720741599099</v>
      </c>
      <c r="AB115" s="25">
        <f ca="1">IFERROR(INDEX(Socioeconomic!$H$8:$H$225,MATCH($C115,_xlfn.ANCHORARRAY(Socioeconomic!$C$8),0)),NA())</f>
        <v>10</v>
      </c>
      <c r="AC115" s="25">
        <f ca="1">IFERROR(INDEX('Natural Hazard'!$H$8:$H$225,MATCH($C115,_xlfn.ANCHORARRAY('Natural Hazard'!$C$8),0)),NA())</f>
        <v>4.6666666666666599</v>
      </c>
      <c r="AD115" s="25">
        <f ca="1">IFERROR(INDEX(Conflict!$H$8:$H$225,MATCH($C115,_xlfn.ANCHORARRAY(Conflict!$C$8),0)),NA())</f>
        <v>5.9798906332686501</v>
      </c>
      <c r="AE115" s="50"/>
      <c r="AF115" s="25">
        <f ca="1">IFERROR(INDEX(Health!$I$8:$I$225,MATCH($C115,_xlfn.ANCHORARRAY(Health!$C$8),0)),NA())</f>
        <v>0</v>
      </c>
      <c r="AG115" s="25">
        <f ca="1">IFERROR(INDEX(Food!$I$8:$I$225,MATCH($C115,_xlfn.ANCHORARRAY(Food!$C$8),0)),NA())</f>
        <v>3</v>
      </c>
      <c r="AH115" s="25">
        <f ca="1">IFERROR(INDEX(Macro!$I$8:$I$225,MATCH($C115,_xlfn.ANCHORARRAY(Macro!$C$8),0)),NA())</f>
        <v>2.5986525505293501</v>
      </c>
      <c r="AI115" s="25">
        <f ca="1">IFERROR(INDEX(Socioeconomic!$I$8:$I$225,MATCH($C115,_xlfn.ANCHORARRAY(Socioeconomic!$C$8),0)),NA())</f>
        <v>0</v>
      </c>
      <c r="AJ115" s="25">
        <f ca="1">IFERROR(INDEX('Natural Hazard'!$I$8:$I$225,MATCH($C115,_xlfn.ANCHORARRAY('Natural Hazard'!$C$8),0)),NA())</f>
        <v>0</v>
      </c>
      <c r="AK115" s="25">
        <f ca="1">IFERROR(INDEX(Conflict!$I$8:$I$225,MATCH($C115,_xlfn.ANCHORARRAY(Conflict!$C$8),0)),NA())</f>
        <v>0</v>
      </c>
      <c r="AL115" s="49"/>
      <c r="AM115" s="25">
        <f>IFERROR(INDEX('Data Reliability'!$G$6:$G$409,MATCH($C115,'Data Reliability'!$E$6:$E$409,0)),NA())</f>
        <v>0.16666666666666699</v>
      </c>
      <c r="AN115" s="25">
        <f>IFERROR(INDEX('Data Reliability'!$H$6:$H$409,MATCH($C115,'Data Reliability'!$E$6:$E$409,0)),NA())</f>
        <v>0.53611111111111098</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0.5</v>
      </c>
      <c r="H116" s="23">
        <f t="shared" ca="1" si="6"/>
        <v>0.5</v>
      </c>
      <c r="I116" s="116" t="str">
        <f t="shared" si="7"/>
        <v>!</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1.5</v>
      </c>
      <c r="K116" s="23">
        <f t="shared" ca="1" si="8"/>
        <v>1.5</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1</v>
      </c>
      <c r="N116" s="23">
        <f t="shared" ca="1" si="10"/>
        <v>1</v>
      </c>
      <c r="O116" s="116" t="str">
        <f t="shared" si="11"/>
        <v>!</v>
      </c>
      <c r="P116" s="24"/>
      <c r="Q116" s="49"/>
      <c r="R116" s="25">
        <f ca="1">IFERROR(INDEX(Health!$G$8:$G$225,MATCH($C116,_xlfn.ANCHORARRAY(Health!$C$8),0)),NA())</f>
        <v>0</v>
      </c>
      <c r="S116" s="25">
        <f ca="1">IFERROR(INDEX(Food!$G$8:$G$225,MATCH($C116,_xlfn.ANCHORARRAY(Food!$C$8),0)),NA())</f>
        <v>0</v>
      </c>
      <c r="T116" s="25">
        <f ca="1">IFERROR(INDEX(Macro!$G$8:$G$225,MATCH($C116,_xlfn.ANCHORARRAY(Macro!$C$8),0)),NA())</f>
        <v>3.2233062352215893</v>
      </c>
      <c r="U116" s="25">
        <f ca="1">IFERROR(INDEX(Socioeconomic!$G$8:$G$225,MATCH($C116,_xlfn.ANCHORARRAY(Socioeconomic!$C$8),0)),NA())</f>
        <v>0</v>
      </c>
      <c r="V116" s="25">
        <f ca="1">IFERROR(INDEX('Natural Hazard'!$G$8:$G$225,MATCH($C116,_xlfn.ANCHORARRAY('Natural Hazard'!$C$8),0)),NA())</f>
        <v>6.1913918736689002</v>
      </c>
      <c r="W116" s="25">
        <f ca="1">IFERROR(INDEX(Conflict!$G$8:$G$225,MATCH($C116,_xlfn.ANCHORARRAY(Conflict!$C$8),0)),NA())</f>
        <v>0</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6.7468134414831997</v>
      </c>
      <c r="AB116" s="25">
        <f ca="1">IFERROR(INDEX(Socioeconomic!$H$8:$H$225,MATCH($C116,_xlfn.ANCHORARRAY(Socioeconomic!$C$8),0)),NA())</f>
        <v>4.2857142857142803</v>
      </c>
      <c r="AC116" s="25">
        <f ca="1">IFERROR(INDEX('Natural Hazard'!$H$8:$H$225,MATCH($C116,_xlfn.ANCHORARRAY('Natural Hazard'!$C$8),0)),NA())</f>
        <v>3.8333333333333299</v>
      </c>
      <c r="AD116" s="25">
        <f ca="1">IFERROR(INDEX(Conflict!$H$8:$H$225,MATCH($C116,_xlfn.ANCHORARRAY(Conflict!$C$8),0)),NA())</f>
        <v>10</v>
      </c>
      <c r="AE116" s="50"/>
      <c r="AF116" s="25">
        <f ca="1">IFERROR(INDEX(Health!$I$8:$I$225,MATCH($C116,_xlfn.ANCHORARRAY(Health!$C$8),0)),NA())</f>
        <v>0</v>
      </c>
      <c r="AG116" s="25" t="e">
        <f ca="1">IFERROR(INDEX(Food!$I$8:$I$225,MATCH($C116,_xlfn.ANCHORARRAY(Food!$C$8),0)),NA())</f>
        <v>#N/A</v>
      </c>
      <c r="AH116" s="25">
        <f ca="1">IFERROR(INDEX(Macro!$I$8:$I$225,MATCH($C116,_xlfn.ANCHORARRAY(Macro!$C$8),0)),NA())</f>
        <v>1.5399422521655399</v>
      </c>
      <c r="AI116" s="25" t="e">
        <f ca="1">IFERROR(INDEX(Socioeconomic!$I$8:$I$225,MATCH($C116,_xlfn.ANCHORARRAY(Socioeconomic!$C$8),0)),NA())</f>
        <v>#N/A</v>
      </c>
      <c r="AJ116" s="25">
        <f ca="1">IFERROR(INDEX('Natural Hazard'!$I$8:$I$225,MATCH($C116,_xlfn.ANCHORARRAY('Natural Hazard'!$C$8),0)),NA())</f>
        <v>10</v>
      </c>
      <c r="AK116" s="25">
        <f ca="1">IFERROR(INDEX(Conflict!$I$8:$I$225,MATCH($C116,_xlfn.ANCHORARRAY(Conflict!$C$8),0)),NA())</f>
        <v>0</v>
      </c>
      <c r="AL116" s="49"/>
      <c r="AM116" s="25">
        <f>IFERROR(INDEX('Data Reliability'!$G$6:$G$409,MATCH($C116,'Data Reliability'!$E$6:$E$409,0)),NA())</f>
        <v>0.16666666666666699</v>
      </c>
      <c r="AN116" s="25">
        <f>IFERROR(INDEX('Data Reliability'!$H$6:$H$409,MATCH($C116,'Data Reliability'!$E$6:$E$409,0)),NA())</f>
        <v>0.63333333333333297</v>
      </c>
    </row>
    <row r="117" spans="2:40" x14ac:dyDescent="0.2">
      <c r="B117" s="28" t="s">
        <v>531</v>
      </c>
      <c r="C117" s="28" t="s">
        <v>191</v>
      </c>
      <c r="D117" s="28" t="s">
        <v>435</v>
      </c>
      <c r="E117" s="28" t="s">
        <v>535</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0.5</v>
      </c>
      <c r="H117" s="23">
        <f t="shared" ca="1" si="6"/>
        <v>0.5</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1</v>
      </c>
      <c r="N117" s="23">
        <f t="shared" ca="1" si="10"/>
        <v>1</v>
      </c>
      <c r="O117" s="116" t="str">
        <f t="shared" si="11"/>
        <v>!!</v>
      </c>
      <c r="P117" s="24"/>
      <c r="Q117" s="49"/>
      <c r="R117" s="25">
        <f ca="1">IFERROR(INDEX(Health!$G$8:$G$225,MATCH($C117,_xlfn.ANCHORARRAY(Health!$C$8),0)),NA())</f>
        <v>0</v>
      </c>
      <c r="S117" s="25" t="e">
        <f ca="1">IFERROR(INDEX(Food!$G$8:$G$225,MATCH($C117,_xlfn.ANCHORARRAY(Food!$C$8),0)),NA())</f>
        <v>#N/A</v>
      </c>
      <c r="T117" s="25" t="e">
        <f ca="1">IFERROR(INDEX(Macro!$G$8:$G$225,MATCH($C117,_xlfn.ANCHORARRAY(Macro!$C$8),0)),NA())</f>
        <v>#N/A</v>
      </c>
      <c r="U117" s="25">
        <f ca="1">IFERROR(INDEX(Socioeconomic!$G$8:$G$225,MATCH($C117,_xlfn.ANCHORARRAY(Socioeconomic!$C$8),0)),NA())</f>
        <v>0</v>
      </c>
      <c r="V117" s="25">
        <f ca="1">IFERROR(INDEX('Natural Hazard'!$G$8:$G$225,MATCH($C117,_xlfn.ANCHORARRAY('Natural Hazard'!$C$8),0)),NA())</f>
        <v>6.4549722436790233</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6.4285714285714199</v>
      </c>
      <c r="AC117" s="25">
        <f ca="1">IFERROR(INDEX('Natural Hazard'!$H$8:$H$225,MATCH($C117,_xlfn.ANCHORARRAY('Natural Hazard'!$C$8),0)),NA())</f>
        <v>4.1666666666666599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10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0.74166666666666703</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t="e">
        <f ca="1">IFERROR(INDEX(Food!$G$8:$G$225,MATCH($C118,_xlfn.ANCHORARRAY(Food!$C$8),0)),NA())</f>
        <v>#N/A</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1</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5.4860442733397496</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0.33333333333333298</v>
      </c>
      <c r="AN118" s="25">
        <f>IFERROR(INDEX('Data Reliability'!$H$6:$H$409,MATCH($C118,'Data Reliability'!$E$6:$E$409,0)),NA())</f>
        <v>0.66666666666666696</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3</v>
      </c>
      <c r="H119" s="23">
        <f t="shared" ca="1" si="6"/>
        <v>3</v>
      </c>
      <c r="I119" s="116" t="str">
        <f t="shared" si="7"/>
        <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1</v>
      </c>
      <c r="K119" s="23">
        <f t="shared" ca="1" si="8"/>
        <v>1</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3.5</v>
      </c>
      <c r="N119" s="23">
        <f t="shared" ca="1" si="10"/>
        <v>3.5</v>
      </c>
      <c r="O119" s="116" t="str">
        <f t="shared" si="11"/>
        <v>!</v>
      </c>
      <c r="P119" s="24"/>
      <c r="Q119" s="49"/>
      <c r="R119" s="25">
        <f ca="1">IFERROR(INDEX(Health!$G$8:$G$225,MATCH($C119,_xlfn.ANCHORARRAY(Health!$C$8),0)),NA())</f>
        <v>7.8950846427403745</v>
      </c>
      <c r="S119" s="25">
        <f ca="1">IFERROR(INDEX(Food!$G$8:$G$225,MATCH($C119,_xlfn.ANCHORARRAY(Food!$C$8),0)),NA())</f>
        <v>0</v>
      </c>
      <c r="T119" s="25">
        <f ca="1">IFERROR(INDEX(Macro!$G$8:$G$225,MATCH($C119,_xlfn.ANCHORARRAY(Macro!$C$8),0)),NA())</f>
        <v>10</v>
      </c>
      <c r="U119" s="25">
        <f ca="1">IFERROR(INDEX(Socioeconomic!$G$8:$G$225,MATCH($C119,_xlfn.ANCHORARRAY(Socioeconomic!$C$8),0)),NA())</f>
        <v>6.4365030434678889</v>
      </c>
      <c r="V119" s="25">
        <f ca="1">IFERROR(INDEX('Natural Hazard'!$G$8:$G$225,MATCH($C119,_xlfn.ANCHORARRAY('Natural Hazard'!$C$8),0)),NA())</f>
        <v>0</v>
      </c>
      <c r="W119" s="25">
        <f ca="1">IFERROR(INDEX(Conflict!$G$8:$G$225,MATCH($C119,_xlfn.ANCHORARRAY(Conflict!$C$8),0)),NA())</f>
        <v>6.6347652081088233</v>
      </c>
      <c r="X119" s="50"/>
      <c r="Y119" s="25">
        <f ca="1">IFERROR(INDEX(Health!$H$8:$H$225,MATCH($C119,_xlfn.ANCHORARRAY(Health!$C$8),0)),NA())</f>
        <v>6.2332361516034904</v>
      </c>
      <c r="Z119" s="25">
        <f ca="1">IFERROR(INDEX(Food!$H$8:$H$225,MATCH($C119,_xlfn.ANCHORARRAY(Food!$C$8),0)),NA())</f>
        <v>6.6242038216560397</v>
      </c>
      <c r="AA119" s="25">
        <f ca="1">IFERROR(INDEX(Macro!$H$8:$H$225,MATCH($C119,_xlfn.ANCHORARRAY(Macro!$C$8),0)),NA())</f>
        <v>10</v>
      </c>
      <c r="AB119" s="25">
        <f ca="1">IFERROR(INDEX(Socioeconomic!$H$8:$H$225,MATCH($C119,_xlfn.ANCHORARRAY(Socioeconomic!$C$8),0)),NA())</f>
        <v>4.1428571428571397</v>
      </c>
      <c r="AC119" s="25">
        <f ca="1">IFERROR(INDEX('Natural Hazard'!$H$8:$H$225,MATCH($C119,_xlfn.ANCHORARRAY('Natural Hazard'!$C$8),0)),NA())</f>
        <v>5</v>
      </c>
      <c r="AD119" s="25">
        <f ca="1">IFERROR(INDEX(Conflict!$H$8:$H$225,MATCH($C119,_xlfn.ANCHORARRAY(Conflict!$C$8),0)),NA())</f>
        <v>6.2885870523901897</v>
      </c>
      <c r="AE119" s="50"/>
      <c r="AF119" s="25">
        <f ca="1">IFERROR(INDEX(Health!$I$8:$I$225,MATCH($C119,_xlfn.ANCHORARRAY(Health!$C$8),0)),NA())</f>
        <v>10</v>
      </c>
      <c r="AG119" s="25" t="e">
        <f ca="1">IFERROR(INDEX(Food!$I$8:$I$225,MATCH($C119,_xlfn.ANCHORARRAY(Food!$C$8),0)),NA())</f>
        <v>#N/A</v>
      </c>
      <c r="AH119" s="25">
        <f ca="1">IFERROR(INDEX(Macro!$I$8:$I$225,MATCH($C119,_xlfn.ANCHORARRAY(Macro!$C$8),0)),NA())</f>
        <v>10</v>
      </c>
      <c r="AI119" s="25">
        <f ca="1">IFERROR(INDEX(Socioeconomic!$I$8:$I$225,MATCH($C119,_xlfn.ANCHORARRAY(Socioeconomic!$C$8),0)),NA())</f>
        <v>10</v>
      </c>
      <c r="AJ119" s="25">
        <f ca="1">IFERROR(INDEX('Natural Hazard'!$I$8:$I$225,MATCH($C119,_xlfn.ANCHORARRAY('Natural Hazard'!$C$8),0)),NA())</f>
        <v>0</v>
      </c>
      <c r="AK119" s="25">
        <f ca="1">IFERROR(INDEX(Conflict!$I$8:$I$225,MATCH($C119,_xlfn.ANCHORARRAY(Conflict!$C$8),0)),NA())</f>
        <v>7</v>
      </c>
      <c r="AL119" s="49"/>
      <c r="AM119" s="25">
        <f>IFERROR(INDEX('Data Reliability'!$G$6:$G$409,MATCH($C119,'Data Reliability'!$E$6:$E$409,0)),NA())</f>
        <v>8.3333333333333301E-2</v>
      </c>
      <c r="AN119" s="25">
        <f>IFERROR(INDEX('Data Reliability'!$H$6:$H$409,MATCH($C119,'Data Reliability'!$E$6:$E$409,0)),NA())</f>
        <v>0.4</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v>
      </c>
      <c r="H120" s="23">
        <f t="shared" ca="1" si="6"/>
        <v>0</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1</v>
      </c>
      <c r="N120" s="23">
        <f t="shared" ca="1" si="10"/>
        <v>1</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0</v>
      </c>
      <c r="U120" s="25">
        <f ca="1">IFERROR(INDEX(Socioeconomic!$G$8:$G$225,MATCH($C120,_xlfn.ANCHORARRAY(Socioeconomic!$C$8),0)),NA())</f>
        <v>0</v>
      </c>
      <c r="V120" s="25">
        <f ca="1">IFERROR(INDEX('Natural Hazard'!$G$8:$G$225,MATCH($C120,_xlfn.ANCHORARRAY('Natural Hazard'!$C$8),0)),NA())</f>
        <v>4.2817441928883726</v>
      </c>
      <c r="W120" s="25">
        <f ca="1">IFERROR(INDEX(Conflict!$G$8:$G$225,MATCH($C120,_xlfn.ANCHORARRAY(Conflict!$C$8),0)),NA())</f>
        <v>0</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0</v>
      </c>
      <c r="AB120" s="25">
        <f ca="1">IFERROR(INDEX(Socioeconomic!$H$8:$H$225,MATCH($C120,_xlfn.ANCHORARRAY(Socioeconomic!$C$8),0)),NA())</f>
        <v>9.2857142857142794</v>
      </c>
      <c r="AC120" s="25">
        <f ca="1">IFERROR(INDEX('Natural Hazard'!$H$8:$H$225,MATCH($C120,_xlfn.ANCHORARRAY('Natural Hazard'!$C$8),0)),NA())</f>
        <v>1.8333333333333299</v>
      </c>
      <c r="AD120" s="25">
        <f ca="1">IFERROR(INDEX(Conflict!$H$8:$H$225,MATCH($C120,_xlfn.ANCHORARRAY(Conflict!$C$8),0)),NA())</f>
        <v>3.2016228611747999</v>
      </c>
      <c r="AE120" s="50"/>
      <c r="AF120" s="25">
        <f ca="1">IFERROR(INDEX(Health!$I$8:$I$225,MATCH($C120,_xlfn.ANCHORARRAY(Health!$C$8),0)),NA())</f>
        <v>0</v>
      </c>
      <c r="AG120" s="25" t="e">
        <f ca="1">IFERROR(INDEX(Food!$I$8:$I$225,MATCH($C120,_xlfn.ANCHORARRAY(Food!$C$8),0)),NA())</f>
        <v>#N/A</v>
      </c>
      <c r="AH120" s="25">
        <f ca="1">IFERROR(INDEX(Macro!$I$8:$I$225,MATCH($C120,_xlfn.ANCHORARRAY(Macro!$C$8),0)),NA())</f>
        <v>0</v>
      </c>
      <c r="AI120" s="25">
        <f ca="1">IFERROR(INDEX(Socioeconomic!$I$8:$I$225,MATCH($C120,_xlfn.ANCHORARRAY(Socioeconomic!$C$8),0)),NA())</f>
        <v>0</v>
      </c>
      <c r="AJ120" s="25">
        <f ca="1">IFERROR(INDEX('Natural Hazard'!$I$8:$I$225,MATCH($C120,_xlfn.ANCHORARRAY('Natural Hazard'!$C$8),0)),NA())</f>
        <v>10</v>
      </c>
      <c r="AK120" s="25">
        <f ca="1">IFERROR(INDEX(Conflict!$I$8:$I$225,MATCH($C120,_xlfn.ANCHORARRAY(Conflict!$C$8),0)),NA())</f>
        <v>0</v>
      </c>
      <c r="AL120" s="49"/>
      <c r="AM120" s="25">
        <f>IFERROR(INDEX('Data Reliability'!$G$6:$G$409,MATCH($C120,'Data Reliability'!$E$6:$E$409,0)),NA())</f>
        <v>8.3333333333333301E-2</v>
      </c>
      <c r="AN120" s="25">
        <f>IFERROR(INDEX('Data Reliability'!$H$6:$H$409,MATCH($C120,'Data Reliability'!$E$6:$E$409,0)),NA())</f>
        <v>0.50833333333333297</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0</v>
      </c>
      <c r="N121" s="23">
        <f t="shared" ca="1" si="10"/>
        <v>0</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0</v>
      </c>
      <c r="U121" s="25">
        <f ca="1">IFERROR(INDEX(Socioeconomic!$G$8:$G$225,MATCH($C121,_xlfn.ANCHORARRAY(Socioeconomic!$C$8),0)),NA())</f>
        <v>0</v>
      </c>
      <c r="V121" s="25">
        <f ca="1">IFERROR(INDEX('Natural Hazard'!$G$8:$G$225,MATCH($C121,_xlfn.ANCHORARRAY('Natural Hazard'!$C$8),0)),NA())</f>
        <v>0</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2.7780996523754302</v>
      </c>
      <c r="AB121" s="25">
        <f ca="1">IFERROR(INDEX(Socioeconomic!$H$8:$H$225,MATCH($C121,_xlfn.ANCHORARRAY(Socioeconomic!$C$8),0)),NA())</f>
        <v>1.1428571428571399</v>
      </c>
      <c r="AC121" s="25">
        <f ca="1">IFERROR(INDEX('Natural Hazard'!$H$8:$H$225,MATCH($C121,_xlfn.ANCHORARRAY('Natural Hazard'!$C$8),0)),NA())</f>
        <v>2</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0</v>
      </c>
      <c r="AI121" s="25" t="e">
        <f ca="1">IFERROR(INDEX(Socioeconomic!$I$8:$I$225,MATCH($C121,_xlfn.ANCHORARRAY(Socioeconomic!$C$8),0)),NA())</f>
        <v>#N/A</v>
      </c>
      <c r="AJ121" s="25">
        <f ca="1">IFERROR(INDEX('Natural Hazard'!$I$8:$I$225,MATCH($C121,_xlfn.ANCHORARRAY('Natural Hazard'!$C$8),0)),NA())</f>
        <v>0</v>
      </c>
      <c r="AK121" s="25">
        <f ca="1">IFERROR(INDEX(Conflict!$I$8:$I$225,MATCH($C121,_xlfn.ANCHORARRAY(Conflict!$C$8),0)),NA())</f>
        <v>0</v>
      </c>
      <c r="AL121" s="49"/>
      <c r="AM121" s="25">
        <f>IFERROR(INDEX('Data Reliability'!$G$6:$G$409,MATCH($C121,'Data Reliability'!$E$6:$E$409,0)),NA())</f>
        <v>0.16666666666666699</v>
      </c>
      <c r="AN121" s="25">
        <f>IFERROR(INDEX('Data Reliability'!$H$6:$H$409,MATCH($C121,'Data Reliability'!$E$6:$E$409,0)),NA())</f>
        <v>0.63333333333333297</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0</v>
      </c>
      <c r="N122" s="23">
        <f t="shared" ca="1" si="10"/>
        <v>0</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0.71428571428571297</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0</v>
      </c>
      <c r="AI122" s="25" t="e">
        <f ca="1">IFERROR(INDEX(Socioeconomic!$I$8:$I$225,MATCH($C122,_xlfn.ANCHORARRAY(Socioeconomic!$C$8),0)),NA())</f>
        <v>#N/A</v>
      </c>
      <c r="AJ122" s="25">
        <f ca="1">IFERROR(INDEX('Natural Hazard'!$I$8:$I$225,MATCH($C122,_xlfn.ANCHORARRAY('Natural Hazard'!$C$8),0)),NA())</f>
        <v>0</v>
      </c>
      <c r="AK122" s="25">
        <f ca="1">IFERROR(INDEX(Conflict!$I$8:$I$225,MATCH($C122,_xlfn.ANCHORARRAY(Conflict!$C$8),0)),NA())</f>
        <v>0</v>
      </c>
      <c r="AL122" s="49"/>
      <c r="AM122" s="25">
        <f>IFERROR(INDEX('Data Reliability'!$G$6:$G$409,MATCH($C122,'Data Reliability'!$E$6:$E$409,0)),NA())</f>
        <v>0.16666666666666699</v>
      </c>
      <c r="AN122" s="25">
        <f>IFERROR(INDEX('Data Reliability'!$H$6:$H$409,MATCH($C122,'Data Reliability'!$E$6:$E$409,0)),NA())</f>
        <v>0.7</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0</v>
      </c>
      <c r="N123" s="23">
        <f t="shared" ca="1" si="10"/>
        <v>0</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3.1170643041268575</v>
      </c>
      <c r="U123" s="25">
        <f ca="1">IFERROR(INDEX(Socioeconomic!$G$8:$G$225,MATCH($C123,_xlfn.ANCHORARRAY(Socioeconomic!$C$8),0)),NA())</f>
        <v>0</v>
      </c>
      <c r="V123" s="25">
        <f ca="1">IFERROR(INDEX('Natural Hazard'!$G$8:$G$225,MATCH($C123,_xlfn.ANCHORARRAY('Natural Hazard'!$C$8),0)),NA())</f>
        <v>0</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3.1546929316338299</v>
      </c>
      <c r="AB123" s="25">
        <f ca="1">IFERROR(INDEX(Socioeconomic!$H$8:$H$225,MATCH($C123,_xlfn.ANCHORARRAY(Socioeconomic!$C$8),0)),NA())</f>
        <v>1.5714285714285701</v>
      </c>
      <c r="AC123" s="25">
        <f ca="1">IFERROR(INDEX('Natural Hazard'!$H$8:$H$225,MATCH($C123,_xlfn.ANCHORARRAY('Natural Hazard'!$C$8),0)),NA())</f>
        <v>2.1666666666666599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3.0798845043310901</v>
      </c>
      <c r="AI123" s="25" t="e">
        <f ca="1">IFERROR(INDEX(Socioeconomic!$I$8:$I$225,MATCH($C123,_xlfn.ANCHORARRAY(Socioeconomic!$C$8),0)),NA())</f>
        <v>#N/A</v>
      </c>
      <c r="AJ123" s="25">
        <f ca="1">IFERROR(INDEX('Natural Hazard'!$I$8:$I$225,MATCH($C123,_xlfn.ANCHORARRAY('Natural Hazard'!$C$8),0)),NA())</f>
        <v>0</v>
      </c>
      <c r="AK123" s="25">
        <f ca="1">IFERROR(INDEX(Conflict!$I$8:$I$225,MATCH($C123,_xlfn.ANCHORARRAY(Conflict!$C$8),0)),NA())</f>
        <v>0</v>
      </c>
      <c r="AL123" s="49"/>
      <c r="AM123" s="25">
        <f>IFERROR(INDEX('Data Reliability'!$G$6:$G$409,MATCH($C123,'Data Reliability'!$E$6:$E$409,0)),NA())</f>
        <v>0.16666666666666699</v>
      </c>
      <c r="AN123" s="25">
        <f>IFERROR(INDEX('Data Reliability'!$H$6:$H$409,MATCH($C123,'Data Reliability'!$E$6:$E$409,0)),NA())</f>
        <v>0.7</v>
      </c>
    </row>
    <row r="124" spans="2:40" x14ac:dyDescent="0.2">
      <c r="B124" s="28" t="s">
        <v>745</v>
      </c>
      <c r="C124" s="28" t="s">
        <v>707</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t="e">
        <f ca="1">IFERROR(INDEX(Macro!$G$8:$G$225,MATCH($C124,_xlfn.ANCHORARRAY(Macro!$C$8),0)),NA())</f>
        <v>#N/A</v>
      </c>
      <c r="U124" s="25" t="e">
        <f ca="1">IFERROR(INDEX(Socioeconomic!$G$8:$G$225,MATCH($C124,_xlfn.ANCHORARRAY(Socioeconomic!$C$8),0)),NA())</f>
        <v>#N/A</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t="e">
        <f ca="1">IFERROR(INDEX(Macro!$H$8:$H$225,MATCH($C124,_xlfn.ANCHORARRAY(Macro!$C$8),0)),NA())</f>
        <v>#N/A</v>
      </c>
      <c r="AB124" s="25" t="e">
        <f ca="1">IFERROR(INDEX(Socioeconomic!$H$8:$H$225,MATCH($C124,_xlfn.ANCHORARRAY(Socioeconomic!$C$8),0)),NA())</f>
        <v>#N/A</v>
      </c>
      <c r="AC124" s="25" t="e">
        <f ca="1">IFERROR(INDEX('Natural Hazard'!$H$8:$H$225,MATCH($C124,_xlfn.ANCHORARRAY('Natural Hazard'!$C$8),0)),NA())</f>
        <v>#N/A</v>
      </c>
      <c r="AD124" s="25">
        <f ca="1">IFERROR(INDEX(Conflict!$H$8:$H$225,MATCH($C124,_xlfn.ANCHORARRAY(Conflict!$C$8),0)),NA())</f>
        <v>0</v>
      </c>
      <c r="AE124" s="50"/>
      <c r="AF124" s="25">
        <f ca="1">IFERROR(INDEX(Health!$I$8:$I$225,MATCH($C124,_xlfn.ANCHORARRAY(Health!$C$8),0)),NA())</f>
        <v>0</v>
      </c>
      <c r="AG124" s="25" t="e">
        <f ca="1">IFERROR(INDEX(Food!$I$8:$I$225,MATCH($C124,_xlfn.ANCHORARRAY(Food!$C$8),0)),NA())</f>
        <v>#N/A</v>
      </c>
      <c r="AH124" s="25" t="e">
        <f ca="1">IFERROR(INDEX(Macro!$I$8:$I$225,MATCH($C124,_xlfn.ANCHORARRAY(Macro!$C$8),0)),NA())</f>
        <v>#N/A</v>
      </c>
      <c r="AI124" s="25" t="e">
        <f ca="1">IFERROR(INDEX(Socioeconomic!$I$8:$I$225,MATCH($C124,_xlfn.ANCHORARRAY(Socioeconomic!$C$8),0)),NA())</f>
        <v>#N/A</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0.83333333333333304</v>
      </c>
      <c r="AN124" s="25">
        <f>IFERROR(INDEX('Data Reliability'!$H$6:$H$409,MATCH($C124,'Data Reliability'!$E$6:$E$409,0)),NA())</f>
        <v>0.81666666666666698</v>
      </c>
    </row>
    <row r="125" spans="2:40" x14ac:dyDescent="0.2">
      <c r="B125" s="28" t="s">
        <v>746</v>
      </c>
      <c r="C125" s="28" t="s">
        <v>708</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0</v>
      </c>
      <c r="H125" s="23">
        <f t="shared" ca="1" si="6"/>
        <v>0</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0</v>
      </c>
      <c r="N125" s="23">
        <f t="shared" ca="1" si="10"/>
        <v>0</v>
      </c>
      <c r="O125" s="116" t="str">
        <f t="shared" si="11"/>
        <v>!!</v>
      </c>
      <c r="P125" s="24"/>
      <c r="Q125" s="49"/>
      <c r="R125" s="25">
        <f ca="1">IFERROR(INDEX(Health!$G$8:$G$225,MATCH($C125,_xlfn.ANCHORARRAY(Health!$C$8),0)),NA())</f>
        <v>0</v>
      </c>
      <c r="S125" s="25" t="e">
        <f ca="1">IFERROR(INDEX(Food!$G$8:$G$225,MATCH($C125,_xlfn.ANCHORARRAY(Food!$C$8),0)),NA())</f>
        <v>#N/A</v>
      </c>
      <c r="T125" s="25" t="e">
        <f ca="1">IFERROR(INDEX(Macro!$G$8:$G$225,MATCH($C125,_xlfn.ANCHORARRAY(Macro!$C$8),0)),NA())</f>
        <v>#N/A</v>
      </c>
      <c r="U125" s="25" t="e">
        <f ca="1">IFERROR(INDEX(Socioeconomic!$G$8:$G$225,MATCH($C125,_xlfn.ANCHORARRAY(Socioeconomic!$C$8),0)),NA())</f>
        <v>#N/A</v>
      </c>
      <c r="V125" s="25">
        <f ca="1">IFERROR(INDEX('Natural Hazard'!$G$8:$G$225,MATCH($C125,_xlfn.ANCHORARRAY('Natural Hazard'!$C$8),0)),NA())</f>
        <v>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f ca="1">IFERROR(INDEX(Conflict!$H$8:$H$225,MATCH($C125,_xlfn.ANCHORARRAY(Conflict!$C$8),0)),NA())</f>
        <v>0</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0</v>
      </c>
      <c r="AK125" s="25">
        <f ca="1">IFERROR(INDEX(Conflict!$I$8:$I$225,MATCH($C125,_xlfn.ANCHORARRAY(Conflict!$C$8),0)),NA())</f>
        <v>0</v>
      </c>
      <c r="AL125" s="49"/>
      <c r="AM125" s="25">
        <f>IFERROR(INDEX('Data Reliability'!$G$6:$G$409,MATCH($C125,'Data Reliability'!$E$6:$E$409,0)),NA())</f>
        <v>0.91666666666666696</v>
      </c>
      <c r="AN125" s="25">
        <f>IFERROR(INDEX('Data Reliability'!$H$6:$H$409,MATCH($C125,'Data Reliability'!$E$6:$E$409,0)),NA())</f>
        <v>0.81666666666666698</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1</v>
      </c>
      <c r="H126" s="23">
        <f t="shared" ca="1" si="6"/>
        <v>1</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0.5</v>
      </c>
      <c r="K126" s="23">
        <f t="shared" ca="1" si="8"/>
        <v>0.5</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1</v>
      </c>
      <c r="N126" s="23">
        <f t="shared" ca="1" si="10"/>
        <v>1</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6.3245553203367564</v>
      </c>
      <c r="V126" s="25">
        <f ca="1">IFERROR(INDEX('Natural Hazard'!$G$8:$G$225,MATCH($C126,_xlfn.ANCHORARRAY('Natural Hazard'!$C$8),0)),NA())</f>
        <v>0</v>
      </c>
      <c r="W126" s="25">
        <f ca="1">IFERROR(INDEX(Conflict!$G$8:$G$225,MATCH($C126,_xlfn.ANCHORARRAY(Conflict!$C$8),0)),NA())</f>
        <v>0</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7</v>
      </c>
      <c r="AB126" s="25">
        <f ca="1">IFERROR(INDEX(Socioeconomic!$H$8:$H$225,MATCH($C126,_xlfn.ANCHORARRAY(Socioeconomic!$C$8),0)),NA())</f>
        <v>5.71428571428571</v>
      </c>
      <c r="AC126" s="25">
        <f ca="1">IFERROR(INDEX('Natural Hazard'!$H$8:$H$225,MATCH($C126,_xlfn.ANCHORARRAY('Natural Hazard'!$C$8),0)),NA())</f>
        <v>5.5</v>
      </c>
      <c r="AD126" s="25">
        <f ca="1">IFERROR(INDEX(Conflict!$H$8:$H$225,MATCH($C126,_xlfn.ANCHORARRAY(Conflict!$C$8),0)),NA())</f>
        <v>1.41559357911448</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7</v>
      </c>
      <c r="AJ126" s="25">
        <f ca="1">IFERROR(INDEX('Natural Hazard'!$I$8:$I$225,MATCH($C126,_xlfn.ANCHORARRAY('Natural Hazard'!$C$8),0)),NA())</f>
        <v>0</v>
      </c>
      <c r="AK126" s="25">
        <f ca="1">IFERROR(INDEX(Conflict!$I$8:$I$225,MATCH($C126,_xlfn.ANCHORARRAY(Conflict!$C$8),0)),NA())</f>
        <v>0</v>
      </c>
      <c r="AL126" s="49"/>
      <c r="AM126" s="25">
        <f>IFERROR(INDEX('Data Reliability'!$G$6:$G$409,MATCH($C126,'Data Reliability'!$E$6:$E$409,0)),NA())</f>
        <v>0</v>
      </c>
      <c r="AN126" s="25">
        <f>IFERROR(INDEX('Data Reliability'!$H$6:$H$409,MATCH($C126,'Data Reliability'!$E$6:$E$409,0)),NA())</f>
        <v>0.43333333333333302</v>
      </c>
    </row>
    <row r="127" spans="2:40" x14ac:dyDescent="0.2">
      <c r="B127" s="28" t="s">
        <v>747</v>
      </c>
      <c r="C127" s="28" t="s">
        <v>709</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t="e">
        <f ca="1">IFERROR(INDEX(Food!$G$8:$G$225,MATCH($C127,_xlfn.ANCHORARRAY(Food!$C$8),0)),NA())</f>
        <v>#N/A</v>
      </c>
      <c r="T127" s="25" t="e">
        <f ca="1">IFERROR(INDEX(Macro!$G$8:$G$225,MATCH($C127,_xlfn.ANCHORARRAY(Macro!$C$8),0)),NA())</f>
        <v>#N/A</v>
      </c>
      <c r="U127" s="25" t="e">
        <f ca="1">IFERROR(INDEX(Socioeconomic!$G$8:$G$225,MATCH($C127,_xlfn.ANCHORARRAY(Socioeconomic!$C$8),0)),NA())</f>
        <v>#N/A</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f ca="1">IFERROR(INDEX(Conflict!$H$8:$H$225,MATCH($C127,_xlfn.ANCHORARRAY(Conflict!$C$8),0)),NA())</f>
        <v>0</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0.75</v>
      </c>
      <c r="AN127" s="25">
        <f>IFERROR(INDEX('Data Reliability'!$H$6:$H$409,MATCH($C127,'Data Reliability'!$E$6:$E$409,0)),NA())</f>
        <v>0.81666666666666698</v>
      </c>
    </row>
    <row r="128" spans="2:40" x14ac:dyDescent="0.2">
      <c r="B128" s="28" t="s">
        <v>532</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0</v>
      </c>
      <c r="H128" s="23">
        <f t="shared" ca="1" si="6"/>
        <v>0</v>
      </c>
      <c r="I128" s="116" t="str">
        <f t="shared" si="7"/>
        <v>!</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0</v>
      </c>
      <c r="N128" s="23">
        <f t="shared" ca="1" si="10"/>
        <v>0</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0</v>
      </c>
      <c r="U128" s="25">
        <f ca="1">IFERROR(INDEX(Socioeconomic!$G$8:$G$225,MATCH($C128,_xlfn.ANCHORARRAY(Socioeconomic!$C$8),0)),NA())</f>
        <v>0</v>
      </c>
      <c r="V128" s="25">
        <f ca="1">IFERROR(INDEX('Natural Hazard'!$G$8:$G$225,MATCH($C128,_xlfn.ANCHORARRAY('Natural Hazard'!$C$8),0)),NA())</f>
        <v>0</v>
      </c>
      <c r="W128" s="25">
        <f ca="1">IFERROR(INDEX(Conflict!$G$8:$G$225,MATCH($C128,_xlfn.ANCHORARRAY(Conflict!$C$8),0)),NA())</f>
        <v>1.4875648997431188</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6.13847045191193</v>
      </c>
      <c r="AB128" s="25">
        <f ca="1">IFERROR(INDEX(Socioeconomic!$H$8:$H$225,MATCH($C128,_xlfn.ANCHORARRAY(Socioeconomic!$C$8),0)),NA())</f>
        <v>4.1428571428571397</v>
      </c>
      <c r="AC128" s="25">
        <f ca="1">IFERROR(INDEX('Natural Hazard'!$H$8:$H$225,MATCH($C128,_xlfn.ANCHORARRAY('Natural Hazard'!$C$8),0)),NA())</f>
        <v>3.6666666666666599</v>
      </c>
      <c r="AD128" s="25">
        <f ca="1">IFERROR(INDEX(Conflict!$H$8:$H$225,MATCH($C128,_xlfn.ANCHORARRAY(Conflict!$C$8),0)),NA())</f>
        <v>1.2391956253307399</v>
      </c>
      <c r="AE128" s="50"/>
      <c r="AF128" s="25">
        <f ca="1">IFERROR(INDEX(Health!$I$8:$I$225,MATCH($C128,_xlfn.ANCHORARRAY(Health!$C$8),0)),NA())</f>
        <v>0</v>
      </c>
      <c r="AG128" s="25" t="e">
        <f ca="1">IFERROR(INDEX(Food!$I$8:$I$225,MATCH($C128,_xlfn.ANCHORARRAY(Food!$C$8),0)),NA())</f>
        <v>#N/A</v>
      </c>
      <c r="AH128" s="25">
        <f ca="1">IFERROR(INDEX(Macro!$I$8:$I$225,MATCH($C128,_xlfn.ANCHORARRAY(Macro!$C$8),0)),NA())</f>
        <v>0</v>
      </c>
      <c r="AI128" s="25">
        <f ca="1">IFERROR(INDEX(Socioeconomic!$I$8:$I$225,MATCH($C128,_xlfn.ANCHORARRAY(Socioeconomic!$C$8),0)),NA())</f>
        <v>0</v>
      </c>
      <c r="AJ128" s="25">
        <f ca="1">IFERROR(INDEX('Natural Hazard'!$I$8:$I$225,MATCH($C128,_xlfn.ANCHORARRAY('Natural Hazard'!$C$8),0)),NA())</f>
        <v>0</v>
      </c>
      <c r="AK128" s="25">
        <f ca="1">IFERROR(INDEX(Conflict!$I$8:$I$225,MATCH($C128,_xlfn.ANCHORARRAY(Conflict!$C$8),0)),NA())</f>
        <v>1.78571428571429</v>
      </c>
      <c r="AL128" s="49"/>
      <c r="AM128" s="25">
        <f>IFERROR(INDEX('Data Reliability'!$G$6:$G$409,MATCH($C128,'Data Reliability'!$E$6:$E$409,0)),NA())</f>
        <v>0.16666666666666699</v>
      </c>
      <c r="AN128" s="25">
        <f>IFERROR(INDEX('Data Reliability'!$H$6:$H$409,MATCH($C128,'Data Reliability'!$E$6:$E$409,0)),NA())</f>
        <v>0.59166666666666701</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1.5</v>
      </c>
      <c r="H129" s="23">
        <f t="shared" ca="1" si="6"/>
        <v>1.5</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1.5</v>
      </c>
      <c r="N129" s="23">
        <f t="shared" ca="1" si="10"/>
        <v>1.5</v>
      </c>
      <c r="O129" s="116" t="str">
        <f t="shared" si="11"/>
        <v>!</v>
      </c>
      <c r="P129" s="24"/>
      <c r="Q129" s="49"/>
      <c r="R129" s="25">
        <f ca="1">IFERROR(INDEX(Health!$G$8:$G$225,MATCH($C129,_xlfn.ANCHORARRAY(Health!$C$8),0)),NA())</f>
        <v>0</v>
      </c>
      <c r="S129" s="25">
        <f ca="1">IFERROR(INDEX(Food!$G$8:$G$225,MATCH($C129,_xlfn.ANCHORARRAY(Food!$C$8),0)),NA())</f>
        <v>8.3666002653407556</v>
      </c>
      <c r="T129" s="25">
        <f ca="1">IFERROR(INDEX(Macro!$G$8:$G$225,MATCH($C129,_xlfn.ANCHORARRAY(Macro!$C$8),0)),NA())</f>
        <v>3.6999646839679556</v>
      </c>
      <c r="U129" s="25">
        <f ca="1">IFERROR(INDEX(Socioeconomic!$G$8:$G$225,MATCH($C129,_xlfn.ANCHORARRAY(Socioeconomic!$C$8),0)),NA())</f>
        <v>0</v>
      </c>
      <c r="V129" s="25">
        <f ca="1">IFERROR(INDEX('Natural Hazard'!$G$8:$G$225,MATCH($C129,_xlfn.ANCHORARRAY('Natural Hazard'!$C$8),0)),NA())</f>
        <v>0</v>
      </c>
      <c r="W129" s="25">
        <f ca="1">IFERROR(INDEX(Conflict!$G$8:$G$225,MATCH($C129,_xlfn.ANCHORARRAY(Conflict!$C$8),0)),NA())</f>
        <v>6.6274497728877728</v>
      </c>
      <c r="X129" s="50"/>
      <c r="Y129" s="25">
        <f ca="1">IFERROR(INDEX(Health!$H$8:$H$225,MATCH($C129,_xlfn.ANCHORARRAY(Health!$C$8),0)),NA())</f>
        <v>7.3119533527696801</v>
      </c>
      <c r="Z129" s="25">
        <f ca="1">IFERROR(INDEX(Food!$H$8:$H$225,MATCH($C129,_xlfn.ANCHORARRAY(Food!$C$8),0)),NA())</f>
        <v>10</v>
      </c>
      <c r="AA129" s="25">
        <f ca="1">IFERROR(INDEX(Macro!$H$8:$H$225,MATCH($C129,_xlfn.ANCHORARRAY(Macro!$C$8),0)),NA())</f>
        <v>5.6894553881807601</v>
      </c>
      <c r="AB129" s="25">
        <f ca="1">IFERROR(INDEX(Socioeconomic!$H$8:$H$225,MATCH($C129,_xlfn.ANCHORARRAY(Socioeconomic!$C$8),0)),NA())</f>
        <v>9.5714285714285694</v>
      </c>
      <c r="AC129" s="25">
        <f ca="1">IFERROR(INDEX('Natural Hazard'!$H$8:$H$225,MATCH($C129,_xlfn.ANCHORARRAY('Natural Hazard'!$C$8),0)),NA())</f>
        <v>7.6666666666666599</v>
      </c>
      <c r="AD129" s="25">
        <f ca="1">IFERROR(INDEX(Conflict!$H$8:$H$225,MATCH($C129,_xlfn.ANCHORARRAY(Conflict!$C$8),0)),NA())</f>
        <v>4.3923090492150196</v>
      </c>
      <c r="AE129" s="50"/>
      <c r="AF129" s="25">
        <f ca="1">IFERROR(INDEX(Health!$I$8:$I$225,MATCH($C129,_xlfn.ANCHORARRAY(Health!$C$8),0)),NA())</f>
        <v>0</v>
      </c>
      <c r="AG129" s="25">
        <f ca="1">IFERROR(INDEX(Food!$I$8:$I$225,MATCH($C129,_xlfn.ANCHORARRAY(Food!$C$8),0)),NA())</f>
        <v>7</v>
      </c>
      <c r="AH129" s="25">
        <f ca="1">IFERROR(INDEX(Macro!$I$8:$I$225,MATCH($C129,_xlfn.ANCHORARRAY(Macro!$C$8),0)),NA())</f>
        <v>2.40615976900866</v>
      </c>
      <c r="AI129" s="25">
        <f ca="1">IFERROR(INDEX(Socioeconomic!$I$8:$I$225,MATCH($C129,_xlfn.ANCHORARRAY(Socioeconomic!$C$8),0)),NA())</f>
        <v>0</v>
      </c>
      <c r="AJ129" s="25">
        <f ca="1">IFERROR(INDEX('Natural Hazard'!$I$8:$I$225,MATCH($C129,_xlfn.ANCHORARRAY('Natural Hazard'!$C$8),0)),NA())</f>
        <v>0</v>
      </c>
      <c r="AK129" s="25">
        <f ca="1">IFERROR(INDEX(Conflict!$I$8:$I$225,MATCH($C129,_xlfn.ANCHORARRAY(Conflict!$C$8),0)),NA())</f>
        <v>10</v>
      </c>
      <c r="AL129" s="49"/>
      <c r="AM129" s="25">
        <f>IFERROR(INDEX('Data Reliability'!$G$6:$G$409,MATCH($C129,'Data Reliability'!$E$6:$E$409,0)),NA())</f>
        <v>8.3333333333333301E-2</v>
      </c>
      <c r="AN129" s="25">
        <f>IFERROR(INDEX('Data Reliability'!$H$6:$H$409,MATCH($C129,'Data Reliability'!$E$6:$E$409,0)),NA())</f>
        <v>0.50277777777777799</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1</v>
      </c>
      <c r="H130" s="23">
        <f t="shared" ca="1" si="6"/>
        <v>1</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1</v>
      </c>
      <c r="N130" s="23">
        <f t="shared" ca="1" si="10"/>
        <v>1</v>
      </c>
      <c r="O130" s="116" t="str">
        <f t="shared" si="11"/>
        <v>!!</v>
      </c>
      <c r="P130" s="24"/>
      <c r="Q130" s="49"/>
      <c r="R130" s="25">
        <f ca="1">IFERROR(INDEX(Health!$G$8:$G$225,MATCH($C130,_xlfn.ANCHORARRAY(Health!$C$8),0)),NA())</f>
        <v>8.2737422304315711</v>
      </c>
      <c r="S130" s="25">
        <f ca="1">IFERROR(INDEX(Food!$G$8:$G$225,MATCH($C130,_xlfn.ANCHORARRAY(Food!$C$8),0)),NA())</f>
        <v>0</v>
      </c>
      <c r="T130" s="25" t="e">
        <f ca="1">IFERROR(INDEX(Macro!$G$8:$G$225,MATCH($C130,_xlfn.ANCHORARRAY(Macro!$C$8),0)),NA())</f>
        <v>#N/A</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4.1428571428571397</v>
      </c>
      <c r="AC130" s="25">
        <f ca="1">IFERROR(INDEX('Natural Hazard'!$H$8:$H$225,MATCH($C130,_xlfn.ANCHORARRAY('Natural Hazard'!$C$8),0)),NA())</f>
        <v>2.9999999999999898</v>
      </c>
      <c r="AD130" s="25">
        <f ca="1">IFERROR(INDEX(Conflict!$H$8:$H$225,MATCH($C130,_xlfn.ANCHORARRAY(Conflict!$C$8),0)),NA())</f>
        <v>0.24695713529722901</v>
      </c>
      <c r="AE130" s="50"/>
      <c r="AF130" s="25">
        <f ca="1">IFERROR(INDEX(Health!$I$8:$I$225,MATCH($C130,_xlfn.ANCHORARRAY(Health!$C$8),0)),NA())</f>
        <v>10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1.5</v>
      </c>
      <c r="H131" s="23">
        <f t="shared" ca="1" si="6"/>
        <v>1.5</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1</v>
      </c>
      <c r="K131" s="23">
        <f t="shared" ca="1" si="8"/>
        <v>1</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1.5</v>
      </c>
      <c r="N131" s="23">
        <f t="shared" ca="1" si="10"/>
        <v>1.5</v>
      </c>
      <c r="O131" s="116" t="str">
        <f t="shared" si="11"/>
        <v>!</v>
      </c>
      <c r="P131" s="24"/>
      <c r="Q131" s="49"/>
      <c r="R131" s="25">
        <f ca="1">IFERROR(INDEX(Health!$G$8:$G$225,MATCH($C131,_xlfn.ANCHORARRAY(Health!$C$8),0)),NA())</f>
        <v>0</v>
      </c>
      <c r="S131" s="25">
        <f ca="1">IFERROR(INDEX(Food!$G$8:$G$225,MATCH($C131,_xlfn.ANCHORARRAY(Food!$C$8),0)),NA())</f>
        <v>0</v>
      </c>
      <c r="T131" s="25">
        <f ca="1">IFERROR(INDEX(Macro!$G$8:$G$225,MATCH($C131,_xlfn.ANCHORARRAY(Macro!$C$8),0)),NA())</f>
        <v>6.9</v>
      </c>
      <c r="U131" s="25">
        <f ca="1">IFERROR(INDEX(Socioeconomic!$G$8:$G$225,MATCH($C131,_xlfn.ANCHORARRAY(Socioeconomic!$C$8),0)),NA())</f>
        <v>0</v>
      </c>
      <c r="V131" s="25">
        <f ca="1">IFERROR(INDEX('Natural Hazard'!$G$8:$G$225,MATCH($C131,_xlfn.ANCHORARRAY('Natural Hazard'!$C$8),0)),NA())</f>
        <v>9.5742710775633775</v>
      </c>
      <c r="W131" s="25">
        <f ca="1">IFERROR(INDEX(Conflict!$G$8:$G$225,MATCH($C131,_xlfn.ANCHORARRAY(Conflict!$C$8),0)),NA())</f>
        <v>0</v>
      </c>
      <c r="X131" s="50"/>
      <c r="Y131" s="25">
        <f ca="1">IFERROR(INDEX(Health!$H$8:$H$225,MATCH($C131,_xlfn.ANCHORARRAY(Health!$C$8),0)),NA())</f>
        <v>0</v>
      </c>
      <c r="Z131" s="25">
        <f ca="1">IFERROR(INDEX(Food!$H$8:$H$225,MATCH($C131,_xlfn.ANCHORARRAY(Food!$C$8),0)),NA())</f>
        <v>2.59988419224088</v>
      </c>
      <c r="AA131" s="25">
        <f ca="1">IFERROR(INDEX(Macro!$H$8:$H$225,MATCH($C131,_xlfn.ANCHORARRAY(Macro!$C$8),0)),NA())</f>
        <v>7</v>
      </c>
      <c r="AB131" s="25">
        <f ca="1">IFERROR(INDEX(Socioeconomic!$H$8:$H$225,MATCH($C131,_xlfn.ANCHORARRAY(Socioeconomic!$C$8),0)),NA())</f>
        <v>4.5714285714285703</v>
      </c>
      <c r="AC131" s="25">
        <f ca="1">IFERROR(INDEX('Natural Hazard'!$H$8:$H$225,MATCH($C131,_xlfn.ANCHORARRAY('Natural Hazard'!$C$8),0)),NA())</f>
        <v>9.1666666666666607</v>
      </c>
      <c r="AD131" s="25">
        <f ca="1">IFERROR(INDEX(Conflict!$H$8:$H$225,MATCH($C131,_xlfn.ANCHORARRAY(Conflict!$C$8),0)),NA())</f>
        <v>1.7683894866819501</v>
      </c>
      <c r="AE131" s="50"/>
      <c r="AF131" s="25">
        <f ca="1">IFERROR(INDEX(Health!$I$8:$I$225,MATCH($C131,_xlfn.ANCHORARRAY(Health!$C$8),0)),NA())</f>
        <v>0</v>
      </c>
      <c r="AG131" s="25" t="e">
        <f ca="1">IFERROR(INDEX(Food!$I$8:$I$225,MATCH($C131,_xlfn.ANCHORARRAY(Food!$C$8),0)),NA())</f>
        <v>#N/A</v>
      </c>
      <c r="AH131" s="25">
        <f ca="1">IFERROR(INDEX(Macro!$I$8:$I$225,MATCH($C131,_xlfn.ANCHORARRAY(Macro!$C$8),0)),NA())</f>
        <v>7</v>
      </c>
      <c r="AI131" s="25">
        <f ca="1">IFERROR(INDEX(Socioeconomic!$I$8:$I$225,MATCH($C131,_xlfn.ANCHORARRAY(Socioeconomic!$C$8),0)),NA())</f>
        <v>0</v>
      </c>
      <c r="AJ131" s="25">
        <f ca="1">IFERROR(INDEX('Natural Hazard'!$I$8:$I$225,MATCH($C131,_xlfn.ANCHORARRAY('Natural Hazard'!$C$8),0)),NA())</f>
        <v>10</v>
      </c>
      <c r="AK131" s="25">
        <f ca="1">IFERROR(INDEX(Conflict!$I$8:$I$225,MATCH($C131,_xlfn.ANCHORARRAY(Conflict!$C$8),0)),NA())</f>
        <v>0</v>
      </c>
      <c r="AL131" s="49"/>
      <c r="AM131" s="25">
        <f>IFERROR(INDEX('Data Reliability'!$G$6:$G$409,MATCH($C131,'Data Reliability'!$E$6:$E$409,0)),NA())</f>
        <v>0</v>
      </c>
      <c r="AN131" s="25">
        <f>IFERROR(INDEX('Data Reliability'!$H$6:$H$409,MATCH($C131,'Data Reliability'!$E$6:$E$409,0)),NA())</f>
        <v>0.4</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1</v>
      </c>
      <c r="H132" s="23">
        <f t="shared" ca="1" si="6"/>
        <v>1</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1</v>
      </c>
      <c r="N132" s="23">
        <f t="shared" ca="1" si="10"/>
        <v>1</v>
      </c>
      <c r="O132" s="116" t="str">
        <f t="shared" si="11"/>
        <v>!!</v>
      </c>
      <c r="P132" s="24"/>
      <c r="Q132" s="49"/>
      <c r="R132" s="25">
        <f ca="1">IFERROR(INDEX(Health!$G$8:$G$225,MATCH($C132,_xlfn.ANCHORARRAY(Health!$C$8),0)),NA())</f>
        <v>0</v>
      </c>
      <c r="S132" s="25" t="e">
        <f ca="1">IFERROR(INDEX(Food!$G$8:$G$225,MATCH($C132,_xlfn.ANCHORARRAY(Food!$C$8),0)),NA())</f>
        <v>#N/A</v>
      </c>
      <c r="T132" s="25" t="e">
        <f ca="1">IFERROR(INDEX(Macro!$G$8:$G$225,MATCH($C132,_xlfn.ANCHORARRAY(Macro!$C$8),0)),NA())</f>
        <v>#N/A</v>
      </c>
      <c r="U132" s="25">
        <f ca="1">IFERROR(INDEX(Socioeconomic!$G$8:$G$225,MATCH($C132,_xlfn.ANCHORARRAY(Socioeconomic!$C$8),0)),NA())</f>
        <v>0</v>
      </c>
      <c r="V132" s="25">
        <f ca="1">IFERROR(INDEX('Natural Hazard'!$G$8:$G$225,MATCH($C132,_xlfn.ANCHORARRAY('Natural Hazard'!$C$8),0)),NA())</f>
        <v>7.5277265270908051</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7.4285714285714199</v>
      </c>
      <c r="AC132" s="25">
        <f ca="1">IFERROR(INDEX('Natural Hazard'!$H$8:$H$225,MATCH($C132,_xlfn.ANCHORARRAY('Natural Hazard'!$C$8),0)),NA())</f>
        <v>5.6666666666666599</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10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2.6484689704531252</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1.73522595596755</v>
      </c>
      <c r="AB133" s="25">
        <f ca="1">IFERROR(INDEX(Socioeconomic!$H$8:$H$225,MATCH($C133,_xlfn.ANCHORARRAY(Socioeconomic!$C$8),0)),NA())</f>
        <v>2.9999999999999898</v>
      </c>
      <c r="AC133" s="25">
        <f ca="1">IFERROR(INDEX('Natural Hazard'!$H$8:$H$225,MATCH($C133,_xlfn.ANCHORARRAY('Natural Hazard'!$C$8),0)),NA())</f>
        <v>3.3333333333333299</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4.0423484119345501</v>
      </c>
      <c r="AI133" s="25" t="e">
        <f ca="1">IFERROR(INDEX(Socioeconomic!$I$8:$I$225,MATCH($C133,_xlfn.ANCHORARRAY(Socioeconomic!$C$8),0)),NA())</f>
        <v>#N/A</v>
      </c>
      <c r="AJ133" s="25">
        <f ca="1">IFERROR(INDEX('Natural Hazard'!$I$8:$I$225,MATCH($C133,_xlfn.ANCHORARRAY('Natural Hazard'!$C$8),0)),NA())</f>
        <v>0</v>
      </c>
      <c r="AK133" s="25">
        <f ca="1">IFERROR(INDEX(Conflict!$I$8:$I$225,MATCH($C133,_xlfn.ANCHORARRAY(Conflict!$C$8),0)),NA())</f>
        <v>0</v>
      </c>
      <c r="AL133" s="49"/>
      <c r="AM133" s="25">
        <f>IFERROR(INDEX('Data Reliability'!$G$6:$G$409,MATCH($C133,'Data Reliability'!$E$6:$E$409,0)),NA())</f>
        <v>0.16666666666666699</v>
      </c>
      <c r="AN133" s="25">
        <f>IFERROR(INDEX('Data Reliability'!$H$6:$H$409,MATCH($C133,'Data Reliability'!$E$6:$E$409,0)),NA())</f>
        <v>0.66666666666666696</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4.5</v>
      </c>
      <c r="H134" s="23">
        <f t="shared" ref="H134:H197" ca="1" si="12">G134</f>
        <v>4.5</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3</v>
      </c>
      <c r="K134" s="23">
        <f t="shared" ref="K134:K197" ca="1" si="14">J134</f>
        <v>3</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4</v>
      </c>
      <c r="N134" s="23">
        <f t="shared" ref="N134:N197" ca="1" si="16">M134</f>
        <v>4</v>
      </c>
      <c r="O134" s="116" t="str">
        <f t="shared" ref="O134:O197" si="17">IF(AN134 &gt;= 0.666, "!!", IF(AND(AN134 &lt; 0.666, AN134  &gt;= 0.333), "!", IF(AN134 &lt; 0.333, "")))</f>
        <v/>
      </c>
      <c r="P134" s="24"/>
      <c r="Q134" s="49"/>
      <c r="R134" s="25">
        <f ca="1">IFERROR(INDEX(Health!$G$8:$G$225,MATCH($C134,_xlfn.ANCHORARRAY(Health!$C$8),0)),NA())</f>
        <v>8.7864194175305563</v>
      </c>
      <c r="S134" s="25">
        <f ca="1">IFERROR(INDEX(Food!$G$8:$G$225,MATCH($C134,_xlfn.ANCHORARRAY(Food!$C$8),0)),NA())</f>
        <v>8.7061000651238203</v>
      </c>
      <c r="T134" s="25">
        <f ca="1">IFERROR(INDEX(Macro!$G$8:$G$225,MATCH($C134,_xlfn.ANCHORARRAY(Macro!$C$8),0)),NA())</f>
        <v>6.0357533410310218</v>
      </c>
      <c r="U134" s="25">
        <f ca="1">IFERROR(INDEX(Socioeconomic!$G$8:$G$225,MATCH($C134,_xlfn.ANCHORARRAY(Socioeconomic!$C$8),0)),NA())</f>
        <v>10</v>
      </c>
      <c r="V134" s="25">
        <f ca="1">IFERROR(INDEX('Natural Hazard'!$G$8:$G$225,MATCH($C134,_xlfn.ANCHORARRAY('Natural Hazard'!$C$8),0)),NA())</f>
        <v>0</v>
      </c>
      <c r="W134" s="25">
        <f ca="1">IFERROR(INDEX(Conflict!$G$8:$G$225,MATCH($C134,_xlfn.ANCHORARRAY(Conflict!$C$8),0)),NA())</f>
        <v>10</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6.0081112398609502</v>
      </c>
      <c r="AB134" s="25">
        <f ca="1">IFERROR(INDEX(Socioeconomic!$H$8:$H$225,MATCH($C134,_xlfn.ANCHORARRAY(Socioeconomic!$C$8),0)),NA())</f>
        <v>10</v>
      </c>
      <c r="AC134" s="25">
        <f ca="1">IFERROR(INDEX('Natural Hazard'!$H$8:$H$225,MATCH($C134,_xlfn.ANCHORARRAY('Natural Hazard'!$C$8),0)),NA())</f>
        <v>4.6666666666666599</v>
      </c>
      <c r="AD134" s="25">
        <f ca="1">IFERROR(INDEX(Conflict!$H$8:$H$225,MATCH($C134,_xlfn.ANCHORARRAY(Conflict!$C$8),0)),NA())</f>
        <v>10</v>
      </c>
      <c r="AE134" s="50"/>
      <c r="AF134" s="25">
        <f ca="1">IFERROR(INDEX(Health!$I$8:$I$225,MATCH($C134,_xlfn.ANCHORARRAY(Health!$C$8),0)),NA())</f>
        <v>10</v>
      </c>
      <c r="AG134" s="25">
        <f ca="1">IFERROR(INDEX(Food!$I$8:$I$225,MATCH($C134,_xlfn.ANCHORARRAY(Food!$C$8),0)),NA())</f>
        <v>10</v>
      </c>
      <c r="AH134" s="25">
        <f ca="1">IFERROR(INDEX(Macro!$I$8:$I$225,MATCH($C134,_xlfn.ANCHORARRAY(Macro!$C$8),0)),NA())</f>
        <v>6.0635226179018398</v>
      </c>
      <c r="AI134" s="25">
        <f ca="1">IFERROR(INDEX(Socioeconomic!$I$8:$I$225,MATCH($C134,_xlfn.ANCHORARRAY(Socioeconomic!$C$8),0)),NA())</f>
        <v>10</v>
      </c>
      <c r="AJ134" s="25">
        <f ca="1">IFERROR(INDEX('Natural Hazard'!$I$8:$I$225,MATCH($C134,_xlfn.ANCHORARRAY('Natural Hazard'!$C$8),0)),NA())</f>
        <v>0</v>
      </c>
      <c r="AK134" s="25">
        <f ca="1">IFERROR(INDEX(Conflict!$I$8:$I$225,MATCH($C134,_xlfn.ANCHORARRAY(Conflict!$C$8),0)),NA())</f>
        <v>10</v>
      </c>
      <c r="AL134" s="49"/>
      <c r="AM134" s="25">
        <f>IFERROR(INDEX('Data Reliability'!$G$6:$G$409,MATCH($C134,'Data Reliability'!$E$6:$E$409,0)),NA())</f>
        <v>8.3333333333333301E-2</v>
      </c>
      <c r="AN134" s="25">
        <f>IFERROR(INDEX('Data Reliability'!$H$6:$H$409,MATCH($C134,'Data Reliability'!$E$6:$E$409,0)),NA())</f>
        <v>0.30833333333333302</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0</v>
      </c>
      <c r="N135" s="23">
        <f t="shared" ca="1" si="16"/>
        <v>0</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v>
      </c>
      <c r="U135" s="25">
        <f ca="1">IFERROR(INDEX(Socioeconomic!$G$8:$G$225,MATCH($C135,_xlfn.ANCHORARRAY(Socioeconomic!$C$8),0)),NA())</f>
        <v>0</v>
      </c>
      <c r="V135" s="25">
        <f ca="1">IFERROR(INDEX('Natural Hazard'!$G$8:$G$225,MATCH($C135,_xlfn.ANCHORARRAY('Natural Hazard'!$C$8),0)),NA())</f>
        <v>0</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0</v>
      </c>
      <c r="AB135" s="25">
        <f ca="1">IFERROR(INDEX(Socioeconomic!$H$8:$H$225,MATCH($C135,_xlfn.ANCHORARRAY(Socioeconomic!$C$8),0)),NA())</f>
        <v>0.71428571428571297</v>
      </c>
      <c r="AC135" s="25">
        <f ca="1">IFERROR(INDEX('Natural Hazard'!$H$8:$H$225,MATCH($C135,_xlfn.ANCHORARRAY('Natural Hazard'!$C$8),0)),NA())</f>
        <v>1.1666666666666601</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6.4485081809432199</v>
      </c>
      <c r="AI135" s="25" t="e">
        <f ca="1">IFERROR(INDEX(Socioeconomic!$I$8:$I$225,MATCH($C135,_xlfn.ANCHORARRAY(Socioeconomic!$C$8),0)),NA())</f>
        <v>#N/A</v>
      </c>
      <c r="AJ135" s="25">
        <f ca="1">IFERROR(INDEX('Natural Hazard'!$I$8:$I$225,MATCH($C135,_xlfn.ANCHORARRAY('Natural Hazard'!$C$8),0)),NA())</f>
        <v>0</v>
      </c>
      <c r="AK135" s="25">
        <f ca="1">IFERROR(INDEX(Conflict!$I$8:$I$225,MATCH($C135,_xlfn.ANCHORARRAY(Conflict!$C$8),0)),NA())</f>
        <v>0</v>
      </c>
      <c r="AL135" s="49"/>
      <c r="AM135" s="25">
        <f>IFERROR(INDEX('Data Reliability'!$G$6:$G$409,MATCH($C135,'Data Reliability'!$E$6:$E$409,0)),NA())</f>
        <v>0.16666666666666699</v>
      </c>
      <c r="AN135" s="25">
        <f>IFERROR(INDEX('Data Reliability'!$H$6:$H$409,MATCH($C135,'Data Reliability'!$E$6:$E$409,0)),NA())</f>
        <v>0.7</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3.5</v>
      </c>
      <c r="H136" s="23">
        <f t="shared" ca="1" si="12"/>
        <v>3.5</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3.5</v>
      </c>
      <c r="N136" s="23">
        <f t="shared" ca="1" si="16"/>
        <v>3.5</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9.7164313530587041</v>
      </c>
      <c r="U136" s="25">
        <f ca="1">IFERROR(INDEX(Socioeconomic!$G$8:$G$225,MATCH($C136,_xlfn.ANCHORARRAY(Socioeconomic!$C$8),0)),NA())</f>
        <v>8.5356395693083709</v>
      </c>
      <c r="V136" s="25">
        <f ca="1">IFERROR(INDEX('Natural Hazard'!$G$8:$G$225,MATCH($C136,_xlfn.ANCHORARRAY('Natural Hazard'!$C$8),0)),NA())</f>
        <v>0</v>
      </c>
      <c r="W136" s="25">
        <f ca="1">IFERROR(INDEX(Conflict!$G$8:$G$225,MATCH($C136,_xlfn.ANCHORARRAY(Conflict!$C$8),0)),NA())</f>
        <v>10</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9.4409038238702205</v>
      </c>
      <c r="AB136" s="25">
        <f ca="1">IFERROR(INDEX(Socioeconomic!$H$8:$H$225,MATCH($C136,_xlfn.ANCHORARRAY(Socioeconomic!$C$8),0)),NA())</f>
        <v>7.2857142857142803</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10</v>
      </c>
      <c r="AI136" s="25">
        <f ca="1">IFERROR(INDEX(Socioeconomic!$I$8:$I$225,MATCH($C136,_xlfn.ANCHORARRAY(Socioeconomic!$C$8),0)),NA())</f>
        <v>10</v>
      </c>
      <c r="AJ136" s="25">
        <f ca="1">IFERROR(INDEX('Natural Hazard'!$I$8:$I$225,MATCH($C136,_xlfn.ANCHORARRAY('Natural Hazard'!$C$8),0)),NA())</f>
        <v>0</v>
      </c>
      <c r="AK136" s="25">
        <f ca="1">IFERROR(INDEX(Conflict!$I$8:$I$225,MATCH($C136,_xlfn.ANCHORARRAY(Conflict!$C$8),0)),NA())</f>
        <v>10</v>
      </c>
      <c r="AL136" s="49"/>
      <c r="AM136" s="25">
        <f>IFERROR(INDEX('Data Reliability'!$G$6:$G$409,MATCH($C136,'Data Reliability'!$E$6:$E$409,0)),NA())</f>
        <v>8.3333333333333301E-2</v>
      </c>
      <c r="AN136" s="25">
        <f>IFERROR(INDEX('Data Reliability'!$H$6:$H$409,MATCH($C136,'Data Reliability'!$E$6:$E$409,0)),NA())</f>
        <v>0.43611111111111101</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0.5</v>
      </c>
      <c r="H137" s="23">
        <f t="shared" ca="1" si="12"/>
        <v>0.5</v>
      </c>
      <c r="I137" s="116" t="str">
        <f t="shared" si="13"/>
        <v>!</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5.043260348638932</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4.7190034762456499</v>
      </c>
      <c r="AB137" s="25">
        <f ca="1">IFERROR(INDEX(Socioeconomic!$H$8:$H$225,MATCH($C137,_xlfn.ANCHORARRAY(Socioeconomic!$C$8),0)),NA())</f>
        <v>4.1428571428571397</v>
      </c>
      <c r="AC137" s="25">
        <f ca="1">IFERROR(INDEX('Natural Hazard'!$H$8:$H$225,MATCH($C137,_xlfn.ANCHORARRAY('Natural Hazard'!$C$8),0)),NA())</f>
        <v>3.5</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5.3897978825794102</v>
      </c>
      <c r="AI137" s="25">
        <f ca="1">IFERROR(INDEX(Socioeconomic!$I$8:$I$225,MATCH($C137,_xlfn.ANCHORARRAY(Socioeconomic!$C$8),0)),NA())</f>
        <v>0</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0.16666666666666699</v>
      </c>
      <c r="AN137" s="25">
        <f>IFERROR(INDEX('Data Reliability'!$H$6:$H$409,MATCH($C137,'Data Reliability'!$E$6:$E$409,0)),NA())</f>
        <v>0.59166666666666701</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0.5</v>
      </c>
      <c r="H138" s="23">
        <f t="shared" ca="1" si="12"/>
        <v>0.5</v>
      </c>
      <c r="I138" s="116" t="str">
        <f t="shared" si="13"/>
        <v>!</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1</v>
      </c>
      <c r="N138" s="23">
        <f t="shared" ca="1" si="16"/>
        <v>1</v>
      </c>
      <c r="O138" s="116" t="str">
        <f t="shared" si="17"/>
        <v>!</v>
      </c>
      <c r="P138" s="24"/>
      <c r="Q138" s="49"/>
      <c r="R138" s="25">
        <f ca="1">IFERROR(INDEX(Health!$G$8:$G$225,MATCH($C138,_xlfn.ANCHORARRAY(Health!$C$8),0)),NA())</f>
        <v>6.4973643456584149</v>
      </c>
      <c r="S138" s="25">
        <f ca="1">IFERROR(INDEX(Food!$G$8:$G$225,MATCH($C138,_xlfn.ANCHORARRAY(Food!$C$8),0)),NA())</f>
        <v>0</v>
      </c>
      <c r="T138" s="25">
        <f ca="1">IFERROR(INDEX(Macro!$G$8:$G$225,MATCH($C138,_xlfn.ANCHORARRAY(Macro!$C$8),0)),NA())</f>
        <v>0</v>
      </c>
      <c r="U138" s="25">
        <f ca="1">IFERROR(INDEX(Socioeconomic!$G$8:$G$225,MATCH($C138,_xlfn.ANCHORARRAY(Socioeconomic!$C$8),0)),NA())</f>
        <v>0.51217792863223266</v>
      </c>
      <c r="V138" s="25">
        <f ca="1">IFERROR(INDEX('Natural Hazard'!$G$8:$G$225,MATCH($C138,_xlfn.ANCHORARRAY('Natural Hazard'!$C$8),0)),NA())</f>
        <v>0</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4.7914252607184196</v>
      </c>
      <c r="AB138" s="25">
        <f ca="1">IFERROR(INDEX(Socioeconomic!$H$8:$H$225,MATCH($C138,_xlfn.ANCHORARRAY(Socioeconomic!$C$8),0)),NA())</f>
        <v>5.2857142857142803</v>
      </c>
      <c r="AC138" s="25">
        <f ca="1">IFERROR(INDEX('Natural Hazard'!$H$8:$H$225,MATCH($C138,_xlfn.ANCHORARRAY('Natural Hazard'!$C$8),0)),NA())</f>
        <v>3.3333333333333299</v>
      </c>
      <c r="AD138" s="25">
        <f ca="1">IFERROR(INDEX(Conflict!$H$8:$H$225,MATCH($C138,_xlfn.ANCHORARRAY(Conflict!$C$8),0)),NA())</f>
        <v>0</v>
      </c>
      <c r="AE138" s="50"/>
      <c r="AF138" s="25">
        <f ca="1">IFERROR(INDEX(Health!$I$8:$I$225,MATCH($C138,_xlfn.ANCHORARRAY(Health!$C$8),0)),NA())</f>
        <v>10</v>
      </c>
      <c r="AG138" s="25" t="e">
        <f ca="1">IFERROR(INDEX(Food!$I$8:$I$225,MATCH($C138,_xlfn.ANCHORARRAY(Food!$C$8),0)),NA())</f>
        <v>#N/A</v>
      </c>
      <c r="AH138" s="25">
        <f ca="1">IFERROR(INDEX(Macro!$I$8:$I$225,MATCH($C138,_xlfn.ANCHORARRAY(Macro!$C$8),0)),NA())</f>
        <v>0</v>
      </c>
      <c r="AI138" s="25">
        <f ca="1">IFERROR(INDEX(Socioeconomic!$I$8:$I$225,MATCH($C138,_xlfn.ANCHORARRAY(Socioeconomic!$C$8),0)),NA())</f>
        <v>4.9629286866108999E-2</v>
      </c>
      <c r="AJ138" s="25">
        <f ca="1">IFERROR(INDEX('Natural Hazard'!$I$8:$I$225,MATCH($C138,_xlfn.ANCHORARRAY('Natural Hazard'!$C$8),0)),NA())</f>
        <v>0</v>
      </c>
      <c r="AK138" s="25">
        <f ca="1">IFERROR(INDEX(Conflict!$I$8:$I$225,MATCH($C138,_xlfn.ANCHORARRAY(Conflict!$C$8),0)),NA())</f>
        <v>0</v>
      </c>
      <c r="AL138" s="49"/>
      <c r="AM138" s="25">
        <f>IFERROR(INDEX('Data Reliability'!$G$6:$G$409,MATCH($C138,'Data Reliability'!$E$6:$E$409,0)),NA())</f>
        <v>0.16666666666666699</v>
      </c>
      <c r="AN138" s="25">
        <f>IFERROR(INDEX('Data Reliability'!$H$6:$H$409,MATCH($C138,'Data Reliability'!$E$6:$E$409,0)),NA())</f>
        <v>0.54166666666666696</v>
      </c>
    </row>
    <row r="139" spans="2:40" x14ac:dyDescent="0.2">
      <c r="B139" s="28" t="s">
        <v>748</v>
      </c>
      <c r="C139" s="28" t="s">
        <v>710</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0</v>
      </c>
      <c r="H139" s="23">
        <f t="shared" ca="1" si="12"/>
        <v>0</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0</v>
      </c>
      <c r="N139" s="23">
        <f t="shared" ca="1" si="16"/>
        <v>0</v>
      </c>
      <c r="O139" s="116" t="str">
        <f t="shared" si="17"/>
        <v>!!</v>
      </c>
      <c r="P139" s="24"/>
      <c r="Q139" s="49"/>
      <c r="R139" s="25">
        <f ca="1">IFERROR(INDEX(Health!$G$8:$G$225,MATCH($C139,_xlfn.ANCHORARRAY(Health!$C$8),0)),NA())</f>
        <v>0</v>
      </c>
      <c r="S139" s="25" t="e">
        <f ca="1">IFERROR(INDEX(Food!$G$8:$G$225,MATCH($C139,_xlfn.ANCHORARRAY(Food!$C$8),0)),NA())</f>
        <v>#N/A</v>
      </c>
      <c r="T139" s="25" t="e">
        <f ca="1">IFERROR(INDEX(Macro!$G$8:$G$225,MATCH($C139,_xlfn.ANCHORARRAY(Macro!$C$8),0)),NA())</f>
        <v>#N/A</v>
      </c>
      <c r="U139" s="25" t="e">
        <f ca="1">IFERROR(INDEX(Socioeconomic!$G$8:$G$225,MATCH($C139,_xlfn.ANCHORARRAY(Socioeconomic!$C$8),0)),NA())</f>
        <v>#N/A</v>
      </c>
      <c r="V139" s="25">
        <f ca="1">IFERROR(INDEX('Natural Hazard'!$G$8:$G$225,MATCH($C139,_xlfn.ANCHORARRAY('Natural Hazard'!$C$8),0)),NA())</f>
        <v>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f ca="1">IFERROR(INDEX(Conflict!$H$8:$H$225,MATCH($C139,_xlfn.ANCHORARRAY(Conflict!$C$8),0)),NA())</f>
        <v>0</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0</v>
      </c>
      <c r="AK139" s="25">
        <f ca="1">IFERROR(INDEX(Conflict!$I$8:$I$225,MATCH($C139,_xlfn.ANCHORARRAY(Conflict!$C$8),0)),NA())</f>
        <v>0</v>
      </c>
      <c r="AL139" s="49"/>
      <c r="AM139" s="25">
        <f>IFERROR(INDEX('Data Reliability'!$G$6:$G$409,MATCH($C139,'Data Reliability'!$E$6:$E$409,0)),NA())</f>
        <v>0.91666666666666696</v>
      </c>
      <c r="AN139" s="25">
        <f>IFERROR(INDEX('Data Reliability'!$H$6:$H$409,MATCH($C139,'Data Reliability'!$E$6:$E$409,0)),NA())</f>
        <v>0.78333333333333299</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4</v>
      </c>
      <c r="H140" s="23">
        <f t="shared" ca="1" si="12"/>
        <v>4</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4</v>
      </c>
      <c r="K140" s="23">
        <f t="shared" ca="1" si="14"/>
        <v>4</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3.5</v>
      </c>
      <c r="N140" s="23">
        <f t="shared" ca="1" si="16"/>
        <v>3.5</v>
      </c>
      <c r="O140" s="116" t="str">
        <f t="shared" si="17"/>
        <v/>
      </c>
      <c r="P140" s="24"/>
      <c r="Q140" s="49"/>
      <c r="R140" s="25">
        <f ca="1">IFERROR(INDEX(Health!$G$8:$G$225,MATCH($C140,_xlfn.ANCHORARRAY(Health!$C$8),0)),NA())</f>
        <v>8.5509960547118027</v>
      </c>
      <c r="S140" s="25">
        <f ca="1">IFERROR(INDEX(Food!$G$8:$G$225,MATCH($C140,_xlfn.ANCHORARRAY(Food!$C$8),0)),NA())</f>
        <v>7.8980915068080275</v>
      </c>
      <c r="T140" s="25">
        <f ca="1">IFERROR(INDEX(Macro!$G$8:$G$225,MATCH($C140,_xlfn.ANCHORARRAY(Macro!$C$8),0)),NA())</f>
        <v>10</v>
      </c>
      <c r="U140" s="25">
        <f ca="1">IFERROR(INDEX(Socioeconomic!$G$8:$G$225,MATCH($C140,_xlfn.ANCHORARRAY(Socioeconomic!$C$8),0)),NA())</f>
        <v>0</v>
      </c>
      <c r="V140" s="25">
        <f ca="1">IFERROR(INDEX('Natural Hazard'!$G$8:$G$225,MATCH($C140,_xlfn.ANCHORARRAY('Natural Hazard'!$C$8),0)),NA())</f>
        <v>8.1649658092772555</v>
      </c>
      <c r="W140" s="25">
        <f ca="1">IFERROR(INDEX(Conflict!$G$8:$G$225,MATCH($C140,_xlfn.ANCHORARRAY(Conflict!$C$8),0)),NA())</f>
        <v>0</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10</v>
      </c>
      <c r="AB140" s="25">
        <f ca="1">IFERROR(INDEX(Socioeconomic!$H$8:$H$225,MATCH($C140,_xlfn.ANCHORARRAY(Socioeconomic!$C$8),0)),NA())</f>
        <v>10</v>
      </c>
      <c r="AC140" s="25">
        <f ca="1">IFERROR(INDEX('Natural Hazard'!$H$8:$H$225,MATCH($C140,_xlfn.ANCHORARRAY('Natural Hazard'!$C$8),0)),NA())</f>
        <v>6.6666666666666599</v>
      </c>
      <c r="AD140" s="25">
        <f ca="1">IFERROR(INDEX(Conflict!$H$8:$H$225,MATCH($C140,_xlfn.ANCHORARRAY(Conflict!$C$8),0)),NA())</f>
        <v>10</v>
      </c>
      <c r="AE140" s="50"/>
      <c r="AF140" s="25">
        <f ca="1">IFERROR(INDEX(Health!$I$8:$I$225,MATCH($C140,_xlfn.ANCHORARRAY(Health!$C$8),0)),NA())</f>
        <v>10</v>
      </c>
      <c r="AG140" s="25">
        <f ca="1">IFERROR(INDEX(Food!$I$8:$I$225,MATCH($C140,_xlfn.ANCHORARRAY(Food!$C$8),0)),NA())</f>
        <v>7</v>
      </c>
      <c r="AH140" s="25">
        <f ca="1">IFERROR(INDEX(Macro!$I$8:$I$225,MATCH($C140,_xlfn.ANCHORARRAY(Macro!$C$8),0)),NA())</f>
        <v>10</v>
      </c>
      <c r="AI140" s="25">
        <f ca="1">IFERROR(INDEX(Socioeconomic!$I$8:$I$225,MATCH($C140,_xlfn.ANCHORARRAY(Socioeconomic!$C$8),0)),NA())</f>
        <v>0</v>
      </c>
      <c r="AJ140" s="25">
        <f ca="1">IFERROR(INDEX('Natural Hazard'!$I$8:$I$225,MATCH($C140,_xlfn.ANCHORARRAY('Natural Hazard'!$C$8),0)),NA())</f>
        <v>10</v>
      </c>
      <c r="AK140" s="25">
        <f ca="1">IFERROR(INDEX(Conflict!$I$8:$I$225,MATCH($C140,_xlfn.ANCHORARRAY(Conflict!$C$8),0)),NA())</f>
        <v>0</v>
      </c>
      <c r="AL140" s="49"/>
      <c r="AM140" s="25">
        <f>IFERROR(INDEX('Data Reliability'!$G$6:$G$409,MATCH($C140,'Data Reliability'!$E$6:$E$409,0)),NA())</f>
        <v>0</v>
      </c>
      <c r="AN140" s="25">
        <f>IFERROR(INDEX('Data Reliability'!$H$6:$H$409,MATCH($C140,'Data Reliability'!$E$6:$E$409,0)),NA())</f>
        <v>0.31388888888888899</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0</v>
      </c>
      <c r="H141" s="23">
        <f t="shared" ca="1" si="12"/>
        <v>0</v>
      </c>
      <c r="I141" s="116" t="str">
        <f t="shared" si="13"/>
        <v>!</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1.5</v>
      </c>
      <c r="K141" s="23">
        <f t="shared" ca="1" si="14"/>
        <v>1.5</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v>
      </c>
      <c r="N141" s="23">
        <f t="shared" ca="1" si="16"/>
        <v>0</v>
      </c>
      <c r="O141" s="116" t="str">
        <f t="shared" si="17"/>
        <v>!</v>
      </c>
      <c r="P141" s="24"/>
      <c r="Q141" s="49"/>
      <c r="R141" s="25">
        <f ca="1">IFERROR(INDEX(Health!$G$8:$G$225,MATCH($C141,_xlfn.ANCHORARRAY(Health!$C$8),0)),NA())</f>
        <v>0</v>
      </c>
      <c r="S141" s="25">
        <f ca="1">IFERROR(INDEX(Food!$G$8:$G$225,MATCH($C141,_xlfn.ANCHORARRAY(Food!$C$8),0)),NA())</f>
        <v>0</v>
      </c>
      <c r="T141" s="25">
        <f ca="1">IFERROR(INDEX(Macro!$G$8:$G$225,MATCH($C141,_xlfn.ANCHORARRAY(Macro!$C$8),0)),NA())</f>
        <v>3.4711155128553695</v>
      </c>
      <c r="U141" s="25">
        <f ca="1">IFERROR(INDEX(Socioeconomic!$G$8:$G$225,MATCH($C141,_xlfn.ANCHORARRAY(Socioeconomic!$C$8),0)),NA())</f>
        <v>4.3091112173675157</v>
      </c>
      <c r="V141" s="25">
        <f ca="1">IFERROR(INDEX('Natural Hazard'!$G$8:$G$225,MATCH($C141,_xlfn.ANCHORARRAY('Natural Hazard'!$C$8),0)),NA())</f>
        <v>0</v>
      </c>
      <c r="W141" s="25">
        <f ca="1">IFERROR(INDEX(Conflict!$G$8:$G$225,MATCH($C141,_xlfn.ANCHORARRAY(Conflict!$C$8),0)),NA())</f>
        <v>0</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4.0382387022016202</v>
      </c>
      <c r="AB141" s="25">
        <f ca="1">IFERROR(INDEX(Socioeconomic!$H$8:$H$225,MATCH($C141,_xlfn.ANCHORARRAY(Socioeconomic!$C$8),0)),NA())</f>
        <v>9</v>
      </c>
      <c r="AC141" s="25">
        <f ca="1">IFERROR(INDEX('Natural Hazard'!$H$8:$H$225,MATCH($C141,_xlfn.ANCHORARRAY('Natural Hazard'!$C$8),0)),NA())</f>
        <v>5</v>
      </c>
      <c r="AD141" s="25">
        <f ca="1">IFERROR(INDEX(Conflict!$H$8:$H$225,MATCH($C141,_xlfn.ANCHORARRAY(Conflict!$C$8),0)),NA())</f>
        <v>5.5609454930322801</v>
      </c>
      <c r="AE141" s="50"/>
      <c r="AF141" s="25">
        <f ca="1">IFERROR(INDEX(Health!$I$8:$I$225,MATCH($C141,_xlfn.ANCHORARRAY(Health!$C$8),0)),NA())</f>
        <v>0</v>
      </c>
      <c r="AG141" s="25" t="e">
        <f ca="1">IFERROR(INDEX(Food!$I$8:$I$225,MATCH($C141,_xlfn.ANCHORARRAY(Food!$C$8),0)),NA())</f>
        <v>#N/A</v>
      </c>
      <c r="AH141" s="25">
        <f ca="1">IFERROR(INDEX(Macro!$I$8:$I$225,MATCH($C141,_xlfn.ANCHORARRAY(Macro!$C$8),0)),NA())</f>
        <v>2.9836381135707399</v>
      </c>
      <c r="AI141" s="25">
        <f ca="1">IFERROR(INDEX(Socioeconomic!$I$8:$I$225,MATCH($C141,_xlfn.ANCHORARRAY(Socioeconomic!$C$8),0)),NA())</f>
        <v>2.06315994262695</v>
      </c>
      <c r="AJ141" s="25">
        <f ca="1">IFERROR(INDEX('Natural Hazard'!$I$8:$I$225,MATCH($C141,_xlfn.ANCHORARRAY('Natural Hazard'!$C$8),0)),NA())</f>
        <v>0</v>
      </c>
      <c r="AK141" s="25">
        <f ca="1">IFERROR(INDEX(Conflict!$I$8:$I$225,MATCH($C141,_xlfn.ANCHORARRAY(Conflict!$C$8),0)),NA())</f>
        <v>0</v>
      </c>
      <c r="AL141" s="49"/>
      <c r="AM141" s="25">
        <f>IFERROR(INDEX('Data Reliability'!$G$6:$G$409,MATCH($C141,'Data Reliability'!$E$6:$E$409,0)),NA())</f>
        <v>0.16666666666666699</v>
      </c>
      <c r="AN141" s="25">
        <f>IFERROR(INDEX('Data Reliability'!$H$6:$H$409,MATCH($C141,'Data Reliability'!$E$6:$E$409,0)),NA())</f>
        <v>0.625</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v>
      </c>
      <c r="H142" s="23">
        <f t="shared" ca="1" si="12"/>
        <v>0</v>
      </c>
      <c r="I142" s="116" t="str">
        <f t="shared" si="13"/>
        <v>!</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0</v>
      </c>
      <c r="N142" s="23">
        <f t="shared" ca="1" si="16"/>
        <v>0</v>
      </c>
      <c r="O142" s="116" t="str">
        <f t="shared" si="17"/>
        <v>!</v>
      </c>
      <c r="P142" s="24"/>
      <c r="Q142" s="49"/>
      <c r="R142" s="25">
        <f ca="1">IFERROR(INDEX(Health!$G$8:$G$225,MATCH($C142,_xlfn.ANCHORARRAY(Health!$C$8),0)),NA())</f>
        <v>0</v>
      </c>
      <c r="S142" s="25">
        <f ca="1">IFERROR(INDEX(Food!$G$8:$G$225,MATCH($C142,_xlfn.ANCHORARRAY(Food!$C$8),0)),NA())</f>
        <v>0</v>
      </c>
      <c r="T142" s="25">
        <f ca="1">IFERROR(INDEX(Macro!$G$8:$G$225,MATCH($C142,_xlfn.ANCHORARRAY(Macro!$C$8),0)),NA())</f>
        <v>3.0982234008993972</v>
      </c>
      <c r="U142" s="25">
        <f ca="1">IFERROR(INDEX(Socioeconomic!$G$8:$G$225,MATCH($C142,_xlfn.ANCHORARRAY(Socioeconomic!$C$8),0)),NA())</f>
        <v>0</v>
      </c>
      <c r="V142" s="25">
        <f ca="1">IFERROR(INDEX('Natural Hazard'!$G$8:$G$225,MATCH($C142,_xlfn.ANCHORARRAY('Natural Hazard'!$C$8),0)),NA())</f>
        <v>0</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1.7497103128621001</v>
      </c>
      <c r="AB142" s="25">
        <f ca="1">IFERROR(INDEX(Socioeconomic!$H$8:$H$225,MATCH($C142,_xlfn.ANCHORARRAY(Socioeconomic!$C$8),0)),NA())</f>
        <v>4.2857142857142803</v>
      </c>
      <c r="AC142" s="25">
        <f ca="1">IFERROR(INDEX('Natural Hazard'!$H$8:$H$225,MATCH($C142,_xlfn.ANCHORARRAY('Natural Hazard'!$C$8),0)),NA())</f>
        <v>3.3333333333333299</v>
      </c>
      <c r="AD142" s="25">
        <f ca="1">IFERROR(INDEX(Conflict!$H$8:$H$225,MATCH($C142,_xlfn.ANCHORARRAY(Conflict!$C$8),0)),NA())</f>
        <v>0</v>
      </c>
      <c r="AE142" s="50"/>
      <c r="AF142" s="25">
        <f ca="1">IFERROR(INDEX(Health!$I$8:$I$225,MATCH($C142,_xlfn.ANCHORARRAY(Health!$C$8),0)),NA())</f>
        <v>0</v>
      </c>
      <c r="AG142" s="25" t="e">
        <f ca="1">IFERROR(INDEX(Food!$I$8:$I$225,MATCH($C142,_xlfn.ANCHORARRAY(Food!$C$8),0)),NA())</f>
        <v>#N/A</v>
      </c>
      <c r="AH142" s="25">
        <f ca="1">IFERROR(INDEX(Macro!$I$8:$I$225,MATCH($C142,_xlfn.ANCHORARRAY(Macro!$C$8),0)),NA())</f>
        <v>5.4860442733397496</v>
      </c>
      <c r="AI142" s="25" t="e">
        <f ca="1">IFERROR(INDEX(Socioeconomic!$I$8:$I$225,MATCH($C142,_xlfn.ANCHORARRAY(Socioeconomic!$C$8),0)),NA())</f>
        <v>#N/A</v>
      </c>
      <c r="AJ142" s="25">
        <f ca="1">IFERROR(INDEX('Natural Hazard'!$I$8:$I$225,MATCH($C142,_xlfn.ANCHORARRAY('Natural Hazard'!$C$8),0)),NA())</f>
        <v>0</v>
      </c>
      <c r="AK142" s="25">
        <f ca="1">IFERROR(INDEX(Conflict!$I$8:$I$225,MATCH($C142,_xlfn.ANCHORARRAY(Conflict!$C$8),0)),NA())</f>
        <v>0</v>
      </c>
      <c r="AL142" s="49"/>
      <c r="AM142" s="25">
        <f>IFERROR(INDEX('Data Reliability'!$G$6:$G$409,MATCH($C142,'Data Reliability'!$E$6:$E$409,0)),NA())</f>
        <v>0.16666666666666699</v>
      </c>
      <c r="AN142" s="25">
        <f>IFERROR(INDEX('Data Reliability'!$H$6:$H$409,MATCH($C142,'Data Reliability'!$E$6:$E$409,0)),NA())</f>
        <v>0.63333333333333297</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3.5</v>
      </c>
      <c r="H143" s="23">
        <f t="shared" ca="1" si="12"/>
        <v>3.5</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3.5</v>
      </c>
      <c r="N143" s="23">
        <f t="shared" ca="1" si="16"/>
        <v>3.5</v>
      </c>
      <c r="O143" s="116" t="str">
        <f t="shared" si="17"/>
        <v>!</v>
      </c>
      <c r="P143" s="24"/>
      <c r="Q143" s="49"/>
      <c r="R143" s="25">
        <f ca="1">IFERROR(INDEX(Health!$G$8:$G$225,MATCH($C143,_xlfn.ANCHORARRAY(Health!$C$8),0)),NA())</f>
        <v>0</v>
      </c>
      <c r="S143" s="25">
        <f ca="1">IFERROR(INDEX(Food!$G$8:$G$225,MATCH($C143,_xlfn.ANCHORARRAY(Food!$C$8),0)),NA())</f>
        <v>9.3165398866926878</v>
      </c>
      <c r="T143" s="25">
        <f ca="1">IFERROR(INDEX(Macro!$G$8:$G$225,MATCH($C143,_xlfn.ANCHORARRAY(Macro!$C$8),0)),NA())</f>
        <v>8.7547591460721392</v>
      </c>
      <c r="U143" s="25">
        <f ca="1">IFERROR(INDEX(Socioeconomic!$G$8:$G$225,MATCH($C143,_xlfn.ANCHORARRAY(Socioeconomic!$C$8),0)),NA())</f>
        <v>9.4868329805051381</v>
      </c>
      <c r="V143" s="25">
        <f ca="1">IFERROR(INDEX('Natural Hazard'!$G$8:$G$225,MATCH($C143,_xlfn.ANCHORARRAY('Natural Hazard'!$C$8),0)),NA())</f>
        <v>6.9522178715380676</v>
      </c>
      <c r="W143" s="25">
        <f ca="1">IFERROR(INDEX(Conflict!$G$8:$G$225,MATCH($C143,_xlfn.ANCHORARRAY(Conflict!$C$8),0)),NA())</f>
        <v>0</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7.9634994206257197</v>
      </c>
      <c r="AB143" s="25">
        <f ca="1">IFERROR(INDEX(Socioeconomic!$H$8:$H$225,MATCH($C143,_xlfn.ANCHORARRAY(Socioeconomic!$C$8),0)),NA())</f>
        <v>9</v>
      </c>
      <c r="AC143" s="25">
        <f ca="1">IFERROR(INDEX('Natural Hazard'!$H$8:$H$225,MATCH($C143,_xlfn.ANCHORARRAY('Natural Hazard'!$C$8),0)),NA())</f>
        <v>4.8333333333333304</v>
      </c>
      <c r="AD143" s="25">
        <f ca="1">IFERROR(INDEX(Conflict!$H$8:$H$225,MATCH($C143,_xlfn.ANCHORARRAY(Conflict!$C$8),0)),NA())</f>
        <v>4.7230552125595304</v>
      </c>
      <c r="AE143" s="50"/>
      <c r="AF143" s="25">
        <f ca="1">IFERROR(INDEX(Health!$I$8:$I$225,MATCH($C143,_xlfn.ANCHORARRAY(Health!$C$8),0)),NA())</f>
        <v>0</v>
      </c>
      <c r="AG143" s="25">
        <f ca="1">IFERROR(INDEX(Food!$I$8:$I$225,MATCH($C143,_xlfn.ANCHORARRAY(Food!$C$8),0)),NA())</f>
        <v>10</v>
      </c>
      <c r="AH143" s="25">
        <f ca="1">IFERROR(INDEX(Macro!$I$8:$I$225,MATCH($C143,_xlfn.ANCHORARRAY(Macro!$C$8),0)),NA())</f>
        <v>9.6246390760346703</v>
      </c>
      <c r="AI143" s="25">
        <f ca="1">IFERROR(INDEX(Socioeconomic!$I$8:$I$225,MATCH($C143,_xlfn.ANCHORARRAY(Socioeconomic!$C$8),0)),NA())</f>
        <v>10</v>
      </c>
      <c r="AJ143" s="25">
        <f ca="1">IFERROR(INDEX('Natural Hazard'!$I$8:$I$225,MATCH($C143,_xlfn.ANCHORARRAY('Natural Hazard'!$C$8),0)),NA())</f>
        <v>10</v>
      </c>
      <c r="AK143" s="25">
        <f ca="1">IFERROR(INDEX(Conflict!$I$8:$I$225,MATCH($C143,_xlfn.ANCHORARRAY(Conflict!$C$8),0)),NA())</f>
        <v>0</v>
      </c>
      <c r="AL143" s="49"/>
      <c r="AM143" s="25">
        <f>IFERROR(INDEX('Data Reliability'!$G$6:$G$409,MATCH($C143,'Data Reliability'!$E$6:$E$409,0)),NA())</f>
        <v>8.3333333333333301E-2</v>
      </c>
      <c r="AN143" s="25">
        <f>IFERROR(INDEX('Data Reliability'!$H$6:$H$409,MATCH($C143,'Data Reliability'!$E$6:$E$409,0)),NA())</f>
        <v>0.50277777777777799</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0.5</v>
      </c>
      <c r="H144" s="23">
        <f t="shared" ca="1" si="12"/>
        <v>0.5</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0.5</v>
      </c>
      <c r="K144" s="23">
        <f t="shared" ca="1" si="14"/>
        <v>0.5</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1.5</v>
      </c>
      <c r="N144" s="23">
        <f t="shared" ca="1" si="16"/>
        <v>1.5</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6.9</v>
      </c>
      <c r="U144" s="25">
        <f ca="1">IFERROR(INDEX(Socioeconomic!$G$8:$G$225,MATCH($C144,_xlfn.ANCHORARRAY(Socioeconomic!$C$8),0)),NA())</f>
        <v>0</v>
      </c>
      <c r="V144" s="25">
        <f ca="1">IFERROR(INDEX('Natural Hazard'!$G$8:$G$225,MATCH($C144,_xlfn.ANCHORARRAY('Natural Hazard'!$C$8),0)),NA())</f>
        <v>0</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7</v>
      </c>
      <c r="AB144" s="25">
        <f ca="1">IFERROR(INDEX(Socioeconomic!$H$8:$H$225,MATCH($C144,_xlfn.ANCHORARRAY(Socioeconomic!$C$8),0)),NA())</f>
        <v>2.71428571428571</v>
      </c>
      <c r="AC144" s="25">
        <f ca="1">IFERROR(INDEX('Natural Hazard'!$H$8:$H$225,MATCH($C144,_xlfn.ANCHORARRAY('Natural Hazard'!$C$8),0)),NA())</f>
        <v>5.8333333333333304</v>
      </c>
      <c r="AD144" s="25">
        <f ca="1">IFERROR(INDEX(Conflict!$H$8:$H$225,MATCH($C144,_xlfn.ANCHORARRAY(Conflict!$C$8),0)),NA())</f>
        <v>0</v>
      </c>
      <c r="AE144" s="50"/>
      <c r="AF144" s="25">
        <f ca="1">IFERROR(INDEX(Health!$I$8:$I$225,MATCH($C144,_xlfn.ANCHORARRAY(Health!$C$8),0)),NA())</f>
        <v>10</v>
      </c>
      <c r="AG144" s="25" t="e">
        <f ca="1">IFERROR(INDEX(Food!$I$8:$I$225,MATCH($C144,_xlfn.ANCHORARRAY(Food!$C$8),0)),NA())</f>
        <v>#N/A</v>
      </c>
      <c r="AH144" s="25">
        <f ca="1">IFERROR(INDEX(Macro!$I$8:$I$225,MATCH($C144,_xlfn.ANCHORARRAY(Macro!$C$8),0)),NA())</f>
        <v>7</v>
      </c>
      <c r="AI144" s="25">
        <f ca="1">IFERROR(INDEX(Socioeconomic!$I$8:$I$225,MATCH($C144,_xlfn.ANCHORARRAY(Socioeconomic!$C$8),0)),NA())</f>
        <v>0</v>
      </c>
      <c r="AJ144" s="25">
        <f ca="1">IFERROR(INDEX('Natural Hazard'!$I$8:$I$225,MATCH($C144,_xlfn.ANCHORARRAY('Natural Hazard'!$C$8),0)),NA())</f>
        <v>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0.42499999999999999</v>
      </c>
    </row>
    <row r="145" spans="2:42"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1</v>
      </c>
      <c r="H145" s="23">
        <f t="shared" ca="1" si="12"/>
        <v>1</v>
      </c>
      <c r="I145" s="116" t="str">
        <f t="shared" si="13"/>
        <v>!</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1</v>
      </c>
      <c r="N145" s="23">
        <f t="shared" ca="1" si="16"/>
        <v>1</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3.8994776588463438</v>
      </c>
      <c r="U145" s="25">
        <f ca="1">IFERROR(INDEX(Socioeconomic!$G$8:$G$225,MATCH($C145,_xlfn.ANCHORARRAY(Socioeconomic!$C$8),0)),NA())</f>
        <v>0</v>
      </c>
      <c r="V145" s="25">
        <f ca="1">IFERROR(INDEX('Natural Hazard'!$G$8:$G$225,MATCH($C145,_xlfn.ANCHORARRAY('Natural Hazard'!$C$8),0)),NA())</f>
        <v>7.1879528842826037</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2.3580533024333699</v>
      </c>
      <c r="AB145" s="25">
        <f ca="1">IFERROR(INDEX(Socioeconomic!$H$8:$H$225,MATCH($C145,_xlfn.ANCHORARRAY(Socioeconomic!$C$8),0)),NA())</f>
        <v>8.2857142857142794</v>
      </c>
      <c r="AC145" s="25">
        <f ca="1">IFERROR(INDEX('Natural Hazard'!$H$8:$H$225,MATCH($C145,_xlfn.ANCHORARRAY('Natural Hazard'!$C$8),0)),NA())</f>
        <v>5.1666666666666599</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6.4485081809432199</v>
      </c>
      <c r="AI145" s="25">
        <f ca="1">IFERROR(INDEX(Socioeconomic!$I$8:$I$225,MATCH($C145,_xlfn.ANCHORARRAY(Socioeconomic!$C$8),0)),NA())</f>
        <v>0</v>
      </c>
      <c r="AJ145" s="25">
        <f ca="1">IFERROR(INDEX('Natural Hazard'!$I$8:$I$225,MATCH($C145,_xlfn.ANCHORARRAY('Natural Hazard'!$C$8),0)),NA())</f>
        <v>10</v>
      </c>
      <c r="AK145" s="25">
        <f ca="1">IFERROR(INDEX(Conflict!$I$8:$I$225,MATCH($C145,_xlfn.ANCHORARRAY(Conflict!$C$8),0)),NA())</f>
        <v>0</v>
      </c>
      <c r="AL145" s="49"/>
      <c r="AM145" s="25">
        <f>IFERROR(INDEX('Data Reliability'!$G$6:$G$409,MATCH($C145,'Data Reliability'!$E$6:$E$409,0)),NA())</f>
        <v>0.16666666666666699</v>
      </c>
      <c r="AN145" s="25">
        <f>IFERROR(INDEX('Data Reliability'!$H$6:$H$409,MATCH($C145,'Data Reliability'!$E$6:$E$409,0)),NA())</f>
        <v>0.59166666666666701</v>
      </c>
    </row>
    <row r="146" spans="2:42" x14ac:dyDescent="0.2">
      <c r="B146" s="28" t="s">
        <v>749</v>
      </c>
      <c r="C146" s="28" t="s">
        <v>711</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1</v>
      </c>
      <c r="H146" s="23">
        <f t="shared" ca="1" si="12"/>
        <v>1</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1</v>
      </c>
      <c r="N146" s="23">
        <f t="shared" ca="1" si="16"/>
        <v>1</v>
      </c>
      <c r="O146" s="116" t="str">
        <f t="shared" si="17"/>
        <v>!!</v>
      </c>
      <c r="P146" s="24"/>
      <c r="Q146" s="49"/>
      <c r="R146" s="25">
        <f ca="1">IFERROR(INDEX(Health!$G$8:$G$225,MATCH($C146,_xlfn.ANCHORARRAY(Health!$C$8),0)),NA())</f>
        <v>0</v>
      </c>
      <c r="S146" s="25" t="e">
        <f ca="1">IFERROR(INDEX(Food!$G$8:$G$225,MATCH($C146,_xlfn.ANCHORARRAY(Food!$C$8),0)),NA())</f>
        <v>#N/A</v>
      </c>
      <c r="T146" s="25" t="e">
        <f ca="1">IFERROR(INDEX(Macro!$G$8:$G$225,MATCH($C146,_xlfn.ANCHORARRAY(Macro!$C$8),0)),NA())</f>
        <v>#N/A</v>
      </c>
      <c r="U146" s="25" t="e">
        <f ca="1">IFERROR(INDEX(Socioeconomic!$G$8:$G$225,MATCH($C146,_xlfn.ANCHORARRAY(Socioeconomic!$C$8),0)),NA())</f>
        <v>#N/A</v>
      </c>
      <c r="V146" s="25">
        <f ca="1">IFERROR(INDEX('Natural Hazard'!$G$8:$G$225,MATCH($C146,_xlfn.ANCHORARRAY('Natural Hazard'!$C$8),0)),NA())</f>
        <v>10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f ca="1">IFERROR(INDEX(Conflict!$H$8:$H$225,MATCH($C146,_xlfn.ANCHORARRAY(Conflict!$C$8),0)),NA())</f>
        <v>0</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10</v>
      </c>
      <c r="AK146" s="25">
        <f ca="1">IFERROR(INDEX(Conflict!$I$8:$I$225,MATCH($C146,_xlfn.ANCHORARRAY(Conflict!$C$8),0)),NA())</f>
        <v>0</v>
      </c>
      <c r="AL146" s="49"/>
      <c r="AM146" s="25">
        <f>IFERROR(INDEX('Data Reliability'!$G$6:$G$409,MATCH($C146,'Data Reliability'!$E$6:$E$409,0)),NA())</f>
        <v>0.91666666666666696</v>
      </c>
      <c r="AN146" s="25">
        <f>IFERROR(INDEX('Data Reliability'!$H$6:$H$409,MATCH($C146,'Data Reliability'!$E$6:$E$409,0)),NA())</f>
        <v>0.81666666666666698</v>
      </c>
    </row>
    <row r="147" spans="2:42"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3</v>
      </c>
      <c r="H147" s="23">
        <f t="shared" ca="1" si="12"/>
        <v>3</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3</v>
      </c>
      <c r="N147" s="23">
        <f t="shared" ca="1" si="16"/>
        <v>3</v>
      </c>
      <c r="O147" s="116" t="str">
        <f t="shared" si="17"/>
        <v>!</v>
      </c>
      <c r="P147" s="24"/>
      <c r="Q147" s="49"/>
      <c r="R147" s="25">
        <f ca="1">IFERROR(INDEX(Health!$G$8:$G$225,MATCH($C147,_xlfn.ANCHORARRAY(Health!$C$8),0)),NA())</f>
        <v>0</v>
      </c>
      <c r="S147" s="25">
        <f ca="1">IFERROR(INDEX(Food!$G$8:$G$225,MATCH($C147,_xlfn.ANCHORARRAY(Food!$C$8),0)),NA())</f>
        <v>8.0253651153396586</v>
      </c>
      <c r="T147" s="25">
        <f ca="1">IFERROR(INDEX(Macro!$G$8:$G$225,MATCH($C147,_xlfn.ANCHORARRAY(Macro!$C$8),0)),NA())</f>
        <v>4.4555874539364115</v>
      </c>
      <c r="U147" s="25">
        <f ca="1">IFERROR(INDEX(Socioeconomic!$G$8:$G$225,MATCH($C147,_xlfn.ANCHORARRAY(Socioeconomic!$C$8),0)),NA())</f>
        <v>10</v>
      </c>
      <c r="V147" s="25">
        <f ca="1">IFERROR(INDEX('Natural Hazard'!$G$8:$G$225,MATCH($C147,_xlfn.ANCHORARRAY('Natural Hazard'!$C$8),0)),NA())</f>
        <v>0</v>
      </c>
      <c r="W147" s="25">
        <f ca="1">IFERROR(INDEX(Conflict!$G$8:$G$225,MATCH($C147,_xlfn.ANCHORARRAY(Conflict!$C$8),0)),NA())</f>
        <v>10</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2.8360370799536501</v>
      </c>
      <c r="AB147" s="25">
        <f ca="1">IFERROR(INDEX(Socioeconomic!$H$8:$H$225,MATCH($C147,_xlfn.ANCHORARRAY(Socioeconomic!$C$8),0)),NA())</f>
        <v>10</v>
      </c>
      <c r="AC147" s="25">
        <f ca="1">IFERROR(INDEX('Natural Hazard'!$H$8:$H$225,MATCH($C147,_xlfn.ANCHORARRAY('Natural Hazard'!$C$8),0)),NA())</f>
        <v>4</v>
      </c>
      <c r="AD147" s="25">
        <f ca="1">IFERROR(INDEX(Conflict!$H$8:$H$225,MATCH($C147,_xlfn.ANCHORARRAY(Conflict!$C$8),0)),NA())</f>
        <v>10</v>
      </c>
      <c r="AE147" s="50"/>
      <c r="AF147" s="25">
        <f ca="1">IFERROR(INDEX(Health!$I$8:$I$225,MATCH($C147,_xlfn.ANCHORARRAY(Health!$C$8),0)),NA())</f>
        <v>0</v>
      </c>
      <c r="AG147" s="25">
        <f ca="1">IFERROR(INDEX(Food!$I$8:$I$225,MATCH($C147,_xlfn.ANCHORARRAY(Food!$C$8),0)),NA())</f>
        <v>7</v>
      </c>
      <c r="AH147" s="25">
        <f ca="1">IFERROR(INDEX(Macro!$I$8:$I$225,MATCH($C147,_xlfn.ANCHORARRAY(Macro!$C$8),0)),NA())</f>
        <v>7</v>
      </c>
      <c r="AI147" s="25">
        <f ca="1">IFERROR(INDEX(Socioeconomic!$I$8:$I$225,MATCH($C147,_xlfn.ANCHORARRAY(Socioeconomic!$C$8),0)),NA())</f>
        <v>10</v>
      </c>
      <c r="AJ147" s="25">
        <f ca="1">IFERROR(INDEX('Natural Hazard'!$I$8:$I$225,MATCH($C147,_xlfn.ANCHORARRAY('Natural Hazard'!$C$8),0)),NA())</f>
        <v>0</v>
      </c>
      <c r="AK147" s="25">
        <f ca="1">IFERROR(INDEX(Conflict!$I$8:$I$225,MATCH($C147,_xlfn.ANCHORARRAY(Conflict!$C$8),0)),NA())</f>
        <v>10</v>
      </c>
      <c r="AL147" s="49"/>
      <c r="AM147" s="25">
        <f>IFERROR(INDEX('Data Reliability'!$G$6:$G$409,MATCH($C147,'Data Reliability'!$E$6:$E$409,0)),NA())</f>
        <v>8.3333333333333301E-2</v>
      </c>
      <c r="AN147" s="25">
        <f>IFERROR(INDEX('Data Reliability'!$H$6:$H$409,MATCH($C147,'Data Reliability'!$E$6:$E$409,0)),NA())</f>
        <v>0.391666666666667</v>
      </c>
    </row>
    <row r="148" spans="2:42" x14ac:dyDescent="0.2">
      <c r="B148" s="28" t="s">
        <v>241</v>
      </c>
      <c r="C148" s="28" t="s">
        <v>242</v>
      </c>
      <c r="D148" s="28" t="s">
        <v>432</v>
      </c>
      <c r="E148" s="28" t="s">
        <v>535</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4</v>
      </c>
      <c r="H148" s="23">
        <f t="shared" ca="1" si="12"/>
        <v>4</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3.5</v>
      </c>
      <c r="K148" s="23">
        <f t="shared" ca="1" si="14"/>
        <v>3.5</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3.5</v>
      </c>
      <c r="N148" s="23">
        <f t="shared" ca="1" si="16"/>
        <v>3.5</v>
      </c>
      <c r="O148" s="116" t="str">
        <f t="shared" si="17"/>
        <v/>
      </c>
      <c r="P148" s="24"/>
      <c r="Q148" s="49"/>
      <c r="R148" s="25">
        <f ca="1">IFERROR(INDEX(Health!$G$8:$G$225,MATCH($C148,_xlfn.ANCHORARRAY(Health!$C$8),0)),NA())</f>
        <v>7.1387743433564559</v>
      </c>
      <c r="S148" s="25">
        <f ca="1">IFERROR(INDEX(Food!$G$8:$G$225,MATCH($C148,_xlfn.ANCHORARRAY(Food!$C$8),0)),NA())</f>
        <v>8.9442719099991592</v>
      </c>
      <c r="T148" s="25">
        <f ca="1">IFERROR(INDEX(Macro!$G$8:$G$225,MATCH($C148,_xlfn.ANCHORARRAY(Macro!$C$8),0)),NA())</f>
        <v>10</v>
      </c>
      <c r="U148" s="25">
        <f ca="1">IFERROR(INDEX(Socioeconomic!$G$8:$G$225,MATCH($C148,_xlfn.ANCHORARRAY(Socioeconomic!$C$8),0)),NA())</f>
        <v>8.9442719099991592</v>
      </c>
      <c r="V148" s="25">
        <f ca="1">IFERROR(INDEX('Natural Hazard'!$G$8:$G$225,MATCH($C148,_xlfn.ANCHORARRAY('Natural Hazard'!$C$8),0)),NA())</f>
        <v>0</v>
      </c>
      <c r="W148" s="25">
        <f ca="1">IFERROR(INDEX(Conflict!$G$8:$G$225,MATCH($C148,_xlfn.ANCHORARRAY(Conflict!$C$8),0)),NA())</f>
        <v>0</v>
      </c>
      <c r="X148" s="50"/>
      <c r="Y148" s="25">
        <f ca="1">IFERROR(INDEX(Health!$H$8:$H$225,MATCH($C148,_xlfn.ANCHORARRAY(Health!$C$8),0)),NA())</f>
        <v>5.0962099125364402</v>
      </c>
      <c r="Z148" s="25">
        <f ca="1">IFERROR(INDEX(Food!$H$8:$H$225,MATCH($C148,_xlfn.ANCHORARRAY(Food!$C$8),0)),NA())</f>
        <v>10</v>
      </c>
      <c r="AA148" s="25">
        <f ca="1">IFERROR(INDEX(Macro!$H$8:$H$225,MATCH($C148,_xlfn.ANCHORARRAY(Macro!$C$8),0)),NA())</f>
        <v>10</v>
      </c>
      <c r="AB148" s="25">
        <f ca="1">IFERROR(INDEX(Socioeconomic!$H$8:$H$225,MATCH($C148,_xlfn.ANCHORARRAY(Socioeconomic!$C$8),0)),NA())</f>
        <v>8</v>
      </c>
      <c r="AC148" s="25">
        <f ca="1">IFERROR(INDEX('Natural Hazard'!$H$8:$H$225,MATCH($C148,_xlfn.ANCHORARRAY('Natural Hazard'!$C$8),0)),NA())</f>
        <v>5.9999999999999902</v>
      </c>
      <c r="AD148" s="25">
        <f ca="1">IFERROR(INDEX(Conflict!$H$8:$H$225,MATCH($C148,_xlfn.ANCHORARRAY(Conflict!$C$8),0)),NA())</f>
        <v>10</v>
      </c>
      <c r="AE148" s="50"/>
      <c r="AF148" s="25">
        <f ca="1">IFERROR(INDEX(Health!$I$8:$I$225,MATCH($C148,_xlfn.ANCHORARRAY(Health!$C$8),0)),NA())</f>
        <v>10</v>
      </c>
      <c r="AG148" s="25">
        <f ca="1">IFERROR(INDEX(Food!$I$8:$I$225,MATCH($C148,_xlfn.ANCHORARRAY(Food!$C$8),0)),NA())</f>
        <v>8</v>
      </c>
      <c r="AH148" s="25">
        <f ca="1">IFERROR(INDEX(Macro!$I$8:$I$225,MATCH($C148,_xlfn.ANCHORARRAY(Macro!$C$8),0)),NA())</f>
        <v>10</v>
      </c>
      <c r="AI148" s="25">
        <f ca="1">IFERROR(INDEX(Socioeconomic!$I$8:$I$225,MATCH($C148,_xlfn.ANCHORARRAY(Socioeconomic!$C$8),0)),NA())</f>
        <v>10</v>
      </c>
      <c r="AJ148" s="25">
        <f ca="1">IFERROR(INDEX('Natural Hazard'!$I$8:$I$225,MATCH($C148,_xlfn.ANCHORARRAY('Natural Hazard'!$C$8),0)),NA())</f>
        <v>0</v>
      </c>
      <c r="AK148" s="25">
        <f ca="1">IFERROR(INDEX(Conflict!$I$8:$I$225,MATCH($C148,_xlfn.ANCHORARRAY(Conflict!$C$8),0)),NA())</f>
        <v>0</v>
      </c>
      <c r="AL148" s="49"/>
      <c r="AM148" s="25">
        <f>IFERROR(INDEX('Data Reliability'!$G$6:$G$409,MATCH($C148,'Data Reliability'!$E$6:$E$409,0)),NA())</f>
        <v>0</v>
      </c>
      <c r="AN148" s="25">
        <f>IFERROR(INDEX('Data Reliability'!$H$6:$H$409,MATCH($C148,'Data Reliability'!$E$6:$E$409,0)),NA())</f>
        <v>0.23888888888888901</v>
      </c>
    </row>
    <row r="149" spans="2:42"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1.5</v>
      </c>
      <c r="H149" s="23">
        <f t="shared" ca="1" si="12"/>
        <v>1.5</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1</v>
      </c>
      <c r="N149" s="23">
        <f t="shared" ca="1" si="16"/>
        <v>1</v>
      </c>
      <c r="O149" s="116" t="str">
        <f t="shared" si="17"/>
        <v>!</v>
      </c>
      <c r="P149" s="24"/>
      <c r="Q149" s="49"/>
      <c r="R149" s="25">
        <f ca="1">IFERROR(INDEX(Health!$G$8:$G$225,MATCH($C149,_xlfn.ANCHORARRAY(Health!$C$8),0)),NA())</f>
        <v>0</v>
      </c>
      <c r="S149" s="25">
        <f ca="1">IFERROR(INDEX(Food!$G$8:$G$225,MATCH($C149,_xlfn.ANCHORARRAY(Food!$C$8),0)),NA())</f>
        <v>5.5762337938507072</v>
      </c>
      <c r="T149" s="25">
        <f ca="1">IFERROR(INDEX(Macro!$G$8:$G$225,MATCH($C149,_xlfn.ANCHORARRAY(Macro!$C$8),0)),NA())</f>
        <v>1.8815878241734734</v>
      </c>
      <c r="U149" s="25">
        <f ca="1">IFERROR(INDEX(Socioeconomic!$G$8:$G$225,MATCH($C149,_xlfn.ANCHORARRAY(Socioeconomic!$C$8),0)),NA())</f>
        <v>0</v>
      </c>
      <c r="V149" s="25">
        <f ca="1">IFERROR(INDEX('Natural Hazard'!$G$8:$G$225,MATCH($C149,_xlfn.ANCHORARRAY('Natural Hazard'!$C$8),0)),NA())</f>
        <v>8.9442719099991592</v>
      </c>
      <c r="W149" s="25">
        <f ca="1">IFERROR(INDEX(Conflict!$G$8:$G$225,MATCH($C149,_xlfn.ANCHORARRAY(Conflict!$C$8),0)),NA())</f>
        <v>0</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5.2549246813441499</v>
      </c>
      <c r="AB149" s="25">
        <f ca="1">IFERROR(INDEX(Socioeconomic!$H$8:$H$225,MATCH($C149,_xlfn.ANCHORARRAY(Socioeconomic!$C$8),0)),NA())</f>
        <v>7.8571428571428497</v>
      </c>
      <c r="AC149" s="25">
        <f ca="1">IFERROR(INDEX('Natural Hazard'!$H$8:$H$225,MATCH($C149,_xlfn.ANCHORARRAY('Natural Hazard'!$C$8),0)),NA())</f>
        <v>8</v>
      </c>
      <c r="AD149" s="25">
        <f ca="1">IFERROR(INDEX(Conflict!$H$8:$H$225,MATCH($C149,_xlfn.ANCHORARRAY(Conflict!$C$8),0)),NA())</f>
        <v>3.5103192802963399</v>
      </c>
      <c r="AE149" s="50"/>
      <c r="AF149" s="25">
        <f ca="1">IFERROR(INDEX(Health!$I$8:$I$225,MATCH($C149,_xlfn.ANCHORARRAY(Health!$C$8),0)),NA())</f>
        <v>0</v>
      </c>
      <c r="AG149" s="25">
        <f ca="1">IFERROR(INDEX(Food!$I$8:$I$225,MATCH($C149,_xlfn.ANCHORARRAY(Food!$C$8),0)),NA())</f>
        <v>5</v>
      </c>
      <c r="AH149" s="25">
        <f ca="1">IFERROR(INDEX(Macro!$I$8:$I$225,MATCH($C149,_xlfn.ANCHORARRAY(Macro!$C$8),0)),NA())</f>
        <v>0.67372473532242505</v>
      </c>
      <c r="AI149" s="25">
        <f ca="1">IFERROR(INDEX(Socioeconomic!$I$8:$I$225,MATCH($C149,_xlfn.ANCHORARRAY(Socioeconomic!$C$8),0)),NA())</f>
        <v>0</v>
      </c>
      <c r="AJ149" s="25">
        <f ca="1">IFERROR(INDEX('Natural Hazard'!$I$8:$I$225,MATCH($C149,_xlfn.ANCHORARRAY('Natural Hazard'!$C$8),0)),NA())</f>
        <v>10</v>
      </c>
      <c r="AK149" s="25">
        <f ca="1">IFERROR(INDEX(Conflict!$I$8:$I$225,MATCH($C149,_xlfn.ANCHORARRAY(Conflict!$C$8),0)),NA())</f>
        <v>0</v>
      </c>
      <c r="AL149" s="49"/>
      <c r="AM149" s="25">
        <f>IFERROR(INDEX('Data Reliability'!$G$6:$G$409,MATCH($C149,'Data Reliability'!$E$6:$E$409,0)),NA())</f>
        <v>8.3333333333333301E-2</v>
      </c>
      <c r="AN149" s="25">
        <f>IFERROR(INDEX('Data Reliability'!$H$6:$H$409,MATCH($C149,'Data Reliability'!$E$6:$E$409,0)),NA())</f>
        <v>0.50277777777777799</v>
      </c>
    </row>
    <row r="150" spans="2:42"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0</v>
      </c>
      <c r="N150" s="23">
        <f t="shared" ca="1" si="16"/>
        <v>0</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1.4904983356132702</v>
      </c>
      <c r="U150" s="25">
        <f ca="1">IFERROR(INDEX(Socioeconomic!$G$8:$G$225,MATCH($C150,_xlfn.ANCHORARRAY(Socioeconomic!$C$8),0)),NA())</f>
        <v>0</v>
      </c>
      <c r="V150" s="25">
        <f ca="1">IFERROR(INDEX('Natural Hazard'!$G$8:$G$225,MATCH($C150,_xlfn.ANCHORARRAY('Natural Hazard'!$C$8),0)),NA())</f>
        <v>0</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0.72132097334878298</v>
      </c>
      <c r="AB150" s="25">
        <f ca="1">IFERROR(INDEX(Socioeconomic!$H$8:$H$225,MATCH($C150,_xlfn.ANCHORARRAY(Socioeconomic!$C$8),0)),NA())</f>
        <v>0.14285714285714199</v>
      </c>
      <c r="AC150" s="25">
        <f ca="1">IFERROR(INDEX('Natural Hazard'!$H$8:$H$225,MATCH($C150,_xlfn.ANCHORARRAY('Natural Hazard'!$C$8),0)),NA())</f>
        <v>6.6666666666666599</v>
      </c>
      <c r="AD150" s="25">
        <f ca="1">IFERROR(INDEX(Conflict!$H$8:$H$225,MATCH($C150,_xlfn.ANCHORARRAY(Conflict!$C$8),0)),NA())</f>
        <v>0</v>
      </c>
      <c r="AE150" s="50"/>
      <c r="AF150" s="25">
        <f ca="1">IFERROR(INDEX(Health!$I$8:$I$225,MATCH($C150,_xlfn.ANCHORARRAY(Health!$C$8),0)),NA())</f>
        <v>0</v>
      </c>
      <c r="AG150" s="25" t="e">
        <f ca="1">IFERROR(INDEX(Food!$I$8:$I$225,MATCH($C150,_xlfn.ANCHORARRAY(Food!$C$8),0)),NA())</f>
        <v>#N/A</v>
      </c>
      <c r="AH150" s="25">
        <f ca="1">IFERROR(INDEX(Macro!$I$8:$I$225,MATCH($C150,_xlfn.ANCHORARRAY(Macro!$C$8),0)),NA())</f>
        <v>3.0798845043310799</v>
      </c>
      <c r="AI150" s="25" t="e">
        <f ca="1">IFERROR(INDEX(Socioeconomic!$I$8:$I$225,MATCH($C150,_xlfn.ANCHORARRAY(Socioeconomic!$C$8),0)),NA())</f>
        <v>#N/A</v>
      </c>
      <c r="AJ150" s="25">
        <f ca="1">IFERROR(INDEX('Natural Hazard'!$I$8:$I$225,MATCH($C150,_xlfn.ANCHORARRAY('Natural Hazard'!$C$8),0)),NA())</f>
        <v>0</v>
      </c>
      <c r="AK150" s="25">
        <f ca="1">IFERROR(INDEX(Conflict!$I$8:$I$225,MATCH($C150,_xlfn.ANCHORARRAY(Conflict!$C$8),0)),NA())</f>
        <v>0</v>
      </c>
      <c r="AL150" s="49"/>
      <c r="AM150" s="25">
        <f>IFERROR(INDEX('Data Reliability'!$G$6:$G$409,MATCH($C150,'Data Reliability'!$E$6:$E$409,0)),NA())</f>
        <v>8.3333333333333301E-2</v>
      </c>
      <c r="AN150" s="25">
        <f>IFERROR(INDEX('Data Reliability'!$H$6:$H$409,MATCH($C150,'Data Reliability'!$E$6:$E$409,0)),NA())</f>
        <v>0.66666666666666696</v>
      </c>
    </row>
    <row r="151" spans="2:42"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0</v>
      </c>
      <c r="N151" s="23">
        <f t="shared" ca="1" si="16"/>
        <v>0</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0</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0</v>
      </c>
      <c r="AB151" s="25">
        <f ca="1">IFERROR(INDEX(Socioeconomic!$H$8:$H$225,MATCH($C151,_xlfn.ANCHORARRAY(Socioeconomic!$C$8),0)),NA())</f>
        <v>0.14285714285714199</v>
      </c>
      <c r="AC151" s="25">
        <f ca="1">IFERROR(INDEX('Natural Hazard'!$H$8:$H$225,MATCH($C151,_xlfn.ANCHORARRAY('Natural Hazard'!$C$8),0)),NA())</f>
        <v>2.6666666666666599</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3.7536092396535099</v>
      </c>
      <c r="AI151" s="25" t="e">
        <f ca="1">IFERROR(INDEX(Socioeconomic!$I$8:$I$225,MATCH($C151,_xlfn.ANCHORARRAY(Socioeconomic!$C$8),0)),NA())</f>
        <v>#N/A</v>
      </c>
      <c r="AJ151" s="25">
        <f ca="1">IFERROR(INDEX('Natural Hazard'!$I$8:$I$225,MATCH($C151,_xlfn.ANCHORARRAY('Natural Hazard'!$C$8),0)),NA())</f>
        <v>0</v>
      </c>
      <c r="AK151" s="25">
        <f ca="1">IFERROR(INDEX(Conflict!$I$8:$I$225,MATCH($C151,_xlfn.ANCHORARRAY(Conflict!$C$8),0)),NA())</f>
        <v>0</v>
      </c>
      <c r="AL151" s="49"/>
      <c r="AM151" s="25">
        <f>IFERROR(INDEX('Data Reliability'!$G$6:$G$409,MATCH($C151,'Data Reliability'!$E$6:$E$409,0)),NA())</f>
        <v>8.3333333333333301E-2</v>
      </c>
      <c r="AN151" s="25">
        <f>IFERROR(INDEX('Data Reliability'!$H$6:$H$409,MATCH($C151,'Data Reliability'!$E$6:$E$409,0)),NA())</f>
        <v>0.66666666666666696</v>
      </c>
    </row>
    <row r="152" spans="2:42"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1.5</v>
      </c>
      <c r="H152" s="23">
        <f t="shared" ca="1" si="12"/>
        <v>1.5</v>
      </c>
      <c r="I152" s="116" t="str">
        <f t="shared" si="13"/>
        <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0.5</v>
      </c>
      <c r="K152" s="23">
        <f t="shared" ca="1" si="14"/>
        <v>0.5</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1</v>
      </c>
      <c r="N152" s="23">
        <f t="shared" ca="1" si="16"/>
        <v>1</v>
      </c>
      <c r="O152" s="116" t="str">
        <f t="shared" si="17"/>
        <v>!</v>
      </c>
      <c r="P152" s="24"/>
      <c r="Q152" s="49"/>
      <c r="R152" s="25">
        <f ca="1">IFERROR(INDEX(Health!$G$8:$G$225,MATCH($C152,_xlfn.ANCHORARRAY(Health!$C$8),0)),NA())</f>
        <v>7.9135268184002063</v>
      </c>
      <c r="S152" s="25">
        <f ca="1">IFERROR(INDEX(Food!$G$8:$G$225,MATCH($C152,_xlfn.ANCHORARRAY(Food!$C$8),0)),NA())</f>
        <v>0</v>
      </c>
      <c r="T152" s="25">
        <f ca="1">IFERROR(INDEX(Macro!$G$8:$G$225,MATCH($C152,_xlfn.ANCHORARRAY(Macro!$C$8),0)),NA())</f>
        <v>5.6584781451626673</v>
      </c>
      <c r="U152" s="25">
        <f ca="1">IFERROR(INDEX(Socioeconomic!$G$8:$G$225,MATCH($C152,_xlfn.ANCHORARRAY(Socioeconomic!$C$8),0)),NA())</f>
        <v>0</v>
      </c>
      <c r="V152" s="25">
        <f ca="1">IFERROR(INDEX('Natural Hazard'!$G$8:$G$225,MATCH($C152,_xlfn.ANCHORARRAY('Natural Hazard'!$C$8),0)),NA())</f>
        <v>0</v>
      </c>
      <c r="W152" s="25">
        <f ca="1">IFERROR(INDEX(Conflict!$G$8:$G$225,MATCH($C152,_xlfn.ANCHORARRAY(Conflict!$C$8),0)),NA())</f>
        <v>0</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4.9652375434530702</v>
      </c>
      <c r="AB152" s="25">
        <f ca="1">IFERROR(INDEX(Socioeconomic!$H$8:$H$225,MATCH($C152,_xlfn.ANCHORARRAY(Socioeconomic!$C$8),0)),NA())</f>
        <v>7.5714285714285703</v>
      </c>
      <c r="AC152" s="25">
        <f ca="1">IFERROR(INDEX('Natural Hazard'!$H$8:$H$225,MATCH($C152,_xlfn.ANCHORARRAY('Natural Hazard'!$C$8),0)),NA())</f>
        <v>6.8333333333333304</v>
      </c>
      <c r="AD152" s="25">
        <f ca="1">IFERROR(INDEX(Conflict!$H$8:$H$225,MATCH($C152,_xlfn.ANCHORARRAY(Conflict!$C$8),0)),NA())</f>
        <v>4.0615628858705204</v>
      </c>
      <c r="AE152" s="50"/>
      <c r="AF152" s="25">
        <f ca="1">IFERROR(INDEX(Health!$I$8:$I$225,MATCH($C152,_xlfn.ANCHORARRAY(Health!$C$8),0)),NA())</f>
        <v>10</v>
      </c>
      <c r="AG152" s="25" t="e">
        <f ca="1">IFERROR(INDEX(Food!$I$8:$I$225,MATCH($C152,_xlfn.ANCHORARRAY(Food!$C$8),0)),NA())</f>
        <v>#N/A</v>
      </c>
      <c r="AH152" s="25">
        <f ca="1">IFERROR(INDEX(Macro!$I$8:$I$225,MATCH($C152,_xlfn.ANCHORARRAY(Macro!$C$8),0)),NA())</f>
        <v>6.4485081809432199</v>
      </c>
      <c r="AI152" s="25" t="e">
        <f ca="1">IFERROR(INDEX(Socioeconomic!$I$8:$I$225,MATCH($C152,_xlfn.ANCHORARRAY(Socioeconomic!$C$8),0)),NA())</f>
        <v>#N/A</v>
      </c>
      <c r="AJ152" s="25">
        <f ca="1">IFERROR(INDEX('Natural Hazard'!$I$8:$I$225,MATCH($C152,_xlfn.ANCHORARRAY('Natural Hazard'!$C$8),0)),NA())</f>
        <v>0</v>
      </c>
      <c r="AK152" s="25">
        <f ca="1">IFERROR(INDEX(Conflict!$I$8:$I$225,MATCH($C152,_xlfn.ANCHORARRAY(Conflict!$C$8),0)),NA())</f>
        <v>0</v>
      </c>
      <c r="AL152" s="49"/>
      <c r="AM152" s="25">
        <f>IFERROR(INDEX('Data Reliability'!$G$6:$G$409,MATCH($C152,'Data Reliability'!$E$6:$E$409,0)),NA())</f>
        <v>8.3333333333333301E-2</v>
      </c>
      <c r="AN152" s="25">
        <f>IFERROR(INDEX('Data Reliability'!$H$6:$H$409,MATCH($C152,'Data Reliability'!$E$6:$E$409,0)),NA())</f>
        <v>0.55000000000000004</v>
      </c>
    </row>
    <row r="153" spans="2:42"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v>
      </c>
      <c r="H153" s="23">
        <f t="shared" ca="1" si="12"/>
        <v>0</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1</v>
      </c>
      <c r="N153" s="23">
        <f t="shared" ca="1" si="16"/>
        <v>1</v>
      </c>
      <c r="O153" s="116" t="str">
        <f t="shared" si="17"/>
        <v>!!</v>
      </c>
      <c r="P153" s="24"/>
      <c r="Q153" s="49"/>
      <c r="R153" s="25">
        <f ca="1">IFERROR(INDEX(Health!$G$8:$G$225,MATCH($C153,_xlfn.ANCHORARRAY(Health!$C$8),0)),NA())</f>
        <v>0</v>
      </c>
      <c r="S153" s="25" t="e">
        <f ca="1">IFERROR(INDEX(Food!$G$8:$G$225,MATCH($C153,_xlfn.ANCHORARRAY(Food!$C$8),0)),NA())</f>
        <v>#N/A</v>
      </c>
      <c r="T153" s="25" t="e">
        <f ca="1">IFERROR(INDEX(Macro!$G$8:$G$225,MATCH($C153,_xlfn.ANCHORARRAY(Macro!$C$8),0)),NA())</f>
        <v>#N/A</v>
      </c>
      <c r="U153" s="25">
        <f ca="1">IFERROR(INDEX(Socioeconomic!$G$8:$G$225,MATCH($C153,_xlfn.ANCHORARRAY(Socioeconomic!$C$8),0)),NA())</f>
        <v>0</v>
      </c>
      <c r="V153" s="25">
        <f ca="1">IFERROR(INDEX('Natural Hazard'!$G$8:$G$225,MATCH($C153,_xlfn.ANCHORARRAY('Natural Hazard'!$C$8),0)),NA())</f>
        <v>3.872983346207417</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4.8571428571428497</v>
      </c>
      <c r="AC153" s="25">
        <f ca="1">IFERROR(INDEX('Natural Hazard'!$H$8:$H$225,MATCH($C153,_xlfn.ANCHORARRAY('Natural Hazard'!$C$8),0)),NA())</f>
        <v>1.5</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10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2"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v>
      </c>
      <c r="N154" s="23">
        <f t="shared" ca="1" si="16"/>
        <v>0</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0.28336948219334834</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2.60718424101966E-2</v>
      </c>
      <c r="AB154" s="25">
        <f ca="1">IFERROR(INDEX(Socioeconomic!$H$8:$H$225,MATCH($C154,_xlfn.ANCHORARRAY(Socioeconomic!$C$8),0)),NA())</f>
        <v>0.42857142857142799</v>
      </c>
      <c r="AC154" s="25">
        <f ca="1">IFERROR(INDEX('Natural Hazard'!$H$8:$H$225,MATCH($C154,_xlfn.ANCHORARRAY('Natural Hazard'!$C$8),0)),NA())</f>
        <v>4.6666666666666599</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3.0798845043310799</v>
      </c>
      <c r="AI154" s="25" t="e">
        <f ca="1">IFERROR(INDEX(Socioeconomic!$I$8:$I$225,MATCH($C154,_xlfn.ANCHORARRAY(Socioeconomic!$C$8),0)),NA())</f>
        <v>#N/A</v>
      </c>
      <c r="AJ154" s="25">
        <f ca="1">IFERROR(INDEX('Natural Hazard'!$I$8:$I$225,MATCH($C154,_xlfn.ANCHORARRAY('Natural Hazard'!$C$8),0)),NA())</f>
        <v>0</v>
      </c>
      <c r="AK154" s="25">
        <f ca="1">IFERROR(INDEX(Conflict!$I$8:$I$225,MATCH($C154,_xlfn.ANCHORARRAY(Conflict!$C$8),0)),NA())</f>
        <v>0</v>
      </c>
      <c r="AL154" s="49"/>
      <c r="AM154" s="25">
        <f>IFERROR(INDEX('Data Reliability'!$G$6:$G$409,MATCH($C154,'Data Reliability'!$E$6:$E$409,0)),NA())</f>
        <v>8.3333333333333301E-2</v>
      </c>
      <c r="AN154" s="25">
        <f>IFERROR(INDEX('Data Reliability'!$H$6:$H$409,MATCH($C154,'Data Reliability'!$E$6:$E$409,0)),NA())</f>
        <v>0.66666666666666696</v>
      </c>
    </row>
    <row r="155" spans="2:42"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2.069168624447014</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1.0110081112398599</v>
      </c>
      <c r="AB155" s="25">
        <f ca="1">IFERROR(INDEX(Socioeconomic!$H$8:$H$225,MATCH($C155,_xlfn.ANCHORARRAY(Socioeconomic!$C$8),0)),NA())</f>
        <v>2.71428571428571</v>
      </c>
      <c r="AC155" s="25">
        <f ca="1">IFERROR(INDEX('Natural Hazard'!$H$8:$H$225,MATCH($C155,_xlfn.ANCHORARRAY('Natural Hazard'!$C$8),0)),NA())</f>
        <v>6.1666666666666599</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4.2348411934552503</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8.3333333333333301E-2</v>
      </c>
      <c r="AN155" s="25">
        <f>IFERROR(INDEX('Data Reliability'!$H$6:$H$409,MATCH($C155,'Data Reliability'!$E$6:$E$409,0)),NA())</f>
        <v>0.63333333333333297</v>
      </c>
    </row>
    <row r="156" spans="2:42" x14ac:dyDescent="0.2">
      <c r="B156" s="28" t="s">
        <v>257</v>
      </c>
      <c r="C156" s="28" t="s">
        <v>258</v>
      </c>
      <c r="D156" s="28" t="s">
        <v>431</v>
      </c>
      <c r="E156" s="28" t="s">
        <v>535</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4</v>
      </c>
      <c r="H156" s="23">
        <f t="shared" ca="1" si="12"/>
        <v>4</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3.5</v>
      </c>
      <c r="K156" s="23">
        <f t="shared" ca="1" si="14"/>
        <v>3.5</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3.5</v>
      </c>
      <c r="N156" s="23">
        <f t="shared" ca="1" si="16"/>
        <v>3.5</v>
      </c>
      <c r="O156" s="116" t="str">
        <f t="shared" si="17"/>
        <v>!</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10</v>
      </c>
      <c r="U156" s="25">
        <f ca="1">IFERROR(INDEX(Socioeconomic!$G$8:$G$225,MATCH($C156,_xlfn.ANCHORARRAY(Socioeconomic!$C$8),0)),NA())</f>
        <v>8.7013956187663197</v>
      </c>
      <c r="V156" s="25">
        <f ca="1">IFERROR(INDEX('Natural Hazard'!$G$8:$G$225,MATCH($C156,_xlfn.ANCHORARRAY('Natural Hazard'!$C$8),0)),NA())</f>
        <v>0</v>
      </c>
      <c r="W156" s="25">
        <f ca="1">IFERROR(INDEX(Conflict!$G$8:$G$225,MATCH($C156,_xlfn.ANCHORARRAY(Conflict!$C$8),0)),NA())</f>
        <v>7.8742542983436348</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10</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6.2003880754983198</v>
      </c>
      <c r="AE156" s="50"/>
      <c r="AF156" s="25">
        <f ca="1">IFERROR(INDEX(Health!$I$8:$I$225,MATCH($C156,_xlfn.ANCHORARRAY(Health!$C$8),0)),NA())</f>
        <v>0</v>
      </c>
      <c r="AG156" s="25">
        <f ca="1">IFERROR(INDEX(Food!$I$8:$I$225,MATCH($C156,_xlfn.ANCHORARRAY(Food!$C$8),0)),NA())</f>
        <v>7</v>
      </c>
      <c r="AH156" s="25">
        <f ca="1">IFERROR(INDEX(Macro!$I$8:$I$225,MATCH($C156,_xlfn.ANCHORARRAY(Macro!$C$8),0)),NA())</f>
        <v>10</v>
      </c>
      <c r="AI156" s="25">
        <f ca="1">IFERROR(INDEX(Socioeconomic!$I$8:$I$225,MATCH($C156,_xlfn.ANCHORARRAY(Socioeconomic!$C$8),0)),NA())</f>
        <v>10</v>
      </c>
      <c r="AJ156" s="25">
        <f ca="1">IFERROR(INDEX('Natural Hazard'!$I$8:$I$225,MATCH($C156,_xlfn.ANCHORARRAY('Natural Hazard'!$C$8),0)),NA())</f>
        <v>0</v>
      </c>
      <c r="AK156" s="25">
        <f ca="1">IFERROR(INDEX(Conflict!$I$8:$I$225,MATCH($C156,_xlfn.ANCHORARRAY(Conflict!$C$8),0)),NA())</f>
        <v>10</v>
      </c>
      <c r="AL156" s="49"/>
      <c r="AM156" s="25">
        <f>IFERROR(INDEX('Data Reliability'!$G$6:$G$409,MATCH($C156,'Data Reliability'!$E$6:$E$409,0)),NA())</f>
        <v>0</v>
      </c>
      <c r="AN156" s="25">
        <f>IFERROR(INDEX('Data Reliability'!$H$6:$H$409,MATCH($C156,'Data Reliability'!$E$6:$E$409,0)),NA())</f>
        <v>0.344444444444444</v>
      </c>
    </row>
    <row r="157" spans="2:42"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0.5</v>
      </c>
      <c r="H157" s="23">
        <f t="shared" ca="1" si="12"/>
        <v>0.5</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v>
      </c>
      <c r="K157" s="23">
        <f t="shared" ca="1" si="14"/>
        <v>0</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0.5</v>
      </c>
      <c r="N157" s="23">
        <f t="shared" ca="1" si="16"/>
        <v>0.5</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2.408640598643482</v>
      </c>
      <c r="U157" s="25">
        <f ca="1">IFERROR(INDEX(Socioeconomic!$G$8:$G$225,MATCH($C157,_xlfn.ANCHORARRAY(Socioeconomic!$C$8),0)),NA())</f>
        <v>5.0990195135927818</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0.83719582850521401</v>
      </c>
      <c r="AB157" s="25">
        <f ca="1">IFERROR(INDEX(Socioeconomic!$H$8:$H$225,MATCH($C157,_xlfn.ANCHORARRAY(Socioeconomic!$C$8),0)),NA())</f>
        <v>3.71428571428571</v>
      </c>
      <c r="AC157" s="25">
        <f ca="1">IFERROR(INDEX('Natural Hazard'!$H$8:$H$225,MATCH($C157,_xlfn.ANCHORARRAY('Natural Hazard'!$C$8),0)),NA())</f>
        <v>6.6666666666666599</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6.9297401347449501</v>
      </c>
      <c r="AI157" s="25">
        <f ca="1">IFERROR(INDEX(Socioeconomic!$I$8:$I$225,MATCH($C157,_xlfn.ANCHORARRAY(Socioeconomic!$C$8),0)),NA())</f>
        <v>7</v>
      </c>
      <c r="AJ157" s="25">
        <f ca="1">IFERROR(INDEX('Natural Hazard'!$I$8:$I$225,MATCH($C157,_xlfn.ANCHORARRAY('Natural Hazard'!$C$8),0)),NA())</f>
        <v>0</v>
      </c>
      <c r="AK157" s="25">
        <f ca="1">IFERROR(INDEX(Conflict!$I$8:$I$225,MATCH($C157,_xlfn.ANCHORARRAY(Conflict!$C$8),0)),NA())</f>
        <v>0</v>
      </c>
      <c r="AL157" s="49"/>
      <c r="AM157" s="25">
        <f>IFERROR(INDEX('Data Reliability'!$G$6:$G$409,MATCH($C157,'Data Reliability'!$E$6:$E$409,0)),NA())</f>
        <v>8.3333333333333301E-2</v>
      </c>
      <c r="AN157" s="25">
        <f>IFERROR(INDEX('Data Reliability'!$H$6:$H$409,MATCH($C157,'Data Reliability'!$E$6:$E$409,0)),NA())</f>
        <v>0.51666666666666705</v>
      </c>
      <c r="AP157" s="30" t="e">
        <f ca="1">MAX(10,AA160)</f>
        <v>#N/A</v>
      </c>
    </row>
    <row r="158" spans="2:42"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1.5</v>
      </c>
      <c r="H158" s="23">
        <f t="shared" ca="1" si="12"/>
        <v>1.5</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1</v>
      </c>
      <c r="K158" s="23">
        <f t="shared" ca="1" si="14"/>
        <v>1</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1.5</v>
      </c>
      <c r="N158" s="23">
        <f t="shared" ca="1" si="16"/>
        <v>1.5</v>
      </c>
      <c r="O158" s="116" t="str">
        <f t="shared" si="17"/>
        <v>!</v>
      </c>
      <c r="P158" s="24"/>
      <c r="Q158" s="49"/>
      <c r="R158" s="25">
        <f ca="1">IFERROR(INDEX(Health!$G$8:$G$225,MATCH($C158,_xlfn.ANCHORARRAY(Health!$C$8),0)),NA())</f>
        <v>0</v>
      </c>
      <c r="S158" s="25">
        <f ca="1">IFERROR(INDEX(Food!$G$8:$G$225,MATCH($C158,_xlfn.ANCHORARRAY(Food!$C$8),0)),NA())</f>
        <v>0</v>
      </c>
      <c r="T158" s="25">
        <f ca="1">IFERROR(INDEX(Macro!$G$8:$G$225,MATCH($C158,_xlfn.ANCHORARRAY(Macro!$C$8),0)),NA())</f>
        <v>6.9</v>
      </c>
      <c r="U158" s="25">
        <f ca="1">IFERROR(INDEX(Socioeconomic!$G$8:$G$225,MATCH($C158,_xlfn.ANCHORARRAY(Socioeconomic!$C$8),0)),NA())</f>
        <v>0</v>
      </c>
      <c r="V158" s="25">
        <f ca="1">IFERROR(INDEX('Natural Hazard'!$G$8:$G$225,MATCH($C158,_xlfn.ANCHORARRAY('Natural Hazard'!$C$8),0)),NA())</f>
        <v>9.4868329805051381</v>
      </c>
      <c r="W158" s="25">
        <f ca="1">IFERROR(INDEX(Conflict!$G$8:$G$225,MATCH($C158,_xlfn.ANCHORARRAY(Conflict!$C$8),0)),NA())</f>
        <v>2.9856986775291761</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7</v>
      </c>
      <c r="AB158" s="25">
        <f ca="1">IFERROR(INDEX(Socioeconomic!$H$8:$H$225,MATCH($C158,_xlfn.ANCHORARRAY(Socioeconomic!$C$8),0)),NA())</f>
        <v>4.71428571428571</v>
      </c>
      <c r="AC158" s="25">
        <f ca="1">IFERROR(INDEX('Natural Hazard'!$H$8:$H$225,MATCH($C158,_xlfn.ANCHORARRAY('Natural Hazard'!$C$8),0)),NA())</f>
        <v>9</v>
      </c>
      <c r="AD158" s="25">
        <f ca="1">IFERROR(INDEX(Conflict!$H$8:$H$225,MATCH($C158,_xlfn.ANCHORARRAY(Conflict!$C$8),0)),NA())</f>
        <v>2.4960310460398598</v>
      </c>
      <c r="AE158" s="50"/>
      <c r="AF158" s="25">
        <f ca="1">IFERROR(INDEX(Health!$I$8:$I$225,MATCH($C158,_xlfn.ANCHORARRAY(Health!$C$8),0)),NA())</f>
        <v>0</v>
      </c>
      <c r="AG158" s="25" t="e">
        <f ca="1">IFERROR(INDEX(Food!$I$8:$I$225,MATCH($C158,_xlfn.ANCHORARRAY(Food!$C$8),0)),NA())</f>
        <v>#N/A</v>
      </c>
      <c r="AH158" s="25">
        <f ca="1">IFERROR(INDEX(Macro!$I$8:$I$225,MATCH($C158,_xlfn.ANCHORARRAY(Macro!$C$8),0)),NA())</f>
        <v>7</v>
      </c>
      <c r="AI158" s="25">
        <f ca="1">IFERROR(INDEX(Socioeconomic!$I$8:$I$225,MATCH($C158,_xlfn.ANCHORARRAY(Socioeconomic!$C$8),0)),NA())</f>
        <v>0</v>
      </c>
      <c r="AJ158" s="25">
        <f ca="1">IFERROR(INDEX('Natural Hazard'!$I$8:$I$225,MATCH($C158,_xlfn.ANCHORARRAY('Natural Hazard'!$C$8),0)),NA())</f>
        <v>10</v>
      </c>
      <c r="AK158" s="25">
        <f ca="1">IFERROR(INDEX(Conflict!$I$8:$I$225,MATCH($C158,_xlfn.ANCHORARRAY(Conflict!$C$8),0)),NA())</f>
        <v>3.5714285714285601</v>
      </c>
      <c r="AL158" s="49"/>
      <c r="AM158" s="25">
        <f>IFERROR(INDEX('Data Reliability'!$G$6:$G$409,MATCH($C158,'Data Reliability'!$E$6:$E$409,0)),NA())</f>
        <v>0</v>
      </c>
      <c r="AN158" s="25">
        <f>IFERROR(INDEX('Data Reliability'!$H$6:$H$409,MATCH($C158,'Data Reliability'!$E$6:$E$409,0)),NA())</f>
        <v>0.4</v>
      </c>
    </row>
    <row r="159" spans="2:42"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1</v>
      </c>
      <c r="H159" s="23">
        <f t="shared" ca="1" si="12"/>
        <v>1</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1</v>
      </c>
      <c r="N159" s="23">
        <f t="shared" ca="1" si="16"/>
        <v>1</v>
      </c>
      <c r="O159" s="116" t="str">
        <f t="shared" si="17"/>
        <v>!</v>
      </c>
      <c r="P159" s="24"/>
      <c r="Q159" s="49"/>
      <c r="R159" s="25">
        <f ca="1">IFERROR(INDEX(Health!$G$8:$G$225,MATCH($C159,_xlfn.ANCHORARRAY(Health!$C$8),0)),NA())</f>
        <v>0</v>
      </c>
      <c r="S159" s="25">
        <f ca="1">IFERROR(INDEX(Food!$G$8:$G$225,MATCH($C159,_xlfn.ANCHORARRAY(Food!$C$8),0)),NA())</f>
        <v>0</v>
      </c>
      <c r="T159" s="25">
        <f ca="1">IFERROR(INDEX(Macro!$G$8:$G$225,MATCH($C159,_xlfn.ANCHORARRAY(Macro!$C$8),0)),NA())</f>
        <v>2.2457019048402396</v>
      </c>
      <c r="U159" s="25">
        <f ca="1">IFERROR(INDEX(Socioeconomic!$G$8:$G$225,MATCH($C159,_xlfn.ANCHORARRAY(Socioeconomic!$C$8),0)),NA())</f>
        <v>0</v>
      </c>
      <c r="V159" s="25">
        <f ca="1">IFERROR(INDEX('Natural Hazard'!$G$8:$G$225,MATCH($C159,_xlfn.ANCHORARRAY('Natural Hazard'!$C$8),0)),NA())</f>
        <v>10</v>
      </c>
      <c r="W159" s="25">
        <f ca="1">IFERROR(INDEX(Conflict!$G$8:$G$225,MATCH($C159,_xlfn.ANCHORARRAY(Conflict!$C$8),0)),NA())</f>
        <v>0</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3.0822711471610602</v>
      </c>
      <c r="AB159" s="25">
        <f ca="1">IFERROR(INDEX(Socioeconomic!$H$8:$H$225,MATCH($C159,_xlfn.ANCHORARRAY(Socioeconomic!$C$8),0)),NA())</f>
        <v>5.1428571428571397</v>
      </c>
      <c r="AC159" s="25">
        <f ca="1">IFERROR(INDEX('Natural Hazard'!$H$8:$H$225,MATCH($C159,_xlfn.ANCHORARRAY('Natural Hazard'!$C$8),0)),NA())</f>
        <v>10</v>
      </c>
      <c r="AD159" s="25">
        <f ca="1">IFERROR(INDEX(Conflict!$H$8:$H$225,MATCH($C159,_xlfn.ANCHORARRAY(Conflict!$C$8),0)),NA())</f>
        <v>3.5323690245193098</v>
      </c>
      <c r="AE159" s="50"/>
      <c r="AF159" s="25">
        <f ca="1">IFERROR(INDEX(Health!$I$8:$I$225,MATCH($C159,_xlfn.ANCHORARRAY(Health!$C$8),0)),NA())</f>
        <v>0</v>
      </c>
      <c r="AG159" s="25" t="e">
        <f ca="1">IFERROR(INDEX(Food!$I$8:$I$225,MATCH($C159,_xlfn.ANCHORARRAY(Food!$C$8),0)),NA())</f>
        <v>#N/A</v>
      </c>
      <c r="AH159" s="25">
        <f ca="1">IFERROR(INDEX(Macro!$I$8:$I$225,MATCH($C159,_xlfn.ANCHORARRAY(Macro!$C$8),0)),NA())</f>
        <v>1.6361886429258901</v>
      </c>
      <c r="AI159" s="25">
        <f ca="1">IFERROR(INDEX(Socioeconomic!$I$8:$I$225,MATCH($C159,_xlfn.ANCHORARRAY(Socioeconomic!$C$8),0)),NA())</f>
        <v>0</v>
      </c>
      <c r="AJ159" s="25">
        <f ca="1">IFERROR(INDEX('Natural Hazard'!$I$8:$I$225,MATCH($C159,_xlfn.ANCHORARRAY('Natural Hazard'!$C$8),0)),NA())</f>
        <v>10</v>
      </c>
      <c r="AK159" s="25">
        <f ca="1">IFERROR(INDEX(Conflict!$I$8:$I$225,MATCH($C159,_xlfn.ANCHORARRAY(Conflict!$C$8),0)),NA())</f>
        <v>0</v>
      </c>
      <c r="AL159" s="49"/>
      <c r="AM159" s="25">
        <f>IFERROR(INDEX('Data Reliability'!$G$6:$G$409,MATCH($C159,'Data Reliability'!$E$6:$E$409,0)),NA())</f>
        <v>8.3333333333333301E-2</v>
      </c>
      <c r="AN159" s="25">
        <f>IFERROR(INDEX('Data Reliability'!$H$6:$H$409,MATCH($C159,'Data Reliability'!$E$6:$E$409,0)),NA())</f>
        <v>0.483333333333333</v>
      </c>
    </row>
    <row r="160" spans="2:42"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1</v>
      </c>
      <c r="N160" s="23">
        <f t="shared" ca="1" si="16"/>
        <v>1</v>
      </c>
      <c r="O160" s="116" t="str">
        <f t="shared" si="17"/>
        <v>!!</v>
      </c>
      <c r="P160" s="24"/>
      <c r="Q160" s="49"/>
      <c r="R160" s="25">
        <f ca="1">IFERROR(INDEX(Health!$G$8:$G$225,MATCH($C160,_xlfn.ANCHORARRAY(Health!$C$8),0)),NA())</f>
        <v>0</v>
      </c>
      <c r="S160" s="25" t="e">
        <f ca="1">IFERROR(INDEX(Food!$G$8:$G$225,MATCH($C160,_xlfn.ANCHORARRAY(Food!$C$8),0)),NA())</f>
        <v>#N/A</v>
      </c>
      <c r="T160" s="25" t="e">
        <f ca="1">IFERROR(INDEX(Macro!$G$8:$G$225,MATCH($C160,_xlfn.ANCHORARRAY(Macro!$C$8),0)),NA())</f>
        <v>#N/A</v>
      </c>
      <c r="U160" s="25">
        <f ca="1">IFERROR(INDEX(Socioeconomic!$G$8:$G$225,MATCH($C160,_xlfn.ANCHORARRAY(Socioeconomic!$C$8),0)),NA())</f>
        <v>0</v>
      </c>
      <c r="V160" s="25">
        <f ca="1">IFERROR(INDEX('Natural Hazard'!$G$8:$G$225,MATCH($C160,_xlfn.ANCHORARRAY('Natural Hazard'!$C$8),0)),NA())</f>
        <v>4.8304589153964761</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5.8571428571428497</v>
      </c>
      <c r="AC160" s="25">
        <f ca="1">IFERROR(INDEX('Natural Hazard'!$H$8:$H$225,MATCH($C160,_xlfn.ANCHORARRAY('Natural Hazard'!$C$8),0)),NA())</f>
        <v>2.3333333333333299</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10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535</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1.5</v>
      </c>
      <c r="H161" s="23">
        <f t="shared" ca="1" si="12"/>
        <v>1.5</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4.5</v>
      </c>
      <c r="K161" s="23">
        <f t="shared" ca="1" si="14"/>
        <v>4.5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1</v>
      </c>
      <c r="N161" s="23">
        <f t="shared" ca="1" si="16"/>
        <v>1</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10</v>
      </c>
      <c r="U161" s="25">
        <f ca="1">IFERROR(INDEX(Socioeconomic!$G$8:$G$225,MATCH($C161,_xlfn.ANCHORARRAY(Socioeconomic!$C$8),0)),NA())</f>
        <v>0</v>
      </c>
      <c r="V161" s="25">
        <f ca="1">IFERROR(INDEX('Natural Hazard'!$G$8:$G$225,MATCH($C161,_xlfn.ANCHORARRAY('Natural Hazard'!$C$8),0)),NA())</f>
        <v>0</v>
      </c>
      <c r="W161" s="25">
        <f ca="1">IFERROR(INDEX(Conflict!$G$8:$G$225,MATCH($C161,_xlfn.ANCHORARRAY(Conflict!$C$8),0)),NA())</f>
        <v>5.4506948907140824</v>
      </c>
      <c r="X161" s="50"/>
      <c r="Y161" s="25">
        <f ca="1">IFERROR(INDEX(Health!$H$8:$H$225,MATCH($C161,_xlfn.ANCHORARRAY(Health!$C$8),0)),NA())</f>
        <v>8.8862973760932906</v>
      </c>
      <c r="Z161" s="25">
        <f ca="1">IFERROR(INDEX(Food!$H$8:$H$225,MATCH($C161,_xlfn.ANCHORARRAY(Food!$C$8),0)),NA())</f>
        <v>10</v>
      </c>
      <c r="AA161" s="25">
        <f ca="1">IFERROR(INDEX(Macro!$H$8:$H$225,MATCH($C161,_xlfn.ANCHORARRAY(Macro!$C$8),0)),NA())</f>
        <v>10</v>
      </c>
      <c r="AB161" s="25">
        <f ca="1">IFERROR(INDEX(Socioeconomic!$H$8:$H$225,MATCH($C161,_xlfn.ANCHORARRAY(Socioeconomic!$C$8),0)),NA())</f>
        <v>9.2857142857142794</v>
      </c>
      <c r="AC161" s="25">
        <f ca="1">IFERROR(INDEX('Natural Hazard'!$H$8:$H$225,MATCH($C161,_xlfn.ANCHORARRAY('Natural Hazard'!$C$8),0)),NA())</f>
        <v>8.5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10</v>
      </c>
      <c r="AI161" s="25" t="e">
        <f ca="1">IFERROR(INDEX(Socioeconomic!$I$8:$I$225,MATCH($C161,_xlfn.ANCHORARRAY(Socioeconomic!$C$8),0)),NA())</f>
        <v>#N/A</v>
      </c>
      <c r="AJ161" s="25">
        <f ca="1">IFERROR(INDEX('Natural Hazard'!$I$8:$I$225,MATCH($C161,_xlfn.ANCHORARRAY('Natural Hazard'!$C$8),0)),NA())</f>
        <v>0</v>
      </c>
      <c r="AK161" s="25">
        <f ca="1">IFERROR(INDEX(Conflict!$I$8:$I$225,MATCH($C161,_xlfn.ANCHORARRAY(Conflict!$C$8),0)),NA())</f>
        <v>2.9710074791656602</v>
      </c>
      <c r="AL161" s="49"/>
      <c r="AM161" s="25">
        <f>IFERROR(INDEX('Data Reliability'!$G$6:$G$409,MATCH($C161,'Data Reliability'!$E$6:$E$409,0)),NA())</f>
        <v>8.3333333333333301E-2</v>
      </c>
      <c r="AN161" s="25">
        <f>IFERROR(INDEX('Data Reliability'!$H$6:$H$409,MATCH($C161,'Data Reliability'!$E$6:$E$409,0)),NA())</f>
        <v>0.483333333333333</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0</v>
      </c>
      <c r="N162" s="23">
        <f t="shared" ca="1" si="16"/>
        <v>0</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0</v>
      </c>
      <c r="U162" s="25">
        <f ca="1">IFERROR(INDEX(Socioeconomic!$G$8:$G$225,MATCH($C162,_xlfn.ANCHORARRAY(Socioeconomic!$C$8),0)),NA())</f>
        <v>0</v>
      </c>
      <c r="V162" s="25">
        <f ca="1">IFERROR(INDEX('Natural Hazard'!$G$8:$G$225,MATCH($C162,_xlfn.ANCHORARRAY('Natural Hazard'!$C$8),0)),NA())</f>
        <v>0</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3.2271147161066001</v>
      </c>
      <c r="AB162" s="25">
        <f ca="1">IFERROR(INDEX(Socioeconomic!$H$8:$H$225,MATCH($C162,_xlfn.ANCHORARRAY(Socioeconomic!$C$8),0)),NA())</f>
        <v>0.85714285714285499</v>
      </c>
      <c r="AC162" s="25">
        <f ca="1">IFERROR(INDEX('Natural Hazard'!$H$8:$H$225,MATCH($C162,_xlfn.ANCHORARRAY('Natural Hazard'!$C$8),0)),NA())</f>
        <v>2.9999999999999898</v>
      </c>
      <c r="AD162" s="25">
        <f ca="1">IFERROR(INDEX(Conflict!$H$8:$H$225,MATCH($C162,_xlfn.ANCHORARRAY(Conflict!$C$8),0)),NA())</f>
        <v>0</v>
      </c>
      <c r="AE162" s="50"/>
      <c r="AF162" s="25">
        <f ca="1">IFERROR(INDEX(Health!$I$8:$I$225,MATCH($C162,_xlfn.ANCHORARRAY(Health!$C$8),0)),NA())</f>
        <v>0</v>
      </c>
      <c r="AG162" s="25" t="e">
        <f ca="1">IFERROR(INDEX(Food!$I$8:$I$225,MATCH($C162,_xlfn.ANCHORARRAY(Food!$C$8),0)),NA())</f>
        <v>#N/A</v>
      </c>
      <c r="AH162" s="25">
        <f ca="1">IFERROR(INDEX(Macro!$I$8:$I$225,MATCH($C162,_xlfn.ANCHORARRAY(Macro!$C$8),0)),NA())</f>
        <v>0</v>
      </c>
      <c r="AI162" s="25">
        <f ca="1">IFERROR(INDEX(Socioeconomic!$I$8:$I$225,MATCH($C162,_xlfn.ANCHORARRAY(Socioeconomic!$C$8),0)),NA())</f>
        <v>0</v>
      </c>
      <c r="AJ162" s="25">
        <f ca="1">IFERROR(INDEX('Natural Hazard'!$I$8:$I$225,MATCH($C162,_xlfn.ANCHORARRAY('Natural Hazard'!$C$8),0)),NA())</f>
        <v>0</v>
      </c>
      <c r="AK162" s="25">
        <f ca="1">IFERROR(INDEX(Conflict!$I$8:$I$225,MATCH($C162,_xlfn.ANCHORARRAY(Conflict!$C$8),0)),NA())</f>
        <v>0</v>
      </c>
      <c r="AL162" s="49"/>
      <c r="AM162" s="25">
        <f>IFERROR(INDEX('Data Reliability'!$G$6:$G$409,MATCH($C162,'Data Reliability'!$E$6:$E$409,0)),NA())</f>
        <v>8.3333333333333301E-2</v>
      </c>
      <c r="AN162" s="25">
        <f>IFERROR(INDEX('Data Reliability'!$H$6:$H$409,MATCH($C162,'Data Reliability'!$E$6:$E$409,0)),NA())</f>
        <v>0.59166666666666701</v>
      </c>
    </row>
    <row r="163" spans="2:40" x14ac:dyDescent="0.2">
      <c r="B163" s="28" t="s">
        <v>750</v>
      </c>
      <c r="C163" s="28" t="s">
        <v>712</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0</v>
      </c>
      <c r="H163" s="23">
        <f t="shared" ca="1" si="12"/>
        <v>0</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0</v>
      </c>
      <c r="N163" s="23">
        <f t="shared" ca="1" si="16"/>
        <v>0</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4.3271874590282868</v>
      </c>
      <c r="U163" s="25" t="e">
        <f ca="1">IFERROR(INDEX(Socioeconomic!$G$8:$G$225,MATCH($C163,_xlfn.ANCHORARRAY(Socioeconomic!$C$8),0)),NA())</f>
        <v>#N/A</v>
      </c>
      <c r="V163" s="25">
        <f ca="1">IFERROR(INDEX('Natural Hazard'!$G$8:$G$225,MATCH($C163,_xlfn.ANCHORARRAY('Natural Hazard'!$C$8),0)),NA())</f>
        <v>0</v>
      </c>
      <c r="W163" s="25">
        <f ca="1">IFERROR(INDEX(Conflict!$G$8:$G$225,MATCH($C163,_xlfn.ANCHORARRAY(Conflict!$C$8),0)),NA())</f>
        <v>0</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4.6320973348783303</v>
      </c>
      <c r="AB163" s="25" t="e">
        <f ca="1">IFERROR(INDEX(Socioeconomic!$H$8:$H$225,MATCH($C163,_xlfn.ANCHORARRAY(Socioeconomic!$C$8),0)),NA())</f>
        <v>#N/A</v>
      </c>
      <c r="AC163" s="25" t="e">
        <f ca="1">IFERROR(INDEX('Natural Hazard'!$H$8:$H$225,MATCH($C163,_xlfn.ANCHORARRAY('Natural Hazard'!$C$8),0)),NA())</f>
        <v>#N/A</v>
      </c>
      <c r="AD163" s="25">
        <f ca="1">IFERROR(INDEX(Conflict!$H$8:$H$225,MATCH($C163,_xlfn.ANCHORARRAY(Conflict!$C$8),0)),NA())</f>
        <v>0</v>
      </c>
      <c r="AE163" s="50"/>
      <c r="AF163" s="25">
        <f ca="1">IFERROR(INDEX(Health!$I$8:$I$225,MATCH($C163,_xlfn.ANCHORARRAY(Health!$C$8),0)),NA())</f>
        <v>0</v>
      </c>
      <c r="AG163" s="25" t="e">
        <f ca="1">IFERROR(INDEX(Food!$I$8:$I$225,MATCH($C163,_xlfn.ANCHORARRAY(Food!$C$8),0)),NA())</f>
        <v>#N/A</v>
      </c>
      <c r="AH163" s="25">
        <f ca="1">IFERROR(INDEX(Macro!$I$8:$I$225,MATCH($C163,_xlfn.ANCHORARRAY(Macro!$C$8),0)),NA())</f>
        <v>4.0423484119345501</v>
      </c>
      <c r="AI163" s="25" t="e">
        <f ca="1">IFERROR(INDEX(Socioeconomic!$I$8:$I$225,MATCH($C163,_xlfn.ANCHORARRAY(Socioeconomic!$C$8),0)),NA())</f>
        <v>#N/A</v>
      </c>
      <c r="AJ163" s="25">
        <f ca="1">IFERROR(INDEX('Natural Hazard'!$I$8:$I$225,MATCH($C163,_xlfn.ANCHORARRAY('Natural Hazard'!$C$8),0)),NA())</f>
        <v>0</v>
      </c>
      <c r="AK163" s="25">
        <f ca="1">IFERROR(INDEX(Conflict!$I$8:$I$225,MATCH($C163,_xlfn.ANCHORARRAY(Conflict!$C$8),0)),NA())</f>
        <v>0</v>
      </c>
      <c r="AL163" s="49"/>
      <c r="AM163" s="25">
        <f>IFERROR(INDEX('Data Reliability'!$G$6:$G$409,MATCH($C163,'Data Reliability'!$E$6:$E$409,0)),NA())</f>
        <v>0.75</v>
      </c>
      <c r="AN163" s="25">
        <f>IFERROR(INDEX('Data Reliability'!$H$6:$H$409,MATCH($C163,'Data Reliability'!$E$6:$E$409,0)),NA())</f>
        <v>0.63333333333333297</v>
      </c>
    </row>
    <row r="164" spans="2:40" x14ac:dyDescent="0.2">
      <c r="B164" s="28" t="s">
        <v>751</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2</v>
      </c>
      <c r="H164" s="23">
        <f t="shared" ca="1" si="12"/>
        <v>2</v>
      </c>
      <c r="I164" s="116" t="str">
        <f t="shared" si="13"/>
        <v>!</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2.5</v>
      </c>
      <c r="K164" s="23">
        <f t="shared" ca="1" si="14"/>
        <v>2.5</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1.5</v>
      </c>
      <c r="N164" s="23">
        <f t="shared" ca="1" si="16"/>
        <v>1.5</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8.7747998614371365</v>
      </c>
      <c r="U164" s="25">
        <f ca="1">IFERROR(INDEX(Socioeconomic!$G$8:$G$225,MATCH($C164,_xlfn.ANCHORARRAY(Socioeconomic!$C$8),0)),NA())</f>
        <v>0</v>
      </c>
      <c r="V164" s="25">
        <f ca="1">IFERROR(INDEX('Natural Hazard'!$G$8:$G$225,MATCH($C164,_xlfn.ANCHORARRAY('Natural Hazard'!$C$8),0)),NA())</f>
        <v>7.6376261582597316</v>
      </c>
      <c r="W164" s="25">
        <f ca="1">IFERROR(INDEX(Conflict!$G$8:$G$225,MATCH($C164,_xlfn.ANCHORARRAY(Conflict!$C$8),0)),NA())</f>
        <v>0</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6.5714285714285703</v>
      </c>
      <c r="AC164" s="25">
        <f ca="1">IFERROR(INDEX('Natural Hazard'!$H$8:$H$225,MATCH($C164,_xlfn.ANCHORARRAY('Natural Hazard'!$C$8),0)),NA())</f>
        <v>5.8333333333333304</v>
      </c>
      <c r="AD164" s="25">
        <f ca="1">IFERROR(INDEX(Conflict!$H$8:$H$225,MATCH($C164,_xlfn.ANCHORARRAY(Conflict!$C$8),0)),NA())</f>
        <v>5.5609454930322801</v>
      </c>
      <c r="AE164" s="50"/>
      <c r="AF164" s="25">
        <f ca="1">IFERROR(INDEX(Health!$I$8:$I$225,MATCH($C164,_xlfn.ANCHORARRAY(Health!$C$8),0)),NA())</f>
        <v>0</v>
      </c>
      <c r="AG164" s="25" t="e">
        <f ca="1">IFERROR(INDEX(Food!$I$8:$I$225,MATCH($C164,_xlfn.ANCHORARRAY(Food!$C$8),0)),NA())</f>
        <v>#N/A</v>
      </c>
      <c r="AH164" s="25">
        <f ca="1">IFERROR(INDEX(Macro!$I$8:$I$225,MATCH($C164,_xlfn.ANCHORARRAY(Macro!$C$8),0)),NA())</f>
        <v>7.6997112608277201</v>
      </c>
      <c r="AI164" s="25" t="e">
        <f ca="1">IFERROR(INDEX(Socioeconomic!$I$8:$I$225,MATCH($C164,_xlfn.ANCHORARRAY(Socioeconomic!$C$8),0)),NA())</f>
        <v>#N/A</v>
      </c>
      <c r="AJ164" s="25">
        <f ca="1">IFERROR(INDEX('Natural Hazard'!$I$8:$I$225,MATCH($C164,_xlfn.ANCHORARRAY('Natural Hazard'!$C$8),0)),NA())</f>
        <v>10</v>
      </c>
      <c r="AK164" s="25">
        <f ca="1">IFERROR(INDEX(Conflict!$I$8:$I$225,MATCH($C164,_xlfn.ANCHORARRAY(Conflict!$C$8),0)),NA())</f>
        <v>0</v>
      </c>
      <c r="AL164" s="49"/>
      <c r="AM164" s="25">
        <f>IFERROR(INDEX('Data Reliability'!$G$6:$G$409,MATCH($C164,'Data Reliability'!$E$6:$E$409,0)),NA())</f>
        <v>0.16666666666666699</v>
      </c>
      <c r="AN164" s="25">
        <f>IFERROR(INDEX('Data Reliability'!$H$6:$H$409,MATCH($C164,'Data Reliability'!$E$6:$E$409,0)),NA())</f>
        <v>0.63333333333333297</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v>
      </c>
      <c r="H165" s="23">
        <f t="shared" ca="1" si="12"/>
        <v>0</v>
      </c>
      <c r="I165" s="116" t="str">
        <f t="shared" si="13"/>
        <v>!</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0</v>
      </c>
      <c r="N165" s="23">
        <f t="shared" ca="1" si="16"/>
        <v>0</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3.1239441643422969</v>
      </c>
      <c r="U165" s="25">
        <f ca="1">IFERROR(INDEX(Socioeconomic!$G$8:$G$225,MATCH($C165,_xlfn.ANCHORARRAY(Socioeconomic!$C$8),0)),NA())</f>
        <v>0</v>
      </c>
      <c r="V165" s="25">
        <f ca="1">IFERROR(INDEX('Natural Hazard'!$G$8:$G$225,MATCH($C165,_xlfn.ANCHORARRAY('Natural Hazard'!$C$8),0)),NA())</f>
        <v>0</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2.3580533024333699</v>
      </c>
      <c r="AB165" s="25">
        <f ca="1">IFERROR(INDEX(Socioeconomic!$H$8:$H$225,MATCH($C165,_xlfn.ANCHORARRAY(Socioeconomic!$C$8),0)),NA())</f>
        <v>1.28571428571428</v>
      </c>
      <c r="AC165" s="25">
        <f ca="1">IFERROR(INDEX('Natural Hazard'!$H$8:$H$225,MATCH($C165,_xlfn.ANCHORARRAY('Natural Hazard'!$C$8),0)),NA())</f>
        <v>3.6666666666666599</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4.1385948026949002</v>
      </c>
      <c r="AI165" s="25" t="e">
        <f ca="1">IFERROR(INDEX(Socioeconomic!$I$8:$I$225,MATCH($C165,_xlfn.ANCHORARRAY(Socioeconomic!$C$8),0)),NA())</f>
        <v>#N/A</v>
      </c>
      <c r="AJ165" s="25">
        <f ca="1">IFERROR(INDEX('Natural Hazard'!$I$8:$I$225,MATCH($C165,_xlfn.ANCHORARRAY('Natural Hazard'!$C$8),0)),NA())</f>
        <v>0</v>
      </c>
      <c r="AK165" s="25">
        <f ca="1">IFERROR(INDEX(Conflict!$I$8:$I$225,MATCH($C165,_xlfn.ANCHORARRAY(Conflict!$C$8),0)),NA())</f>
        <v>0</v>
      </c>
      <c r="AL165" s="49"/>
      <c r="AM165" s="25">
        <f>IFERROR(INDEX('Data Reliability'!$G$6:$G$409,MATCH($C165,'Data Reliability'!$E$6:$E$409,0)),NA())</f>
        <v>8.3333333333333301E-2</v>
      </c>
      <c r="AN165" s="25">
        <f>IFERROR(INDEX('Data Reliability'!$H$6:$H$409,MATCH($C165,'Data Reliability'!$E$6:$E$409,0)),NA())</f>
        <v>0.66666666666666696</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1.5</v>
      </c>
      <c r="H166" s="23">
        <f t="shared" ca="1" si="12"/>
        <v>1.5</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2</v>
      </c>
      <c r="N166" s="23">
        <f t="shared" ca="1" si="16"/>
        <v>2</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3.6810018104345086</v>
      </c>
      <c r="U166" s="25">
        <f ca="1">IFERROR(INDEX(Socioeconomic!$G$8:$G$225,MATCH($C166,_xlfn.ANCHORARRAY(Socioeconomic!$C$8),0)),NA())</f>
        <v>7.1713716560063601</v>
      </c>
      <c r="V166" s="25">
        <f ca="1">IFERROR(INDEX('Natural Hazard'!$G$8:$G$225,MATCH($C166,_xlfn.ANCHORARRAY('Natural Hazard'!$C$8),0)),NA())</f>
        <v>5.1639777949432162</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2.9953650057937402</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0.42335508908096697</v>
      </c>
      <c r="AE166" s="50"/>
      <c r="AF166" s="25">
        <f ca="1">IFERROR(INDEX(Health!$I$8:$I$225,MATCH($C166,_xlfn.ANCHORARRAY(Health!$C$8),0)),NA())</f>
        <v>0</v>
      </c>
      <c r="AG166" s="25" t="e">
        <f ca="1">IFERROR(INDEX(Food!$I$8:$I$225,MATCH($C166,_xlfn.ANCHORARRAY(Food!$C$8),0)),NA())</f>
        <v>#N/A</v>
      </c>
      <c r="AH166" s="25">
        <f ca="1">IFERROR(INDEX(Macro!$I$8:$I$225,MATCH($C166,_xlfn.ANCHORARRAY(Macro!$C$8),0)),NA())</f>
        <v>4.5235803657362901</v>
      </c>
      <c r="AI166" s="25">
        <f ca="1">IFERROR(INDEX(Socioeconomic!$I$8:$I$225,MATCH($C166,_xlfn.ANCHORARRAY(Socioeconomic!$C$8),0)),NA())</f>
        <v>10</v>
      </c>
      <c r="AJ166" s="25">
        <f ca="1">IFERROR(INDEX('Natural Hazard'!$I$8:$I$225,MATCH($C166,_xlfn.ANCHORARRAY('Natural Hazard'!$C$8),0)),NA())</f>
        <v>10</v>
      </c>
      <c r="AK166" s="25">
        <f ca="1">IFERROR(INDEX(Conflict!$I$8:$I$225,MATCH($C166,_xlfn.ANCHORARRAY(Conflict!$C$8),0)),NA())</f>
        <v>0</v>
      </c>
      <c r="AL166" s="49"/>
      <c r="AM166" s="25">
        <f>IFERROR(INDEX('Data Reliability'!$G$6:$G$409,MATCH($C166,'Data Reliability'!$E$6:$E$409,0)),NA())</f>
        <v>8.3333333333333301E-2</v>
      </c>
      <c r="AN166" s="25">
        <f>IFERROR(INDEX('Data Reliability'!$H$6:$H$409,MATCH($C166,'Data Reliability'!$E$6:$E$409,0)),NA())</f>
        <v>0.55833333333333302</v>
      </c>
    </row>
    <row r="167" spans="2:40" x14ac:dyDescent="0.2">
      <c r="B167" s="28" t="s">
        <v>752</v>
      </c>
      <c r="C167" s="28" t="s">
        <v>713</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3</v>
      </c>
      <c r="H167" s="23">
        <f t="shared" ca="1" si="12"/>
        <v>3</v>
      </c>
      <c r="I167" s="116" t="str">
        <f t="shared" si="13"/>
        <v>!</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3</v>
      </c>
      <c r="N167" s="23">
        <f t="shared" ca="1" si="16"/>
        <v>3</v>
      </c>
      <c r="O167" s="116" t="str">
        <f t="shared" si="17"/>
        <v>!</v>
      </c>
      <c r="P167" s="24"/>
      <c r="Q167" s="49"/>
      <c r="R167" s="25">
        <f ca="1">IFERROR(INDEX(Health!$G$8:$G$225,MATCH($C167,_xlfn.ANCHORARRAY(Health!$C$8),0)),NA())</f>
        <v>0</v>
      </c>
      <c r="S167" s="25">
        <f ca="1">IFERROR(INDEX(Food!$G$8:$G$225,MATCH($C167,_xlfn.ANCHORARRAY(Food!$C$8),0)),NA())</f>
        <v>0</v>
      </c>
      <c r="T167" s="25">
        <f ca="1">IFERROR(INDEX(Macro!$G$8:$G$225,MATCH($C167,_xlfn.ANCHORARRAY(Macro!$C$8),0)),NA())</f>
        <v>7.0874360462943722</v>
      </c>
      <c r="U167" s="25">
        <f ca="1">IFERROR(INDEX(Socioeconomic!$G$8:$G$225,MATCH($C167,_xlfn.ANCHORARRAY(Socioeconomic!$C$8),0)),NA())</f>
        <v>7.3678839761300665</v>
      </c>
      <c r="V167" s="25">
        <f ca="1">IFERROR(INDEX('Natural Hazard'!$G$8:$G$225,MATCH($C167,_xlfn.ANCHORARRAY('Natural Hazard'!$C$8),0)),NA())</f>
        <v>0</v>
      </c>
      <c r="W167" s="25">
        <f ca="1">IFERROR(INDEX(Conflict!$G$8:$G$225,MATCH($C167,_xlfn.ANCHORARRAY(Conflict!$C$8),0)),NA())</f>
        <v>10</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5.0231749710312803</v>
      </c>
      <c r="AB167" s="25">
        <f ca="1">IFERROR(INDEX(Socioeconomic!$H$8:$H$225,MATCH($C167,_xlfn.ANCHORARRAY(Socioeconomic!$C$8),0)),NA())</f>
        <v>5.4285714285714199</v>
      </c>
      <c r="AC167" s="25">
        <f ca="1">IFERROR(INDEX('Natural Hazard'!$H$8:$H$225,MATCH($C167,_xlfn.ANCHORARRAY('Natural Hazard'!$C$8),0)),NA())</f>
        <v>1.1666666666666601</v>
      </c>
      <c r="AD167" s="25">
        <f ca="1">IFERROR(INDEX(Conflict!$H$8:$H$225,MATCH($C167,_xlfn.ANCHORARRAY(Conflict!$C$8),0)),NA())</f>
        <v>10</v>
      </c>
      <c r="AE167" s="50"/>
      <c r="AF167" s="25">
        <f ca="1">IFERROR(INDEX(Health!$I$8:$I$225,MATCH($C167,_xlfn.ANCHORARRAY(Health!$C$8),0)),NA())</f>
        <v>0</v>
      </c>
      <c r="AG167" s="25" t="e">
        <f ca="1">IFERROR(INDEX(Food!$I$8:$I$225,MATCH($C167,_xlfn.ANCHORARRAY(Food!$C$8),0)),NA())</f>
        <v>#N/A</v>
      </c>
      <c r="AH167" s="25">
        <f ca="1">IFERROR(INDEX(Macro!$I$8:$I$225,MATCH($C167,_xlfn.ANCHORARRAY(Macro!$C$8),0)),NA())</f>
        <v>10</v>
      </c>
      <c r="AI167" s="25">
        <f ca="1">IFERROR(INDEX(Socioeconomic!$I$8:$I$225,MATCH($C167,_xlfn.ANCHORARRAY(Socioeconomic!$C$8),0)),NA())</f>
        <v>10</v>
      </c>
      <c r="AJ167" s="25">
        <f ca="1">IFERROR(INDEX('Natural Hazard'!$I$8:$I$225,MATCH($C167,_xlfn.ANCHORARRAY('Natural Hazard'!$C$8),0)),NA())</f>
        <v>0</v>
      </c>
      <c r="AK167" s="25">
        <f ca="1">IFERROR(INDEX(Conflict!$I$8:$I$225,MATCH($C167,_xlfn.ANCHORARRAY(Conflict!$C$8),0)),NA())</f>
        <v>10</v>
      </c>
      <c r="AL167" s="49"/>
      <c r="AM167" s="25">
        <f>IFERROR(INDEX('Data Reliability'!$G$6:$G$409,MATCH($C167,'Data Reliability'!$E$6:$E$409,0)),NA())</f>
        <v>0.33333333333333298</v>
      </c>
      <c r="AN167" s="25">
        <f>IFERROR(INDEX('Data Reliability'!$H$6:$H$409,MATCH($C167,'Data Reliability'!$E$6:$E$409,0)),NA())</f>
        <v>0.51666666666666705</v>
      </c>
    </row>
    <row r="168" spans="2:40" x14ac:dyDescent="0.2">
      <c r="B168" s="28" t="s">
        <v>753</v>
      </c>
      <c r="C168" s="28" t="s">
        <v>714</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t="e">
        <f ca="1">IFERROR(INDEX(Food!$G$8:$G$225,MATCH($C168,_xlfn.ANCHORARRAY(Food!$C$8),0)),NA())</f>
        <v>#N/A</v>
      </c>
      <c r="T168" s="25" t="e">
        <f ca="1">IFERROR(INDEX(Macro!$G$8:$G$225,MATCH($C168,_xlfn.ANCHORARRAY(Macro!$C$8),0)),NA())</f>
        <v>#N/A</v>
      </c>
      <c r="U168" s="25" t="e">
        <f ca="1">IFERROR(INDEX(Socioeconomic!$G$8:$G$225,MATCH($C168,_xlfn.ANCHORARRAY(Socioeconomic!$C$8),0)),NA())</f>
        <v>#N/A</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f ca="1">IFERROR(INDEX(Conflict!$H$8:$H$225,MATCH($C168,_xlfn.ANCHORARRAY(Conflict!$C$8),0)),NA())</f>
        <v>0</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0.91666666666666696</v>
      </c>
      <c r="AN168" s="25">
        <f>IFERROR(INDEX('Data Reliability'!$H$6:$H$409,MATCH($C168,'Data Reliability'!$E$6:$E$409,0)),NA())</f>
        <v>0.81666666666666698</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2.7809578381239803</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1.19930475086906</v>
      </c>
      <c r="AB169" s="25">
        <f ca="1">IFERROR(INDEX(Socioeconomic!$H$8:$H$225,MATCH($C169,_xlfn.ANCHORARRAY(Socioeconomic!$C$8),0)),NA())</f>
        <v>1.71428571428571</v>
      </c>
      <c r="AC169" s="25">
        <f ca="1">IFERROR(INDEX('Natural Hazard'!$H$8:$H$225,MATCH($C169,_xlfn.ANCHORARRAY('Natural Hazard'!$C$8),0)),NA())</f>
        <v>1.1666666666666601</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6.4485081809432199</v>
      </c>
      <c r="AI169" s="25">
        <f ca="1">IFERROR(INDEX(Socioeconomic!$I$8:$I$225,MATCH($C169,_xlfn.ANCHORARRAY(Socioeconomic!$C$8),0)),NA())</f>
        <v>0</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8.3333333333333301E-2</v>
      </c>
      <c r="AN169" s="25">
        <f>IFERROR(INDEX('Data Reliability'!$H$6:$H$409,MATCH($C169,'Data Reliability'!$E$6:$E$409,0)),NA())</f>
        <v>0.65833333333333299</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0.5</v>
      </c>
      <c r="H170" s="23">
        <f t="shared" ca="1" si="12"/>
        <v>0.5</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v>
      </c>
      <c r="N170" s="23">
        <f t="shared" ca="1" si="16"/>
        <v>0</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5.1001586948464777</v>
      </c>
      <c r="U170" s="25">
        <f ca="1">IFERROR(INDEX(Socioeconomic!$G$8:$G$225,MATCH($C170,_xlfn.ANCHORARRAY(Socioeconomic!$C$8),0)),NA())</f>
        <v>0</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3.8064889918887599</v>
      </c>
      <c r="AB170" s="25">
        <f ca="1">IFERROR(INDEX(Socioeconomic!$H$8:$H$225,MATCH($C170,_xlfn.ANCHORARRAY(Socioeconomic!$C$8),0)),NA())</f>
        <v>2.5714285714285698</v>
      </c>
      <c r="AC170" s="25">
        <f ca="1">IFERROR(INDEX('Natural Hazard'!$H$8:$H$225,MATCH($C170,_xlfn.ANCHORARRAY('Natural Hazard'!$C$8),0)),NA())</f>
        <v>4.1666666666666599</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6.8334937439846097</v>
      </c>
      <c r="AI170" s="25">
        <f ca="1">IFERROR(INDEX(Socioeconomic!$I$8:$I$225,MATCH($C170,_xlfn.ANCHORARRAY(Socioeconomic!$C$8),0)),NA())</f>
        <v>0</v>
      </c>
      <c r="AJ170" s="25">
        <f ca="1">IFERROR(INDEX('Natural Hazard'!$I$8:$I$225,MATCH($C170,_xlfn.ANCHORARRAY('Natural Hazard'!$C$8),0)),NA())</f>
        <v>0</v>
      </c>
      <c r="AK170" s="25">
        <f ca="1">IFERROR(INDEX(Conflict!$I$8:$I$225,MATCH($C170,_xlfn.ANCHORARRAY(Conflict!$C$8),0)),NA())</f>
        <v>0</v>
      </c>
      <c r="AL170" s="49"/>
      <c r="AM170" s="25">
        <f>IFERROR(INDEX('Data Reliability'!$G$6:$G$409,MATCH($C170,'Data Reliability'!$E$6:$E$409,0)),NA())</f>
        <v>8.3333333333333301E-2</v>
      </c>
      <c r="AN170" s="25">
        <f>IFERROR(INDEX('Data Reliability'!$H$6:$H$409,MATCH($C170,'Data Reliability'!$E$6:$E$409,0)),NA())</f>
        <v>0.55000000000000004</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1</v>
      </c>
      <c r="H171" s="23">
        <f t="shared" ca="1" si="12"/>
        <v>1</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1</v>
      </c>
      <c r="K171" s="23">
        <f t="shared" ca="1" si="14"/>
        <v>1</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1</v>
      </c>
      <c r="N171" s="23">
        <f t="shared" ca="1" si="16"/>
        <v>1</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10</v>
      </c>
      <c r="U171" s="25">
        <f ca="1">IFERROR(INDEX(Socioeconomic!$G$8:$G$225,MATCH($C171,_xlfn.ANCHORARRAY(Socioeconomic!$C$8),0)),NA())</f>
        <v>0</v>
      </c>
      <c r="V171" s="25">
        <f ca="1">IFERROR(INDEX('Natural Hazard'!$G$8:$G$225,MATCH($C171,_xlfn.ANCHORARRAY('Natural Hazard'!$C$8),0)),NA())</f>
        <v>0</v>
      </c>
      <c r="W171" s="25">
        <f ca="1">IFERROR(INDEX(Conflict!$G$8:$G$225,MATCH($C171,_xlfn.ANCHORARRAY(Conflict!$C$8),0)),NA())</f>
        <v>0</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10</v>
      </c>
      <c r="AB171" s="25">
        <f ca="1">IFERROR(INDEX(Socioeconomic!$H$8:$H$225,MATCH($C171,_xlfn.ANCHORARRAY(Socioeconomic!$C$8),0)),NA())</f>
        <v>2.1428571428571401</v>
      </c>
      <c r="AC171" s="25">
        <f ca="1">IFERROR(INDEX('Natural Hazard'!$H$8:$H$225,MATCH($C171,_xlfn.ANCHORARRAY('Natural Hazard'!$C$8),0)),NA())</f>
        <v>6.8333333333333304</v>
      </c>
      <c r="AD171" s="25">
        <f ca="1">IFERROR(INDEX(Conflict!$H$8:$H$225,MATCH($C171,_xlfn.ANCHORARRAY(Conflict!$C$8),0)),NA())</f>
        <v>4.1718116069853597</v>
      </c>
      <c r="AE171" s="50"/>
      <c r="AF171" s="25">
        <f ca="1">IFERROR(INDEX(Health!$I$8:$I$225,MATCH($C171,_xlfn.ANCHORARRAY(Health!$C$8),0)),NA())</f>
        <v>0</v>
      </c>
      <c r="AG171" s="25" t="e">
        <f ca="1">IFERROR(INDEX(Food!$I$8:$I$225,MATCH($C171,_xlfn.ANCHORARRAY(Food!$C$8),0)),NA())</f>
        <v>#N/A</v>
      </c>
      <c r="AH171" s="25">
        <f ca="1">IFERROR(INDEX(Macro!$I$8:$I$225,MATCH($C171,_xlfn.ANCHORARRAY(Macro!$C$8),0)),NA())</f>
        <v>10</v>
      </c>
      <c r="AI171" s="25">
        <f ca="1">IFERROR(INDEX(Socioeconomic!$I$8:$I$225,MATCH($C171,_xlfn.ANCHORARRAY(Socioeconomic!$C$8),0)),NA())</f>
        <v>0</v>
      </c>
      <c r="AJ171" s="25">
        <f ca="1">IFERROR(INDEX('Natural Hazard'!$I$8:$I$225,MATCH($C171,_xlfn.ANCHORARRAY('Natural Hazard'!$C$8),0)),NA())</f>
        <v>0</v>
      </c>
      <c r="AK171" s="25">
        <f ca="1">IFERROR(INDEX(Conflict!$I$8:$I$225,MATCH($C171,_xlfn.ANCHORARRAY(Conflict!$C$8),0)),NA())</f>
        <v>0</v>
      </c>
      <c r="AL171" s="49"/>
      <c r="AM171" s="25">
        <f>IFERROR(INDEX('Data Reliability'!$G$6:$G$409,MATCH($C171,'Data Reliability'!$E$6:$E$409,0)),NA())</f>
        <v>0</v>
      </c>
      <c r="AN171" s="25">
        <f>IFERROR(INDEX('Data Reliability'!$H$6:$H$409,MATCH($C171,'Data Reliability'!$E$6:$E$409,0)),NA())</f>
        <v>0.44166666666666698</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0</v>
      </c>
      <c r="H172" s="23">
        <f t="shared" ca="1" si="12"/>
        <v>0</v>
      </c>
      <c r="I172" s="116" t="str">
        <f t="shared" si="13"/>
        <v>!</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0</v>
      </c>
      <c r="N172" s="23">
        <f t="shared" ca="1" si="16"/>
        <v>0</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3.7759714514020906</v>
      </c>
      <c r="U172" s="25">
        <f ca="1">IFERROR(INDEX(Socioeconomic!$G$8:$G$225,MATCH($C172,_xlfn.ANCHORARRAY(Socioeconomic!$C$8),0)),NA())</f>
        <v>0</v>
      </c>
      <c r="V172" s="25">
        <f ca="1">IFERROR(INDEX('Natural Hazard'!$G$8:$G$225,MATCH($C172,_xlfn.ANCHORARRAY('Natural Hazard'!$C$8),0)),NA())</f>
        <v>0</v>
      </c>
      <c r="W172" s="25">
        <f ca="1">IFERROR(INDEX(Conflict!$G$8:$G$225,MATCH($C172,_xlfn.ANCHORARRAY(Conflict!$C$8),0)),NA())</f>
        <v>2.8424736192244824</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5.4866743916570098</v>
      </c>
      <c r="AB172" s="25">
        <f ca="1">IFERROR(INDEX(Socioeconomic!$H$8:$H$225,MATCH($C172,_xlfn.ANCHORARRAY(Socioeconomic!$C$8),0)),NA())</f>
        <v>9.2857142857142794</v>
      </c>
      <c r="AC172" s="25">
        <f ca="1">IFERROR(INDEX('Natural Hazard'!$H$8:$H$225,MATCH($C172,_xlfn.ANCHORARRAY('Natural Hazard'!$C$8),0)),NA())</f>
        <v>2.9999999999999898</v>
      </c>
      <c r="AD172" s="25">
        <f ca="1">IFERROR(INDEX(Conflict!$H$8:$H$225,MATCH($C172,_xlfn.ANCHORARRAY(Conflict!$C$8),0)),NA())</f>
        <v>4.5246075145528302</v>
      </c>
      <c r="AE172" s="50"/>
      <c r="AF172" s="25">
        <f ca="1">IFERROR(INDEX(Health!$I$8:$I$225,MATCH($C172,_xlfn.ANCHORARRAY(Health!$C$8),0)),NA())</f>
        <v>0</v>
      </c>
      <c r="AG172" s="25" t="e">
        <f ca="1">IFERROR(INDEX(Food!$I$8:$I$225,MATCH($C172,_xlfn.ANCHORARRAY(Food!$C$8),0)),NA())</f>
        <v>#N/A</v>
      </c>
      <c r="AH172" s="25">
        <f ca="1">IFERROR(INDEX(Macro!$I$8:$I$225,MATCH($C172,_xlfn.ANCHORARRAY(Macro!$C$8),0)),NA())</f>
        <v>2.5986525505293598</v>
      </c>
      <c r="AI172" s="25">
        <f ca="1">IFERROR(INDEX(Socioeconomic!$I$8:$I$225,MATCH($C172,_xlfn.ANCHORARRAY(Socioeconomic!$C$8),0)),NA())</f>
        <v>0</v>
      </c>
      <c r="AJ172" s="25">
        <f ca="1">IFERROR(INDEX('Natural Hazard'!$I$8:$I$225,MATCH($C172,_xlfn.ANCHORARRAY('Natural Hazard'!$C$8),0)),NA())</f>
        <v>0</v>
      </c>
      <c r="AK172" s="25">
        <f ca="1">IFERROR(INDEX(Conflict!$I$8:$I$225,MATCH($C172,_xlfn.ANCHORARRAY(Conflict!$C$8),0)),NA())</f>
        <v>1.78571428571427</v>
      </c>
      <c r="AL172" s="49"/>
      <c r="AM172" s="25">
        <f>IFERROR(INDEX('Data Reliability'!$G$6:$G$409,MATCH($C172,'Data Reliability'!$E$6:$E$409,0)),NA())</f>
        <v>8.3333333333333301E-2</v>
      </c>
      <c r="AN172" s="25">
        <f>IFERROR(INDEX('Data Reliability'!$H$6:$H$409,MATCH($C172,'Data Reliability'!$E$6:$E$409,0)),NA())</f>
        <v>0.59166666666666701</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0.5</v>
      </c>
      <c r="H173" s="23">
        <f t="shared" ca="1" si="12"/>
        <v>0.5</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0.5</v>
      </c>
      <c r="K173" s="23">
        <f t="shared" ca="1" si="14"/>
        <v>0.5</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1</v>
      </c>
      <c r="N173" s="23">
        <f t="shared" ca="1" si="16"/>
        <v>1</v>
      </c>
      <c r="O173" s="116" t="str">
        <f t="shared" si="17"/>
        <v>!</v>
      </c>
      <c r="P173" s="24"/>
      <c r="Q173" s="49"/>
      <c r="R173" s="25">
        <f ca="1">IFERROR(INDEX(Health!$G$8:$G$225,MATCH($C173,_xlfn.ANCHORARRAY(Health!$C$8),0)),NA())</f>
        <v>0</v>
      </c>
      <c r="S173" s="25">
        <f ca="1">IFERROR(INDEX(Food!$G$8:$G$225,MATCH($C173,_xlfn.ANCHORARRAY(Food!$C$8),0)),NA())</f>
        <v>0</v>
      </c>
      <c r="T173" s="25">
        <f ca="1">IFERROR(INDEX(Macro!$G$8:$G$225,MATCH($C173,_xlfn.ANCHORARRAY(Macro!$C$8),0)),NA())</f>
        <v>6.9</v>
      </c>
      <c r="U173" s="25">
        <f ca="1">IFERROR(INDEX(Socioeconomic!$G$8:$G$225,MATCH($C173,_xlfn.ANCHORARRAY(Socioeconomic!$C$8),0)),NA())</f>
        <v>3.3166247903553985</v>
      </c>
      <c r="V173" s="25">
        <f ca="1">IFERROR(INDEX('Natural Hazard'!$G$8:$G$225,MATCH($C173,_xlfn.ANCHORARRAY('Natural Hazard'!$C$8),0)),NA())</f>
        <v>0</v>
      </c>
      <c r="W173" s="25">
        <f ca="1">IFERROR(INDEX(Conflict!$G$8:$G$225,MATCH($C173,_xlfn.ANCHORARRAY(Conflict!$C$8),0)),NA())</f>
        <v>0</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7</v>
      </c>
      <c r="AB173" s="25">
        <f ca="1">IFERROR(INDEX(Socioeconomic!$H$8:$H$225,MATCH($C173,_xlfn.ANCHORARRAY(Socioeconomic!$C$8),0)),NA())</f>
        <v>1.5714285714285701</v>
      </c>
      <c r="AC173" s="25">
        <f ca="1">IFERROR(INDEX('Natural Hazard'!$H$8:$H$225,MATCH($C173,_xlfn.ANCHORARRAY('Natural Hazard'!$C$8),0)),NA())</f>
        <v>4</v>
      </c>
      <c r="AD173" s="25">
        <f ca="1">IFERROR(INDEX(Conflict!$H$8:$H$225,MATCH($C173,_xlfn.ANCHORARRAY(Conflict!$C$8),0)),NA())</f>
        <v>0.77615099664843701</v>
      </c>
      <c r="AE173" s="50"/>
      <c r="AF173" s="25">
        <f ca="1">IFERROR(INDEX(Health!$I$8:$I$225,MATCH($C173,_xlfn.ANCHORARRAY(Health!$C$8),0)),NA())</f>
        <v>0</v>
      </c>
      <c r="AG173" s="25" t="e">
        <f ca="1">IFERROR(INDEX(Food!$I$8:$I$225,MATCH($C173,_xlfn.ANCHORARRAY(Food!$C$8),0)),NA())</f>
        <v>#N/A</v>
      </c>
      <c r="AH173" s="25">
        <f ca="1">IFERROR(INDEX(Macro!$I$8:$I$225,MATCH($C173,_xlfn.ANCHORARRAY(Macro!$C$8),0)),NA())</f>
        <v>7</v>
      </c>
      <c r="AI173" s="25">
        <f ca="1">IFERROR(INDEX(Socioeconomic!$I$8:$I$225,MATCH($C173,_xlfn.ANCHORARRAY(Socioeconomic!$C$8),0)),NA())</f>
        <v>7</v>
      </c>
      <c r="AJ173" s="25">
        <f ca="1">IFERROR(INDEX('Natural Hazard'!$I$8:$I$225,MATCH($C173,_xlfn.ANCHORARRAY('Natural Hazard'!$C$8),0)),NA())</f>
        <v>0</v>
      </c>
      <c r="AK173" s="25">
        <f ca="1">IFERROR(INDEX(Conflict!$I$8:$I$225,MATCH($C173,_xlfn.ANCHORARRAY(Conflict!$C$8),0)),NA())</f>
        <v>0</v>
      </c>
      <c r="AL173" s="49"/>
      <c r="AM173" s="25">
        <f>IFERROR(INDEX('Data Reliability'!$G$6:$G$409,MATCH($C173,'Data Reliability'!$E$6:$E$409,0)),NA())</f>
        <v>0</v>
      </c>
      <c r="AN173" s="25">
        <f>IFERROR(INDEX('Data Reliability'!$H$6:$H$409,MATCH($C173,'Data Reliability'!$E$6:$E$409,0)),NA())</f>
        <v>0.50833333333333297</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5.5</v>
      </c>
      <c r="H174" s="23">
        <f t="shared" ca="1" si="12"/>
        <v>5.5</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5.5</v>
      </c>
      <c r="N174" s="23">
        <f t="shared" ca="1" si="16"/>
        <v>5.5</v>
      </c>
      <c r="O174" s="116" t="str">
        <f t="shared" si="17"/>
        <v/>
      </c>
      <c r="P174" s="24"/>
      <c r="Q174" s="49"/>
      <c r="R174" s="25">
        <f ca="1">IFERROR(INDEX(Health!$G$8:$G$225,MATCH($C174,_xlfn.ANCHORARRAY(Health!$C$8),0)),NA())</f>
        <v>8.9017965887391863</v>
      </c>
      <c r="S174" s="25">
        <f ca="1">IFERROR(INDEX(Food!$G$8:$G$225,MATCH($C174,_xlfn.ANCHORARRAY(Food!$C$8),0)),NA())</f>
        <v>10</v>
      </c>
      <c r="T174" s="25">
        <f ca="1">IFERROR(INDEX(Macro!$G$8:$G$225,MATCH($C174,_xlfn.ANCHORARRAY(Macro!$C$8),0)),NA())</f>
        <v>9.7119237509949379</v>
      </c>
      <c r="U174" s="25">
        <f ca="1">IFERROR(INDEX(Socioeconomic!$G$8:$G$225,MATCH($C174,_xlfn.ANCHORARRAY(Socioeconomic!$C$8),0)),NA())</f>
        <v>9.7100831245522397</v>
      </c>
      <c r="V174" s="25">
        <f ca="1">IFERROR(INDEX('Natural Hazard'!$G$8:$G$225,MATCH($C174,_xlfn.ANCHORARRAY('Natural Hazard'!$C$8),0)),NA())</f>
        <v>6.8313005106397275</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9.4285714285714199</v>
      </c>
      <c r="AC174" s="25">
        <f ca="1">IFERROR(INDEX('Natural Hazard'!$H$8:$H$225,MATCH($C174,_xlfn.ANCHORARRAY('Natural Hazard'!$C$8),0)),NA())</f>
        <v>4.6666666666666599</v>
      </c>
      <c r="AD174" s="25">
        <f ca="1">IFERROR(INDEX(Conflict!$H$8:$H$225,MATCH($C174,_xlfn.ANCHORARRAY(Conflict!$C$8),0)),NA())</f>
        <v>10</v>
      </c>
      <c r="AE174" s="50"/>
      <c r="AF174" s="25">
        <f ca="1">IFERROR(INDEX(Health!$I$8:$I$225,MATCH($C174,_xlfn.ANCHORARRAY(Health!$C$8),0)),NA())</f>
        <v>10</v>
      </c>
      <c r="AG174" s="25">
        <f ca="1">IFERROR(INDEX(Food!$I$8:$I$225,MATCH($C174,_xlfn.ANCHORARRAY(Food!$C$8),0)),NA())</f>
        <v>10</v>
      </c>
      <c r="AH174" s="25">
        <f ca="1">IFERROR(INDEX(Macro!$I$8:$I$225,MATCH($C174,_xlfn.ANCHORARRAY(Macro!$C$8),0)),NA())</f>
        <v>9.4321462945139594</v>
      </c>
      <c r="AI174" s="25">
        <f ca="1">IFERROR(INDEX(Socioeconomic!$I$8:$I$225,MATCH($C174,_xlfn.ANCHORARRAY(Socioeconomic!$C$8),0)),NA())</f>
        <v>10</v>
      </c>
      <c r="AJ174" s="25">
        <f ca="1">IFERROR(INDEX('Natural Hazard'!$I$8:$I$225,MATCH($C174,_xlfn.ANCHORARRAY('Natural Hazard'!$C$8),0)),NA())</f>
        <v>10</v>
      </c>
      <c r="AK174" s="25">
        <f ca="1">IFERROR(INDEX(Conflict!$I$8:$I$225,MATCH($C174,_xlfn.ANCHORARRAY(Conflict!$C$8),0)),NA())</f>
        <v>10</v>
      </c>
      <c r="AL174" s="49"/>
      <c r="AM174" s="25">
        <f>IFERROR(INDEX('Data Reliability'!$G$6:$G$409,MATCH($C174,'Data Reliability'!$E$6:$E$409,0)),NA())</f>
        <v>8.3333333333333301E-2</v>
      </c>
      <c r="AN174" s="25">
        <f>IFERROR(INDEX('Data Reliability'!$H$6:$H$409,MATCH($C174,'Data Reliability'!$E$6:$E$409,0)),NA())</f>
        <v>0.30833333333333302</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1</v>
      </c>
      <c r="H175" s="23">
        <f t="shared" ca="1" si="12"/>
        <v>1</v>
      </c>
      <c r="I175" s="116" t="str">
        <f t="shared" si="13"/>
        <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1</v>
      </c>
      <c r="N175" s="23">
        <f t="shared" ca="1" si="16"/>
        <v>1</v>
      </c>
      <c r="O175" s="116" t="str">
        <f t="shared" si="17"/>
        <v>!</v>
      </c>
      <c r="P175" s="24"/>
      <c r="Q175" s="49"/>
      <c r="R175" s="25">
        <f ca="1">IFERROR(INDEX(Health!$G$8:$G$225,MATCH($C175,_xlfn.ANCHORARRAY(Health!$C$8),0)),NA())</f>
        <v>0</v>
      </c>
      <c r="S175" s="25">
        <f ca="1">IFERROR(INDEX(Food!$G$8:$G$225,MATCH($C175,_xlfn.ANCHORARRAY(Food!$C$8),0)),NA())</f>
        <v>0</v>
      </c>
      <c r="T175" s="25">
        <f ca="1">IFERROR(INDEX(Macro!$G$8:$G$225,MATCH($C175,_xlfn.ANCHORARRAY(Macro!$C$8),0)),NA())</f>
        <v>4.4104709859586819</v>
      </c>
      <c r="U175" s="25">
        <f ca="1">IFERROR(INDEX(Socioeconomic!$G$8:$G$225,MATCH($C175,_xlfn.ANCHORARRAY(Socioeconomic!$C$8),0)),NA())</f>
        <v>9.5618288746751485</v>
      </c>
      <c r="V175" s="25">
        <f ca="1">IFERROR(INDEX('Natural Hazard'!$G$8:$G$225,MATCH($C175,_xlfn.ANCHORARRAY('Natural Hazard'!$C$8),0)),NA())</f>
        <v>0</v>
      </c>
      <c r="W175" s="25">
        <f ca="1">IFERROR(INDEX(Conflict!$G$8:$G$225,MATCH($C175,_xlfn.ANCHORARRAY(Conflict!$C$8),0)),NA())</f>
        <v>0</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2.8070683661645401</v>
      </c>
      <c r="AB175" s="25">
        <f ca="1">IFERROR(INDEX(Socioeconomic!$H$8:$H$225,MATCH($C175,_xlfn.ANCHORARRAY(Socioeconomic!$C$8),0)),NA())</f>
        <v>9.1428571428571406</v>
      </c>
      <c r="AC175" s="25">
        <f ca="1">IFERROR(INDEX('Natural Hazard'!$H$8:$H$225,MATCH($C175,_xlfn.ANCHORARRAY('Natural Hazard'!$C$8),0)),NA())</f>
        <v>5.1666666666666599</v>
      </c>
      <c r="AD175" s="25">
        <f ca="1">IFERROR(INDEX(Conflict!$H$8:$H$225,MATCH($C175,_xlfn.ANCHORARRAY(Conflict!$C$8),0)),NA())</f>
        <v>2.1432351384723898</v>
      </c>
      <c r="AE175" s="50"/>
      <c r="AF175" s="25">
        <f ca="1">IFERROR(INDEX(Health!$I$8:$I$225,MATCH($C175,_xlfn.ANCHORARRAY(Health!$C$8),0)),NA())</f>
        <v>0</v>
      </c>
      <c r="AG175" s="25" t="e">
        <f ca="1">IFERROR(INDEX(Food!$I$8:$I$225,MATCH($C175,_xlfn.ANCHORARRAY(Food!$C$8),0)),NA())</f>
        <v>#N/A</v>
      </c>
      <c r="AH175" s="25">
        <f ca="1">IFERROR(INDEX(Macro!$I$8:$I$225,MATCH($C175,_xlfn.ANCHORARRAY(Macro!$C$8),0)),NA())</f>
        <v>6.9297401347449501</v>
      </c>
      <c r="AI175" s="25">
        <f ca="1">IFERROR(INDEX(Socioeconomic!$I$8:$I$225,MATCH($C175,_xlfn.ANCHORARRAY(Socioeconomic!$C$8),0)),NA())</f>
        <v>10</v>
      </c>
      <c r="AJ175" s="25">
        <f ca="1">IFERROR(INDEX('Natural Hazard'!$I$8:$I$225,MATCH($C175,_xlfn.ANCHORARRAY('Natural Hazard'!$C$8),0)),NA())</f>
        <v>0</v>
      </c>
      <c r="AK175" s="25">
        <f ca="1">IFERROR(INDEX(Conflict!$I$8:$I$225,MATCH($C175,_xlfn.ANCHORARRAY(Conflict!$C$8),0)),NA())</f>
        <v>0</v>
      </c>
      <c r="AL175" s="49"/>
      <c r="AM175" s="25">
        <f>IFERROR(INDEX('Data Reliability'!$G$6:$G$409,MATCH($C175,'Data Reliability'!$E$6:$E$409,0)),NA())</f>
        <v>8.3333333333333301E-2</v>
      </c>
      <c r="AN175" s="25">
        <f>IFERROR(INDEX('Data Reliability'!$H$6:$H$409,MATCH($C175,'Data Reliability'!$E$6:$E$409,0)),NA())</f>
        <v>0.55833333333333302</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0.5</v>
      </c>
      <c r="N176" s="23">
        <f t="shared" ca="1" si="16"/>
        <v>0.5</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0</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0.14285714285714199</v>
      </c>
      <c r="AC176" s="25">
        <f ca="1">IFERROR(INDEX('Natural Hazard'!$H$8:$H$225,MATCH($C176,_xlfn.ANCHORARRAY('Natural Hazard'!$C$8),0)),NA())</f>
        <v>0.16666666666666599</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5.4860442733397496</v>
      </c>
      <c r="AI176" s="25" t="e">
        <f ca="1">IFERROR(INDEX(Socioeconomic!$I$8:$I$225,MATCH($C176,_xlfn.ANCHORARRAY(Socioeconomic!$C$8),0)),NA())</f>
        <v>#N/A</v>
      </c>
      <c r="AJ176" s="25">
        <f ca="1">IFERROR(INDEX('Natural Hazard'!$I$8:$I$225,MATCH($C176,_xlfn.ANCHORARRAY('Natural Hazard'!$C$8),0)),NA())</f>
        <v>0</v>
      </c>
      <c r="AK176" s="25">
        <f ca="1">IFERROR(INDEX(Conflict!$I$8:$I$225,MATCH($C176,_xlfn.ANCHORARRAY(Conflict!$C$8),0)),NA())</f>
        <v>7</v>
      </c>
      <c r="AL176" s="49"/>
      <c r="AM176" s="25">
        <f>IFERROR(INDEX('Data Reliability'!$G$6:$G$409,MATCH($C176,'Data Reliability'!$E$6:$E$409,0)),NA())</f>
        <v>8.3333333333333301E-2</v>
      </c>
      <c r="AN176" s="25">
        <f>IFERROR(INDEX('Data Reliability'!$H$6:$H$409,MATCH($C176,'Data Reliability'!$E$6:$E$409,0)),NA())</f>
        <v>0.66666666666666696</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0</v>
      </c>
      <c r="H177" s="23">
        <f t="shared" ca="1" si="12"/>
        <v>0</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0</v>
      </c>
      <c r="N177" s="23">
        <f t="shared" ca="1" si="16"/>
        <v>0</v>
      </c>
      <c r="O177" s="116" t="str">
        <f t="shared" si="17"/>
        <v>!!</v>
      </c>
      <c r="P177" s="24"/>
      <c r="Q177" s="49"/>
      <c r="R177" s="25">
        <f ca="1">IFERROR(INDEX(Health!$G$8:$G$225,MATCH($C177,_xlfn.ANCHORARRAY(Health!$C$8),0)),NA())</f>
        <v>0</v>
      </c>
      <c r="S177" s="25">
        <f ca="1">IFERROR(INDEX(Food!$G$8:$G$225,MATCH($C177,_xlfn.ANCHORARRAY(Food!$C$8),0)),NA())</f>
        <v>0</v>
      </c>
      <c r="T177" s="25" t="e">
        <f ca="1">IFERROR(INDEX(Macro!$G$8:$G$225,MATCH($C177,_xlfn.ANCHORARRAY(Macro!$C$8),0)),NA())</f>
        <v>#N/A</v>
      </c>
      <c r="U177" s="25">
        <f ca="1">IFERROR(INDEX(Socioeconomic!$G$8:$G$225,MATCH($C177,_xlfn.ANCHORARRAY(Socioeconomic!$C$8),0)),NA())</f>
        <v>0</v>
      </c>
      <c r="V177" s="25">
        <f ca="1">IFERROR(INDEX('Natural Hazard'!$G$8:$G$225,MATCH($C177,_xlfn.ANCHORARRAY('Natural Hazard'!$C$8),0)),NA())</f>
        <v>0</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8.4285714285714199</v>
      </c>
      <c r="AC177" s="25">
        <f ca="1">IFERROR(INDEX('Natural Hazard'!$H$8:$H$225,MATCH($C177,_xlfn.ANCHORARRAY('Natural Hazard'!$C$8),0)),NA())</f>
        <v>7.3333333333333304</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0.71666666666666701</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1.5</v>
      </c>
      <c r="H178" s="23">
        <f t="shared" ca="1" si="12"/>
        <v>1.5</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3</v>
      </c>
      <c r="K178" s="23">
        <f t="shared" ca="1" si="14"/>
        <v>3</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1.5</v>
      </c>
      <c r="N178" s="23">
        <f t="shared" ca="1" si="16"/>
        <v>1.5</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10</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5.5030099687191951</v>
      </c>
      <c r="X178" s="50"/>
      <c r="Y178" s="25">
        <f ca="1">IFERROR(INDEX(Health!$H$8:$H$225,MATCH($C178,_xlfn.ANCHORARRAY(Health!$C$8),0)),NA())</f>
        <v>6.6413994169096204</v>
      </c>
      <c r="Z178" s="25">
        <f ca="1">IFERROR(INDEX(Food!$H$8:$H$225,MATCH($C178,_xlfn.ANCHORARRAY(Food!$C$8),0)),NA())</f>
        <v>10</v>
      </c>
      <c r="AA178" s="25">
        <f ca="1">IFERROR(INDEX(Macro!$H$8:$H$225,MATCH($C178,_xlfn.ANCHORARRAY(Macro!$C$8),0)),NA())</f>
        <v>10</v>
      </c>
      <c r="AB178" s="25">
        <f ca="1">IFERROR(INDEX(Socioeconomic!$H$8:$H$225,MATCH($C178,_xlfn.ANCHORARRAY(Socioeconomic!$C$8),0)),NA())</f>
        <v>10</v>
      </c>
      <c r="AC178" s="25">
        <f ca="1">IFERROR(INDEX('Natural Hazard'!$H$8:$H$225,MATCH($C178,_xlfn.ANCHORARRAY('Natural Hazard'!$C$8),0)),NA())</f>
        <v>4.5</v>
      </c>
      <c r="AD178" s="25">
        <f ca="1">IFERROR(INDEX(Conflict!$H$8:$H$225,MATCH($C178,_xlfn.ANCHORARRAY(Conflict!$C$8),0)),NA())</f>
        <v>4.3261598165461201</v>
      </c>
      <c r="AE178" s="50"/>
      <c r="AF178" s="25">
        <f ca="1">IFERROR(INDEX(Health!$I$8:$I$225,MATCH($C178,_xlfn.ANCHORARRAY(Health!$C$8),0)),NA())</f>
        <v>0</v>
      </c>
      <c r="AG178" s="25" t="e">
        <f ca="1">IFERROR(INDEX(Food!$I$8:$I$225,MATCH($C178,_xlfn.ANCHORARRAY(Food!$C$8),0)),NA())</f>
        <v>#N/A</v>
      </c>
      <c r="AH178" s="25">
        <f ca="1">IFERROR(INDEX(Macro!$I$8:$I$225,MATCH($C178,_xlfn.ANCHORARRAY(Macro!$C$8),0)),NA())</f>
        <v>10</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7</v>
      </c>
      <c r="AL178" s="49"/>
      <c r="AM178" s="25">
        <f>IFERROR(INDEX('Data Reliability'!$G$6:$G$409,MATCH($C178,'Data Reliability'!$E$6:$E$409,0)),NA())</f>
        <v>0</v>
      </c>
      <c r="AN178" s="25">
        <f>IFERROR(INDEX('Data Reliability'!$H$6:$H$409,MATCH($C178,'Data Reliability'!$E$6:$E$409,0)),NA())</f>
        <v>0.47499999999999998</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1</v>
      </c>
      <c r="H179" s="23">
        <f t="shared" ca="1" si="12"/>
        <v>1</v>
      </c>
      <c r="I179" s="116" t="str">
        <f t="shared" si="13"/>
        <v>!</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1</v>
      </c>
      <c r="N179" s="23">
        <f t="shared" ca="1" si="16"/>
        <v>1</v>
      </c>
      <c r="O179" s="116" t="str">
        <f t="shared" si="17"/>
        <v>!</v>
      </c>
      <c r="P179" s="24"/>
      <c r="Q179" s="49"/>
      <c r="R179" s="25">
        <f ca="1">IFERROR(INDEX(Health!$G$8:$G$225,MATCH($C179,_xlfn.ANCHORARRAY(Health!$C$8),0)),NA())</f>
        <v>0</v>
      </c>
      <c r="S179" s="25">
        <f ca="1">IFERROR(INDEX(Food!$G$8:$G$225,MATCH($C179,_xlfn.ANCHORARRAY(Food!$C$8),0)),NA())</f>
        <v>4.4824821480175299</v>
      </c>
      <c r="T179" s="25" t="e">
        <f ca="1">IFERROR(INDEX(Macro!$G$8:$G$225,MATCH($C179,_xlfn.ANCHORARRAY(Macro!$C$8),0)),NA())</f>
        <v>#N/A</v>
      </c>
      <c r="U179" s="25">
        <f ca="1">IFERROR(INDEX(Socioeconomic!$G$8:$G$225,MATCH($C179,_xlfn.ANCHORARRAY(Socioeconomic!$C$8),0)),NA())</f>
        <v>1.7937293483671246</v>
      </c>
      <c r="V179" s="25">
        <f ca="1">IFERROR(INDEX('Natural Hazard'!$G$8:$G$225,MATCH($C179,_xlfn.ANCHORARRAY('Natural Hazard'!$C$8),0)),NA())</f>
        <v>8.7559503577091284</v>
      </c>
      <c r="W179" s="25">
        <f ca="1">IFERROR(INDEX(Conflict!$G$8:$G$225,MATCH($C179,_xlfn.ANCHORARRAY(Conflict!$C$8),0)),NA())</f>
        <v>0</v>
      </c>
      <c r="X179" s="50"/>
      <c r="Y179" s="25">
        <f ca="1">IFERROR(INDEX(Health!$H$8:$H$225,MATCH($C179,_xlfn.ANCHORARRAY(Health!$C$8),0)),NA())</f>
        <v>4.2798833819241997</v>
      </c>
      <c r="Z179" s="25">
        <f ca="1">IFERROR(INDEX(Food!$H$8:$H$225,MATCH($C179,_xlfn.ANCHORARRAY(Food!$C$8),0)),NA())</f>
        <v>4.01852924145917</v>
      </c>
      <c r="AA179" s="25" t="e">
        <f ca="1">IFERROR(INDEX(Macro!$H$8:$H$225,MATCH($C179,_xlfn.ANCHORARRAY(Macro!$C$8),0)),NA())</f>
        <v>#N/A</v>
      </c>
      <c r="AB179" s="25">
        <f ca="1">IFERROR(INDEX(Socioeconomic!$H$8:$H$225,MATCH($C179,_xlfn.ANCHORARRAY(Socioeconomic!$C$8),0)),NA())</f>
        <v>6.4285714285714199</v>
      </c>
      <c r="AC179" s="25">
        <f ca="1">IFERROR(INDEX('Natural Hazard'!$H$8:$H$225,MATCH($C179,_xlfn.ANCHORARRAY('Natural Hazard'!$C$8),0)),NA())</f>
        <v>7.6666666666666599</v>
      </c>
      <c r="AD179" s="25">
        <f ca="1">IFERROR(INDEX(Conflict!$H$8:$H$225,MATCH($C179,_xlfn.ANCHORARRAY(Conflict!$C$8),0)),NA())</f>
        <v>1.6581407655671101</v>
      </c>
      <c r="AE179" s="50"/>
      <c r="AF179" s="25">
        <f ca="1">IFERROR(INDEX(Health!$I$8:$I$225,MATCH($C179,_xlfn.ANCHORARRAY(Health!$C$8),0)),NA())</f>
        <v>0</v>
      </c>
      <c r="AG179" s="25">
        <f ca="1">IFERROR(INDEX(Food!$I$8:$I$225,MATCH($C179,_xlfn.ANCHORARRAY(Food!$C$8),0)),NA())</f>
        <v>5</v>
      </c>
      <c r="AH179" s="25" t="e">
        <f ca="1">IFERROR(INDEX(Macro!$I$8:$I$225,MATCH($C179,_xlfn.ANCHORARRAY(Macro!$C$8),0)),NA())</f>
        <v>#N/A</v>
      </c>
      <c r="AI179" s="25">
        <f ca="1">IFERROR(INDEX(Socioeconomic!$I$8:$I$225,MATCH($C179,_xlfn.ANCHORARRAY(Socioeconomic!$C$8),0)),NA())</f>
        <v>0.50049455169677504</v>
      </c>
      <c r="AJ179" s="25">
        <f ca="1">IFERROR(INDEX('Natural Hazard'!$I$8:$I$225,MATCH($C179,_xlfn.ANCHORARRAY('Natural Hazard'!$C$8),0)),NA())</f>
        <v>10</v>
      </c>
      <c r="AK179" s="25">
        <f ca="1">IFERROR(INDEX(Conflict!$I$8:$I$225,MATCH($C179,_xlfn.ANCHORARRAY(Conflict!$C$8),0)),NA())</f>
        <v>0</v>
      </c>
      <c r="AL179" s="49"/>
      <c r="AM179" s="25">
        <f>IFERROR(INDEX('Data Reliability'!$G$6:$G$409,MATCH($C179,'Data Reliability'!$E$6:$E$409,0)),NA())</f>
        <v>0.16666666666666699</v>
      </c>
      <c r="AN179" s="25">
        <f>IFERROR(INDEX('Data Reliability'!$H$6:$H$409,MATCH($C179,'Data Reliability'!$E$6:$E$409,0)),NA())</f>
        <v>0.61944444444444402</v>
      </c>
    </row>
    <row r="180" spans="2:40" x14ac:dyDescent="0.2">
      <c r="B180" s="28" t="s">
        <v>754</v>
      </c>
      <c r="C180" s="28" t="s">
        <v>715</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t="e">
        <f ca="1">IFERROR(INDEX(Food!$G$8:$G$225,MATCH($C180,_xlfn.ANCHORARRAY(Food!$C$8),0)),NA())</f>
        <v>#N/A</v>
      </c>
      <c r="T180" s="25" t="e">
        <f ca="1">IFERROR(INDEX(Macro!$G$8:$G$225,MATCH($C180,_xlfn.ANCHORARRAY(Macro!$C$8),0)),NA())</f>
        <v>#N/A</v>
      </c>
      <c r="U180" s="25" t="e">
        <f ca="1">IFERROR(INDEX(Socioeconomic!$G$8:$G$225,MATCH($C180,_xlfn.ANCHORARRAY(Socioeconomic!$C$8),0)),NA())</f>
        <v>#N/A</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f ca="1">IFERROR(INDEX(Conflict!$H$8:$H$225,MATCH($C180,_xlfn.ANCHORARRAY(Conflict!$C$8),0)),NA())</f>
        <v>0</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t="e">
        <f ca="1">IFERROR(INDEX(Socioeconomic!$I$8:$I$225,MATCH($C180,_xlfn.ANCHORARRAY(Socioeconomic!$C$8),0)),NA())</f>
        <v>#N/A</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0.75</v>
      </c>
      <c r="AN180" s="25">
        <f>IFERROR(INDEX('Data Reliability'!$H$6:$H$409,MATCH($C180,'Data Reliability'!$E$6:$E$409,0)),NA())</f>
        <v>0.81666666666666698</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5</v>
      </c>
      <c r="H181" s="23">
        <f t="shared" ca="1" si="12"/>
        <v>5</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5</v>
      </c>
      <c r="K181" s="23">
        <f t="shared" ca="1" si="14"/>
        <v>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4</v>
      </c>
      <c r="N181" s="23">
        <f t="shared" ca="1" si="16"/>
        <v>4</v>
      </c>
      <c r="O181" s="116" t="str">
        <f t="shared" si="17"/>
        <v/>
      </c>
      <c r="P181" s="24"/>
      <c r="Q181" s="49"/>
      <c r="R181" s="25">
        <f ca="1">IFERROR(INDEX(Health!$G$8:$G$225,MATCH($C181,_xlfn.ANCHORARRAY(Health!$C$8),0)),NA())</f>
        <v>0</v>
      </c>
      <c r="S181" s="25">
        <f ca="1">IFERROR(INDEX(Food!$G$8:$G$225,MATCH($C181,_xlfn.ANCHORARRAY(Food!$C$8),0)),NA())</f>
        <v>8.3666002653407556</v>
      </c>
      <c r="T181" s="25">
        <f ca="1">IFERROR(INDEX(Macro!$G$8:$G$225,MATCH($C181,_xlfn.ANCHORARRAY(Macro!$C$8),0)),NA())</f>
        <v>9.4519581741355747</v>
      </c>
      <c r="U181" s="25">
        <f ca="1">IFERROR(INDEX(Socioeconomic!$G$8:$G$225,MATCH($C181,_xlfn.ANCHORARRAY(Socioeconomic!$C$8),0)),NA())</f>
        <v>9.105598639025299</v>
      </c>
      <c r="V181" s="25">
        <f ca="1">IFERROR(INDEX('Natural Hazard'!$G$8:$G$225,MATCH($C181,_xlfn.ANCHORARRAY('Natural Hazard'!$C$8),0)),NA())</f>
        <v>9.6609178307929575</v>
      </c>
      <c r="W181" s="25">
        <f ca="1">IFERROR(INDEX(Conflict!$G$8:$G$225,MATCH($C181,_xlfn.ANCHORARRAY(Conflict!$C$8),0)),NA())</f>
        <v>10</v>
      </c>
      <c r="X181" s="50"/>
      <c r="Y181" s="25">
        <f ca="1">IFERROR(INDEX(Health!$H$8:$H$225,MATCH($C181,_xlfn.ANCHORARRAY(Health!$C$8),0)),NA())</f>
        <v>10</v>
      </c>
      <c r="Z181" s="25">
        <f ca="1">IFERROR(INDEX(Food!$H$8:$H$225,MATCH($C181,_xlfn.ANCHORARRAY(Food!$C$8),0)),NA())</f>
        <v>10</v>
      </c>
      <c r="AA181" s="25">
        <f ca="1">IFERROR(INDEX(Macro!$H$8:$H$225,MATCH($C181,_xlfn.ANCHORARRAY(Macro!$C$8),0)),NA())</f>
        <v>8.9339513325608308</v>
      </c>
      <c r="AB181" s="25">
        <f ca="1">IFERROR(INDEX(Socioeconomic!$H$8:$H$225,MATCH($C181,_xlfn.ANCHORARRAY(Socioeconomic!$C$8),0)),NA())</f>
        <v>10</v>
      </c>
      <c r="AC181" s="25">
        <f ca="1">IFERROR(INDEX('Natural Hazard'!$H$8:$H$225,MATCH($C181,_xlfn.ANCHORARRAY('Natural Hazard'!$C$8),0)),NA())</f>
        <v>9.3333333333333304</v>
      </c>
      <c r="AD181" s="25">
        <f ca="1">IFERROR(INDEX(Conflict!$H$8:$H$225,MATCH($C181,_xlfn.ANCHORARRAY(Conflict!$C$8),0)),NA())</f>
        <v>10</v>
      </c>
      <c r="AE181" s="50"/>
      <c r="AF181" s="25">
        <f ca="1">IFERROR(INDEX(Health!$I$8:$I$225,MATCH($C181,_xlfn.ANCHORARRAY(Health!$C$8),0)),NA())</f>
        <v>0</v>
      </c>
      <c r="AG181" s="25">
        <f ca="1">IFERROR(INDEX(Food!$I$8:$I$225,MATCH($C181,_xlfn.ANCHORARRAY(Food!$C$8),0)),NA())</f>
        <v>7</v>
      </c>
      <c r="AH181" s="25">
        <f ca="1">IFERROR(INDEX(Macro!$I$8:$I$225,MATCH($C181,_xlfn.ANCHORARRAY(Macro!$C$8),0)),NA())</f>
        <v>10</v>
      </c>
      <c r="AI181" s="25">
        <f ca="1">IFERROR(INDEX(Socioeconomic!$I$8:$I$225,MATCH($C181,_xlfn.ANCHORARRAY(Socioeconomic!$C$8),0)),NA())</f>
        <v>8.2911926575019397</v>
      </c>
      <c r="AJ181" s="25">
        <f ca="1">IFERROR(INDEX('Natural Hazard'!$I$8:$I$225,MATCH($C181,_xlfn.ANCHORARRAY('Natural Hazard'!$C$8),0)),NA())</f>
        <v>10</v>
      </c>
      <c r="AK181" s="25">
        <f ca="1">IFERROR(INDEX(Conflict!$I$8:$I$225,MATCH($C181,_xlfn.ANCHORARRAY(Conflict!$C$8),0)),NA())</f>
        <v>10</v>
      </c>
      <c r="AL181" s="49"/>
      <c r="AM181" s="25">
        <f>IFERROR(INDEX('Data Reliability'!$G$6:$G$409,MATCH($C181,'Data Reliability'!$E$6:$E$409,0)),NA())</f>
        <v>0.16666666666666699</v>
      </c>
      <c r="AN181" s="25">
        <f>IFERROR(INDEX('Data Reliability'!$H$6:$H$409,MATCH($C181,'Data Reliability'!$E$6:$E$409,0)),NA())</f>
        <v>0.32500000000000001</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v>
      </c>
      <c r="H182" s="23">
        <f t="shared" ca="1" si="12"/>
        <v>0</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1</v>
      </c>
      <c r="N182" s="23">
        <f t="shared" ca="1" si="16"/>
        <v>1</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0</v>
      </c>
      <c r="U182" s="25">
        <f ca="1">IFERROR(INDEX(Socioeconomic!$G$8:$G$225,MATCH($C182,_xlfn.ANCHORARRAY(Socioeconomic!$C$8),0)),NA())</f>
        <v>4.780914437337568</v>
      </c>
      <c r="V182" s="25">
        <f ca="1">IFERROR(INDEX('Natural Hazard'!$G$8:$G$225,MATCH($C182,_xlfn.ANCHORARRAY('Natural Hazard'!$C$8),0)),NA())</f>
        <v>0</v>
      </c>
      <c r="W182" s="25">
        <f ca="1">IFERROR(INDEX(Conflict!$G$8:$G$225,MATCH($C182,_xlfn.ANCHORARRAY(Conflict!$C$8),0)),NA())</f>
        <v>0</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4.9942062572421797</v>
      </c>
      <c r="AB182" s="25">
        <f ca="1">IFERROR(INDEX(Socioeconomic!$H$8:$H$225,MATCH($C182,_xlfn.ANCHORARRAY(Socioeconomic!$C$8),0)),NA())</f>
        <v>2.2857142857142798</v>
      </c>
      <c r="AC182" s="25">
        <f ca="1">IFERROR(INDEX('Natural Hazard'!$H$8:$H$225,MATCH($C182,_xlfn.ANCHORARRAY('Natural Hazard'!$C$8),0)),NA())</f>
        <v>3.8333333333333299</v>
      </c>
      <c r="AD182" s="25">
        <f ca="1">IFERROR(INDEX(Conflict!$H$8:$H$225,MATCH($C182,_xlfn.ANCHORARRAY(Conflict!$C$8),0)),NA())</f>
        <v>1.3494443464455801</v>
      </c>
      <c r="AE182" s="50"/>
      <c r="AF182" s="25">
        <f ca="1">IFERROR(INDEX(Health!$I$8:$I$225,MATCH($C182,_xlfn.ANCHORARRAY(Health!$C$8),0)),NA())</f>
        <v>0</v>
      </c>
      <c r="AG182" s="25" t="e">
        <f ca="1">IFERROR(INDEX(Food!$I$8:$I$225,MATCH($C182,_xlfn.ANCHORARRAY(Food!$C$8),0)),NA())</f>
        <v>#N/A</v>
      </c>
      <c r="AH182" s="25">
        <f ca="1">IFERROR(INDEX(Macro!$I$8:$I$225,MATCH($C182,_xlfn.ANCHORARRAY(Macro!$C$8),0)),NA())</f>
        <v>0</v>
      </c>
      <c r="AI182" s="25">
        <f ca="1">IFERROR(INDEX(Socioeconomic!$I$8:$I$225,MATCH($C182,_xlfn.ANCHORARRAY(Socioeconomic!$C$8),0)),NA())</f>
        <v>10</v>
      </c>
      <c r="AJ182" s="25">
        <f ca="1">IFERROR(INDEX('Natural Hazard'!$I$8:$I$225,MATCH($C182,_xlfn.ANCHORARRAY('Natural Hazard'!$C$8),0)),NA())</f>
        <v>0</v>
      </c>
      <c r="AK182" s="25">
        <f ca="1">IFERROR(INDEX(Conflict!$I$8:$I$225,MATCH($C182,_xlfn.ANCHORARRAY(Conflict!$C$8),0)),NA())</f>
        <v>0</v>
      </c>
      <c r="AL182" s="49"/>
      <c r="AM182" s="25">
        <f>IFERROR(INDEX('Data Reliability'!$G$6:$G$409,MATCH($C182,'Data Reliability'!$E$6:$E$409,0)),NA())</f>
        <v>8.3333333333333301E-2</v>
      </c>
      <c r="AN182" s="25">
        <f>IFERROR(INDEX('Data Reliability'!$H$6:$H$409,MATCH($C182,'Data Reliability'!$E$6:$E$409,0)),NA())</f>
        <v>0.55000000000000004</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3.5</v>
      </c>
      <c r="H183" s="23">
        <f t="shared" ca="1" si="12"/>
        <v>3.5</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4</v>
      </c>
      <c r="N183" s="23">
        <f t="shared" ca="1" si="16"/>
        <v>4</v>
      </c>
      <c r="O183" s="116" t="str">
        <f t="shared" si="17"/>
        <v>!</v>
      </c>
      <c r="P183" s="24"/>
      <c r="Q183" s="49"/>
      <c r="R183" s="25">
        <f ca="1">IFERROR(INDEX(Health!$G$8:$G$225,MATCH($C183,_xlfn.ANCHORARRAY(Health!$C$8),0)),NA())</f>
        <v>9.9824919620601094</v>
      </c>
      <c r="S183" s="25">
        <f ca="1">IFERROR(INDEX(Food!$G$8:$G$225,MATCH($C183,_xlfn.ANCHORARRAY(Food!$C$8),0)),NA())</f>
        <v>10</v>
      </c>
      <c r="T183" s="25" t="e">
        <f ca="1">IFERROR(INDEX(Macro!$G$8:$G$225,MATCH($C183,_xlfn.ANCHORARRAY(Macro!$C$8),0)),NA())</f>
        <v>#N/A</v>
      </c>
      <c r="U183" s="25">
        <f ca="1">IFERROR(INDEX(Socioeconomic!$G$8:$G$225,MATCH($C183,_xlfn.ANCHORARRAY(Socioeconomic!$C$8),0)),NA())</f>
        <v>10</v>
      </c>
      <c r="V183" s="25">
        <f ca="1">IFERROR(INDEX('Natural Hazard'!$G$8:$G$225,MATCH($C183,_xlfn.ANCHORARRAY('Natural Hazard'!$C$8),0)),NA())</f>
        <v>6.8313005106397275</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4.6666666666666599</v>
      </c>
      <c r="AD183" s="25">
        <f ca="1">IFERROR(INDEX(Conflict!$H$8:$H$225,MATCH($C183,_xlfn.ANCHORARRAY(Conflict!$C$8),0)),NA())</f>
        <v>10</v>
      </c>
      <c r="AE183" s="50"/>
      <c r="AF183" s="25">
        <f ca="1">IFERROR(INDEX(Health!$I$8:$I$225,MATCH($C183,_xlfn.ANCHORARRAY(Health!$C$8),0)),NA())</f>
        <v>10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10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0.45833333333333298</v>
      </c>
    </row>
    <row r="184" spans="2:40" x14ac:dyDescent="0.2">
      <c r="B184" s="28" t="s">
        <v>768</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0.5</v>
      </c>
      <c r="H184" s="23">
        <f t="shared" ca="1" si="12"/>
        <v>0.5</v>
      </c>
      <c r="I184" s="116" t="str">
        <f t="shared" si="13"/>
        <v>!</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2.5</v>
      </c>
      <c r="K184" s="23">
        <f t="shared" ca="1" si="14"/>
        <v>2.5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0</v>
      </c>
      <c r="N184" s="23">
        <f t="shared" ca="1" si="16"/>
        <v>0</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5.9660137883503364</v>
      </c>
      <c r="U184" s="25">
        <f ca="1">IFERROR(INDEX(Socioeconomic!$G$8:$G$225,MATCH($C184,_xlfn.ANCHORARRAY(Socioeconomic!$C$8),0)),NA())</f>
        <v>4.8894214741716455</v>
      </c>
      <c r="V184" s="25">
        <f ca="1">IFERROR(INDEX('Natural Hazard'!$G$8:$G$225,MATCH($C184,_xlfn.ANCHORARRAY('Natural Hazard'!$C$8),0)),NA())</f>
        <v>0</v>
      </c>
      <c r="W184" s="25">
        <f ca="1">IFERROR(INDEX(Conflict!$G$8:$G$225,MATCH($C184,_xlfn.ANCHORARRAY(Conflict!$C$8),0)),NA())</f>
        <v>0</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5.6894553881807601</v>
      </c>
      <c r="AB184" s="25">
        <f ca="1">IFERROR(INDEX(Socioeconomic!$H$8:$H$225,MATCH($C184,_xlfn.ANCHORARRAY(Socioeconomic!$C$8),0)),NA())</f>
        <v>8.4285714285714199</v>
      </c>
      <c r="AC184" s="25">
        <f ca="1">IFERROR(INDEX('Natural Hazard'!$H$8:$H$225,MATCH($C184,_xlfn.ANCHORARRAY('Natural Hazard'!$C$8),0)),NA())</f>
        <v>0.66666666666666696</v>
      </c>
      <c r="AD184" s="25">
        <f ca="1">IFERROR(INDEX(Conflict!$H$8:$H$225,MATCH($C184,_xlfn.ANCHORARRAY(Conflict!$C$8),0)),NA())</f>
        <v>10</v>
      </c>
      <c r="AE184" s="50"/>
      <c r="AF184" s="25">
        <f ca="1">IFERROR(INDEX(Health!$I$8:$I$225,MATCH($C184,_xlfn.ANCHORARRAY(Health!$C$8),0)),NA())</f>
        <v>0</v>
      </c>
      <c r="AG184" s="25" t="e">
        <f ca="1">IFERROR(INDEX(Food!$I$8:$I$225,MATCH($C184,_xlfn.ANCHORARRAY(Food!$C$8),0)),NA())</f>
        <v>#N/A</v>
      </c>
      <c r="AH184" s="25">
        <f ca="1">IFERROR(INDEX(Macro!$I$8:$I$225,MATCH($C184,_xlfn.ANCHORARRAY(Macro!$C$8),0)),NA())</f>
        <v>6.2560153994225303</v>
      </c>
      <c r="AI184" s="25">
        <f ca="1">IFERROR(INDEX(Socioeconomic!$I$8:$I$225,MATCH($C184,_xlfn.ANCHORARRAY(Socioeconomic!$C$8),0)),NA())</f>
        <v>2.8363575671972199</v>
      </c>
      <c r="AJ184" s="25">
        <f ca="1">IFERROR(INDEX('Natural Hazard'!$I$8:$I$225,MATCH($C184,_xlfn.ANCHORARRAY('Natural Hazard'!$C$8),0)),NA())</f>
        <v>0</v>
      </c>
      <c r="AK184" s="25">
        <f ca="1">IFERROR(INDEX(Conflict!$I$8:$I$225,MATCH($C184,_xlfn.ANCHORARRAY(Conflict!$C$8),0)),NA())</f>
        <v>0</v>
      </c>
      <c r="AL184" s="49"/>
      <c r="AM184" s="25">
        <f>IFERROR(INDEX('Data Reliability'!$G$6:$G$409,MATCH($C184,'Data Reliability'!$E$6:$E$409,0)),NA())</f>
        <v>0.16666666666666699</v>
      </c>
      <c r="AN184" s="25">
        <f>IFERROR(INDEX('Data Reliability'!$H$6:$H$409,MATCH($C184,'Data Reliability'!$E$6:$E$409,0)),NA())</f>
        <v>0.65833333333333299</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2</v>
      </c>
      <c r="H185" s="23">
        <f t="shared" ca="1" si="12"/>
        <v>2</v>
      </c>
      <c r="I185" s="116" t="str">
        <f t="shared" si="13"/>
        <v>!</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2</v>
      </c>
      <c r="N185" s="23">
        <f t="shared" ca="1" si="16"/>
        <v>2</v>
      </c>
      <c r="O185" s="116" t="str">
        <f t="shared" si="17"/>
        <v>!</v>
      </c>
      <c r="P185" s="24"/>
      <c r="Q185" s="49"/>
      <c r="R185" s="25">
        <f ca="1">IFERROR(INDEX(Health!$G$8:$G$225,MATCH($C185,_xlfn.ANCHORARRAY(Health!$C$8),0)),NA())</f>
        <v>7.7271246146607213</v>
      </c>
      <c r="S185" s="25">
        <f ca="1">IFERROR(INDEX(Food!$G$8:$G$225,MATCH($C185,_xlfn.ANCHORARRAY(Food!$C$8),0)),NA())</f>
        <v>0</v>
      </c>
      <c r="T185" s="25">
        <f ca="1">IFERROR(INDEX(Macro!$G$8:$G$225,MATCH($C185,_xlfn.ANCHORARRAY(Macro!$C$8),0)),NA())</f>
        <v>6.8529390737201696</v>
      </c>
      <c r="U185" s="25">
        <f ca="1">IFERROR(INDEX(Socioeconomic!$G$8:$G$225,MATCH($C185,_xlfn.ANCHORARRAY(Socioeconomic!$C$8),0)),NA())</f>
        <v>0</v>
      </c>
      <c r="V185" s="25">
        <f ca="1">IFERROR(INDEX('Natural Hazard'!$G$8:$G$225,MATCH($C185,_xlfn.ANCHORARRAY('Natural Hazard'!$C$8),0)),NA())</f>
        <v>6.1913918736689002</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7.28273464658169</v>
      </c>
      <c r="AB185" s="25">
        <f ca="1">IFERROR(INDEX(Socioeconomic!$H$8:$H$225,MATCH($C185,_xlfn.ANCHORARRAY(Socioeconomic!$C$8),0)),NA())</f>
        <v>5.1428571428571397</v>
      </c>
      <c r="AC185" s="25">
        <f ca="1">IFERROR(INDEX('Natural Hazard'!$H$8:$H$225,MATCH($C185,_xlfn.ANCHORARRAY('Natural Hazard'!$C$8),0)),NA())</f>
        <v>3.8333333333333299</v>
      </c>
      <c r="AD185" s="25">
        <f ca="1">IFERROR(INDEX(Conflict!$H$8:$H$225,MATCH($C185,_xlfn.ANCHORARRAY(Conflict!$C$8),0)),NA())</f>
        <v>0</v>
      </c>
      <c r="AE185" s="50"/>
      <c r="AF185" s="25">
        <f ca="1">IFERROR(INDEX(Health!$I$8:$I$225,MATCH($C185,_xlfn.ANCHORARRAY(Health!$C$8),0)),NA())</f>
        <v>10</v>
      </c>
      <c r="AG185" s="25" t="e">
        <f ca="1">IFERROR(INDEX(Food!$I$8:$I$225,MATCH($C185,_xlfn.ANCHORARRAY(Food!$C$8),0)),NA())</f>
        <v>#N/A</v>
      </c>
      <c r="AH185" s="25">
        <f ca="1">IFERROR(INDEX(Macro!$I$8:$I$225,MATCH($C185,_xlfn.ANCHORARRAY(Macro!$C$8),0)),NA())</f>
        <v>6.4485081809432199</v>
      </c>
      <c r="AI185" s="25" t="e">
        <f ca="1">IFERROR(INDEX(Socioeconomic!$I$8:$I$225,MATCH($C185,_xlfn.ANCHORARRAY(Socioeconomic!$C$8),0)),NA())</f>
        <v>#N/A</v>
      </c>
      <c r="AJ185" s="25">
        <f ca="1">IFERROR(INDEX('Natural Hazard'!$I$8:$I$225,MATCH($C185,_xlfn.ANCHORARRAY('Natural Hazard'!$C$8),0)),NA())</f>
        <v>10</v>
      </c>
      <c r="AK185" s="25">
        <f ca="1">IFERROR(INDEX(Conflict!$I$8:$I$225,MATCH($C185,_xlfn.ANCHORARRAY(Conflict!$C$8),0)),NA())</f>
        <v>0</v>
      </c>
      <c r="AL185" s="49"/>
      <c r="AM185" s="25">
        <f>IFERROR(INDEX('Data Reliability'!$G$6:$G$409,MATCH($C185,'Data Reliability'!$E$6:$E$409,0)),NA())</f>
        <v>0.16666666666666699</v>
      </c>
      <c r="AN185" s="25">
        <f>IFERROR(INDEX('Data Reliability'!$H$6:$H$409,MATCH($C185,'Data Reliability'!$E$6:$E$409,0)),NA())</f>
        <v>0.51666666666666705</v>
      </c>
    </row>
    <row r="186" spans="2:40" x14ac:dyDescent="0.2">
      <c r="B186" s="28" t="s">
        <v>755</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0</v>
      </c>
      <c r="U186" s="25">
        <f ca="1">IFERROR(INDEX(Socioeconomic!$G$8:$G$225,MATCH($C186,_xlfn.ANCHORARRAY(Socioeconomic!$C$8),0)),NA())</f>
        <v>0</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2.6622247972189998</v>
      </c>
      <c r="AB186" s="25">
        <f ca="1">IFERROR(INDEX(Socioeconomic!$H$8:$H$225,MATCH($C186,_xlfn.ANCHORARRAY(Socioeconomic!$C$8),0)),NA())</f>
        <v>1.4285714285714199</v>
      </c>
      <c r="AC186" s="25">
        <f ca="1">IFERROR(INDEX('Natural Hazard'!$H$8:$H$225,MATCH($C186,_xlfn.ANCHORARRAY('Natural Hazard'!$C$8),0)),NA())</f>
        <v>2.3333333333333299</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v>
      </c>
      <c r="AI186" s="25" t="e">
        <f ca="1">IFERROR(INDEX(Socioeconomic!$I$8:$I$225,MATCH($C186,_xlfn.ANCHORARRAY(Socioeconomic!$C$8),0)),NA())</f>
        <v>#N/A</v>
      </c>
      <c r="AJ186" s="25">
        <f ca="1">IFERROR(INDEX('Natural Hazard'!$I$8:$I$225,MATCH($C186,_xlfn.ANCHORARRAY('Natural Hazard'!$C$8),0)),NA())</f>
        <v>0</v>
      </c>
      <c r="AK186" s="25">
        <f ca="1">IFERROR(INDEX(Conflict!$I$8:$I$225,MATCH($C186,_xlfn.ANCHORARRAY(Conflict!$C$8),0)),NA())</f>
        <v>0</v>
      </c>
      <c r="AL186" s="49"/>
      <c r="AM186" s="25">
        <f>IFERROR(INDEX('Data Reliability'!$G$6:$G$409,MATCH($C186,'Data Reliability'!$E$6:$E$409,0)),NA())</f>
        <v>8.3333333333333301E-2</v>
      </c>
      <c r="AN186" s="25">
        <f>IFERROR(INDEX('Data Reliability'!$H$6:$H$409,MATCH($C186,'Data Reliability'!$E$6:$E$409,0)),NA())</f>
        <v>0.66666666666666696</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v>
      </c>
      <c r="N187" s="23">
        <f t="shared" ca="1" si="16"/>
        <v>0</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3.2178521712104815</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1.73522595596755</v>
      </c>
      <c r="AB187" s="25">
        <f ca="1">IFERROR(INDEX(Socioeconomic!$H$8:$H$225,MATCH($C187,_xlfn.ANCHORARRAY(Socioeconomic!$C$8),0)),NA())</f>
        <v>0.28571428571428598</v>
      </c>
      <c r="AC187" s="25">
        <f ca="1">IFERROR(INDEX('Natural Hazard'!$H$8:$H$225,MATCH($C187,_xlfn.ANCHORARRAY('Natural Hazard'!$C$8),0)),NA())</f>
        <v>3.6666666666666599</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5.9672762271414799</v>
      </c>
      <c r="AI187" s="25" t="e">
        <f ca="1">IFERROR(INDEX(Socioeconomic!$I$8:$I$225,MATCH($C187,_xlfn.ANCHORARRAY(Socioeconomic!$C$8),0)),NA())</f>
        <v>#N/A</v>
      </c>
      <c r="AJ187" s="25">
        <f ca="1">IFERROR(INDEX('Natural Hazard'!$I$8:$I$225,MATCH($C187,_xlfn.ANCHORARRAY('Natural Hazard'!$C$8),0)),NA())</f>
        <v>0</v>
      </c>
      <c r="AK187" s="25">
        <f ca="1">IFERROR(INDEX(Conflict!$I$8:$I$225,MATCH($C187,_xlfn.ANCHORARRAY(Conflict!$C$8),0)),NA())</f>
        <v>0</v>
      </c>
      <c r="AL187" s="49"/>
      <c r="AM187" s="25">
        <f>IFERROR(INDEX('Data Reliability'!$G$6:$G$409,MATCH($C187,'Data Reliability'!$E$6:$E$409,0)),NA())</f>
        <v>0.16666666666666699</v>
      </c>
      <c r="AN187" s="25">
        <f>IFERROR(INDEX('Data Reliability'!$H$6:$H$409,MATCH($C187,'Data Reliability'!$E$6:$E$409,0)),NA())</f>
        <v>0.66666666666666696</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v>
      </c>
      <c r="H188" s="23">
        <f t="shared" ca="1" si="12"/>
        <v>0</v>
      </c>
      <c r="I188" s="116" t="str">
        <f t="shared" si="13"/>
        <v>!</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1</v>
      </c>
      <c r="N188" s="23">
        <f t="shared" ca="1" si="16"/>
        <v>1</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2.0831498567333897</v>
      </c>
      <c r="U188" s="25">
        <f ca="1">IFERROR(INDEX(Socioeconomic!$G$8:$G$225,MATCH($C188,_xlfn.ANCHORARRAY(Socioeconomic!$C$8),0)),NA())</f>
        <v>0</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0.61993047508690602</v>
      </c>
      <c r="AB188" s="25">
        <f ca="1">IFERROR(INDEX(Socioeconomic!$H$8:$H$225,MATCH($C188,_xlfn.ANCHORARRAY(Socioeconomic!$C$8),0)),NA())</f>
        <v>0.28571428571428598</v>
      </c>
      <c r="AC188" s="25">
        <f ca="1">IFERROR(INDEX('Natural Hazard'!$H$8:$H$225,MATCH($C188,_xlfn.ANCHORARRAY('Natural Hazard'!$C$8),0)),NA())</f>
        <v>2.5</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7</v>
      </c>
      <c r="AI188" s="25" t="e">
        <f ca="1">IFERROR(INDEX(Socioeconomic!$I$8:$I$225,MATCH($C188,_xlfn.ANCHORARRAY(Socioeconomic!$C$8),0)),NA())</f>
        <v>#N/A</v>
      </c>
      <c r="AJ188" s="25">
        <f ca="1">IFERROR(INDEX('Natural Hazard'!$I$8:$I$225,MATCH($C188,_xlfn.ANCHORARRAY('Natural Hazard'!$C$8),0)),NA())</f>
        <v>0</v>
      </c>
      <c r="AK188" s="25">
        <f ca="1">IFERROR(INDEX(Conflict!$I$8:$I$225,MATCH($C188,_xlfn.ANCHORARRAY(Conflict!$C$8),0)),NA())</f>
        <v>7</v>
      </c>
      <c r="AL188" s="49"/>
      <c r="AM188" s="25">
        <f>IFERROR(INDEX('Data Reliability'!$G$6:$G$409,MATCH($C188,'Data Reliability'!$E$6:$E$409,0)),NA())</f>
        <v>8.3333333333333301E-2</v>
      </c>
      <c r="AN188" s="25">
        <f>IFERROR(INDEX('Data Reliability'!$H$6:$H$409,MATCH($C188,'Data Reliability'!$E$6:$E$409,0)),NA())</f>
        <v>0.66666666666666696</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0.5</v>
      </c>
      <c r="H189" s="23">
        <f t="shared" ca="1" si="12"/>
        <v>0.5</v>
      </c>
      <c r="I189" s="116" t="str">
        <f t="shared" si="13"/>
        <v>!</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0.5</v>
      </c>
      <c r="N189" s="23">
        <f t="shared" ca="1" si="16"/>
        <v>0.5</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4.4782241227714712</v>
      </c>
      <c r="U189" s="25">
        <f ca="1">IFERROR(INDEX(Socioeconomic!$G$8:$G$225,MATCH($C189,_xlfn.ANCHORARRAY(Socioeconomic!$C$8),0)),NA())</f>
        <v>3.6521352365534421</v>
      </c>
      <c r="V189" s="25">
        <f ca="1">IFERROR(INDEX('Natural Hazard'!$G$8:$G$225,MATCH($C189,_xlfn.ANCHORARRAY('Natural Hazard'!$C$8),0)),NA())</f>
        <v>0</v>
      </c>
      <c r="W189" s="25">
        <f ca="1">IFERROR(INDEX(Conflict!$G$8:$G$225,MATCH($C189,_xlfn.ANCHORARRAY(Conflict!$C$8),0)),NA())</f>
        <v>5.1704071305773551</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5.6315179606025501</v>
      </c>
      <c r="AB189" s="25">
        <f ca="1">IFERROR(INDEX(Socioeconomic!$H$8:$H$225,MATCH($C189,_xlfn.ANCHORARRAY(Socioeconomic!$C$8),0)),NA())</f>
        <v>8.2857142857142794</v>
      </c>
      <c r="AC189" s="25">
        <f ca="1">IFERROR(INDEX('Natural Hazard'!$H$8:$H$225,MATCH($C189,_xlfn.ANCHORARRAY('Natural Hazard'!$C$8),0)),NA())</f>
        <v>1.3333333333333299</v>
      </c>
      <c r="AD189" s="25">
        <f ca="1">IFERROR(INDEX(Conflict!$H$8:$H$225,MATCH($C189,_xlfn.ANCHORARRAY(Conflict!$C$8),0)),NA())</f>
        <v>3.8190156994178799</v>
      </c>
      <c r="AE189" s="50"/>
      <c r="AF189" s="25">
        <f ca="1">IFERROR(INDEX(Health!$I$8:$I$225,MATCH($C189,_xlfn.ANCHORARRAY(Health!$C$8),0)),NA())</f>
        <v>0</v>
      </c>
      <c r="AG189" s="25" t="e">
        <f ca="1">IFERROR(INDEX(Food!$I$8:$I$225,MATCH($C189,_xlfn.ANCHORARRAY(Food!$C$8),0)),NA())</f>
        <v>#N/A</v>
      </c>
      <c r="AH189" s="25">
        <f ca="1">IFERROR(INDEX(Macro!$I$8:$I$225,MATCH($C189,_xlfn.ANCHORARRAY(Macro!$C$8),0)),NA())</f>
        <v>3.5611164581328199</v>
      </c>
      <c r="AI189" s="25">
        <f ca="1">IFERROR(INDEX(Socioeconomic!$I$8:$I$225,MATCH($C189,_xlfn.ANCHORARRAY(Socioeconomic!$C$8),0)),NA())</f>
        <v>1.6097696983194301</v>
      </c>
      <c r="AJ189" s="25">
        <f ca="1">IFERROR(INDEX('Natural Hazard'!$I$8:$I$225,MATCH($C189,_xlfn.ANCHORARRAY('Natural Hazard'!$C$8),0)),NA())</f>
        <v>0</v>
      </c>
      <c r="AK189" s="25">
        <f ca="1">IFERROR(INDEX(Conflict!$I$8:$I$225,MATCH($C189,_xlfn.ANCHORARRAY(Conflict!$C$8),0)),NA())</f>
        <v>7</v>
      </c>
      <c r="AL189" s="49"/>
      <c r="AM189" s="25">
        <f>IFERROR(INDEX('Data Reliability'!$G$6:$G$409,MATCH($C189,'Data Reliability'!$E$6:$E$409,0)),NA())</f>
        <v>0.16666666666666699</v>
      </c>
      <c r="AN189" s="25">
        <f>IFERROR(INDEX('Data Reliability'!$H$6:$H$409,MATCH($C189,'Data Reliability'!$E$6:$E$409,0)),NA())</f>
        <v>0.55833333333333302</v>
      </c>
    </row>
    <row r="190" spans="2:40" x14ac:dyDescent="0.2">
      <c r="B190" s="28" t="s">
        <v>756</v>
      </c>
      <c r="C190" s="28" t="s">
        <v>716</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t="e">
        <f ca="1">IFERROR(INDEX(Food!$G$8:$G$225,MATCH($C190,_xlfn.ANCHORARRAY(Food!$C$8),0)),NA())</f>
        <v>#N/A</v>
      </c>
      <c r="T190" s="25" t="e">
        <f ca="1">IFERROR(INDEX(Macro!$G$8:$G$225,MATCH($C190,_xlfn.ANCHORARRAY(Macro!$C$8),0)),NA())</f>
        <v>#N/A</v>
      </c>
      <c r="U190" s="25" t="e">
        <f ca="1">IFERROR(INDEX(Socioeconomic!$G$8:$G$225,MATCH($C190,_xlfn.ANCHORARRAY(Socioeconomic!$C$8),0)),NA())</f>
        <v>#N/A</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f ca="1">IFERROR(INDEX(Conflict!$H$8:$H$225,MATCH($C190,_xlfn.ANCHORARRAY(Conflict!$C$8),0)),NA())</f>
        <v>0</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0.91666666666666696</v>
      </c>
      <c r="AN190" s="25">
        <f>IFERROR(INDEX('Data Reliability'!$H$6:$H$409,MATCH($C190,'Data Reliability'!$E$6:$E$409,0)),NA())</f>
        <v>0.85</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v>
      </c>
      <c r="H191" s="23">
        <f t="shared" ca="1" si="12"/>
        <v>0</v>
      </c>
      <c r="I191" s="116" t="str">
        <f t="shared" si="13"/>
        <v>!</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1</v>
      </c>
      <c r="N191" s="23">
        <f t="shared" ca="1" si="16"/>
        <v>1</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4.2655369905334499</v>
      </c>
      <c r="U191" s="25">
        <f ca="1">IFERROR(INDEX(Socioeconomic!$G$8:$G$225,MATCH($C191,_xlfn.ANCHORARRAY(Socioeconomic!$C$8),0)),NA())</f>
        <v>0</v>
      </c>
      <c r="V191" s="25">
        <f ca="1">IFERROR(INDEX('Natural Hazard'!$G$8:$G$225,MATCH($C191,_xlfn.ANCHORARRAY('Natural Hazard'!$C$8),0)),NA())</f>
        <v>4.4721359549995796</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2.82155272305909</v>
      </c>
      <c r="AB191" s="25">
        <f ca="1">IFERROR(INDEX(Socioeconomic!$H$8:$H$225,MATCH($C191,_xlfn.ANCHORARRAY(Socioeconomic!$C$8),0)),NA())</f>
        <v>2.1428571428571401</v>
      </c>
      <c r="AC191" s="25">
        <f ca="1">IFERROR(INDEX('Natural Hazard'!$H$8:$H$225,MATCH($C191,_xlfn.ANCHORARRAY('Natural Hazard'!$C$8),0)),NA())</f>
        <v>2</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6.4485081809432199</v>
      </c>
      <c r="AI191" s="25">
        <f ca="1">IFERROR(INDEX(Socioeconomic!$I$8:$I$225,MATCH($C191,_xlfn.ANCHORARRAY(Socioeconomic!$C$8),0)),NA())</f>
        <v>0</v>
      </c>
      <c r="AJ191" s="25">
        <f ca="1">IFERROR(INDEX('Natural Hazard'!$I$8:$I$225,MATCH($C191,_xlfn.ANCHORARRAY('Natural Hazard'!$C$8),0)),NA())</f>
        <v>10</v>
      </c>
      <c r="AK191" s="25">
        <f ca="1">IFERROR(INDEX(Conflict!$I$8:$I$225,MATCH($C191,_xlfn.ANCHORARRAY(Conflict!$C$8),0)),NA())</f>
        <v>0</v>
      </c>
      <c r="AL191" s="49"/>
      <c r="AM191" s="25">
        <f>IFERROR(INDEX('Data Reliability'!$G$6:$G$409,MATCH($C191,'Data Reliability'!$E$6:$E$409,0)),NA())</f>
        <v>0.16666666666666699</v>
      </c>
      <c r="AN191" s="25">
        <f>IFERROR(INDEX('Data Reliability'!$H$6:$H$409,MATCH($C191,'Data Reliability'!$E$6:$E$409,0)),NA())</f>
        <v>0.59166666666666701</v>
      </c>
    </row>
    <row r="192" spans="2:40" x14ac:dyDescent="0.2">
      <c r="B192" s="28" t="s">
        <v>757</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3.5</v>
      </c>
      <c r="H192" s="23">
        <f t="shared" ca="1" si="12"/>
        <v>3.5</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4.5</v>
      </c>
      <c r="K192" s="23">
        <f t="shared" ca="1" si="14"/>
        <v>4.5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2.5</v>
      </c>
      <c r="N192" s="23">
        <f t="shared" ca="1" si="16"/>
        <v>2.5</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5.0976980594473815</v>
      </c>
      <c r="U192" s="25">
        <f ca="1">IFERROR(INDEX(Socioeconomic!$G$8:$G$225,MATCH($C192,_xlfn.ANCHORARRAY(Socioeconomic!$C$8),0)),NA())</f>
        <v>0</v>
      </c>
      <c r="V192" s="25">
        <f ca="1">IFERROR(INDEX('Natural Hazard'!$G$8:$G$225,MATCH($C192,_xlfn.ANCHORARRAY('Natural Hazard'!$C$8),0)),NA())</f>
        <v>8.266397845091495</v>
      </c>
      <c r="W192" s="25">
        <f ca="1">IFERROR(INDEX(Conflict!$G$8:$G$225,MATCH($C192,_xlfn.ANCHORARRAY(Conflict!$C$8),0)),NA())</f>
        <v>10</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9.2857142857142794</v>
      </c>
      <c r="AC192" s="25">
        <f ca="1">IFERROR(INDEX('Natural Hazard'!$H$8:$H$225,MATCH($C192,_xlfn.ANCHORARRAY('Natural Hazard'!$C$8),0)),NA())</f>
        <v>6.8333333333333304</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2.5986525505293598</v>
      </c>
      <c r="AI192" s="25" t="e">
        <f ca="1">IFERROR(INDEX(Socioeconomic!$I$8:$I$225,MATCH($C192,_xlfn.ANCHORARRAY(Socioeconomic!$C$8),0)),NA())</f>
        <v>#N/A</v>
      </c>
      <c r="AJ192" s="25">
        <f ca="1">IFERROR(INDEX('Natural Hazard'!$I$8:$I$225,MATCH($C192,_xlfn.ANCHORARRAY('Natural Hazard'!$C$8),0)),NA())</f>
        <v>10</v>
      </c>
      <c r="AK192" s="25">
        <f ca="1">IFERROR(INDEX(Conflict!$I$8:$I$225,MATCH($C192,_xlfn.ANCHORARRAY(Conflict!$C$8),0)),NA())</f>
        <v>10</v>
      </c>
      <c r="AL192" s="49"/>
      <c r="AM192" s="25">
        <f>IFERROR(INDEX('Data Reliability'!$G$6:$G$409,MATCH($C192,'Data Reliability'!$E$6:$E$409,0)),NA())</f>
        <v>8.3333333333333301E-2</v>
      </c>
      <c r="AN192" s="25">
        <f>IFERROR(INDEX('Data Reliability'!$H$6:$H$409,MATCH($C192,'Data Reliability'!$E$6:$E$409,0)),NA())</f>
        <v>0.54444444444444395</v>
      </c>
    </row>
    <row r="193" spans="1:40" x14ac:dyDescent="0.2">
      <c r="B193" s="28" t="s">
        <v>758</v>
      </c>
      <c r="C193" s="28" t="s">
        <v>717</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0</v>
      </c>
      <c r="H193" s="23">
        <f t="shared" ca="1" si="12"/>
        <v>0</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0</v>
      </c>
      <c r="N193" s="23">
        <f t="shared" ca="1" si="16"/>
        <v>0</v>
      </c>
      <c r="O193" s="116" t="str">
        <f t="shared" si="17"/>
        <v>!!</v>
      </c>
      <c r="P193" s="24"/>
      <c r="Q193" s="49"/>
      <c r="R193" s="25">
        <f ca="1">IFERROR(INDEX(Health!$G$8:$G$225,MATCH($C193,_xlfn.ANCHORARRAY(Health!$C$8),0)),NA())</f>
        <v>0</v>
      </c>
      <c r="S193" s="25" t="e">
        <f ca="1">IFERROR(INDEX(Food!$G$8:$G$225,MATCH($C193,_xlfn.ANCHORARRAY(Food!$C$8),0)),NA())</f>
        <v>#N/A</v>
      </c>
      <c r="T193" s="25" t="e">
        <f ca="1">IFERROR(INDEX(Macro!$G$8:$G$225,MATCH($C193,_xlfn.ANCHORARRAY(Macro!$C$8),0)),NA())</f>
        <v>#N/A</v>
      </c>
      <c r="U193" s="25" t="e">
        <f ca="1">IFERROR(INDEX(Socioeconomic!$G$8:$G$225,MATCH($C193,_xlfn.ANCHORARRAY(Socioeconomic!$C$8),0)),NA())</f>
        <v>#N/A</v>
      </c>
      <c r="V193" s="25">
        <f ca="1">IFERROR(INDEX('Natural Hazard'!$G$8:$G$225,MATCH($C193,_xlfn.ANCHORARRAY('Natural Hazard'!$C$8),0)),NA())</f>
        <v>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f ca="1">IFERROR(INDEX(Conflict!$H$8:$H$225,MATCH($C193,_xlfn.ANCHORARRAY(Conflict!$C$8),0)),NA())</f>
        <v>0</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0</v>
      </c>
      <c r="AK193" s="25">
        <f ca="1">IFERROR(INDEX(Conflict!$I$8:$I$225,MATCH($C193,_xlfn.ANCHORARRAY(Conflict!$C$8),0)),NA())</f>
        <v>0</v>
      </c>
      <c r="AL193" s="49"/>
      <c r="AM193" s="25">
        <f>IFERROR(INDEX('Data Reliability'!$G$6:$G$409,MATCH($C193,'Data Reliability'!$E$6:$E$409,0)),NA())</f>
        <v>0.91666666666666696</v>
      </c>
      <c r="AN193" s="25">
        <f>IFERROR(INDEX('Data Reliability'!$H$6:$H$409,MATCH($C193,'Data Reliability'!$E$6:$E$409,0)),NA())</f>
        <v>0.81666666666666698</v>
      </c>
    </row>
    <row r="194" spans="1: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4.5</v>
      </c>
      <c r="H194" s="23">
        <f t="shared" ca="1" si="12"/>
        <v>4.5</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2</v>
      </c>
      <c r="N194" s="23">
        <f t="shared" ca="1" si="16"/>
        <v>2</v>
      </c>
      <c r="O194" s="116" t="str">
        <f t="shared" si="17"/>
        <v>!</v>
      </c>
      <c r="P194" s="24"/>
      <c r="Q194" s="49"/>
      <c r="R194" s="25">
        <f ca="1">IFERROR(INDEX(Health!$G$8:$G$225,MATCH($C194,_xlfn.ANCHORARRAY(Health!$C$8),0)),NA())</f>
        <v>8.0280121818440637</v>
      </c>
      <c r="S194" s="25">
        <f ca="1">IFERROR(INDEX(Food!$G$8:$G$225,MATCH($C194,_xlfn.ANCHORARRAY(Food!$C$8),0)),NA())</f>
        <v>10</v>
      </c>
      <c r="T194" s="25">
        <f ca="1">IFERROR(INDEX(Macro!$G$8:$G$225,MATCH($C194,_xlfn.ANCHORARRAY(Macro!$C$8),0)),NA())</f>
        <v>6.8575033408734445</v>
      </c>
      <c r="U194" s="25">
        <f ca="1">IFERROR(INDEX(Socioeconomic!$G$8:$G$225,MATCH($C194,_xlfn.ANCHORARRAY(Socioeconomic!$C$8),0)),NA())</f>
        <v>7.7725853606130952</v>
      </c>
      <c r="V194" s="25">
        <f ca="1">IFERROR(INDEX('Natural Hazard'!$G$8:$G$225,MATCH($C194,_xlfn.ANCHORARRAY('Natural Hazard'!$C$8),0)),NA())</f>
        <v>0</v>
      </c>
      <c r="W194" s="25">
        <f ca="1">IFERROR(INDEX(Conflict!$G$8:$G$225,MATCH($C194,_xlfn.ANCHORARRAY(Conflict!$C$8),0)),NA())</f>
        <v>7.3192505471139935</v>
      </c>
      <c r="X194" s="50"/>
      <c r="Y194" s="25">
        <f ca="1">IFERROR(INDEX(Health!$H$8:$H$225,MATCH($C194,_xlfn.ANCHORARRAY(Health!$C$8),0)),NA())</f>
        <v>9.2069970845480995</v>
      </c>
      <c r="Z194" s="25">
        <f ca="1">IFERROR(INDEX(Food!$H$8:$H$225,MATCH($C194,_xlfn.ANCHORARRAY(Food!$C$8),0)),NA())</f>
        <v>10</v>
      </c>
      <c r="AA194" s="25">
        <f ca="1">IFERROR(INDEX(Macro!$H$8:$H$225,MATCH($C194,_xlfn.ANCHORARRAY(Macro!$C$8),0)),NA())</f>
        <v>5.2162997296253302</v>
      </c>
      <c r="AB194" s="25">
        <f ca="1">IFERROR(INDEX(Socioeconomic!$H$8:$H$225,MATCH($C194,_xlfn.ANCHORARRAY(Socioeconomic!$C$8),0)),NA())</f>
        <v>10</v>
      </c>
      <c r="AC194" s="25">
        <f ca="1">IFERROR(INDEX('Natural Hazard'!$H$8:$H$225,MATCH($C194,_xlfn.ANCHORARRAY('Natural Hazard'!$C$8),0)),NA())</f>
        <v>4.3333333333333304</v>
      </c>
      <c r="AD194" s="25">
        <f ca="1">IFERROR(INDEX(Conflict!$H$8:$H$225,MATCH($C194,_xlfn.ANCHORARRAY(Conflict!$C$8),0)),NA())</f>
        <v>10</v>
      </c>
      <c r="AE194" s="50"/>
      <c r="AF194" s="25">
        <f ca="1">IFERROR(INDEX(Health!$I$8:$I$225,MATCH($C194,_xlfn.ANCHORARRAY(Health!$C$8),0)),NA())</f>
        <v>7</v>
      </c>
      <c r="AG194" s="25">
        <f ca="1">IFERROR(INDEX(Food!$I$8:$I$225,MATCH($C194,_xlfn.ANCHORARRAY(Food!$C$8),0)),NA())</f>
        <v>10</v>
      </c>
      <c r="AH194" s="25">
        <f ca="1">IFERROR(INDEX(Macro!$I$8:$I$225,MATCH($C194,_xlfn.ANCHORARRAY(Macro!$C$8),0)),NA())</f>
        <v>9.0150786012191304</v>
      </c>
      <c r="AI194" s="25">
        <f ca="1">IFERROR(INDEX(Socioeconomic!$I$8:$I$225,MATCH($C194,_xlfn.ANCHORARRAY(Socioeconomic!$C$8),0)),NA())</f>
        <v>6.0413083188016996</v>
      </c>
      <c r="AJ194" s="25">
        <f ca="1">IFERROR(INDEX('Natural Hazard'!$I$8:$I$225,MATCH($C194,_xlfn.ANCHORARRAY('Natural Hazard'!$C$8),0)),NA())</f>
        <v>0</v>
      </c>
      <c r="AK194" s="25">
        <f ca="1">IFERROR(INDEX(Conflict!$I$8:$I$225,MATCH($C194,_xlfn.ANCHORARRAY(Conflict!$C$8),0)),NA())</f>
        <v>5.3571428571428497</v>
      </c>
      <c r="AL194" s="49"/>
      <c r="AM194" s="25">
        <f>IFERROR(INDEX('Data Reliability'!$G$6:$G$409,MATCH($C194,'Data Reliability'!$E$6:$E$409,0)),NA())</f>
        <v>8.3333333333333301E-2</v>
      </c>
      <c r="AN194" s="25">
        <f>IFERROR(INDEX('Data Reliability'!$H$6:$H$409,MATCH($C194,'Data Reliability'!$E$6:$E$409,0)),NA())</f>
        <v>0.391666666666667</v>
      </c>
    </row>
    <row r="195" spans="1: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0</v>
      </c>
      <c r="H195" s="23">
        <f t="shared" ca="1" si="12"/>
        <v>0</v>
      </c>
      <c r="I195" s="116" t="str">
        <f t="shared" si="13"/>
        <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0</v>
      </c>
      <c r="N195" s="23">
        <f t="shared" ca="1" si="16"/>
        <v>0</v>
      </c>
      <c r="O195" s="116" t="str">
        <f t="shared" si="17"/>
        <v>!</v>
      </c>
      <c r="P195" s="24"/>
      <c r="Q195" s="49"/>
      <c r="R195" s="25">
        <f ca="1">IFERROR(INDEX(Health!$G$8:$G$225,MATCH($C195,_xlfn.ANCHORARRAY(Health!$C$8),0)),NA())</f>
        <v>0</v>
      </c>
      <c r="S195" s="25">
        <f ca="1">IFERROR(INDEX(Food!$G$8:$G$225,MATCH($C195,_xlfn.ANCHORARRAY(Food!$C$8),0)),NA())</f>
        <v>0</v>
      </c>
      <c r="T195" s="25">
        <f ca="1">IFERROR(INDEX(Macro!$G$8:$G$225,MATCH($C195,_xlfn.ANCHORARRAY(Macro!$C$8),0)),NA())</f>
        <v>4.5197457084987906</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0</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4.0816917728852804</v>
      </c>
      <c r="AB195" s="25">
        <f ca="1">IFERROR(INDEX(Socioeconomic!$H$8:$H$225,MATCH($C195,_xlfn.ANCHORARRAY(Socioeconomic!$C$8),0)),NA())</f>
        <v>8.71428571428571</v>
      </c>
      <c r="AC195" s="25">
        <f ca="1">IFERROR(INDEX('Natural Hazard'!$H$8:$H$225,MATCH($C195,_xlfn.ANCHORARRAY('Natural Hazard'!$C$8),0)),NA())</f>
        <v>2.3333333333333299</v>
      </c>
      <c r="AD195" s="25">
        <f ca="1">IFERROR(INDEX(Conflict!$H$8:$H$225,MATCH($C195,_xlfn.ANCHORARRAY(Conflict!$C$8),0)),NA())</f>
        <v>4.4805080261068904</v>
      </c>
      <c r="AE195" s="50"/>
      <c r="AF195" s="25">
        <f ca="1">IFERROR(INDEX(Health!$I$8:$I$225,MATCH($C195,_xlfn.ANCHORARRAY(Health!$C$8),0)),NA())</f>
        <v>0</v>
      </c>
      <c r="AG195" s="25" t="e">
        <f ca="1">IFERROR(INDEX(Food!$I$8:$I$225,MATCH($C195,_xlfn.ANCHORARRAY(Food!$C$8),0)),NA())</f>
        <v>#N/A</v>
      </c>
      <c r="AH195" s="25">
        <f ca="1">IFERROR(INDEX(Macro!$I$8:$I$225,MATCH($C195,_xlfn.ANCHORARRAY(Macro!$C$8),0)),NA())</f>
        <v>5.0048123195380203</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0</v>
      </c>
      <c r="AL195" s="49"/>
      <c r="AM195" s="25">
        <f>IFERROR(INDEX('Data Reliability'!$G$6:$G$409,MATCH($C195,'Data Reliability'!$E$6:$E$409,0)),NA())</f>
        <v>8.3333333333333301E-2</v>
      </c>
      <c r="AN195" s="25">
        <f>IFERROR(INDEX('Data Reliability'!$H$6:$H$409,MATCH($C195,'Data Reliability'!$E$6:$E$409,0)),NA())</f>
        <v>0.55833333333333302</v>
      </c>
    </row>
    <row r="196" spans="1: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0.5</v>
      </c>
      <c r="H196" s="23">
        <f t="shared" ca="1" si="12"/>
        <v>0.5</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1</v>
      </c>
      <c r="K196" s="23">
        <f t="shared" ca="1" si="14"/>
        <v>1</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0.5</v>
      </c>
      <c r="N196" s="23">
        <f t="shared" ca="1" si="16"/>
        <v>0.5</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6.9</v>
      </c>
      <c r="U196" s="25">
        <f ca="1">IFERROR(INDEX(Socioeconomic!$G$8:$G$225,MATCH($C196,_xlfn.ANCHORARRAY(Socioeconomic!$C$8),0)),NA())</f>
        <v>0</v>
      </c>
      <c r="V196" s="25">
        <f ca="1">IFERROR(INDEX('Natural Hazard'!$G$8:$G$225,MATCH($C196,_xlfn.ANCHORARRAY('Natural Hazard'!$C$8),0)),NA())</f>
        <v>0</v>
      </c>
      <c r="W196" s="25">
        <f ca="1">IFERROR(INDEX(Conflict!$G$8:$G$225,MATCH($C196,_xlfn.ANCHORARRAY(Conflict!$C$8),0)),NA())</f>
        <v>0</v>
      </c>
      <c r="X196" s="50"/>
      <c r="Y196" s="25">
        <f ca="1">IFERROR(INDEX(Health!$H$8:$H$225,MATCH($C196,_xlfn.ANCHORARRAY(Health!$C$8),0)),NA())</f>
        <v>0</v>
      </c>
      <c r="Z196" s="25">
        <f ca="1">IFERROR(INDEX(Food!$H$8:$H$225,MATCH($C196,_xlfn.ANCHORARRAY(Food!$C$8),0)),NA())</f>
        <v>5.2055587724377501</v>
      </c>
      <c r="AA196" s="25">
        <f ca="1">IFERROR(INDEX(Macro!$H$8:$H$225,MATCH($C196,_xlfn.ANCHORARRAY(Macro!$C$8),0)),NA())</f>
        <v>7</v>
      </c>
      <c r="AB196" s="25">
        <f ca="1">IFERROR(INDEX(Socioeconomic!$H$8:$H$225,MATCH($C196,_xlfn.ANCHORARRAY(Socioeconomic!$C$8),0)),NA())</f>
        <v>2.5714285714285698</v>
      </c>
      <c r="AC196" s="25">
        <f ca="1">IFERROR(INDEX('Natural Hazard'!$H$8:$H$225,MATCH($C196,_xlfn.ANCHORARRAY('Natural Hazard'!$C$8),0)),NA())</f>
        <v>8</v>
      </c>
      <c r="AD196" s="25">
        <f ca="1">IFERROR(INDEX(Conflict!$H$8:$H$225,MATCH($C196,_xlfn.ANCHORARRAY(Conflict!$C$8),0)),NA())</f>
        <v>1.37149409066854</v>
      </c>
      <c r="AE196" s="50"/>
      <c r="AF196" s="25">
        <f ca="1">IFERROR(INDEX(Health!$I$8:$I$225,MATCH($C196,_xlfn.ANCHORARRAY(Health!$C$8),0)),NA())</f>
        <v>0</v>
      </c>
      <c r="AG196" s="25" t="e">
        <f ca="1">IFERROR(INDEX(Food!$I$8:$I$225,MATCH($C196,_xlfn.ANCHORARRAY(Food!$C$8),0)),NA())</f>
        <v>#N/A</v>
      </c>
      <c r="AH196" s="25">
        <f ca="1">IFERROR(INDEX(Macro!$I$8:$I$225,MATCH($C196,_xlfn.ANCHORARRAY(Macro!$C$8),0)),NA())</f>
        <v>7</v>
      </c>
      <c r="AI196" s="25">
        <f ca="1">IFERROR(INDEX(Socioeconomic!$I$8:$I$225,MATCH($C196,_xlfn.ANCHORARRAY(Socioeconomic!$C$8),0)),NA())</f>
        <v>0</v>
      </c>
      <c r="AJ196" s="25">
        <f ca="1">IFERROR(INDEX('Natural Hazard'!$I$8:$I$225,MATCH($C196,_xlfn.ANCHORARRAY('Natural Hazard'!$C$8),0)),NA())</f>
        <v>0</v>
      </c>
      <c r="AK196" s="25">
        <f ca="1">IFERROR(INDEX(Conflict!$I$8:$I$225,MATCH($C196,_xlfn.ANCHORARRAY(Conflict!$C$8),0)),NA())</f>
        <v>0</v>
      </c>
      <c r="AL196" s="49"/>
      <c r="AM196" s="25">
        <f>IFERROR(INDEX('Data Reliability'!$G$6:$G$409,MATCH($C196,'Data Reliability'!$E$6:$E$409,0)),NA())</f>
        <v>0</v>
      </c>
      <c r="AN196" s="25">
        <f>IFERROR(INDEX('Data Reliability'!$H$6:$H$409,MATCH($C196,'Data Reliability'!$E$6:$E$409,0)),NA())</f>
        <v>0.4</v>
      </c>
    </row>
    <row r="197" spans="1: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1</v>
      </c>
      <c r="H197" s="23">
        <f t="shared" ca="1" si="12"/>
        <v>1</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1.5</v>
      </c>
      <c r="K197" s="23">
        <f t="shared" ca="1" si="14"/>
        <v>1.5</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1</v>
      </c>
      <c r="N197" s="23">
        <f t="shared" ca="1" si="16"/>
        <v>1</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10</v>
      </c>
      <c r="U197" s="25">
        <f ca="1">IFERROR(INDEX(Socioeconomic!$G$8:$G$225,MATCH($C197,_xlfn.ANCHORARRAY(Socioeconomic!$C$8),0)),NA())</f>
        <v>0</v>
      </c>
      <c r="V197" s="25">
        <f ca="1">IFERROR(INDEX('Natural Hazard'!$G$8:$G$225,MATCH($C197,_xlfn.ANCHORARRAY('Natural Hazard'!$C$8),0)),NA())</f>
        <v>0</v>
      </c>
      <c r="W197" s="25">
        <f ca="1">IFERROR(INDEX(Conflict!$G$8:$G$225,MATCH($C197,_xlfn.ANCHORARRAY(Conflict!$C$8),0)),NA())</f>
        <v>0</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10</v>
      </c>
      <c r="AB197" s="25">
        <f ca="1">IFERROR(INDEX(Socioeconomic!$H$8:$H$225,MATCH($C197,_xlfn.ANCHORARRAY(Socioeconomic!$C$8),0)),NA())</f>
        <v>6.5714285714285703</v>
      </c>
      <c r="AC197" s="25">
        <f ca="1">IFERROR(INDEX('Natural Hazard'!$H$8:$H$225,MATCH($C197,_xlfn.ANCHORARRAY('Natural Hazard'!$C$8),0)),NA())</f>
        <v>6.6666666666666599</v>
      </c>
      <c r="AD197" s="25">
        <f ca="1">IFERROR(INDEX(Conflict!$H$8:$H$225,MATCH($C197,_xlfn.ANCHORARRAY(Conflict!$C$8),0)),NA())</f>
        <v>2.7385782324924999</v>
      </c>
      <c r="AE197" s="50"/>
      <c r="AF197" s="25">
        <f ca="1">IFERROR(INDEX(Health!$I$8:$I$225,MATCH($C197,_xlfn.ANCHORARRAY(Health!$C$8),0)),NA())</f>
        <v>0</v>
      </c>
      <c r="AG197" s="25" t="e">
        <f ca="1">IFERROR(INDEX(Food!$I$8:$I$225,MATCH($C197,_xlfn.ANCHORARRAY(Food!$C$8),0)),NA())</f>
        <v>#N/A</v>
      </c>
      <c r="AH197" s="25">
        <f ca="1">IFERROR(INDEX(Macro!$I$8:$I$225,MATCH($C197,_xlfn.ANCHORARRAY(Macro!$C$8),0)),NA())</f>
        <v>10</v>
      </c>
      <c r="AI197" s="25">
        <f ca="1">IFERROR(INDEX(Socioeconomic!$I$8:$I$225,MATCH($C197,_xlfn.ANCHORARRAY(Socioeconomic!$C$8),0)),NA())</f>
        <v>0</v>
      </c>
      <c r="AJ197" s="25">
        <f ca="1">IFERROR(INDEX('Natural Hazard'!$I$8:$I$225,MATCH($C197,_xlfn.ANCHORARRAY('Natural Hazard'!$C$8),0)),NA())</f>
        <v>0</v>
      </c>
      <c r="AK197" s="25">
        <f ca="1">IFERROR(INDEX(Conflict!$I$8:$I$225,MATCH($C197,_xlfn.ANCHORARRAY(Conflict!$C$8),0)),NA())</f>
        <v>0</v>
      </c>
      <c r="AL197" s="49"/>
      <c r="AM197" s="25">
        <f>IFERROR(INDEX('Data Reliability'!$G$6:$G$409,MATCH($C197,'Data Reliability'!$E$6:$E$409,0)),NA())</f>
        <v>0</v>
      </c>
      <c r="AN197" s="25">
        <f>IFERROR(INDEX('Data Reliability'!$H$6:$H$409,MATCH($C197,'Data Reliability'!$E$6:$E$409,0)),NA())</f>
        <v>0.54166666666666696</v>
      </c>
    </row>
    <row r="198" spans="1: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0</v>
      </c>
      <c r="H198" s="23">
        <f t="shared" ref="H198:H223" ca="1" si="18">G198</f>
        <v>0</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0</v>
      </c>
      <c r="K198" s="23">
        <f t="shared" ref="K198:K223" ca="1" si="20">J198</f>
        <v>0</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0</v>
      </c>
      <c r="N198" s="23">
        <f t="shared" ref="N198:N223" ca="1" si="22">M198</f>
        <v>0</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t="e">
        <f ca="1">IFERROR(INDEX(Macro!$G$8:$G$225,MATCH($C198,_xlfn.ANCHORARRAY(Macro!$C$8),0)),NA())</f>
        <v>#N/A</v>
      </c>
      <c r="U198" s="25">
        <f ca="1">IFERROR(INDEX(Socioeconomic!$G$8:$G$225,MATCH($C198,_xlfn.ANCHORARRAY(Socioeconomic!$C$8),0)),NA())</f>
        <v>0</v>
      </c>
      <c r="V198" s="25">
        <f ca="1">IFERROR(INDEX('Natural Hazard'!$G$8:$G$225,MATCH($C198,_xlfn.ANCHORARRAY('Natural Hazard'!$C$8),0)),NA())</f>
        <v>0</v>
      </c>
      <c r="W198" s="25">
        <f ca="1">IFERROR(INDEX(Conflict!$G$8:$G$225,MATCH($C198,_xlfn.ANCHORARRAY(Conflict!$C$8),0)),NA())</f>
        <v>0</v>
      </c>
      <c r="X198" s="50"/>
      <c r="Y198" s="25">
        <f ca="1">IFERROR(INDEX(Health!$H$8:$H$225,MATCH($C198,_xlfn.ANCHORARRAY(Health!$C$8),0)),NA())</f>
        <v>6.8746355685131197</v>
      </c>
      <c r="Z198" s="25">
        <f ca="1">IFERROR(INDEX(Food!$H$8:$H$225,MATCH($C198,_xlfn.ANCHORARRAY(Food!$C$8),0)),NA())</f>
        <v>3.2775119617224799</v>
      </c>
      <c r="AA198" s="25" t="e">
        <f ca="1">IFERROR(INDEX(Macro!$H$8:$H$225,MATCH($C198,_xlfn.ANCHORARRAY(Macro!$C$8),0)),NA())</f>
        <v>#N/A</v>
      </c>
      <c r="AB198" s="25">
        <f ca="1">IFERROR(INDEX(Socioeconomic!$H$8:$H$225,MATCH($C198,_xlfn.ANCHORARRAY(Socioeconomic!$C$8),0)),NA())</f>
        <v>2.1428571428571401</v>
      </c>
      <c r="AC198" s="25">
        <f ca="1">IFERROR(INDEX('Natural Hazard'!$H$8:$H$225,MATCH($C198,_xlfn.ANCHORARRAY('Natural Hazard'!$C$8),0)),NA())</f>
        <v>5.1666666666666599</v>
      </c>
      <c r="AD198" s="25">
        <f ca="1">IFERROR(INDEX(Conflict!$H$8:$H$225,MATCH($C198,_xlfn.ANCHORARRAY(Conflict!$C$8),0)),NA())</f>
        <v>0.59975304286470099</v>
      </c>
      <c r="AE198" s="50"/>
      <c r="AF198" s="25">
        <f ca="1">IFERROR(INDEX(Health!$I$8:$I$225,MATCH($C198,_xlfn.ANCHORARRAY(Health!$C$8),0)),NA())</f>
        <v>0</v>
      </c>
      <c r="AG198" s="25" t="e">
        <f ca="1">IFERROR(INDEX(Food!$I$8:$I$225,MATCH($C198,_xlfn.ANCHORARRAY(Food!$C$8),0)),NA())</f>
        <v>#N/A</v>
      </c>
      <c r="AH198" s="25" t="e">
        <f ca="1">IFERROR(INDEX(Macro!$I$8:$I$225,MATCH($C198,_xlfn.ANCHORARRAY(Macro!$C$8),0)),NA())</f>
        <v>#N/A</v>
      </c>
      <c r="AI198" s="25" t="e">
        <f ca="1">IFERROR(INDEX(Socioeconomic!$I$8:$I$225,MATCH($C198,_xlfn.ANCHORARRAY(Socioeconomic!$C$8),0)),NA())</f>
        <v>#N/A</v>
      </c>
      <c r="AJ198" s="25">
        <f ca="1">IFERROR(INDEX('Natural Hazard'!$I$8:$I$225,MATCH($C198,_xlfn.ANCHORARRAY('Natural Hazard'!$C$8),0)),NA())</f>
        <v>0</v>
      </c>
      <c r="AK198" s="25">
        <f ca="1">IFERROR(INDEX(Conflict!$I$8:$I$225,MATCH($C198,_xlfn.ANCHORARRAY(Conflict!$C$8),0)),NA())</f>
        <v>0</v>
      </c>
      <c r="AL198" s="49"/>
      <c r="AM198" s="25">
        <f>IFERROR(INDEX('Data Reliability'!$G$6:$G$409,MATCH($C198,'Data Reliability'!$E$6:$E$409,0)),NA())</f>
        <v>0.25</v>
      </c>
      <c r="AN198" s="25">
        <f>IFERROR(INDEX('Data Reliability'!$H$6:$H$409,MATCH($C198,'Data Reliability'!$E$6:$E$409,0)),NA())</f>
        <v>0.71666666666666701</v>
      </c>
    </row>
    <row r="199" spans="1:40" x14ac:dyDescent="0.2">
      <c r="B199" s="28" t="s">
        <v>327</v>
      </c>
      <c r="C199" s="28" t="s">
        <v>328</v>
      </c>
      <c r="D199" s="28" t="s">
        <v>436</v>
      </c>
      <c r="E199" s="28" t="s">
        <v>535</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0.5</v>
      </c>
      <c r="H199" s="23">
        <f t="shared" ca="1" si="18"/>
        <v>0.5</v>
      </c>
      <c r="I199" s="116" t="str">
        <f t="shared" si="19"/>
        <v>!</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1</v>
      </c>
      <c r="N199" s="23">
        <f t="shared" ca="1" si="22"/>
        <v>1</v>
      </c>
      <c r="O199" s="116" t="str">
        <f t="shared" si="23"/>
        <v>!</v>
      </c>
      <c r="P199" s="24"/>
      <c r="Q199" s="49"/>
      <c r="R199" s="25">
        <f ca="1">IFERROR(INDEX(Health!$G$8:$G$225,MATCH($C199,_xlfn.ANCHORARRAY(Health!$C$8),0)),NA())</f>
        <v>0</v>
      </c>
      <c r="S199" s="25">
        <f ca="1">IFERROR(INDEX(Food!$G$8:$G$225,MATCH($C199,_xlfn.ANCHORARRAY(Food!$C$8),0)),NA())</f>
        <v>0</v>
      </c>
      <c r="T199" s="25">
        <f ca="1">IFERROR(INDEX(Macro!$G$8:$G$225,MATCH($C199,_xlfn.ANCHORARRAY(Macro!$C$8),0)),NA())</f>
        <v>4.6324627255863113</v>
      </c>
      <c r="U199" s="25">
        <f ca="1">IFERROR(INDEX(Socioeconomic!$G$8:$G$225,MATCH($C199,_xlfn.ANCHORARRAY(Socioeconomic!$C$8),0)),NA())</f>
        <v>0</v>
      </c>
      <c r="V199" s="25">
        <f ca="1">IFERROR(INDEX('Natural Hazard'!$G$8:$G$225,MATCH($C199,_xlfn.ANCHORARRAY('Natural Hazard'!$C$8),0)),NA())</f>
        <v>6.0553007081949781</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3.0967555040556198</v>
      </c>
      <c r="AB199" s="25">
        <f ca="1">IFERROR(INDEX(Socioeconomic!$H$8:$H$225,MATCH($C199,_xlfn.ANCHORARRAY(Socioeconomic!$C$8),0)),NA())</f>
        <v>8.8571428571428505</v>
      </c>
      <c r="AC199" s="25">
        <f ca="1">IFERROR(INDEX('Natural Hazard'!$H$8:$H$225,MATCH($C199,_xlfn.ANCHORARRAY('Natural Hazard'!$C$8),0)),NA())</f>
        <v>3.6666666666666599</v>
      </c>
      <c r="AD199" s="25">
        <f ca="1">IFERROR(INDEX(Conflict!$H$8:$H$225,MATCH($C199,_xlfn.ANCHORARRAY(Conflict!$C$8),0)),NA())</f>
        <v>10</v>
      </c>
      <c r="AE199" s="50"/>
      <c r="AF199" s="25">
        <f ca="1">IFERROR(INDEX(Health!$I$8:$I$225,MATCH($C199,_xlfn.ANCHORARRAY(Health!$C$8),0)),NA())</f>
        <v>0</v>
      </c>
      <c r="AG199" s="25" t="e">
        <f ca="1">IFERROR(INDEX(Food!$I$8:$I$225,MATCH($C199,_xlfn.ANCHORARRAY(Food!$C$8),0)),NA())</f>
        <v>#N/A</v>
      </c>
      <c r="AH199" s="25">
        <f ca="1">IFERROR(INDEX(Macro!$I$8:$I$225,MATCH($C199,_xlfn.ANCHORARRAY(Macro!$C$8),0)),NA())</f>
        <v>6.9297401347449501</v>
      </c>
      <c r="AI199" s="25">
        <f ca="1">IFERROR(INDEX(Socioeconomic!$I$8:$I$225,MATCH($C199,_xlfn.ANCHORARRAY(Socioeconomic!$C$8),0)),NA())</f>
        <v>0</v>
      </c>
      <c r="AJ199" s="25">
        <f ca="1">IFERROR(INDEX('Natural Hazard'!$I$8:$I$225,MATCH($C199,_xlfn.ANCHORARRAY('Natural Hazard'!$C$8),0)),NA())</f>
        <v>10</v>
      </c>
      <c r="AK199" s="25">
        <f ca="1">IFERROR(INDEX(Conflict!$I$8:$I$225,MATCH($C199,_xlfn.ANCHORARRAY(Conflict!$C$8),0)),NA())</f>
        <v>0</v>
      </c>
      <c r="AL199" s="49"/>
      <c r="AM199" s="25">
        <f>IFERROR(INDEX('Data Reliability'!$G$6:$G$409,MATCH($C199,'Data Reliability'!$E$6:$E$409,0)),NA())</f>
        <v>0.16666666666666699</v>
      </c>
      <c r="AN199" s="25">
        <f>IFERROR(INDEX('Data Reliability'!$H$6:$H$409,MATCH($C199,'Data Reliability'!$E$6:$E$409,0)),NA())</f>
        <v>0.59166666666666701</v>
      </c>
    </row>
    <row r="200" spans="1: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v>
      </c>
      <c r="H200" s="23">
        <f t="shared" ca="1" si="18"/>
        <v>0</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v>
      </c>
      <c r="K200" s="23">
        <f t="shared" ca="1" si="20"/>
        <v>1</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0</v>
      </c>
      <c r="N200" s="23">
        <f t="shared" ca="1" si="22"/>
        <v>0</v>
      </c>
      <c r="O200" s="116" t="str">
        <f t="shared" si="23"/>
        <v>!!</v>
      </c>
      <c r="P200" s="24"/>
      <c r="Q200" s="49"/>
      <c r="R200" s="25">
        <f ca="1">IFERROR(INDEX(Health!$G$8:$G$225,MATCH($C200,_xlfn.ANCHORARRAY(Health!$C$8),0)),NA())</f>
        <v>0</v>
      </c>
      <c r="S200" s="25">
        <f ca="1">IFERROR(INDEX(Food!$G$8:$G$225,MATCH($C200,_xlfn.ANCHORARRAY(Food!$C$8),0)),NA())</f>
        <v>0</v>
      </c>
      <c r="T200" s="25" t="e">
        <f ca="1">IFERROR(INDEX(Macro!$G$8:$G$225,MATCH($C200,_xlfn.ANCHORARRAY(Macro!$C$8),0)),NA())</f>
        <v>#N/A</v>
      </c>
      <c r="U200" s="25">
        <f ca="1">IFERROR(INDEX(Socioeconomic!$G$8:$G$225,MATCH($C200,_xlfn.ANCHORARRAY(Socioeconomic!$C$8),0)),NA())</f>
        <v>0</v>
      </c>
      <c r="V200" s="25">
        <f ca="1">IFERROR(INDEX('Natural Hazard'!$G$8:$G$225,MATCH($C200,_xlfn.ANCHORARRAY('Natural Hazard'!$C$8),0)),NA())</f>
        <v>0</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7.2857142857142803</v>
      </c>
      <c r="AC200" s="25">
        <f ca="1">IFERROR(INDEX('Natural Hazard'!$H$8:$H$225,MATCH($C200,_xlfn.ANCHORARRAY('Natural Hazard'!$C$8),0)),NA())</f>
        <v>4.6666666666666599</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0.75</v>
      </c>
    </row>
    <row r="201" spans="1: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0.5</v>
      </c>
      <c r="H201" s="23">
        <f t="shared" ca="1" si="18"/>
        <v>0.5</v>
      </c>
      <c r="I201" s="116" t="str">
        <f t="shared" si="19"/>
        <v>!</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1</v>
      </c>
      <c r="N201" s="23">
        <f t="shared" ca="1" si="22"/>
        <v>1</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2.9257698916088235</v>
      </c>
      <c r="U201" s="25">
        <f ca="1">IFERROR(INDEX(Socioeconomic!$G$8:$G$225,MATCH($C201,_xlfn.ANCHORARRAY(Socioeconomic!$C$8),0)),NA())</f>
        <v>0</v>
      </c>
      <c r="V201" s="25">
        <f ca="1">IFERROR(INDEX('Natural Hazard'!$G$8:$G$225,MATCH($C201,_xlfn.ANCHORARRAY('Natural Hazard'!$C$8),0)),NA())</f>
        <v>6.4549722436790233</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2.0683661645422902</v>
      </c>
      <c r="AB201" s="25">
        <f ca="1">IFERROR(INDEX(Socioeconomic!$H$8:$H$225,MATCH($C201,_xlfn.ANCHORARRAY(Socioeconomic!$C$8),0)),NA())</f>
        <v>2.8571428571428501</v>
      </c>
      <c r="AC201" s="25">
        <f ca="1">IFERROR(INDEX('Natural Hazard'!$H$8:$H$225,MATCH($C201,_xlfn.ANCHORARRAY('Natural Hazard'!$C$8),0)),NA())</f>
        <v>4.1666666666666599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4.1385948026949002</v>
      </c>
      <c r="AI201" s="25" t="e">
        <f ca="1">IFERROR(INDEX(Socioeconomic!$I$8:$I$225,MATCH($C201,_xlfn.ANCHORARRAY(Socioeconomic!$C$8),0)),NA())</f>
        <v>#N/A</v>
      </c>
      <c r="AJ201" s="25">
        <f ca="1">IFERROR(INDEX('Natural Hazard'!$I$8:$I$225,MATCH($C201,_xlfn.ANCHORARRAY('Natural Hazard'!$C$8),0)),NA())</f>
        <v>10</v>
      </c>
      <c r="AK201" s="25">
        <f ca="1">IFERROR(INDEX(Conflict!$I$8:$I$225,MATCH($C201,_xlfn.ANCHORARRAY(Conflict!$C$8),0)),NA())</f>
        <v>6.8390877001564698</v>
      </c>
      <c r="AL201" s="49"/>
      <c r="AM201" s="25">
        <f>IFERROR(INDEX('Data Reliability'!$G$6:$G$409,MATCH($C201,'Data Reliability'!$E$6:$E$409,0)),NA())</f>
        <v>0.16666666666666699</v>
      </c>
      <c r="AN201" s="25">
        <f>IFERROR(INDEX('Data Reliability'!$H$6:$H$409,MATCH($C201,'Data Reliability'!$E$6:$E$409,0)),NA())</f>
        <v>0.6</v>
      </c>
    </row>
    <row r="202" spans="1: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1.5</v>
      </c>
      <c r="H202" s="23">
        <f t="shared" ca="1" si="18"/>
        <v>1.5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1</v>
      </c>
      <c r="K202" s="23">
        <f t="shared" ca="1" si="20"/>
        <v>1</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2</v>
      </c>
      <c r="N202" s="23">
        <f t="shared" ca="1" si="22"/>
        <v>2</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10</v>
      </c>
      <c r="U202" s="25">
        <f ca="1">IFERROR(INDEX(Socioeconomic!$G$8:$G$225,MATCH($C202,_xlfn.ANCHORARRAY(Socioeconomic!$C$8),0)),NA())</f>
        <v>5.9761430466719672</v>
      </c>
      <c r="V202" s="25">
        <f ca="1">IFERROR(INDEX('Natural Hazard'!$G$8:$G$225,MATCH($C202,_xlfn.ANCHORARRAY('Natural Hazard'!$C$8),0)),NA())</f>
        <v>0</v>
      </c>
      <c r="W202" s="25">
        <f ca="1">IFERROR(INDEX(Conflict!$G$8:$G$225,MATCH($C202,_xlfn.ANCHORARRAY(Conflict!$C$8),0)),NA())</f>
        <v>0</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10</v>
      </c>
      <c r="AB202" s="25">
        <f ca="1">IFERROR(INDEX(Socioeconomic!$H$8:$H$225,MATCH($C202,_xlfn.ANCHORARRAY(Socioeconomic!$C$8),0)),NA())</f>
        <v>3.5714285714285698</v>
      </c>
      <c r="AC202" s="25">
        <f ca="1">IFERROR(INDEX('Natural Hazard'!$H$8:$H$225,MATCH($C202,_xlfn.ANCHORARRAY('Natural Hazard'!$C$8),0)),NA())</f>
        <v>5.1666666666666599</v>
      </c>
      <c r="AD202" s="25">
        <f ca="1">IFERROR(INDEX(Conflict!$H$8:$H$225,MATCH($C202,_xlfn.ANCHORARRAY(Conflict!$C$8),0)),NA())</f>
        <v>1.01869818310107</v>
      </c>
      <c r="AE202" s="50"/>
      <c r="AF202" s="25">
        <f ca="1">IFERROR(INDEX(Health!$I$8:$I$225,MATCH($C202,_xlfn.ANCHORARRAY(Health!$C$8),0)),NA())</f>
        <v>0</v>
      </c>
      <c r="AG202" s="25" t="e">
        <f ca="1">IFERROR(INDEX(Food!$I$8:$I$225,MATCH($C202,_xlfn.ANCHORARRAY(Food!$C$8),0)),NA())</f>
        <v>#N/A</v>
      </c>
      <c r="AH202" s="25">
        <f ca="1">IFERROR(INDEX(Macro!$I$8:$I$225,MATCH($C202,_xlfn.ANCHORARRAY(Macro!$C$8),0)),NA())</f>
        <v>10</v>
      </c>
      <c r="AI202" s="25">
        <f ca="1">IFERROR(INDEX(Socioeconomic!$I$8:$I$225,MATCH($C202,_xlfn.ANCHORARRAY(Socioeconomic!$C$8),0)),NA())</f>
        <v>10</v>
      </c>
      <c r="AJ202" s="25">
        <f ca="1">IFERROR(INDEX('Natural Hazard'!$I$8:$I$225,MATCH($C202,_xlfn.ANCHORARRAY('Natural Hazard'!$C$8),0)),NA())</f>
        <v>0</v>
      </c>
      <c r="AK202" s="25">
        <f ca="1">IFERROR(INDEX(Conflict!$I$8:$I$225,MATCH($C202,_xlfn.ANCHORARRAY(Conflict!$C$8),0)),NA())</f>
        <v>0</v>
      </c>
      <c r="AL202" s="49"/>
      <c r="AM202" s="25">
        <f>IFERROR(INDEX('Data Reliability'!$G$6:$G$409,MATCH($C202,'Data Reliability'!$E$6:$E$409,0)),NA())</f>
        <v>0</v>
      </c>
      <c r="AN202" s="25">
        <f>IFERROR(INDEX('Data Reliability'!$H$6:$H$409,MATCH($C202,'Data Reliability'!$E$6:$E$409,0)),NA())</f>
        <v>0.43333333333333302</v>
      </c>
    </row>
    <row r="203" spans="1:40" x14ac:dyDescent="0.2">
      <c r="B203" s="28" t="s">
        <v>769</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2</v>
      </c>
      <c r="H203" s="23">
        <f t="shared" ca="1" si="18"/>
        <v>2</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1.5</v>
      </c>
      <c r="K203" s="23">
        <f t="shared" ca="1" si="20"/>
        <v>1.5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2</v>
      </c>
      <c r="N203" s="23">
        <f t="shared" ca="1" si="22"/>
        <v>2</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10</v>
      </c>
      <c r="U203" s="25">
        <f ca="1">IFERROR(INDEX(Socioeconomic!$G$8:$G$225,MATCH($C203,_xlfn.ANCHORARRAY(Socioeconomic!$C$8),0)),NA())</f>
        <v>0</v>
      </c>
      <c r="V203" s="25">
        <f ca="1">IFERROR(INDEX('Natural Hazard'!$G$8:$G$225,MATCH($C203,_xlfn.ANCHORARRAY('Natural Hazard'!$C$8),0)),NA())</f>
        <v>8.4656167328001928</v>
      </c>
      <c r="W203" s="25">
        <f ca="1">IFERROR(INDEX(Conflict!$G$8:$G$225,MATCH($C203,_xlfn.ANCHORARRAY(Conflict!$C$8),0)),NA())</f>
        <v>0</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10</v>
      </c>
      <c r="AB203" s="25">
        <f ca="1">IFERROR(INDEX(Socioeconomic!$H$8:$H$225,MATCH($C203,_xlfn.ANCHORARRAY(Socioeconomic!$C$8),0)),NA())</f>
        <v>2.4285714285714199</v>
      </c>
      <c r="AC203" s="25">
        <f ca="1">IFERROR(INDEX('Natural Hazard'!$H$8:$H$225,MATCH($C203,_xlfn.ANCHORARRAY('Natural Hazard'!$C$8),0)),NA())</f>
        <v>7.1666666666666599</v>
      </c>
      <c r="AD203" s="25">
        <f ca="1">IFERROR(INDEX(Conflict!$H$8:$H$225,MATCH($C203,_xlfn.ANCHORARRAY(Conflict!$C$8),0)),NA())</f>
        <v>4.2820603281001901</v>
      </c>
      <c r="AE203" s="50"/>
      <c r="AF203" s="25">
        <f ca="1">IFERROR(INDEX(Health!$I$8:$I$225,MATCH($C203,_xlfn.ANCHORARRAY(Health!$C$8),0)),NA())</f>
        <v>0</v>
      </c>
      <c r="AG203" s="25" t="e">
        <f ca="1">IFERROR(INDEX(Food!$I$8:$I$225,MATCH($C203,_xlfn.ANCHORARRAY(Food!$C$8),0)),NA())</f>
        <v>#N/A</v>
      </c>
      <c r="AH203" s="25">
        <f ca="1">IFERROR(INDEX(Macro!$I$8:$I$225,MATCH($C203,_xlfn.ANCHORARRAY(Macro!$C$8),0)),NA())</f>
        <v>10</v>
      </c>
      <c r="AI203" s="25">
        <f ca="1">IFERROR(INDEX(Socioeconomic!$I$8:$I$225,MATCH($C203,_xlfn.ANCHORARRAY(Socioeconomic!$C$8),0)),NA())</f>
        <v>0</v>
      </c>
      <c r="AJ203" s="25">
        <f ca="1">IFERROR(INDEX('Natural Hazard'!$I$8:$I$225,MATCH($C203,_xlfn.ANCHORARRAY('Natural Hazard'!$C$8),0)),NA())</f>
        <v>10</v>
      </c>
      <c r="AK203" s="25">
        <f ca="1">IFERROR(INDEX(Conflict!$I$8:$I$225,MATCH($C203,_xlfn.ANCHORARRAY(Conflict!$C$8),0)),NA())</f>
        <v>0</v>
      </c>
      <c r="AL203" s="49"/>
      <c r="AM203" s="25">
        <f>IFERROR(INDEX('Data Reliability'!$G$6:$G$409,MATCH($C203,'Data Reliability'!$E$6:$E$409,0)),NA())</f>
        <v>0</v>
      </c>
      <c r="AN203" s="25">
        <f>IFERROR(INDEX('Data Reliability'!$H$6:$H$409,MATCH($C203,'Data Reliability'!$E$6:$E$409,0)),NA())</f>
        <v>0.4</v>
      </c>
    </row>
    <row r="204" spans="1: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v>
      </c>
      <c r="H204" s="23">
        <f t="shared" ca="1" si="18"/>
        <v>0</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0</v>
      </c>
      <c r="N204" s="23">
        <f t="shared" ca="1" si="22"/>
        <v>0</v>
      </c>
      <c r="O204" s="116" t="str">
        <f t="shared" si="23"/>
        <v>!!</v>
      </c>
      <c r="P204" s="24"/>
      <c r="Q204" s="49"/>
      <c r="R204" s="25">
        <f ca="1">IFERROR(INDEX(Health!$G$8:$G$225,MATCH($C204,_xlfn.ANCHORARRAY(Health!$C$8),0)),NA())</f>
        <v>0</v>
      </c>
      <c r="S204" s="25" t="e">
        <f ca="1">IFERROR(INDEX(Food!$G$8:$G$225,MATCH($C204,_xlfn.ANCHORARRAY(Food!$C$8),0)),NA())</f>
        <v>#N/A</v>
      </c>
      <c r="T204" s="25" t="e">
        <f ca="1">IFERROR(INDEX(Macro!$G$8:$G$225,MATCH($C204,_xlfn.ANCHORARRAY(Macro!$C$8),0)),NA())</f>
        <v>#N/A</v>
      </c>
      <c r="U204" s="25">
        <f ca="1">IFERROR(INDEX(Socioeconomic!$G$8:$G$225,MATCH($C204,_xlfn.ANCHORARRAY(Socioeconomic!$C$8),0)),NA())</f>
        <v>0</v>
      </c>
      <c r="V204" s="25">
        <f ca="1">IFERROR(INDEX('Natural Hazard'!$G$8:$G$225,MATCH($C204,_xlfn.ANCHORARRAY('Natural Hazard'!$C$8),0)),NA())</f>
        <v>0</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7</v>
      </c>
      <c r="AC204" s="25">
        <f ca="1">IFERROR(INDEX('Natural Hazard'!$H$8:$H$225,MATCH($C204,_xlfn.ANCHORARRAY('Natural Hazard'!$C$8),0)),NA())</f>
        <v>2.3333333333333299</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1:40" x14ac:dyDescent="0.2">
      <c r="B205" s="28" t="s">
        <v>759</v>
      </c>
      <c r="C205" s="28" t="s">
        <v>718</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0.5</v>
      </c>
      <c r="H205" s="23">
        <f t="shared" ca="1" si="18"/>
        <v>0.5</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0.5</v>
      </c>
      <c r="K205" s="23">
        <f t="shared" ca="1" si="20"/>
        <v>0.5</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0.5</v>
      </c>
      <c r="N205" s="23">
        <f t="shared" ca="1" si="22"/>
        <v>0.5</v>
      </c>
      <c r="O205" s="116" t="str">
        <f t="shared" si="23"/>
        <v>!</v>
      </c>
      <c r="P205" s="24"/>
      <c r="Q205" s="49"/>
      <c r="R205" s="25">
        <f ca="1">IFERROR(INDEX(Health!$G$8:$G$225,MATCH($C205,_xlfn.ANCHORARRAY(Health!$C$8),0)),NA())</f>
        <v>0</v>
      </c>
      <c r="S205" s="25" t="e">
        <f ca="1">IFERROR(INDEX(Food!$G$8:$G$225,MATCH($C205,_xlfn.ANCHORARRAY(Food!$C$8),0)),NA())</f>
        <v>#N/A</v>
      </c>
      <c r="T205" s="25">
        <f ca="1">IFERROR(INDEX(Macro!$G$8:$G$225,MATCH($C205,_xlfn.ANCHORARRAY(Macro!$C$8),0)),NA())</f>
        <v>6.9</v>
      </c>
      <c r="U205" s="25" t="e">
        <f ca="1">IFERROR(INDEX(Socioeconomic!$G$8:$G$225,MATCH($C205,_xlfn.ANCHORARRAY(Socioeconomic!$C$8),0)),NA())</f>
        <v>#N/A</v>
      </c>
      <c r="V205" s="25">
        <f ca="1">IFERROR(INDEX('Natural Hazard'!$G$8:$G$225,MATCH($C205,_xlfn.ANCHORARRAY('Natural Hazard'!$C$8),0)),NA())</f>
        <v>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7</v>
      </c>
      <c r="AB205" s="25" t="e">
        <f ca="1">IFERROR(INDEX(Socioeconomic!$H$8:$H$225,MATCH($C205,_xlfn.ANCHORARRAY(Socioeconomic!$C$8),0)),NA())</f>
        <v>#N/A</v>
      </c>
      <c r="AC205" s="25" t="e">
        <f ca="1">IFERROR(INDEX('Natural Hazard'!$H$8:$H$225,MATCH($C205,_xlfn.ANCHORARRAY('Natural Hazard'!$C$8),0)),NA())</f>
        <v>#N/A</v>
      </c>
      <c r="AD205" s="25">
        <f ca="1">IFERROR(INDEX(Conflict!$H$8:$H$225,MATCH($C205,_xlfn.ANCHORARRAY(Conflict!$C$8),0)),NA())</f>
        <v>0</v>
      </c>
      <c r="AE205" s="50"/>
      <c r="AF205" s="25">
        <f ca="1">IFERROR(INDEX(Health!$I$8:$I$225,MATCH($C205,_xlfn.ANCHORARRAY(Health!$C$8),0)),NA())</f>
        <v>0</v>
      </c>
      <c r="AG205" s="25" t="e">
        <f ca="1">IFERROR(INDEX(Food!$I$8:$I$225,MATCH($C205,_xlfn.ANCHORARRAY(Food!$C$8),0)),NA())</f>
        <v>#N/A</v>
      </c>
      <c r="AH205" s="25">
        <f ca="1">IFERROR(INDEX(Macro!$I$8:$I$225,MATCH($C205,_xlfn.ANCHORARRAY(Macro!$C$8),0)),NA())</f>
        <v>7</v>
      </c>
      <c r="AI205" s="25" t="e">
        <f ca="1">IFERROR(INDEX(Socioeconomic!$I$8:$I$225,MATCH($C205,_xlfn.ANCHORARRAY(Socioeconomic!$C$8),0)),NA())</f>
        <v>#N/A</v>
      </c>
      <c r="AJ205" s="25">
        <f ca="1">IFERROR(INDEX('Natural Hazard'!$I$8:$I$225,MATCH($C205,_xlfn.ANCHORARRAY('Natural Hazard'!$C$8),0)),NA())</f>
        <v>0</v>
      </c>
      <c r="AK205" s="25">
        <f ca="1">IFERROR(INDEX(Conflict!$I$8:$I$225,MATCH($C205,_xlfn.ANCHORARRAY(Conflict!$C$8),0)),NA())</f>
        <v>0</v>
      </c>
      <c r="AL205" s="49"/>
      <c r="AM205" s="25">
        <f>IFERROR(INDEX('Data Reliability'!$G$6:$G$409,MATCH($C205,'Data Reliability'!$E$6:$E$409,0)),NA())</f>
        <v>0.75</v>
      </c>
      <c r="AN205" s="25">
        <f>IFERROR(INDEX('Data Reliability'!$H$6:$H$409,MATCH($C205,'Data Reliability'!$E$6:$E$409,0)),NA())</f>
        <v>0.65</v>
      </c>
    </row>
    <row r="206" spans="1: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2.5</v>
      </c>
      <c r="H206" s="23">
        <f t="shared" ca="1" si="18"/>
        <v>2.5</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1.5</v>
      </c>
      <c r="K206" s="23">
        <f t="shared" ca="1" si="20"/>
        <v>1.5</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2</v>
      </c>
      <c r="N206" s="23">
        <f t="shared" ca="1" si="22"/>
        <v>2</v>
      </c>
      <c r="O206" s="116" t="str">
        <f t="shared" si="23"/>
        <v>!</v>
      </c>
      <c r="P206" s="24"/>
      <c r="Q206" s="49"/>
      <c r="R206" s="25">
        <f ca="1">IFERROR(INDEX(Health!$G$8:$G$225,MATCH($C206,_xlfn.ANCHORARRAY(Health!$C$8),0)),NA())</f>
        <v>8.3961673888838941</v>
      </c>
      <c r="S206" s="25">
        <f ca="1">IFERROR(INDEX(Food!$G$8:$G$225,MATCH($C206,_xlfn.ANCHORARRAY(Food!$C$8),0)),NA())</f>
        <v>0</v>
      </c>
      <c r="T206" s="25">
        <f ca="1">IFERROR(INDEX(Macro!$G$8:$G$225,MATCH($C206,_xlfn.ANCHORARRAY(Macro!$C$8),0)),NA())</f>
        <v>5.2230469794537493</v>
      </c>
      <c r="U206" s="25">
        <f ca="1">IFERROR(INDEX(Socioeconomic!$G$8:$G$225,MATCH($C206,_xlfn.ANCHORARRAY(Socioeconomic!$C$8),0)),NA())</f>
        <v>0</v>
      </c>
      <c r="V206" s="25">
        <f ca="1">IFERROR(INDEX('Natural Hazard'!$G$8:$G$225,MATCH($C206,_xlfn.ANCHORARRAY('Natural Hazard'!$C$8),0)),NA())</f>
        <v>7.416198487095663</v>
      </c>
      <c r="W206" s="25">
        <f ca="1">IFERROR(INDEX(Conflict!$G$8:$G$225,MATCH($C206,_xlfn.ANCHORARRAY(Conflict!$C$8),0)),NA())</f>
        <v>0</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4.6465816917728802</v>
      </c>
      <c r="AB206" s="25">
        <f ca="1">IFERROR(INDEX(Socioeconomic!$H$8:$H$225,MATCH($C206,_xlfn.ANCHORARRAY(Socioeconomic!$C$8),0)),NA())</f>
        <v>8.4285714285714199</v>
      </c>
      <c r="AC206" s="25">
        <f ca="1">IFERROR(INDEX('Natural Hazard'!$H$8:$H$225,MATCH($C206,_xlfn.ANCHORARRAY('Natural Hazard'!$C$8),0)),NA())</f>
        <v>5.5</v>
      </c>
      <c r="AD206" s="25">
        <f ca="1">IFERROR(INDEX(Conflict!$H$8:$H$225,MATCH($C206,_xlfn.ANCHORARRAY(Conflict!$C$8),0)),NA())</f>
        <v>3.2677720938436998</v>
      </c>
      <c r="AE206" s="50"/>
      <c r="AF206" s="25">
        <f ca="1">IFERROR(INDEX(Health!$I$8:$I$225,MATCH($C206,_xlfn.ANCHORARRAY(Health!$C$8),0)),NA())</f>
        <v>10</v>
      </c>
      <c r="AG206" s="25" t="e">
        <f ca="1">IFERROR(INDEX(Food!$I$8:$I$225,MATCH($C206,_xlfn.ANCHORARRAY(Food!$C$8),0)),NA())</f>
        <v>#N/A</v>
      </c>
      <c r="AH206" s="25">
        <f ca="1">IFERROR(INDEX(Macro!$I$8:$I$225,MATCH($C206,_xlfn.ANCHORARRAY(Macro!$C$8),0)),NA())</f>
        <v>5.8710298363811404</v>
      </c>
      <c r="AI206" s="25">
        <f ca="1">IFERROR(INDEX(Socioeconomic!$I$8:$I$225,MATCH($C206,_xlfn.ANCHORARRAY(Socioeconomic!$C$8),0)),NA())</f>
        <v>0</v>
      </c>
      <c r="AJ206" s="25">
        <f ca="1">IFERROR(INDEX('Natural Hazard'!$I$8:$I$225,MATCH($C206,_xlfn.ANCHORARRAY('Natural Hazard'!$C$8),0)),NA())</f>
        <v>10</v>
      </c>
      <c r="AK206" s="25">
        <f ca="1">IFERROR(INDEX(Conflict!$I$8:$I$225,MATCH($C206,_xlfn.ANCHORARRAY(Conflict!$C$8),0)),NA())</f>
        <v>0</v>
      </c>
      <c r="AL206" s="49"/>
      <c r="AM206" s="25">
        <f>IFERROR(INDEX('Data Reliability'!$G$6:$G$409,MATCH($C206,'Data Reliability'!$E$6:$E$409,0)),NA())</f>
        <v>8.3333333333333301E-2</v>
      </c>
      <c r="AN206" s="25">
        <f>IFERROR(INDEX('Data Reliability'!$H$6:$H$409,MATCH($C206,'Data Reliability'!$E$6:$E$409,0)),NA())</f>
        <v>0.47499999999999998</v>
      </c>
    </row>
    <row r="207" spans="1: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3</v>
      </c>
      <c r="H207" s="23">
        <f t="shared" ca="1" si="18"/>
        <v>3</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2</v>
      </c>
      <c r="K207" s="23">
        <f t="shared" ca="1" si="20"/>
        <v>2</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2.5</v>
      </c>
      <c r="N207" s="23">
        <f t="shared" ca="1" si="22"/>
        <v>2.5</v>
      </c>
      <c r="O207" s="116" t="str">
        <f t="shared" si="23"/>
        <v/>
      </c>
      <c r="P207" s="24"/>
      <c r="Q207" s="49"/>
      <c r="R207" s="25">
        <f ca="1">IFERROR(INDEX(Health!$G$8:$G$225,MATCH($C207,_xlfn.ANCHORARRAY(Health!$C$8),0)),NA())</f>
        <v>7.4387685115165407</v>
      </c>
      <c r="S207" s="25">
        <f ca="1">IFERROR(INDEX(Food!$G$8:$G$225,MATCH($C207,_xlfn.ANCHORARRAY(Food!$C$8),0)),NA())</f>
        <v>7.8466040511850785</v>
      </c>
      <c r="T207" s="25">
        <f ca="1">IFERROR(INDEX(Macro!$G$8:$G$225,MATCH($C207,_xlfn.ANCHORARRAY(Macro!$C$8),0)),NA())</f>
        <v>10</v>
      </c>
      <c r="U207" s="25">
        <f ca="1">IFERROR(INDEX(Socioeconomic!$G$8:$G$225,MATCH($C207,_xlfn.ANCHORARRAY(Socioeconomic!$C$8),0)),NA())</f>
        <v>0</v>
      </c>
      <c r="V207" s="25">
        <f ca="1">IFERROR(INDEX('Natural Hazard'!$G$8:$G$225,MATCH($C207,_xlfn.ANCHORARRAY('Natural Hazard'!$C$8),0)),NA())</f>
        <v>0</v>
      </c>
      <c r="W207" s="25">
        <f ca="1">IFERROR(INDEX(Conflict!$G$8:$G$225,MATCH($C207,_xlfn.ANCHORARRAY(Conflict!$C$8),0)),NA())</f>
        <v>0</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10</v>
      </c>
      <c r="AB207" s="25">
        <f ca="1">IFERROR(INDEX(Socioeconomic!$H$8:$H$225,MATCH($C207,_xlfn.ANCHORARRAY(Socioeconomic!$C$8),0)),NA())</f>
        <v>9</v>
      </c>
      <c r="AC207" s="25">
        <f ca="1">IFERROR(INDEX('Natural Hazard'!$H$8:$H$225,MATCH($C207,_xlfn.ANCHORARRAY('Natural Hazard'!$C$8),0)),NA())</f>
        <v>4.6666666666666599</v>
      </c>
      <c r="AD207" s="25">
        <f ca="1">IFERROR(INDEX(Conflict!$H$8:$H$225,MATCH($C207,_xlfn.ANCHORARRAY(Conflict!$C$8),0)),NA())</f>
        <v>6.5531839830657903</v>
      </c>
      <c r="AE207" s="50"/>
      <c r="AF207" s="25">
        <f ca="1">IFERROR(INDEX(Health!$I$8:$I$225,MATCH($C207,_xlfn.ANCHORARRAY(Health!$C$8),0)),NA())</f>
        <v>10</v>
      </c>
      <c r="AG207" s="25">
        <f ca="1">IFERROR(INDEX(Food!$I$8:$I$225,MATCH($C207,_xlfn.ANCHORARRAY(Food!$C$8),0)),NA())</f>
        <v>7</v>
      </c>
      <c r="AH207" s="25">
        <f ca="1">IFERROR(INDEX(Macro!$I$8:$I$225,MATCH($C207,_xlfn.ANCHORARRAY(Macro!$C$8),0)),NA())</f>
        <v>10</v>
      </c>
      <c r="AI207" s="25">
        <f ca="1">IFERROR(INDEX(Socioeconomic!$I$8:$I$225,MATCH($C207,_xlfn.ANCHORARRAY(Socioeconomic!$C$8),0)),NA())</f>
        <v>0</v>
      </c>
      <c r="AJ207" s="25">
        <f ca="1">IFERROR(INDEX('Natural Hazard'!$I$8:$I$225,MATCH($C207,_xlfn.ANCHORARRAY('Natural Hazard'!$C$8),0)),NA())</f>
        <v>0</v>
      </c>
      <c r="AK207" s="25">
        <f ca="1">IFERROR(INDEX(Conflict!$I$8:$I$225,MATCH($C207,_xlfn.ANCHORARRAY(Conflict!$C$8),0)),NA())</f>
        <v>0</v>
      </c>
      <c r="AL207" s="49"/>
      <c r="AM207" s="25">
        <f>IFERROR(INDEX('Data Reliability'!$G$6:$G$409,MATCH($C207,'Data Reliability'!$E$6:$E$409,0)),NA())</f>
        <v>0</v>
      </c>
      <c r="AN207" s="25">
        <f>IFERROR(INDEX('Data Reliability'!$H$6:$H$409,MATCH($C207,'Data Reliability'!$E$6:$E$409,0)),NA())</f>
        <v>0.26111111111111102</v>
      </c>
    </row>
    <row r="208" spans="1:40" x14ac:dyDescent="0.2">
      <c r="A208" s="62" t="s">
        <v>3</v>
      </c>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2.5</v>
      </c>
      <c r="H208" s="23">
        <f t="shared" ca="1" si="18"/>
        <v>2.5</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2</v>
      </c>
      <c r="K208" s="23">
        <f t="shared" ca="1" si="20"/>
        <v>2</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3.5</v>
      </c>
      <c r="N208" s="23">
        <f t="shared" ca="1" si="22"/>
        <v>3.5</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10</v>
      </c>
      <c r="U208" s="25">
        <f ca="1">IFERROR(INDEX(Socioeconomic!$G$8:$G$225,MATCH($C208,_xlfn.ANCHORARRAY(Socioeconomic!$C$8),0)),NA())</f>
        <v>5.4772255750516514</v>
      </c>
      <c r="V208" s="25">
        <f ca="1">IFERROR(INDEX('Natural Hazard'!$G$8:$G$225,MATCH($C208,_xlfn.ANCHORARRAY('Natural Hazard'!$C$8),0)),NA())</f>
        <v>4.9497474683058327</v>
      </c>
      <c r="W208" s="25">
        <f ca="1">IFERROR(INDEX(Conflict!$G$8:$G$225,MATCH($C208,_xlfn.ANCHORARRAY(Conflict!$C$8),0)),NA())</f>
        <v>10</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10</v>
      </c>
      <c r="AB208" s="25">
        <f ca="1">IFERROR(INDEX(Socioeconomic!$H$8:$H$225,MATCH($C208,_xlfn.ANCHORARRAY(Socioeconomic!$C$8),0)),NA())</f>
        <v>2.9999999999999898</v>
      </c>
      <c r="AC208" s="25">
        <f ca="1">IFERROR(INDEX('Natural Hazard'!$H$8:$H$225,MATCH($C208,_xlfn.ANCHORARRAY('Natural Hazard'!$C$8),0)),NA())</f>
        <v>3.5</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10</v>
      </c>
      <c r="AI208" s="25">
        <f ca="1">IFERROR(INDEX(Socioeconomic!$I$8:$I$225,MATCH($C208,_xlfn.ANCHORARRAY(Socioeconomic!$C$8),0)),NA())</f>
        <v>10</v>
      </c>
      <c r="AJ208" s="25">
        <f ca="1">IFERROR(INDEX('Natural Hazard'!$I$8:$I$225,MATCH($C208,_xlfn.ANCHORARRAY('Natural Hazard'!$C$8),0)),NA())</f>
        <v>7</v>
      </c>
      <c r="AK208" s="25">
        <f ca="1">IFERROR(INDEX(Conflict!$I$8:$I$225,MATCH($C208,_xlfn.ANCHORARRAY(Conflict!$C$8),0)),NA())</f>
        <v>10</v>
      </c>
      <c r="AL208" s="49"/>
      <c r="AM208" s="25">
        <f>IFERROR(INDEX('Data Reliability'!$G$6:$G$409,MATCH($C208,'Data Reliability'!$E$6:$E$409,0)),NA())</f>
        <v>0</v>
      </c>
      <c r="AN208" s="25">
        <f>IFERROR(INDEX('Data Reliability'!$H$6:$H$409,MATCH($C208,'Data Reliability'!$E$6:$E$409,0)),NA())</f>
        <v>0.33333333333333298</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v>
      </c>
      <c r="H209" s="23">
        <f t="shared" ca="1" si="18"/>
        <v>0</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0</v>
      </c>
      <c r="N209" s="23">
        <f t="shared" ca="1" si="22"/>
        <v>0</v>
      </c>
      <c r="O209" s="116" t="str">
        <f t="shared" si="23"/>
        <v>!</v>
      </c>
      <c r="P209" s="24"/>
      <c r="Q209" s="49"/>
      <c r="R209" s="25">
        <f ca="1">IFERROR(INDEX(Health!$G$8:$G$225,MATCH($C209,_xlfn.ANCHORARRAY(Health!$C$8),0)),NA())</f>
        <v>0</v>
      </c>
      <c r="S209" s="25">
        <f ca="1">IFERROR(INDEX(Food!$G$8:$G$225,MATCH($C209,_xlfn.ANCHORARRAY(Food!$C$8),0)),NA())</f>
        <v>0</v>
      </c>
      <c r="T209" s="25">
        <f ca="1">IFERROR(INDEX(Macro!$G$8:$G$225,MATCH($C209,_xlfn.ANCHORARRAY(Macro!$C$8),0)),NA())</f>
        <v>0</v>
      </c>
      <c r="U209" s="25">
        <f ca="1">IFERROR(INDEX(Socioeconomic!$G$8:$G$225,MATCH($C209,_xlfn.ANCHORARRAY(Socioeconomic!$C$8),0)),NA())</f>
        <v>1.4874464746303968</v>
      </c>
      <c r="V209" s="25">
        <f ca="1">IFERROR(INDEX('Natural Hazard'!$G$8:$G$225,MATCH($C209,_xlfn.ANCHORARRAY('Natural Hazard'!$C$8),0)),NA())</f>
        <v>0</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5.1100811123986096</v>
      </c>
      <c r="AB209" s="25">
        <f ca="1">IFERROR(INDEX(Socioeconomic!$H$8:$H$225,MATCH($C209,_xlfn.ANCHORARRAY(Socioeconomic!$C$8),0)),NA())</f>
        <v>2.5714285714285698</v>
      </c>
      <c r="AC209" s="25">
        <f ca="1">IFERROR(INDEX('Natural Hazard'!$H$8:$H$225,MATCH($C209,_xlfn.ANCHORARRAY('Natural Hazard'!$C$8),0)),NA())</f>
        <v>1.8333333333333299</v>
      </c>
      <c r="AD209" s="25">
        <f ca="1">IFERROR(INDEX(Conflict!$H$8:$H$225,MATCH($C209,_xlfn.ANCHORARRAY(Conflict!$C$8),0)),NA())</f>
        <v>0</v>
      </c>
      <c r="AE209" s="50"/>
      <c r="AF209" s="25">
        <f ca="1">IFERROR(INDEX(Health!$I$8:$I$225,MATCH($C209,_xlfn.ANCHORARRAY(Health!$C$8),0)),NA())</f>
        <v>0</v>
      </c>
      <c r="AG209" s="25" t="e">
        <f ca="1">IFERROR(INDEX(Food!$I$8:$I$225,MATCH($C209,_xlfn.ANCHORARRAY(Food!$C$8),0)),NA())</f>
        <v>#N/A</v>
      </c>
      <c r="AH209" s="25">
        <f ca="1">IFERROR(INDEX(Macro!$I$8:$I$225,MATCH($C209,_xlfn.ANCHORARRAY(Macro!$C$8),0)),NA())</f>
        <v>0</v>
      </c>
      <c r="AI209" s="25">
        <f ca="1">IFERROR(INDEX(Socioeconomic!$I$8:$I$225,MATCH($C209,_xlfn.ANCHORARRAY(Socioeconomic!$C$8),0)),NA())</f>
        <v>0.86041550579071002</v>
      </c>
      <c r="AJ209" s="25">
        <f ca="1">IFERROR(INDEX('Natural Hazard'!$I$8:$I$225,MATCH($C209,_xlfn.ANCHORARRAY('Natural Hazard'!$C$8),0)),NA())</f>
        <v>0</v>
      </c>
      <c r="AK209" s="25">
        <f ca="1">IFERROR(INDEX(Conflict!$I$8:$I$225,MATCH($C209,_xlfn.ANCHORARRAY(Conflict!$C$8),0)),NA())</f>
        <v>0</v>
      </c>
      <c r="AL209" s="49"/>
      <c r="AM209" s="25">
        <f>IFERROR(INDEX('Data Reliability'!$G$6:$G$409,MATCH($C209,'Data Reliability'!$E$6:$E$409,0)),NA())</f>
        <v>8.3333333333333301E-2</v>
      </c>
      <c r="AN209" s="25">
        <f>IFERROR(INDEX('Data Reliability'!$H$6:$H$409,MATCH($C209,'Data Reliability'!$E$6:$E$409,0)),NA())</f>
        <v>0.51666666666666705</v>
      </c>
    </row>
    <row r="210" spans="2:40" x14ac:dyDescent="0.2">
      <c r="B210" s="28" t="s">
        <v>533</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1</v>
      </c>
      <c r="H210" s="23">
        <f t="shared" ca="1" si="18"/>
        <v>1</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1</v>
      </c>
      <c r="N210" s="23">
        <f t="shared" ca="1" si="22"/>
        <v>1</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3.2577221824139748</v>
      </c>
      <c r="U210" s="25">
        <f ca="1">IFERROR(INDEX(Socioeconomic!$G$8:$G$225,MATCH($C210,_xlfn.ANCHORARRAY(Socioeconomic!$C$8),0)),NA())</f>
        <v>0</v>
      </c>
      <c r="V210" s="25">
        <f ca="1">IFERROR(INDEX('Natural Hazard'!$G$8:$G$225,MATCH($C210,_xlfn.ANCHORARRAY('Natural Hazard'!$C$8),0)),NA())</f>
        <v>9.9163165204290102</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1.80764774044032</v>
      </c>
      <c r="AB210" s="25">
        <f ca="1">IFERROR(INDEX(Socioeconomic!$H$8:$H$225,MATCH($C210,_xlfn.ANCHORARRAY(Socioeconomic!$C$8),0)),NA())</f>
        <v>1.1428571428571399</v>
      </c>
      <c r="AC210" s="25">
        <f ca="1">IFERROR(INDEX('Natural Hazard'!$H$8:$H$225,MATCH($C210,_xlfn.ANCHORARRAY('Natural Hazard'!$C$8),0)),NA())</f>
        <v>9.8333333333333304</v>
      </c>
      <c r="AD210" s="25">
        <f ca="1">IFERROR(INDEX(Conflict!$H$8:$H$225,MATCH($C210,_xlfn.ANCHORARRAY(Conflict!$C$8),0)),NA())</f>
        <v>0</v>
      </c>
      <c r="AE210" s="50"/>
      <c r="AF210" s="25">
        <f ca="1">IFERROR(INDEX(Health!$I$8:$I$225,MATCH($C210,_xlfn.ANCHORARRAY(Health!$C$8),0)),NA())</f>
        <v>0</v>
      </c>
      <c r="AG210" s="25" t="e">
        <f ca="1">IFERROR(INDEX(Food!$I$8:$I$225,MATCH($C210,_xlfn.ANCHORARRAY(Food!$C$8),0)),NA())</f>
        <v>#N/A</v>
      </c>
      <c r="AH210" s="25">
        <f ca="1">IFERROR(INDEX(Macro!$I$8:$I$225,MATCH($C210,_xlfn.ANCHORARRAY(Macro!$C$8),0)),NA())</f>
        <v>5.8710298363811404</v>
      </c>
      <c r="AI210" s="25" t="e">
        <f ca="1">IFERROR(INDEX(Socioeconomic!$I$8:$I$225,MATCH($C210,_xlfn.ANCHORARRAY(Socioeconomic!$C$8),0)),NA())</f>
        <v>#N/A</v>
      </c>
      <c r="AJ210" s="25">
        <f ca="1">IFERROR(INDEX('Natural Hazard'!$I$8:$I$225,MATCH($C210,_xlfn.ANCHORARRAY('Natural Hazard'!$C$8),0)),NA())</f>
        <v>10</v>
      </c>
      <c r="AK210" s="25">
        <f ca="1">IFERROR(INDEX(Conflict!$I$8:$I$225,MATCH($C210,_xlfn.ANCHORARRAY(Conflict!$C$8),0)),NA())</f>
        <v>0</v>
      </c>
      <c r="AL210" s="49"/>
      <c r="AM210" s="25">
        <f>IFERROR(INDEX('Data Reliability'!$G$6:$G$409,MATCH($C210,'Data Reliability'!$E$6:$E$409,0)),NA())</f>
        <v>8.3333333333333301E-2</v>
      </c>
      <c r="AN210" s="25">
        <f>IFERROR(INDEX('Data Reliability'!$H$6:$H$409,MATCH($C210,'Data Reliability'!$E$6:$E$409,0)),NA())</f>
        <v>0.56666666666666698</v>
      </c>
    </row>
    <row r="211" spans="2:40" x14ac:dyDescent="0.2">
      <c r="B211" s="28" t="s">
        <v>347</v>
      </c>
      <c r="C211" s="28" t="s">
        <v>348</v>
      </c>
      <c r="D211" s="28" t="s">
        <v>433</v>
      </c>
      <c r="E211" s="28" t="s">
        <v>535</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1</v>
      </c>
      <c r="H211" s="23">
        <f t="shared" ca="1" si="18"/>
        <v>1</v>
      </c>
      <c r="I211" s="116" t="str">
        <f t="shared" si="19"/>
        <v>!</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0.5</v>
      </c>
      <c r="K211" s="23">
        <f t="shared" ca="1" si="20"/>
        <v>0.5</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0.5</v>
      </c>
      <c r="N211" s="23">
        <f t="shared" ca="1" si="22"/>
        <v>0.5</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7.1203141577692977</v>
      </c>
      <c r="U211" s="25">
        <f ca="1">IFERROR(INDEX(Socioeconomic!$G$8:$G$225,MATCH($C211,_xlfn.ANCHORARRAY(Socioeconomic!$C$8),0)),NA())</f>
        <v>0</v>
      </c>
      <c r="V211" s="25">
        <f ca="1">IFERROR(INDEX('Natural Hazard'!$G$8:$G$225,MATCH($C211,_xlfn.ANCHORARRAY('Natural Hazard'!$C$8),0)),NA())</f>
        <v>0</v>
      </c>
      <c r="W211" s="25">
        <f ca="1">IFERROR(INDEX(Conflict!$G$8:$G$225,MATCH($C211,_xlfn.ANCHORARRAY(Conflict!$C$8),0)),NA())</f>
        <v>2.7835732646996343</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7.8621089223638396</v>
      </c>
      <c r="AB211" s="25">
        <f ca="1">IFERROR(INDEX(Socioeconomic!$H$8:$H$225,MATCH($C211,_xlfn.ANCHORARRAY(Socioeconomic!$C$8),0)),NA())</f>
        <v>4.5714285714285703</v>
      </c>
      <c r="AC211" s="25">
        <f ca="1">IFERROR(INDEX('Natural Hazard'!$H$8:$H$225,MATCH($C211,_xlfn.ANCHORARRAY('Natural Hazard'!$C$8),0)),NA())</f>
        <v>6.5</v>
      </c>
      <c r="AD211" s="25">
        <f ca="1">IFERROR(INDEX(Conflict!$H$8:$H$225,MATCH($C211,_xlfn.ANCHORARRAY(Conflict!$C$8),0)),NA())</f>
        <v>1.10689715999294</v>
      </c>
      <c r="AE211" s="50"/>
      <c r="AF211" s="25">
        <f ca="1">IFERROR(INDEX(Health!$I$8:$I$225,MATCH($C211,_xlfn.ANCHORARRAY(Health!$C$8),0)),NA())</f>
        <v>0</v>
      </c>
      <c r="AG211" s="25" t="e">
        <f ca="1">IFERROR(INDEX(Food!$I$8:$I$225,MATCH($C211,_xlfn.ANCHORARRAY(Food!$C$8),0)),NA())</f>
        <v>#N/A</v>
      </c>
      <c r="AH211" s="25">
        <f ca="1">IFERROR(INDEX(Macro!$I$8:$I$225,MATCH($C211,_xlfn.ANCHORARRAY(Macro!$C$8),0)),NA())</f>
        <v>6.4485081809432199</v>
      </c>
      <c r="AI211" s="25" t="e">
        <f ca="1">IFERROR(INDEX(Socioeconomic!$I$8:$I$225,MATCH($C211,_xlfn.ANCHORARRAY(Socioeconomic!$C$8),0)),NA())</f>
        <v>#N/A</v>
      </c>
      <c r="AJ211" s="25">
        <f ca="1">IFERROR(INDEX('Natural Hazard'!$I$8:$I$225,MATCH($C211,_xlfn.ANCHORARRAY('Natural Hazard'!$C$8),0)),NA())</f>
        <v>0</v>
      </c>
      <c r="AK211" s="25">
        <f ca="1">IFERROR(INDEX(Conflict!$I$8:$I$225,MATCH($C211,_xlfn.ANCHORARRAY(Conflict!$C$8),0)),NA())</f>
        <v>7</v>
      </c>
      <c r="AL211" s="49"/>
      <c r="AM211" s="25">
        <f>IFERROR(INDEX('Data Reliability'!$G$6:$G$409,MATCH($C211,'Data Reliability'!$E$6:$E$409,0)),NA())</f>
        <v>8.3333333333333301E-2</v>
      </c>
      <c r="AN211" s="25">
        <f>IFERROR(INDEX('Data Reliability'!$H$6:$H$409,MATCH($C211,'Data Reliability'!$E$6:$E$409,0)),NA())</f>
        <v>0.63333333333333297</v>
      </c>
    </row>
    <row r="212" spans="2:40" x14ac:dyDescent="0.2">
      <c r="B212" s="28" t="s">
        <v>760</v>
      </c>
      <c r="C212" s="28" t="s">
        <v>349</v>
      </c>
      <c r="D212" s="28" t="s">
        <v>435</v>
      </c>
      <c r="E212" s="28" t="s">
        <v>535</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0.5</v>
      </c>
      <c r="H212" s="23">
        <f t="shared" ca="1" si="18"/>
        <v>0.5</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1</v>
      </c>
      <c r="N212" s="23">
        <f t="shared" ca="1" si="22"/>
        <v>1</v>
      </c>
      <c r="O212" s="116" t="str">
        <f t="shared" si="23"/>
        <v>!!</v>
      </c>
      <c r="P212" s="24"/>
      <c r="Q212" s="49"/>
      <c r="R212" s="25">
        <f ca="1">IFERROR(INDEX(Health!$G$8:$G$225,MATCH($C212,_xlfn.ANCHORARRAY(Health!$C$8),0)),NA())</f>
        <v>0</v>
      </c>
      <c r="S212" s="25">
        <f ca="1">IFERROR(INDEX(Food!$G$8:$G$225,MATCH($C212,_xlfn.ANCHORARRAY(Food!$C$8),0)),NA())</f>
        <v>0</v>
      </c>
      <c r="T212" s="25" t="e">
        <f ca="1">IFERROR(INDEX(Macro!$G$8:$G$225,MATCH($C212,_xlfn.ANCHORARRAY(Macro!$C$8),0)),NA())</f>
        <v>#N/A</v>
      </c>
      <c r="U212" s="25">
        <f ca="1">IFERROR(INDEX(Socioeconomic!$G$8:$G$225,MATCH($C212,_xlfn.ANCHORARRAY(Socioeconomic!$C$8),0)),NA())</f>
        <v>0</v>
      </c>
      <c r="V212" s="25">
        <f ca="1">IFERROR(INDEX('Natural Hazard'!$G$8:$G$225,MATCH($C212,_xlfn.ANCHORARRAY('Natural Hazard'!$C$8),0)),NA())</f>
        <v>6.1913918736689002</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6.71428571428571</v>
      </c>
      <c r="AC212" s="25">
        <f ca="1">IFERROR(INDEX('Natural Hazard'!$H$8:$H$225,MATCH($C212,_xlfn.ANCHORARRAY('Natural Hazard'!$C$8),0)),NA())</f>
        <v>3.8333333333333299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10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0.78333333333333299</v>
      </c>
    </row>
    <row r="213" spans="2:40" x14ac:dyDescent="0.2">
      <c r="B213" s="28" t="s">
        <v>761</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2</v>
      </c>
      <c r="H213" s="23">
        <f t="shared" ca="1" si="18"/>
        <v>2</v>
      </c>
      <c r="I213" s="116" t="str">
        <f t="shared" si="19"/>
        <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1</v>
      </c>
      <c r="N213" s="23">
        <f t="shared" ca="1" si="22"/>
        <v>1</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8.3245060722813822</v>
      </c>
      <c r="U213" s="25">
        <f ca="1">IFERROR(INDEX(Socioeconomic!$G$8:$G$225,MATCH($C213,_xlfn.ANCHORARRAY(Socioeconomic!$C$8),0)),NA())</f>
        <v>0</v>
      </c>
      <c r="V213" s="25">
        <f ca="1">IFERROR(INDEX('Natural Hazard'!$G$8:$G$225,MATCH($C213,_xlfn.ANCHORARRAY('Natural Hazard'!$C$8),0)),NA())</f>
        <v>9.0369611411506359</v>
      </c>
      <c r="W213" s="25">
        <f ca="1">IFERROR(INDEX(Conflict!$G$8:$G$225,MATCH($C213,_xlfn.ANCHORARRAY(Conflict!$C$8),0)),NA())</f>
        <v>0</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5.8571428571428497</v>
      </c>
      <c r="AC213" s="25">
        <f ca="1">IFERROR(INDEX('Natural Hazard'!$H$8:$H$225,MATCH($C213,_xlfn.ANCHORARRAY('Natural Hazard'!$C$8),0)),NA())</f>
        <v>8.1666666666666607</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6.9297401347449599</v>
      </c>
      <c r="AI213" s="25" t="e">
        <f ca="1">IFERROR(INDEX(Socioeconomic!$I$8:$I$225,MATCH($C213,_xlfn.ANCHORARRAY(Socioeconomic!$C$8),0)),NA())</f>
        <v>#N/A</v>
      </c>
      <c r="AJ213" s="25">
        <f ca="1">IFERROR(INDEX('Natural Hazard'!$I$8:$I$225,MATCH($C213,_xlfn.ANCHORARRAY('Natural Hazard'!$C$8),0)),NA())</f>
        <v>10</v>
      </c>
      <c r="AK213" s="25">
        <f ca="1">IFERROR(INDEX(Conflict!$I$8:$I$225,MATCH($C213,_xlfn.ANCHORARRAY(Conflict!$C$8),0)),NA())</f>
        <v>0</v>
      </c>
      <c r="AL213" s="49"/>
      <c r="AM213" s="25">
        <f>IFERROR(INDEX('Data Reliability'!$G$6:$G$409,MATCH($C213,'Data Reliability'!$E$6:$E$409,0)),NA())</f>
        <v>8.3333333333333301E-2</v>
      </c>
      <c r="AN213" s="25">
        <f>IFERROR(INDEX('Data Reliability'!$H$6:$H$409,MATCH($C213,'Data Reliability'!$E$6:$E$409,0)),NA())</f>
        <v>0.56666666666666698</v>
      </c>
    </row>
    <row r="214" spans="2:40" x14ac:dyDescent="0.2">
      <c r="B214" s="28" t="s">
        <v>762</v>
      </c>
      <c r="C214" s="28" t="s">
        <v>719</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0</v>
      </c>
      <c r="H214" s="23">
        <f t="shared" ca="1" si="18"/>
        <v>0</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0</v>
      </c>
      <c r="N214" s="23">
        <f t="shared" ca="1" si="22"/>
        <v>0</v>
      </c>
      <c r="O214" s="116" t="str">
        <f t="shared" si="23"/>
        <v>!!</v>
      </c>
      <c r="P214" s="24"/>
      <c r="Q214" s="49"/>
      <c r="R214" s="25">
        <f ca="1">IFERROR(INDEX(Health!$G$8:$G$225,MATCH($C214,_xlfn.ANCHORARRAY(Health!$C$8),0)),NA())</f>
        <v>0</v>
      </c>
      <c r="S214" s="25" t="e">
        <f ca="1">IFERROR(INDEX(Food!$G$8:$G$225,MATCH($C214,_xlfn.ANCHORARRAY(Food!$C$8),0)),NA())</f>
        <v>#N/A</v>
      </c>
      <c r="T214" s="25" t="e">
        <f ca="1">IFERROR(INDEX(Macro!$G$8:$G$225,MATCH($C214,_xlfn.ANCHORARRAY(Macro!$C$8),0)),NA())</f>
        <v>#N/A</v>
      </c>
      <c r="U214" s="25" t="e">
        <f ca="1">IFERROR(INDEX(Socioeconomic!$G$8:$G$225,MATCH($C214,_xlfn.ANCHORARRAY(Socioeconomic!$C$8),0)),NA())</f>
        <v>#N/A</v>
      </c>
      <c r="V214" s="25">
        <f ca="1">IFERROR(INDEX('Natural Hazard'!$G$8:$G$225,MATCH($C214,_xlfn.ANCHORARRAY('Natural Hazard'!$C$8),0)),NA())</f>
        <v>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f ca="1">IFERROR(INDEX(Conflict!$H$8:$H$225,MATCH($C214,_xlfn.ANCHORARRAY(Conflict!$C$8),0)),NA())</f>
        <v>0</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0</v>
      </c>
      <c r="AK214" s="25">
        <f ca="1">IFERROR(INDEX(Conflict!$I$8:$I$225,MATCH($C214,_xlfn.ANCHORARRAY(Conflict!$C$8),0)),NA())</f>
        <v>0</v>
      </c>
      <c r="AL214" s="49"/>
      <c r="AM214" s="25">
        <f>IFERROR(INDEX('Data Reliability'!$G$6:$G$409,MATCH($C214,'Data Reliability'!$E$6:$E$409,0)),NA())</f>
        <v>0.91666666666666696</v>
      </c>
      <c r="AN214" s="25">
        <f>IFERROR(INDEX('Data Reliability'!$H$6:$H$409,MATCH($C214,'Data Reliability'!$E$6:$E$409,0)),NA())</f>
        <v>0.78333333333333299</v>
      </c>
    </row>
    <row r="215" spans="2:40" x14ac:dyDescent="0.2">
      <c r="B215" s="28" t="s">
        <v>763</v>
      </c>
      <c r="C215" s="28" t="s">
        <v>720</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0</v>
      </c>
      <c r="H215" s="23">
        <f t="shared" ca="1" si="18"/>
        <v>0</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0</v>
      </c>
      <c r="N215" s="23">
        <f t="shared" ca="1" si="22"/>
        <v>0</v>
      </c>
      <c r="O215" s="116" t="str">
        <f t="shared" si="23"/>
        <v>!!</v>
      </c>
      <c r="P215" s="24"/>
      <c r="Q215" s="49"/>
      <c r="R215" s="25">
        <f ca="1">IFERROR(INDEX(Health!$G$8:$G$225,MATCH($C215,_xlfn.ANCHORARRAY(Health!$C$8),0)),NA())</f>
        <v>0</v>
      </c>
      <c r="S215" s="25" t="e">
        <f ca="1">IFERROR(INDEX(Food!$G$8:$G$225,MATCH($C215,_xlfn.ANCHORARRAY(Food!$C$8),0)),NA())</f>
        <v>#N/A</v>
      </c>
      <c r="T215" s="25" t="e">
        <f ca="1">IFERROR(INDEX(Macro!$G$8:$G$225,MATCH($C215,_xlfn.ANCHORARRAY(Macro!$C$8),0)),NA())</f>
        <v>#N/A</v>
      </c>
      <c r="U215" s="25" t="e">
        <f ca="1">IFERROR(INDEX(Socioeconomic!$G$8:$G$225,MATCH($C215,_xlfn.ANCHORARRAY(Socioeconomic!$C$8),0)),NA())</f>
        <v>#N/A</v>
      </c>
      <c r="V215" s="25">
        <f ca="1">IFERROR(INDEX('Natural Hazard'!$G$8:$G$225,MATCH($C215,_xlfn.ANCHORARRAY('Natural Hazard'!$C$8),0)),NA())</f>
        <v>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f ca="1">IFERROR(INDEX(Conflict!$H$8:$H$225,MATCH($C215,_xlfn.ANCHORARRAY(Conflict!$C$8),0)),NA())</f>
        <v>0</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0</v>
      </c>
      <c r="AK215" s="25">
        <f ca="1">IFERROR(INDEX(Conflict!$I$8:$I$225,MATCH($C215,_xlfn.ANCHORARRAY(Conflict!$C$8),0)),NA())</f>
        <v>0</v>
      </c>
      <c r="AL215" s="49"/>
      <c r="AM215" s="25">
        <f>IFERROR(INDEX('Data Reliability'!$G$6:$G$409,MATCH($C215,'Data Reliability'!$E$6:$E$409,0)),NA())</f>
        <v>0.91666666666666696</v>
      </c>
      <c r="AN215" s="25">
        <f>IFERROR(INDEX('Data Reliability'!$H$6:$H$409,MATCH($C215,'Data Reliability'!$E$6:$E$409,0)),NA())</f>
        <v>0.81666666666666698</v>
      </c>
    </row>
    <row r="216" spans="2:40" x14ac:dyDescent="0.2">
      <c r="B216" s="28" t="s">
        <v>534</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0.5</v>
      </c>
      <c r="H216" s="23">
        <f t="shared" ca="1" si="18"/>
        <v>0.5</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1.5</v>
      </c>
      <c r="K216" s="23">
        <f t="shared" ca="1" si="20"/>
        <v>1.5</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1</v>
      </c>
      <c r="N216" s="23">
        <f t="shared" ca="1" si="22"/>
        <v>1</v>
      </c>
      <c r="O216" s="116" t="str">
        <f t="shared" si="23"/>
        <v>!</v>
      </c>
      <c r="P216" s="24"/>
      <c r="Q216" s="49"/>
      <c r="R216" s="25">
        <f ca="1">IFERROR(INDEX(Health!$G$8:$G$225,MATCH($C216,_xlfn.ANCHORARRAY(Health!$C$8),0)),NA())</f>
        <v>0</v>
      </c>
      <c r="S216" s="25">
        <f ca="1">IFERROR(INDEX(Food!$G$8:$G$225,MATCH($C216,_xlfn.ANCHORARRAY(Food!$C$8),0)),NA())</f>
        <v>0</v>
      </c>
      <c r="T216" s="25">
        <f ca="1">IFERROR(INDEX(Macro!$G$8:$G$225,MATCH($C216,_xlfn.ANCHORARRAY(Macro!$C$8),0)),NA())</f>
        <v>6.9</v>
      </c>
      <c r="U216" s="25">
        <f ca="1">IFERROR(INDEX(Socioeconomic!$G$8:$G$225,MATCH($C216,_xlfn.ANCHORARRAY(Socioeconomic!$C$8),0)),NA())</f>
        <v>0</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7</v>
      </c>
      <c r="AB216" s="25">
        <f ca="1">IFERROR(INDEX(Socioeconomic!$H$8:$H$225,MATCH($C216,_xlfn.ANCHORARRAY(Socioeconomic!$C$8),0)),NA())</f>
        <v>4</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0</v>
      </c>
      <c r="AG216" s="25" t="e">
        <f ca="1">IFERROR(INDEX(Food!$I$8:$I$225,MATCH($C216,_xlfn.ANCHORARRAY(Food!$C$8),0)),NA())</f>
        <v>#N/A</v>
      </c>
      <c r="AH216" s="25">
        <f ca="1">IFERROR(INDEX(Macro!$I$8:$I$225,MATCH($C216,_xlfn.ANCHORARRAY(Macro!$C$8),0)),NA())</f>
        <v>7</v>
      </c>
      <c r="AI216" s="25">
        <f ca="1">IFERROR(INDEX(Socioeconomic!$I$8:$I$225,MATCH($C216,_xlfn.ANCHORARRAY(Socioeconomic!$C$8),0)),NA())</f>
        <v>0</v>
      </c>
      <c r="AJ216" s="25">
        <f ca="1">IFERROR(INDEX('Natural Hazard'!$I$8:$I$225,MATCH($C216,_xlfn.ANCHORARRAY('Natural Hazard'!$C$8),0)),NA())</f>
        <v>0</v>
      </c>
      <c r="AK216" s="25">
        <f ca="1">IFERROR(INDEX(Conflict!$I$8:$I$225,MATCH($C216,_xlfn.ANCHORARRAY(Conflict!$C$8),0)),NA())</f>
        <v>7</v>
      </c>
      <c r="AL216" s="49"/>
      <c r="AM216" s="25">
        <f>IFERROR(INDEX('Data Reliability'!$G$6:$G$409,MATCH($C216,'Data Reliability'!$E$6:$E$409,0)),NA())</f>
        <v>0</v>
      </c>
      <c r="AN216" s="25">
        <f>IFERROR(INDEX('Data Reliability'!$H$6:$H$409,MATCH($C216,'Data Reliability'!$E$6:$E$409,0)),NA())</f>
        <v>0.46666666666666701</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1</v>
      </c>
      <c r="H217" s="23">
        <f t="shared" ca="1" si="18"/>
        <v>1</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1.5</v>
      </c>
      <c r="K217" s="23">
        <f t="shared" ca="1" si="20"/>
        <v>1.5</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1</v>
      </c>
      <c r="N217" s="23">
        <f t="shared" ca="1" si="22"/>
        <v>1</v>
      </c>
      <c r="O217" s="116" t="str">
        <f t="shared" si="23"/>
        <v>!!</v>
      </c>
      <c r="P217" s="24"/>
      <c r="Q217" s="49"/>
      <c r="R217" s="25">
        <f ca="1">IFERROR(INDEX(Health!$G$8:$G$225,MATCH($C217,_xlfn.ANCHORARRAY(Health!$C$8),0)),NA())</f>
        <v>0</v>
      </c>
      <c r="S217" s="25">
        <f ca="1">IFERROR(INDEX(Food!$G$8:$G$225,MATCH($C217,_xlfn.ANCHORARRAY(Food!$C$8),0)),NA())</f>
        <v>0</v>
      </c>
      <c r="T217" s="25" t="e">
        <f ca="1">IFERROR(INDEX(Macro!$G$8:$G$225,MATCH($C217,_xlfn.ANCHORARRAY(Macro!$C$8),0)),NA())</f>
        <v>#N/A</v>
      </c>
      <c r="U217" s="25">
        <f ca="1">IFERROR(INDEX(Socioeconomic!$G$8:$G$225,MATCH($C217,_xlfn.ANCHORARRAY(Socioeconomic!$C$8),0)),NA())</f>
        <v>0</v>
      </c>
      <c r="V217" s="25">
        <f ca="1">IFERROR(INDEX('Natural Hazard'!$G$8:$G$225,MATCH($C217,_xlfn.ANCHORARRAY('Natural Hazard'!$C$8),0)),NA())</f>
        <v>8.1649658092772555</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7.5714285714285703</v>
      </c>
      <c r="AC217" s="25">
        <f ca="1">IFERROR(INDEX('Natural Hazard'!$H$8:$H$225,MATCH($C217,_xlfn.ANCHORARRAY('Natural Hazard'!$C$8),0)),NA())</f>
        <v>6.6666666666666599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10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0.75</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v>
      </c>
      <c r="H218" s="23">
        <f t="shared" ca="1" si="18"/>
        <v>0</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0</v>
      </c>
      <c r="N218" s="23">
        <f t="shared" ca="1" si="22"/>
        <v>0</v>
      </c>
      <c r="O218" s="116" t="str">
        <f t="shared" si="23"/>
        <v>!!</v>
      </c>
      <c r="P218" s="24"/>
      <c r="Q218" s="49"/>
      <c r="R218" s="25">
        <f ca="1">IFERROR(INDEX(Health!$G$8:$G$225,MATCH($C218,_xlfn.ANCHORARRAY(Health!$C$8),0)),NA())</f>
        <v>0</v>
      </c>
      <c r="S218" s="25">
        <f ca="1">IFERROR(INDEX(Food!$G$8:$G$225,MATCH($C218,_xlfn.ANCHORARRAY(Food!$C$8),0)),NA())</f>
        <v>0</v>
      </c>
      <c r="T218" s="25" t="e">
        <f ca="1">IFERROR(INDEX(Macro!$G$8:$G$225,MATCH($C218,_xlfn.ANCHORARRAY(Macro!$C$8),0)),NA())</f>
        <v>#N/A</v>
      </c>
      <c r="U218" s="25">
        <f ca="1">IFERROR(INDEX(Socioeconomic!$G$8:$G$225,MATCH($C218,_xlfn.ANCHORARRAY(Socioeconomic!$C$8),0)),NA())</f>
        <v>0</v>
      </c>
      <c r="V218" s="25">
        <f ca="1">IFERROR(INDEX('Natural Hazard'!$G$8:$G$225,MATCH($C218,_xlfn.ANCHORARRAY('Natural Hazard'!$C$8),0)),NA())</f>
        <v>0</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8.1428571428571406</v>
      </c>
      <c r="AC218" s="25">
        <f ca="1">IFERROR(INDEX('Natural Hazard'!$H$8:$H$225,MATCH($C218,_xlfn.ANCHORARRAY('Natural Hazard'!$C$8),0)),NA())</f>
        <v>3.6666666666666599</v>
      </c>
      <c r="AD218" s="25">
        <f ca="1">IFERROR(INDEX(Conflict!$H$8:$H$225,MATCH($C218,_xlfn.ANCHORARRAY(Conflict!$C$8),0)),NA())</f>
        <v>0.73205150820250398</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0.78333333333333299</v>
      </c>
    </row>
    <row r="219" spans="2:40" x14ac:dyDescent="0.2">
      <c r="B219" s="28" t="s">
        <v>764</v>
      </c>
      <c r="C219" s="28" t="s">
        <v>721</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1</v>
      </c>
      <c r="H219" s="23">
        <f t="shared" ca="1" si="18"/>
        <v>1</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0</v>
      </c>
      <c r="N219" s="23">
        <f t="shared" ca="1" si="22"/>
        <v>0</v>
      </c>
      <c r="O219" s="116" t="str">
        <f t="shared" si="23"/>
        <v>!!</v>
      </c>
      <c r="P219" s="24"/>
      <c r="Q219" s="49"/>
      <c r="R219" s="25">
        <f ca="1">IFERROR(INDEX(Health!$G$8:$G$225,MATCH($C219,_xlfn.ANCHORARRAY(Health!$C$8),0)),NA())</f>
        <v>0</v>
      </c>
      <c r="S219" s="25" t="e">
        <f ca="1">IFERROR(INDEX(Food!$G$8:$G$225,MATCH($C219,_xlfn.ANCHORARRAY(Food!$C$8),0)),NA())</f>
        <v>#N/A</v>
      </c>
      <c r="T219" s="25">
        <f ca="1">IFERROR(INDEX(Macro!$G$8:$G$225,MATCH($C219,_xlfn.ANCHORARRAY(Macro!$C$8),0)),NA())</f>
        <v>5.7566661225440443</v>
      </c>
      <c r="U219" s="25" t="e">
        <f ca="1">IFERROR(INDEX(Socioeconomic!$G$8:$G$225,MATCH($C219,_xlfn.ANCHORARRAY(Socioeconomic!$C$8),0)),NA())</f>
        <v>#N/A</v>
      </c>
      <c r="V219" s="25">
        <f ca="1">IFERROR(INDEX('Natural Hazard'!$G$8:$G$225,MATCH($C219,_xlfn.ANCHORARRAY('Natural Hazard'!$C$8),0)),NA())</f>
        <v>0</v>
      </c>
      <c r="W219" s="25">
        <f ca="1">IFERROR(INDEX(Conflict!$G$8:$G$225,MATCH($C219,_xlfn.ANCHORARRAY(Conflict!$C$8),0)),NA())</f>
        <v>5.9761430466719503</v>
      </c>
      <c r="X219" s="50"/>
      <c r="Y219" s="25" t="e">
        <f ca="1">IFERROR(INDEX(Health!$H$8:$H$225,MATCH($C219,_xlfn.ANCHORARRAY(Health!$C$8),0)),NA())</f>
        <v>#N/A</v>
      </c>
      <c r="Z219" s="25" t="e">
        <f ca="1">IFERROR(INDEX(Food!$H$8:$H$225,MATCH($C219,_xlfn.ANCHORARRAY(Food!$C$8),0)),NA())</f>
        <v>#N/A</v>
      </c>
      <c r="AA219" s="25">
        <f ca="1">IFERROR(INDEX(Macro!$H$8:$H$225,MATCH($C219,_xlfn.ANCHORARRAY(Macro!$C$8),0)),NA())</f>
        <v>5.1390498261877102</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6.4485081809432199</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3.5714285714285499</v>
      </c>
      <c r="AL219" s="49"/>
      <c r="AM219" s="25">
        <f>IFERROR(INDEX('Data Reliability'!$G$6:$G$409,MATCH($C219,'Data Reliability'!$E$6:$E$409,0)),NA())</f>
        <v>0.83333333333333304</v>
      </c>
      <c r="AN219" s="25">
        <f>IFERROR(INDEX('Data Reliability'!$H$6:$H$409,MATCH($C219,'Data Reliability'!$E$6:$E$409,0)),NA())</f>
        <v>0.7</v>
      </c>
    </row>
    <row r="220" spans="2:40" x14ac:dyDescent="0.2">
      <c r="B220" s="28" t="s">
        <v>765</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2</v>
      </c>
      <c r="H220" s="23">
        <f t="shared" ca="1" si="18"/>
        <v>2</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v>
      </c>
      <c r="N220" s="23">
        <f t="shared" ca="1" si="22"/>
        <v>1</v>
      </c>
      <c r="O220" s="116" t="str">
        <f t="shared" si="23"/>
        <v>!</v>
      </c>
      <c r="P220" s="24"/>
      <c r="Q220" s="49"/>
      <c r="R220" s="25">
        <f ca="1">IFERROR(INDEX(Health!$G$8:$G$225,MATCH($C220,_xlfn.ANCHORARRAY(Health!$C$8),0)),NA())</f>
        <v>0</v>
      </c>
      <c r="S220" s="25">
        <f ca="1">IFERROR(INDEX(Food!$G$8:$G$225,MATCH($C220,_xlfn.ANCHORARRAY(Food!$C$8),0)),NA())</f>
        <v>8.9442719099991592</v>
      </c>
      <c r="T220" s="25">
        <f ca="1">IFERROR(INDEX(Macro!$G$8:$G$225,MATCH($C220,_xlfn.ANCHORARRAY(Macro!$C$8),0)),NA())</f>
        <v>0</v>
      </c>
      <c r="U220" s="25">
        <f ca="1">IFERROR(INDEX(Socioeconomic!$G$8:$G$225,MATCH($C220,_xlfn.ANCHORARRAY(Socioeconomic!$C$8),0)),NA())</f>
        <v>0</v>
      </c>
      <c r="V220" s="25">
        <f ca="1">IFERROR(INDEX('Natural Hazard'!$G$8:$G$225,MATCH($C220,_xlfn.ANCHORARRAY('Natural Hazard'!$C$8),0)),NA())</f>
        <v>0</v>
      </c>
      <c r="W220" s="25">
        <f ca="1">IFERROR(INDEX(Conflict!$G$8:$G$225,MATCH($C220,_xlfn.ANCHORARRAY(Conflict!$C$8),0)),NA())</f>
        <v>8.4515425472851575</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5.5</v>
      </c>
      <c r="AD220" s="25">
        <f ca="1">IFERROR(INDEX(Conflict!$H$8:$H$225,MATCH($C220,_xlfn.ANCHORARRAY(Conflict!$C$8),0)),NA())</f>
        <v>10</v>
      </c>
      <c r="AE220" s="50"/>
      <c r="AF220" s="25">
        <f ca="1">IFERROR(INDEX(Health!$I$8:$I$225,MATCH($C220,_xlfn.ANCHORARRAY(Health!$C$8),0)),NA())</f>
        <v>0</v>
      </c>
      <c r="AG220" s="25">
        <f ca="1">IFERROR(INDEX(Food!$I$8:$I$225,MATCH($C220,_xlfn.ANCHORARRAY(Food!$C$8),0)),NA())</f>
        <v>8</v>
      </c>
      <c r="AH220" s="25">
        <f ca="1">IFERROR(INDEX(Macro!$I$8:$I$225,MATCH($C220,_xlfn.ANCHORARRAY(Macro!$C$8),0)),NA())</f>
        <v>0</v>
      </c>
      <c r="AI220" s="25" t="e">
        <f ca="1">IFERROR(INDEX(Socioeconomic!$I$8:$I$225,MATCH($C220,_xlfn.ANCHORARRAY(Socioeconomic!$C$8),0)),NA())</f>
        <v>#N/A</v>
      </c>
      <c r="AJ220" s="25">
        <f ca="1">IFERROR(INDEX('Natural Hazard'!$I$8:$I$225,MATCH($C220,_xlfn.ANCHORARRAY('Natural Hazard'!$C$8),0)),NA())</f>
        <v>0</v>
      </c>
      <c r="AK220" s="25">
        <f ca="1">IFERROR(INDEX(Conflict!$I$8:$I$225,MATCH($C220,_xlfn.ANCHORARRAY(Conflict!$C$8),0)),NA())</f>
        <v>7.1428571428571299</v>
      </c>
      <c r="AL220" s="49"/>
      <c r="AM220" s="25">
        <f>IFERROR(INDEX('Data Reliability'!$G$6:$G$409,MATCH($C220,'Data Reliability'!$E$6:$E$409,0)),NA())</f>
        <v>8.3333333333333301E-2</v>
      </c>
      <c r="AN220" s="25">
        <f>IFERROR(INDEX('Data Reliability'!$H$6:$H$409,MATCH($C220,'Data Reliability'!$E$6:$E$409,0)),NA())</f>
        <v>0.45555555555555599</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2.5</v>
      </c>
      <c r="H221" s="23">
        <f t="shared" ca="1" si="18"/>
        <v>2.5</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0.5</v>
      </c>
      <c r="K221" s="23">
        <f t="shared" ca="1" si="20"/>
        <v>0.5</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2.5</v>
      </c>
      <c r="N221" s="23">
        <f t="shared" ca="1" si="22"/>
        <v>2.5</v>
      </c>
      <c r="O221" s="116" t="str">
        <f t="shared" si="23"/>
        <v>!</v>
      </c>
      <c r="P221" s="24"/>
      <c r="Q221" s="49"/>
      <c r="R221" s="25">
        <f ca="1">IFERROR(INDEX(Health!$G$8:$G$225,MATCH($C221,_xlfn.ANCHORARRAY(Health!$C$8),0)),NA())</f>
        <v>0</v>
      </c>
      <c r="S221" s="25">
        <f ca="1">IFERROR(INDEX(Food!$G$8:$G$225,MATCH($C221,_xlfn.ANCHORARRAY(Food!$C$8),0)),NA())</f>
        <v>0</v>
      </c>
      <c r="T221" s="25">
        <f ca="1">IFERROR(INDEX(Macro!$G$8:$G$225,MATCH($C221,_xlfn.ANCHORARRAY(Macro!$C$8),0)),NA())</f>
        <v>6.9</v>
      </c>
      <c r="U221" s="25">
        <f ca="1">IFERROR(INDEX(Socioeconomic!$G$8:$G$225,MATCH($C221,_xlfn.ANCHORARRAY(Socioeconomic!$C$8),0)),NA())</f>
        <v>7.745966692414834</v>
      </c>
      <c r="V221" s="25">
        <f ca="1">IFERROR(INDEX('Natural Hazard'!$G$8:$G$225,MATCH($C221,_xlfn.ANCHORARRAY('Natural Hazard'!$C$8),0)),NA())</f>
        <v>7.3029674334022125</v>
      </c>
      <c r="W221" s="25">
        <f ca="1">IFERROR(INDEX(Conflict!$G$8:$G$225,MATCH($C221,_xlfn.ANCHORARRAY(Conflict!$C$8),0)),NA())</f>
        <v>1.0661123980350464</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7</v>
      </c>
      <c r="AB221" s="25">
        <f ca="1">IFERROR(INDEX(Socioeconomic!$H$8:$H$225,MATCH($C221,_xlfn.ANCHORARRAY(Socioeconomic!$C$8),0)),NA())</f>
        <v>6</v>
      </c>
      <c r="AC221" s="25">
        <f ca="1">IFERROR(INDEX('Natural Hazard'!$H$8:$H$225,MATCH($C221,_xlfn.ANCHORARRAY('Natural Hazard'!$C$8),0)),NA())</f>
        <v>5.3333333333333304</v>
      </c>
      <c r="AD221" s="25">
        <f ca="1">IFERROR(INDEX(Conflict!$H$8:$H$225,MATCH($C221,_xlfn.ANCHORARRAY(Conflict!$C$8),0)),NA())</f>
        <v>2.2534838595872202</v>
      </c>
      <c r="AE221" s="50"/>
      <c r="AF221" s="25">
        <f ca="1">IFERROR(INDEX(Health!$I$8:$I$225,MATCH($C221,_xlfn.ANCHORARRAY(Health!$C$8),0)),NA())</f>
        <v>0</v>
      </c>
      <c r="AG221" s="25" t="e">
        <f ca="1">IFERROR(INDEX(Food!$I$8:$I$225,MATCH($C221,_xlfn.ANCHORARRAY(Food!$C$8),0)),NA())</f>
        <v>#N/A</v>
      </c>
      <c r="AH221" s="25">
        <f ca="1">IFERROR(INDEX(Macro!$I$8:$I$225,MATCH($C221,_xlfn.ANCHORARRAY(Macro!$C$8),0)),NA())</f>
        <v>7</v>
      </c>
      <c r="AI221" s="25">
        <f ca="1">IFERROR(INDEX(Socioeconomic!$I$8:$I$225,MATCH($C221,_xlfn.ANCHORARRAY(Socioeconomic!$C$8),0)),NA())</f>
        <v>10</v>
      </c>
      <c r="AJ221" s="25">
        <f ca="1">IFERROR(INDEX('Natural Hazard'!$I$8:$I$225,MATCH($C221,_xlfn.ANCHORARRAY('Natural Hazard'!$C$8),0)),NA())</f>
        <v>10</v>
      </c>
      <c r="AK221" s="25">
        <f ca="1">IFERROR(INDEX(Conflict!$I$8:$I$225,MATCH($C221,_xlfn.ANCHORARRAY(Conflict!$C$8),0)),NA())</f>
        <v>0.50437265854312896</v>
      </c>
      <c r="AL221" s="49"/>
      <c r="AM221" s="25">
        <f>IFERROR(INDEX('Data Reliability'!$G$6:$G$409,MATCH($C221,'Data Reliability'!$E$6:$E$409,0)),NA())</f>
        <v>0</v>
      </c>
      <c r="AN221" s="25">
        <f>IFERROR(INDEX('Data Reliability'!$H$6:$H$409,MATCH($C221,'Data Reliability'!$E$6:$E$409,0)),NA())</f>
        <v>0.4</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2.5</v>
      </c>
      <c r="H222" s="23">
        <f t="shared" ca="1" si="18"/>
        <v>2.5</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3</v>
      </c>
      <c r="K222" s="23">
        <f t="shared" ca="1" si="20"/>
        <v>3</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2.5</v>
      </c>
      <c r="N222" s="23">
        <f t="shared" ca="1" si="22"/>
        <v>2.5</v>
      </c>
      <c r="O222" s="116" t="str">
        <f t="shared" si="23"/>
        <v>!</v>
      </c>
      <c r="P222" s="24"/>
      <c r="Q222" s="49"/>
      <c r="R222" s="25">
        <f ca="1">IFERROR(INDEX(Health!$G$8:$G$225,MATCH($C222,_xlfn.ANCHORARRAY(Health!$C$8),0)),NA())</f>
        <v>7.6904393335398673</v>
      </c>
      <c r="S222" s="25">
        <f ca="1">IFERROR(INDEX(Food!$G$8:$G$225,MATCH($C222,_xlfn.ANCHORARRAY(Food!$C$8),0)),NA())</f>
        <v>0</v>
      </c>
      <c r="T222" s="25">
        <f ca="1">IFERROR(INDEX(Macro!$G$8:$G$225,MATCH($C222,_xlfn.ANCHORARRAY(Macro!$C$8),0)),NA())</f>
        <v>10</v>
      </c>
      <c r="U222" s="25">
        <f ca="1">IFERROR(INDEX(Socioeconomic!$G$8:$G$225,MATCH($C222,_xlfn.ANCHORARRAY(Socioeconomic!$C$8),0)),NA())</f>
        <v>0</v>
      </c>
      <c r="V222" s="25">
        <f ca="1">IFERROR(INDEX('Natural Hazard'!$G$8:$G$225,MATCH($C222,_xlfn.ANCHORARRAY('Natural Hazard'!$C$8),0)),NA())</f>
        <v>5.9160797830996161</v>
      </c>
      <c r="W222" s="25">
        <f ca="1">IFERROR(INDEX(Conflict!$G$8:$G$225,MATCH($C222,_xlfn.ANCHORARRAY(Conflict!$C$8),0)),NA())</f>
        <v>0</v>
      </c>
      <c r="X222" s="50"/>
      <c r="Y222" s="25">
        <f ca="1">IFERROR(INDEX(Health!$H$8:$H$225,MATCH($C222,_xlfn.ANCHORARRAY(Health!$C$8),0)),NA())</f>
        <v>8.4489795918367303</v>
      </c>
      <c r="Z222" s="25">
        <f ca="1">IFERROR(INDEX(Food!$H$8:$H$225,MATCH($C222,_xlfn.ANCHORARRAY(Food!$C$8),0)),NA())</f>
        <v>10</v>
      </c>
      <c r="AA222" s="25">
        <f ca="1">IFERROR(INDEX(Macro!$H$8:$H$225,MATCH($C222,_xlfn.ANCHORARRAY(Macro!$C$8),0)),NA())</f>
        <v>10</v>
      </c>
      <c r="AB222" s="25">
        <f ca="1">IFERROR(INDEX(Socioeconomic!$H$8:$H$225,MATCH($C222,_xlfn.ANCHORARRAY(Socioeconomic!$C$8),0)),NA())</f>
        <v>9.1428571428571406</v>
      </c>
      <c r="AC222" s="25">
        <f ca="1">IFERROR(INDEX('Natural Hazard'!$H$8:$H$225,MATCH($C222,_xlfn.ANCHORARRAY('Natural Hazard'!$C$8),0)),NA())</f>
        <v>3.5</v>
      </c>
      <c r="AD222" s="25">
        <f ca="1">IFERROR(INDEX(Conflict!$H$8:$H$225,MATCH($C222,_xlfn.ANCHORARRAY(Conflict!$C$8),0)),NA())</f>
        <v>4.41435879343799</v>
      </c>
      <c r="AE222" s="50"/>
      <c r="AF222" s="25">
        <f ca="1">IFERROR(INDEX(Health!$I$8:$I$225,MATCH($C222,_xlfn.ANCHORARRAY(Health!$C$8),0)),NA())</f>
        <v>7</v>
      </c>
      <c r="AG222" s="25" t="e">
        <f ca="1">IFERROR(INDEX(Food!$I$8:$I$225,MATCH($C222,_xlfn.ANCHORARRAY(Food!$C$8),0)),NA())</f>
        <v>#N/A</v>
      </c>
      <c r="AH222" s="25">
        <f ca="1">IFERROR(INDEX(Macro!$I$8:$I$225,MATCH($C222,_xlfn.ANCHORARRAY(Macro!$C$8),0)),NA())</f>
        <v>10</v>
      </c>
      <c r="AI222" s="25">
        <f ca="1">IFERROR(INDEX(Socioeconomic!$I$8:$I$225,MATCH($C222,_xlfn.ANCHORARRAY(Socioeconomic!$C$8),0)),NA())</f>
        <v>0</v>
      </c>
      <c r="AJ222" s="25">
        <f ca="1">IFERROR(INDEX('Natural Hazard'!$I$8:$I$225,MATCH($C222,_xlfn.ANCHORARRAY('Natural Hazard'!$C$8),0)),NA())</f>
        <v>10</v>
      </c>
      <c r="AK222" s="25">
        <f ca="1">IFERROR(INDEX(Conflict!$I$8:$I$225,MATCH($C222,_xlfn.ANCHORARRAY(Conflict!$C$8),0)),NA())</f>
        <v>0</v>
      </c>
      <c r="AL222" s="49"/>
      <c r="AM222" s="25">
        <f>IFERROR(INDEX('Data Reliability'!$G$6:$G$409,MATCH($C222,'Data Reliability'!$E$6:$E$409,0)),NA())</f>
        <v>0</v>
      </c>
      <c r="AN222" s="25">
        <f>IFERROR(INDEX('Data Reliability'!$H$6:$H$409,MATCH($C222,'Data Reliability'!$E$6:$E$409,0)),NA())</f>
        <v>0.50833333333333297</v>
      </c>
    </row>
    <row r="223" spans="2:40" x14ac:dyDescent="0.2">
      <c r="B223" s="28" t="s">
        <v>361</v>
      </c>
      <c r="C223" s="28" t="s">
        <v>362</v>
      </c>
      <c r="D223" s="28" t="s">
        <v>432</v>
      </c>
      <c r="E223" s="28" t="s">
        <v>535</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4</v>
      </c>
      <c r="H223" s="23">
        <f t="shared" ca="1" si="18"/>
        <v>4</v>
      </c>
      <c r="I223" s="116" t="str">
        <f t="shared" si="19"/>
        <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3.5</v>
      </c>
      <c r="K223" s="23">
        <f t="shared" ca="1" si="20"/>
        <v>3.5</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3</v>
      </c>
      <c r="N223" s="23">
        <f t="shared" ca="1" si="22"/>
        <v>3</v>
      </c>
      <c r="O223" s="116" t="str">
        <f t="shared" si="23"/>
        <v>!</v>
      </c>
      <c r="P223" s="24"/>
      <c r="Q223" s="49"/>
      <c r="R223" s="25">
        <f ca="1">IFERROR(INDEX(Health!$G$8:$G$225,MATCH($C223,_xlfn.ANCHORARRAY(Health!$C$8),0)),NA())</f>
        <v>8.2029646919640768</v>
      </c>
      <c r="S223" s="25">
        <f ca="1">IFERROR(INDEX(Food!$G$8:$G$225,MATCH($C223,_xlfn.ANCHORARRAY(Food!$C$8),0)),NA())</f>
        <v>10</v>
      </c>
      <c r="T223" s="25">
        <f ca="1">IFERROR(INDEX(Macro!$G$8:$G$225,MATCH($C223,_xlfn.ANCHORARRAY(Macro!$C$8),0)),NA())</f>
        <v>8.2664948702485752</v>
      </c>
      <c r="U223" s="25">
        <f ca="1">IFERROR(INDEX(Socioeconomic!$G$8:$G$225,MATCH($C223,_xlfn.ANCHORARRAY(Socioeconomic!$C$8),0)),NA())</f>
        <v>0</v>
      </c>
      <c r="V223" s="25">
        <f ca="1">IFERROR(INDEX('Natural Hazard'!$G$8:$G$225,MATCH($C223,_xlfn.ANCHORARRAY('Natural Hazard'!$C$8),0)),NA())</f>
        <v>6.9522178715380676</v>
      </c>
      <c r="W223" s="25">
        <f ca="1">IFERROR(INDEX(Conflict!$G$8:$G$225,MATCH($C223,_xlfn.ANCHORARRAY(Conflict!$C$8),0)),NA())</f>
        <v>5.9761430466719503</v>
      </c>
      <c r="X223" s="50"/>
      <c r="Y223" s="25">
        <f ca="1">IFERROR(INDEX(Health!$H$8:$H$225,MATCH($C223,_xlfn.ANCHORARRAY(Health!$C$8),0)),NA())</f>
        <v>6.72886297376093</v>
      </c>
      <c r="Z223" s="25">
        <f ca="1">IFERROR(INDEX(Food!$H$8:$H$225,MATCH($C223,_xlfn.ANCHORARRAY(Food!$C$8),0)),NA())</f>
        <v>10</v>
      </c>
      <c r="AA223" s="25">
        <f ca="1">IFERROR(INDEX(Macro!$H$8:$H$225,MATCH($C223,_xlfn.ANCHORARRAY(Macro!$C$8),0)),NA())</f>
        <v>10</v>
      </c>
      <c r="AB223" s="25">
        <f ca="1">IFERROR(INDEX(Socioeconomic!$H$8:$H$225,MATCH($C223,_xlfn.ANCHORARRAY(Socioeconomic!$C$8),0)),NA())</f>
        <v>8.4285714285714199</v>
      </c>
      <c r="AC223" s="25">
        <f ca="1">IFERROR(INDEX('Natural Hazard'!$H$8:$H$225,MATCH($C223,_xlfn.ANCHORARRAY('Natural Hazard'!$C$8),0)),NA())</f>
        <v>4.8333333333333304</v>
      </c>
      <c r="AD223" s="25">
        <f ca="1">IFERROR(INDEX(Conflict!$H$8:$H$225,MATCH($C223,_xlfn.ANCHORARRAY(Conflict!$C$8),0)),NA())</f>
        <v>10</v>
      </c>
      <c r="AE223" s="50"/>
      <c r="AF223" s="25">
        <f ca="1">IFERROR(INDEX(Health!$I$8:$I$225,MATCH($C223,_xlfn.ANCHORARRAY(Health!$C$8),0)),NA())</f>
        <v>10</v>
      </c>
      <c r="AG223" s="25">
        <f ca="1">IFERROR(INDEX(Food!$I$8:$I$225,MATCH($C223,_xlfn.ANCHORARRAY(Food!$C$8),0)),NA())</f>
        <v>10</v>
      </c>
      <c r="AH223" s="25">
        <f ca="1">IFERROR(INDEX(Macro!$I$8:$I$225,MATCH($C223,_xlfn.ANCHORARRAY(Macro!$C$8),0)),NA())</f>
        <v>6.8334937439846</v>
      </c>
      <c r="AI223" s="25">
        <f ca="1">IFERROR(INDEX(Socioeconomic!$I$8:$I$225,MATCH($C223,_xlfn.ANCHORARRAY(Socioeconomic!$C$8),0)),NA())</f>
        <v>0</v>
      </c>
      <c r="AJ223" s="25">
        <f ca="1">IFERROR(INDEX('Natural Hazard'!$I$8:$I$225,MATCH($C223,_xlfn.ANCHORARRAY('Natural Hazard'!$C$8),0)),NA())</f>
        <v>10</v>
      </c>
      <c r="AK223" s="25">
        <f ca="1">IFERROR(INDEX(Conflict!$I$8:$I$225,MATCH($C223,_xlfn.ANCHORARRAY(Conflict!$C$8),0)),NA())</f>
        <v>3.5714285714285499</v>
      </c>
      <c r="AL223" s="49"/>
      <c r="AM223" s="25">
        <f>IFERROR(INDEX('Data Reliability'!$G$6:$G$409,MATCH($C223,'Data Reliability'!$E$6:$E$409,0)),NA())</f>
        <v>0.16666666666666699</v>
      </c>
      <c r="AN223" s="25">
        <f>IFERROR(INDEX('Data Reliability'!$H$6:$H$409,MATCH($C223,'Data Reliability'!$E$6:$E$409,0)),NA())</f>
        <v>0.41944444444444401</v>
      </c>
    </row>
  </sheetData>
  <autoFilter ref="B5:AN223" xr:uid="{B83457C9-F7DA-6C4E-90F1-5D497C3EFA8E}">
    <sortState xmlns:xlrd2="http://schemas.microsoft.com/office/spreadsheetml/2017/richdata2" ref="B6:AN223">
      <sortCondition ref="C5:C223"/>
    </sortState>
  </autoFilter>
  <mergeCells count="12">
    <mergeCell ref="G2:O2"/>
    <mergeCell ref="R2:W2"/>
    <mergeCell ref="Y2:AD2"/>
    <mergeCell ref="AF2:AK2"/>
    <mergeCell ref="AM2:AN2"/>
    <mergeCell ref="R3:W3"/>
    <mergeCell ref="Y3:AD3"/>
    <mergeCell ref="AF3:AK3"/>
    <mergeCell ref="M4:O4"/>
    <mergeCell ref="G4:I4"/>
    <mergeCell ref="J4:L4"/>
    <mergeCell ref="G3:O3"/>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cellIs" dxfId="311" priority="12" stopIfTrue="1" operator="greaterThan">
      <formula>0</formula>
    </cfRule>
    <cfRule type="expression" dxfId="308" priority="1" stopIfTrue="1">
      <formula>R6=""</formula>
    </cfRule>
  </conditionalFormatting>
  <conditionalFormatting sqref="Y6:AD223">
    <cfRule type="expression" dxfId="307" priority="30">
      <formula>Y6=""</formula>
    </cfRule>
    <cfRule type="cellIs" dxfId="306" priority="31" operator="between">
      <formula>0</formula>
      <formula>6.999</formula>
    </cfRule>
    <cfRule type="cellIs" dxfId="305" priority="32" operator="between">
      <formula>7</formula>
      <formula>9.99</formula>
    </cfRule>
    <cfRule type="expression" dxfId="304"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303" priority="16" stopIfTrue="1">
      <formula>AF6=""</formula>
    </cfRule>
    <cfRule type="expression" dxfId="302" priority="24">
      <formula>AF6=10</formula>
    </cfRule>
    <cfRule type="cellIs" dxfId="301" priority="23" stopIfTrue="1" operator="between">
      <formula>7</formula>
      <formula>9.99</formula>
    </cfRule>
    <cfRule type="cellIs" dxfId="300" priority="22" stopIfTrue="1" operator="between">
      <formula>0</formula>
      <formula>6.999</formula>
    </cfRule>
  </conditionalFormatting>
  <conditionalFormatting sqref="AM6:AN223">
    <cfRule type="cellIs" dxfId="299" priority="29" operator="between">
      <formula>0.666666666666667</formula>
      <formula>1</formula>
    </cfRule>
    <cfRule type="cellIs" dxfId="298" priority="28" operator="between">
      <formula>0.333333333333333</formula>
      <formula>0.665</formula>
    </cfRule>
    <cfRule type="cellIs" dxfId="297" priority="27" operator="between">
      <formula>0</formula>
      <formula>0.332</formula>
    </cfRule>
    <cfRule type="expression" dxfId="296" priority="26">
      <formula>AM6=""</formula>
    </cfRule>
  </conditionalFormatting>
  <conditionalFormatting sqref="AZ6:AZ215">
    <cfRule type="expression" dxfId="295"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1" stopIfTrue="1" operator="greaterThanOrEqual" id="{899B87BF-B149-CD4B-90DF-8D942DCC3A97}">
            <xm:f>Parameters!$D$38</xm:f>
            <x14:dxf>
              <font>
                <sz val="12"/>
                <color theme="1"/>
                <name val="Arial (Body)"/>
              </font>
              <fill>
                <patternFill patternType="solid">
                  <bgColor rgb="FFEE9F8F"/>
                </patternFill>
              </fill>
            </x14:dxf>
          </x14:cfRule>
          <x14:cfRule type="cellIs" priority="10" stopIfTrue="1" operator="greaterThanOrEqual" id="{D3214AC0-5C6E-3B45-9203-A71F207865AE}">
            <xm:f>Parameters!$D$37</xm:f>
            <x14:dxf>
              <font>
                <sz val="12"/>
                <color rgb="FF9C0006"/>
                <name val="Arial"/>
              </font>
              <fill>
                <patternFill patternType="solid">
                  <bgColor rgb="FFE3593A"/>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80.57031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Dictionary'!$I$8:$I$39,MATCH(M7,'Data Dictionary'!$K$8:$K$39,0)),"")</f>
        <v>1</v>
      </c>
      <c r="N4" s="180">
        <f>IFERROR(INDEX('Data Dictionary'!$I$8:$I$39,MATCH(N7,'Data Dictionary'!$K$8:$K$39,0)),"")</f>
        <v>0</v>
      </c>
      <c r="O4" s="180">
        <f>IFERROR(INDEX('Data Dictionary'!$I$8:$I$39,MATCH(O7,'Data Dictionary'!$K$8:$K$39,0)),"")</f>
        <v>0</v>
      </c>
      <c r="P4" s="180" t="str">
        <f>IFERROR(INDEX('Data Dictionary'!$I$8:$I$39,MATCH(P7,'Data Dictionary'!$K$8:$K$39,0)),"")</f>
        <v/>
      </c>
      <c r="Q4" s="180" t="str">
        <f>IFERROR(INDEX('Data Dictionary'!$I$8:$I$39,MATCH(Q7,'Data Dictionary'!$K$8:$K$39,0)),"")</f>
        <v/>
      </c>
      <c r="R4" s="180" t="str">
        <f>IFERROR(INDEX('Data Dictionary'!$I$8:$I$39,MATCH(R7,'Data Dictionary'!$K$8:$K$39,0)),"")</f>
        <v/>
      </c>
      <c r="S4" s="180" t="str">
        <f>IFERROR(INDEX('Data Dictionary'!$I$8:$I$39,MATCH(S7,'Data Dictionary'!$K$8:$K$39,0)),"")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t="str">
        <f>IFERROR(INDEX('Data Dictionary'!$J$8:$J$39,MATCH(P7,'Data Dictionary'!$K$8:$K$39,0)),"")</f>
        <v/>
      </c>
      <c r="Q5" s="181" t="str">
        <f>IFERROR(INDEX('Data Dictionary'!$J$8:$J$39,MATCH(Q7,'Data Dictionary'!$K$8:$K$39,0)),"")</f>
        <v/>
      </c>
      <c r="R5" s="181" t="str">
        <f>IFERROR(INDEX('Data Dictionary'!$J$8:$J$39,MATCH(R7,'Data Dictionary'!$K$8:$K$39,0)),"")</f>
        <v/>
      </c>
      <c r="S5" s="181" t="str">
        <f>IFERROR(INDEX('Data Dictionary'!$J$8:$J$39,MATCH(S7,'Data Dictionary'!$K$8:$K$39,0)),"")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Global Health Security Index</v>
      </c>
      <c r="N6" s="246" t="str">
        <f>IFERROR(INDEX('Data Dictionary'!$E$8:$E$39,MATCH(N7,'Data Dictionary'!$K$8:$K$39,0)),IFERROR(CONCATENATE(INDEX('Data Dictionary'!$E$8:$E$39,MATCH(LEFT(N7, SEARCH("_raw",N7,1)-1),'Data Dictionary'!$L$8:$L$39,0))," (Raw)"),""))</f>
        <v>WHO Disease Outbreak News</v>
      </c>
      <c r="O6" s="246" t="str">
        <f>IFERROR(INDEX('Data Dictionary'!$E$8:$E$39,MATCH(O7,'Data Dictionary'!$K$8:$K$39,0)),IFERROR(CONCATENATE(INDEX('Data Dictionary'!$E$8:$E$39,MATCH(LEFT(O7, SEARCH("_raw",O7,1)-1),'Data Dictionary'!$L$8:$L$39,0))," (Raw)"),""))</f>
        <v>IFRC Epidemics</v>
      </c>
      <c r="P6" s="246" t="str">
        <f>IFERROR(INDEX('Data Dictionary'!$E$8:$E$39,MATCH(P7,'Data Dictionary'!$K$8:$K$39,0)),IFERROR(CONCATENATE(INDEX('Data Dictionary'!$E$8:$E$39,MATCH(LEFT(P7, SEARCH("_raw",P7,1)-1),'Data Dictionary'!$L$8:$L$39,0))," (Raw)"),""))</f>
        <v>Global Health Security Index (Raw)</v>
      </c>
      <c r="Q6" s="246" t="str">
        <f>IFERROR(INDEX('Data Dictionary'!$E$8:$E$39,MATCH(Q7,'Data Dictionary'!$K$8:$K$39,0)),IFERROR(CONCATENATE(INDEX('Data Dictionary'!$E$8:$E$39,MATCH(LEFT(Q7, SEARCH("_raw",Q7,1)-1),'Data Dictionary'!$L$8:$L$39,0))," (Raw)"),""))</f>
        <v>WHO Disease Outbreak News (Raw)</v>
      </c>
      <c r="R6" s="246" t="str">
        <f>IFERROR(INDEX('Data Dictionary'!$E$8:$E$39,MATCH(R7,'Data Dictionary'!$K$8:$K$39,0)),IFERROR(CONCATENATE(INDEX('Data Dictionary'!$E$8:$E$39,MATCH(LEFT(R7, SEARCH("_raw",R7,1)-1),'Data Dictionary'!$L$8:$L$39,0))," (Raw)"),""))</f>
        <v>IFRC Epidemics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204" t="str">
        <f>IFERROR(INDEX('Data Dictionary'!$E$8:$E$39,MATCH(AA7,'Data Dictionary'!$K$8:$K$39,0)),IFERROR(CONCATENATE(INDEX('Data Dictionary'!$E$8:$E$39,MATCH(LEFT(AA7, SEARCH("_raw",AA7,1)-1),'Data Dictionary'!$L$8:$L$39,0))," (Raw)"),""))</f>
        <v/>
      </c>
      <c r="AB6" s="204" t="str">
        <f>IFERROR(INDEX('Data Dictionary'!$E$8:$E$39,MATCH(AB7,'Data Dictionary'!$K$8:$K$39,0)),IFERROR(CONCATENATE(INDEX('Data Dictionary'!$E$8:$E$39,MATCH(LEFT(AB7, SEARCH("_raw",AB7,1)-1),'Data Dictionary'!$L$8:$L$39,0))," (Raw)"),""))</f>
        <v/>
      </c>
      <c r="AC6" s="204"/>
      <c r="AD6" s="204"/>
      <c r="AE6" s="204" t="str">
        <f>IFERROR(INDEX('Data Dictionary'!$E$8:$E$39,MATCH(AE7,'Data Dictionary'!$K$8:$K$39,0)),IFERROR(CONCATENATE(INDEX('Data Dictionary'!$E$8:$E$39,MATCH(LEFT(AE7, SEARCH("_raw",AE7,1)-1),'Data Dictionary'!$L$8:$L$39,0))," (Raw)"),""))</f>
        <v/>
      </c>
      <c r="AF6" s="204" t="str">
        <f>IFERROR(INDEX('Data Dictionary'!$E$8:$E$39,MATCH(AF7,'Data Dictionary'!$K$8:$K$39,0)),IFERROR(CONCATENATE(INDEX('Data Dictionary'!$E$8:$E$39,MATCH(LEFT(AF7, SEARCH("_raw",AF7,1)-1),'Data Dictionary'!$L$8:$L$39,0))," (Raw)"),""))</f>
        <v/>
      </c>
      <c r="AG6" s="187" t="str">
        <f>IFERROR(INDEX('Data Dictionary'!$E$8:$E$39,MATCH(AG7,'Data Dictionary'!$K$8:$K$39,0)),IFERROR(CONCATENATE(INDEX('Data Dictionary'!$E$8:$E$39,MATCH(LEFT(AG7, SEARCH("_raw",AG7,1)-1),'Data Dictionary'!$L$8:$L$39,0))," (Raw)"),""))</f>
        <v/>
      </c>
      <c r="AH6" s="187" t="str">
        <f>IFERROR(INDEX('Data Dictionary'!$E$8:$E$39,MATCH(AH7,'Data Dictionary'!$K$8:$K$39,0)),IFERROR(CONCATENATE(INDEX('Data Dictionary'!$E$8:$E$39,MATCH(LEFT(AH7, SEARCH("_raw",AH7,1)-1),'Data Dictionary'!$L$8:$L$39,0))," (Raw)"),""))</f>
        <v/>
      </c>
      <c r="AI6" s="187" t="str">
        <f>IFERROR(INDEX('Data Dictionary'!$E$8:$E$39,MATCH(AI7,'Data Dictionary'!$K$8:$K$39,0)),IFERROR(CONCATENATE(INDEX('Data Dictionary'!$E$8:$E$39,MATCH(LEFT(AI7, SEARCH("_raw",AI7,1)-1),'Data Dictionary'!$L$8:$L$39,0))," (Raw)"),""))</f>
        <v/>
      </c>
      <c r="AJ6" s="187" t="str">
        <f>IFERROR(INDEX('Data Dictionary'!$E$8:$E$39,MATCH(AJ7,'Data Dictionary'!$K$8:$K$39,0)),IFERROR(CONCATENATE(INDEX('Data Dictionary'!$E$8:$E$39,MATCH(LEFT(AJ7, SEARCH("_raw",AJ7,1)-1),'Data Dictionary'!$L$8:$L$39,0))," (Raw)"),""))</f>
        <v/>
      </c>
      <c r="AK6" s="101"/>
    </row>
    <row r="7" spans="1:37" s="94" customFormat="1" x14ac:dyDescent="0.2">
      <c r="A7" s="188"/>
      <c r="B7" s="188"/>
      <c r="C7" s="188"/>
      <c r="D7" s="218"/>
      <c r="E7" s="218"/>
      <c r="F7" s="102"/>
      <c r="G7" s="189"/>
      <c r="H7" s="189"/>
      <c r="I7" s="189"/>
      <c r="J7" s="243" t="s">
        <v>614</v>
      </c>
      <c r="K7" s="243" t="s">
        <v>615</v>
      </c>
      <c r="L7" s="244" t="s">
        <v>2</v>
      </c>
      <c r="M7" s="247" t="s">
        <v>387</v>
      </c>
      <c r="N7" s="247" t="s">
        <v>524</v>
      </c>
      <c r="O7" s="247" t="s">
        <v>630</v>
      </c>
      <c r="P7" s="247" t="s">
        <v>470</v>
      </c>
      <c r="Q7" s="247" t="s">
        <v>525</v>
      </c>
      <c r="R7" s="247" t="s">
        <v>631</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694</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695</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44753</v>
      </c>
      <c r="K13" s="242">
        <v>44778</v>
      </c>
      <c r="L13" s="91" t="s">
        <v>13</v>
      </c>
      <c r="M13" s="192">
        <v>4.6297376093294398</v>
      </c>
      <c r="N13" s="192">
        <v>0</v>
      </c>
      <c r="O13" s="192" t="s">
        <v>409</v>
      </c>
      <c r="P13" s="192">
        <v>39.6</v>
      </c>
      <c r="Q13" s="192" t="s">
        <v>409</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1.4846149779161828</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7</v>
      </c>
      <c r="J14" s="242">
        <v>44753</v>
      </c>
      <c r="K14" s="242">
        <v>45294</v>
      </c>
      <c r="L14" s="91" t="s">
        <v>15</v>
      </c>
      <c r="M14" s="192">
        <v>0.314868804664724</v>
      </c>
      <c r="N14" s="192">
        <v>7</v>
      </c>
      <c r="O14" s="192" t="s">
        <v>409</v>
      </c>
      <c r="P14" s="192">
        <v>54.4</v>
      </c>
      <c r="Q14" s="192" t="s">
        <v>957</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696</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9.8649776612296343</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44753</v>
      </c>
      <c r="K21" s="242">
        <v>44966</v>
      </c>
      <c r="L21" s="91" t="s">
        <v>27</v>
      </c>
      <c r="M21" s="192">
        <v>9.7317784256559694</v>
      </c>
      <c r="N21" s="192">
        <v>0</v>
      </c>
      <c r="O21" s="192">
        <v>10</v>
      </c>
      <c r="P21" s="192">
        <v>22.1</v>
      </c>
      <c r="Q21" s="192" t="s">
        <v>409</v>
      </c>
      <c r="R21" s="192" t="s">
        <v>792</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0</v>
      </c>
      <c r="J25" s="242">
        <v>44753</v>
      </c>
      <c r="K25" s="242">
        <v>44855</v>
      </c>
      <c r="L25" s="91" t="s">
        <v>35</v>
      </c>
      <c r="M25" s="192">
        <v>5.8250728862973702</v>
      </c>
      <c r="N25" s="192">
        <v>0</v>
      </c>
      <c r="O25" s="192" t="s">
        <v>409</v>
      </c>
      <c r="P25" s="192">
        <v>35.5</v>
      </c>
      <c r="Q25" s="192" t="s">
        <v>409</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v>
      </c>
      <c r="J29" s="242">
        <v>44753</v>
      </c>
      <c r="K29" s="242">
        <v>44852</v>
      </c>
      <c r="L29" s="91" t="s">
        <v>42</v>
      </c>
      <c r="M29" s="192">
        <v>5.8542274052478103</v>
      </c>
      <c r="N29" s="192">
        <v>0</v>
      </c>
      <c r="O29" s="192" t="s">
        <v>409</v>
      </c>
      <c r="P29" s="192">
        <v>35.4</v>
      </c>
      <c r="Q29" s="192" t="s">
        <v>409</v>
      </c>
      <c r="R29" s="192" t="s">
        <v>409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8.6695068979860324</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10</v>
      </c>
      <c r="J31" s="242">
        <v>44753</v>
      </c>
      <c r="K31" s="242">
        <v>45154</v>
      </c>
      <c r="L31" s="91" t="s">
        <v>46</v>
      </c>
      <c r="M31" s="192">
        <v>7.5160349854227402</v>
      </c>
      <c r="N31" s="192">
        <v>0</v>
      </c>
      <c r="O31" s="192">
        <v>10</v>
      </c>
      <c r="P31" s="192">
        <v>29.7</v>
      </c>
      <c r="Q31" s="192" t="s">
        <v>409</v>
      </c>
      <c r="R31" s="192" t="s">
        <v>845</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697</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8.6358126123265659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44753</v>
      </c>
      <c r="K33" s="242">
        <v>44966</v>
      </c>
      <c r="L33" s="91" t="s">
        <v>48</v>
      </c>
      <c r="M33" s="192">
        <v>7.45772594752186</v>
      </c>
      <c r="N33" s="192">
        <v>0</v>
      </c>
      <c r="O33" s="192">
        <v>10</v>
      </c>
      <c r="P33" s="192">
        <v>29.9</v>
      </c>
      <c r="Q33" s="192" t="s">
        <v>409</v>
      </c>
      <c r="R33" s="192" t="s">
        <v>793</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0</v>
      </c>
      <c r="J34" s="242">
        <v>44753</v>
      </c>
      <c r="K34" s="242">
        <v>45188</v>
      </c>
      <c r="L34" s="91" t="s">
        <v>50</v>
      </c>
      <c r="M34" s="192">
        <v>1.24781341107871</v>
      </c>
      <c r="N34" s="192">
        <v>0</v>
      </c>
      <c r="O34" s="192" t="s">
        <v>409</v>
      </c>
      <c r="P34" s="192">
        <v>51.2</v>
      </c>
      <c r="Q34" s="192" t="s">
        <v>409</v>
      </c>
      <c r="R34" s="192" t="s">
        <v>409</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698</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0</v>
      </c>
      <c r="J43" s="242">
        <v>44753</v>
      </c>
      <c r="K43" s="242">
        <v>44855</v>
      </c>
      <c r="L43" s="91" t="s">
        <v>66</v>
      </c>
      <c r="M43" s="192">
        <v>0</v>
      </c>
      <c r="N43" s="192">
        <v>0</v>
      </c>
      <c r="O43" s="192" t="s">
        <v>409</v>
      </c>
      <c r="P43" s="192">
        <v>56.2</v>
      </c>
      <c r="Q43" s="192" t="s">
        <v>409</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4.0355562548072887</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44753</v>
      </c>
      <c r="K44" s="242">
        <v>45294</v>
      </c>
      <c r="L44" s="91" t="s">
        <v>68</v>
      </c>
      <c r="M44" s="192">
        <v>2.3265306122448899</v>
      </c>
      <c r="N44" s="192">
        <v>7</v>
      </c>
      <c r="O44" s="192" t="s">
        <v>409</v>
      </c>
      <c r="P44" s="192">
        <v>47.5</v>
      </c>
      <c r="Q44" s="192" t="s">
        <v>958</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8.8525333627598091</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44753</v>
      </c>
      <c r="K46" s="242">
        <v>44900</v>
      </c>
      <c r="L46" s="91" t="s">
        <v>71</v>
      </c>
      <c r="M46" s="192">
        <v>7.83673469387755</v>
      </c>
      <c r="N46" s="192">
        <v>0</v>
      </c>
      <c r="O46" s="192">
        <v>10</v>
      </c>
      <c r="P46" s="192">
        <v>28.6</v>
      </c>
      <c r="Q46" s="192" t="s">
        <v>409</v>
      </c>
      <c r="R46" s="192" t="s">
        <v>777</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9.25505141403249</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44753</v>
      </c>
      <c r="K47" s="242">
        <v>44865</v>
      </c>
      <c r="L47" s="91" t="s">
        <v>72</v>
      </c>
      <c r="M47" s="192">
        <v>8.56559766763848</v>
      </c>
      <c r="N47" s="192">
        <v>7</v>
      </c>
      <c r="O47" s="192">
        <v>10</v>
      </c>
      <c r="P47" s="192">
        <v>26.1</v>
      </c>
      <c r="Q47" s="192" t="s">
        <v>959</v>
      </c>
      <c r="R47" s="192" t="s">
        <v>632</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0</v>
      </c>
      <c r="J48" s="242">
        <v>44753</v>
      </c>
      <c r="K48" s="242">
        <v>44778</v>
      </c>
      <c r="L48" s="91" t="s">
        <v>73</v>
      </c>
      <c r="M48" s="192">
        <v>8.5072886297375998</v>
      </c>
      <c r="N48" s="192">
        <v>0</v>
      </c>
      <c r="O48" s="192" t="s">
        <v>409</v>
      </c>
      <c r="P48" s="192">
        <v>26.3</v>
      </c>
      <c r="Q48" s="192" t="s">
        <v>409</v>
      </c>
      <c r="R48" s="192" t="s">
        <v>409</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0</v>
      </c>
      <c r="J50" s="242">
        <v>44753</v>
      </c>
      <c r="K50" s="242">
        <v>44830</v>
      </c>
      <c r="L50" s="91" t="s">
        <v>77</v>
      </c>
      <c r="M50" s="192">
        <v>8.9154518950437307</v>
      </c>
      <c r="N50" s="192">
        <v>0</v>
      </c>
      <c r="O50" s="192" t="s">
        <v>409</v>
      </c>
      <c r="P50" s="192">
        <v>24.9</v>
      </c>
      <c r="Q50" s="192" t="s">
        <v>409</v>
      </c>
      <c r="R50" s="192" t="s">
        <v>409</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6.5420817649462313</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10</v>
      </c>
      <c r="J52" s="242">
        <v>44753</v>
      </c>
      <c r="K52" s="242">
        <v>45232</v>
      </c>
      <c r="L52" s="91" t="s">
        <v>81</v>
      </c>
      <c r="M52" s="192">
        <v>4.2798833819241997</v>
      </c>
      <c r="N52" s="192">
        <v>0</v>
      </c>
      <c r="O52" s="192">
        <v>10</v>
      </c>
      <c r="P52" s="192">
        <v>40.799999999999997</v>
      </c>
      <c r="Q52" s="192" t="s">
        <v>409</v>
      </c>
      <c r="R52" s="192" t="s">
        <v>870</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699</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t="s">
        <v>409</v>
      </c>
      <c r="L55" s="91" t="s">
        <v>700</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9.3957375113358825</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10</v>
      </c>
      <c r="J59" s="242">
        <v>44753</v>
      </c>
      <c r="K59" s="242">
        <v>45232</v>
      </c>
      <c r="L59" s="91" t="s">
        <v>91</v>
      </c>
      <c r="M59" s="192">
        <v>8.8279883381924193</v>
      </c>
      <c r="N59" s="192">
        <v>0</v>
      </c>
      <c r="O59" s="192">
        <v>10</v>
      </c>
      <c r="P59" s="192">
        <v>25.2</v>
      </c>
      <c r="Q59" s="192" t="s">
        <v>409</v>
      </c>
      <c r="R59" s="192" t="s">
        <v>871</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7.8208810730005034</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10</v>
      </c>
      <c r="J62" s="242">
        <v>44753</v>
      </c>
      <c r="K62" s="242">
        <v>44966</v>
      </c>
      <c r="L62" s="91" t="s">
        <v>97</v>
      </c>
      <c r="M62" s="192">
        <v>6.1166180758017497</v>
      </c>
      <c r="N62" s="192">
        <v>0</v>
      </c>
      <c r="O62" s="192">
        <v>10</v>
      </c>
      <c r="P62" s="192">
        <v>34.5</v>
      </c>
      <c r="Q62" s="192" t="s">
        <v>409</v>
      </c>
      <c r="R62" s="192" t="s">
        <v>794</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0</v>
      </c>
      <c r="J67" s="242">
        <v>44753</v>
      </c>
      <c r="K67" s="242">
        <v>44966</v>
      </c>
      <c r="L67" s="91" t="s">
        <v>106</v>
      </c>
      <c r="M67" s="192">
        <v>0</v>
      </c>
      <c r="N67" s="192">
        <v>0</v>
      </c>
      <c r="O67" s="192" t="s">
        <v>409</v>
      </c>
      <c r="P67" s="192">
        <v>60.9</v>
      </c>
      <c r="Q67" s="192" t="s">
        <v>409</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7.1794978587902021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44865</v>
      </c>
      <c r="L69" s="91" t="s">
        <v>110</v>
      </c>
      <c r="M69" s="192">
        <v>5.1545189504373097</v>
      </c>
      <c r="N69" s="192">
        <v>0</v>
      </c>
      <c r="O69" s="192">
        <v>10</v>
      </c>
      <c r="P69" s="192">
        <v>37.799999999999997</v>
      </c>
      <c r="Q69" s="192" t="s">
        <v>409</v>
      </c>
      <c r="R69" s="192" t="s">
        <v>633</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9.3021831977712583</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10</v>
      </c>
      <c r="J71" s="242">
        <v>44753</v>
      </c>
      <c r="K71" s="242">
        <v>44998</v>
      </c>
      <c r="L71" s="91" t="s">
        <v>114</v>
      </c>
      <c r="M71" s="192">
        <v>8.6530612244897895</v>
      </c>
      <c r="N71" s="192">
        <v>0</v>
      </c>
      <c r="O71" s="192">
        <v>10</v>
      </c>
      <c r="P71" s="192">
        <v>25.8</v>
      </c>
      <c r="Q71" s="192" t="s">
        <v>409</v>
      </c>
      <c r="R71" s="192" t="s">
        <v>802</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0</v>
      </c>
      <c r="J72" s="242">
        <v>44753</v>
      </c>
      <c r="K72" s="242">
        <v>44855</v>
      </c>
      <c r="L72" s="91" t="s">
        <v>116</v>
      </c>
      <c r="M72" s="192">
        <v>0</v>
      </c>
      <c r="N72" s="192">
        <v>0</v>
      </c>
      <c r="O72" s="192" t="s">
        <v>409</v>
      </c>
      <c r="P72" s="192">
        <v>61.9</v>
      </c>
      <c r="Q72" s="192" t="s">
        <v>409</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701</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9.9092088395125071</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10</v>
      </c>
      <c r="J75" s="242">
        <v>44753</v>
      </c>
      <c r="K75" s="242">
        <v>45034</v>
      </c>
      <c r="L75" s="91" t="s">
        <v>119</v>
      </c>
      <c r="M75" s="192">
        <v>9.8192419825072808</v>
      </c>
      <c r="N75" s="192">
        <v>0</v>
      </c>
      <c r="O75" s="192">
        <v>10</v>
      </c>
      <c r="P75" s="192">
        <v>21.8</v>
      </c>
      <c r="Q75" s="192" t="s">
        <v>409</v>
      </c>
      <c r="R75" s="192" t="s">
        <v>806</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7</v>
      </c>
      <c r="J76" s="242">
        <v>44753</v>
      </c>
      <c r="K76" s="242">
        <v>44855</v>
      </c>
      <c r="L76" s="91" t="s">
        <v>121</v>
      </c>
      <c r="M76" s="192">
        <v>0</v>
      </c>
      <c r="N76" s="192">
        <v>7</v>
      </c>
      <c r="O76" s="192" t="s">
        <v>409</v>
      </c>
      <c r="P76" s="192">
        <v>67.2</v>
      </c>
      <c r="Q76" s="192" t="s">
        <v>960</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702</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9.1441325641011026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10</v>
      </c>
      <c r="J80" s="242">
        <v>44753</v>
      </c>
      <c r="K80" s="242">
        <v>44966</v>
      </c>
      <c r="L80" s="91" t="s">
        <v>127</v>
      </c>
      <c r="M80" s="192">
        <v>8.3615160349854207</v>
      </c>
      <c r="N80" s="192">
        <v>7</v>
      </c>
      <c r="O80" s="192">
        <v>10</v>
      </c>
      <c r="P80" s="192">
        <v>26.8</v>
      </c>
      <c r="Q80" s="192" t="s">
        <v>961</v>
      </c>
      <c r="R80" s="192" t="s">
        <v>795</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10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10</v>
      </c>
      <c r="J83" s="242">
        <v>44753</v>
      </c>
      <c r="K83" s="242">
        <v>44979</v>
      </c>
      <c r="L83" s="91" t="s">
        <v>132</v>
      </c>
      <c r="M83" s="192">
        <v>10</v>
      </c>
      <c r="N83" s="192">
        <v>0</v>
      </c>
      <c r="O83" s="192">
        <v>10</v>
      </c>
      <c r="P83" s="192">
        <v>17.399999999999999</v>
      </c>
      <c r="Q83" s="192" t="s">
        <v>409</v>
      </c>
      <c r="R83" s="192" t="s">
        <v>797</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44887</v>
      </c>
      <c r="L86" s="91" t="s">
        <v>703</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44979</v>
      </c>
      <c r="L87" s="91" t="s">
        <v>138</v>
      </c>
      <c r="M87" s="192">
        <v>7.6909620991253602</v>
      </c>
      <c r="N87" s="192">
        <v>0</v>
      </c>
      <c r="O87" s="192">
        <v>10</v>
      </c>
      <c r="P87" s="192">
        <v>29.1</v>
      </c>
      <c r="Q87" s="192" t="s">
        <v>409</v>
      </c>
      <c r="R87" s="192" t="s">
        <v>798</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704</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705</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8.5509960547118027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44753</v>
      </c>
      <c r="K93" s="242">
        <v>44865</v>
      </c>
      <c r="L93" s="91" t="s">
        <v>146</v>
      </c>
      <c r="M93" s="192">
        <v>7.3119533527696801</v>
      </c>
      <c r="N93" s="192">
        <v>0</v>
      </c>
      <c r="O93" s="192">
        <v>10</v>
      </c>
      <c r="P93" s="192">
        <v>30.4</v>
      </c>
      <c r="Q93" s="192" t="s">
        <v>409</v>
      </c>
      <c r="R93" s="192" t="s">
        <v>634</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0</v>
      </c>
      <c r="J95" s="242">
        <v>44753</v>
      </c>
      <c r="K95" s="242">
        <v>44852</v>
      </c>
      <c r="L95" s="91" t="s">
        <v>150</v>
      </c>
      <c r="M95" s="192">
        <v>1.48104956268221</v>
      </c>
      <c r="N95" s="192">
        <v>0</v>
      </c>
      <c r="O95" s="192" t="s">
        <v>409</v>
      </c>
      <c r="P95" s="192">
        <v>50.4</v>
      </c>
      <c r="Q95" s="192" t="s">
        <v>409</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706</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5.0869982327899574</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44753</v>
      </c>
      <c r="K97" s="242">
        <v>45203</v>
      </c>
      <c r="L97" s="91" t="s">
        <v>152</v>
      </c>
      <c r="M97" s="192">
        <v>3.6967930029154501</v>
      </c>
      <c r="N97" s="192">
        <v>7</v>
      </c>
      <c r="O97" s="192" t="s">
        <v>409</v>
      </c>
      <c r="P97" s="192">
        <v>42.8</v>
      </c>
      <c r="Q97" s="192" t="s">
        <v>863</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6.9735025352637106</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10</v>
      </c>
      <c r="J108" s="242">
        <v>44753</v>
      </c>
      <c r="K108" s="242">
        <v>44873</v>
      </c>
      <c r="L108" s="91" t="s">
        <v>173</v>
      </c>
      <c r="M108" s="192">
        <v>4.86297376093294</v>
      </c>
      <c r="N108" s="192">
        <v>0</v>
      </c>
      <c r="O108" s="192">
        <v>10</v>
      </c>
      <c r="P108" s="192">
        <v>38.799999999999997</v>
      </c>
      <c r="Q108" s="192" t="s">
        <v>409</v>
      </c>
      <c r="R108" s="192" t="s">
        <v>692</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6.1752822435231254</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10</v>
      </c>
      <c r="J109" s="242">
        <v>44753</v>
      </c>
      <c r="K109" s="242">
        <v>45154</v>
      </c>
      <c r="L109" s="91" t="s">
        <v>174</v>
      </c>
      <c r="M109" s="192">
        <v>3.8134110787172002</v>
      </c>
      <c r="N109" s="192">
        <v>0</v>
      </c>
      <c r="O109" s="192">
        <v>10</v>
      </c>
      <c r="P109" s="192">
        <v>42.4</v>
      </c>
      <c r="Q109" s="192" t="s">
        <v>409</v>
      </c>
      <c r="R109" s="192" t="s">
        <v>846</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7.053729654644858</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7</v>
      </c>
      <c r="J110" s="242">
        <v>44753</v>
      </c>
      <c r="K110" s="242">
        <v>45294</v>
      </c>
      <c r="L110" s="91" t="s">
        <v>176</v>
      </c>
      <c r="M110" s="192">
        <v>7.1078717201166102</v>
      </c>
      <c r="N110" s="192">
        <v>7</v>
      </c>
      <c r="O110" s="192" t="s">
        <v>409</v>
      </c>
      <c r="P110" s="192">
        <v>31.1</v>
      </c>
      <c r="Q110" s="192" t="s">
        <v>962</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8.0232897144852995</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44753</v>
      </c>
      <c r="K116" s="242">
        <v>44865</v>
      </c>
      <c r="L116" s="91" t="s">
        <v>186</v>
      </c>
      <c r="M116" s="192">
        <v>6.4373177842565603</v>
      </c>
      <c r="N116" s="192">
        <v>0</v>
      </c>
      <c r="O116" s="192">
        <v>10</v>
      </c>
      <c r="P116" s="192">
        <v>33.4</v>
      </c>
      <c r="Q116" s="192" t="s">
        <v>409</v>
      </c>
      <c r="R116" s="192" t="s">
        <v>635</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7.8950846427403745</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44753</v>
      </c>
      <c r="K121" s="242">
        <v>45145</v>
      </c>
      <c r="L121" s="91" t="s">
        <v>195</v>
      </c>
      <c r="M121" s="192">
        <v>6.2332361516034904</v>
      </c>
      <c r="N121" s="192">
        <v>0</v>
      </c>
      <c r="O121" s="192">
        <v>10</v>
      </c>
      <c r="P121" s="192">
        <v>34.1</v>
      </c>
      <c r="Q121" s="192" t="s">
        <v>409</v>
      </c>
      <c r="R121" s="192" t="s">
        <v>847</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t="s">
        <v>409</v>
      </c>
      <c r="L126" s="91" t="s">
        <v>707</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708</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709</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8.2737422304315711</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10</v>
      </c>
      <c r="J132" s="242">
        <v>44753</v>
      </c>
      <c r="K132" s="242">
        <v>45294</v>
      </c>
      <c r="L132" s="91" t="s">
        <v>210</v>
      </c>
      <c r="M132" s="192">
        <v>6.8454810495626797</v>
      </c>
      <c r="N132" s="192">
        <v>0</v>
      </c>
      <c r="O132" s="192">
        <v>10</v>
      </c>
      <c r="P132" s="192">
        <v>32</v>
      </c>
      <c r="Q132" s="192" t="s">
        <v>409</v>
      </c>
      <c r="R132" s="192" t="s">
        <v>904</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8.7864194175305563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45271</v>
      </c>
      <c r="L136" s="91" t="s">
        <v>218</v>
      </c>
      <c r="M136" s="192">
        <v>7.7201166180758003</v>
      </c>
      <c r="N136" s="192">
        <v>0</v>
      </c>
      <c r="O136" s="192">
        <v>10</v>
      </c>
      <c r="P136" s="192">
        <v>29</v>
      </c>
      <c r="Q136" s="192" t="s">
        <v>409</v>
      </c>
      <c r="R136" s="192" t="s">
        <v>891</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6.4973643456584149</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10</v>
      </c>
      <c r="J140" s="242">
        <v>44753</v>
      </c>
      <c r="K140" s="242">
        <v>45142</v>
      </c>
      <c r="L140" s="91" t="s">
        <v>226</v>
      </c>
      <c r="M140" s="192">
        <v>4.2215743440233204</v>
      </c>
      <c r="N140" s="192">
        <v>0</v>
      </c>
      <c r="O140" s="192">
        <v>10</v>
      </c>
      <c r="P140" s="192">
        <v>41</v>
      </c>
      <c r="Q140" s="192" t="s">
        <v>409</v>
      </c>
      <c r="R140" s="192" t="s">
        <v>841</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710</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8.5509960547118027</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44753</v>
      </c>
      <c r="K142" s="242">
        <v>44966</v>
      </c>
      <c r="L142" s="91" t="s">
        <v>228</v>
      </c>
      <c r="M142" s="192">
        <v>7.3119533527696801</v>
      </c>
      <c r="N142" s="192">
        <v>0</v>
      </c>
      <c r="O142" s="192">
        <v>10</v>
      </c>
      <c r="P142" s="192">
        <v>30.4</v>
      </c>
      <c r="Q142" s="192" t="s">
        <v>409</v>
      </c>
      <c r="R142" s="192" t="s">
        <v>796</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0</v>
      </c>
      <c r="J144" s="242">
        <v>44753</v>
      </c>
      <c r="K144" s="242">
        <v>44855</v>
      </c>
      <c r="L144" s="91" t="s">
        <v>232</v>
      </c>
      <c r="M144" s="192">
        <v>4.6005830903789997</v>
      </c>
      <c r="N144" s="192">
        <v>0</v>
      </c>
      <c r="O144" s="192" t="s">
        <v>409</v>
      </c>
      <c r="P144" s="192">
        <v>39.700000000000003</v>
      </c>
      <c r="Q144" s="192" t="s">
        <v>409</v>
      </c>
      <c r="R144" s="192" t="s">
        <v>409</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0</v>
      </c>
      <c r="J145" s="242">
        <v>44753</v>
      </c>
      <c r="K145" s="242">
        <v>44753</v>
      </c>
      <c r="L145" s="91" t="s">
        <v>234</v>
      </c>
      <c r="M145" s="192">
        <v>7.8658892128279803</v>
      </c>
      <c r="N145" s="192">
        <v>0</v>
      </c>
      <c r="O145" s="192" t="s">
        <v>409</v>
      </c>
      <c r="P145" s="192">
        <v>28.5</v>
      </c>
      <c r="Q145" s="192" t="s">
        <v>409</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10</v>
      </c>
      <c r="J146" s="242">
        <v>44753</v>
      </c>
      <c r="K146" s="242">
        <v>45201</v>
      </c>
      <c r="L146" s="91" t="s">
        <v>236</v>
      </c>
      <c r="M146" s="192">
        <v>0</v>
      </c>
      <c r="N146" s="192">
        <v>0</v>
      </c>
      <c r="O146" s="192">
        <v>10</v>
      </c>
      <c r="P146" s="192">
        <v>56.4</v>
      </c>
      <c r="Q146" s="192" t="s">
        <v>409</v>
      </c>
      <c r="R146" s="192" t="s">
        <v>864</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711</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45232</v>
      </c>
      <c r="L150" s="91" t="s">
        <v>242</v>
      </c>
      <c r="M150" s="192">
        <v>5.0962099125364402</v>
      </c>
      <c r="N150" s="192">
        <v>0</v>
      </c>
      <c r="O150" s="192">
        <v>10</v>
      </c>
      <c r="P150" s="192">
        <v>38</v>
      </c>
      <c r="Q150" s="192" t="s">
        <v>409</v>
      </c>
      <c r="R150" s="192" t="s">
        <v>872</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v>
      </c>
      <c r="J152" s="242">
        <v>44753</v>
      </c>
      <c r="K152" s="242">
        <v>44855</v>
      </c>
      <c r="L152" s="91" t="s">
        <v>246</v>
      </c>
      <c r="M152" s="192">
        <v>0</v>
      </c>
      <c r="N152" s="192">
        <v>0</v>
      </c>
      <c r="O152" s="192" t="s">
        <v>409</v>
      </c>
      <c r="P152" s="192">
        <v>64.7</v>
      </c>
      <c r="Q152" s="192" t="s">
        <v>409</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7.9135268184002063</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10</v>
      </c>
      <c r="J154" s="242">
        <v>44753</v>
      </c>
      <c r="K154" s="242">
        <v>45142</v>
      </c>
      <c r="L154" s="91" t="s">
        <v>250</v>
      </c>
      <c r="M154" s="192">
        <v>6.2623906705539296</v>
      </c>
      <c r="N154" s="192">
        <v>0</v>
      </c>
      <c r="O154" s="192">
        <v>10</v>
      </c>
      <c r="P154" s="192">
        <v>34</v>
      </c>
      <c r="Q154" s="192" t="s">
        <v>409</v>
      </c>
      <c r="R154" s="192" t="s">
        <v>842</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t="s">
        <v>409</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0</v>
      </c>
      <c r="J160" s="242">
        <v>44753</v>
      </c>
      <c r="K160" s="242">
        <v>44855</v>
      </c>
      <c r="L160" s="91" t="s">
        <v>262</v>
      </c>
      <c r="M160" s="192">
        <v>0.16909620991253799</v>
      </c>
      <c r="N160" s="192">
        <v>0</v>
      </c>
      <c r="O160" s="192" t="s">
        <v>409</v>
      </c>
      <c r="P160" s="192">
        <v>54.9</v>
      </c>
      <c r="Q160" s="192" t="s">
        <v>409</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44753</v>
      </c>
      <c r="K164" s="242">
        <v>44855</v>
      </c>
      <c r="L164" s="91" t="s">
        <v>270</v>
      </c>
      <c r="M164" s="192">
        <v>0</v>
      </c>
      <c r="N164" s="192">
        <v>0</v>
      </c>
      <c r="O164" s="192" t="s">
        <v>409</v>
      </c>
      <c r="P164" s="192">
        <v>55.7</v>
      </c>
      <c r="Q164" s="192" t="s">
        <v>409</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712</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713</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714</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0</v>
      </c>
      <c r="J175" s="242">
        <v>44753</v>
      </c>
      <c r="K175" s="242">
        <v>44855</v>
      </c>
      <c r="L175" s="91" t="s">
        <v>285</v>
      </c>
      <c r="M175" s="192">
        <v>3.08454810495626</v>
      </c>
      <c r="N175" s="192">
        <v>0</v>
      </c>
      <c r="O175" s="192" t="s">
        <v>409</v>
      </c>
      <c r="P175" s="192">
        <v>44.9</v>
      </c>
      <c r="Q175" s="192" t="s">
        <v>409</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8.9017965887391863</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44753</v>
      </c>
      <c r="K176" s="242">
        <v>45145</v>
      </c>
      <c r="L176" s="91" t="s">
        <v>287</v>
      </c>
      <c r="M176" s="192">
        <v>7.9241982507288604</v>
      </c>
      <c r="N176" s="192">
        <v>0</v>
      </c>
      <c r="O176" s="192">
        <v>10</v>
      </c>
      <c r="P176" s="192">
        <v>28.3</v>
      </c>
      <c r="Q176" s="192" t="s">
        <v>409</v>
      </c>
      <c r="R176" s="192" t="s">
        <v>848</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715</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0</v>
      </c>
      <c r="J183" s="242">
        <v>44753</v>
      </c>
      <c r="K183" s="242">
        <v>44753</v>
      </c>
      <c r="L183" s="91" t="s">
        <v>299</v>
      </c>
      <c r="M183" s="192">
        <v>10</v>
      </c>
      <c r="N183" s="192">
        <v>0</v>
      </c>
      <c r="O183" s="192" t="s">
        <v>409</v>
      </c>
      <c r="P183" s="192">
        <v>16</v>
      </c>
      <c r="Q183" s="192" t="s">
        <v>409</v>
      </c>
      <c r="R183" s="192" t="s">
        <v>409</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9.9824919620601094</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44873</v>
      </c>
      <c r="L185" s="91" t="s">
        <v>303</v>
      </c>
      <c r="M185" s="192">
        <v>9.9650145772594705</v>
      </c>
      <c r="N185" s="192">
        <v>0</v>
      </c>
      <c r="O185" s="192">
        <v>10</v>
      </c>
      <c r="P185" s="192">
        <v>21.3</v>
      </c>
      <c r="Q185" s="192" t="s">
        <v>409</v>
      </c>
      <c r="R185" s="192" t="s">
        <v>693</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7.7271246146607213</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10</v>
      </c>
      <c r="J187" s="242">
        <v>44753</v>
      </c>
      <c r="K187" s="242">
        <v>45174</v>
      </c>
      <c r="L187" s="91" t="s">
        <v>306</v>
      </c>
      <c r="M187" s="192">
        <v>5.9708454810495599</v>
      </c>
      <c r="N187" s="192">
        <v>0</v>
      </c>
      <c r="O187" s="192">
        <v>10</v>
      </c>
      <c r="P187" s="192">
        <v>35</v>
      </c>
      <c r="Q187" s="192" t="s">
        <v>409</v>
      </c>
      <c r="R187" s="192" t="s">
        <v>852</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716</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717</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8.0280121818440637</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7</v>
      </c>
      <c r="J196" s="242">
        <v>44753</v>
      </c>
      <c r="K196" s="242">
        <v>45218</v>
      </c>
      <c r="L196" s="91" t="s">
        <v>318</v>
      </c>
      <c r="M196" s="192">
        <v>9.2069970845480995</v>
      </c>
      <c r="N196" s="192">
        <v>7</v>
      </c>
      <c r="O196" s="192" t="s">
        <v>409</v>
      </c>
      <c r="P196" s="192">
        <v>23.9</v>
      </c>
      <c r="Q196" s="192" t="s">
        <v>865</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0</v>
      </c>
      <c r="J197" s="242">
        <v>44753</v>
      </c>
      <c r="K197" s="242">
        <v>44855</v>
      </c>
      <c r="L197" s="91" t="s">
        <v>320</v>
      </c>
      <c r="M197" s="192">
        <v>8.0699708454810501</v>
      </c>
      <c r="N197" s="192">
        <v>0</v>
      </c>
      <c r="O197" s="192" t="s">
        <v>409</v>
      </c>
      <c r="P197" s="192">
        <v>27.8</v>
      </c>
      <c r="Q197" s="192" t="s">
        <v>409</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v>44753</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0</v>
      </c>
      <c r="J201" s="242">
        <v>44753</v>
      </c>
      <c r="K201" s="242">
        <v>44830</v>
      </c>
      <c r="L201" s="91" t="s">
        <v>328</v>
      </c>
      <c r="M201" s="192">
        <v>8.0699708454810501</v>
      </c>
      <c r="N201" s="192">
        <v>0</v>
      </c>
      <c r="O201" s="192" t="s">
        <v>409</v>
      </c>
      <c r="P201" s="192">
        <v>27.8</v>
      </c>
      <c r="Q201" s="192" t="s">
        <v>409</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t="s">
        <v>409</v>
      </c>
      <c r="L207" s="91" t="s">
        <v>718</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8.3961673888838941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10</v>
      </c>
      <c r="J208" s="242">
        <v>44753</v>
      </c>
      <c r="K208" s="242">
        <v>44887</v>
      </c>
      <c r="L208" s="91" t="s">
        <v>339</v>
      </c>
      <c r="M208" s="192">
        <v>7.0495626822157398</v>
      </c>
      <c r="N208" s="192">
        <v>0</v>
      </c>
      <c r="O208" s="192">
        <v>10</v>
      </c>
      <c r="P208" s="192">
        <v>31.3</v>
      </c>
      <c r="Q208" s="192" t="s">
        <v>409</v>
      </c>
      <c r="R208" s="192" t="s">
        <v>722</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7.4387685115165407</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44753</v>
      </c>
      <c r="K209" s="242">
        <v>45271</v>
      </c>
      <c r="L209" s="91" t="s">
        <v>341</v>
      </c>
      <c r="M209" s="192">
        <v>5.5335276967929996</v>
      </c>
      <c r="N209" s="192">
        <v>0</v>
      </c>
      <c r="O209" s="192">
        <v>10</v>
      </c>
      <c r="P209" s="192">
        <v>36.5</v>
      </c>
      <c r="Q209" s="192" t="s">
        <v>409</v>
      </c>
      <c r="R209" s="192" t="s">
        <v>892</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44753</v>
      </c>
      <c r="K211" s="242">
        <v>44855</v>
      </c>
      <c r="L211" s="91" t="s">
        <v>345</v>
      </c>
      <c r="M211" s="192">
        <v>4.4256559766763797</v>
      </c>
      <c r="N211" s="192">
        <v>0</v>
      </c>
      <c r="O211" s="192" t="s">
        <v>409</v>
      </c>
      <c r="P211" s="192">
        <v>40.299999999999997</v>
      </c>
      <c r="Q211" s="192" t="s">
        <v>409</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0</v>
      </c>
      <c r="J212" s="242">
        <v>44753</v>
      </c>
      <c r="K212" s="242">
        <v>44855</v>
      </c>
      <c r="L212" s="91" t="s">
        <v>346</v>
      </c>
      <c r="M212" s="192">
        <v>0</v>
      </c>
      <c r="N212" s="192">
        <v>0</v>
      </c>
      <c r="O212" s="192" t="s">
        <v>409</v>
      </c>
      <c r="P212" s="192">
        <v>75.900000000000006</v>
      </c>
      <c r="Q212" s="192" t="s">
        <v>409</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719</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720</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0</v>
      </c>
      <c r="J218" s="242">
        <v>44753</v>
      </c>
      <c r="K218" s="242">
        <v>44855</v>
      </c>
      <c r="L218" s="91" t="s">
        <v>351</v>
      </c>
      <c r="M218" s="192">
        <v>3.66763848396501</v>
      </c>
      <c r="N218" s="192">
        <v>0</v>
      </c>
      <c r="O218" s="192" t="s">
        <v>409</v>
      </c>
      <c r="P218" s="192">
        <v>42.9</v>
      </c>
      <c r="Q218" s="192" t="s">
        <v>409</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721</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0</v>
      </c>
      <c r="J223" s="242">
        <v>44753</v>
      </c>
      <c r="K223" s="242">
        <v>44855</v>
      </c>
      <c r="L223" s="91" t="s">
        <v>358</v>
      </c>
      <c r="M223" s="192">
        <v>2.8221574344023299</v>
      </c>
      <c r="N223" s="192">
        <v>0</v>
      </c>
      <c r="O223" s="192" t="s">
        <v>409</v>
      </c>
      <c r="P223" s="192">
        <v>45.8</v>
      </c>
      <c r="Q223" s="192" t="s">
        <v>409</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7.6904393335398673</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7</v>
      </c>
      <c r="J224" s="242">
        <v>44753</v>
      </c>
      <c r="K224" s="242">
        <v>45294</v>
      </c>
      <c r="L224" s="91" t="s">
        <v>360</v>
      </c>
      <c r="M224" s="192">
        <v>8.4489795918367303</v>
      </c>
      <c r="N224" s="192">
        <v>7</v>
      </c>
      <c r="O224" s="192" t="s">
        <v>409</v>
      </c>
      <c r="P224" s="192">
        <v>26.5</v>
      </c>
      <c r="Q224" s="192" t="s">
        <v>963</v>
      </c>
      <c r="R224" s="192" t="s">
        <v>409</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8.2029646919640768</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45099</v>
      </c>
      <c r="L225" s="91" t="s">
        <v>362</v>
      </c>
      <c r="M225" s="192">
        <v>6.72886297376093</v>
      </c>
      <c r="N225" s="192">
        <v>0</v>
      </c>
      <c r="O225" s="192">
        <v>10</v>
      </c>
      <c r="P225" s="192">
        <v>32.4</v>
      </c>
      <c r="Q225" s="192" t="s">
        <v>409</v>
      </c>
      <c r="R225" s="192" t="s">
        <v>831</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294" priority="51" stopIfTrue="1" operator="greaterThanOrEqual">
      <formula>0</formula>
    </cfRule>
  </conditionalFormatting>
  <conditionalFormatting sqref="G1:H5">
    <cfRule type="expression" dxfId="291" priority="47" stopIfTrue="1">
      <formula>G1=""</formula>
    </cfRule>
  </conditionalFormatting>
  <conditionalFormatting sqref="G8:H225">
    <cfRule type="expression" dxfId="290" priority="36" stopIfTrue="1">
      <formula>G8=""</formula>
    </cfRule>
  </conditionalFormatting>
  <conditionalFormatting sqref="H1:H5">
    <cfRule type="expression" dxfId="288" priority="58">
      <formula>H1=10</formula>
    </cfRule>
    <cfRule type="cellIs" dxfId="286" priority="56" operator="between">
      <formula>0</formula>
      <formula>6.999</formula>
    </cfRule>
    <cfRule type="cellIs" dxfId="284" priority="57" operator="between">
      <formula>7</formula>
      <formula>9.99</formula>
    </cfRule>
  </conditionalFormatting>
  <conditionalFormatting sqref="H8:H225">
    <cfRule type="cellIs" dxfId="281" priority="39" stopIfTrue="1" operator="greaterThanOrEqual">
      <formula>0</formula>
    </cfRule>
  </conditionalFormatting>
  <conditionalFormatting sqref="I1:I5">
    <cfRule type="cellIs" dxfId="280" priority="53" operator="between">
      <formula>0</formula>
      <formula>6.999</formula>
    </cfRule>
    <cfRule type="cellIs" dxfId="279" priority="45" operator="between">
      <formula>7</formula>
      <formula>9.99</formula>
    </cfRule>
    <cfRule type="expression" dxfId="278" priority="52">
      <formula>I1=""</formula>
    </cfRule>
    <cfRule type="cellIs" dxfId="277" priority="54" operator="between">
      <formula>7</formula>
      <formula>9.99</formula>
    </cfRule>
    <cfRule type="expression" dxfId="276" priority="55">
      <formula>I1=10</formula>
    </cfRule>
    <cfRule type="expression" dxfId="275" priority="46">
      <formula>I1=10</formula>
    </cfRule>
    <cfRule type="expression" dxfId="274" priority="43">
      <formula>I1=""</formula>
    </cfRule>
    <cfRule type="cellIs" dxfId="273" priority="44" operator="between">
      <formula>0</formula>
      <formula>6.999</formula>
    </cfRule>
  </conditionalFormatting>
  <conditionalFormatting sqref="I8:I225">
    <cfRule type="cellIs" dxfId="271" priority="35" stopIfTrue="1" operator="greaterThanOrEqual">
      <formula>0</formula>
    </cfRule>
    <cfRule type="expression" dxfId="270" priority="32">
      <formula>I8=""</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68" priority="107">
      <formula>$L8&lt;&gt;$C8</formula>
    </cfRule>
  </conditionalFormatting>
  <conditionalFormatting sqref="M7:R225 Y8:Z197">
    <cfRule type="expression" dxfId="267"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66" priority="4">
      <formula>M2=L2</formula>
    </cfRule>
    <cfRule type="expression" dxfId="265" priority="5">
      <formula>M2&lt;&gt;L2</formula>
    </cfRule>
    <cfRule type="expression" dxfId="264" priority="6">
      <formula>M2=L2</formula>
    </cfRule>
  </conditionalFormatting>
  <conditionalFormatting sqref="M6:Z6">
    <cfRule type="expression" dxfId="263" priority="3">
      <formula>ISNUMBER(SEARCH("_raw",M$7))</formula>
    </cfRule>
  </conditionalFormatting>
  <conditionalFormatting sqref="W2:Z3">
    <cfRule type="expression" dxfId="262" priority="7">
      <formula>W2=R2</formula>
    </cfRule>
    <cfRule type="expression" dxfId="261" priority="9">
      <formula>W2=R2</formula>
    </cfRule>
    <cfRule type="expression" dxfId="260" priority="8">
      <formula>W2&lt;&gt;R2</formula>
    </cfRule>
  </conditionalFormatting>
  <conditionalFormatting sqref="AA2:AD3">
    <cfRule type="expression" dxfId="259" priority="758">
      <formula>AA2&lt;&gt;X2</formula>
    </cfRule>
    <cfRule type="expression" dxfId="258" priority="757">
      <formula>AA2=X2</formula>
    </cfRule>
  </conditionalFormatting>
  <conditionalFormatting sqref="AA2:AD4">
    <cfRule type="expression" dxfId="257" priority="760">
      <formula>AA2=X2</formula>
    </cfRule>
  </conditionalFormatting>
  <conditionalFormatting sqref="AA6:AF6">
    <cfRule type="expression" dxfId="256" priority="29" stopIfTrue="1">
      <formula>ISNUMBER(SEARCH("_raw",AA$7))</formula>
    </cfRule>
  </conditionalFormatting>
  <conditionalFormatting sqref="AE2:AF3">
    <cfRule type="expression" dxfId="255" priority="690">
      <formula>AE2&lt;&gt;Z2</formula>
    </cfRule>
    <cfRule type="expression" dxfId="254" priority="689">
      <formula>AE2=Z2</formula>
    </cfRule>
  </conditionalFormatting>
  <conditionalFormatting sqref="AE2:AF4">
    <cfRule type="expression" dxfId="253"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50" stopIfTrue="1" operator="greaterThanOrEqual" id="{B2095BB9-FCB1-F944-A047-B9A26DD4B0CD}">
            <xm:f>Parameters!$D$38</xm:f>
            <x14:dxf>
              <font>
                <sz val="12"/>
                <color rgb="FF000000"/>
                <name val="Arial"/>
              </font>
              <fill>
                <patternFill patternType="solid">
                  <bgColor rgb="FFEE9F8F"/>
                </patternFill>
              </fill>
            </x14:dxf>
          </x14:cfRule>
          <x14:cfRule type="cellIs" priority="49" stopIfTrue="1" operator="greaterThanOrEqual" id="{8FB8644B-3B73-2044-A066-4511C8E069FF}">
            <xm:f>Parameters!$D$37</xm:f>
            <x14:dxf>
              <font>
                <sz val="12"/>
                <color rgb="FF000000"/>
                <name val="Arial"/>
              </font>
              <fill>
                <patternFill patternType="solid">
                  <bgColor rgb="FFE35A3A"/>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8" stopIfTrue="1" operator="greaterThanOrEqual" id="{FCE01102-6505-0D46-86DA-BB36F8207042}">
            <xm:f>Parameters!$D$42</xm:f>
            <x14:dxf>
              <font>
                <sz val="12"/>
                <color rgb="FF000000"/>
                <name val="Arial"/>
              </font>
              <fill>
                <patternFill patternType="solid">
                  <bgColor rgb="FFF7A9AC"/>
                </patternFill>
              </fill>
            </x14:dxf>
          </x14:cfRule>
          <x14:cfRule type="cellIs" priority="37" stopIfTrue="1" operator="greaterThanOrEqual" id="{1926BAC4-AFE0-5249-A5C7-7E59B8B1240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34" stopIfTrue="1" operator="greaterThanOrEqual" id="{940DCCAD-808D-234A-8077-8FA0DBE5865F}">
            <xm:f>Parameters!$D$42</xm:f>
            <x14:dxf>
              <font>
                <sz val="12"/>
                <color rgb="FF000000"/>
                <name val="Arial"/>
              </font>
              <fill>
                <patternFill patternType="solid">
                  <bgColor rgb="FFF9BF8E"/>
                </patternFill>
              </fill>
            </x14:dxf>
          </x14:cfRule>
          <x14:cfRule type="cellIs" priority="33" stopIfTrue="1" operator="greaterThanOrEqual" id="{DFB456B2-989C-E74B-8FC5-62C886037A55}">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pane ySplit="6" topLeftCell="A7" activePane="bottomLeft" state="frozen"/>
      <selection pane="bottomLeft" activeCell="G8" sqref="G8"/>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9.7109375" style="86" bestFit="1" customWidth="1"/>
    <col min="14" max="14" width="10.28515625" style="86" bestFit="1" customWidth="1"/>
    <col min="15" max="15" width="11.5703125" style="86" bestFit="1" customWidth="1"/>
    <col min="16" max="16" width="8.85546875" style="86" bestFit="1" customWidth="1"/>
    <col min="17" max="17" width="9.28515625" style="86" bestFit="1" customWidth="1"/>
    <col min="18" max="18" width="8.7109375" style="86" bestFit="1" customWidth="1"/>
    <col min="19" max="19" width="9.28515625" style="86" bestFit="1" customWidth="1"/>
    <col min="20" max="20" width="10.5703125" style="86" bestFit="1" customWidth="1"/>
    <col min="21" max="21" width="34.5703125"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
      </c>
      <c r="N3" s="178" t="str">
        <f t="shared" ref="N3:W3" si="1">IF(N4=1,"Underlying",IF(N5=1,"Emerging",""))</f>
        <v>Underlying</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57" x14ac:dyDescent="0.2">
      <c r="A6" s="197"/>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Proteus Composite Index</v>
      </c>
      <c r="N6" s="246" t="str">
        <f>IFERROR(INDEX('Data Dictionary'!$E$8:$E$39,MATCH(N7,'Data Dictionary'!$K$8:$K$39,0)),IFERROR(CONCATENATE(INDEX('Data Dictionary'!$E$8:$E$39,MATCH(LEFT(N7, SEARCH("_raw",N7,1)-1),'Data Dictionary'!$L$8:$L$39,0))," (Raw)"),""))</f>
        <v>Global Food Security Index</v>
      </c>
      <c r="O6" s="246" t="str">
        <f>IFERROR(INDEX('Data Dictionary'!$E$8:$E$39,MATCH(O7,'Data Dictionary'!$K$8:$K$39,0)),IFERROR(CONCATENATE(INDEX('Data Dictionary'!$E$8:$E$39,MATCH(LEFT(O7, SEARCH("_raw",O7,1)-1),'Data Dictionary'!$L$8:$L$39,0))," (Raw)"),""))</f>
        <v>FAO WFP Warning</v>
      </c>
      <c r="P6" s="246" t="str">
        <f>IFERROR(INDEX('Data Dictionary'!$E$8:$E$39,MATCH(P7,'Data Dictionary'!$K$8:$K$39,0)),IFERROR(CONCATENATE(INDEX('Data Dictionary'!$E$8:$E$39,MATCH(LEFT(P7, SEARCH("_raw",P7,1)-1),'Data Dictionary'!$L$8:$L$39,0))," (Raw)"),""))</f>
        <v>FEWS NET Score</v>
      </c>
      <c r="Q6" s="246" t="str">
        <f>IFERROR(INDEX('Data Dictionary'!$E$8:$E$39,MATCH(Q7,'Data Dictionary'!$K$8:$K$39,0)),IFERROR(CONCATENATE(INDEX('Data Dictionary'!$E$8:$E$39,MATCH(LEFT(Q7, SEARCH("_raw",Q7,1)-1),'Data Dictionary'!$L$8:$L$39,0))," (Raw)"),""))</f>
        <v>Food Price Inflation</v>
      </c>
      <c r="R6" s="246" t="str">
        <f>IFERROR(INDEX('Data Dictionary'!$E$8:$E$39,MATCH(R7,'Data Dictionary'!$K$8:$K$39,0)),IFERROR(CONCATENATE(INDEX('Data Dictionary'!$E$8:$E$39,MATCH(LEFT(R7, SEARCH("_raw",R7,1)-1),'Data Dictionary'!$L$8:$L$39,0))," (Raw)"),""))</f>
        <v>Proteus Composite Index (Raw)</v>
      </c>
      <c r="S6" s="246" t="str">
        <f>IFERROR(INDEX('Data Dictionary'!$E$8:$E$39,MATCH(S7,'Data Dictionary'!$K$8:$K$39,0)),IFERROR(CONCATENATE(INDEX('Data Dictionary'!$E$8:$E$39,MATCH(LEFT(S7, SEARCH("_raw",S7,1)-1),'Data Dictionary'!$L$8:$L$39,0))," (Raw)"),""))</f>
        <v>Global Food Security Index (Raw)</v>
      </c>
      <c r="T6" s="246" t="str">
        <f>IFERROR(INDEX('Data Dictionary'!$E$8:$E$39,MATCH(T7,'Data Dictionary'!$K$8:$K$39,0)),IFERROR(CONCATENATE(INDEX('Data Dictionary'!$E$8:$E$39,MATCH(LEFT(T7, SEARCH("_raw",T7,1)-1),'Data Dictionary'!$L$8:$L$39,0))," (Raw)"),""))</f>
        <v>FAO WFP Warning (Raw)</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386</v>
      </c>
      <c r="N7" s="247" t="s">
        <v>770</v>
      </c>
      <c r="O7" s="247" t="s">
        <v>784</v>
      </c>
      <c r="P7" s="247" t="s">
        <v>438</v>
      </c>
      <c r="Q7" s="247" t="s">
        <v>392</v>
      </c>
      <c r="R7" s="247" t="s">
        <v>471</v>
      </c>
      <c r="S7" s="247" t="s">
        <v>771</v>
      </c>
      <c r="T7" s="247" t="s">
        <v>785</v>
      </c>
      <c r="U7" s="247" t="s">
        <v>538</v>
      </c>
      <c r="V7" s="247" t="s">
        <v>536</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694</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8.3666002653407556</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7</v>
      </c>
      <c r="J9" s="242">
        <v>44753</v>
      </c>
      <c r="K9" s="242">
        <v>45272</v>
      </c>
      <c r="L9" s="91" t="s">
        <v>7</v>
      </c>
      <c r="M9" s="192">
        <v>10</v>
      </c>
      <c r="N9" s="192" t="s">
        <v>409</v>
      </c>
      <c r="O9" s="192">
        <v>7</v>
      </c>
      <c r="P9" s="192">
        <v>7</v>
      </c>
      <c r="Q9" s="192">
        <v>1</v>
      </c>
      <c r="R9" s="192">
        <v>0.66100000000000003</v>
      </c>
      <c r="S9" s="192" t="s">
        <v>409</v>
      </c>
      <c r="T9" s="192" t="s">
        <v>787</v>
      </c>
      <c r="U9" s="192" t="s">
        <v>855</v>
      </c>
      <c r="V9" s="192">
        <v>-7.01</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9.8325358851674594</v>
      </c>
      <c r="N10" s="192">
        <v>9.9536768963520501</v>
      </c>
      <c r="O10" s="192" t="s">
        <v>409</v>
      </c>
      <c r="P10" s="192" t="s">
        <v>409</v>
      </c>
      <c r="Q10" s="192" t="s">
        <v>409</v>
      </c>
      <c r="R10" s="192">
        <v>0.56899999999999995</v>
      </c>
      <c r="S10" s="192">
        <v>43.7</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v>3.3971291866028701</v>
      </c>
      <c r="N11" s="192" t="s">
        <v>409</v>
      </c>
      <c r="O11" s="192" t="s">
        <v>409</v>
      </c>
      <c r="P11" s="192" t="s">
        <v>409</v>
      </c>
      <c r="Q11" s="192" t="s">
        <v>409</v>
      </c>
      <c r="R11" s="192">
        <v>0.3</v>
      </c>
      <c r="S11" s="192" t="s">
        <v>409</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t="s">
        <v>409</v>
      </c>
      <c r="K12" s="242" t="s">
        <v>409</v>
      </c>
      <c r="L12" s="91" t="s">
        <v>695</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1.07655502392344</v>
      </c>
      <c r="N13" s="192">
        <v>0.83381586566299803</v>
      </c>
      <c r="O13" s="192" t="s">
        <v>409</v>
      </c>
      <c r="P13" s="192" t="s">
        <v>409</v>
      </c>
      <c r="Q13" s="192" t="s">
        <v>409</v>
      </c>
      <c r="R13" s="192">
        <v>0.20300000000000001</v>
      </c>
      <c r="S13" s="192">
        <v>75.2</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2.2727272727272698</v>
      </c>
      <c r="N14" s="192">
        <v>3.8448176027793801</v>
      </c>
      <c r="O14" s="192" t="s">
        <v>409</v>
      </c>
      <c r="P14" s="192" t="s">
        <v>409</v>
      </c>
      <c r="Q14" s="192" t="s">
        <v>409</v>
      </c>
      <c r="R14" s="192">
        <v>0.253</v>
      </c>
      <c r="S14" s="192">
        <v>64.8</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t="e"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#N/A</v>
      </c>
      <c r="J15" s="242" t="s">
        <v>409</v>
      </c>
      <c r="K15" s="242">
        <v>44753</v>
      </c>
      <c r="L15" s="91" t="s">
        <v>17</v>
      </c>
      <c r="M15" s="192">
        <v>2.7033492822966498</v>
      </c>
      <c r="N15" s="192" t="s">
        <v>409</v>
      </c>
      <c r="O15" s="192" t="s">
        <v>409</v>
      </c>
      <c r="P15" s="192" t="s">
        <v>409</v>
      </c>
      <c r="Q15" s="192" t="s">
        <v>409</v>
      </c>
      <c r="R15" s="192">
        <v>0.27100000000000002</v>
      </c>
      <c r="S15" s="192" t="s">
        <v>409</v>
      </c>
      <c r="T15" s="192" t="s">
        <v>409</v>
      </c>
      <c r="U15" s="192" t="s">
        <v>409</v>
      </c>
      <c r="V15" s="192" t="s">
        <v>409</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696</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t="e">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0.88516746411483205</v>
      </c>
      <c r="N18" s="192">
        <v>0.775911986103066</v>
      </c>
      <c r="O18" s="192" t="s">
        <v>409</v>
      </c>
      <c r="P18" s="192" t="s">
        <v>409</v>
      </c>
      <c r="Q18" s="192" t="s">
        <v>409</v>
      </c>
      <c r="R18" s="192">
        <v>0.19500000000000001</v>
      </c>
      <c r="S18" s="192">
        <v>75.400000000000006</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9.7000000000000003E-2</v>
      </c>
      <c r="S19" s="192">
        <v>78.099999999999994</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4.2344497607655498</v>
      </c>
      <c r="N20" s="192">
        <v>5.2924145917776402</v>
      </c>
      <c r="O20" s="192" t="s">
        <v>409</v>
      </c>
      <c r="P20" s="192" t="s">
        <v>409</v>
      </c>
      <c r="Q20" s="192" t="s">
        <v>409</v>
      </c>
      <c r="R20" s="192">
        <v>0.33500000000000002</v>
      </c>
      <c r="S20" s="192">
        <v>59.8</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7.0710678118654755</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5</v>
      </c>
      <c r="J21" s="242">
        <v>44888</v>
      </c>
      <c r="K21" s="242">
        <v>45294</v>
      </c>
      <c r="L21" s="91" t="s">
        <v>27</v>
      </c>
      <c r="M21" s="192">
        <v>9.9282296650717701</v>
      </c>
      <c r="N21" s="192">
        <v>10</v>
      </c>
      <c r="O21" s="192" t="s">
        <v>409</v>
      </c>
      <c r="P21" s="192">
        <v>5</v>
      </c>
      <c r="Q21" s="192">
        <v>5</v>
      </c>
      <c r="R21" s="192">
        <v>0.57299999999999995</v>
      </c>
      <c r="S21" s="192">
        <v>40.6</v>
      </c>
      <c r="T21" s="192" t="s">
        <v>409</v>
      </c>
      <c r="U21" s="192" t="s">
        <v>897</v>
      </c>
      <c r="V21" s="192">
        <v>22.95</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v>
      </c>
      <c r="N22" s="192">
        <v>0.16792125072379799</v>
      </c>
      <c r="O22" s="192" t="s">
        <v>409</v>
      </c>
      <c r="P22" s="192" t="s">
        <v>409</v>
      </c>
      <c r="Q22" s="192" t="s">
        <v>409</v>
      </c>
      <c r="R22" s="192">
        <v>0.08</v>
      </c>
      <c r="S22" s="192">
        <v>77.5</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8.6124401913875595</v>
      </c>
      <c r="N23" s="192">
        <v>8.6797915460335808</v>
      </c>
      <c r="O23" s="192" t="s">
        <v>409</v>
      </c>
      <c r="P23" s="192" t="s">
        <v>409</v>
      </c>
      <c r="Q23" s="192" t="s">
        <v>409</v>
      </c>
      <c r="R23" s="192">
        <v>0.51800000000000002</v>
      </c>
      <c r="S23" s="192">
        <v>48.1</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9.080480410933168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45272</v>
      </c>
      <c r="L24" s="91" t="s">
        <v>33</v>
      </c>
      <c r="M24" s="192">
        <v>8.7559808612440193</v>
      </c>
      <c r="N24" s="192">
        <v>8.2455124493341003</v>
      </c>
      <c r="O24" s="192">
        <v>10</v>
      </c>
      <c r="P24" s="192">
        <v>10</v>
      </c>
      <c r="Q24" s="192">
        <v>1</v>
      </c>
      <c r="R24" s="192">
        <v>0.52400000000000002</v>
      </c>
      <c r="S24" s="192">
        <v>49.6</v>
      </c>
      <c r="T24" s="192" t="s">
        <v>786</v>
      </c>
      <c r="U24" s="192" t="s">
        <v>898</v>
      </c>
      <c r="V24" s="192">
        <v>-9.35</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t="e"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#N/A</v>
      </c>
      <c r="J25" s="242">
        <v>44753</v>
      </c>
      <c r="K25" s="242">
        <v>44753</v>
      </c>
      <c r="L25" s="91" t="s">
        <v>35</v>
      </c>
      <c r="M25" s="192">
        <v>8.03827751196172</v>
      </c>
      <c r="N25" s="192">
        <v>6.9716270990156302</v>
      </c>
      <c r="O25" s="192" t="s">
        <v>409</v>
      </c>
      <c r="P25" s="192" t="s">
        <v>409</v>
      </c>
      <c r="Q25" s="192" t="s">
        <v>409</v>
      </c>
      <c r="R25" s="192">
        <v>0.49399999999999999</v>
      </c>
      <c r="S25" s="192">
        <v>54</v>
      </c>
      <c r="T25" s="192" t="s">
        <v>409</v>
      </c>
      <c r="U25" s="192" t="s">
        <v>409</v>
      </c>
      <c r="V25" s="192" t="s">
        <v>409</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2.4162679425837301</v>
      </c>
      <c r="N26" s="192">
        <v>1.4707585408222299</v>
      </c>
      <c r="O26" s="192" t="s">
        <v>409</v>
      </c>
      <c r="P26" s="192" t="s">
        <v>409</v>
      </c>
      <c r="Q26" s="192" t="s">
        <v>409</v>
      </c>
      <c r="R26" s="192">
        <v>0.25900000000000001</v>
      </c>
      <c r="S26" s="192">
        <v>73</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0.52631578947368296</v>
      </c>
      <c r="N27" s="192">
        <v>2.25246091488129</v>
      </c>
      <c r="O27" s="192" t="s">
        <v>409</v>
      </c>
      <c r="P27" s="192" t="s">
        <v>409</v>
      </c>
      <c r="Q27" s="192" t="s">
        <v>409</v>
      </c>
      <c r="R27" s="192">
        <v>0.18</v>
      </c>
      <c r="S27" s="192">
        <v>70.3</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v>3.58851674641148</v>
      </c>
      <c r="N28" s="192" t="s">
        <v>409</v>
      </c>
      <c r="O28" s="192" t="s">
        <v>409</v>
      </c>
      <c r="P28" s="192" t="s">
        <v>409</v>
      </c>
      <c r="Q28" s="192" t="s">
        <v>409</v>
      </c>
      <c r="R28" s="192">
        <v>0.308</v>
      </c>
      <c r="S28" s="192" t="s">
        <v>409</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v>3.2296650717703299</v>
      </c>
      <c r="N29" s="192" t="s">
        <v>409</v>
      </c>
      <c r="O29" s="192" t="s">
        <v>409</v>
      </c>
      <c r="P29" s="192" t="s">
        <v>409</v>
      </c>
      <c r="Q29" s="192" t="s">
        <v>409</v>
      </c>
      <c r="R29" s="192">
        <v>0.29299999999999998</v>
      </c>
      <c r="S29" s="192" t="s">
        <v>409</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1.02870813397129</v>
      </c>
      <c r="N30" s="192">
        <v>3.9316734221192799</v>
      </c>
      <c r="O30" s="192" t="s">
        <v>409</v>
      </c>
      <c r="P30" s="192" t="s">
        <v>409</v>
      </c>
      <c r="Q30" s="192" t="s">
        <v>409</v>
      </c>
      <c r="R30" s="192">
        <v>0.20100000000000001</v>
      </c>
      <c r="S30" s="192">
        <v>64.5</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v>4.6650717703349196</v>
      </c>
      <c r="N31" s="192" t="s">
        <v>409</v>
      </c>
      <c r="O31" s="192" t="s">
        <v>409</v>
      </c>
      <c r="P31" s="192" t="s">
        <v>409</v>
      </c>
      <c r="Q31" s="192" t="s">
        <v>409</v>
      </c>
      <c r="R31" s="192">
        <v>0.35299999999999998</v>
      </c>
      <c r="S31" s="192" t="s">
        <v>409</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697</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8.0861244019138692</v>
      </c>
      <c r="N33" s="192">
        <v>3.7869137232194499</v>
      </c>
      <c r="O33" s="192" t="s">
        <v>409</v>
      </c>
      <c r="P33" s="192" t="s">
        <v>409</v>
      </c>
      <c r="Q33" s="192" t="s">
        <v>409</v>
      </c>
      <c r="R33" s="192">
        <v>0.496</v>
      </c>
      <c r="S33" s="192">
        <v>65</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3.7320574162679399</v>
      </c>
      <c r="N34" s="192">
        <v>3.7579617834394901</v>
      </c>
      <c r="O34" s="192" t="s">
        <v>409</v>
      </c>
      <c r="P34" s="192" t="s">
        <v>409</v>
      </c>
      <c r="Q34" s="192" t="s">
        <v>409</v>
      </c>
      <c r="R34" s="192">
        <v>0.314</v>
      </c>
      <c r="S34" s="192">
        <v>65.099999999999994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v>1.8181818181818099</v>
      </c>
      <c r="N35" s="192" t="s">
        <v>409</v>
      </c>
      <c r="O35" s="192" t="s">
        <v>409</v>
      </c>
      <c r="P35" s="192" t="s">
        <v>409</v>
      </c>
      <c r="Q35" s="192" t="s">
        <v>409</v>
      </c>
      <c r="R35" s="192">
        <v>0.23400000000000001</v>
      </c>
      <c r="S35" s="192" t="s">
        <v>409</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v>1.8181818181818099</v>
      </c>
      <c r="N36" s="192" t="s">
        <v>409</v>
      </c>
      <c r="O36" s="192" t="s">
        <v>409</v>
      </c>
      <c r="P36" s="192" t="s">
        <v>409</v>
      </c>
      <c r="Q36" s="192" t="s">
        <v>409</v>
      </c>
      <c r="R36" s="192">
        <v>0.23400000000000001</v>
      </c>
      <c r="S36" s="192" t="s">
        <v>409</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v>6.9856459330143501</v>
      </c>
      <c r="N37" s="192" t="s">
        <v>409</v>
      </c>
      <c r="O37" s="192" t="s">
        <v>409</v>
      </c>
      <c r="P37" s="192" t="s">
        <v>409</v>
      </c>
      <c r="Q37" s="192" t="s">
        <v>409</v>
      </c>
      <c r="R37" s="192">
        <v>0.45</v>
      </c>
      <c r="S37" s="192" t="s">
        <v>409</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6.9377990430622001</v>
      </c>
      <c r="N38" s="192">
        <v>7.8112333526346198</v>
      </c>
      <c r="O38" s="192" t="s">
        <v>409</v>
      </c>
      <c r="P38" s="192" t="s">
        <v>409</v>
      </c>
      <c r="Q38" s="192" t="s">
        <v>409</v>
      </c>
      <c r="R38" s="192">
        <v>0.44800000000000001</v>
      </c>
      <c r="S38" s="192">
        <v>51.1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3.1622776601683795</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1</v>
      </c>
      <c r="J39" s="242">
        <v>44753</v>
      </c>
      <c r="K39" s="242">
        <v>45294</v>
      </c>
      <c r="L39" s="91" t="s">
        <v>60</v>
      </c>
      <c r="M39" s="192">
        <v>10</v>
      </c>
      <c r="N39" s="192" t="s">
        <v>409</v>
      </c>
      <c r="O39" s="192" t="s">
        <v>409</v>
      </c>
      <c r="P39" s="192" t="s">
        <v>409</v>
      </c>
      <c r="Q39" s="192">
        <v>1</v>
      </c>
      <c r="R39" s="192">
        <v>0.69499999999999995</v>
      </c>
      <c r="S39" s="192" t="s">
        <v>409</v>
      </c>
      <c r="T39" s="192" t="s">
        <v>409</v>
      </c>
      <c r="U39" s="192" t="s">
        <v>409</v>
      </c>
      <c r="V39" s="192">
        <v>-0.52</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0.83732057416267802</v>
      </c>
      <c r="N40" s="192">
        <v>0</v>
      </c>
      <c r="O40" s="192" t="s">
        <v>409</v>
      </c>
      <c r="P40" s="192" t="s">
        <v>409</v>
      </c>
      <c r="Q40" s="192" t="s">
        <v>409</v>
      </c>
      <c r="R40" s="192">
        <v>0.193</v>
      </c>
      <c r="S40" s="192">
        <v>79.099999999999994</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0.105</v>
      </c>
      <c r="S41" s="192">
        <v>78.2</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698</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3.4210526315789398</v>
      </c>
      <c r="N43" s="192">
        <v>1.1233352634626499</v>
      </c>
      <c r="O43" s="192" t="s">
        <v>409</v>
      </c>
      <c r="P43" s="192" t="s">
        <v>409</v>
      </c>
      <c r="Q43" s="192" t="s">
        <v>409</v>
      </c>
      <c r="R43" s="192">
        <v>0.30099999999999999</v>
      </c>
      <c r="S43" s="192">
        <v>74.2</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2.9186602870813401</v>
      </c>
      <c r="N44" s="192">
        <v>1.1233352634626499</v>
      </c>
      <c r="O44" s="192" t="s">
        <v>409</v>
      </c>
      <c r="P44" s="192" t="s">
        <v>409</v>
      </c>
      <c r="Q44" s="192" t="s">
        <v>409</v>
      </c>
      <c r="R44" s="192">
        <v>0.28000000000000003</v>
      </c>
      <c r="S44" s="192">
        <v>74.2</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7.2966507177033497</v>
      </c>
      <c r="N45" s="192">
        <v>9.1430225825130194</v>
      </c>
      <c r="O45" s="192" t="s">
        <v>409</v>
      </c>
      <c r="P45" s="192" t="s">
        <v>409</v>
      </c>
      <c r="Q45" s="192" t="s">
        <v>409</v>
      </c>
      <c r="R45" s="192">
        <v>0.46300000000000002</v>
      </c>
      <c r="S45" s="192">
        <v>46.5</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9.5770426136114644</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44888</v>
      </c>
      <c r="K46" s="242">
        <v>45272</v>
      </c>
      <c r="L46" s="91" t="s">
        <v>71</v>
      </c>
      <c r="M46" s="192">
        <v>8.1339712918660201</v>
      </c>
      <c r="N46" s="192">
        <v>9.1719745222929898</v>
      </c>
      <c r="O46" s="192" t="s">
        <v>409</v>
      </c>
      <c r="P46" s="192">
        <v>10</v>
      </c>
      <c r="Q46" s="192">
        <v>1</v>
      </c>
      <c r="R46" s="192">
        <v>0.498</v>
      </c>
      <c r="S46" s="192">
        <v>46.4</v>
      </c>
      <c r="T46" s="192" t="s">
        <v>409</v>
      </c>
      <c r="U46" s="192" t="s">
        <v>899</v>
      </c>
      <c r="V46" s="192">
        <v>-0.67</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10</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44888</v>
      </c>
      <c r="K47" s="242">
        <v>45272</v>
      </c>
      <c r="L47" s="91" t="s">
        <v>72</v>
      </c>
      <c r="M47" s="192">
        <v>10</v>
      </c>
      <c r="N47" s="192">
        <v>10</v>
      </c>
      <c r="O47" s="192" t="s">
        <v>409</v>
      </c>
      <c r="P47" s="192">
        <v>10</v>
      </c>
      <c r="Q47" s="192">
        <v>7</v>
      </c>
      <c r="R47" s="192">
        <v>0.629</v>
      </c>
      <c r="S47" s="192">
        <v>43</v>
      </c>
      <c r="T47" s="192" t="s">
        <v>409</v>
      </c>
      <c r="U47" s="192" t="s">
        <v>899</v>
      </c>
      <c r="V47" s="192">
        <v>155.57</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3.1622776601683795</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v>
      </c>
      <c r="J48" s="242">
        <v>44753</v>
      </c>
      <c r="K48" s="242">
        <v>45294</v>
      </c>
      <c r="L48" s="91" t="s">
        <v>73</v>
      </c>
      <c r="M48" s="192">
        <v>10</v>
      </c>
      <c r="N48" s="192" t="s">
        <v>409</v>
      </c>
      <c r="O48" s="192" t="s">
        <v>409</v>
      </c>
      <c r="P48" s="192" t="s">
        <v>409</v>
      </c>
      <c r="Q48" s="192">
        <v>1</v>
      </c>
      <c r="R48" s="192">
        <v>0.57599999999999996</v>
      </c>
      <c r="S48" s="192" t="s">
        <v>409</v>
      </c>
      <c r="T48" s="192" t="s">
        <v>409</v>
      </c>
      <c r="U48" s="192" t="s">
        <v>409</v>
      </c>
      <c r="V48" s="192">
        <v>0.94</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5.0717703349282299</v>
      </c>
      <c r="N49" s="192">
        <v>5.2055587724377501</v>
      </c>
      <c r="O49" s="192" t="s">
        <v>409</v>
      </c>
      <c r="P49" s="192" t="s">
        <v>409</v>
      </c>
      <c r="Q49" s="192" t="s">
        <v>409</v>
      </c>
      <c r="R49" s="192">
        <v>0.37</v>
      </c>
      <c r="S49" s="192">
        <v>60.1</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v>8.2296650717703308</v>
      </c>
      <c r="N50" s="192" t="s">
        <v>409</v>
      </c>
      <c r="O50" s="192" t="s">
        <v>409</v>
      </c>
      <c r="P50" s="192" t="s">
        <v>409</v>
      </c>
      <c r="Q50" s="192" t="s">
        <v>409</v>
      </c>
      <c r="R50" s="192">
        <v>0.502</v>
      </c>
      <c r="S50" s="192" t="s">
        <v>409</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v>6.3636363636363598</v>
      </c>
      <c r="N51" s="192" t="s">
        <v>409</v>
      </c>
      <c r="O51" s="192" t="s">
        <v>409</v>
      </c>
      <c r="P51" s="192" t="s">
        <v>409</v>
      </c>
      <c r="Q51" s="192" t="s">
        <v>409</v>
      </c>
      <c r="R51" s="192">
        <v>0.42399999999999999</v>
      </c>
      <c r="S51" s="192" t="s">
        <v>409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3.3971291866028701</v>
      </c>
      <c r="N52" s="192">
        <v>0.19687319050376201</v>
      </c>
      <c r="O52" s="192" t="s">
        <v>409</v>
      </c>
      <c r="P52" s="192" t="s">
        <v>409</v>
      </c>
      <c r="Q52" s="192" t="s">
        <v>409</v>
      </c>
      <c r="R52" s="192">
        <v>0.3</v>
      </c>
      <c r="S52" s="192">
        <v>77.400000000000006</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v>4.3301435406698499</v>
      </c>
      <c r="N53" s="192" t="s">
        <v>409</v>
      </c>
      <c r="O53" s="192" t="s">
        <v>409</v>
      </c>
      <c r="P53" s="192" t="s">
        <v>409</v>
      </c>
      <c r="Q53" s="192" t="s">
        <v>409</v>
      </c>
      <c r="R53" s="192">
        <v>0.33900000000000002</v>
      </c>
      <c r="S53" s="192" t="s">
        <v>409</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699</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700</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v>2.12918660287081</v>
      </c>
      <c r="N56" s="192" t="s">
        <v>409</v>
      </c>
      <c r="O56" s="192" t="s">
        <v>409</v>
      </c>
      <c r="P56" s="192" t="s">
        <v>409</v>
      </c>
      <c r="Q56" s="192" t="s">
        <v>409</v>
      </c>
      <c r="R56" s="192">
        <v>0.247</v>
      </c>
      <c r="S56" s="192" t="s">
        <v>409</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v>
      </c>
      <c r="N57" s="192">
        <v>0.11001737116386601</v>
      </c>
      <c r="O57" s="192" t="s">
        <v>409</v>
      </c>
      <c r="P57" s="192" t="s">
        <v>409</v>
      </c>
      <c r="Q57" s="192" t="s">
        <v>409</v>
      </c>
      <c r="R57" s="192">
        <v>0.14199999999999999</v>
      </c>
      <c r="S57" s="192">
        <v>77.7</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v>
      </c>
      <c r="N58" s="192">
        <v>0.31268094962362403</v>
      </c>
      <c r="O58" s="192" t="s">
        <v>409</v>
      </c>
      <c r="P58" s="192" t="s">
        <v>409</v>
      </c>
      <c r="Q58" s="192" t="s">
        <v>409</v>
      </c>
      <c r="R58" s="192">
        <v>0.111</v>
      </c>
      <c r="S58" s="192">
        <v>77</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6.4240129657194851</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5</v>
      </c>
      <c r="J59" s="242">
        <v>44753</v>
      </c>
      <c r="K59" s="242">
        <v>45259</v>
      </c>
      <c r="L59" s="91" t="s">
        <v>91</v>
      </c>
      <c r="M59" s="192">
        <v>8.2535885167464098</v>
      </c>
      <c r="N59" s="192" t="s">
        <v>409</v>
      </c>
      <c r="O59" s="192">
        <v>5</v>
      </c>
      <c r="P59" s="192" t="s">
        <v>409</v>
      </c>
      <c r="Q59" s="192" t="s">
        <v>409</v>
      </c>
      <c r="R59" s="192">
        <v>0.503</v>
      </c>
      <c r="S59" s="192" t="s">
        <v>409</v>
      </c>
      <c r="T59" s="192" t="s">
        <v>788</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v>5.5023923444975997</v>
      </c>
      <c r="N60" s="192" t="s">
        <v>409</v>
      </c>
      <c r="O60" s="192" t="s">
        <v>409</v>
      </c>
      <c r="P60" s="192" t="s">
        <v>409</v>
      </c>
      <c r="Q60" s="192" t="s">
        <v>409</v>
      </c>
      <c r="R60" s="192">
        <v>0.38800000000000001</v>
      </c>
      <c r="S60" s="192" t="s">
        <v>409</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0</v>
      </c>
      <c r="N61" s="192">
        <v>8.1065431383903402E-2</v>
      </c>
      <c r="O61" s="192" t="s">
        <v>409</v>
      </c>
      <c r="P61" s="192" t="s">
        <v>409</v>
      </c>
      <c r="Q61" s="192" t="s">
        <v>409</v>
      </c>
      <c r="R61" s="192">
        <v>0.14000000000000001</v>
      </c>
      <c r="S61" s="192">
        <v>77.8</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4.5933014354066897</v>
      </c>
      <c r="N62" s="192">
        <v>3.7869137232194499</v>
      </c>
      <c r="O62" s="192" t="s">
        <v>409</v>
      </c>
      <c r="P62" s="192" t="s">
        <v>409</v>
      </c>
      <c r="Q62" s="192" t="s">
        <v>409</v>
      </c>
      <c r="R62" s="192">
        <v>0.35</v>
      </c>
      <c r="S62" s="192">
        <v>65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2.9665071770334901</v>
      </c>
      <c r="N63" s="192">
        <v>5.5529820497973299</v>
      </c>
      <c r="O63" s="192" t="s">
        <v>409</v>
      </c>
      <c r="P63" s="192" t="s">
        <v>409</v>
      </c>
      <c r="Q63" s="192" t="s">
        <v>409</v>
      </c>
      <c r="R63" s="192">
        <v>0.28199999999999997</v>
      </c>
      <c r="S63" s="192">
        <v>58.9</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5.1435406698564599</v>
      </c>
      <c r="N64" s="192">
        <v>3.61320208453966</v>
      </c>
      <c r="O64" s="192" t="s">
        <v>409</v>
      </c>
      <c r="P64" s="192" t="s">
        <v>409</v>
      </c>
      <c r="Q64" s="192" t="s">
        <v>409</v>
      </c>
      <c r="R64" s="192">
        <v>0.373</v>
      </c>
      <c r="S64" s="192">
        <v>65.599999999999994</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1.79425837320574</v>
      </c>
      <c r="N65" s="192">
        <v>6.3925883034163196</v>
      </c>
      <c r="O65" s="192" t="s">
        <v>409</v>
      </c>
      <c r="P65" s="192" t="s">
        <v>409</v>
      </c>
      <c r="Q65" s="192" t="s">
        <v>409</v>
      </c>
      <c r="R65" s="192">
        <v>0.23300000000000001</v>
      </c>
      <c r="S65" s="192">
        <v>56</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t="s">
        <v>409</v>
      </c>
      <c r="K66" s="242">
        <v>44753</v>
      </c>
      <c r="L66" s="91" t="s">
        <v>104</v>
      </c>
      <c r="M66" s="192">
        <v>10</v>
      </c>
      <c r="N66" s="192" t="s">
        <v>409</v>
      </c>
      <c r="O66" s="192" t="s">
        <v>409</v>
      </c>
      <c r="P66" s="192" t="s">
        <v>409</v>
      </c>
      <c r="Q66" s="192" t="s">
        <v>409</v>
      </c>
      <c r="R66" s="192">
        <v>0.67700000000000005</v>
      </c>
      <c r="S66" s="192" t="s">
        <v>409</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v>
      </c>
      <c r="N67" s="192">
        <v>0.68905616676317205</v>
      </c>
      <c r="O67" s="192" t="s">
        <v>409</v>
      </c>
      <c r="P67" s="192" t="s">
        <v>409</v>
      </c>
      <c r="Q67" s="192" t="s">
        <v>409</v>
      </c>
      <c r="R67" s="192">
        <v>0.151</v>
      </c>
      <c r="S67" s="192">
        <v>75.7</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v>2.2488038277511899</v>
      </c>
      <c r="N68" s="192" t="s">
        <v>409</v>
      </c>
      <c r="O68" s="192" t="s">
        <v>409</v>
      </c>
      <c r="P68" s="192" t="s">
        <v>409</v>
      </c>
      <c r="Q68" s="192" t="s">
        <v>409</v>
      </c>
      <c r="R68" s="192">
        <v>0.252</v>
      </c>
      <c r="S68" s="192" t="s">
        <v>409</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9.8600514086450541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45272</v>
      </c>
      <c r="L69" s="91" t="s">
        <v>110</v>
      </c>
      <c r="M69" s="192">
        <v>10</v>
      </c>
      <c r="N69" s="192">
        <v>9.7220613781123308</v>
      </c>
      <c r="O69" s="192">
        <v>7</v>
      </c>
      <c r="P69" s="192">
        <v>10</v>
      </c>
      <c r="Q69" s="192" t="s">
        <v>409</v>
      </c>
      <c r="R69" s="192">
        <v>0.64600000000000002</v>
      </c>
      <c r="S69" s="192">
        <v>44.5</v>
      </c>
      <c r="T69" s="192" t="s">
        <v>787</v>
      </c>
      <c r="U69" s="192" t="s">
        <v>856</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0.88516746411483205</v>
      </c>
      <c r="N70" s="192">
        <v>0</v>
      </c>
      <c r="O70" s="192" t="s">
        <v>409</v>
      </c>
      <c r="P70" s="192" t="s">
        <v>409</v>
      </c>
      <c r="Q70" s="192" t="s">
        <v>409</v>
      </c>
      <c r="R70" s="192">
        <v>0.19500000000000001</v>
      </c>
      <c r="S70" s="192">
        <v>83.7</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v>4.9043062200956902</v>
      </c>
      <c r="N71" s="192" t="s">
        <v>409</v>
      </c>
      <c r="O71" s="192" t="s">
        <v>409</v>
      </c>
      <c r="P71" s="192" t="s">
        <v>409</v>
      </c>
      <c r="Q71" s="192" t="s">
        <v>409</v>
      </c>
      <c r="R71" s="192">
        <v>0.36299999999999999</v>
      </c>
      <c r="S71" s="192" t="s">
        <v>409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0.11600000000000001</v>
      </c>
      <c r="S72" s="192">
        <v>80.2</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701</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t="e">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t="s">
        <v>409</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v>6.6028708133971303</v>
      </c>
      <c r="N75" s="192" t="s">
        <v>409</v>
      </c>
      <c r="O75" s="192" t="s">
        <v>409</v>
      </c>
      <c r="P75" s="192" t="s">
        <v>409</v>
      </c>
      <c r="Q75" s="192" t="s">
        <v>409</v>
      </c>
      <c r="R75" s="192">
        <v>0.434</v>
      </c>
      <c r="S75" s="192" t="s">
        <v>409</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0.128</v>
      </c>
      <c r="S76" s="192">
        <v>78.8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v>4.9282296650717701</v>
      </c>
      <c r="N77" s="192" t="s">
        <v>409</v>
      </c>
      <c r="O77" s="192" t="s">
        <v>409</v>
      </c>
      <c r="P77" s="192" t="s">
        <v>409</v>
      </c>
      <c r="Q77" s="192" t="s">
        <v>409</v>
      </c>
      <c r="R77" s="192">
        <v>0.36399999999999999</v>
      </c>
      <c r="S77" s="192" t="s">
        <v>409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7.17703349282296</v>
      </c>
      <c r="N78" s="192">
        <v>7.3769542559351402</v>
      </c>
      <c r="O78" s="192" t="s">
        <v>409</v>
      </c>
      <c r="P78" s="192" t="s">
        <v>409</v>
      </c>
      <c r="Q78" s="192" t="s">
        <v>409</v>
      </c>
      <c r="R78" s="192">
        <v>0.45800000000000002</v>
      </c>
      <c r="S78" s="192">
        <v>52.6</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702</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t="e"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#N/A</v>
      </c>
      <c r="J80" s="242">
        <v>44888</v>
      </c>
      <c r="K80" s="242">
        <v>44839</v>
      </c>
      <c r="L80" s="91" t="s">
        <v>127</v>
      </c>
      <c r="M80" s="192">
        <v>8.8277511961722492</v>
      </c>
      <c r="N80" s="192">
        <v>9.5483497394325401</v>
      </c>
      <c r="O80" s="192" t="s">
        <v>409</v>
      </c>
      <c r="P80" s="192" t="s">
        <v>409</v>
      </c>
      <c r="Q80" s="192" t="s">
        <v>409</v>
      </c>
      <c r="R80" s="192">
        <v>0.52700000000000002</v>
      </c>
      <c r="S80" s="192">
        <v>45.1</v>
      </c>
      <c r="T80" s="192" t="s">
        <v>409</v>
      </c>
      <c r="U80" s="192" t="s">
        <v>409</v>
      </c>
      <c r="V80" s="192" t="s">
        <v>409</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45294</v>
      </c>
      <c r="L81" s="91" t="s">
        <v>128</v>
      </c>
      <c r="M81" s="192">
        <v>7.5119617224880297</v>
      </c>
      <c r="N81" s="192" t="s">
        <v>409</v>
      </c>
      <c r="O81" s="192" t="s">
        <v>409</v>
      </c>
      <c r="P81" s="192" t="s">
        <v>409</v>
      </c>
      <c r="Q81" s="192">
        <v>5</v>
      </c>
      <c r="R81" s="192">
        <v>0.47199999999999998</v>
      </c>
      <c r="S81" s="192" t="s">
        <v>409</v>
      </c>
      <c r="T81" s="192" t="s">
        <v>409</v>
      </c>
      <c r="U81" s="192" t="s">
        <v>409</v>
      </c>
      <c r="V81" s="192">
        <v>21.92</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2.9428365706134123</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1</v>
      </c>
      <c r="J82" s="242">
        <v>44753</v>
      </c>
      <c r="K82" s="242">
        <v>45294</v>
      </c>
      <c r="L82" s="91" t="s">
        <v>130</v>
      </c>
      <c r="M82" s="192">
        <v>8.6602870813397104</v>
      </c>
      <c r="N82" s="192" t="s">
        <v>409</v>
      </c>
      <c r="O82" s="192" t="s">
        <v>409</v>
      </c>
      <c r="P82" s="192" t="s">
        <v>409</v>
      </c>
      <c r="Q82" s="192">
        <v>1</v>
      </c>
      <c r="R82" s="192">
        <v>0.52</v>
      </c>
      <c r="S82" s="192" t="s">
        <v>409</v>
      </c>
      <c r="T82" s="192" t="s">
        <v>409</v>
      </c>
      <c r="U82" s="192" t="s">
        <v>409</v>
      </c>
      <c r="V82" s="192">
        <v>-1.75</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v>5.4066985645932997</v>
      </c>
      <c r="N83" s="192" t="s">
        <v>409</v>
      </c>
      <c r="O83" s="192" t="s">
        <v>409</v>
      </c>
      <c r="P83" s="192" t="s">
        <v>409</v>
      </c>
      <c r="Q83" s="192" t="s">
        <v>409</v>
      </c>
      <c r="R83" s="192">
        <v>0.38400000000000001</v>
      </c>
      <c r="S83" s="192" t="s">
        <v>409</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0.119617224880382</v>
      </c>
      <c r="N84" s="192">
        <v>1.7023740590619501</v>
      </c>
      <c r="O84" s="192" t="s">
        <v>409</v>
      </c>
      <c r="P84" s="192" t="s">
        <v>409</v>
      </c>
      <c r="Q84" s="192" t="s">
        <v>409</v>
      </c>
      <c r="R84" s="192">
        <v>0.16300000000000001</v>
      </c>
      <c r="S84" s="192">
        <v>72.2</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t="e">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t="s">
        <v>409</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703</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6.6512077086636605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45272</v>
      </c>
      <c r="L87" s="91" t="s">
        <v>138</v>
      </c>
      <c r="M87" s="192">
        <v>6.5071770334928196</v>
      </c>
      <c r="N87" s="192">
        <v>4.4238563983786898</v>
      </c>
      <c r="O87" s="192">
        <v>5</v>
      </c>
      <c r="P87" s="192">
        <v>10</v>
      </c>
      <c r="Q87" s="192" t="s">
        <v>409</v>
      </c>
      <c r="R87" s="192">
        <v>0.43</v>
      </c>
      <c r="S87" s="192">
        <v>62.8</v>
      </c>
      <c r="T87" s="192" t="s">
        <v>788</v>
      </c>
      <c r="U87" s="192" t="s">
        <v>899</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704</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v>4.6650717703349196</v>
      </c>
      <c r="N89" s="192" t="s">
        <v>409</v>
      </c>
      <c r="O89" s="192" t="s">
        <v>409</v>
      </c>
      <c r="P89" s="192" t="s">
        <v>409</v>
      </c>
      <c r="Q89" s="192" t="s">
        <v>409</v>
      </c>
      <c r="R89" s="192">
        <v>0.35299999999999998</v>
      </c>
      <c r="S89" s="192" t="s">
        <v>409</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705</v>
      </c>
      <c r="M90" s="192">
        <v>0.71770334928229496</v>
      </c>
      <c r="N90" s="192" t="s">
        <v>409</v>
      </c>
      <c r="O90" s="192" t="s">
        <v>409</v>
      </c>
      <c r="P90" s="192" t="s">
        <v>409</v>
      </c>
      <c r="Q90" s="192" t="s">
        <v>409</v>
      </c>
      <c r="R90" s="192">
        <v>0.188</v>
      </c>
      <c r="S90" s="192" t="s">
        <v>409</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6.14832535885167</v>
      </c>
      <c r="N91" s="192">
        <v>4.8002316155182303</v>
      </c>
      <c r="O91" s="192">
        <v>5</v>
      </c>
      <c r="P91" s="192" t="s">
        <v>409</v>
      </c>
      <c r="Q91" s="192" t="s">
        <v>409</v>
      </c>
      <c r="R91" s="192">
        <v>0.41499999999999998</v>
      </c>
      <c r="S91" s="192">
        <v>61.5</v>
      </c>
      <c r="T91" s="192" t="s">
        <v>788</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v>1.2200956937798999</v>
      </c>
      <c r="N92" s="192" t="s">
        <v>409</v>
      </c>
      <c r="O92" s="192" t="s">
        <v>409</v>
      </c>
      <c r="P92" s="192" t="s">
        <v>409</v>
      </c>
      <c r="Q92" s="192" t="s">
        <v>409</v>
      </c>
      <c r="R92" s="192">
        <v>0.20899999999999999</v>
      </c>
      <c r="S92" s="192" t="s">
        <v>409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44888</v>
      </c>
      <c r="K93" s="242">
        <v>45272</v>
      </c>
      <c r="L93" s="91" t="s">
        <v>146</v>
      </c>
      <c r="M93" s="192">
        <v>10</v>
      </c>
      <c r="N93" s="192">
        <v>10</v>
      </c>
      <c r="O93" s="192">
        <v>7</v>
      </c>
      <c r="P93" s="192">
        <v>10</v>
      </c>
      <c r="Q93" s="192">
        <v>1</v>
      </c>
      <c r="R93" s="192">
        <v>0.70099999999999996</v>
      </c>
      <c r="S93" s="192">
        <v>38.5</v>
      </c>
      <c r="T93" s="192" t="s">
        <v>787</v>
      </c>
      <c r="U93" s="192" t="s">
        <v>898</v>
      </c>
      <c r="V93" s="192">
        <v>-12.04</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0.93301435406698496</v>
      </c>
      <c r="N94" s="192">
        <v>1.93398957730167</v>
      </c>
      <c r="O94" s="192" t="s">
        <v>409</v>
      </c>
      <c r="P94" s="192" t="s">
        <v>409</v>
      </c>
      <c r="Q94" s="192" t="s">
        <v>409</v>
      </c>
      <c r="R94" s="192">
        <v>0.19700000000000001</v>
      </c>
      <c r="S94" s="192">
        <v>71.400000000000006</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t="e"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#N/A</v>
      </c>
      <c r="J95" s="242">
        <v>44753</v>
      </c>
      <c r="K95" s="242">
        <v>44753</v>
      </c>
      <c r="L95" s="91" t="s">
        <v>150</v>
      </c>
      <c r="M95" s="192">
        <v>5.2392344497607599</v>
      </c>
      <c r="N95" s="192">
        <v>5.1766068326577797</v>
      </c>
      <c r="O95" s="192" t="s">
        <v>409</v>
      </c>
      <c r="P95" s="192" t="s">
        <v>409</v>
      </c>
      <c r="Q95" s="192" t="s">
        <v>409</v>
      </c>
      <c r="R95" s="192">
        <v>0.377</v>
      </c>
      <c r="S95" s="192">
        <v>60.2</v>
      </c>
      <c r="T95" s="192" t="s">
        <v>409</v>
      </c>
      <c r="U95" s="192" t="s">
        <v>409</v>
      </c>
      <c r="V95" s="192" t="s">
        <v>409</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706</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7.17703349282296</v>
      </c>
      <c r="N97" s="192">
        <v>5.5529820497973299</v>
      </c>
      <c r="O97" s="192" t="s">
        <v>409</v>
      </c>
      <c r="P97" s="192" t="s">
        <v>409</v>
      </c>
      <c r="Q97" s="192" t="s">
        <v>409</v>
      </c>
      <c r="R97" s="192">
        <v>0.45800000000000002</v>
      </c>
      <c r="S97" s="192">
        <v>58.9</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0.11899999999999999</v>
      </c>
      <c r="S98" s="192">
        <v>81.7</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v>2.9665071770334901</v>
      </c>
      <c r="N99" s="192" t="s">
        <v>409</v>
      </c>
      <c r="O99" s="192" t="s">
        <v>409</v>
      </c>
      <c r="P99" s="192" t="s">
        <v>409</v>
      </c>
      <c r="Q99" s="192" t="s">
        <v>409</v>
      </c>
      <c r="R99" s="192">
        <v>0.28199999999999997</v>
      </c>
      <c r="S99" s="192" t="s">
        <v>409</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5.4355730650460901</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5</v>
      </c>
      <c r="J100" s="242">
        <v>44753</v>
      </c>
      <c r="K100" s="242">
        <v>45294</v>
      </c>
      <c r="L100" s="91" t="s">
        <v>157</v>
      </c>
      <c r="M100" s="192">
        <v>5.9090909090909101</v>
      </c>
      <c r="N100" s="192" t="s">
        <v>409</v>
      </c>
      <c r="O100" s="192" t="s">
        <v>409</v>
      </c>
      <c r="P100" s="192" t="s">
        <v>409</v>
      </c>
      <c r="Q100" s="192">
        <v>5</v>
      </c>
      <c r="R100" s="192">
        <v>0.40500000000000003</v>
      </c>
      <c r="S100" s="192" t="s">
        <v>409</v>
      </c>
      <c r="T100" s="192" t="s">
        <v>409</v>
      </c>
      <c r="U100" s="192" t="s">
        <v>409</v>
      </c>
      <c r="V100" s="192">
        <v>6.55</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v>0.55023923444975997</v>
      </c>
      <c r="N101" s="192" t="s">
        <v>409</v>
      </c>
      <c r="O101" s="192" t="s">
        <v>409</v>
      </c>
      <c r="P101" s="192" t="s">
        <v>409</v>
      </c>
      <c r="Q101" s="192" t="s">
        <v>409</v>
      </c>
      <c r="R101" s="192">
        <v>0.18099999999999999</v>
      </c>
      <c r="S101" s="192" t="s">
        <v>409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v>
      </c>
      <c r="N102" s="192">
        <v>0.94962362478286</v>
      </c>
      <c r="O102" s="192" t="s">
        <v>409</v>
      </c>
      <c r="P102" s="192" t="s">
        <v>409</v>
      </c>
      <c r="Q102" s="192" t="s">
        <v>409</v>
      </c>
      <c r="R102" s="192">
        <v>0.129</v>
      </c>
      <c r="S102" s="192">
        <v>74.8</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0</v>
      </c>
      <c r="N103" s="192">
        <v>1.1812391430225799</v>
      </c>
      <c r="O103" s="192" t="s">
        <v>409</v>
      </c>
      <c r="P103" s="192" t="s">
        <v>409</v>
      </c>
      <c r="Q103" s="192" t="s">
        <v>409</v>
      </c>
      <c r="R103" s="192">
        <v>0.113</v>
      </c>
      <c r="S103" s="192">
        <v>74</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v>4.2105263157894699</v>
      </c>
      <c r="N104" s="192" t="s">
        <v>409</v>
      </c>
      <c r="O104" s="192" t="s">
        <v>409</v>
      </c>
      <c r="P104" s="192" t="s">
        <v>409</v>
      </c>
      <c r="Q104" s="192" t="s">
        <v>409</v>
      </c>
      <c r="R104" s="192">
        <v>0.33400000000000002</v>
      </c>
      <c r="S104" s="192" t="s">
        <v>409</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2.5358851674641101</v>
      </c>
      <c r="N105" s="192">
        <v>3.4394904458598701</v>
      </c>
      <c r="O105" s="192" t="s">
        <v>409</v>
      </c>
      <c r="P105" s="192" t="s">
        <v>409</v>
      </c>
      <c r="Q105" s="192" t="s">
        <v>409</v>
      </c>
      <c r="R105" s="192">
        <v>0.26400000000000001</v>
      </c>
      <c r="S105" s="192">
        <v>66.2</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2.17703349282296</v>
      </c>
      <c r="N106" s="192">
        <v>0</v>
      </c>
      <c r="O106" s="192" t="s">
        <v>409</v>
      </c>
      <c r="P106" s="192" t="s">
        <v>409</v>
      </c>
      <c r="Q106" s="192" t="s">
        <v>409</v>
      </c>
      <c r="R106" s="192">
        <v>0.249</v>
      </c>
      <c r="S106" s="192">
        <v>79.5</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1.2679425837320499</v>
      </c>
      <c r="N107" s="192">
        <v>1.7313259988419201</v>
      </c>
      <c r="O107" s="192" t="s">
        <v>409</v>
      </c>
      <c r="P107" s="192" t="s">
        <v>409</v>
      </c>
      <c r="Q107" s="192" t="s">
        <v>409</v>
      </c>
      <c r="R107" s="192">
        <v>0.21099999999999999</v>
      </c>
      <c r="S107" s="192">
        <v>72.099999999999994</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6.0254238426915991</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5</v>
      </c>
      <c r="J108" s="242">
        <v>44753</v>
      </c>
      <c r="K108" s="242">
        <v>45272</v>
      </c>
      <c r="L108" s="91" t="s">
        <v>173</v>
      </c>
      <c r="M108" s="192">
        <v>10</v>
      </c>
      <c r="N108" s="192">
        <v>7.2611464968152797</v>
      </c>
      <c r="O108" s="192" t="s">
        <v>409</v>
      </c>
      <c r="P108" s="192">
        <v>5</v>
      </c>
      <c r="Q108" s="192" t="s">
        <v>409</v>
      </c>
      <c r="R108" s="192">
        <v>0.59299999999999997</v>
      </c>
      <c r="S108" s="192">
        <v>53</v>
      </c>
      <c r="T108" s="192" t="s">
        <v>409</v>
      </c>
      <c r="U108" s="192" t="s">
        <v>897</v>
      </c>
      <c r="V108" s="192" t="s">
        <v>409</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v>3.7320574162679399</v>
      </c>
      <c r="N109" s="192" t="s">
        <v>409</v>
      </c>
      <c r="O109" s="192" t="s">
        <v>409</v>
      </c>
      <c r="P109" s="192" t="s">
        <v>409</v>
      </c>
      <c r="Q109" s="192" t="s">
        <v>409</v>
      </c>
      <c r="R109" s="192">
        <v>0.314</v>
      </c>
      <c r="S109" s="192" t="s">
        <v>409</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9.3301435406698499</v>
      </c>
      <c r="N110" s="192">
        <v>6.4794441227562203</v>
      </c>
      <c r="O110" s="192" t="s">
        <v>409</v>
      </c>
      <c r="P110" s="192" t="s">
        <v>409</v>
      </c>
      <c r="Q110" s="192" t="s">
        <v>409</v>
      </c>
      <c r="R110" s="192">
        <v>0.54800000000000004</v>
      </c>
      <c r="S110" s="192">
        <v>55.7</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v>5.7655502392344502</v>
      </c>
      <c r="N111" s="192" t="s">
        <v>409</v>
      </c>
      <c r="O111" s="192" t="s">
        <v>409</v>
      </c>
      <c r="P111" s="192" t="s">
        <v>409</v>
      </c>
      <c r="Q111" s="192" t="s">
        <v>409</v>
      </c>
      <c r="R111" s="192">
        <v>0.39900000000000002</v>
      </c>
      <c r="S111" s="192" t="s">
        <v>409</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v>4.01913875598086</v>
      </c>
      <c r="N112" s="192" t="s">
        <v>409</v>
      </c>
      <c r="O112" s="192" t="s">
        <v>409</v>
      </c>
      <c r="P112" s="192" t="s">
        <v>409</v>
      </c>
      <c r="Q112" s="192" t="s">
        <v>409</v>
      </c>
      <c r="R112" s="192">
        <v>0.32600000000000001</v>
      </c>
      <c r="S112" s="192" t="s">
        <v>409</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0.47846889952152999</v>
      </c>
      <c r="N113" s="192">
        <v>2.28141285466126</v>
      </c>
      <c r="O113" s="192" t="s">
        <v>409</v>
      </c>
      <c r="P113" s="192" t="s">
        <v>409</v>
      </c>
      <c r="Q113" s="192" t="s">
        <v>409</v>
      </c>
      <c r="R113" s="192">
        <v>0.17799999999999999</v>
      </c>
      <c r="S113" s="192">
        <v>70.2</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0.64593301435406503</v>
      </c>
      <c r="N114" s="192">
        <v>3.72900984365952</v>
      </c>
      <c r="O114" s="192" t="s">
        <v>409</v>
      </c>
      <c r="P114" s="192" t="s">
        <v>409</v>
      </c>
      <c r="Q114" s="192" t="s">
        <v>409</v>
      </c>
      <c r="R114" s="192">
        <v>0.185</v>
      </c>
      <c r="S114" s="192">
        <v>65.2</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45294</v>
      </c>
      <c r="L115" s="91" t="s">
        <v>184</v>
      </c>
      <c r="M115" s="192">
        <v>8.6602870813397104</v>
      </c>
      <c r="N115" s="192">
        <v>7.2321945570353199</v>
      </c>
      <c r="O115" s="192" t="s">
        <v>409</v>
      </c>
      <c r="P115" s="192" t="s">
        <v>409</v>
      </c>
      <c r="Q115" s="192">
        <v>5</v>
      </c>
      <c r="R115" s="192">
        <v>0.52</v>
      </c>
      <c r="S115" s="192">
        <v>53.1</v>
      </c>
      <c r="T115" s="192" t="s">
        <v>409</v>
      </c>
      <c r="U115" s="192" t="s">
        <v>409</v>
      </c>
      <c r="V115" s="192">
        <v>25.26</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45294</v>
      </c>
      <c r="L116" s="91" t="s">
        <v>186</v>
      </c>
      <c r="M116" s="192">
        <v>3.3732057416267902</v>
      </c>
      <c r="N116" s="192" t="s">
        <v>409</v>
      </c>
      <c r="O116" s="192" t="s">
        <v>409</v>
      </c>
      <c r="P116" s="192" t="s">
        <v>409</v>
      </c>
      <c r="Q116" s="192">
        <v>7</v>
      </c>
      <c r="R116" s="192">
        <v>0.29899999999999999</v>
      </c>
      <c r="S116" s="192" t="s">
        <v>409</v>
      </c>
      <c r="T116" s="192" t="s">
        <v>409</v>
      </c>
      <c r="U116" s="192" t="s">
        <v>409</v>
      </c>
      <c r="V116" s="192">
        <v>133.69999999999999</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5.4046763377458094</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3</v>
      </c>
      <c r="J117" s="242">
        <v>44753</v>
      </c>
      <c r="K117" s="242">
        <v>45294</v>
      </c>
      <c r="L117" s="91" t="s">
        <v>188</v>
      </c>
      <c r="M117" s="192">
        <v>9.7368421052631504</v>
      </c>
      <c r="N117" s="192" t="s">
        <v>409</v>
      </c>
      <c r="O117" s="192" t="s">
        <v>409</v>
      </c>
      <c r="P117" s="192" t="s">
        <v>409</v>
      </c>
      <c r="Q117" s="192">
        <v>3</v>
      </c>
      <c r="R117" s="192">
        <v>0.56499999999999995</v>
      </c>
      <c r="S117" s="192" t="s">
        <v>409</v>
      </c>
      <c r="T117" s="192" t="s">
        <v>409</v>
      </c>
      <c r="U117" s="192" t="s">
        <v>409</v>
      </c>
      <c r="V117" s="192">
        <v>4.76</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t="e"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#N/A</v>
      </c>
      <c r="J118" s="242">
        <v>44753</v>
      </c>
      <c r="K118" s="242">
        <v>44753</v>
      </c>
      <c r="L118" s="91" t="s">
        <v>190</v>
      </c>
      <c r="M118" s="192">
        <v>3.4210526315789398</v>
      </c>
      <c r="N118" s="192" t="s">
        <v>409</v>
      </c>
      <c r="O118" s="192" t="s">
        <v>409</v>
      </c>
      <c r="P118" s="192" t="s">
        <v>409</v>
      </c>
      <c r="Q118" s="192" t="s">
        <v>409</v>
      </c>
      <c r="R118" s="192">
        <v>0.30099999999999999</v>
      </c>
      <c r="S118" s="192" t="s">
        <v>409</v>
      </c>
      <c r="T118" s="192" t="s">
        <v>409</v>
      </c>
      <c r="U118" s="192" t="s">
        <v>409</v>
      </c>
      <c r="V118" s="192" t="s">
        <v>409</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t="e">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t="e">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#N/A</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44888</v>
      </c>
      <c r="K121" s="242">
        <v>45077</v>
      </c>
      <c r="L121" s="91" t="s">
        <v>195</v>
      </c>
      <c r="M121" s="192">
        <v>5.6698564593301404</v>
      </c>
      <c r="N121" s="192">
        <v>6.6242038216560397</v>
      </c>
      <c r="O121" s="192" t="s">
        <v>409</v>
      </c>
      <c r="P121" s="192" t="s">
        <v>409</v>
      </c>
      <c r="Q121" s="192" t="s">
        <v>409</v>
      </c>
      <c r="R121" s="192">
        <v>0.39500000000000002</v>
      </c>
      <c r="S121" s="192">
        <v>55.2</v>
      </c>
      <c r="T121" s="192" t="s">
        <v>409</v>
      </c>
      <c r="U121" s="192" t="s">
        <v>409</v>
      </c>
      <c r="V121" s="192" t="s">
        <v>409</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v>8.7559808612440193</v>
      </c>
      <c r="N122" s="192" t="s">
        <v>409</v>
      </c>
      <c r="O122" s="192" t="s">
        <v>409</v>
      </c>
      <c r="P122" s="192" t="s">
        <v>409</v>
      </c>
      <c r="Q122" s="192" t="s">
        <v>409</v>
      </c>
      <c r="R122" s="192">
        <v>0.52400000000000002</v>
      </c>
      <c r="S122" s="192" t="s">
        <v>409</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v>2.2727272727272698</v>
      </c>
      <c r="N123" s="192" t="s">
        <v>409</v>
      </c>
      <c r="O123" s="192" t="s">
        <v>409</v>
      </c>
      <c r="P123" s="192" t="s">
        <v>409</v>
      </c>
      <c r="Q123" s="192" t="s">
        <v>409</v>
      </c>
      <c r="R123" s="192">
        <v>0.253</v>
      </c>
      <c r="S123" s="192" t="s">
        <v>409</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v>0</v>
      </c>
      <c r="N124" s="192" t="s">
        <v>409</v>
      </c>
      <c r="O124" s="192" t="s">
        <v>409</v>
      </c>
      <c r="P124" s="192" t="s">
        <v>409</v>
      </c>
      <c r="Q124" s="192" t="s">
        <v>409</v>
      </c>
      <c r="R124" s="192">
        <v>9.0999999999999998E-2</v>
      </c>
      <c r="S124" s="192" t="s">
        <v>409</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v>0.93301435406698496</v>
      </c>
      <c r="N125" s="192" t="s">
        <v>409</v>
      </c>
      <c r="O125" s="192" t="s">
        <v>409</v>
      </c>
      <c r="P125" s="192" t="s">
        <v>409</v>
      </c>
      <c r="Q125" s="192" t="s">
        <v>409</v>
      </c>
      <c r="R125" s="192">
        <v>0.19700000000000001</v>
      </c>
      <c r="S125" s="192" t="s">
        <v>409</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707</v>
      </c>
      <c r="M126" s="192">
        <v>0</v>
      </c>
      <c r="N126" s="192" t="s">
        <v>409</v>
      </c>
      <c r="O126" s="192" t="s">
        <v>409</v>
      </c>
      <c r="P126" s="192" t="s">
        <v>409</v>
      </c>
      <c r="Q126" s="192" t="s">
        <v>409</v>
      </c>
      <c r="R126" s="192">
        <v>0.08</v>
      </c>
      <c r="S126" s="192" t="s">
        <v>409</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708</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3.4928229665071702</v>
      </c>
      <c r="N128" s="192">
        <v>4.3659525188187596</v>
      </c>
      <c r="O128" s="192" t="s">
        <v>409</v>
      </c>
      <c r="P128" s="192" t="s">
        <v>409</v>
      </c>
      <c r="Q128" s="192" t="s">
        <v>409</v>
      </c>
      <c r="R128" s="192">
        <v>0.30399999999999999</v>
      </c>
      <c r="S128" s="192">
        <v>63</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709</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v>4.5933014354066897</v>
      </c>
      <c r="N130" s="192" t="s">
        <v>409</v>
      </c>
      <c r="O130" s="192" t="s">
        <v>409</v>
      </c>
      <c r="P130" s="192" t="s">
        <v>409</v>
      </c>
      <c r="Q130" s="192" t="s">
        <v>409</v>
      </c>
      <c r="R130" s="192">
        <v>0.35</v>
      </c>
      <c r="S130" s="192" t="s">
        <v>409</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8.3666002653407556</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7</v>
      </c>
      <c r="J131" s="242">
        <v>44888</v>
      </c>
      <c r="K131" s="242">
        <v>45272</v>
      </c>
      <c r="L131" s="91" t="s">
        <v>208</v>
      </c>
      <c r="M131" s="192">
        <v>10</v>
      </c>
      <c r="N131" s="192">
        <v>10</v>
      </c>
      <c r="O131" s="192" t="s">
        <v>409</v>
      </c>
      <c r="P131" s="192">
        <v>7</v>
      </c>
      <c r="Q131" s="192" t="s">
        <v>409</v>
      </c>
      <c r="R131" s="192">
        <v>0.63500000000000001</v>
      </c>
      <c r="S131" s="192">
        <v>40.6</v>
      </c>
      <c r="T131" s="192" t="s">
        <v>409</v>
      </c>
      <c r="U131" s="192" t="s">
        <v>900</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v>2.9186602870813401</v>
      </c>
      <c r="N132" s="192" t="s">
        <v>409</v>
      </c>
      <c r="O132" s="192" t="s">
        <v>409</v>
      </c>
      <c r="P132" s="192" t="s">
        <v>409</v>
      </c>
      <c r="Q132" s="192" t="s">
        <v>409</v>
      </c>
      <c r="R132" s="192">
        <v>0.28000000000000003</v>
      </c>
      <c r="S132" s="192" t="s">
        <v>409</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3.2296650717703299</v>
      </c>
      <c r="N133" s="192">
        <v>2.59988419224088</v>
      </c>
      <c r="O133" s="192" t="s">
        <v>409</v>
      </c>
      <c r="P133" s="192" t="s">
        <v>409</v>
      </c>
      <c r="Q133" s="192" t="s">
        <v>409</v>
      </c>
      <c r="R133" s="192">
        <v>0.29299999999999998</v>
      </c>
      <c r="S133" s="192">
        <v>69.099999999999994</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t="e">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v>3.6124401913875501</v>
      </c>
      <c r="N135" s="192" t="s">
        <v>409</v>
      </c>
      <c r="O135" s="192" t="s">
        <v>409</v>
      </c>
      <c r="P135" s="192" t="s">
        <v>409</v>
      </c>
      <c r="Q135" s="192" t="s">
        <v>409</v>
      </c>
      <c r="R135" s="192">
        <v>0.309</v>
      </c>
      <c r="S135" s="192" t="s">
        <v>409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8.7061000651238203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45077</v>
      </c>
      <c r="L136" s="91" t="s">
        <v>218</v>
      </c>
      <c r="M136" s="192">
        <v>8.2296650717703308</v>
      </c>
      <c r="N136" s="192">
        <v>7.5796178343948997</v>
      </c>
      <c r="O136" s="192">
        <v>10</v>
      </c>
      <c r="P136" s="192">
        <v>7</v>
      </c>
      <c r="Q136" s="192">
        <v>1</v>
      </c>
      <c r="R136" s="192">
        <v>0.502</v>
      </c>
      <c r="S136" s="192">
        <v>51.9</v>
      </c>
      <c r="T136" s="192" t="s">
        <v>786</v>
      </c>
      <c r="U136" s="192" t="s">
        <v>900</v>
      </c>
      <c r="V136" s="192">
        <v>-13.31</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v>0</v>
      </c>
      <c r="N137" s="192" t="s">
        <v>409</v>
      </c>
      <c r="O137" s="192" t="s">
        <v>409</v>
      </c>
      <c r="P137" s="192" t="s">
        <v>409</v>
      </c>
      <c r="Q137" s="192" t="s">
        <v>409</v>
      </c>
      <c r="R137" s="192">
        <v>0.158</v>
      </c>
      <c r="S137" s="192" t="s">
        <v>409</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45294</v>
      </c>
      <c r="L138" s="91" t="s">
        <v>222</v>
      </c>
      <c r="M138" s="192">
        <v>7.0813397129186599</v>
      </c>
      <c r="N138" s="192">
        <v>5.9293572669368801</v>
      </c>
      <c r="O138" s="192" t="s">
        <v>409</v>
      </c>
      <c r="P138" s="192" t="s">
        <v>409</v>
      </c>
      <c r="Q138" s="192">
        <v>7</v>
      </c>
      <c r="R138" s="192">
        <v>0.45400000000000001</v>
      </c>
      <c r="S138" s="192">
        <v>57.6</v>
      </c>
      <c r="T138" s="192" t="s">
        <v>409</v>
      </c>
      <c r="U138" s="192" t="s">
        <v>409</v>
      </c>
      <c r="V138" s="192">
        <v>46.21</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v>1.1722488038277501</v>
      </c>
      <c r="N139" s="192" t="s">
        <v>409</v>
      </c>
      <c r="O139" s="192" t="s">
        <v>409</v>
      </c>
      <c r="P139" s="192" t="s">
        <v>409</v>
      </c>
      <c r="Q139" s="192" t="s">
        <v>409</v>
      </c>
      <c r="R139" s="192">
        <v>0.20699999999999999</v>
      </c>
      <c r="S139" s="192" t="s">
        <v>409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v>7.2009569377990399</v>
      </c>
      <c r="N140" s="192" t="s">
        <v>409</v>
      </c>
      <c r="O140" s="192" t="s">
        <v>409</v>
      </c>
      <c r="P140" s="192" t="s">
        <v>409</v>
      </c>
      <c r="Q140" s="192" t="s">
        <v>409</v>
      </c>
      <c r="R140" s="192">
        <v>0.45900000000000002</v>
      </c>
      <c r="S140" s="192" t="s">
        <v>409</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710</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7.8980915068080275</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7</v>
      </c>
      <c r="J142" s="242">
        <v>44753</v>
      </c>
      <c r="K142" s="242">
        <v>45272</v>
      </c>
      <c r="L142" s="91" t="s">
        <v>228</v>
      </c>
      <c r="M142" s="192">
        <v>10</v>
      </c>
      <c r="N142" s="192">
        <v>8.9114070642733001</v>
      </c>
      <c r="O142" s="192" t="s">
        <v>409</v>
      </c>
      <c r="P142" s="192">
        <v>7</v>
      </c>
      <c r="Q142" s="192">
        <v>1</v>
      </c>
      <c r="R142" s="192">
        <v>0.59199999999999997</v>
      </c>
      <c r="S142" s="192">
        <v>47.3</v>
      </c>
      <c r="T142" s="192" t="s">
        <v>409</v>
      </c>
      <c r="U142" s="192" t="s">
        <v>900</v>
      </c>
      <c r="V142" s="192">
        <v>1.58</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t="e"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#N/A</v>
      </c>
      <c r="J143" s="242">
        <v>44753</v>
      </c>
      <c r="K143" s="242">
        <v>45077</v>
      </c>
      <c r="L143" s="91" t="s">
        <v>230</v>
      </c>
      <c r="M143" s="192">
        <v>8.1339712918660201</v>
      </c>
      <c r="N143" s="192" t="s">
        <v>409</v>
      </c>
      <c r="O143" s="192" t="s">
        <v>409</v>
      </c>
      <c r="P143" s="192" t="s">
        <v>409</v>
      </c>
      <c r="Q143" s="192" t="s">
        <v>409</v>
      </c>
      <c r="R143" s="192">
        <v>0.498</v>
      </c>
      <c r="S143" s="192" t="s">
        <v>409</v>
      </c>
      <c r="T143" s="192" t="s">
        <v>409</v>
      </c>
      <c r="U143" s="192" t="s">
        <v>409</v>
      </c>
      <c r="V143" s="192" t="s">
        <v>409</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v>1.79425837320574</v>
      </c>
      <c r="N144" s="192" t="s">
        <v>409</v>
      </c>
      <c r="O144" s="192" t="s">
        <v>409</v>
      </c>
      <c r="P144" s="192" t="s">
        <v>409</v>
      </c>
      <c r="Q144" s="192" t="s">
        <v>409</v>
      </c>
      <c r="R144" s="192">
        <v>0.23300000000000001</v>
      </c>
      <c r="S144" s="192" t="s">
        <v>409</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9.3165398866926878</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10</v>
      </c>
      <c r="J145" s="242">
        <v>44753</v>
      </c>
      <c r="K145" s="242">
        <v>45272</v>
      </c>
      <c r="L145" s="91" t="s">
        <v>234</v>
      </c>
      <c r="M145" s="192">
        <v>10</v>
      </c>
      <c r="N145" s="192">
        <v>8.6797915460335808</v>
      </c>
      <c r="O145" s="192" t="s">
        <v>409</v>
      </c>
      <c r="P145" s="192">
        <v>10</v>
      </c>
      <c r="Q145" s="192" t="s">
        <v>409</v>
      </c>
      <c r="R145" s="192">
        <v>0.57699999999999996</v>
      </c>
      <c r="S145" s="192">
        <v>48.1</v>
      </c>
      <c r="T145" s="192" t="s">
        <v>409</v>
      </c>
      <c r="U145" s="192" t="s">
        <v>899</v>
      </c>
      <c r="V145" s="192" t="s">
        <v>409</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2.3444976076555002</v>
      </c>
      <c r="N146" s="192">
        <v>2.36826867400115</v>
      </c>
      <c r="O146" s="192" t="s">
        <v>409</v>
      </c>
      <c r="P146" s="192" t="s">
        <v>409</v>
      </c>
      <c r="Q146" s="192" t="s">
        <v>409</v>
      </c>
      <c r="R146" s="192">
        <v>0.25600000000000001</v>
      </c>
      <c r="S146" s="192">
        <v>69.900000000000006</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v>9.2822966507177007</v>
      </c>
      <c r="N147" s="192" t="s">
        <v>409</v>
      </c>
      <c r="O147" s="192" t="s">
        <v>409</v>
      </c>
      <c r="P147" s="192" t="s">
        <v>409</v>
      </c>
      <c r="Q147" s="192" t="s">
        <v>409</v>
      </c>
      <c r="R147" s="192">
        <v>0.54600000000000004</v>
      </c>
      <c r="S147" s="192" t="s">
        <v>409</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711</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8.0253651153396586</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44753</v>
      </c>
      <c r="K149" s="242">
        <v>45272</v>
      </c>
      <c r="L149" s="91" t="s">
        <v>240</v>
      </c>
      <c r="M149" s="192">
        <v>10</v>
      </c>
      <c r="N149" s="192">
        <v>9.2009264620729603</v>
      </c>
      <c r="O149" s="192">
        <v>5</v>
      </c>
      <c r="P149" s="192">
        <v>7</v>
      </c>
      <c r="Q149" s="192">
        <v>5</v>
      </c>
      <c r="R149" s="192">
        <v>0.60599999999999998</v>
      </c>
      <c r="S149" s="192">
        <v>46.3</v>
      </c>
      <c r="T149" s="192" t="s">
        <v>788</v>
      </c>
      <c r="U149" s="192" t="s">
        <v>900</v>
      </c>
      <c r="V149" s="192">
        <v>23.4</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8.9442719099991592</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8</v>
      </c>
      <c r="J150" s="242">
        <v>44888</v>
      </c>
      <c r="K150" s="242">
        <v>45272</v>
      </c>
      <c r="L150" s="91" t="s">
        <v>242</v>
      </c>
      <c r="M150" s="192">
        <v>8.4928229665071697</v>
      </c>
      <c r="N150" s="192">
        <v>10</v>
      </c>
      <c r="O150" s="192" t="s">
        <v>409</v>
      </c>
      <c r="P150" s="192">
        <v>8</v>
      </c>
      <c r="Q150" s="192">
        <v>5</v>
      </c>
      <c r="R150" s="192">
        <v>0.51300000000000001</v>
      </c>
      <c r="S150" s="192">
        <v>42</v>
      </c>
      <c r="T150" s="192" t="s">
        <v>409</v>
      </c>
      <c r="U150" s="192" t="s">
        <v>901</v>
      </c>
      <c r="V150" s="192">
        <v>21.17</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5.5762337938507072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v>
      </c>
      <c r="J151" s="242" t="s">
        <v>409</v>
      </c>
      <c r="K151" s="242">
        <v>45077</v>
      </c>
      <c r="L151" s="91" t="s">
        <v>244</v>
      </c>
      <c r="M151" s="192">
        <v>6.7942583732057402</v>
      </c>
      <c r="N151" s="192">
        <v>6.2188766647365297</v>
      </c>
      <c r="O151" s="192">
        <v>5</v>
      </c>
      <c r="P151" s="192" t="s">
        <v>409</v>
      </c>
      <c r="Q151" s="192" t="s">
        <v>409</v>
      </c>
      <c r="R151" s="192">
        <v>0.442</v>
      </c>
      <c r="S151" s="192">
        <v>56.6</v>
      </c>
      <c r="T151" s="192" t="s">
        <v>788</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0.155</v>
      </c>
      <c r="S152" s="192">
        <v>80.099999999999994</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0.14899999999999999</v>
      </c>
      <c r="S153" s="192">
        <v>80.5</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9.0430622009569301</v>
      </c>
      <c r="N154" s="192">
        <v>6.1320208453966396</v>
      </c>
      <c r="O154" s="192" t="s">
        <v>409</v>
      </c>
      <c r="P154" s="192" t="s">
        <v>409</v>
      </c>
      <c r="Q154" s="192" t="s">
        <v>409</v>
      </c>
      <c r="R154" s="192">
        <v>0.53600000000000003</v>
      </c>
      <c r="S154" s="192">
        <v>56.9</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t="e">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1.84210526315789</v>
      </c>
      <c r="N156" s="192">
        <v>8.1065431383903402E-2</v>
      </c>
      <c r="O156" s="192" t="s">
        <v>409</v>
      </c>
      <c r="P156" s="192" t="s">
        <v>409</v>
      </c>
      <c r="Q156" s="192" t="s">
        <v>409</v>
      </c>
      <c r="R156" s="192">
        <v>0.23499999999999999</v>
      </c>
      <c r="S156" s="192">
        <v>77.8</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3.2296650717703299</v>
      </c>
      <c r="N157" s="192">
        <v>1.9918934568616</v>
      </c>
      <c r="O157" s="192" t="s">
        <v>409</v>
      </c>
      <c r="P157" s="192" t="s">
        <v>409</v>
      </c>
      <c r="Q157" s="192" t="s">
        <v>409</v>
      </c>
      <c r="R157" s="192">
        <v>0.29299999999999998</v>
      </c>
      <c r="S157" s="192">
        <v>71.2</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6.6267942583731996</v>
      </c>
      <c r="N158" s="192">
        <v>7.4927620150549998</v>
      </c>
      <c r="O158" s="192">
        <v>7</v>
      </c>
      <c r="P158" s="192" t="s">
        <v>409</v>
      </c>
      <c r="Q158" s="192" t="s">
        <v>409</v>
      </c>
      <c r="R158" s="192">
        <v>0.435</v>
      </c>
      <c r="S158" s="192">
        <v>52.2</v>
      </c>
      <c r="T158" s="192" t="s">
        <v>787</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5.0956937799043001</v>
      </c>
      <c r="N159" s="192">
        <v>2.3393167342211898</v>
      </c>
      <c r="O159" s="192" t="s">
        <v>409</v>
      </c>
      <c r="P159" s="192" t="s">
        <v>409</v>
      </c>
      <c r="Q159" s="192" t="s">
        <v>409</v>
      </c>
      <c r="R159" s="192">
        <v>0.371</v>
      </c>
      <c r="S159" s="192">
        <v>70</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6.6507177033492804</v>
      </c>
      <c r="N160" s="192">
        <v>2.1077012159814701</v>
      </c>
      <c r="O160" s="192" t="s">
        <v>409</v>
      </c>
      <c r="P160" s="192" t="s">
        <v>409</v>
      </c>
      <c r="Q160" s="192" t="s">
        <v>409</v>
      </c>
      <c r="R160" s="192">
        <v>0.436</v>
      </c>
      <c r="S160" s="192">
        <v>70.8</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t="e"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#N/A</v>
      </c>
      <c r="J161" s="242">
        <v>44753</v>
      </c>
      <c r="K161" s="242">
        <v>44753</v>
      </c>
      <c r="L161" s="91" t="s">
        <v>264</v>
      </c>
      <c r="M161" s="192">
        <v>7.2009569377990399</v>
      </c>
      <c r="N161" s="192">
        <v>5.4371742906774703</v>
      </c>
      <c r="O161" s="192" t="s">
        <v>409</v>
      </c>
      <c r="P161" s="192" t="s">
        <v>409</v>
      </c>
      <c r="Q161" s="192" t="s">
        <v>409</v>
      </c>
      <c r="R161" s="192">
        <v>0.45900000000000002</v>
      </c>
      <c r="S161" s="192">
        <v>59.3</v>
      </c>
      <c r="T161" s="192" t="s">
        <v>409</v>
      </c>
      <c r="U161" s="192" t="s">
        <v>409</v>
      </c>
      <c r="V161" s="192" t="s">
        <v>409</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t="e">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v>10</v>
      </c>
      <c r="N163" s="192" t="s">
        <v>409</v>
      </c>
      <c r="O163" s="192" t="s">
        <v>409</v>
      </c>
      <c r="P163" s="192" t="s">
        <v>409</v>
      </c>
      <c r="Q163" s="192" t="s">
        <v>409</v>
      </c>
      <c r="R163" s="192">
        <v>0.60699999999999998</v>
      </c>
      <c r="S163" s="192" t="s">
        <v>409</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0.789473684210525</v>
      </c>
      <c r="N164" s="192">
        <v>0.74696004632310298</v>
      </c>
      <c r="O164" s="192" t="s">
        <v>409</v>
      </c>
      <c r="P164" s="192" t="s">
        <v>409</v>
      </c>
      <c r="Q164" s="192" t="s">
        <v>409</v>
      </c>
      <c r="R164" s="192">
        <v>0.191</v>
      </c>
      <c r="S164" s="192">
        <v>75.5</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712</v>
      </c>
      <c r="M165" s="192">
        <v>2.7990430622009499</v>
      </c>
      <c r="N165" s="192" t="s">
        <v>409</v>
      </c>
      <c r="O165" s="192" t="s">
        <v>409</v>
      </c>
      <c r="P165" s="192" t="s">
        <v>409</v>
      </c>
      <c r="Q165" s="192" t="s">
        <v>409</v>
      </c>
      <c r="R165" s="192">
        <v>0.27500000000000002</v>
      </c>
      <c r="S165" s="192" t="s">
        <v>409</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v>8.6363636363636296</v>
      </c>
      <c r="N166" s="192" t="s">
        <v>409</v>
      </c>
      <c r="O166" s="192" t="s">
        <v>409</v>
      </c>
      <c r="P166" s="192" t="s">
        <v>409</v>
      </c>
      <c r="Q166" s="192" t="s">
        <v>409</v>
      </c>
      <c r="R166" s="192">
        <v>0.51900000000000002</v>
      </c>
      <c r="S166" s="192" t="s">
        <v>409</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0.158</v>
      </c>
      <c r="S167" s="192">
        <v>78.7</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5.2870813397129099</v>
      </c>
      <c r="N168" s="192">
        <v>5.6398378691372297</v>
      </c>
      <c r="O168" s="192" t="s">
        <v>409</v>
      </c>
      <c r="P168" s="192" t="s">
        <v>409</v>
      </c>
      <c r="Q168" s="192" t="s">
        <v>409</v>
      </c>
      <c r="R168" s="192">
        <v>0.379</v>
      </c>
      <c r="S168" s="192">
        <v>58.6</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t="e"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#N/A</v>
      </c>
      <c r="J169" s="242">
        <v>44887</v>
      </c>
      <c r="K169" s="242">
        <v>44887</v>
      </c>
      <c r="L169" s="91" t="s">
        <v>713</v>
      </c>
      <c r="M169" s="192">
        <v>3.8038277511961698</v>
      </c>
      <c r="N169" s="192" t="s">
        <v>409</v>
      </c>
      <c r="O169" s="192" t="s">
        <v>409</v>
      </c>
      <c r="P169" s="192" t="s">
        <v>409</v>
      </c>
      <c r="Q169" s="192" t="s">
        <v>409</v>
      </c>
      <c r="R169" s="192">
        <v>0.317</v>
      </c>
      <c r="S169" s="192" t="s">
        <v>409</v>
      </c>
      <c r="T169" s="192" t="s">
        <v>409</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714</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0</v>
      </c>
      <c r="N171" s="192">
        <v>1.64447017950202</v>
      </c>
      <c r="O171" s="192" t="s">
        <v>409</v>
      </c>
      <c r="P171" s="192" t="s">
        <v>409</v>
      </c>
      <c r="Q171" s="192" t="s">
        <v>409</v>
      </c>
      <c r="R171" s="192">
        <v>0.11899999999999999</v>
      </c>
      <c r="S171" s="192">
        <v>72.400000000000006</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2.4641148325358802</v>
      </c>
      <c r="N172" s="192">
        <v>2.68674001158077</v>
      </c>
      <c r="O172" s="192" t="s">
        <v>409</v>
      </c>
      <c r="P172" s="192" t="s">
        <v>409</v>
      </c>
      <c r="Q172" s="192" t="s">
        <v>409</v>
      </c>
      <c r="R172" s="192">
        <v>0.26100000000000001</v>
      </c>
      <c r="S172" s="192">
        <v>68.8</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2.5837320574162601</v>
      </c>
      <c r="N173" s="192">
        <v>2.59988419224088</v>
      </c>
      <c r="O173" s="192" t="s">
        <v>409</v>
      </c>
      <c r="P173" s="192" t="s">
        <v>409</v>
      </c>
      <c r="Q173" s="192" t="s">
        <v>409</v>
      </c>
      <c r="R173" s="192">
        <v>0.26600000000000001</v>
      </c>
      <c r="S173" s="192">
        <v>69.099999999999994</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9.0669856459330092</v>
      </c>
      <c r="N174" s="192">
        <v>7.9559930515344499</v>
      </c>
      <c r="O174" s="192" t="s">
        <v>409</v>
      </c>
      <c r="P174" s="192" t="s">
        <v>409</v>
      </c>
      <c r="Q174" s="192" t="s">
        <v>409</v>
      </c>
      <c r="R174" s="192">
        <v>0.53700000000000003</v>
      </c>
      <c r="S174" s="192">
        <v>50.6</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2.3923444976076498</v>
      </c>
      <c r="N175" s="192">
        <v>2.36826867400115</v>
      </c>
      <c r="O175" s="192" t="s">
        <v>409</v>
      </c>
      <c r="P175" s="192" t="s">
        <v>409</v>
      </c>
      <c r="Q175" s="192" t="s">
        <v>409</v>
      </c>
      <c r="R175" s="192">
        <v>0.25800000000000001</v>
      </c>
      <c r="S175" s="192">
        <v>69.900000000000006</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44888</v>
      </c>
      <c r="K176" s="242">
        <v>45272</v>
      </c>
      <c r="L176" s="91" t="s">
        <v>287</v>
      </c>
      <c r="M176" s="192">
        <v>10</v>
      </c>
      <c r="N176" s="192">
        <v>10</v>
      </c>
      <c r="O176" s="192">
        <v>10</v>
      </c>
      <c r="P176" s="192">
        <v>10</v>
      </c>
      <c r="Q176" s="192">
        <v>5</v>
      </c>
      <c r="R176" s="192">
        <v>0.57599999999999996</v>
      </c>
      <c r="S176" s="192">
        <v>42.8</v>
      </c>
      <c r="T176" s="192" t="s">
        <v>786</v>
      </c>
      <c r="U176" s="192" t="s">
        <v>898</v>
      </c>
      <c r="V176" s="192">
        <v>15.47</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t="e"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#N/A</v>
      </c>
      <c r="J177" s="242">
        <v>44888</v>
      </c>
      <c r="K177" s="242">
        <v>44753</v>
      </c>
      <c r="L177" s="91" t="s">
        <v>289</v>
      </c>
      <c r="M177" s="192">
        <v>7.3923444976076498</v>
      </c>
      <c r="N177" s="192">
        <v>7.78228141285466</v>
      </c>
      <c r="O177" s="192" t="s">
        <v>409</v>
      </c>
      <c r="P177" s="192" t="s">
        <v>409</v>
      </c>
      <c r="Q177" s="192" t="s">
        <v>409</v>
      </c>
      <c r="R177" s="192">
        <v>0.46700000000000003</v>
      </c>
      <c r="S177" s="192">
        <v>51.2</v>
      </c>
      <c r="T177" s="192" t="s">
        <v>409</v>
      </c>
      <c r="U177" s="192" t="s">
        <v>409</v>
      </c>
      <c r="V177" s="192" t="s">
        <v>409</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0</v>
      </c>
      <c r="N178" s="192">
        <v>1.4418066010422701</v>
      </c>
      <c r="O178" s="192" t="s">
        <v>409</v>
      </c>
      <c r="P178" s="192" t="s">
        <v>409</v>
      </c>
      <c r="Q178" s="192" t="s">
        <v>409</v>
      </c>
      <c r="R178" s="192">
        <v>0.10100000000000001</v>
      </c>
      <c r="S178" s="192">
        <v>73.099999999999994</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v>9.1387559808612409</v>
      </c>
      <c r="N179" s="192" t="s">
        <v>409</v>
      </c>
      <c r="O179" s="192" t="s">
        <v>409</v>
      </c>
      <c r="P179" s="192" t="s">
        <v>409</v>
      </c>
      <c r="Q179" s="192" t="s">
        <v>409</v>
      </c>
      <c r="R179" s="192">
        <v>0.54</v>
      </c>
      <c r="S179" s="192" t="s">
        <v>409</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9.6411483253588504</v>
      </c>
      <c r="N180" s="192">
        <v>10</v>
      </c>
      <c r="O180" s="192" t="s">
        <v>409</v>
      </c>
      <c r="P180" s="192" t="s">
        <v>409</v>
      </c>
      <c r="Q180" s="192" t="s">
        <v>409</v>
      </c>
      <c r="R180" s="192">
        <v>0.56100000000000005</v>
      </c>
      <c r="S180" s="192">
        <v>40.5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4.4824821480175299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5</v>
      </c>
      <c r="J181" s="242">
        <v>44753</v>
      </c>
      <c r="K181" s="242">
        <v>45077</v>
      </c>
      <c r="L181" s="91" t="s">
        <v>297</v>
      </c>
      <c r="M181" s="192">
        <v>4.9760765550239201</v>
      </c>
      <c r="N181" s="192">
        <v>4.01852924145917</v>
      </c>
      <c r="O181" s="192">
        <v>5</v>
      </c>
      <c r="P181" s="192" t="s">
        <v>409</v>
      </c>
      <c r="Q181" s="192" t="s">
        <v>409</v>
      </c>
      <c r="R181" s="192">
        <v>0.36599999999999999</v>
      </c>
      <c r="S181" s="192">
        <v>64.2</v>
      </c>
      <c r="T181" s="192" t="s">
        <v>788</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715</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8.3666002653407556</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7</v>
      </c>
      <c r="J183" s="242">
        <v>44753</v>
      </c>
      <c r="K183" s="242">
        <v>45272</v>
      </c>
      <c r="L183" s="91" t="s">
        <v>299</v>
      </c>
      <c r="M183" s="192">
        <v>10</v>
      </c>
      <c r="N183" s="192" t="s">
        <v>409</v>
      </c>
      <c r="O183" s="192">
        <v>7</v>
      </c>
      <c r="P183" s="192">
        <v>7</v>
      </c>
      <c r="Q183" s="192">
        <v>1</v>
      </c>
      <c r="R183" s="192">
        <v>0.77500000000000002</v>
      </c>
      <c r="S183" s="192" t="s">
        <v>409</v>
      </c>
      <c r="T183" s="192" t="s">
        <v>787</v>
      </c>
      <c r="U183" s="192" t="s">
        <v>900</v>
      </c>
      <c r="V183" s="192">
        <v>-4.1399999999999997</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3.8995215311004698</v>
      </c>
      <c r="N184" s="192">
        <v>4.8291835552981999</v>
      </c>
      <c r="O184" s="192" t="s">
        <v>409</v>
      </c>
      <c r="P184" s="192" t="s">
        <v>409</v>
      </c>
      <c r="Q184" s="192" t="s">
        <v>409</v>
      </c>
      <c r="R184" s="192">
        <v>0.32100000000000001</v>
      </c>
      <c r="S184" s="192">
        <v>61.4</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v>10</v>
      </c>
      <c r="N185" s="192" t="s">
        <v>409</v>
      </c>
      <c r="O185" s="192">
        <v>10</v>
      </c>
      <c r="P185" s="192">
        <v>8</v>
      </c>
      <c r="Q185" s="192">
        <v>7</v>
      </c>
      <c r="R185" s="192">
        <v>0.752</v>
      </c>
      <c r="S185" s="192" t="s">
        <v>409</v>
      </c>
      <c r="T185" s="192" t="s">
        <v>786</v>
      </c>
      <c r="U185" s="192" t="s">
        <v>901</v>
      </c>
      <c r="V185" s="192">
        <v>76.41</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v>8.20574162679425</v>
      </c>
      <c r="N186" s="192" t="s">
        <v>409</v>
      </c>
      <c r="O186" s="192" t="s">
        <v>409</v>
      </c>
      <c r="P186" s="192" t="s">
        <v>409</v>
      </c>
      <c r="Q186" s="192" t="s">
        <v>409</v>
      </c>
      <c r="R186" s="192">
        <v>0.501</v>
      </c>
      <c r="S186" s="192" t="s">
        <v>409</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v>5.5263157894736796</v>
      </c>
      <c r="N187" s="192" t="s">
        <v>409</v>
      </c>
      <c r="O187" s="192" t="s">
        <v>409</v>
      </c>
      <c r="P187" s="192" t="s">
        <v>409</v>
      </c>
      <c r="Q187" s="192" t="s">
        <v>409</v>
      </c>
      <c r="R187" s="192">
        <v>0.38900000000000001</v>
      </c>
      <c r="S187" s="192" t="s">
        <v>409</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0.86124401913875503</v>
      </c>
      <c r="N188" s="192">
        <v>2.0208453966415698</v>
      </c>
      <c r="O188" s="192" t="s">
        <v>409</v>
      </c>
      <c r="P188" s="192" t="s">
        <v>409</v>
      </c>
      <c r="Q188" s="192" t="s">
        <v>409</v>
      </c>
      <c r="R188" s="192">
        <v>0.19400000000000001</v>
      </c>
      <c r="S188" s="192">
        <v>71.099999999999994</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v>44753</v>
      </c>
      <c r="K189" s="242">
        <v>44753</v>
      </c>
      <c r="L189" s="91" t="s">
        <v>309</v>
      </c>
      <c r="M189" s="192">
        <v>0.21531100478468901</v>
      </c>
      <c r="N189" s="192" t="s">
        <v>409</v>
      </c>
      <c r="O189" s="192" t="s">
        <v>409</v>
      </c>
      <c r="P189" s="192" t="s">
        <v>409</v>
      </c>
      <c r="Q189" s="192" t="s">
        <v>409</v>
      </c>
      <c r="R189" s="192">
        <v>0.16700000000000001</v>
      </c>
      <c r="S189" s="192" t="s">
        <v>409</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1.5550239234449701</v>
      </c>
      <c r="N190" s="192">
        <v>0</v>
      </c>
      <c r="O190" s="192" t="s">
        <v>409</v>
      </c>
      <c r="P190" s="192" t="s">
        <v>409</v>
      </c>
      <c r="Q190" s="192" t="s">
        <v>409</v>
      </c>
      <c r="R190" s="192">
        <v>0.223</v>
      </c>
      <c r="S190" s="192">
        <v>79.099999999999994</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v>7.9186602870813401</v>
      </c>
      <c r="N191" s="192" t="s">
        <v>409</v>
      </c>
      <c r="O191" s="192" t="s">
        <v>409</v>
      </c>
      <c r="P191" s="192" t="s">
        <v>409</v>
      </c>
      <c r="Q191" s="192" t="s">
        <v>409</v>
      </c>
      <c r="R191" s="192">
        <v>0.48899999999999999</v>
      </c>
      <c r="S191" s="192" t="s">
        <v>409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716</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v>2.2009569377990399</v>
      </c>
      <c r="N193" s="192" t="s">
        <v>409</v>
      </c>
      <c r="O193" s="192" t="s">
        <v>409</v>
      </c>
      <c r="P193" s="192" t="s">
        <v>409</v>
      </c>
      <c r="Q193" s="192" t="s">
        <v>409</v>
      </c>
      <c r="R193" s="192">
        <v>0.25</v>
      </c>
      <c r="S193" s="192" t="s">
        <v>409</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45294</v>
      </c>
      <c r="L194" s="91" t="s">
        <v>316</v>
      </c>
      <c r="M194" s="192">
        <v>6.1722488038277499</v>
      </c>
      <c r="N194" s="192">
        <v>10</v>
      </c>
      <c r="O194" s="192" t="s">
        <v>409</v>
      </c>
      <c r="P194" s="192" t="s">
        <v>409</v>
      </c>
      <c r="Q194" s="192">
        <v>7</v>
      </c>
      <c r="R194" s="192">
        <v>0.41599999999999998</v>
      </c>
      <c r="S194" s="192">
        <v>36.299999999999997</v>
      </c>
      <c r="T194" s="192" t="s">
        <v>409</v>
      </c>
      <c r="U194" s="192" t="s">
        <v>409</v>
      </c>
      <c r="V194" s="192">
        <v>160.69</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717</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10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10</v>
      </c>
      <c r="J196" s="242">
        <v>44888</v>
      </c>
      <c r="K196" s="242">
        <v>45272</v>
      </c>
      <c r="L196" s="91" t="s">
        <v>318</v>
      </c>
      <c r="M196" s="192">
        <v>10</v>
      </c>
      <c r="N196" s="192">
        <v>10</v>
      </c>
      <c r="O196" s="192">
        <v>5</v>
      </c>
      <c r="P196" s="192">
        <v>10</v>
      </c>
      <c r="Q196" s="192">
        <v>3</v>
      </c>
      <c r="R196" s="192">
        <v>0.64800000000000002</v>
      </c>
      <c r="S196" s="192">
        <v>43.2</v>
      </c>
      <c r="T196" s="192" t="s">
        <v>788</v>
      </c>
      <c r="U196" s="192" t="s">
        <v>899</v>
      </c>
      <c r="V196" s="192">
        <v>2.56</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8.6842105263157894</v>
      </c>
      <c r="N197" s="192">
        <v>9.2298784018529201</v>
      </c>
      <c r="O197" s="192" t="s">
        <v>409</v>
      </c>
      <c r="P197" s="192" t="s">
        <v>409</v>
      </c>
      <c r="Q197" s="192" t="s">
        <v>409</v>
      </c>
      <c r="R197" s="192">
        <v>0.52100000000000002</v>
      </c>
      <c r="S197" s="192">
        <v>46.2</v>
      </c>
      <c r="T197" s="192" t="s">
        <v>409</v>
      </c>
      <c r="U197" s="192" t="s">
        <v>409</v>
      </c>
      <c r="V197" s="192" t="s">
        <v>409</v>
      </c>
      <c r="W197" s="192"/>
      <c r="X197" s="192"/>
      <c r="Y197" s="192"/>
      <c r="Z197" s="192"/>
      <c r="AA197" s="87"/>
    </row>
    <row r="198" spans="1:38" x14ac:dyDescent="0.2">
      <c r="A198" s="81">
        <v>191</v>
      </c>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3.5645933014354001</v>
      </c>
      <c r="N198" s="192">
        <v>5.2055587724377501</v>
      </c>
      <c r="O198" s="192" t="s">
        <v>409</v>
      </c>
      <c r="P198" s="192" t="s">
        <v>409</v>
      </c>
      <c r="Q198" s="192" t="s">
        <v>409</v>
      </c>
      <c r="R198" s="192">
        <v>0.307</v>
      </c>
      <c r="S198" s="192">
        <v>60.1</v>
      </c>
      <c r="T198" s="192" t="s">
        <v>409</v>
      </c>
      <c r="U198" s="192" t="s">
        <v>409</v>
      </c>
      <c r="V198" s="192" t="s">
        <v>409</v>
      </c>
      <c r="W198" s="87"/>
      <c r="X198" s="87"/>
      <c r="Y198" s="87"/>
      <c r="Z198" s="87"/>
      <c r="AA198" s="87"/>
      <c r="AB198" s="87"/>
      <c r="AC198" s="87"/>
    </row>
    <row r="199" spans="1:38" x14ac:dyDescent="0.2">
      <c r="A199" s="81">
        <v>192</v>
      </c>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5.9090909090909101</v>
      </c>
      <c r="N199" s="192">
        <v>6.1899247249565699</v>
      </c>
      <c r="O199" s="192" t="s">
        <v>409</v>
      </c>
      <c r="P199" s="192" t="s">
        <v>409</v>
      </c>
      <c r="Q199" s="192" t="s">
        <v>409</v>
      </c>
      <c r="R199" s="192">
        <v>0.40500000000000003</v>
      </c>
      <c r="S199" s="192">
        <v>56.7</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v>193</v>
      </c>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v>3.2775119617224799</v>
      </c>
      <c r="N200" s="192" t="s">
        <v>409</v>
      </c>
      <c r="O200" s="192" t="s">
        <v>409</v>
      </c>
      <c r="P200" s="192" t="s">
        <v>409</v>
      </c>
      <c r="Q200" s="192" t="s">
        <v>409</v>
      </c>
      <c r="R200" s="192">
        <v>0.29499999999999998</v>
      </c>
      <c r="S200" s="192" t="s">
        <v>409</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v>194</v>
      </c>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v>9.3062200956937797</v>
      </c>
      <c r="N201" s="192" t="s">
        <v>409</v>
      </c>
      <c r="O201" s="192" t="s">
        <v>409</v>
      </c>
      <c r="P201" s="192" t="s">
        <v>409</v>
      </c>
      <c r="Q201" s="192" t="s">
        <v>409</v>
      </c>
      <c r="R201" s="192">
        <v>0.54700000000000004</v>
      </c>
      <c r="S201" s="192" t="s">
        <v>409</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v>195</v>
      </c>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v>4.5215311004784597</v>
      </c>
      <c r="N202" s="192" t="s">
        <v>409</v>
      </c>
      <c r="O202" s="192" t="s">
        <v>409</v>
      </c>
      <c r="P202" s="192" t="s">
        <v>409</v>
      </c>
      <c r="Q202" s="192" t="s">
        <v>409</v>
      </c>
      <c r="R202" s="192">
        <v>0.34699999999999998</v>
      </c>
      <c r="S202" s="192" t="s">
        <v>409</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v>196</v>
      </c>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v>2.8947368421052602</v>
      </c>
      <c r="N203" s="192" t="s">
        <v>409</v>
      </c>
      <c r="O203" s="192" t="s">
        <v>409</v>
      </c>
      <c r="P203" s="192" t="s">
        <v>409</v>
      </c>
      <c r="Q203" s="192" t="s">
        <v>409</v>
      </c>
      <c r="R203" s="192">
        <v>0.27900000000000003</v>
      </c>
      <c r="S203" s="192" t="s">
        <v>409</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v>197</v>
      </c>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2.05741626794258</v>
      </c>
      <c r="N204" s="192">
        <v>5.1476548928778199</v>
      </c>
      <c r="O204" s="192" t="s">
        <v>409</v>
      </c>
      <c r="P204" s="192" t="s">
        <v>409</v>
      </c>
      <c r="Q204" s="192" t="s">
        <v>409</v>
      </c>
      <c r="R204" s="192">
        <v>0.24399999999999999</v>
      </c>
      <c r="S204" s="192">
        <v>60.3</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v>198</v>
      </c>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0.45454545454545298</v>
      </c>
      <c r="N205" s="192">
        <v>3.7000579038795598</v>
      </c>
      <c r="O205" s="192" t="s">
        <v>409</v>
      </c>
      <c r="P205" s="192" t="s">
        <v>409</v>
      </c>
      <c r="Q205" s="192" t="s">
        <v>409</v>
      </c>
      <c r="R205" s="192">
        <v>0.17699999999999999</v>
      </c>
      <c r="S205" s="192">
        <v>65.3</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A206" s="81">
        <v>199</v>
      </c>
      <c r="B206" s="35" t="str">
        <f ca="1"/>
        <v>Tuvalu</v>
      </c>
      <c r="C206" s="35" t="str">
        <f ca="1"/>
        <v>TUV</v>
      </c>
      <c r="D206" s="35" t="str">
        <f ca="1"/>
        <v>EAS           East Asia &amp; Pacific</v>
      </c>
      <c r="E206" s="35" t="str">
        <f ca="1"/>
        <v>IDA</v>
      </c>
      <c r="F206" s="81" t="str">
        <f t="shared" ca="1" si="6"/>
        <v/>
      </c>
      <c r="G206" s="80" t="e">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A207" s="81">
        <v>200</v>
      </c>
      <c r="B207" s="35" t="str">
        <f ca="1"/>
        <v>Taiwan, China</v>
      </c>
      <c r="C207" s="35" t="str">
        <f ca="1"/>
        <v>TWN</v>
      </c>
      <c r="D207" s="35" t="str">
        <f ca="1"/>
        <v>EAS           East Asia &amp; Pacific</v>
      </c>
      <c r="E207" s="35" t="str">
        <f ca="1"/>
        <v>NA</v>
      </c>
      <c r="F207" s="81"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718</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A208" s="81">
        <v>201</v>
      </c>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9.7129186602870803</v>
      </c>
      <c r="N208" s="192">
        <v>8.3902721482339295</v>
      </c>
      <c r="O208" s="192" t="s">
        <v>409</v>
      </c>
      <c r="P208" s="192" t="s">
        <v>409</v>
      </c>
      <c r="Q208" s="192" t="s">
        <v>409</v>
      </c>
      <c r="R208" s="192">
        <v>0.56399999999999995</v>
      </c>
      <c r="S208" s="192">
        <v>49.1</v>
      </c>
      <c r="T208" s="192" t="s">
        <v>409</v>
      </c>
      <c r="U208" s="192" t="s">
        <v>409</v>
      </c>
      <c r="V208" s="192" t="s">
        <v>409</v>
      </c>
    </row>
    <row r="209" spans="1:22" x14ac:dyDescent="0.2">
      <c r="A209" s="81">
        <v>202</v>
      </c>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7.8466040511850785</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7</v>
      </c>
      <c r="J209" s="242">
        <v>44753</v>
      </c>
      <c r="K209" s="242">
        <v>45181</v>
      </c>
      <c r="L209" s="91" t="s">
        <v>341</v>
      </c>
      <c r="M209" s="192">
        <v>10</v>
      </c>
      <c r="N209" s="192">
        <v>8.7955993051534396</v>
      </c>
      <c r="O209" s="192" t="s">
        <v>409</v>
      </c>
      <c r="P209" s="192">
        <v>7</v>
      </c>
      <c r="Q209" s="192" t="s">
        <v>409</v>
      </c>
      <c r="R209" s="192">
        <v>0.59299999999999997</v>
      </c>
      <c r="S209" s="192">
        <v>47.7</v>
      </c>
      <c r="T209" s="192" t="s">
        <v>409</v>
      </c>
      <c r="U209" s="192" t="s">
        <v>855</v>
      </c>
      <c r="V209" s="192" t="s">
        <v>409</v>
      </c>
    </row>
    <row r="210" spans="1:22" x14ac:dyDescent="0.2">
      <c r="A210" s="81">
        <v>203</v>
      </c>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2.29665071770334</v>
      </c>
      <c r="N210" s="192">
        <v>5.8425014475969803</v>
      </c>
      <c r="O210" s="192" t="s">
        <v>409</v>
      </c>
      <c r="P210" s="192" t="s">
        <v>409</v>
      </c>
      <c r="Q210" s="192" t="s">
        <v>409</v>
      </c>
      <c r="R210" s="192">
        <v>0.254</v>
      </c>
      <c r="S210" s="192">
        <v>57.9</v>
      </c>
      <c r="T210" s="192" t="s">
        <v>409</v>
      </c>
      <c r="U210" s="192" t="s">
        <v>409</v>
      </c>
      <c r="V210" s="192" t="s">
        <v>409</v>
      </c>
    </row>
    <row r="211" spans="1:22" x14ac:dyDescent="0.2">
      <c r="A211" s="81">
        <v>204</v>
      </c>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3.1339712918660201</v>
      </c>
      <c r="N211" s="192">
        <v>1.8181818181818099</v>
      </c>
      <c r="O211" s="192" t="s">
        <v>409</v>
      </c>
      <c r="P211" s="192" t="s">
        <v>409</v>
      </c>
      <c r="Q211" s="192" t="s">
        <v>409</v>
      </c>
      <c r="R211" s="192">
        <v>0.28899999999999998</v>
      </c>
      <c r="S211" s="192">
        <v>71.8</v>
      </c>
      <c r="T211" s="192" t="s">
        <v>409</v>
      </c>
      <c r="U211" s="192" t="s">
        <v>409</v>
      </c>
      <c r="V211" s="192" t="s">
        <v>409</v>
      </c>
    </row>
    <row r="212" spans="1:22" x14ac:dyDescent="0.2">
      <c r="A212" s="81">
        <v>205</v>
      </c>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0.191387559808612</v>
      </c>
      <c r="N212" s="192">
        <v>2.31615518239713E-2</v>
      </c>
      <c r="O212" s="192" t="s">
        <v>409</v>
      </c>
      <c r="P212" s="192" t="s">
        <v>409</v>
      </c>
      <c r="Q212" s="192" t="s">
        <v>409</v>
      </c>
      <c r="R212" s="192">
        <v>0.16600000000000001</v>
      </c>
      <c r="S212" s="192">
        <v>78</v>
      </c>
      <c r="T212" s="192" t="s">
        <v>409</v>
      </c>
      <c r="U212" s="192" t="s">
        <v>409</v>
      </c>
      <c r="V212" s="192" t="s">
        <v>409</v>
      </c>
    </row>
    <row r="213" spans="1:22" x14ac:dyDescent="0.2">
      <c r="A213" s="81">
        <v>206</v>
      </c>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3.2535885167464098</v>
      </c>
      <c r="N213" s="192">
        <v>5.9583092067168497</v>
      </c>
      <c r="O213" s="192" t="s">
        <v>409</v>
      </c>
      <c r="P213" s="192" t="s">
        <v>409</v>
      </c>
      <c r="Q213" s="192" t="s">
        <v>409</v>
      </c>
      <c r="R213" s="192">
        <v>0.29399999999999998</v>
      </c>
      <c r="S213" s="192">
        <v>57.5</v>
      </c>
      <c r="T213" s="192" t="s">
        <v>409</v>
      </c>
      <c r="U213" s="192" t="s">
        <v>409</v>
      </c>
      <c r="V213" s="192" t="s">
        <v>409</v>
      </c>
    </row>
    <row r="214" spans="1:22" x14ac:dyDescent="0.2">
      <c r="A214" s="81">
        <v>207</v>
      </c>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v>4.4736842105263097</v>
      </c>
      <c r="N214" s="192" t="s">
        <v>409</v>
      </c>
      <c r="O214" s="192" t="s">
        <v>409</v>
      </c>
      <c r="P214" s="192" t="s">
        <v>409</v>
      </c>
      <c r="Q214" s="192" t="s">
        <v>409</v>
      </c>
      <c r="R214" s="192">
        <v>0.34499999999999997</v>
      </c>
      <c r="S214" s="192" t="s">
        <v>409</v>
      </c>
      <c r="T214" s="192" t="s">
        <v>409</v>
      </c>
      <c r="U214" s="192" t="s">
        <v>409</v>
      </c>
      <c r="V214" s="192" t="s">
        <v>409</v>
      </c>
    </row>
    <row r="215" spans="1:22" x14ac:dyDescent="0.2">
      <c r="A215" s="81">
        <v>208</v>
      </c>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5.0717703349282299</v>
      </c>
      <c r="N215" s="192">
        <v>10</v>
      </c>
      <c r="O215" s="192" t="s">
        <v>409</v>
      </c>
      <c r="P215" s="192" t="s">
        <v>409</v>
      </c>
      <c r="Q215" s="192" t="s">
        <v>409</v>
      </c>
      <c r="R215" s="192">
        <v>0.37</v>
      </c>
      <c r="S215" s="192">
        <v>42.6</v>
      </c>
      <c r="T215" s="192" t="s">
        <v>409</v>
      </c>
      <c r="U215" s="192" t="s">
        <v>409</v>
      </c>
      <c r="V215" s="192" t="s">
        <v>409</v>
      </c>
    </row>
    <row r="216" spans="1:22" x14ac:dyDescent="0.2">
      <c r="A216" s="81">
        <v>209</v>
      </c>
      <c r="B216" s="35" t="str">
        <f ca="1"/>
        <v>British Virgin Islands</v>
      </c>
      <c r="C216" s="35" t="str">
        <f ca="1"/>
        <v>VGB</v>
      </c>
      <c r="D216" s="35" t="str">
        <f ca="1"/>
        <v>LCN           Latin America &amp; Caribbean</v>
      </c>
      <c r="E216" s="35" t="str">
        <f ca="1"/>
        <v>NA</v>
      </c>
      <c r="F216" s="81"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719</v>
      </c>
      <c r="M216" s="192" t="s">
        <v>409</v>
      </c>
      <c r="N216" s="192" t="s">
        <v>409</v>
      </c>
      <c r="O216" s="192" t="s">
        <v>409</v>
      </c>
      <c r="P216" s="192" t="s">
        <v>409</v>
      </c>
      <c r="Q216" s="192" t="s">
        <v>409</v>
      </c>
      <c r="R216" s="192" t="s">
        <v>409</v>
      </c>
      <c r="S216" s="192" t="s">
        <v>409</v>
      </c>
      <c r="T216" s="192" t="s">
        <v>409</v>
      </c>
      <c r="U216" s="192" t="s">
        <v>409</v>
      </c>
      <c r="V216" s="192" t="s">
        <v>409</v>
      </c>
    </row>
    <row r="217" spans="1:22" x14ac:dyDescent="0.2">
      <c r="A217" s="81">
        <v>210</v>
      </c>
      <c r="B217" s="35" t="str">
        <f ca="1"/>
        <v>Virgin Islands (U.S.)</v>
      </c>
      <c r="C217" s="35" t="str">
        <f ca="1"/>
        <v>VIR</v>
      </c>
      <c r="D217" s="35" t="str">
        <f ca="1"/>
        <v>LCN           Latin America &amp; Caribbean</v>
      </c>
      <c r="E217" s="35" t="str">
        <f ca="1"/>
        <v>NA</v>
      </c>
      <c r="F217" s="81"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720</v>
      </c>
      <c r="M217" s="192" t="s">
        <v>409</v>
      </c>
      <c r="N217" s="192" t="s">
        <v>409</v>
      </c>
      <c r="O217" s="192" t="s">
        <v>409</v>
      </c>
      <c r="P217" s="192" t="s">
        <v>409</v>
      </c>
      <c r="Q217" s="192" t="s">
        <v>409</v>
      </c>
      <c r="R217" s="192" t="s">
        <v>409</v>
      </c>
      <c r="S217" s="192" t="s">
        <v>409</v>
      </c>
      <c r="T217" s="192" t="s">
        <v>409</v>
      </c>
      <c r="U217" s="192" t="s">
        <v>409</v>
      </c>
      <c r="V217" s="192" t="s">
        <v>409</v>
      </c>
    </row>
    <row r="218" spans="1:22" x14ac:dyDescent="0.2">
      <c r="A218" s="81">
        <v>211</v>
      </c>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5.5263157894736796</v>
      </c>
      <c r="N218" s="192">
        <v>2.9473074696004602</v>
      </c>
      <c r="O218" s="192" t="s">
        <v>409</v>
      </c>
      <c r="P218" s="192" t="s">
        <v>409</v>
      </c>
      <c r="Q218" s="192" t="s">
        <v>409</v>
      </c>
      <c r="R218" s="192">
        <v>0.38900000000000001</v>
      </c>
      <c r="S218" s="192">
        <v>67.900000000000006</v>
      </c>
      <c r="T218" s="192" t="s">
        <v>409</v>
      </c>
      <c r="U218" s="192" t="s">
        <v>409</v>
      </c>
      <c r="V218" s="192" t="s">
        <v>409</v>
      </c>
    </row>
    <row r="219" spans="1:22" x14ac:dyDescent="0.2">
      <c r="A219" s="81">
        <v>212</v>
      </c>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v>8.2296650717703308</v>
      </c>
      <c r="N219" s="192" t="s">
        <v>409</v>
      </c>
      <c r="O219" s="192" t="s">
        <v>409</v>
      </c>
      <c r="P219" s="192" t="s">
        <v>409</v>
      </c>
      <c r="Q219" s="192" t="s">
        <v>409</v>
      </c>
      <c r="R219" s="192">
        <v>0.502</v>
      </c>
      <c r="S219" s="192" t="s">
        <v>409</v>
      </c>
      <c r="T219" s="192" t="s">
        <v>409</v>
      </c>
      <c r="U219" s="192" t="s">
        <v>409</v>
      </c>
      <c r="V219" s="192" t="s">
        <v>409</v>
      </c>
    </row>
    <row r="220" spans="1:22" x14ac:dyDescent="0.2">
      <c r="A220" s="81">
        <v>213</v>
      </c>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v>3.20574162679425</v>
      </c>
      <c r="N220" s="192" t="s">
        <v>409</v>
      </c>
      <c r="O220" s="192" t="s">
        <v>409</v>
      </c>
      <c r="P220" s="192" t="s">
        <v>409</v>
      </c>
      <c r="Q220" s="192" t="s">
        <v>409</v>
      </c>
      <c r="R220" s="192">
        <v>0.29199999999999998</v>
      </c>
      <c r="S220" s="192" t="s">
        <v>409</v>
      </c>
      <c r="T220" s="192" t="s">
        <v>409</v>
      </c>
      <c r="U220" s="192" t="s">
        <v>409</v>
      </c>
      <c r="V220" s="192" t="s">
        <v>409</v>
      </c>
    </row>
    <row r="221" spans="1:22" x14ac:dyDescent="0.2">
      <c r="A221" s="81">
        <v>214</v>
      </c>
      <c r="B221" s="35" t="str">
        <f ca="1"/>
        <v>Kosovo</v>
      </c>
      <c r="C221" s="35" t="str">
        <f ca="1"/>
        <v>XKX</v>
      </c>
      <c r="D221" s="35" t="str">
        <f ca="1"/>
        <v>ECS           Europe &amp; Central Asia</v>
      </c>
      <c r="E221" s="35" t="str">
        <f ca="1"/>
        <v>IDA</v>
      </c>
      <c r="F221" s="81"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721</v>
      </c>
      <c r="M221" s="192" t="s">
        <v>409</v>
      </c>
      <c r="N221" s="192" t="s">
        <v>409</v>
      </c>
      <c r="O221" s="192" t="s">
        <v>409</v>
      </c>
      <c r="P221" s="192" t="s">
        <v>409</v>
      </c>
      <c r="Q221" s="192" t="s">
        <v>409</v>
      </c>
      <c r="R221" s="192" t="s">
        <v>409</v>
      </c>
      <c r="S221" s="192" t="s">
        <v>409</v>
      </c>
      <c r="T221" s="192" t="s">
        <v>409</v>
      </c>
      <c r="U221" s="192" t="s">
        <v>409</v>
      </c>
      <c r="V221" s="192" t="s">
        <v>409</v>
      </c>
    </row>
    <row r="222" spans="1:22" x14ac:dyDescent="0.2">
      <c r="A222" s="81">
        <v>215</v>
      </c>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8.9442719099991592</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8</v>
      </c>
      <c r="J222" s="242">
        <v>44888</v>
      </c>
      <c r="K222" s="242">
        <v>45272</v>
      </c>
      <c r="L222" s="91" t="s">
        <v>356</v>
      </c>
      <c r="M222" s="192">
        <v>10</v>
      </c>
      <c r="N222" s="192">
        <v>10</v>
      </c>
      <c r="O222" s="192" t="s">
        <v>409</v>
      </c>
      <c r="P222" s="192">
        <v>8</v>
      </c>
      <c r="Q222" s="192">
        <v>5</v>
      </c>
      <c r="R222" s="192">
        <v>0.60399999999999998</v>
      </c>
      <c r="S222" s="192">
        <v>40.1</v>
      </c>
      <c r="T222" s="192" t="s">
        <v>409</v>
      </c>
      <c r="U222" s="192" t="s">
        <v>857</v>
      </c>
      <c r="V222" s="192">
        <v>6.67</v>
      </c>
    </row>
    <row r="223" spans="1:22" x14ac:dyDescent="0.2">
      <c r="A223" s="81">
        <v>216</v>
      </c>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5.4306220095693698</v>
      </c>
      <c r="N223" s="192">
        <v>4.7423277359583</v>
      </c>
      <c r="O223" s="192" t="s">
        <v>409</v>
      </c>
      <c r="P223" s="192" t="s">
        <v>409</v>
      </c>
      <c r="Q223" s="192" t="s">
        <v>409</v>
      </c>
      <c r="R223" s="192">
        <v>0.38500000000000001</v>
      </c>
      <c r="S223" s="192">
        <v>61.7</v>
      </c>
      <c r="T223" s="192" t="s">
        <v>409</v>
      </c>
      <c r="U223" s="192" t="s">
        <v>409</v>
      </c>
      <c r="V223" s="192" t="s">
        <v>409</v>
      </c>
    </row>
    <row r="224" spans="1:22" x14ac:dyDescent="0.2">
      <c r="A224" s="81">
        <v>217</v>
      </c>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8.7081339712918595</v>
      </c>
      <c r="N224" s="192">
        <v>10</v>
      </c>
      <c r="O224" s="192" t="s">
        <v>409</v>
      </c>
      <c r="P224" s="192" t="s">
        <v>409</v>
      </c>
      <c r="Q224" s="192" t="s">
        <v>409</v>
      </c>
      <c r="R224" s="192">
        <v>0.52200000000000002</v>
      </c>
      <c r="S224" s="192">
        <v>43.5</v>
      </c>
      <c r="T224" s="192" t="s">
        <v>409</v>
      </c>
      <c r="U224" s="192" t="s">
        <v>409</v>
      </c>
      <c r="V224" s="192" t="s">
        <v>409</v>
      </c>
    </row>
    <row r="225" spans="1:22" x14ac:dyDescent="0.2">
      <c r="A225" s="81">
        <v>218</v>
      </c>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10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45272</v>
      </c>
      <c r="L225" s="91" t="s">
        <v>362</v>
      </c>
      <c r="M225" s="192">
        <v>10</v>
      </c>
      <c r="N225" s="192" t="s">
        <v>409</v>
      </c>
      <c r="O225" s="192" t="s">
        <v>409</v>
      </c>
      <c r="P225" s="192">
        <v>10</v>
      </c>
      <c r="Q225" s="192" t="s">
        <v>409</v>
      </c>
      <c r="R225" s="192">
        <v>0.58099999999999996</v>
      </c>
      <c r="S225" s="192" t="s">
        <v>409</v>
      </c>
      <c r="T225" s="192" t="s">
        <v>409</v>
      </c>
      <c r="U225" s="192" t="s">
        <v>899</v>
      </c>
      <c r="V225" s="192" t="s">
        <v>409</v>
      </c>
    </row>
    <row r="226" spans="1:22" x14ac:dyDescent="0.2">
      <c r="L226" s="79"/>
      <c r="M226" s="80"/>
      <c r="N226" s="80"/>
      <c r="O226" s="199"/>
      <c r="P226" s="87"/>
      <c r="Q226" s="87"/>
      <c r="R226" s="87"/>
      <c r="S226" s="87"/>
      <c r="T226" s="87"/>
      <c r="U226" s="87"/>
      <c r="V226" s="87"/>
    </row>
    <row r="227" spans="1:22" x14ac:dyDescent="0.2">
      <c r="L227" s="79"/>
      <c r="M227" s="80"/>
      <c r="N227" s="80"/>
      <c r="O227" s="199"/>
      <c r="P227" s="87"/>
      <c r="Q227" s="87"/>
      <c r="R227" s="87"/>
      <c r="S227" s="87"/>
      <c r="T227" s="87"/>
      <c r="U227" s="87"/>
      <c r="V227" s="87"/>
    </row>
    <row r="228" spans="1:22" x14ac:dyDescent="0.2">
      <c r="L228" s="79"/>
      <c r="M228" s="80"/>
      <c r="N228" s="80"/>
      <c r="O228" s="199"/>
      <c r="P228" s="87"/>
      <c r="Q228" s="87"/>
      <c r="R228" s="87"/>
      <c r="S228" s="87"/>
      <c r="T228" s="87"/>
      <c r="U228" s="87"/>
      <c r="V228" s="87"/>
    </row>
    <row r="229" spans="1:22" x14ac:dyDescent="0.2">
      <c r="L229" s="91"/>
      <c r="M229" s="181"/>
      <c r="N229" s="181"/>
      <c r="O229" s="181"/>
      <c r="P229" s="181"/>
      <c r="Q229" s="181"/>
      <c r="R229" s="181"/>
      <c r="S229" s="181"/>
      <c r="T229" s="181"/>
      <c r="U229" s="202"/>
      <c r="V229" s="202"/>
    </row>
    <row r="230" spans="1:22" x14ac:dyDescent="0.2">
      <c r="L230" s="91"/>
      <c r="M230" s="181"/>
      <c r="N230" s="181"/>
      <c r="O230" s="181"/>
      <c r="P230" s="181"/>
      <c r="Q230" s="181"/>
      <c r="R230" s="181"/>
      <c r="S230" s="181"/>
      <c r="T230" s="181"/>
      <c r="U230" s="202"/>
      <c r="V230" s="202"/>
    </row>
    <row r="231" spans="1:22" x14ac:dyDescent="0.2">
      <c r="L231" s="79"/>
      <c r="M231" s="80"/>
      <c r="N231" s="80"/>
      <c r="O231" s="199"/>
      <c r="P231" s="87"/>
      <c r="Q231" s="87"/>
      <c r="R231" s="87"/>
      <c r="S231" s="87"/>
      <c r="T231" s="87"/>
      <c r="U231" s="87"/>
      <c r="V231" s="87"/>
    </row>
    <row r="232" spans="1:22" x14ac:dyDescent="0.2">
      <c r="L232" s="79"/>
      <c r="M232" s="80"/>
      <c r="N232" s="80"/>
      <c r="O232" s="199"/>
      <c r="P232" s="87"/>
      <c r="Q232" s="87"/>
      <c r="R232" s="87"/>
      <c r="S232" s="87"/>
      <c r="T232" s="87"/>
      <c r="U232" s="87"/>
      <c r="V232" s="87"/>
    </row>
    <row r="233" spans="1:22" x14ac:dyDescent="0.2">
      <c r="L233" s="79"/>
      <c r="M233" s="80"/>
      <c r="N233" s="80"/>
      <c r="O233" s="199"/>
      <c r="P233" s="87"/>
      <c r="Q233" s="87"/>
      <c r="R233" s="87"/>
      <c r="S233" s="87"/>
      <c r="T233" s="87"/>
      <c r="U233" s="87"/>
      <c r="V233" s="87"/>
    </row>
  </sheetData>
  <conditionalFormatting sqref="G1:G5">
    <cfRule type="cellIs" dxfId="252" priority="114" stopIfTrue="1" operator="greaterThanOrEqual">
      <formula>0</formula>
    </cfRule>
  </conditionalFormatting>
  <conditionalFormatting sqref="G8:G225">
    <cfRule type="cellIs" dxfId="247" priority="4" stopIfTrue="1" operator="greaterThanOrEqual">
      <formula>0</formula>
    </cfRule>
  </conditionalFormatting>
  <conditionalFormatting sqref="G1:H5">
    <cfRule type="expression" dxfId="246" priority="20" stopIfTrue="1">
      <formula>G1=""</formula>
    </cfRule>
  </conditionalFormatting>
  <conditionalFormatting sqref="G8:H225">
    <cfRule type="expression" dxfId="245" priority="1" stopIfTrue="1">
      <formula>G8=""</formula>
    </cfRule>
  </conditionalFormatting>
  <conditionalFormatting sqref="H1:H5">
    <cfRule type="cellIs" dxfId="243" priority="26" operator="between">
      <formula>7</formula>
      <formula>9.99</formula>
    </cfRule>
    <cfRule type="expression" dxfId="240" priority="27">
      <formula>H1=10</formula>
    </cfRule>
    <cfRule type="cellIs" dxfId="239" priority="25" operator="between">
      <formula>0</formula>
      <formula>6.999</formula>
    </cfRule>
  </conditionalFormatting>
  <conditionalFormatting sqref="H8:H225">
    <cfRule type="cellIs" dxfId="236" priority="46" stopIfTrue="1" operator="greaterThanOrEqual">
      <formula>0</formula>
    </cfRule>
  </conditionalFormatting>
  <conditionalFormatting sqref="I2:I3">
    <cfRule type="cellIs" dxfId="235" priority="116" operator="between">
      <formula>0</formula>
      <formula>6.999</formula>
    </cfRule>
    <cfRule type="expression" dxfId="234" priority="118">
      <formula>I2=10</formula>
    </cfRule>
    <cfRule type="cellIs" dxfId="233" priority="117" operator="between">
      <formula>7</formula>
      <formula>9.99</formula>
    </cfRule>
    <cfRule type="expression" dxfId="232" priority="115">
      <formula>I2=""</formula>
    </cfRule>
  </conditionalFormatting>
  <conditionalFormatting sqref="I2:I5">
    <cfRule type="cellIs" dxfId="231" priority="23" operator="between">
      <formula>7</formula>
      <formula>9.99</formula>
    </cfRule>
    <cfRule type="expression" dxfId="230" priority="24">
      <formula>I2=10</formula>
    </cfRule>
    <cfRule type="expression" dxfId="229" priority="21">
      <formula>I2=""</formula>
    </cfRule>
    <cfRule type="cellIs" dxfId="228" priority="22" operator="between">
      <formula>0</formula>
      <formula>6.999</formula>
    </cfRule>
  </conditionalFormatting>
  <conditionalFormatting sqref="I4:I5">
    <cfRule type="cellIs" dxfId="227" priority="17" operator="between">
      <formula>0</formula>
      <formula>6.999</formula>
    </cfRule>
    <cfRule type="cellIs" dxfId="226" priority="18" operator="between">
      <formula>7</formula>
      <formula>9.99</formula>
    </cfRule>
    <cfRule type="expression" dxfId="225" priority="19">
      <formula>I4=10</formula>
    </cfRule>
    <cfRule type="expression" dxfId="224" priority="16">
      <formula>I4=""</formula>
    </cfRule>
  </conditionalFormatting>
  <conditionalFormatting sqref="I8:I225">
    <cfRule type="cellIs" dxfId="223" priority="42" stopIfTrue="1" operator="greaterThanOrEqual">
      <formula>0</formula>
    </cfRule>
    <cfRule type="expression" dxfId="221" priority="39">
      <formula>I8=""</formula>
    </cfRule>
  </conditionalFormatting>
  <conditionalFormatting sqref="J8:K225">
    <cfRule type="colorScale" priority="827">
      <colorScale>
        <cfvo type="min"/>
        <cfvo type="max"/>
        <color rgb="FFFCDCDF"/>
        <color rgb="FFF2676B"/>
      </colorScale>
    </cfRule>
  </conditionalFormatting>
  <conditionalFormatting sqref="L8:L15 L17:L225">
    <cfRule type="expression" dxfId="219" priority="10">
      <formula>$L8&lt;&gt;$C8</formula>
    </cfRule>
  </conditionalFormatting>
  <conditionalFormatting sqref="M2:V3 M3:Z3">
    <cfRule type="expression" dxfId="218" priority="676">
      <formula>M2=L2</formula>
    </cfRule>
    <cfRule type="expression" dxfId="217" priority="675">
      <formula>M2&lt;&gt;L2</formula>
    </cfRule>
    <cfRule type="expression" dxfId="216" priority="674">
      <formula>M2=L2</formula>
    </cfRule>
  </conditionalFormatting>
  <conditionalFormatting sqref="M198:V225 M8:Z197">
    <cfRule type="colorScale" priority="7">
      <colorScale>
        <cfvo type="num" val="0"/>
        <cfvo type="num" val="10"/>
        <color rgb="FFFCFCFF"/>
        <color rgb="FFFFFF00"/>
      </colorScale>
    </cfRule>
  </conditionalFormatting>
  <conditionalFormatting sqref="M6:Z6">
    <cfRule type="expression" dxfId="215" priority="52">
      <formula>ISNUMBER(SEARCH("_raw",M$7))</formula>
    </cfRule>
  </conditionalFormatting>
  <conditionalFormatting sqref="M8:Z197 M198:V225">
    <cfRule type="expression" dxfId="214" priority="6" stopIfTrue="1">
      <formula>ISNUMBER(SEARCH("_raw",M$7))</formula>
    </cfRule>
  </conditionalFormatting>
  <conditionalFormatting sqref="W2:AD3">
    <cfRule type="expression" dxfId="213" priority="860">
      <formula>W2=R2</formula>
    </cfRule>
    <cfRule type="expression" dxfId="212" priority="861">
      <formula>W2&lt;&gt;R2</formula>
    </cfRule>
    <cfRule type="expression" dxfId="211" priority="863">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12" stopIfTrue="1" operator="greaterThanOrEqual" id="{1975FF7A-1774-A44A-83E4-F650308CBD81}">
            <xm:f>Parameters!$D$37</xm:f>
            <x14:dxf>
              <font>
                <sz val="12"/>
                <color rgb="FF000000"/>
                <name val="Arial"/>
              </font>
              <fill>
                <patternFill patternType="solid">
                  <bgColor rgb="FFE35A3A"/>
                </patternFill>
              </fill>
            </x14:dxf>
          </x14:cfRule>
          <x14:cfRule type="cellIs" priority="113" stopIfTrue="1" operator="greaterThanOrEqual" id="{0FDA0C68-2090-0C41-A204-D2F787391508}">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83ABDDAA-0A91-144E-B0FA-FEB38FDF1F50}">
            <xm:f>Parameters!$D$37</xm:f>
            <x14:dxf>
              <font>
                <sz val="12"/>
                <color rgb="FF000000"/>
                <name val="Arial"/>
              </font>
              <fill>
                <patternFill patternType="solid">
                  <bgColor rgb="FFE35A3A"/>
                </patternFill>
              </fill>
            </x14:dxf>
          </x14:cfRule>
          <x14:cfRule type="cellIs" priority="3" stopIfTrue="1" operator="greaterThanOrEqual" id="{08AD3AAB-B893-6143-91B0-7F5381B9413B}">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30" stopIfTrue="1" operator="between" id="{D95EA67C-BB0E-F945-BD06-1698C1396474}">
            <xm:f>0</xm:f>
            <xm:f>Parameters!$D$42</xm:f>
            <x14:dxf>
              <font>
                <sz val="12"/>
                <color rgb="FF000000"/>
                <name val="Arial"/>
              </font>
              <fill>
                <patternFill patternType="solid">
                  <bgColor rgb="FFFCDCDF"/>
                </patternFill>
              </fill>
            </x14:dxf>
          </x14:cfRule>
          <x14:cfRule type="cellIs" priority="29" stopIfTrue="1" operator="greaterThanOrEqual" id="{036D49CD-DDD3-B141-82BD-AEE979FF4B0F}">
            <xm:f>Parameters!$D$42</xm:f>
            <x14:dxf>
              <font>
                <sz val="12"/>
                <color rgb="FF000000"/>
                <name val="Arial"/>
              </font>
              <fill>
                <patternFill patternType="solid">
                  <bgColor rgb="FFF7A9AC"/>
                </patternFill>
              </fill>
            </x14:dxf>
          </x14:cfRule>
          <x14:cfRule type="cellIs" priority="28" stopIfTrue="1" operator="greaterThanOrEqual" id="{EDBCA1BD-74CD-A242-A809-8C83AC75CBAB}">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44" stopIfTrue="1" operator="greaterThanOrEqual" id="{17C90AF8-A1F4-784E-89A9-30EF27036C0B}">
            <xm:f>Parameters!$D$41</xm:f>
            <x14:dxf>
              <font>
                <sz val="12"/>
                <color rgb="FF000000"/>
                <name val="Arial"/>
              </font>
              <fill>
                <patternFill patternType="solid">
                  <bgColor rgb="FFF2676B"/>
                </patternFill>
              </fill>
            </x14:dxf>
          </x14:cfRule>
          <x14:cfRule type="cellIs" priority="45"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41" stopIfTrue="1" operator="greaterThanOrEqual" id="{392BDCB5-8CC5-964C-A1B9-19796C2290BD}">
            <xm:f>Parameters!$D$42</xm:f>
            <x14:dxf>
              <font>
                <sz val="12"/>
                <color rgb="FF000000"/>
                <name val="Arial"/>
              </font>
              <fill>
                <patternFill patternType="solid">
                  <bgColor rgb="FFF9BF8E"/>
                </patternFill>
              </fill>
            </x14:dxf>
          </x14:cfRule>
          <x14:cfRule type="cellIs" priority="40" stopIfTrue="1" operator="greaterThanOrEqual" id="{96C053CC-03F7-B14A-8383-F6A03DDCEB04}">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4"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5"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zoomScaleNormal="100" workbookViewId="0">
      <pane ySplit="6" topLeftCell="A11" activePane="bottomLeft" state="frozen"/>
      <selection pane="bottomLeft" activeCell="J15" sqref="J15"/>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1" style="86" bestFit="1" customWidth="1"/>
    <col min="14" max="14" width="6" style="86" bestFit="1" customWidth="1"/>
    <col min="15" max="15" width="10.7109375" style="86" bestFit="1" customWidth="1"/>
    <col min="16" max="16" width="17.140625" style="86" bestFit="1" customWidth="1"/>
    <col min="17" max="17" width="23.57031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IF(M4&gt;0,"Underlying",IF(M5=1,"Emerging",""))</f>
        <v>Underlying</v>
      </c>
      <c r="N3" s="178" t="str">
        <f t="shared" ref="N3:W3" si="1">IF(N4=1,"Underlying",IF(N5=1,"Emerging",""))</f>
        <v>Underlying</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t="str">
        <f>IFERROR(INDEX('Data Dictionary'!$I$8:$I$39,MATCH(P7,'Data Dictionary'!$K$8:$K$39,0)),"")</f>
        <v/>
      </c>
      <c r="Q4" s="180"/>
      <c r="R4" s="180"/>
      <c r="S4" s="180" t="str">
        <f>IFERROR(INDEX('Data Dictionary'!$I$8:$I$39,MATCH(S7,'Data Dictionary'!$K$8:$K$39,0)),"")</f>
        <v/>
      </c>
      <c r="T4" s="180" t="str">
        <f>IFERROR(INDEX('Data Dictionary'!$I$8:$I$39,MATCH(T7,'Data Dictionary'!$K$8:$K$39,0)),"")</f>
        <v/>
      </c>
      <c r="U4" s="180" t="str">
        <f>IFERROR(INDEX('Data Dictionary'!$I$8:$I$39,MATCH(U7,'Data Dictionary'!$K$8:$K$39,0)),"")</f>
        <v/>
      </c>
      <c r="V4" s="180"/>
      <c r="W4" s="180"/>
      <c r="X4" s="180"/>
      <c r="Y4" s="180"/>
      <c r="Z4" s="180"/>
      <c r="AA4" s="92"/>
      <c r="AB4" s="92"/>
      <c r="AC4" s="87"/>
      <c r="AD4" s="89"/>
      <c r="AE4" s="89"/>
      <c r="AF4" s="89"/>
      <c r="AG4" s="89"/>
      <c r="AH4" s="89"/>
      <c r="AI4" s="89"/>
      <c r="AJ4" s="89"/>
      <c r="AK4" s="89"/>
      <c r="AL4" s="93"/>
    </row>
    <row r="5" spans="1:38"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2</v>
      </c>
      <c r="P5" s="181" t="str">
        <f>IFERROR(INDEX('Data Dictionary'!$J$8:$J$39,MATCH(P7,'Data Dictionary'!$K$8:$K$39,0)),"")</f>
        <v/>
      </c>
      <c r="Q5" s="181"/>
      <c r="R5" s="181"/>
      <c r="S5" s="181" t="str">
        <f>IFERROR(INDEX('Data Dictionary'!$J$8:$J$39,MATCH(S7,'Data Dictionary'!$K$8:$K$39,0)),"")</f>
        <v/>
      </c>
      <c r="T5" s="181" t="str">
        <f>IFERROR(INDEX('Data Dictionary'!$J$8:$J$39,MATCH(T7,'Data Dictionary'!$K$8:$K$39,0)),"")</f>
        <v/>
      </c>
      <c r="U5" s="181" t="str">
        <f>IFERROR(INDEX('Data Dictionary'!$J$8:$J$39,MATCH(U7,'Data Dictionary'!$K$8:$K$39,0)),"")</f>
        <v/>
      </c>
      <c r="V5" s="181"/>
      <c r="W5" s="181"/>
      <c r="X5" s="181"/>
      <c r="Y5" s="181"/>
      <c r="Z5" s="181"/>
      <c r="AA5" s="92"/>
      <c r="AB5" s="92"/>
      <c r="AC5" s="87"/>
      <c r="AD5" s="89"/>
      <c r="AE5" s="89"/>
      <c r="AF5" s="89"/>
      <c r="AG5" s="89"/>
      <c r="AH5" s="89"/>
      <c r="AI5" s="89"/>
      <c r="AJ5" s="89"/>
      <c r="AK5" s="89"/>
      <c r="AL5" s="93"/>
    </row>
    <row r="6" spans="1:38"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Operational Risk Score, 12M</v>
      </c>
      <c r="N6" s="246" t="str">
        <f>IFERROR(INDEX('Data Dictionary'!$E$8:$E$39,MATCH(N7,'Data Dictionary'!$K$8:$K$39,0)),IFERROR(CONCATENATE(INDEX('Data Dictionary'!$E$8:$E$39,MATCH(LEFT(N7, SEARCH("_raw",N7,1)-1),'Data Dictionary'!$L$8:$L$39,0))," (Raw)"),""))</f>
        <v>MFR Macro-fiscal Risk</v>
      </c>
      <c r="O6" s="246" t="str">
        <f>IFERROR(INDEX('Data Dictionary'!$E$8:$E$39,MATCH(O7,'Data Dictionary'!$K$8:$K$39,0)),IFERROR(CONCATENATE(INDEX('Data Dictionary'!$E$8:$E$39,MATCH(LEFT(O7, SEARCH("_raw",O7,1)-1),'Data Dictionary'!$L$8:$L$39,0))," (Raw)"),""))</f>
        <v>Operational Risk Score, Change</v>
      </c>
      <c r="P6" s="246" t="str">
        <f>IFERROR(INDEX('Data Dictionary'!$E$8:$E$39,MATCH(P7,'Data Dictionary'!$K$8:$K$39,0)),IFERROR(CONCATENATE(INDEX('Data Dictionary'!$E$8:$E$39,MATCH(LEFT(P7, SEARCH("_raw",P7,1)-1),'Data Dictionary'!$L$8:$L$39,0))," (Raw)"),""))</f>
        <v>Operational Risk Score, 12M (Raw)</v>
      </c>
      <c r="Q6" s="246"/>
      <c r="R6" s="246"/>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t="str">
        <f>IFERROR(INDEX('Data Dictionary'!$E$8:$E$39,MATCH(V7,'Data Dictionary'!$K$8:$K$39,0)),IFERROR(CONCATENATE(INDEX('Data Dictionary'!$E$8:$E$39,MATCH(LEFT(V7, SEARCH("_raw",V7,1)-1),'Data Dictionary'!$L$8:$L$39,0))," (Raw)"),""))</f>
        <v/>
      </c>
      <c r="W6" s="246"/>
      <c r="X6" s="246"/>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388</v>
      </c>
      <c r="N7" s="247" t="s">
        <v>618</v>
      </c>
      <c r="O7" s="247" t="s">
        <v>393</v>
      </c>
      <c r="P7" s="247" t="s">
        <v>473</v>
      </c>
      <c r="Q7" s="247" t="s">
        <v>621</v>
      </c>
      <c r="R7" s="247" t="s">
        <v>474</v>
      </c>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IF(N8=7, 6.9, 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6.4485081809432199</v>
      </c>
      <c r="J8" s="242">
        <v>44887</v>
      </c>
      <c r="K8" s="242">
        <v>44887</v>
      </c>
      <c r="L8" s="91" t="s">
        <v>694</v>
      </c>
      <c r="M8" s="192">
        <v>0</v>
      </c>
      <c r="N8" s="192" t="s">
        <v>409</v>
      </c>
      <c r="O8" s="192">
        <v>6.4485081809432199</v>
      </c>
      <c r="P8" s="192">
        <v>16.3333333333333</v>
      </c>
      <c r="Q8" s="192" t="s">
        <v>409</v>
      </c>
      <c r="R8" s="192">
        <v>0</v>
      </c>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IF(N9=7, 6.9, 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4.2651447873000201</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9.9478563151795996</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1.8286814244465801</v>
      </c>
      <c r="J9" s="242">
        <v>45272</v>
      </c>
      <c r="K9" s="242">
        <v>45272</v>
      </c>
      <c r="L9" s="91" t="s">
        <v>7</v>
      </c>
      <c r="M9" s="192">
        <v>9.9478563151795996</v>
      </c>
      <c r="N9" s="192" t="s">
        <v>409</v>
      </c>
      <c r="O9" s="192">
        <v>1.8286814244465801</v>
      </c>
      <c r="P9" s="192">
        <v>78.3333333333333</v>
      </c>
      <c r="Q9" s="192" t="s">
        <v>409</v>
      </c>
      <c r="R9" s="192">
        <v>-4</v>
      </c>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IF(N10=7, 6.9, 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6.9</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v>
      </c>
      <c r="J10" s="242">
        <v>44895</v>
      </c>
      <c r="K10" s="242">
        <v>45294</v>
      </c>
      <c r="L10" s="91" t="s">
        <v>9</v>
      </c>
      <c r="M10" s="192">
        <v>6.3702201622247996</v>
      </c>
      <c r="N10" s="192">
        <v>7</v>
      </c>
      <c r="O10" s="192">
        <v>7.8922040423484203</v>
      </c>
      <c r="P10" s="192">
        <v>57.75</v>
      </c>
      <c r="Q10" s="192" t="s">
        <v>778</v>
      </c>
      <c r="R10" s="192">
        <v>1.25</v>
      </c>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IF(N11=7, 6.9, 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4.6558764338656902</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3.9513325608343002</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5.4860442733397496</v>
      </c>
      <c r="J11" s="242">
        <v>45272</v>
      </c>
      <c r="K11" s="242">
        <v>45272</v>
      </c>
      <c r="L11" s="91" t="s">
        <v>11</v>
      </c>
      <c r="M11" s="192">
        <v>3.9513325608343002</v>
      </c>
      <c r="N11" s="192" t="s">
        <v>409</v>
      </c>
      <c r="O11" s="192">
        <v>5.4860442733397496</v>
      </c>
      <c r="P11" s="192">
        <v>43.8333333333333</v>
      </c>
      <c r="Q11" s="192" t="s">
        <v>409</v>
      </c>
      <c r="R11" s="192">
        <v>-0.83333333333333504</v>
      </c>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t="e">
        <f>IF(N12=7, 6.9, 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695</v>
      </c>
      <c r="M12" s="192" t="s">
        <v>409</v>
      </c>
      <c r="N12" s="192" t="s">
        <v>409</v>
      </c>
      <c r="O12" s="192" t="s">
        <v>409</v>
      </c>
      <c r="P12" s="192" t="s">
        <v>409</v>
      </c>
      <c r="Q12" s="192" t="s">
        <v>409</v>
      </c>
      <c r="R12" s="192" t="s">
        <v>409</v>
      </c>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IF(N13=7, 6.9, 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1.5367334260221965</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0.44611819235225803</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5.29355149181906</v>
      </c>
      <c r="J13" s="242">
        <v>45294</v>
      </c>
      <c r="K13" s="242">
        <v>45294</v>
      </c>
      <c r="L13" s="91" t="s">
        <v>13</v>
      </c>
      <c r="M13" s="192">
        <v>0.44611819235225803</v>
      </c>
      <c r="N13" s="192" t="s">
        <v>409</v>
      </c>
      <c r="O13" s="192">
        <v>5.29355149181906</v>
      </c>
      <c r="P13" s="192">
        <v>23.6666666666666</v>
      </c>
      <c r="Q13" s="192" t="s">
        <v>409</v>
      </c>
      <c r="R13" s="192">
        <v>-0.999999999999996</v>
      </c>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IF(N14=7, 6.9, 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10</v>
      </c>
      <c r="J14" s="242">
        <v>45272</v>
      </c>
      <c r="K14" s="242">
        <v>44887</v>
      </c>
      <c r="L14" s="91" t="s">
        <v>15</v>
      </c>
      <c r="M14" s="192">
        <v>10</v>
      </c>
      <c r="N14" s="192">
        <v>10</v>
      </c>
      <c r="O14" s="192">
        <v>0</v>
      </c>
      <c r="P14" s="192">
        <v>79.3333333333333</v>
      </c>
      <c r="Q14" s="192" t="s">
        <v>779</v>
      </c>
      <c r="R14" s="192">
        <v>-8.3333333333333197</v>
      </c>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IF(N15=7, 6.9, 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4.0212709964342057</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3.5747392815758898</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4.5235803657362901</v>
      </c>
      <c r="J15" s="242">
        <v>45272</v>
      </c>
      <c r="K15" s="242">
        <v>45272</v>
      </c>
      <c r="L15" s="91" t="s">
        <v>17</v>
      </c>
      <c r="M15" s="192">
        <v>3.5747392815758898</v>
      </c>
      <c r="N15" s="192" t="s">
        <v>409</v>
      </c>
      <c r="O15" s="192">
        <v>4.5235803657362901</v>
      </c>
      <c r="P15" s="192">
        <v>41.6666666666666</v>
      </c>
      <c r="Q15" s="192" t="s">
        <v>409</v>
      </c>
      <c r="R15" s="192">
        <v>-1.6666666666666601</v>
      </c>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t="e">
        <f>IF(N16=7, 6.9, 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696</v>
      </c>
      <c r="M16" s="192" t="s">
        <v>409</v>
      </c>
      <c r="N16" s="192" t="s">
        <v>409</v>
      </c>
      <c r="O16" s="192" t="s">
        <v>409</v>
      </c>
      <c r="P16" s="192" t="s">
        <v>409</v>
      </c>
      <c r="Q16" s="192" t="s">
        <v>409</v>
      </c>
      <c r="R16" s="192" t="s">
        <v>409</v>
      </c>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t="e">
        <f>IF(N17=7, 6.9, 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s="192" t="s">
        <v>409</v>
      </c>
      <c r="R17" s="192" t="s">
        <v>409</v>
      </c>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IF(N18=7, 6.9, 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7</v>
      </c>
      <c r="J18" s="242">
        <v>45272</v>
      </c>
      <c r="K18" s="242">
        <v>45272</v>
      </c>
      <c r="L18" s="91" t="s">
        <v>21</v>
      </c>
      <c r="M18" s="192">
        <v>0</v>
      </c>
      <c r="N18" s="192" t="s">
        <v>409</v>
      </c>
      <c r="O18" s="192">
        <v>7</v>
      </c>
      <c r="P18" s="192">
        <v>14.8333333333333</v>
      </c>
      <c r="Q18" s="192" t="s">
        <v>409</v>
      </c>
      <c r="R18" s="192">
        <v>0.83333333333333304</v>
      </c>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IF(N19=7, 6.9, 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2.0920834075698802</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0.96755504055619901</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4.5235803657362901</v>
      </c>
      <c r="J19" s="242">
        <v>45272</v>
      </c>
      <c r="K19" s="242">
        <v>45272</v>
      </c>
      <c r="L19" s="91" t="s">
        <v>23</v>
      </c>
      <c r="M19" s="192">
        <v>0.96755504055619901</v>
      </c>
      <c r="N19" s="192" t="s">
        <v>409</v>
      </c>
      <c r="O19" s="192">
        <v>4.5235803657362901</v>
      </c>
      <c r="P19" s="192">
        <v>26.6666666666666</v>
      </c>
      <c r="Q19" s="192" t="s">
        <v>409</v>
      </c>
      <c r="R19" s="192">
        <v>-1.6666666666666601</v>
      </c>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IF(N20=7, 6.9, 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5.0927094414847742</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3.7050984936268798</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7</v>
      </c>
      <c r="J20" s="242">
        <v>45218</v>
      </c>
      <c r="K20" s="242">
        <v>45272</v>
      </c>
      <c r="L20" s="91" t="s">
        <v>25</v>
      </c>
      <c r="M20" s="192">
        <v>3.7050984936268798</v>
      </c>
      <c r="N20" s="192" t="s">
        <v>409</v>
      </c>
      <c r="O20" s="192">
        <v>7</v>
      </c>
      <c r="P20" s="192">
        <v>42.4166666666666</v>
      </c>
      <c r="Q20" s="192" t="s">
        <v>409</v>
      </c>
      <c r="R20" s="192">
        <v>1.9166666666666601</v>
      </c>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IF(N21=7, 6.9, 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44895</v>
      </c>
      <c r="K21" s="242">
        <v>45272</v>
      </c>
      <c r="L21" s="91" t="s">
        <v>27</v>
      </c>
      <c r="M21" s="192">
        <v>8.1228273464658205</v>
      </c>
      <c r="N21" s="192">
        <v>10</v>
      </c>
      <c r="O21" s="192">
        <v>7.4109720885466803</v>
      </c>
      <c r="P21" s="192">
        <v>67.8333333333333</v>
      </c>
      <c r="Q21" s="192" t="s">
        <v>780</v>
      </c>
      <c r="R21" s="192">
        <v>0.83333333333332804</v>
      </c>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IF(N22=7, 6.9, 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2.5715552823652064</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1.02549246813441</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6.4485081809432199</v>
      </c>
      <c r="J22" s="242">
        <v>45142</v>
      </c>
      <c r="K22" s="242">
        <v>45142</v>
      </c>
      <c r="L22" s="91" t="s">
        <v>29</v>
      </c>
      <c r="M22" s="192">
        <v>1.02549246813441</v>
      </c>
      <c r="N22" s="192" t="s">
        <v>409</v>
      </c>
      <c r="O22" s="192">
        <v>6.4485081809432199</v>
      </c>
      <c r="P22" s="192">
        <v>27</v>
      </c>
      <c r="Q22" s="192" t="s">
        <v>409</v>
      </c>
      <c r="R22" s="192">
        <v>0</v>
      </c>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IF(N23=7, 6.9, 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4.7621555546055321</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3.5168018539976802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6.4485081809432199</v>
      </c>
      <c r="J23" s="242">
        <v>44830</v>
      </c>
      <c r="K23" s="242">
        <v>44830</v>
      </c>
      <c r="L23" s="91" t="s">
        <v>31</v>
      </c>
      <c r="M23" s="192">
        <v>3.5168018539976802</v>
      </c>
      <c r="N23" s="192" t="s">
        <v>409</v>
      </c>
      <c r="O23" s="192">
        <v>6.4485081809432199</v>
      </c>
      <c r="P23" s="192">
        <v>41.3333333333333</v>
      </c>
      <c r="Q23" s="192" t="s">
        <v>409</v>
      </c>
      <c r="R23" s="192">
        <v>0</v>
      </c>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IF(N24=7, 6.9, 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4.3188030538269775</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3.12572421784472</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5.9672762271414896</v>
      </c>
      <c r="J24" s="242">
        <v>45272</v>
      </c>
      <c r="K24" s="242">
        <v>45272</v>
      </c>
      <c r="L24" s="91" t="s">
        <v>33</v>
      </c>
      <c r="M24" s="192">
        <v>3.12572421784472</v>
      </c>
      <c r="N24" s="192" t="s">
        <v>409</v>
      </c>
      <c r="O24" s="192">
        <v>5.9672762271414896</v>
      </c>
      <c r="P24" s="192">
        <v>39.0833333333333</v>
      </c>
      <c r="Q24" s="192" t="s">
        <v>409</v>
      </c>
      <c r="R24" s="192">
        <v>-0.41666666666666402</v>
      </c>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IF(N25=7, 6.9, 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7</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45218</v>
      </c>
      <c r="L25" s="91" t="s">
        <v>35</v>
      </c>
      <c r="M25" s="192">
        <v>4.5596755504055597</v>
      </c>
      <c r="N25" s="192">
        <v>7</v>
      </c>
      <c r="O25" s="192">
        <v>7</v>
      </c>
      <c r="P25" s="192">
        <v>47.3333333333333</v>
      </c>
      <c r="Q25" s="192" t="s">
        <v>778</v>
      </c>
      <c r="R25" s="192">
        <v>2.3333333333333299</v>
      </c>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IF(N26=7, 6.9, 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2.3309903101486764</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1.76419466975666</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3.0798845043310799</v>
      </c>
      <c r="J26" s="242">
        <v>45272</v>
      </c>
      <c r="K26" s="242">
        <v>45272</v>
      </c>
      <c r="L26" s="91" t="s">
        <v>37</v>
      </c>
      <c r="M26" s="192">
        <v>1.76419466975666</v>
      </c>
      <c r="N26" s="192" t="s">
        <v>409</v>
      </c>
      <c r="O26" s="192">
        <v>3.0798845043310799</v>
      </c>
      <c r="P26" s="192">
        <v>31.25</v>
      </c>
      <c r="Q26" s="192" t="s">
        <v>409</v>
      </c>
      <c r="R26" s="192">
        <v>-2.9166666666666599</v>
      </c>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IF(N27=7, 6.9, 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4.7528731324059343</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3.2271147161066001</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7</v>
      </c>
      <c r="J27" s="242">
        <v>44900</v>
      </c>
      <c r="K27" s="242">
        <v>45272</v>
      </c>
      <c r="L27" s="91" t="s">
        <v>39</v>
      </c>
      <c r="M27" s="192">
        <v>3.2271147161066001</v>
      </c>
      <c r="N27" s="192" t="s">
        <v>409</v>
      </c>
      <c r="O27" s="192">
        <v>7</v>
      </c>
      <c r="P27" s="192">
        <v>39.6666666666666</v>
      </c>
      <c r="Q27" s="192" t="s">
        <v>409</v>
      </c>
      <c r="R27" s="192">
        <v>1</v>
      </c>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IF(N28=7, 6.9, 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4.7621555546055321</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3.5168018539976802</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6.4485081809432199</v>
      </c>
      <c r="J28" s="242">
        <v>45272</v>
      </c>
      <c r="K28" s="242">
        <v>45272</v>
      </c>
      <c r="L28" s="91" t="s">
        <v>40</v>
      </c>
      <c r="M28" s="192">
        <v>3.5168018539976802</v>
      </c>
      <c r="N28" s="192" t="s">
        <v>409</v>
      </c>
      <c r="O28" s="192">
        <v>6.4485081809432199</v>
      </c>
      <c r="P28" s="192">
        <v>41.3333333333333</v>
      </c>
      <c r="Q28" s="192" t="s">
        <v>409</v>
      </c>
      <c r="R28" s="192">
        <v>0</v>
      </c>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IF(N29=7, 6.9, 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2.9217647290308073</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3.2850521436848199</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2.5986525505293501</v>
      </c>
      <c r="J29" s="242">
        <v>45272</v>
      </c>
      <c r="K29" s="242">
        <v>45272</v>
      </c>
      <c r="L29" s="91" t="s">
        <v>42</v>
      </c>
      <c r="M29" s="192">
        <v>3.2850521436848199</v>
      </c>
      <c r="N29" s="192" t="s">
        <v>409</v>
      </c>
      <c r="O29" s="192">
        <v>2.5986525505293501</v>
      </c>
      <c r="P29" s="192">
        <v>40</v>
      </c>
      <c r="Q29" s="192" t="s">
        <v>409</v>
      </c>
      <c r="R29" s="192">
        <v>-3.3333333333333299</v>
      </c>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IF(N30=7, 6.9, 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4.6781599133425074</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8.7456546929316303</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2.5024061597689999</v>
      </c>
      <c r="J30" s="242">
        <v>45272</v>
      </c>
      <c r="K30" s="242">
        <v>45272</v>
      </c>
      <c r="L30" s="91" t="s">
        <v>44</v>
      </c>
      <c r="M30" s="192">
        <v>8.7456546929316303</v>
      </c>
      <c r="N30" s="192" t="s">
        <v>409</v>
      </c>
      <c r="O30" s="192">
        <v>2.5024061597689999</v>
      </c>
      <c r="P30" s="192">
        <v>71.4166666666666</v>
      </c>
      <c r="Q30" s="192" t="s">
        <v>409</v>
      </c>
      <c r="R30" s="192">
        <v>-3.4166666666666701</v>
      </c>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IF(N31=7, 6.9, 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5.0278123531752366</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4.8638470451911902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5.1973051010587099</v>
      </c>
      <c r="J31" s="242">
        <v>45272</v>
      </c>
      <c r="K31" s="242">
        <v>45272</v>
      </c>
      <c r="L31" s="91" t="s">
        <v>46</v>
      </c>
      <c r="M31" s="192">
        <v>4.8638470451911902</v>
      </c>
      <c r="N31" s="192" t="s">
        <v>409</v>
      </c>
      <c r="O31" s="192">
        <v>5.1973051010587099</v>
      </c>
      <c r="P31" s="192">
        <v>49.0833333333333</v>
      </c>
      <c r="Q31" s="192" t="s">
        <v>409</v>
      </c>
      <c r="R31" s="192">
        <v>-1.0833333333333299</v>
      </c>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t="e">
        <f>IF(N32=7, 6.9, 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697</v>
      </c>
      <c r="M32" s="192" t="s">
        <v>409</v>
      </c>
      <c r="N32" s="192" t="s">
        <v>409</v>
      </c>
      <c r="O32" s="192" t="s">
        <v>409</v>
      </c>
      <c r="P32" s="192" t="s">
        <v>409</v>
      </c>
      <c r="Q32" s="192" t="s">
        <v>409</v>
      </c>
      <c r="R32" s="192" t="s">
        <v>409</v>
      </c>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t="e">
        <f>IF(N33=7, 6.9, 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#N/A</v>
      </c>
      <c r="H33" s="80" t="e"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#N/A</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45294</v>
      </c>
      <c r="K33" s="242">
        <v>45294</v>
      </c>
      <c r="L33" s="91" t="s">
        <v>48</v>
      </c>
      <c r="M33" s="192" t="s">
        <v>409</v>
      </c>
      <c r="N33" s="192" t="s">
        <v>409</v>
      </c>
      <c r="O33" s="192" t="s">
        <v>409</v>
      </c>
      <c r="P33" s="192" t="s">
        <v>409</v>
      </c>
      <c r="Q33" s="192" t="s">
        <v>409</v>
      </c>
      <c r="R33" s="192" t="s">
        <v>409</v>
      </c>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IF(N34=7, 6.9, 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10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10</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10</v>
      </c>
      <c r="J34" s="242">
        <v>44895</v>
      </c>
      <c r="K34" s="242">
        <v>44887</v>
      </c>
      <c r="L34" s="91" t="s">
        <v>50</v>
      </c>
      <c r="M34" s="192">
        <v>4.4148319814600203</v>
      </c>
      <c r="N34" s="192">
        <v>10</v>
      </c>
      <c r="O34" s="192">
        <v>4.3310875842155898</v>
      </c>
      <c r="P34" s="192">
        <v>46.5</v>
      </c>
      <c r="Q34" s="192" t="s">
        <v>779</v>
      </c>
      <c r="R34" s="192">
        <v>-1.8333333333333299</v>
      </c>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IF(N35=7, 6.9, 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4.1771642438173497</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3.12572421784472</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5.5822906641000998</v>
      </c>
      <c r="J35" s="242">
        <v>45272</v>
      </c>
      <c r="K35" s="242">
        <v>45272</v>
      </c>
      <c r="L35" s="91" t="s">
        <v>52</v>
      </c>
      <c r="M35" s="192">
        <v>3.12572421784472</v>
      </c>
      <c r="N35" s="192" t="s">
        <v>409</v>
      </c>
      <c r="O35" s="192">
        <v>5.5822906641000998</v>
      </c>
      <c r="P35" s="192">
        <v>39.0833333333333</v>
      </c>
      <c r="Q35" s="192" t="s">
        <v>409</v>
      </c>
      <c r="R35" s="192">
        <v>-0.75</v>
      </c>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IF(N36=7, 6.9, 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6.4485081809432199</v>
      </c>
      <c r="J36" s="242">
        <v>44778</v>
      </c>
      <c r="K36" s="242">
        <v>44778</v>
      </c>
      <c r="L36" s="91" t="s">
        <v>54</v>
      </c>
      <c r="M36" s="192">
        <v>0</v>
      </c>
      <c r="N36" s="192" t="s">
        <v>409</v>
      </c>
      <c r="O36" s="192">
        <v>6.4485081809432199</v>
      </c>
      <c r="P36" s="192">
        <v>19.3333333333333</v>
      </c>
      <c r="Q36" s="192" t="s">
        <v>409</v>
      </c>
      <c r="R36" s="192">
        <v>0</v>
      </c>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IF(N37=7, 6.9, 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4.2815186658179343</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2.6187717265353401</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7</v>
      </c>
      <c r="J37" s="242">
        <v>45294</v>
      </c>
      <c r="K37" s="242">
        <v>45294</v>
      </c>
      <c r="L37" s="91" t="s">
        <v>56</v>
      </c>
      <c r="M37" s="192">
        <v>2.6187717265353401</v>
      </c>
      <c r="N37" s="192" t="s">
        <v>409</v>
      </c>
      <c r="O37" s="192">
        <v>7</v>
      </c>
      <c r="P37" s="192">
        <v>36.1666666666666</v>
      </c>
      <c r="Q37" s="192" t="s">
        <v>409</v>
      </c>
      <c r="R37" s="192">
        <v>4.5</v>
      </c>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IF(N38=7, 6.9, 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1.5614136732329</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45272</v>
      </c>
      <c r="K38" s="242">
        <v>45272</v>
      </c>
      <c r="L38" s="91" t="s">
        <v>58</v>
      </c>
      <c r="M38" s="192">
        <v>1.5614136732329</v>
      </c>
      <c r="N38" s="192" t="s">
        <v>409</v>
      </c>
      <c r="O38" s="192">
        <v>0</v>
      </c>
      <c r="P38" s="192">
        <v>30.0833333333333</v>
      </c>
      <c r="Q38" s="192" t="s">
        <v>409</v>
      </c>
      <c r="R38" s="192">
        <v>-6.75</v>
      </c>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IF(N39=7, 6.9, 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5.8914280417657379</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5.0086906141367296</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6.9297401347449599</v>
      </c>
      <c r="J39" s="242">
        <v>45294</v>
      </c>
      <c r="K39" s="242">
        <v>45294</v>
      </c>
      <c r="L39" s="91" t="s">
        <v>60</v>
      </c>
      <c r="M39" s="192">
        <v>5.0086906141367296</v>
      </c>
      <c r="N39" s="192" t="s">
        <v>409</v>
      </c>
      <c r="O39" s="192">
        <v>6.9297401347449599</v>
      </c>
      <c r="P39" s="192">
        <v>49.9166666666666</v>
      </c>
      <c r="Q39" s="192" t="s">
        <v>409</v>
      </c>
      <c r="R39" s="192">
        <v>0.41666666666667102</v>
      </c>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IF(N40=7, 6.9, 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1.2717265353418301</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45294</v>
      </c>
      <c r="K40" s="242">
        <v>45294</v>
      </c>
      <c r="L40" s="91" t="s">
        <v>62</v>
      </c>
      <c r="M40" s="192">
        <v>1.2717265353418301</v>
      </c>
      <c r="N40" s="192" t="s">
        <v>409</v>
      </c>
      <c r="O40" s="192">
        <v>0</v>
      </c>
      <c r="P40" s="192">
        <v>28.4166666666666</v>
      </c>
      <c r="Q40" s="192" t="s">
        <v>409</v>
      </c>
      <c r="R40" s="192">
        <v>-5.7499999999999902</v>
      </c>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IF(N41=7, 6.9, 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6.9297401347449501</v>
      </c>
      <c r="J41" s="242">
        <v>45272</v>
      </c>
      <c r="K41" s="242">
        <v>45272</v>
      </c>
      <c r="L41" s="91" t="s">
        <v>64</v>
      </c>
      <c r="M41" s="192">
        <v>0</v>
      </c>
      <c r="N41" s="192" t="s">
        <v>409</v>
      </c>
      <c r="O41" s="192">
        <v>6.9297401347449501</v>
      </c>
      <c r="P41" s="192">
        <v>15.9166666666666</v>
      </c>
      <c r="Q41" s="192" t="s">
        <v>409</v>
      </c>
      <c r="R41" s="192">
        <v>0.41666666666666602</v>
      </c>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t="e">
        <f>IF(N42=7, 6.9, 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698</v>
      </c>
      <c r="M42" s="192" t="s">
        <v>409</v>
      </c>
      <c r="N42" s="192" t="s">
        <v>409</v>
      </c>
      <c r="O42" s="192" t="s">
        <v>409</v>
      </c>
      <c r="P42" s="192" t="s">
        <v>409</v>
      </c>
      <c r="Q42" s="192" t="s">
        <v>409</v>
      </c>
      <c r="R42" s="192" t="s">
        <v>409</v>
      </c>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IF(N43=7, 6.9, 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1.0544611819235199</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0</v>
      </c>
      <c r="J43" s="242">
        <v>45142</v>
      </c>
      <c r="K43" s="242">
        <v>45272</v>
      </c>
      <c r="L43" s="91" t="s">
        <v>66</v>
      </c>
      <c r="M43" s="192">
        <v>1.0544611819235199</v>
      </c>
      <c r="N43" s="192" t="s">
        <v>409</v>
      </c>
      <c r="O43" s="192">
        <v>0</v>
      </c>
      <c r="P43" s="192">
        <v>27.1666666666666</v>
      </c>
      <c r="Q43" s="192" t="s">
        <v>409</v>
      </c>
      <c r="R43" s="192">
        <v>-5.8333333333333304</v>
      </c>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IF(N44=7, 6.9, 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6.9</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7</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44895</v>
      </c>
      <c r="K44" s="242">
        <v>44887</v>
      </c>
      <c r="L44" s="91" t="s">
        <v>68</v>
      </c>
      <c r="M44" s="192">
        <v>3.5168018539976802</v>
      </c>
      <c r="N44" s="192">
        <v>7</v>
      </c>
      <c r="O44" s="192">
        <v>6.06352261790183</v>
      </c>
      <c r="P44" s="192">
        <v>41.3333333333333</v>
      </c>
      <c r="Q44" s="192" t="s">
        <v>778</v>
      </c>
      <c r="R44" s="192">
        <v>-0.33333333333333498</v>
      </c>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IF(N45=7, 6.9, 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6.9</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7</v>
      </c>
      <c r="J45" s="242">
        <v>44998</v>
      </c>
      <c r="K45" s="242" t="s">
        <v>409</v>
      </c>
      <c r="L45" s="91" t="s">
        <v>69</v>
      </c>
      <c r="M45" s="192">
        <v>2.5898030127462301</v>
      </c>
      <c r="N45" s="192">
        <v>7</v>
      </c>
      <c r="O45" s="192">
        <v>6.4485081809432199</v>
      </c>
      <c r="P45" s="192">
        <v>36</v>
      </c>
      <c r="Q45" s="192" t="s">
        <v>778</v>
      </c>
      <c r="R45" s="192">
        <v>0</v>
      </c>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IF(N46=7, 6.9, 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0</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0</v>
      </c>
      <c r="J46" s="242">
        <v>45294</v>
      </c>
      <c r="K46" s="242">
        <v>44887</v>
      </c>
      <c r="L46" s="91" t="s">
        <v>71</v>
      </c>
      <c r="M46" s="192">
        <v>4.7914252607184196</v>
      </c>
      <c r="N46" s="192">
        <v>0</v>
      </c>
      <c r="O46" s="192">
        <v>6.4485081809432199</v>
      </c>
      <c r="P46" s="192">
        <v>48.6666666666666</v>
      </c>
      <c r="Q46" s="192" t="s">
        <v>781</v>
      </c>
      <c r="R46" s="192">
        <v>0</v>
      </c>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IF(N47=7, 6.9, 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6.4450985566586541</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7.9924681344148301</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5.1973051010587197</v>
      </c>
      <c r="J47" s="242">
        <v>45272</v>
      </c>
      <c r="K47" s="242">
        <v>45272</v>
      </c>
      <c r="L47" s="91" t="s">
        <v>72</v>
      </c>
      <c r="M47" s="192">
        <v>7.9924681344148301</v>
      </c>
      <c r="N47" s="192" t="s">
        <v>409</v>
      </c>
      <c r="O47" s="192">
        <v>5.1973051010587197</v>
      </c>
      <c r="P47" s="192">
        <v>67.0833333333333</v>
      </c>
      <c r="Q47" s="192" t="s">
        <v>409</v>
      </c>
      <c r="R47" s="192">
        <v>-1.0833333333333199</v>
      </c>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IF(N48=7, 6.9, 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10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10</v>
      </c>
      <c r="J48" s="242">
        <v>44895</v>
      </c>
      <c r="K48" s="242">
        <v>45142</v>
      </c>
      <c r="L48" s="91" t="s">
        <v>73</v>
      </c>
      <c r="M48" s="192">
        <v>5.6025492468134397</v>
      </c>
      <c r="N48" s="192">
        <v>10</v>
      </c>
      <c r="O48" s="192">
        <v>6.4485081809432199</v>
      </c>
      <c r="P48" s="192">
        <v>53.3333333333333</v>
      </c>
      <c r="Q48" s="192" t="s">
        <v>782</v>
      </c>
      <c r="R48" s="192">
        <v>0</v>
      </c>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IF(N49=7, 6.9, 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6.9</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7</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7</v>
      </c>
      <c r="J49" s="242">
        <v>44895</v>
      </c>
      <c r="K49" s="242">
        <v>44887</v>
      </c>
      <c r="L49" s="91" t="s">
        <v>75</v>
      </c>
      <c r="M49" s="192">
        <v>4.6755504055619896</v>
      </c>
      <c r="N49" s="192">
        <v>7</v>
      </c>
      <c r="O49" s="192">
        <v>1.0587102983638099</v>
      </c>
      <c r="P49" s="192">
        <v>48</v>
      </c>
      <c r="Q49" s="192" t="s">
        <v>778</v>
      </c>
      <c r="R49" s="192">
        <v>-4.6666666666666599</v>
      </c>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t="e">
        <f>IF(N50=7, 6.9, 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#N/A</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s="192" t="s">
        <v>409</v>
      </c>
      <c r="R50" s="192" t="s">
        <v>409</v>
      </c>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IF(N51=7, 6.9, 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4.9544096928761334</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3.8064889918887599</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6.4485081809432199</v>
      </c>
      <c r="J51" s="242">
        <v>45142</v>
      </c>
      <c r="K51" s="242">
        <v>45142</v>
      </c>
      <c r="L51" s="91" t="s">
        <v>79</v>
      </c>
      <c r="M51" s="192">
        <v>3.8064889918887599</v>
      </c>
      <c r="N51" s="192" t="s">
        <v>409</v>
      </c>
      <c r="O51" s="192">
        <v>6.4485081809432199</v>
      </c>
      <c r="P51" s="192">
        <v>43</v>
      </c>
      <c r="Q51" s="192" t="s">
        <v>409</v>
      </c>
      <c r="R51" s="192">
        <v>0</v>
      </c>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IF(N52=7, 6.9, 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3.2083069747962494</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2.5463499420625699</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4.0423484119345501</v>
      </c>
      <c r="J52" s="242">
        <v>45294</v>
      </c>
      <c r="K52" s="242">
        <v>45294</v>
      </c>
      <c r="L52" s="91" t="s">
        <v>81</v>
      </c>
      <c r="M52" s="192">
        <v>2.5463499420625699</v>
      </c>
      <c r="N52" s="192" t="s">
        <v>409</v>
      </c>
      <c r="O52" s="192">
        <v>4.0423484119345501</v>
      </c>
      <c r="P52" s="192">
        <v>35.75</v>
      </c>
      <c r="Q52" s="192" t="s">
        <v>409</v>
      </c>
      <c r="R52" s="192">
        <v>-2.0833333333333299</v>
      </c>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IF(N53=7, 6.9, 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8.4991820040853288</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9.8754345307068405</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7.31472569778634</v>
      </c>
      <c r="J53" s="242">
        <v>45294</v>
      </c>
      <c r="K53" s="242">
        <v>45294</v>
      </c>
      <c r="L53" s="91" t="s">
        <v>83</v>
      </c>
      <c r="M53" s="192">
        <v>9.8754345307068405</v>
      </c>
      <c r="N53" s="192" t="s">
        <v>409</v>
      </c>
      <c r="O53" s="192">
        <v>7.31472569778634</v>
      </c>
      <c r="P53" s="192">
        <v>77.9166666666666</v>
      </c>
      <c r="Q53" s="192" t="s">
        <v>409</v>
      </c>
      <c r="R53" s="192">
        <v>0.75</v>
      </c>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t="e">
        <f>IF(N54=7, 6.9, 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699</v>
      </c>
      <c r="M54" s="192" t="s">
        <v>409</v>
      </c>
      <c r="N54" s="192" t="s">
        <v>409</v>
      </c>
      <c r="O54" s="192" t="s">
        <v>409</v>
      </c>
      <c r="P54" s="192" t="s">
        <v>409</v>
      </c>
      <c r="Q54" s="192" t="s">
        <v>409</v>
      </c>
      <c r="R54" s="192" t="s">
        <v>409</v>
      </c>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IF(N55=7, 6.9, 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5.1010587102983598</v>
      </c>
      <c r="J55" s="242">
        <v>45294</v>
      </c>
      <c r="K55" s="242">
        <v>45294</v>
      </c>
      <c r="L55" s="91" t="s">
        <v>700</v>
      </c>
      <c r="M55" s="192">
        <v>0</v>
      </c>
      <c r="N55" s="192" t="s">
        <v>409</v>
      </c>
      <c r="O55" s="192">
        <v>5.1010587102983598</v>
      </c>
      <c r="P55" s="192">
        <v>20.8333333333333</v>
      </c>
      <c r="Q55" s="192" t="s">
        <v>409</v>
      </c>
      <c r="R55" s="192">
        <v>-1.1666666666666601</v>
      </c>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IF(N56=7, 6.9, 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3.9470920926123139</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2.4159907300115799</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6.4485081809432199</v>
      </c>
      <c r="J56" s="242">
        <v>45142</v>
      </c>
      <c r="K56" s="242">
        <v>45142</v>
      </c>
      <c r="L56" s="91" t="s">
        <v>85</v>
      </c>
      <c r="M56" s="192">
        <v>2.4159907300115799</v>
      </c>
      <c r="N56" s="192" t="s">
        <v>409</v>
      </c>
      <c r="O56" s="192">
        <v>6.4485081809432199</v>
      </c>
      <c r="P56" s="192">
        <v>35</v>
      </c>
      <c r="Q56" s="192" t="s">
        <v>409</v>
      </c>
      <c r="R56" s="192">
        <v>0</v>
      </c>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IF(N57=7, 6.9, 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2.8070683661645401</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45294</v>
      </c>
      <c r="K57" s="242">
        <v>45294</v>
      </c>
      <c r="L57" s="91" t="s">
        <v>87</v>
      </c>
      <c r="M57" s="192">
        <v>2.8070683661645401</v>
      </c>
      <c r="N57" s="192" t="s">
        <v>409</v>
      </c>
      <c r="O57" s="192">
        <v>0</v>
      </c>
      <c r="P57" s="192">
        <v>37.25</v>
      </c>
      <c r="Q57" s="192" t="s">
        <v>409</v>
      </c>
      <c r="R57" s="192">
        <v>-11.5833333333333</v>
      </c>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IF(N58=7, 6.9, 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2.378568856058775</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0.80822711471610698</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7</v>
      </c>
      <c r="J58" s="242">
        <v>45272</v>
      </c>
      <c r="K58" s="242">
        <v>45272</v>
      </c>
      <c r="L58" s="91" t="s">
        <v>89</v>
      </c>
      <c r="M58" s="192">
        <v>0.80822711471610698</v>
      </c>
      <c r="N58" s="192" t="s">
        <v>409</v>
      </c>
      <c r="O58" s="192">
        <v>7</v>
      </c>
      <c r="P58" s="192">
        <v>25.75</v>
      </c>
      <c r="Q58" s="192" t="s">
        <v>409</v>
      </c>
      <c r="R58" s="192">
        <v>0.91666666666666696</v>
      </c>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IF(N59=7, 6.9, 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5.2828652440085326</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4.3279258400926999</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6.4485081809432199</v>
      </c>
      <c r="J59" s="242">
        <v>45272</v>
      </c>
      <c r="K59" s="242">
        <v>45272</v>
      </c>
      <c r="L59" s="91" t="s">
        <v>91</v>
      </c>
      <c r="M59" s="192">
        <v>4.3279258400926999</v>
      </c>
      <c r="N59" s="192" t="s">
        <v>409</v>
      </c>
      <c r="O59" s="192">
        <v>6.4485081809432199</v>
      </c>
      <c r="P59" s="192">
        <v>46</v>
      </c>
      <c r="Q59" s="192" t="s">
        <v>409</v>
      </c>
      <c r="R59" s="192">
        <v>0</v>
      </c>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t="e">
        <f>IF(N60=7, 6.9, 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#N/A</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s="192" t="s">
        <v>409</v>
      </c>
      <c r="R60" s="192" t="s">
        <v>409</v>
      </c>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IF(N61=7, 6.9, 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4.9085659287776702</v>
      </c>
      <c r="J61" s="242">
        <v>45294</v>
      </c>
      <c r="K61" s="242">
        <v>45294</v>
      </c>
      <c r="L61" s="91" t="s">
        <v>95</v>
      </c>
      <c r="M61" s="192">
        <v>0</v>
      </c>
      <c r="N61" s="192" t="s">
        <v>409</v>
      </c>
      <c r="O61" s="192">
        <v>4.9085659287776702</v>
      </c>
      <c r="P61" s="192">
        <v>19.6666666666666</v>
      </c>
      <c r="Q61" s="192" t="s">
        <v>409</v>
      </c>
      <c r="R61" s="192">
        <v>-1.3333333333333299</v>
      </c>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IF(N62=7, 6.9, 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4.1495733354285136</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3.8064889918887599</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4.5235803657362901</v>
      </c>
      <c r="J62" s="242">
        <v>45272</v>
      </c>
      <c r="K62" s="242">
        <v>45272</v>
      </c>
      <c r="L62" s="91" t="s">
        <v>97</v>
      </c>
      <c r="M62" s="192">
        <v>3.8064889918887599</v>
      </c>
      <c r="N62" s="192" t="s">
        <v>409</v>
      </c>
      <c r="O62" s="192">
        <v>4.5235803657362901</v>
      </c>
      <c r="P62" s="192">
        <v>43</v>
      </c>
      <c r="Q62" s="192" t="s">
        <v>409</v>
      </c>
      <c r="R62" s="192">
        <v>-1.6666666666666601</v>
      </c>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IF(N63=7, 6.9, 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6.9561532562296637</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6.7033603707995404</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7.2184793070259898</v>
      </c>
      <c r="J63" s="242">
        <v>45272</v>
      </c>
      <c r="K63" s="242">
        <v>45272</v>
      </c>
      <c r="L63" s="91" t="s">
        <v>99</v>
      </c>
      <c r="M63" s="192">
        <v>6.7033603707995404</v>
      </c>
      <c r="N63" s="192" t="s">
        <v>409</v>
      </c>
      <c r="O63" s="192">
        <v>7.2184793070259898</v>
      </c>
      <c r="P63" s="192">
        <v>59.6666666666666</v>
      </c>
      <c r="Q63" s="192" t="s">
        <v>409</v>
      </c>
      <c r="R63" s="192">
        <v>0.66666666666666397</v>
      </c>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IF(N64=7, 6.9, 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4.0590198696807898</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2.51738122827346</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6.5447545717035602</v>
      </c>
      <c r="J64" s="242">
        <v>45294</v>
      </c>
      <c r="K64" s="242">
        <v>45294</v>
      </c>
      <c r="L64" s="91" t="s">
        <v>101</v>
      </c>
      <c r="M64" s="192">
        <v>2.51738122827346</v>
      </c>
      <c r="N64" s="192" t="s">
        <v>409</v>
      </c>
      <c r="O64" s="192">
        <v>6.5447545717035602</v>
      </c>
      <c r="P64" s="192">
        <v>35.5833333333333</v>
      </c>
      <c r="Q64" s="192" t="s">
        <v>409</v>
      </c>
      <c r="R64" s="192">
        <v>8.3333333333328596E-2</v>
      </c>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IF(N65=7, 6.9, 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10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10</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45272</v>
      </c>
      <c r="L65" s="91" t="s">
        <v>102</v>
      </c>
      <c r="M65" s="192">
        <v>6.0225955967555</v>
      </c>
      <c r="N65" s="192">
        <v>10</v>
      </c>
      <c r="O65" s="192">
        <v>10</v>
      </c>
      <c r="P65" s="192">
        <v>55.75</v>
      </c>
      <c r="Q65" s="192" t="s">
        <v>779</v>
      </c>
      <c r="R65" s="192">
        <v>8.25</v>
      </c>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IF(N66=7, 6.9, 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8.9965874823050047</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8.0938586326767101</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10</v>
      </c>
      <c r="J66" s="242">
        <v>45272</v>
      </c>
      <c r="K66" s="242">
        <v>45272</v>
      </c>
      <c r="L66" s="91" t="s">
        <v>104</v>
      </c>
      <c r="M66" s="192">
        <v>8.0938586326767101</v>
      </c>
      <c r="N66" s="192" t="s">
        <v>409</v>
      </c>
      <c r="O66" s="192">
        <v>10</v>
      </c>
      <c r="P66" s="192">
        <v>67.6666666666666</v>
      </c>
      <c r="Q66" s="192" t="s">
        <v>409</v>
      </c>
      <c r="R66" s="192">
        <v>5.3333333333333401</v>
      </c>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IF(N67=7, 6.9, 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1.9051981098497892</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0.51853997682502995</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7</v>
      </c>
      <c r="J67" s="242">
        <v>45142</v>
      </c>
      <c r="K67" s="242">
        <v>45294</v>
      </c>
      <c r="L67" s="91" t="s">
        <v>106</v>
      </c>
      <c r="M67" s="192">
        <v>0.51853997682502995</v>
      </c>
      <c r="N67" s="192" t="s">
        <v>409</v>
      </c>
      <c r="O67" s="192">
        <v>7</v>
      </c>
      <c r="P67" s="192">
        <v>24.0833333333333</v>
      </c>
      <c r="Q67" s="192" t="s">
        <v>409</v>
      </c>
      <c r="R67" s="192">
        <v>1.24999999999999</v>
      </c>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IF(N68=7, 6.9, 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1.80764774044032</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45272</v>
      </c>
      <c r="K68" s="242">
        <v>45272</v>
      </c>
      <c r="L68" s="91" t="s">
        <v>108</v>
      </c>
      <c r="M68" s="192">
        <v>1.80764774044032</v>
      </c>
      <c r="N68" s="192" t="s">
        <v>409</v>
      </c>
      <c r="O68" s="192">
        <v>0</v>
      </c>
      <c r="P68" s="192">
        <v>31.5</v>
      </c>
      <c r="Q68" s="192" t="s">
        <v>409</v>
      </c>
      <c r="R68" s="192">
        <v>-9.1666666666666607</v>
      </c>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IF(N69=7, 6.9, 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10</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44895</v>
      </c>
      <c r="K69" s="242">
        <v>45272</v>
      </c>
      <c r="L69" s="91" t="s">
        <v>110</v>
      </c>
      <c r="M69" s="192">
        <v>8.4994206257242197</v>
      </c>
      <c r="N69" s="192">
        <v>10</v>
      </c>
      <c r="O69" s="192">
        <v>2.5986525505293598</v>
      </c>
      <c r="P69" s="192">
        <v>70</v>
      </c>
      <c r="Q69" s="192" t="s">
        <v>780</v>
      </c>
      <c r="R69" s="192">
        <v>-3.3333333333333202</v>
      </c>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IF(N70=7, 6.9, 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4.1385948026949002</v>
      </c>
      <c r="J70" s="242">
        <v>45294</v>
      </c>
      <c r="K70" s="242">
        <v>45294</v>
      </c>
      <c r="L70" s="91" t="s">
        <v>112</v>
      </c>
      <c r="M70" s="192">
        <v>0</v>
      </c>
      <c r="N70" s="192" t="s">
        <v>409</v>
      </c>
      <c r="O70" s="192">
        <v>4.1385948026949002</v>
      </c>
      <c r="P70" s="192">
        <v>21</v>
      </c>
      <c r="Q70" s="192" t="s">
        <v>409</v>
      </c>
      <c r="R70" s="192">
        <v>-2</v>
      </c>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f>IF(N71=7, 6.9, 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6.9</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7</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7</v>
      </c>
      <c r="J71" s="242">
        <v>44895</v>
      </c>
      <c r="K71" s="242">
        <v>44887</v>
      </c>
      <c r="L71" s="91" t="s">
        <v>114</v>
      </c>
      <c r="M71" s="192" t="s">
        <v>409</v>
      </c>
      <c r="N71" s="192">
        <v>7</v>
      </c>
      <c r="O71" s="192" t="s">
        <v>409</v>
      </c>
      <c r="P71" s="192" t="s">
        <v>409</v>
      </c>
      <c r="Q71" s="192" t="s">
        <v>778</v>
      </c>
      <c r="R71" s="192" t="s">
        <v>409</v>
      </c>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IF(N72=7, 6.9, 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0.99179318767672453</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0.14194669756662701</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6.9297401347449501</v>
      </c>
      <c r="J72" s="242">
        <v>45294</v>
      </c>
      <c r="K72" s="242">
        <v>45294</v>
      </c>
      <c r="L72" s="91" t="s">
        <v>116</v>
      </c>
      <c r="M72" s="192">
        <v>0.14194669756662701</v>
      </c>
      <c r="N72" s="192" t="s">
        <v>409</v>
      </c>
      <c r="O72" s="192">
        <v>6.9297401347449501</v>
      </c>
      <c r="P72" s="192">
        <v>21.9166666666666</v>
      </c>
      <c r="Q72" s="192" t="s">
        <v>409</v>
      </c>
      <c r="R72" s="192">
        <v>0.41666666666666402</v>
      </c>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IF(N73=7, 6.9, 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701</v>
      </c>
      <c r="M73" s="192" t="s">
        <v>409</v>
      </c>
      <c r="N73" s="192" t="s">
        <v>409</v>
      </c>
      <c r="O73" s="192" t="s">
        <v>409</v>
      </c>
      <c r="P73" s="192" t="s">
        <v>409</v>
      </c>
      <c r="Q73" s="192" t="s">
        <v>409</v>
      </c>
      <c r="R73" s="192" t="s">
        <v>409</v>
      </c>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t="e">
        <f>IF(N74=7, 6.9, 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IF(N75=7, 6.9, 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6.8282393110877075</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5.1535341830822698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9.0471607314725802</v>
      </c>
      <c r="J75" s="242">
        <v>45142</v>
      </c>
      <c r="K75" s="242">
        <v>45294</v>
      </c>
      <c r="L75" s="91" t="s">
        <v>119</v>
      </c>
      <c r="M75" s="192">
        <v>5.1535341830822698</v>
      </c>
      <c r="N75" s="192" t="s">
        <v>409</v>
      </c>
      <c r="O75" s="192">
        <v>9.0471607314725802</v>
      </c>
      <c r="P75" s="192">
        <v>50.75</v>
      </c>
      <c r="Q75" s="192" t="s">
        <v>409</v>
      </c>
      <c r="R75" s="192">
        <v>2.25</v>
      </c>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IF(N76=7, 6.9, 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1.9797876108545378</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1.85110081112398</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2.1174205967276198</v>
      </c>
      <c r="J76" s="242">
        <v>45294</v>
      </c>
      <c r="K76" s="242">
        <v>45294</v>
      </c>
      <c r="L76" s="91" t="s">
        <v>121</v>
      </c>
      <c r="M76" s="192">
        <v>1.85110081112398</v>
      </c>
      <c r="N76" s="192" t="s">
        <v>409</v>
      </c>
      <c r="O76" s="192">
        <v>2.1174205967276198</v>
      </c>
      <c r="P76" s="192">
        <v>31.75</v>
      </c>
      <c r="Q76" s="192" t="s">
        <v>409</v>
      </c>
      <c r="R76" s="192">
        <v>-3.75</v>
      </c>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IF(N77=7, 6.9, 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2.9952726184384542</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1.50347624565469</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5.9672762271414799</v>
      </c>
      <c r="J77" s="242">
        <v>45294</v>
      </c>
      <c r="K77" s="242">
        <v>45294</v>
      </c>
      <c r="L77" s="91" t="s">
        <v>123</v>
      </c>
      <c r="M77" s="192">
        <v>1.50347624565469</v>
      </c>
      <c r="N77" s="192" t="s">
        <v>409</v>
      </c>
      <c r="O77" s="192">
        <v>5.9672762271414799</v>
      </c>
      <c r="P77" s="192">
        <v>29.75</v>
      </c>
      <c r="Q77" s="192" t="s">
        <v>409</v>
      </c>
      <c r="R77" s="192">
        <v>-0.41666666666666702</v>
      </c>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IF(N78=7, 6.9, 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10</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10</v>
      </c>
      <c r="J78" s="242">
        <v>44895</v>
      </c>
      <c r="K78" s="242">
        <v>44887</v>
      </c>
      <c r="L78" s="91" t="s">
        <v>125</v>
      </c>
      <c r="M78" s="192">
        <v>7.8476245654692898</v>
      </c>
      <c r="N78" s="192">
        <v>10</v>
      </c>
      <c r="O78" s="192">
        <v>5.0048123195380203</v>
      </c>
      <c r="P78" s="192">
        <v>66.25</v>
      </c>
      <c r="Q78" s="192" t="s">
        <v>779</v>
      </c>
      <c r="R78" s="192">
        <v>-1.25</v>
      </c>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t="e">
        <f>IF(N79=7, 6.9, 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702</v>
      </c>
      <c r="M79" s="192" t="s">
        <v>409</v>
      </c>
      <c r="N79" s="192" t="s">
        <v>409</v>
      </c>
      <c r="O79" s="192" t="s">
        <v>409</v>
      </c>
      <c r="P79" s="192" t="s">
        <v>409</v>
      </c>
      <c r="Q79" s="192" t="s">
        <v>409</v>
      </c>
      <c r="R79" s="192" t="s">
        <v>409</v>
      </c>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IF(N80=7, 6.9, 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6.3016092710115865</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6.9930475086906103</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5.6785370548604499</v>
      </c>
      <c r="J80" s="242">
        <v>45294</v>
      </c>
      <c r="K80" s="242">
        <v>45294</v>
      </c>
      <c r="L80" s="91" t="s">
        <v>127</v>
      </c>
      <c r="M80" s="192">
        <v>6.9930475086906103</v>
      </c>
      <c r="N80" s="192" t="s">
        <v>409</v>
      </c>
      <c r="O80" s="192">
        <v>5.6785370548604499</v>
      </c>
      <c r="P80" s="192">
        <v>61.3333333333333</v>
      </c>
      <c r="Q80" s="192" t="s">
        <v>409</v>
      </c>
      <c r="R80" s="192">
        <v>-0.66666666666666397</v>
      </c>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IF(N81=7, 6.9, 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10</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10</v>
      </c>
      <c r="J81" s="242">
        <v>44895</v>
      </c>
      <c r="K81" s="242">
        <v>45272</v>
      </c>
      <c r="L81" s="91" t="s">
        <v>128</v>
      </c>
      <c r="M81" s="192">
        <v>5.8487833140208503</v>
      </c>
      <c r="N81" s="192">
        <v>10</v>
      </c>
      <c r="O81" s="192">
        <v>5.5822906641000998</v>
      </c>
      <c r="P81" s="192">
        <v>54.75</v>
      </c>
      <c r="Q81" s="192" t="s">
        <v>780</v>
      </c>
      <c r="R81" s="192">
        <v>-0.75</v>
      </c>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t="e">
        <f>IF(N82=7, 6.9, 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#N/A</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s="192" t="s">
        <v>409</v>
      </c>
      <c r="R82" s="192" t="s">
        <v>409</v>
      </c>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IF(N83=7, 6.9, 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6.8376650902982101</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6.7468134414831997</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6.9297401347449501</v>
      </c>
      <c r="J83" s="242">
        <v>45272</v>
      </c>
      <c r="K83" s="242">
        <v>45272</v>
      </c>
      <c r="L83" s="91" t="s">
        <v>132</v>
      </c>
      <c r="M83" s="192">
        <v>6.7468134414831997</v>
      </c>
      <c r="N83" s="192" t="s">
        <v>409</v>
      </c>
      <c r="O83" s="192">
        <v>6.9297401347449501</v>
      </c>
      <c r="P83" s="192">
        <v>59.9166666666666</v>
      </c>
      <c r="Q83" s="192" t="s">
        <v>409</v>
      </c>
      <c r="R83" s="192">
        <v>0.41666666666666402</v>
      </c>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IF(N84=7, 6.9, 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2.0927496549698366</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3.7920046349941998</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1.1549566891241601</v>
      </c>
      <c r="J84" s="242">
        <v>45294</v>
      </c>
      <c r="K84" s="242">
        <v>45294</v>
      </c>
      <c r="L84" s="91" t="s">
        <v>134</v>
      </c>
      <c r="M84" s="192">
        <v>3.7920046349941998</v>
      </c>
      <c r="N84" s="192" t="s">
        <v>409</v>
      </c>
      <c r="O84" s="192">
        <v>1.1549566891241601</v>
      </c>
      <c r="P84" s="192">
        <v>42.9166666666666</v>
      </c>
      <c r="Q84" s="192" t="s">
        <v>409</v>
      </c>
      <c r="R84" s="192">
        <v>-4.5833333333333197</v>
      </c>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t="e">
        <f>IF(N85=7, 6.9, 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s="192" t="s">
        <v>409</v>
      </c>
      <c r="R85" s="192" t="s">
        <v>409</v>
      </c>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IF(N86=7, 6.9, 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5.4860442733397496</v>
      </c>
      <c r="J86" s="242">
        <v>45294</v>
      </c>
      <c r="K86" s="242">
        <v>45294</v>
      </c>
      <c r="L86" s="91" t="s">
        <v>703</v>
      </c>
      <c r="M86" s="192">
        <v>0</v>
      </c>
      <c r="N86" s="192" t="s">
        <v>409</v>
      </c>
      <c r="O86" s="192">
        <v>5.4860442733397496</v>
      </c>
      <c r="P86" s="192">
        <v>12.5</v>
      </c>
      <c r="Q86" s="192" t="s">
        <v>409</v>
      </c>
      <c r="R86" s="192">
        <v>-0.83333333333333304</v>
      </c>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IF(N87=7, 6.9, 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4.6830444771343425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3.4009269988412498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6.4485081809432199</v>
      </c>
      <c r="J87" s="242">
        <v>44753</v>
      </c>
      <c r="K87" s="242">
        <v>44753</v>
      </c>
      <c r="L87" s="91" t="s">
        <v>138</v>
      </c>
      <c r="M87" s="192">
        <v>3.4009269988412498</v>
      </c>
      <c r="N87" s="192" t="s">
        <v>409</v>
      </c>
      <c r="O87" s="192">
        <v>6.4485081809432199</v>
      </c>
      <c r="P87" s="192">
        <v>40.6666666666666</v>
      </c>
      <c r="Q87" s="192" t="s">
        <v>409</v>
      </c>
      <c r="R87" s="192">
        <v>0</v>
      </c>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t="e">
        <f>IF(N88=7, 6.9, 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704</v>
      </c>
      <c r="M88" s="192" t="s">
        <v>409</v>
      </c>
      <c r="N88" s="192" t="s">
        <v>409</v>
      </c>
      <c r="O88" s="192" t="s">
        <v>409</v>
      </c>
      <c r="P88" s="192" t="s">
        <v>409</v>
      </c>
      <c r="Q88" s="192" t="s">
        <v>409</v>
      </c>
      <c r="R88" s="192" t="s">
        <v>409</v>
      </c>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IF(N89=7, 6.9, 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3.3496282532612414</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3.0677867902665099</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3.65736284889317</v>
      </c>
      <c r="J89" s="242">
        <v>45272</v>
      </c>
      <c r="K89" s="242">
        <v>45272</v>
      </c>
      <c r="L89" s="91" t="s">
        <v>140</v>
      </c>
      <c r="M89" s="192">
        <v>3.0677867902665099</v>
      </c>
      <c r="N89" s="192" t="s">
        <v>409</v>
      </c>
      <c r="O89" s="192">
        <v>3.65736284889317</v>
      </c>
      <c r="P89" s="192">
        <v>38.75</v>
      </c>
      <c r="Q89" s="192" t="s">
        <v>409</v>
      </c>
      <c r="R89" s="192">
        <v>-2.4166666666666599</v>
      </c>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IF(N90=7, 6.9, 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6.4485081809432199</v>
      </c>
      <c r="J90" s="242">
        <v>45142</v>
      </c>
      <c r="K90" s="242">
        <v>45142</v>
      </c>
      <c r="L90" s="91" t="s">
        <v>705</v>
      </c>
      <c r="M90" s="192">
        <v>0</v>
      </c>
      <c r="N90" s="192" t="s">
        <v>409</v>
      </c>
      <c r="O90" s="192">
        <v>6.4485081809432199</v>
      </c>
      <c r="P90" s="192">
        <v>5.3333333333333304</v>
      </c>
      <c r="Q90" s="192" t="s">
        <v>409</v>
      </c>
      <c r="R90" s="192">
        <v>0</v>
      </c>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IF(N91=7, 6.9, 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4.5618061826052703</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3.2271147161066001</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6.4485081809432199</v>
      </c>
      <c r="J91" s="242">
        <v>45294</v>
      </c>
      <c r="K91" s="242">
        <v>45294</v>
      </c>
      <c r="L91" s="91" t="s">
        <v>142</v>
      </c>
      <c r="M91" s="192">
        <v>3.2271147161066001</v>
      </c>
      <c r="N91" s="192" t="s">
        <v>409</v>
      </c>
      <c r="O91" s="192">
        <v>6.4485081809432199</v>
      </c>
      <c r="P91" s="192">
        <v>39.6666666666666</v>
      </c>
      <c r="Q91" s="192" t="s">
        <v>409</v>
      </c>
      <c r="R91" s="192">
        <v>0</v>
      </c>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IF(N92=7, 6.9, 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0.8241295275931303</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1.76419466975666</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0.38498556304138398</v>
      </c>
      <c r="J92" s="242">
        <v>45272</v>
      </c>
      <c r="K92" s="242">
        <v>45272</v>
      </c>
      <c r="L92" s="91" t="s">
        <v>144</v>
      </c>
      <c r="M92" s="192">
        <v>1.76419466975666</v>
      </c>
      <c r="N92" s="192" t="s">
        <v>409</v>
      </c>
      <c r="O92" s="192">
        <v>0.38498556304138398</v>
      </c>
      <c r="P92" s="192">
        <v>31.25</v>
      </c>
      <c r="Q92" s="192" t="s">
        <v>409</v>
      </c>
      <c r="R92" s="192">
        <v>-5.25</v>
      </c>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IF(N93=7, 6.9, 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4.3503214782551387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7.28273464658169</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2.5986525505293501</v>
      </c>
      <c r="J93" s="242">
        <v>45272</v>
      </c>
      <c r="K93" s="242">
        <v>45272</v>
      </c>
      <c r="L93" s="91" t="s">
        <v>146</v>
      </c>
      <c r="M93" s="192">
        <v>7.28273464658169</v>
      </c>
      <c r="N93" s="192" t="s">
        <v>409</v>
      </c>
      <c r="O93" s="192">
        <v>2.5986525505293501</v>
      </c>
      <c r="P93" s="192">
        <v>63</v>
      </c>
      <c r="Q93" s="192" t="s">
        <v>409</v>
      </c>
      <c r="R93" s="192">
        <v>-3.3333333333333299</v>
      </c>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IF(N94=7, 6.9, 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3.8588685975569796</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4.8348783314020798</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3.0798845043310799</v>
      </c>
      <c r="J94" s="242">
        <v>45294</v>
      </c>
      <c r="K94" s="242">
        <v>45294</v>
      </c>
      <c r="L94" s="91" t="s">
        <v>148</v>
      </c>
      <c r="M94" s="192">
        <v>4.8348783314020798</v>
      </c>
      <c r="N94" s="192" t="s">
        <v>409</v>
      </c>
      <c r="O94" s="192">
        <v>3.0798845043310799</v>
      </c>
      <c r="P94" s="192">
        <v>48.9166666666666</v>
      </c>
      <c r="Q94" s="192" t="s">
        <v>409</v>
      </c>
      <c r="R94" s="192">
        <v>-2.9166666666666701</v>
      </c>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IF(N95=7, 6.9, 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6.9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7</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44895</v>
      </c>
      <c r="K95" s="242">
        <v>44887</v>
      </c>
      <c r="L95" s="91" t="s">
        <v>150</v>
      </c>
      <c r="M95" s="192">
        <v>2.7056778679026601</v>
      </c>
      <c r="N95" s="192">
        <v>7</v>
      </c>
      <c r="O95" s="192">
        <v>4.5235803657362901</v>
      </c>
      <c r="P95" s="192">
        <v>36.6666666666666</v>
      </c>
      <c r="Q95" s="192" t="s">
        <v>778</v>
      </c>
      <c r="R95" s="192">
        <v>-1.6666666666666601</v>
      </c>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t="e">
        <f>IF(N96=7, 6.9, 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706</v>
      </c>
      <c r="M96" s="192" t="s">
        <v>409</v>
      </c>
      <c r="N96" s="192" t="s">
        <v>409</v>
      </c>
      <c r="O96" s="192" t="s">
        <v>409</v>
      </c>
      <c r="P96" s="192" t="s">
        <v>409</v>
      </c>
      <c r="Q96" s="192" t="s">
        <v>409</v>
      </c>
      <c r="R96" s="192" t="s">
        <v>409</v>
      </c>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IF(N97=7, 6.9, 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6.9</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7</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44895</v>
      </c>
      <c r="K97" s="242">
        <v>44887</v>
      </c>
      <c r="L97" s="91" t="s">
        <v>152</v>
      </c>
      <c r="M97" s="192">
        <v>2.7056778679026601</v>
      </c>
      <c r="N97" s="192">
        <v>7</v>
      </c>
      <c r="O97" s="192">
        <v>0.28873917228103102</v>
      </c>
      <c r="P97" s="192">
        <v>36.6666666666666</v>
      </c>
      <c r="Q97" s="192" t="s">
        <v>778</v>
      </c>
      <c r="R97" s="192">
        <v>-5.3333333333333304</v>
      </c>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IF(N98=7, 6.9, 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2.4221461294639997</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0.96755504055619901</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6.06352261790183</v>
      </c>
      <c r="J98" s="242">
        <v>45294</v>
      </c>
      <c r="K98" s="242">
        <v>45294</v>
      </c>
      <c r="L98" s="91" t="s">
        <v>154</v>
      </c>
      <c r="M98" s="192">
        <v>0.96755504055619901</v>
      </c>
      <c r="N98" s="192" t="s">
        <v>409</v>
      </c>
      <c r="O98" s="192">
        <v>6.06352261790183</v>
      </c>
      <c r="P98" s="192">
        <v>26.6666666666666</v>
      </c>
      <c r="Q98" s="192" t="s">
        <v>409</v>
      </c>
      <c r="R98" s="192">
        <v>-0.33333333333333198</v>
      </c>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IF(N99=7, 6.9, 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6.9324648066029386</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9.0787949015063703</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5.29355149181906</v>
      </c>
      <c r="J99" s="242">
        <v>45294</v>
      </c>
      <c r="K99" s="242">
        <v>45294</v>
      </c>
      <c r="L99" s="91" t="s">
        <v>155</v>
      </c>
      <c r="M99" s="192">
        <v>9.0787949015063703</v>
      </c>
      <c r="N99" s="192" t="s">
        <v>409</v>
      </c>
      <c r="O99" s="192">
        <v>5.29355149181906</v>
      </c>
      <c r="P99" s="192">
        <v>73.3333333333333</v>
      </c>
      <c r="Q99" s="192" t="s">
        <v>409</v>
      </c>
      <c r="R99" s="192">
        <v>-1</v>
      </c>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IF(N100=7, 6.9, 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5.6806570587704348</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5.5880648899188898</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5.7747834456207903</v>
      </c>
      <c r="J100" s="242">
        <v>45218</v>
      </c>
      <c r="K100" s="242">
        <v>45294</v>
      </c>
      <c r="L100" s="91" t="s">
        <v>157</v>
      </c>
      <c r="M100" s="192">
        <v>5.5880648899188898</v>
      </c>
      <c r="N100" s="192" t="s">
        <v>409</v>
      </c>
      <c r="O100" s="192">
        <v>5.7747834456207903</v>
      </c>
      <c r="P100" s="192">
        <v>53.25</v>
      </c>
      <c r="Q100" s="192" t="s">
        <v>409</v>
      </c>
      <c r="R100" s="192">
        <v>-0.58333333333333504</v>
      </c>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IF(N101=7, 6.9, 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2.399943232917408</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2.7201622247972201</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2.1174205967276198</v>
      </c>
      <c r="J101" s="242">
        <v>45294</v>
      </c>
      <c r="K101" s="242">
        <v>45294</v>
      </c>
      <c r="L101" s="91" t="s">
        <v>159</v>
      </c>
      <c r="M101" s="192">
        <v>2.7201622247972201</v>
      </c>
      <c r="N101" s="192" t="s">
        <v>409</v>
      </c>
      <c r="O101" s="192">
        <v>2.1174205967276198</v>
      </c>
      <c r="P101" s="192">
        <v>36.75</v>
      </c>
      <c r="Q101" s="192" t="s">
        <v>409</v>
      </c>
      <c r="R101" s="192">
        <v>-3.75</v>
      </c>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IF(N102=7, 6.9, 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2.0088160271221209</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0.57647740440324302</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7</v>
      </c>
      <c r="J102" s="242">
        <v>45272</v>
      </c>
      <c r="K102" s="242">
        <v>45272</v>
      </c>
      <c r="L102" s="91" t="s">
        <v>161</v>
      </c>
      <c r="M102" s="192">
        <v>0.57647740440324302</v>
      </c>
      <c r="N102" s="192" t="s">
        <v>409</v>
      </c>
      <c r="O102" s="192">
        <v>7</v>
      </c>
      <c r="P102" s="192">
        <v>24.4166666666666</v>
      </c>
      <c r="Q102" s="192" t="s">
        <v>409</v>
      </c>
      <c r="R102" s="192">
        <v>6.9166666666666599</v>
      </c>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IF(N103=7, 6.9, 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1.9903218323428689</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1.11239860950173</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3.5611164581328199</v>
      </c>
      <c r="J103" s="242">
        <v>45294</v>
      </c>
      <c r="K103" s="242">
        <v>45294</v>
      </c>
      <c r="L103" s="91" t="s">
        <v>163</v>
      </c>
      <c r="M103" s="192">
        <v>1.11239860950173</v>
      </c>
      <c r="N103" s="192" t="s">
        <v>409</v>
      </c>
      <c r="O103" s="192">
        <v>3.5611164581328199</v>
      </c>
      <c r="P103" s="192">
        <v>27.5</v>
      </c>
      <c r="Q103" s="192" t="s">
        <v>409</v>
      </c>
      <c r="R103" s="192">
        <v>-2.5</v>
      </c>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IF(N104=7, 6.9, 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3.9941389514241501</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2.4739281575897998</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6.4485081809432199</v>
      </c>
      <c r="J104" s="242">
        <v>44753</v>
      </c>
      <c r="K104" s="242">
        <v>44753</v>
      </c>
      <c r="L104" s="91" t="s">
        <v>165</v>
      </c>
      <c r="M104" s="192">
        <v>2.4739281575897998</v>
      </c>
      <c r="N104" s="192" t="s">
        <v>409</v>
      </c>
      <c r="O104" s="192">
        <v>6.4485081809432199</v>
      </c>
      <c r="P104" s="192">
        <v>35.3333333333333</v>
      </c>
      <c r="Q104" s="192" t="s">
        <v>409</v>
      </c>
      <c r="R104" s="192">
        <v>0</v>
      </c>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IF(N105=7, 6.9, 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2.4128041982915356</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1.3441483198146</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4.3310875842155898</v>
      </c>
      <c r="J105" s="242">
        <v>45272</v>
      </c>
      <c r="K105" s="242">
        <v>45272</v>
      </c>
      <c r="L105" s="91" t="s">
        <v>167</v>
      </c>
      <c r="M105" s="192">
        <v>1.3441483198146</v>
      </c>
      <c r="N105" s="192" t="s">
        <v>409</v>
      </c>
      <c r="O105" s="192">
        <v>4.3310875842155898</v>
      </c>
      <c r="P105" s="192">
        <v>28.8333333333333</v>
      </c>
      <c r="Q105" s="192" t="s">
        <v>409</v>
      </c>
      <c r="R105" s="192">
        <v>-1.8333333333333299</v>
      </c>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IF(N106=7, 6.9, 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5.4860442733397496</v>
      </c>
      <c r="J106" s="242">
        <v>45272</v>
      </c>
      <c r="K106" s="242">
        <v>45272</v>
      </c>
      <c r="L106" s="91" t="s">
        <v>169</v>
      </c>
      <c r="M106" s="192">
        <v>0</v>
      </c>
      <c r="N106" s="192" t="s">
        <v>409</v>
      </c>
      <c r="O106" s="192">
        <v>5.4860442733397496</v>
      </c>
      <c r="P106" s="192">
        <v>19.1666666666666</v>
      </c>
      <c r="Q106" s="192" t="s">
        <v>409</v>
      </c>
      <c r="R106" s="192">
        <v>-0.83333333333333504</v>
      </c>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IF(N107=7, 6.9, 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2.5903520298565534</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4.9797219003476201</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1.3474494706448501</v>
      </c>
      <c r="J107" s="242">
        <v>45294</v>
      </c>
      <c r="K107" s="242">
        <v>45294</v>
      </c>
      <c r="L107" s="91" t="s">
        <v>171</v>
      </c>
      <c r="M107" s="192">
        <v>4.9797219003476201</v>
      </c>
      <c r="N107" s="192" t="s">
        <v>409</v>
      </c>
      <c r="O107" s="192">
        <v>1.3474494706448501</v>
      </c>
      <c r="P107" s="192">
        <v>49.75</v>
      </c>
      <c r="Q107" s="192" t="s">
        <v>409</v>
      </c>
      <c r="R107" s="192">
        <v>-4.4166666666666599</v>
      </c>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IF(N108=7, 6.9, 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0</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0</v>
      </c>
      <c r="J108" s="242">
        <v>45294</v>
      </c>
      <c r="K108" s="242">
        <v>45294</v>
      </c>
      <c r="L108" s="91" t="s">
        <v>173</v>
      </c>
      <c r="M108" s="192">
        <v>4.7334878331402104</v>
      </c>
      <c r="N108" s="192">
        <v>0</v>
      </c>
      <c r="O108" s="192">
        <v>9.5283926852743104</v>
      </c>
      <c r="P108" s="192">
        <v>48.3333333333333</v>
      </c>
      <c r="Q108" s="192" t="s">
        <v>781</v>
      </c>
      <c r="R108" s="192">
        <v>2.6666666666666599</v>
      </c>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IF(N109=7, 6.9, 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7.0464441695461337</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4.9652375434530702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10</v>
      </c>
      <c r="J109" s="242">
        <v>45272</v>
      </c>
      <c r="K109" s="242">
        <v>45272</v>
      </c>
      <c r="L109" s="91" t="s">
        <v>174</v>
      </c>
      <c r="M109" s="192">
        <v>4.9652375434530702</v>
      </c>
      <c r="N109" s="192" t="s">
        <v>409</v>
      </c>
      <c r="O109" s="192">
        <v>10</v>
      </c>
      <c r="P109" s="192">
        <v>49.6666666666666</v>
      </c>
      <c r="Q109" s="192" t="s">
        <v>409</v>
      </c>
      <c r="R109" s="192">
        <v>4.6666666666666599</v>
      </c>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IF(N110=7, 6.9, 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4.2844727694090396</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45294</v>
      </c>
      <c r="K110" s="242">
        <v>45294</v>
      </c>
      <c r="L110" s="91" t="s">
        <v>176</v>
      </c>
      <c r="M110" s="192">
        <v>4.2844727694090396</v>
      </c>
      <c r="N110" s="192" t="s">
        <v>409</v>
      </c>
      <c r="O110" s="192">
        <v>0</v>
      </c>
      <c r="P110" s="192">
        <v>45.75</v>
      </c>
      <c r="Q110" s="192" t="s">
        <v>409</v>
      </c>
      <c r="R110" s="192">
        <v>-6.75</v>
      </c>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t="e">
        <f>IF(N111=7, 6.9, 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#N/A</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s="192" t="s">
        <v>409</v>
      </c>
      <c r="R111" s="192" t="s">
        <v>409</v>
      </c>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t="e">
        <f>IF(N112=7, 6.9, 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#N/A</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s="192" t="s">
        <v>409</v>
      </c>
      <c r="R112" s="192" t="s">
        <v>409</v>
      </c>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IF(N113=7, 6.9, 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5.9672762271414896</v>
      </c>
      <c r="J113" s="242">
        <v>45272</v>
      </c>
      <c r="K113" s="242">
        <v>45272</v>
      </c>
      <c r="L113" s="91" t="s">
        <v>180</v>
      </c>
      <c r="M113" s="192">
        <v>0</v>
      </c>
      <c r="N113" s="192" t="s">
        <v>409</v>
      </c>
      <c r="O113" s="192">
        <v>5.9672762271414896</v>
      </c>
      <c r="P113" s="192">
        <v>20.0833333333333</v>
      </c>
      <c r="Q113" s="192" t="s">
        <v>409</v>
      </c>
      <c r="R113" s="192">
        <v>-0.41666666666666402</v>
      </c>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IF(N114=7, 6.9, 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0</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7</v>
      </c>
      <c r="J114" s="242">
        <v>45272</v>
      </c>
      <c r="K114" s="242">
        <v>45272</v>
      </c>
      <c r="L114" s="91" t="s">
        <v>182</v>
      </c>
      <c r="M114" s="192">
        <v>0</v>
      </c>
      <c r="N114" s="192" t="s">
        <v>409</v>
      </c>
      <c r="O114" s="192">
        <v>7</v>
      </c>
      <c r="P114" s="192">
        <v>20.8333333333333</v>
      </c>
      <c r="Q114" s="192" t="s">
        <v>409</v>
      </c>
      <c r="R114" s="192">
        <v>0.83333333333333204</v>
      </c>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IF(N115=7, 6.9, 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5.9520708772338171</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6.57300115874855</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5.3897978825794102</v>
      </c>
      <c r="J115" s="242">
        <v>45272</v>
      </c>
      <c r="K115" s="242">
        <v>45272</v>
      </c>
      <c r="L115" s="91" t="s">
        <v>184</v>
      </c>
      <c r="M115" s="192">
        <v>6.57300115874855</v>
      </c>
      <c r="N115" s="192" t="s">
        <v>409</v>
      </c>
      <c r="O115" s="192">
        <v>5.3897978825794102</v>
      </c>
      <c r="P115" s="192">
        <v>58.9166666666666</v>
      </c>
      <c r="Q115" s="192" t="s">
        <v>409</v>
      </c>
      <c r="R115" s="192">
        <v>-0.91666666666666397</v>
      </c>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IF(N116=7, 6.9, 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45294</v>
      </c>
      <c r="K116" s="242">
        <v>44887</v>
      </c>
      <c r="L116" s="91" t="s">
        <v>186</v>
      </c>
      <c r="M116" s="192">
        <v>10</v>
      </c>
      <c r="N116" s="192">
        <v>10</v>
      </c>
      <c r="O116" s="192">
        <v>9.3358999037536297</v>
      </c>
      <c r="P116" s="192">
        <v>86.1666666666666</v>
      </c>
      <c r="Q116" s="192" t="s">
        <v>779</v>
      </c>
      <c r="R116" s="192">
        <v>2.5000000000000102</v>
      </c>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IF(N117=7, 6.9, 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4.3675915798200755</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7.3406720741599099</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2.5986525505293501</v>
      </c>
      <c r="J117" s="242">
        <v>45294</v>
      </c>
      <c r="K117" s="242">
        <v>45294</v>
      </c>
      <c r="L117" s="91" t="s">
        <v>188</v>
      </c>
      <c r="M117" s="192">
        <v>7.3406720741599099</v>
      </c>
      <c r="N117" s="192" t="s">
        <v>409</v>
      </c>
      <c r="O117" s="192">
        <v>2.5986525505293501</v>
      </c>
      <c r="P117" s="192">
        <v>63.3333333333333</v>
      </c>
      <c r="Q117" s="192" t="s">
        <v>409</v>
      </c>
      <c r="R117" s="192">
        <v>-3.3333333333333299</v>
      </c>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IF(N118=7, 6.9, 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3.2233062352215893</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6.7468134414831997</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1.5399422521655399</v>
      </c>
      <c r="J118" s="242">
        <v>45294</v>
      </c>
      <c r="K118" s="242">
        <v>45294</v>
      </c>
      <c r="L118" s="91" t="s">
        <v>190</v>
      </c>
      <c r="M118" s="192">
        <v>6.7468134414831997</v>
      </c>
      <c r="N118" s="192" t="s">
        <v>409</v>
      </c>
      <c r="O118" s="192">
        <v>1.5399422521655399</v>
      </c>
      <c r="P118" s="192">
        <v>59.9166666666666</v>
      </c>
      <c r="Q118" s="192" t="s">
        <v>409</v>
      </c>
      <c r="R118" s="192">
        <v>-4.25</v>
      </c>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t="e">
        <f>IF(N119=7, 6.9, 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s="192" t="s">
        <v>409</v>
      </c>
      <c r="R119" s="192" t="s">
        <v>409</v>
      </c>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IF(N120=7, 6.9, 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5.4860442733397496</v>
      </c>
      <c r="J120" s="242">
        <v>45294</v>
      </c>
      <c r="K120" s="242">
        <v>45294</v>
      </c>
      <c r="L120" s="91" t="s">
        <v>193</v>
      </c>
      <c r="M120" s="192">
        <v>0</v>
      </c>
      <c r="N120" s="192" t="s">
        <v>409</v>
      </c>
      <c r="O120" s="192">
        <v>5.4860442733397496</v>
      </c>
      <c r="P120" s="192">
        <v>13.8333333333333</v>
      </c>
      <c r="Q120" s="192" t="s">
        <v>409</v>
      </c>
      <c r="R120" s="192">
        <v>-0.83333333333333204</v>
      </c>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f>IF(N121=7, 6.9, 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10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10</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44895</v>
      </c>
      <c r="K121" s="242">
        <v>44887</v>
      </c>
      <c r="L121" s="91" t="s">
        <v>195</v>
      </c>
      <c r="M121" s="192" t="s">
        <v>409</v>
      </c>
      <c r="N121" s="192">
        <v>10</v>
      </c>
      <c r="O121" s="192" t="s">
        <v>409</v>
      </c>
      <c r="P121" s="192" t="s">
        <v>409</v>
      </c>
      <c r="Q121" s="192" t="s">
        <v>779</v>
      </c>
      <c r="R121" s="192" t="s">
        <v>409</v>
      </c>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IF(N122=7, 6.9, 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0</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45272</v>
      </c>
      <c r="K122" s="242">
        <v>45272</v>
      </c>
      <c r="L122" s="91" t="s">
        <v>197</v>
      </c>
      <c r="M122" s="192">
        <v>5.1535341830822698</v>
      </c>
      <c r="N122" s="192">
        <v>0</v>
      </c>
      <c r="O122" s="192">
        <v>5.5822906641000998</v>
      </c>
      <c r="P122" s="192">
        <v>50.75</v>
      </c>
      <c r="Q122" s="192" t="s">
        <v>783</v>
      </c>
      <c r="R122" s="192">
        <v>-0.75</v>
      </c>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IF(N123=7, 6.9, 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2.7780996523754302</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45272</v>
      </c>
      <c r="K123" s="242">
        <v>45272</v>
      </c>
      <c r="L123" s="91" t="s">
        <v>199</v>
      </c>
      <c r="M123" s="192">
        <v>2.7780996523754302</v>
      </c>
      <c r="N123" s="192" t="s">
        <v>409</v>
      </c>
      <c r="O123" s="192">
        <v>0</v>
      </c>
      <c r="P123" s="192">
        <v>37.0833333333333</v>
      </c>
      <c r="Q123" s="192" t="s">
        <v>409</v>
      </c>
      <c r="R123" s="192">
        <v>-5.7499999999999902</v>
      </c>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IF(N124=7, 6.9, 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45294</v>
      </c>
      <c r="K124" s="242">
        <v>45294</v>
      </c>
      <c r="L124" s="91" t="s">
        <v>201</v>
      </c>
      <c r="M124" s="192">
        <v>0</v>
      </c>
      <c r="N124" s="192" t="s">
        <v>409</v>
      </c>
      <c r="O124" s="192">
        <v>0</v>
      </c>
      <c r="P124" s="192">
        <v>18.4166666666666</v>
      </c>
      <c r="Q124" s="192" t="s">
        <v>409</v>
      </c>
      <c r="R124" s="192">
        <v>-8.75</v>
      </c>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IF(N125=7, 6.9, 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3.1170643041268575</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3.1546929316338299</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3.0798845043310901</v>
      </c>
      <c r="J125" s="242">
        <v>45272</v>
      </c>
      <c r="K125" s="242">
        <v>45272</v>
      </c>
      <c r="L125" s="91" t="s">
        <v>203</v>
      </c>
      <c r="M125" s="192">
        <v>3.1546929316338299</v>
      </c>
      <c r="N125" s="192" t="s">
        <v>409</v>
      </c>
      <c r="O125" s="192">
        <v>3.0798845043310901</v>
      </c>
      <c r="P125" s="192">
        <v>39.25</v>
      </c>
      <c r="Q125" s="192" t="s">
        <v>409</v>
      </c>
      <c r="R125" s="192">
        <v>-2.9166666666666599</v>
      </c>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t="e">
        <f>IF(N126=7, 6.9, 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#N/A</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45294</v>
      </c>
      <c r="K126" s="242">
        <v>45294</v>
      </c>
      <c r="L126" s="91" t="s">
        <v>707</v>
      </c>
      <c r="M126" s="192" t="s">
        <v>409</v>
      </c>
      <c r="N126" s="192" t="s">
        <v>409</v>
      </c>
      <c r="O126" s="192" t="s">
        <v>409</v>
      </c>
      <c r="P126" s="192" t="s">
        <v>409</v>
      </c>
      <c r="Q126" s="192" t="s">
        <v>409</v>
      </c>
      <c r="R126" s="192" t="s">
        <v>409</v>
      </c>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t="e">
        <f>IF(N127=7, 6.9, 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708</v>
      </c>
      <c r="M127" s="192" t="s">
        <v>409</v>
      </c>
      <c r="N127" s="192" t="s">
        <v>409</v>
      </c>
      <c r="O127" s="192" t="s">
        <v>409</v>
      </c>
      <c r="P127" s="192" t="s">
        <v>409</v>
      </c>
      <c r="Q127" s="192" t="s">
        <v>409</v>
      </c>
      <c r="R127" s="192" t="s">
        <v>409</v>
      </c>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IF(N128=7, 6.9, 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7</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45272</v>
      </c>
      <c r="L128" s="91" t="s">
        <v>205</v>
      </c>
      <c r="M128" s="192">
        <v>2.5608342989571198</v>
      </c>
      <c r="N128" s="192">
        <v>7</v>
      </c>
      <c r="O128" s="192">
        <v>7</v>
      </c>
      <c r="P128" s="192">
        <v>35.8333333333333</v>
      </c>
      <c r="Q128" s="192" t="s">
        <v>778</v>
      </c>
      <c r="R128" s="192">
        <v>0.83333333333333504</v>
      </c>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t="e">
        <f>IF(N129=7, 6.9, 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709</v>
      </c>
      <c r="M129" s="192" t="s">
        <v>409</v>
      </c>
      <c r="N129" s="192" t="s">
        <v>409</v>
      </c>
      <c r="O129" s="192" t="s">
        <v>409</v>
      </c>
      <c r="P129" s="192" t="s">
        <v>409</v>
      </c>
      <c r="Q129" s="192" t="s">
        <v>409</v>
      </c>
      <c r="R129" s="192" t="s">
        <v>409</v>
      </c>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IF(N130=7, 6.9, 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6.13847045191193</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45272</v>
      </c>
      <c r="K130" s="242">
        <v>45272</v>
      </c>
      <c r="L130" s="91" t="s">
        <v>206</v>
      </c>
      <c r="M130" s="192">
        <v>6.13847045191193</v>
      </c>
      <c r="N130" s="192" t="s">
        <v>409</v>
      </c>
      <c r="O130" s="192">
        <v>0</v>
      </c>
      <c r="P130" s="192">
        <v>56.4166666666666</v>
      </c>
      <c r="Q130" s="192" t="s">
        <v>409</v>
      </c>
      <c r="R130" s="192">
        <v>-9.0833333333333304</v>
      </c>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IF(N131=7, 6.9, 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3.6999646839679556</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5.6894553881807601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2.40615976900866</v>
      </c>
      <c r="J131" s="242">
        <v>45294</v>
      </c>
      <c r="K131" s="242">
        <v>45294</v>
      </c>
      <c r="L131" s="91" t="s">
        <v>208</v>
      </c>
      <c r="M131" s="192">
        <v>5.6894553881807601</v>
      </c>
      <c r="N131" s="192" t="s">
        <v>409</v>
      </c>
      <c r="O131" s="192">
        <v>2.40615976900866</v>
      </c>
      <c r="P131" s="192">
        <v>53.8333333333333</v>
      </c>
      <c r="Q131" s="192" t="s">
        <v>409</v>
      </c>
      <c r="R131" s="192">
        <v>-3.5</v>
      </c>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t="e">
        <f>IF(N132=7, 6.9, 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#N/A</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s="192" t="s">
        <v>409</v>
      </c>
      <c r="R132" s="192" t="s">
        <v>409</v>
      </c>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IF(N133=7, 6.9, 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6.9</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7</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7</v>
      </c>
      <c r="J133" s="242">
        <v>44895</v>
      </c>
      <c r="K133" s="242">
        <v>44887</v>
      </c>
      <c r="L133" s="91" t="s">
        <v>212</v>
      </c>
      <c r="M133" s="192">
        <v>2.0683661645422902</v>
      </c>
      <c r="N133" s="192">
        <v>7</v>
      </c>
      <c r="O133" s="192">
        <v>6.4485081809432199</v>
      </c>
      <c r="P133" s="192">
        <v>33</v>
      </c>
      <c r="Q133" s="192" t="s">
        <v>778</v>
      </c>
      <c r="R133" s="192">
        <v>0</v>
      </c>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t="e">
        <f>IF(N134=7, 6.9, 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IF(N135=7, 6.9, 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2.6484689704531252</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1.73522595596755</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4.0423484119345501</v>
      </c>
      <c r="J135" s="242">
        <v>45272</v>
      </c>
      <c r="K135" s="242">
        <v>45272</v>
      </c>
      <c r="L135" s="91" t="s">
        <v>216</v>
      </c>
      <c r="M135" s="192">
        <v>1.73522595596755</v>
      </c>
      <c r="N135" s="192" t="s">
        <v>409</v>
      </c>
      <c r="O135" s="192">
        <v>4.0423484119345501</v>
      </c>
      <c r="P135" s="192">
        <v>31.0833333333333</v>
      </c>
      <c r="Q135" s="192" t="s">
        <v>409</v>
      </c>
      <c r="R135" s="192">
        <v>-2.0833333333333299</v>
      </c>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IF(N136=7, 6.9, 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6.0357533410310218</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6.0081112398609502</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6.0635226179018398</v>
      </c>
      <c r="J136" s="242">
        <v>45272</v>
      </c>
      <c r="K136" s="242">
        <v>45272</v>
      </c>
      <c r="L136" s="91" t="s">
        <v>218</v>
      </c>
      <c r="M136" s="192">
        <v>6.0081112398609502</v>
      </c>
      <c r="N136" s="192" t="s">
        <v>409</v>
      </c>
      <c r="O136" s="192">
        <v>6.0635226179018398</v>
      </c>
      <c r="P136" s="192">
        <v>55.6666666666666</v>
      </c>
      <c r="Q136" s="192" t="s">
        <v>409</v>
      </c>
      <c r="R136" s="192">
        <v>-0.33333333333332799</v>
      </c>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IF(N137=7, 6.9, 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6.4485081809432199</v>
      </c>
      <c r="J137" s="242">
        <v>45142</v>
      </c>
      <c r="K137" s="242">
        <v>45142</v>
      </c>
      <c r="L137" s="91" t="s">
        <v>220</v>
      </c>
      <c r="M137" s="192">
        <v>0</v>
      </c>
      <c r="N137" s="192" t="s">
        <v>409</v>
      </c>
      <c r="O137" s="192">
        <v>6.4485081809432199</v>
      </c>
      <c r="P137" s="192">
        <v>21</v>
      </c>
      <c r="Q137" s="192" t="s">
        <v>409</v>
      </c>
      <c r="R137" s="192">
        <v>0</v>
      </c>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IF(N138=7, 6.9, 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9.7164313530587041</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9.4409038238702205</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10</v>
      </c>
      <c r="J138" s="242">
        <v>45294</v>
      </c>
      <c r="K138" s="242">
        <v>45294</v>
      </c>
      <c r="L138" s="91" t="s">
        <v>222</v>
      </c>
      <c r="M138" s="192">
        <v>9.4409038238702205</v>
      </c>
      <c r="N138" s="192" t="s">
        <v>409</v>
      </c>
      <c r="O138" s="192">
        <v>10</v>
      </c>
      <c r="P138" s="192">
        <v>75.4166666666666</v>
      </c>
      <c r="Q138" s="192" t="s">
        <v>409</v>
      </c>
      <c r="R138" s="192">
        <v>5.5833333333333197</v>
      </c>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IF(N139=7, 6.9, 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5.043260348638932</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4.7190034762456499</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5.3897978825794102</v>
      </c>
      <c r="J139" s="242">
        <v>45294</v>
      </c>
      <c r="K139" s="242">
        <v>45294</v>
      </c>
      <c r="L139" s="91" t="s">
        <v>224</v>
      </c>
      <c r="M139" s="192">
        <v>4.7190034762456499</v>
      </c>
      <c r="N139" s="192" t="s">
        <v>409</v>
      </c>
      <c r="O139" s="192">
        <v>5.3897978825794102</v>
      </c>
      <c r="P139" s="192">
        <v>48.25</v>
      </c>
      <c r="Q139" s="192" t="s">
        <v>409</v>
      </c>
      <c r="R139" s="192">
        <v>-0.91666666666666397</v>
      </c>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IF(N140=7, 6.9, 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4.7914252607184196</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v>
      </c>
      <c r="J140" s="242">
        <v>45272</v>
      </c>
      <c r="K140" s="242">
        <v>45272</v>
      </c>
      <c r="L140" s="91" t="s">
        <v>226</v>
      </c>
      <c r="M140" s="192">
        <v>4.7914252607184196</v>
      </c>
      <c r="N140" s="192" t="s">
        <v>409</v>
      </c>
      <c r="O140" s="192">
        <v>0</v>
      </c>
      <c r="P140" s="192">
        <v>48.6666666666666</v>
      </c>
      <c r="Q140" s="192" t="s">
        <v>409</v>
      </c>
      <c r="R140" s="192">
        <v>-8</v>
      </c>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t="e">
        <f>IF(N141=7, 6.9, 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710</v>
      </c>
      <c r="M141" s="192" t="s">
        <v>409</v>
      </c>
      <c r="N141" s="192" t="s">
        <v>409</v>
      </c>
      <c r="O141" s="192" t="s">
        <v>409</v>
      </c>
      <c r="P141" s="192" t="s">
        <v>409</v>
      </c>
      <c r="Q141" s="192" t="s">
        <v>409</v>
      </c>
      <c r="R141" s="192" t="s">
        <v>409</v>
      </c>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IF(N142=7, 6.9, 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10</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10</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44895</v>
      </c>
      <c r="K142" s="242">
        <v>45294</v>
      </c>
      <c r="L142" s="91" t="s">
        <v>228</v>
      </c>
      <c r="M142" s="192">
        <v>4.4438006952491298</v>
      </c>
      <c r="N142" s="192">
        <v>10</v>
      </c>
      <c r="O142" s="192">
        <v>4.5235803657362901</v>
      </c>
      <c r="P142" s="192">
        <v>46.6666666666666</v>
      </c>
      <c r="Q142" s="192" t="s">
        <v>782</v>
      </c>
      <c r="R142" s="192">
        <v>-1.6666666666666601</v>
      </c>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IF(N143=7, 6.9, 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3.4711155128553695</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4.0382387022016202</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2.9836381135707399</v>
      </c>
      <c r="J143" s="242">
        <v>45294</v>
      </c>
      <c r="K143" s="242">
        <v>45294</v>
      </c>
      <c r="L143" s="91" t="s">
        <v>230</v>
      </c>
      <c r="M143" s="192">
        <v>4.0382387022016202</v>
      </c>
      <c r="N143" s="192" t="s">
        <v>409</v>
      </c>
      <c r="O143" s="192">
        <v>2.9836381135707399</v>
      </c>
      <c r="P143" s="192">
        <v>44.3333333333333</v>
      </c>
      <c r="Q143" s="192" t="s">
        <v>409</v>
      </c>
      <c r="R143" s="192">
        <v>-3</v>
      </c>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IF(N144=7, 6.9, 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3.0982234008993972</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1.7497103128621001</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5.4860442733397496</v>
      </c>
      <c r="J144" s="242">
        <v>45218</v>
      </c>
      <c r="K144" s="242">
        <v>45218</v>
      </c>
      <c r="L144" s="91" t="s">
        <v>232</v>
      </c>
      <c r="M144" s="192">
        <v>1.7497103128621001</v>
      </c>
      <c r="N144" s="192" t="s">
        <v>409</v>
      </c>
      <c r="O144" s="192">
        <v>5.4860442733397496</v>
      </c>
      <c r="P144" s="192">
        <v>31.1666666666666</v>
      </c>
      <c r="Q144" s="192" t="s">
        <v>409</v>
      </c>
      <c r="R144" s="192">
        <v>-0.83333333333333204</v>
      </c>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IF(N145=7, 6.9, 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8.7547591460721392</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7.9634994206257197</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9.6246390760346703</v>
      </c>
      <c r="J145" s="242">
        <v>45294</v>
      </c>
      <c r="K145" s="242">
        <v>45294</v>
      </c>
      <c r="L145" s="91" t="s">
        <v>234</v>
      </c>
      <c r="M145" s="192">
        <v>7.9634994206257197</v>
      </c>
      <c r="N145" s="192" t="s">
        <v>409</v>
      </c>
      <c r="O145" s="192">
        <v>9.6246390760346703</v>
      </c>
      <c r="P145" s="192">
        <v>66.9166666666666</v>
      </c>
      <c r="Q145" s="192" t="s">
        <v>409</v>
      </c>
      <c r="R145" s="192">
        <v>2.7500000000000102</v>
      </c>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IF(N146=7, 6.9, 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6.9</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7</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7</v>
      </c>
      <c r="J146" s="242">
        <v>44895</v>
      </c>
      <c r="K146" s="242">
        <v>44887</v>
      </c>
      <c r="L146" s="91" t="s">
        <v>236</v>
      </c>
      <c r="M146" s="192">
        <v>0</v>
      </c>
      <c r="N146" s="192">
        <v>7</v>
      </c>
      <c r="O146" s="192">
        <v>4.4273339749759399</v>
      </c>
      <c r="P146" s="192">
        <v>20.75</v>
      </c>
      <c r="Q146" s="192" t="s">
        <v>778</v>
      </c>
      <c r="R146" s="192">
        <v>-1.75</v>
      </c>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IF(N147=7, 6.9, 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3.8994776588463438</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2.3580533024333699</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6.4485081809432199</v>
      </c>
      <c r="J147" s="242">
        <v>45272</v>
      </c>
      <c r="K147" s="242">
        <v>45272</v>
      </c>
      <c r="L147" s="91" t="s">
        <v>238</v>
      </c>
      <c r="M147" s="192">
        <v>2.3580533024333699</v>
      </c>
      <c r="N147" s="192" t="s">
        <v>409</v>
      </c>
      <c r="O147" s="192">
        <v>6.4485081809432199</v>
      </c>
      <c r="P147" s="192">
        <v>34.6666666666666</v>
      </c>
      <c r="Q147" s="192" t="s">
        <v>409</v>
      </c>
      <c r="R147" s="192">
        <v>0</v>
      </c>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t="e">
        <f>IF(N148=7, 6.9, 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711</v>
      </c>
      <c r="M148" s="192" t="s">
        <v>409</v>
      </c>
      <c r="N148" s="192" t="s">
        <v>409</v>
      </c>
      <c r="O148" s="192" t="s">
        <v>409</v>
      </c>
      <c r="P148" s="192" t="s">
        <v>409</v>
      </c>
      <c r="Q148" s="192" t="s">
        <v>409</v>
      </c>
      <c r="R148" s="192" t="s">
        <v>409</v>
      </c>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IF(N149=7, 6.9, 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4.4555874539364115</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2.8360370799536501</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45218</v>
      </c>
      <c r="K149" s="242">
        <v>45218</v>
      </c>
      <c r="L149" s="91" t="s">
        <v>240</v>
      </c>
      <c r="M149" s="192">
        <v>2.8360370799536501</v>
      </c>
      <c r="N149" s="192" t="s">
        <v>409</v>
      </c>
      <c r="O149" s="192">
        <v>7</v>
      </c>
      <c r="P149" s="192">
        <v>37.4166666666666</v>
      </c>
      <c r="Q149" s="192" t="s">
        <v>409</v>
      </c>
      <c r="R149" s="192">
        <v>7.5833333333333304</v>
      </c>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IF(N150=7, 6.9, 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44895</v>
      </c>
      <c r="K150" s="242">
        <v>44887</v>
      </c>
      <c r="L150" s="91" t="s">
        <v>242</v>
      </c>
      <c r="M150" s="192">
        <v>8.8325608342989597</v>
      </c>
      <c r="N150" s="192">
        <v>10</v>
      </c>
      <c r="O150" s="192">
        <v>7.31472569778634</v>
      </c>
      <c r="P150" s="192">
        <v>71.9166666666666</v>
      </c>
      <c r="Q150" s="192" t="s">
        <v>779</v>
      </c>
      <c r="R150" s="192">
        <v>0.75</v>
      </c>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IF(N151=7, 6.9, 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1.8815878241734734</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5.2549246813441499</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0.67372473532242505</v>
      </c>
      <c r="J151" s="242">
        <v>45294</v>
      </c>
      <c r="K151" s="242">
        <v>45294</v>
      </c>
      <c r="L151" s="91" t="s">
        <v>244</v>
      </c>
      <c r="M151" s="192">
        <v>5.2549246813441499</v>
      </c>
      <c r="N151" s="192" t="s">
        <v>409</v>
      </c>
      <c r="O151" s="192">
        <v>0.67372473532242505</v>
      </c>
      <c r="P151" s="192">
        <v>51.3333333333333</v>
      </c>
      <c r="Q151" s="192" t="s">
        <v>409</v>
      </c>
      <c r="R151" s="192">
        <v>-5</v>
      </c>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IF(N152=7, 6.9, 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1.4904983356132702</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0.72132097334878298</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3.0798845043310799</v>
      </c>
      <c r="J152" s="242">
        <v>45294</v>
      </c>
      <c r="K152" s="242">
        <v>45294</v>
      </c>
      <c r="L152" s="91" t="s">
        <v>246</v>
      </c>
      <c r="M152" s="192">
        <v>0.72132097334878298</v>
      </c>
      <c r="N152" s="192" t="s">
        <v>409</v>
      </c>
      <c r="O152" s="192">
        <v>3.0798845043310799</v>
      </c>
      <c r="P152" s="192">
        <v>25.25</v>
      </c>
      <c r="Q152" s="192" t="s">
        <v>409</v>
      </c>
      <c r="R152" s="192">
        <v>-2.9166666666666599</v>
      </c>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IF(N153=7, 6.9, 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3.7536092396535099</v>
      </c>
      <c r="J153" s="242">
        <v>45294</v>
      </c>
      <c r="K153" s="242">
        <v>45294</v>
      </c>
      <c r="L153" s="91" t="s">
        <v>248</v>
      </c>
      <c r="M153" s="192">
        <v>0</v>
      </c>
      <c r="N153" s="192" t="s">
        <v>409</v>
      </c>
      <c r="O153" s="192">
        <v>3.7536092396535099</v>
      </c>
      <c r="P153" s="192">
        <v>20.3333333333333</v>
      </c>
      <c r="Q153" s="192" t="s">
        <v>409</v>
      </c>
      <c r="R153" s="192">
        <v>-2.3333333333333299</v>
      </c>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IF(N154=7, 6.9, 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5.6584781451626673</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4.9652375434530702</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6.4485081809432199</v>
      </c>
      <c r="J154" s="242">
        <v>45142</v>
      </c>
      <c r="K154" s="242">
        <v>45142</v>
      </c>
      <c r="L154" s="91" t="s">
        <v>250</v>
      </c>
      <c r="M154" s="192">
        <v>4.9652375434530702</v>
      </c>
      <c r="N154" s="192" t="s">
        <v>409</v>
      </c>
      <c r="O154" s="192">
        <v>6.4485081809432199</v>
      </c>
      <c r="P154" s="192">
        <v>49.6666666666666</v>
      </c>
      <c r="Q154" s="192" t="s">
        <v>409</v>
      </c>
      <c r="R154" s="192">
        <v>0</v>
      </c>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t="e">
        <f>IF(N155=7, 6.9, 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s="192" t="s">
        <v>409</v>
      </c>
      <c r="R155" s="192" t="s">
        <v>409</v>
      </c>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IF(N156=7, 6.9, 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0.28336948219334834</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2.60718424101966E-2</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3.0798845043310799</v>
      </c>
      <c r="J156" s="242">
        <v>45218</v>
      </c>
      <c r="K156" s="242">
        <v>45294</v>
      </c>
      <c r="L156" s="91" t="s">
        <v>254</v>
      </c>
      <c r="M156" s="192">
        <v>2.60718424101966E-2</v>
      </c>
      <c r="N156" s="192" t="s">
        <v>409</v>
      </c>
      <c r="O156" s="192">
        <v>3.0798845043310799</v>
      </c>
      <c r="P156" s="192">
        <v>21.25</v>
      </c>
      <c r="Q156" s="192" t="s">
        <v>409</v>
      </c>
      <c r="R156" s="192">
        <v>-2.9166666666666599</v>
      </c>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IF(N157=7, 6.9, 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2.069168624447014</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1.0110081112398599</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4.2348411934552503</v>
      </c>
      <c r="J157" s="242">
        <v>45294</v>
      </c>
      <c r="K157" s="242">
        <v>45294</v>
      </c>
      <c r="L157" s="91" t="s">
        <v>256</v>
      </c>
      <c r="M157" s="192">
        <v>1.0110081112398599</v>
      </c>
      <c r="N157" s="192" t="s">
        <v>409</v>
      </c>
      <c r="O157" s="192">
        <v>4.2348411934552503</v>
      </c>
      <c r="P157" s="192">
        <v>26.9166666666666</v>
      </c>
      <c r="Q157" s="192" t="s">
        <v>409</v>
      </c>
      <c r="R157" s="192">
        <v>-1.9166666666666601</v>
      </c>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IF(N158=7, 6.9, 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10</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10</v>
      </c>
      <c r="J158" s="242">
        <v>44895</v>
      </c>
      <c r="K158" s="242">
        <v>45294</v>
      </c>
      <c r="L158" s="91" t="s">
        <v>258</v>
      </c>
      <c r="M158" s="192">
        <v>8.8180764774044</v>
      </c>
      <c r="N158" s="192">
        <v>10</v>
      </c>
      <c r="O158" s="192">
        <v>5.8710298363811404</v>
      </c>
      <c r="P158" s="192">
        <v>71.8333333333333</v>
      </c>
      <c r="Q158" s="192" t="s">
        <v>779</v>
      </c>
      <c r="R158" s="192">
        <v>-0.5</v>
      </c>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IF(N159=7, 6.9, 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2.408640598643482</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0.83719582850521401</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6.9297401347449501</v>
      </c>
      <c r="J159" s="242">
        <v>45272</v>
      </c>
      <c r="K159" s="242">
        <v>45272</v>
      </c>
      <c r="L159" s="91" t="s">
        <v>260</v>
      </c>
      <c r="M159" s="192">
        <v>0.83719582850521401</v>
      </c>
      <c r="N159" s="192" t="s">
        <v>409</v>
      </c>
      <c r="O159" s="192">
        <v>6.9297401347449501</v>
      </c>
      <c r="P159" s="192">
        <v>25.9166666666666</v>
      </c>
      <c r="Q159" s="192" t="s">
        <v>409</v>
      </c>
      <c r="R159" s="192">
        <v>0.41666666666666702</v>
      </c>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IF(N160=7, 6.9, 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6.9</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7</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44895</v>
      </c>
      <c r="K160" s="242">
        <v>44887</v>
      </c>
      <c r="L160" s="91" t="s">
        <v>262</v>
      </c>
      <c r="M160" s="192">
        <v>1.59038238702201</v>
      </c>
      <c r="N160" s="192">
        <v>7</v>
      </c>
      <c r="O160" s="192">
        <v>3.0798845043310799</v>
      </c>
      <c r="P160" s="192">
        <v>30.25</v>
      </c>
      <c r="Q160" s="192" t="s">
        <v>778</v>
      </c>
      <c r="R160" s="192">
        <v>-2.9166666666666599</v>
      </c>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IF(N161=7, 6.9, 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2.2457019048402396</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3.0822711471610602</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1.6361886429258901</v>
      </c>
      <c r="J161" s="242">
        <v>45218</v>
      </c>
      <c r="K161" s="242">
        <v>45218</v>
      </c>
      <c r="L161" s="91" t="s">
        <v>264</v>
      </c>
      <c r="M161" s="192">
        <v>3.0822711471610602</v>
      </c>
      <c r="N161" s="192" t="s">
        <v>409</v>
      </c>
      <c r="O161" s="192">
        <v>1.6361886429258901</v>
      </c>
      <c r="P161" s="192">
        <v>38.8333333333333</v>
      </c>
      <c r="Q161" s="192" t="s">
        <v>409</v>
      </c>
      <c r="R161" s="192">
        <v>-4.1666666666666599</v>
      </c>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t="e">
        <f>IF(N162=7, 6.9, 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IF(N163=7, 6.9, 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10</v>
      </c>
      <c r="J163" s="242">
        <v>44895</v>
      </c>
      <c r="K163" s="242">
        <v>45294</v>
      </c>
      <c r="L163" s="91" t="s">
        <v>268</v>
      </c>
      <c r="M163" s="192">
        <v>5.6170336037079904</v>
      </c>
      <c r="N163" s="192">
        <v>10</v>
      </c>
      <c r="O163" s="192">
        <v>3.2723772858517801</v>
      </c>
      <c r="P163" s="192">
        <v>53.4166666666666</v>
      </c>
      <c r="Q163" s="192" t="s">
        <v>780</v>
      </c>
      <c r="R163" s="192">
        <v>-2.75</v>
      </c>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IF(N164=7, 6.9, 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3.2271147161066001</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45272</v>
      </c>
      <c r="K164" s="242">
        <v>45272</v>
      </c>
      <c r="L164" s="91" t="s">
        <v>270</v>
      </c>
      <c r="M164" s="192">
        <v>3.2271147161066001</v>
      </c>
      <c r="N164" s="192" t="s">
        <v>409</v>
      </c>
      <c r="O164" s="192">
        <v>0</v>
      </c>
      <c r="P164" s="192">
        <v>39.6666666666666</v>
      </c>
      <c r="Q164" s="192" t="s">
        <v>409</v>
      </c>
      <c r="R164" s="192">
        <v>-8.9999999999999893</v>
      </c>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IF(N165=7, 6.9, 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4.3271874590282868</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4.6320973348783303</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4.0423484119345501</v>
      </c>
      <c r="J165" s="242">
        <v>45272</v>
      </c>
      <c r="K165" s="242">
        <v>45272</v>
      </c>
      <c r="L165" s="91" t="s">
        <v>712</v>
      </c>
      <c r="M165" s="192">
        <v>4.6320973348783303</v>
      </c>
      <c r="N165" s="192" t="s">
        <v>409</v>
      </c>
      <c r="O165" s="192">
        <v>4.0423484119345501</v>
      </c>
      <c r="P165" s="192">
        <v>47.75</v>
      </c>
      <c r="Q165" s="192" t="s">
        <v>409</v>
      </c>
      <c r="R165" s="192">
        <v>-2.0833333333333299</v>
      </c>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IF(N166=7, 6.9, 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8.7747998614371365</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7.6997112608277201</v>
      </c>
      <c r="J166" s="242">
        <v>45272</v>
      </c>
      <c r="K166" s="242">
        <v>45272</v>
      </c>
      <c r="L166" s="91" t="s">
        <v>271</v>
      </c>
      <c r="M166" s="192">
        <v>10</v>
      </c>
      <c r="N166" s="192" t="s">
        <v>409</v>
      </c>
      <c r="O166" s="192">
        <v>7.6997112608277201</v>
      </c>
      <c r="P166" s="192">
        <v>86.25</v>
      </c>
      <c r="Q166" s="192" t="s">
        <v>409</v>
      </c>
      <c r="R166" s="192">
        <v>1.0833333333333199</v>
      </c>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IF(N167=7, 6.9, 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3.1239441643422969</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2.3580533024333699</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4.1385948026949002</v>
      </c>
      <c r="J167" s="242">
        <v>45272</v>
      </c>
      <c r="K167" s="242">
        <v>45272</v>
      </c>
      <c r="L167" s="91" t="s">
        <v>273</v>
      </c>
      <c r="M167" s="192">
        <v>2.3580533024333699</v>
      </c>
      <c r="N167" s="192" t="s">
        <v>409</v>
      </c>
      <c r="O167" s="192">
        <v>4.1385948026949002</v>
      </c>
      <c r="P167" s="192">
        <v>34.6666666666666</v>
      </c>
      <c r="Q167" s="192" t="s">
        <v>409</v>
      </c>
      <c r="R167" s="192">
        <v>-2</v>
      </c>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IF(N168=7, 6.9, 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3.6810018104345086</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2.9953650057937402</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4.5235803657362901</v>
      </c>
      <c r="J168" s="242">
        <v>45272</v>
      </c>
      <c r="K168" s="242">
        <v>45272</v>
      </c>
      <c r="L168" s="91" t="s">
        <v>275</v>
      </c>
      <c r="M168" s="192">
        <v>2.9953650057937402</v>
      </c>
      <c r="N168" s="192" t="s">
        <v>409</v>
      </c>
      <c r="O168" s="192">
        <v>4.5235803657362901</v>
      </c>
      <c r="P168" s="192">
        <v>38.3333333333333</v>
      </c>
      <c r="Q168" s="192" t="s">
        <v>409</v>
      </c>
      <c r="R168" s="192">
        <v>-1.6666666666666601</v>
      </c>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IF(N169=7, 6.9, 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7.0874360462943722</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5.0231749710312803</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10</v>
      </c>
      <c r="J169" s="242">
        <v>45272</v>
      </c>
      <c r="K169" s="242">
        <v>45272</v>
      </c>
      <c r="L169" s="91" t="s">
        <v>713</v>
      </c>
      <c r="M169" s="192">
        <v>5.0231749710312803</v>
      </c>
      <c r="N169" s="192" t="s">
        <v>409</v>
      </c>
      <c r="O169" s="192">
        <v>10</v>
      </c>
      <c r="P169" s="192">
        <v>50</v>
      </c>
      <c r="Q169" s="192" t="s">
        <v>409</v>
      </c>
      <c r="R169" s="192">
        <v>9.3333333333333304</v>
      </c>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t="e">
        <f>IF(N170=7, 6.9, 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714</v>
      </c>
      <c r="M170" s="192" t="s">
        <v>409</v>
      </c>
      <c r="N170" s="192" t="s">
        <v>409</v>
      </c>
      <c r="O170" s="192" t="s">
        <v>409</v>
      </c>
      <c r="P170" s="192" t="s">
        <v>409</v>
      </c>
      <c r="Q170" s="192" t="s">
        <v>409</v>
      </c>
      <c r="R170" s="192" t="s">
        <v>409</v>
      </c>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IF(N171=7, 6.9, 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2.7809578381239803</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1.19930475086906</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6.4485081809432199</v>
      </c>
      <c r="J171" s="242">
        <v>45142</v>
      </c>
      <c r="K171" s="242">
        <v>45142</v>
      </c>
      <c r="L171" s="91" t="s">
        <v>277</v>
      </c>
      <c r="M171" s="192">
        <v>1.19930475086906</v>
      </c>
      <c r="N171" s="192" t="s">
        <v>409</v>
      </c>
      <c r="O171" s="192">
        <v>6.4485081809432199</v>
      </c>
      <c r="P171" s="192">
        <v>28</v>
      </c>
      <c r="Q171" s="192" t="s">
        <v>409</v>
      </c>
      <c r="R171" s="192">
        <v>0</v>
      </c>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IF(N172=7, 6.9, 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5.1001586948464777</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3.8064889918887599</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6.8334937439846097</v>
      </c>
      <c r="J172" s="242">
        <v>45272</v>
      </c>
      <c r="K172" s="242">
        <v>45272</v>
      </c>
      <c r="L172" s="91" t="s">
        <v>279</v>
      </c>
      <c r="M172" s="192">
        <v>3.8064889918887599</v>
      </c>
      <c r="N172" s="192" t="s">
        <v>409</v>
      </c>
      <c r="O172" s="192">
        <v>6.8334937439846097</v>
      </c>
      <c r="P172" s="192">
        <v>43</v>
      </c>
      <c r="Q172" s="192" t="s">
        <v>409</v>
      </c>
      <c r="R172" s="192">
        <v>0.33333333333333498</v>
      </c>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IF(N173=7, 6.9, 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10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10</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10</v>
      </c>
      <c r="J173" s="242">
        <v>44895</v>
      </c>
      <c r="K173" s="242">
        <v>44887</v>
      </c>
      <c r="L173" s="91" t="s">
        <v>281</v>
      </c>
      <c r="M173" s="192">
        <v>7.7462340672074097</v>
      </c>
      <c r="N173" s="192">
        <v>10</v>
      </c>
      <c r="O173" s="192">
        <v>2.5986525505293501</v>
      </c>
      <c r="P173" s="192">
        <v>65.6666666666666</v>
      </c>
      <c r="Q173" s="192" t="s">
        <v>779</v>
      </c>
      <c r="R173" s="192">
        <v>-3.3333333333333299</v>
      </c>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IF(N174=7, 6.9, 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3.7759714514020906</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5.4866743916570098</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2.5986525505293598</v>
      </c>
      <c r="J174" s="242">
        <v>45294</v>
      </c>
      <c r="K174" s="242">
        <v>45294</v>
      </c>
      <c r="L174" s="91" t="s">
        <v>283</v>
      </c>
      <c r="M174" s="192">
        <v>5.4866743916570098</v>
      </c>
      <c r="N174" s="192" t="s">
        <v>409</v>
      </c>
      <c r="O174" s="192">
        <v>2.5986525505293598</v>
      </c>
      <c r="P174" s="192">
        <v>52.6666666666666</v>
      </c>
      <c r="Q174" s="192" t="s">
        <v>409</v>
      </c>
      <c r="R174" s="192">
        <v>-3.3333333333333202</v>
      </c>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IF(N175=7, 6.9, 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6.9</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7</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44895</v>
      </c>
      <c r="K175" s="242">
        <v>44887</v>
      </c>
      <c r="L175" s="91" t="s">
        <v>285</v>
      </c>
      <c r="M175" s="192">
        <v>0.60544611819234995</v>
      </c>
      <c r="N175" s="192">
        <v>7</v>
      </c>
      <c r="O175" s="192">
        <v>6.9297401347449501</v>
      </c>
      <c r="P175" s="192">
        <v>24.5833333333333</v>
      </c>
      <c r="Q175" s="192" t="s">
        <v>778</v>
      </c>
      <c r="R175" s="192">
        <v>0.41666666666666702</v>
      </c>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IF(N176=7, 6.9, 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9.7119237509949379</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9.4321462945139594</v>
      </c>
      <c r="J176" s="242">
        <v>45294</v>
      </c>
      <c r="K176" s="242">
        <v>45294</v>
      </c>
      <c r="L176" s="91" t="s">
        <v>287</v>
      </c>
      <c r="M176" s="192">
        <v>10</v>
      </c>
      <c r="N176" s="192" t="s">
        <v>409</v>
      </c>
      <c r="O176" s="192">
        <v>9.4321462945139594</v>
      </c>
      <c r="P176" s="192">
        <v>87.75</v>
      </c>
      <c r="Q176" s="192" t="s">
        <v>409</v>
      </c>
      <c r="R176" s="192">
        <v>2.5833333333333202</v>
      </c>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IF(N177=7, 6.9, 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4.4104709859586819</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2.8070683661645401</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6.9297401347449501</v>
      </c>
      <c r="J177" s="242">
        <v>45272</v>
      </c>
      <c r="K177" s="242">
        <v>45272</v>
      </c>
      <c r="L177" s="91" t="s">
        <v>289</v>
      </c>
      <c r="M177" s="192">
        <v>2.8070683661645401</v>
      </c>
      <c r="N177" s="192" t="s">
        <v>409</v>
      </c>
      <c r="O177" s="192">
        <v>6.9297401347449501</v>
      </c>
      <c r="P177" s="192">
        <v>37.25</v>
      </c>
      <c r="Q177" s="192" t="s">
        <v>409</v>
      </c>
      <c r="R177" s="192">
        <v>0.41666666666666402</v>
      </c>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IF(N178=7, 6.9, 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5.4860442733397496</v>
      </c>
      <c r="J178" s="242">
        <v>45142</v>
      </c>
      <c r="K178" s="242">
        <v>45272</v>
      </c>
      <c r="L178" s="91" t="s">
        <v>291</v>
      </c>
      <c r="M178" s="192">
        <v>0</v>
      </c>
      <c r="N178" s="192" t="s">
        <v>409</v>
      </c>
      <c r="O178" s="192">
        <v>5.4860442733397496</v>
      </c>
      <c r="P178" s="192">
        <v>9.1666666666666607</v>
      </c>
      <c r="Q178" s="192" t="s">
        <v>409</v>
      </c>
      <c r="R178" s="192">
        <v>-0.83333333333333304</v>
      </c>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t="e">
        <f>IF(N179=7, 6.9, 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#N/A</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s="192" t="s">
        <v>409</v>
      </c>
      <c r="R179" s="192" t="s">
        <v>409</v>
      </c>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IF(N180=7, 6.9, 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10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10</v>
      </c>
      <c r="J180" s="242">
        <v>44895</v>
      </c>
      <c r="K180" s="242">
        <v>45272</v>
      </c>
      <c r="L180" s="91" t="s">
        <v>295</v>
      </c>
      <c r="M180" s="192">
        <v>7.1813441483198099</v>
      </c>
      <c r="N180" s="192">
        <v>10</v>
      </c>
      <c r="O180" s="192">
        <v>6.7372473532242498</v>
      </c>
      <c r="P180" s="192">
        <v>62.4166666666666</v>
      </c>
      <c r="Q180" s="192" t="s">
        <v>780</v>
      </c>
      <c r="R180" s="192">
        <v>0.24999999999999201</v>
      </c>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t="e">
        <f>IF(N181=7, 6.9, 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#N/A</v>
      </c>
      <c r="H181" s="80" t="e"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#N/A</v>
      </c>
      <c r="I181" s="191" t="e"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#N/A</v>
      </c>
      <c r="J181" s="242">
        <v>45294</v>
      </c>
      <c r="K181" s="242">
        <v>45294</v>
      </c>
      <c r="L181" s="91" t="s">
        <v>297</v>
      </c>
      <c r="M181" s="192" t="s">
        <v>409</v>
      </c>
      <c r="N181" s="192" t="s">
        <v>409</v>
      </c>
      <c r="O181" s="192" t="s">
        <v>409</v>
      </c>
      <c r="P181" s="192" t="s">
        <v>409</v>
      </c>
      <c r="Q181" s="192" t="s">
        <v>409</v>
      </c>
      <c r="R181" s="192" t="s">
        <v>409</v>
      </c>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t="e">
        <f>IF(N182=7, 6.9, 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715</v>
      </c>
      <c r="M182" s="192" t="s">
        <v>409</v>
      </c>
      <c r="N182" s="192" t="s">
        <v>409</v>
      </c>
      <c r="O182" s="192" t="s">
        <v>409</v>
      </c>
      <c r="P182" s="192" t="s">
        <v>409</v>
      </c>
      <c r="Q182" s="192" t="s">
        <v>409</v>
      </c>
      <c r="R182" s="192" t="s">
        <v>409</v>
      </c>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IF(N183=7, 6.9, 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9.4519581741355747</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8.9339513325608308</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45272</v>
      </c>
      <c r="K183" s="242">
        <v>45272</v>
      </c>
      <c r="L183" s="91" t="s">
        <v>299</v>
      </c>
      <c r="M183" s="192">
        <v>8.9339513325608308</v>
      </c>
      <c r="N183" s="192" t="s">
        <v>409</v>
      </c>
      <c r="O183" s="192">
        <v>10</v>
      </c>
      <c r="P183" s="192">
        <v>72.5</v>
      </c>
      <c r="Q183" s="192" t="s">
        <v>409</v>
      </c>
      <c r="R183" s="192">
        <v>3.8333333333333202</v>
      </c>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IF(N184=7, 6.9, 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4.9942062572421797</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45142</v>
      </c>
      <c r="K184" s="242">
        <v>45294</v>
      </c>
      <c r="L184" s="91" t="s">
        <v>301</v>
      </c>
      <c r="M184" s="192">
        <v>4.9942062572421797</v>
      </c>
      <c r="N184" s="192" t="s">
        <v>409</v>
      </c>
      <c r="O184" s="192">
        <v>0</v>
      </c>
      <c r="P184" s="192">
        <v>49.8333333333333</v>
      </c>
      <c r="Q184" s="192" t="s">
        <v>409</v>
      </c>
      <c r="R184" s="192">
        <v>-7.1666666666666696</v>
      </c>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t="e">
        <f>IF(N185=7, 6.9, 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#N/A</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s="192" t="s">
        <v>409</v>
      </c>
      <c r="R185" s="192" t="s">
        <v>409</v>
      </c>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IF(N186=7, 6.9, 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5.9660137883503364</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5.6894553881807601</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6.2560153994225303</v>
      </c>
      <c r="J186" s="242">
        <v>45272</v>
      </c>
      <c r="K186" s="242">
        <v>45272</v>
      </c>
      <c r="L186" s="91" t="s">
        <v>304</v>
      </c>
      <c r="M186" s="192">
        <v>5.6894553881807601</v>
      </c>
      <c r="N186" s="192" t="s">
        <v>409</v>
      </c>
      <c r="O186" s="192">
        <v>6.2560153994225303</v>
      </c>
      <c r="P186" s="192">
        <v>53.8333333333333</v>
      </c>
      <c r="Q186" s="192" t="s">
        <v>409</v>
      </c>
      <c r="R186" s="192">
        <v>-0.16666666666666399</v>
      </c>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IF(N187=7, 6.9, 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6.8529390737201696</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7.28273464658169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6.4485081809432199</v>
      </c>
      <c r="J187" s="242">
        <v>45201</v>
      </c>
      <c r="K187" s="242">
        <v>45201</v>
      </c>
      <c r="L187" s="91" t="s">
        <v>306</v>
      </c>
      <c r="M187" s="192">
        <v>7.28273464658169</v>
      </c>
      <c r="N187" s="192" t="s">
        <v>409</v>
      </c>
      <c r="O187" s="192">
        <v>6.4485081809432199</v>
      </c>
      <c r="P187" s="192">
        <v>63</v>
      </c>
      <c r="Q187" s="192" t="s">
        <v>409</v>
      </c>
      <c r="R187" s="192">
        <v>0</v>
      </c>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IF(N188=7, 6.9, 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2.6622247972189998</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45294</v>
      </c>
      <c r="K188" s="242">
        <v>45294</v>
      </c>
      <c r="L188" s="91" t="s">
        <v>307</v>
      </c>
      <c r="M188" s="192">
        <v>2.6622247972189998</v>
      </c>
      <c r="N188" s="192" t="s">
        <v>409</v>
      </c>
      <c r="O188" s="192">
        <v>0</v>
      </c>
      <c r="P188" s="192">
        <v>36.4166666666666</v>
      </c>
      <c r="Q188" s="192" t="s">
        <v>409</v>
      </c>
      <c r="R188" s="192">
        <v>-6.0833333333333304</v>
      </c>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IF(N189=7, 6.9, 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3.2178521712104815</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1.73522595596755</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5.9672762271414799</v>
      </c>
      <c r="J189" s="242">
        <v>45272</v>
      </c>
      <c r="K189" s="242">
        <v>45272</v>
      </c>
      <c r="L189" s="91" t="s">
        <v>309</v>
      </c>
      <c r="M189" s="192">
        <v>1.73522595596755</v>
      </c>
      <c r="N189" s="192" t="s">
        <v>409</v>
      </c>
      <c r="O189" s="192">
        <v>5.9672762271414799</v>
      </c>
      <c r="P189" s="192">
        <v>31.0833333333333</v>
      </c>
      <c r="Q189" s="192" t="s">
        <v>409</v>
      </c>
      <c r="R189" s="192">
        <v>-0.41666666666666702</v>
      </c>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IF(N190=7, 6.9, 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2.0831498567333897</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0.61993047508690602</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7</v>
      </c>
      <c r="J190" s="242">
        <v>45272</v>
      </c>
      <c r="K190" s="242">
        <v>45272</v>
      </c>
      <c r="L190" s="91" t="s">
        <v>311</v>
      </c>
      <c r="M190" s="192">
        <v>0.61993047508690602</v>
      </c>
      <c r="N190" s="192" t="s">
        <v>409</v>
      </c>
      <c r="O190" s="192">
        <v>7</v>
      </c>
      <c r="P190" s="192">
        <v>24.6666666666666</v>
      </c>
      <c r="Q190" s="192" t="s">
        <v>409</v>
      </c>
      <c r="R190" s="192">
        <v>1</v>
      </c>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IF(N191=7, 6.9, 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4.4782241227714712</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5.6315179606025501</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3.5611164581328199</v>
      </c>
      <c r="J191" s="242">
        <v>45272</v>
      </c>
      <c r="K191" s="242">
        <v>45272</v>
      </c>
      <c r="L191" s="91" t="s">
        <v>313</v>
      </c>
      <c r="M191" s="192">
        <v>5.6315179606025501</v>
      </c>
      <c r="N191" s="192" t="s">
        <v>409</v>
      </c>
      <c r="O191" s="192">
        <v>3.5611164581328199</v>
      </c>
      <c r="P191" s="192">
        <v>53.5</v>
      </c>
      <c r="Q191" s="192" t="s">
        <v>409</v>
      </c>
      <c r="R191" s="192">
        <v>-2.5</v>
      </c>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t="e">
        <f>IF(N192=7, 6.9, 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716</v>
      </c>
      <c r="M192" s="192" t="s">
        <v>409</v>
      </c>
      <c r="N192" s="192" t="s">
        <v>409</v>
      </c>
      <c r="O192" s="192" t="s">
        <v>409</v>
      </c>
      <c r="P192" s="192" t="s">
        <v>409</v>
      </c>
      <c r="Q192" s="192" t="s">
        <v>409</v>
      </c>
      <c r="R192" s="192" t="s">
        <v>409</v>
      </c>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IF(N193=7, 6.9, 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4.2655369905334499</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2.82155272305909</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6.4485081809432199</v>
      </c>
      <c r="J193" s="242">
        <v>45272</v>
      </c>
      <c r="K193" s="242">
        <v>45272</v>
      </c>
      <c r="L193" s="91" t="s">
        <v>315</v>
      </c>
      <c r="M193" s="192">
        <v>2.82155272305909</v>
      </c>
      <c r="N193" s="192" t="s">
        <v>409</v>
      </c>
      <c r="O193" s="192">
        <v>6.4485081809432199</v>
      </c>
      <c r="P193" s="192">
        <v>37.3333333333333</v>
      </c>
      <c r="Q193" s="192" t="s">
        <v>409</v>
      </c>
      <c r="R193" s="192">
        <v>0</v>
      </c>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IF(N194=7, 6.9, 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5.0976980594473815</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2.5986525505293598</v>
      </c>
      <c r="J194" s="242">
        <v>45272</v>
      </c>
      <c r="K194" s="242">
        <v>45272</v>
      </c>
      <c r="L194" s="91" t="s">
        <v>316</v>
      </c>
      <c r="M194" s="192">
        <v>10</v>
      </c>
      <c r="N194" s="192" t="s">
        <v>409</v>
      </c>
      <c r="O194" s="192">
        <v>2.5986525505293598</v>
      </c>
      <c r="P194" s="192">
        <v>89</v>
      </c>
      <c r="Q194" s="192" t="s">
        <v>409</v>
      </c>
      <c r="R194" s="192">
        <v>-3.3333333333333202</v>
      </c>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t="e">
        <f>IF(N195=7, 6.9, 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717</v>
      </c>
      <c r="M195" s="192" t="s">
        <v>409</v>
      </c>
      <c r="N195" s="192" t="s">
        <v>409</v>
      </c>
      <c r="O195" s="192" t="s">
        <v>409</v>
      </c>
      <c r="P195" s="192" t="s">
        <v>409</v>
      </c>
      <c r="Q195" s="192" t="s">
        <v>409</v>
      </c>
      <c r="R195" s="192" t="s">
        <v>409</v>
      </c>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IF(N196=7, 6.9, 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6.8575033408734445</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5.2162997296253302</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9.0150786012191304</v>
      </c>
      <c r="J196" s="242">
        <v>45294</v>
      </c>
      <c r="K196" s="242">
        <v>45294</v>
      </c>
      <c r="L196" s="91" t="s">
        <v>318</v>
      </c>
      <c r="M196" s="192">
        <v>5.2162997296253302</v>
      </c>
      <c r="N196" s="192" t="s">
        <v>409</v>
      </c>
      <c r="O196" s="192">
        <v>9.0150786012191304</v>
      </c>
      <c r="P196" s="192">
        <v>51.1111111111111</v>
      </c>
      <c r="Q196" s="192" t="s">
        <v>409</v>
      </c>
      <c r="R196" s="192">
        <v>2.2222222222222201</v>
      </c>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IF(N197=7, 6.9, 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4.5197457084987906</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4.0816917728852804</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5.0048123195380203</v>
      </c>
      <c r="J197" s="242">
        <v>45272</v>
      </c>
      <c r="K197" s="242">
        <v>45201</v>
      </c>
      <c r="L197" s="91" t="s">
        <v>320</v>
      </c>
      <c r="M197" s="192">
        <v>4.0816917728852804</v>
      </c>
      <c r="N197" s="192" t="s">
        <v>409</v>
      </c>
      <c r="O197" s="192">
        <v>5.0048123195380203</v>
      </c>
      <c r="P197" s="192">
        <v>44.5833333333333</v>
      </c>
      <c r="Q197" s="192" t="s">
        <v>409</v>
      </c>
      <c r="R197" s="192">
        <v>-1.25</v>
      </c>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IF(N198=7, 6.9, 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6.9</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7</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7</v>
      </c>
      <c r="J198" s="242">
        <v>44895</v>
      </c>
      <c r="K198" s="242">
        <v>44887</v>
      </c>
      <c r="L198" s="91" t="s">
        <v>322</v>
      </c>
      <c r="M198" s="192">
        <v>0.31575898030127503</v>
      </c>
      <c r="N198" s="192">
        <v>7</v>
      </c>
      <c r="O198" s="192">
        <v>0.76997112608276996</v>
      </c>
      <c r="P198" s="192">
        <v>22.9166666666666</v>
      </c>
      <c r="Q198" s="192" t="s">
        <v>778</v>
      </c>
      <c r="R198" s="192">
        <v>-4.9166666666666599</v>
      </c>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IF(N199=7, 6.9, 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10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10</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10</v>
      </c>
      <c r="J199" s="242">
        <v>44895</v>
      </c>
      <c r="K199" s="242">
        <v>45272</v>
      </c>
      <c r="L199" s="91" t="s">
        <v>324</v>
      </c>
      <c r="M199" s="192">
        <v>8.1662804171494798</v>
      </c>
      <c r="N199" s="192">
        <v>10</v>
      </c>
      <c r="O199" s="192">
        <v>7.8922040423483999</v>
      </c>
      <c r="P199" s="192">
        <v>68.0833333333333</v>
      </c>
      <c r="Q199" s="192" t="s">
        <v>780</v>
      </c>
      <c r="R199" s="192">
        <v>1.24999999999998</v>
      </c>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t="e">
        <f>IF(N200=7, 6.9, 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#N/A</v>
      </c>
      <c r="H200" s="80" t="e"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#N/A</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45294</v>
      </c>
      <c r="K200" s="242">
        <v>45294</v>
      </c>
      <c r="L200" s="91" t="s">
        <v>326</v>
      </c>
      <c r="M200" s="192" t="s">
        <v>409</v>
      </c>
      <c r="N200" s="192" t="s">
        <v>409</v>
      </c>
      <c r="O200" s="192" t="s">
        <v>409</v>
      </c>
      <c r="P200" s="192" t="s">
        <v>409</v>
      </c>
      <c r="Q200" s="192" t="s">
        <v>409</v>
      </c>
      <c r="R200" s="192" t="s">
        <v>409</v>
      </c>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IF(N201=7, 6.9, 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4.6324627255863113</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3.0967555040556198</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6.9297401347449501</v>
      </c>
      <c r="J201" s="242">
        <v>45272</v>
      </c>
      <c r="K201" s="242">
        <v>45272</v>
      </c>
      <c r="L201" s="91" t="s">
        <v>328</v>
      </c>
      <c r="M201" s="192">
        <v>3.0967555040556198</v>
      </c>
      <c r="N201" s="192" t="s">
        <v>409</v>
      </c>
      <c r="O201" s="192">
        <v>6.9297401347449501</v>
      </c>
      <c r="P201" s="192">
        <v>38.9166666666666</v>
      </c>
      <c r="Q201" s="192" t="s">
        <v>409</v>
      </c>
      <c r="R201" s="192">
        <v>0.41666666666666402</v>
      </c>
      <c r="S201" s="181"/>
      <c r="T201" s="181"/>
      <c r="U201" s="181" t="str">
        <f>IFERROR(INDEX('Data Dictionary'!$I$8:$I$39,MATCH(U7,'Data Dictionary'!$K$8:$K$39,0)),"")</f>
        <v/>
      </c>
      <c r="V201" s="181" t="str">
        <f>IFERROR(INDEX('Data Dictionary'!$I$8:$I$39,MATCH(V7,'Data Dictionary'!$K$8:$K$39,0)),"")</f>
        <v/>
      </c>
      <c r="W201" s="181" t="str">
        <f>IFERROR(INDEX('Data Dictionary'!$I$8:$I$39,MATCH(W7,'Data Dictionary'!$K$8:$K$39,0)),"")</f>
        <v/>
      </c>
      <c r="X201" s="181" t="str">
        <f>IFERROR(INDEX('Data Dictionary'!$I$8:$I$39,MATCH(X7,'Data Dictionary'!$K$8:$K$39,0)),"")</f>
        <v/>
      </c>
      <c r="Y201" s="181" t="str">
        <f>IFERROR(INDEX('Data Dictionary'!$I$8:$I$39,MATCH(Y7,'Data Dictionary'!$K$8:$K$39,0)),"")</f>
        <v/>
      </c>
      <c r="Z201" s="80" t="str">
        <f>IFERROR(INDEX('Data Dictionary'!$I$8:$I$34,MATCH(Z7,'Data Dictionary'!$M$8:$M$34,0)),"")</f>
        <v/>
      </c>
      <c r="AA201" s="80" t="str">
        <f>IFERROR(INDEX('Data Dictionary'!$I$8:$I$34,MATCH(AA7,'Data Dictionary'!$M$8:$M$34,0)),"")</f>
        <v/>
      </c>
      <c r="AB201" s="80" t="str">
        <f>IFERROR(INDEX('Data Dictionary'!$I$8:$I$34,MATCH(AB7,'Data Dictionary'!$M$8:$M$34,0)),"")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t="e">
        <f>IF(N202=7, 6.9, 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#N/A</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s="192" t="s">
        <v>409</v>
      </c>
      <c r="R202" s="192" t="s">
        <v>409</v>
      </c>
      <c r="S202" s="181"/>
      <c r="T202" s="181"/>
      <c r="U202" s="181" t="str">
        <f>IFERROR(INDEX('Data Dictionary'!$J$8:$J$39,MATCH(U7,'Data Dictionary'!$K$8:$K$39,0)),"")</f>
        <v/>
      </c>
      <c r="V202" s="181" t="str">
        <f>IFERROR(INDEX('Data Dictionary'!$J$8:$J$39,MATCH(V7,'Data Dictionary'!$K$8:$K$39,0)),"")</f>
        <v/>
      </c>
      <c r="W202" s="181" t="str">
        <f>IFERROR(INDEX('Data Dictionary'!$J$8:$J$39,MATCH(W7,'Data Dictionary'!$K$8:$K$39,0)),"")</f>
        <v/>
      </c>
      <c r="X202" s="181" t="str">
        <f>IFERROR(INDEX('Data Dictionary'!$J$8:$J$39,MATCH(X7,'Data Dictionary'!$K$8:$K$39,0)),"")</f>
        <v/>
      </c>
      <c r="Y202" s="181" t="str">
        <f>IFERROR(INDEX('Data Dictionary'!$J$8:$J$39,MATCH(Y7,'Data Dictionary'!$K$8:$K$39,0)),"")</f>
        <v/>
      </c>
      <c r="Z202" s="80" t="str">
        <f>IFERROR(INDEX('Data Dictionary'!$J$8:$J$34,MATCH(Z7,'Data Dictionary'!$M$8:$M$34,0)),"")</f>
        <v/>
      </c>
      <c r="AA202" s="80" t="str">
        <f>IFERROR(INDEX('Data Dictionary'!$J$8:$J$34,MATCH(AA7,'Data Dictionary'!$M$8:$M$34,0)),"")</f>
        <v/>
      </c>
      <c r="AB202" s="80" t="str">
        <f>IFERROR(INDEX('Data Dictionary'!$J$8:$J$34,MATCH(AB7,'Data Dictionary'!$M$8:$M$34,0)),"")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IF(N203=7, 6.9, 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2.9257698916088235</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2.0683661645422902</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4.1385948026949002</v>
      </c>
      <c r="J203" s="242">
        <v>45272</v>
      </c>
      <c r="K203" s="242">
        <v>45272</v>
      </c>
      <c r="L203" s="91" t="s">
        <v>332</v>
      </c>
      <c r="M203" s="192">
        <v>2.0683661645422902</v>
      </c>
      <c r="N203" s="192" t="s">
        <v>409</v>
      </c>
      <c r="O203" s="192">
        <v>4.1385948026949002</v>
      </c>
      <c r="P203" s="192">
        <v>33</v>
      </c>
      <c r="Q203" s="192" t="s">
        <v>409</v>
      </c>
      <c r="R203" s="192">
        <v>-2</v>
      </c>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IF(N204=7, 6.9, 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10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10</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10</v>
      </c>
      <c r="J204" s="242">
        <v>44895</v>
      </c>
      <c r="K204" s="242">
        <v>44887</v>
      </c>
      <c r="L204" s="91" t="s">
        <v>334</v>
      </c>
      <c r="M204" s="192">
        <v>6.7612977983777496</v>
      </c>
      <c r="N204" s="192">
        <v>10</v>
      </c>
      <c r="O204" s="192">
        <v>6.8334937439846097</v>
      </c>
      <c r="P204" s="192">
        <v>60</v>
      </c>
      <c r="Q204" s="192" t="s">
        <v>779</v>
      </c>
      <c r="R204" s="192">
        <v>0.33333333333333498</v>
      </c>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IF(N205=7, 6.9, 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10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10</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10</v>
      </c>
      <c r="J205" s="242">
        <v>44895</v>
      </c>
      <c r="K205" s="242">
        <v>44887</v>
      </c>
      <c r="L205" s="91" t="s">
        <v>335</v>
      </c>
      <c r="M205" s="192">
        <v>4.4438006952491298</v>
      </c>
      <c r="N205" s="192">
        <v>10</v>
      </c>
      <c r="O205" s="192">
        <v>6.4485081809432199</v>
      </c>
      <c r="P205" s="192">
        <v>46.6666666666666</v>
      </c>
      <c r="Q205" s="192" t="s">
        <v>779</v>
      </c>
      <c r="R205" s="192">
        <v>0</v>
      </c>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t="e">
        <f>IF(N206=7, 6.9, 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s="192" t="s">
        <v>409</v>
      </c>
      <c r="R206" s="192" t="s">
        <v>409</v>
      </c>
    </row>
    <row r="207" spans="1:37" x14ac:dyDescent="0.2">
      <c r="A207" s="84">
        <v>200</v>
      </c>
      <c r="B207" s="35" t="str">
        <f ca="1"/>
        <v>Taiwan, China</v>
      </c>
      <c r="C207" s="35" t="str">
        <f ca="1"/>
        <v>TWN</v>
      </c>
      <c r="D207" s="35" t="str">
        <f ca="1"/>
        <v>EAS           East Asia &amp; Pacific</v>
      </c>
      <c r="E207" s="35" t="str">
        <f ca="1"/>
        <v>NA</v>
      </c>
      <c r="G207" s="80">
        <f>IF(N207=7, 6.9, 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6.9</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7</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7</v>
      </c>
      <c r="J207" s="242">
        <v>44895</v>
      </c>
      <c r="K207" s="242">
        <v>45294</v>
      </c>
      <c r="L207" s="91" t="s">
        <v>718</v>
      </c>
      <c r="M207" s="192">
        <v>5.5040556199303398E-2</v>
      </c>
      <c r="N207" s="192">
        <v>7</v>
      </c>
      <c r="O207" s="192">
        <v>4.8123195380173298</v>
      </c>
      <c r="P207" s="192">
        <v>21.4166666666666</v>
      </c>
      <c r="Q207" s="192" t="s">
        <v>778</v>
      </c>
      <c r="R207" s="192">
        <v>-1.4166666666666601</v>
      </c>
    </row>
    <row r="208" spans="1:37" x14ac:dyDescent="0.2">
      <c r="A208" s="84">
        <v>201</v>
      </c>
      <c r="B208" s="35" t="str">
        <f ca="1"/>
        <v>Tanzania</v>
      </c>
      <c r="C208" s="35" t="str">
        <f ca="1"/>
        <v>TZA</v>
      </c>
      <c r="D208" s="35" t="str">
        <f ca="1"/>
        <v>SSF           Sub-Saharan Africa</v>
      </c>
      <c r="E208" s="35" t="str">
        <f ca="1"/>
        <v>IDA</v>
      </c>
      <c r="G208" s="80">
        <f>IF(N208=7, 6.9, 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5.2230469794537493</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4.6465816917728802</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5.8710298363811404</v>
      </c>
      <c r="J208" s="242">
        <v>45218</v>
      </c>
      <c r="K208" s="242">
        <v>45218</v>
      </c>
      <c r="L208" s="91" t="s">
        <v>339</v>
      </c>
      <c r="M208" s="192">
        <v>4.6465816917728802</v>
      </c>
      <c r="N208" s="192" t="s">
        <v>409</v>
      </c>
      <c r="O208" s="192">
        <v>5.8710298363811404</v>
      </c>
      <c r="P208" s="192">
        <v>47.8333333333333</v>
      </c>
      <c r="Q208" s="192" t="s">
        <v>409</v>
      </c>
      <c r="R208" s="192">
        <v>-0.5</v>
      </c>
    </row>
    <row r="209" spans="1:18" x14ac:dyDescent="0.2">
      <c r="A209" s="84">
        <v>202</v>
      </c>
      <c r="B209" s="35" t="str">
        <f ca="1"/>
        <v>Uganda</v>
      </c>
      <c r="C209" s="35" t="str">
        <f ca="1"/>
        <v>UGA</v>
      </c>
      <c r="D209" s="35" t="str">
        <f ca="1"/>
        <v>SSF           Sub-Saharan Africa</v>
      </c>
      <c r="E209" s="35" t="str">
        <f ca="1"/>
        <v>IDA</v>
      </c>
      <c r="G209" s="80">
        <f>IF(N209=7, 6.9, 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10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10</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44895</v>
      </c>
      <c r="K209" s="242">
        <v>44887</v>
      </c>
      <c r="L209" s="91" t="s">
        <v>341</v>
      </c>
      <c r="M209" s="192">
        <v>5.6460023174970999</v>
      </c>
      <c r="N209" s="192">
        <v>10</v>
      </c>
      <c r="O209" s="192">
        <v>5.0048123195380203</v>
      </c>
      <c r="P209" s="192">
        <v>53.5833333333333</v>
      </c>
      <c r="Q209" s="192" t="s">
        <v>779</v>
      </c>
      <c r="R209" s="192">
        <v>-1.25</v>
      </c>
    </row>
    <row r="210" spans="1:18" x14ac:dyDescent="0.2">
      <c r="A210" s="84">
        <v>203</v>
      </c>
      <c r="B210" s="35" t="str">
        <f ca="1"/>
        <v>Ukraine</v>
      </c>
      <c r="C210" s="35" t="str">
        <f ca="1"/>
        <v>UKR</v>
      </c>
      <c r="D210" s="35" t="str">
        <f ca="1"/>
        <v>ECS           Europe &amp; Central Asia</v>
      </c>
      <c r="E210" s="35" t="str">
        <f ca="1"/>
        <v>IBRD</v>
      </c>
      <c r="G210" s="80">
        <f>IF(N210=7, 6.9, 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10</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10</v>
      </c>
      <c r="J210" s="242">
        <v>45272</v>
      </c>
      <c r="K210" s="242">
        <v>44887</v>
      </c>
      <c r="L210" s="91" t="s">
        <v>343</v>
      </c>
      <c r="M210" s="192">
        <v>10</v>
      </c>
      <c r="N210" s="192">
        <v>10</v>
      </c>
      <c r="O210" s="192">
        <v>0</v>
      </c>
      <c r="P210" s="192">
        <v>79.9166666666666</v>
      </c>
      <c r="Q210" s="192" t="s">
        <v>779</v>
      </c>
      <c r="R210" s="192">
        <v>-7.9166666666666501</v>
      </c>
    </row>
    <row r="211" spans="1:18" x14ac:dyDescent="0.2">
      <c r="A211" s="84">
        <v>204</v>
      </c>
      <c r="B211" s="35" t="str">
        <f ca="1"/>
        <v>Uruguay</v>
      </c>
      <c r="C211" s="35" t="str">
        <f ca="1"/>
        <v>URY</v>
      </c>
      <c r="D211" s="35" t="str">
        <f ca="1"/>
        <v>LCN           Latin America &amp; Caribbean</v>
      </c>
      <c r="E211" s="35" t="str">
        <f ca="1"/>
        <v>IBRD</v>
      </c>
      <c r="G211" s="80">
        <f>IF(N211=7, 6.9, 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5.1100811123986096</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45294</v>
      </c>
      <c r="K211" s="242">
        <v>45294</v>
      </c>
      <c r="L211" s="91" t="s">
        <v>345</v>
      </c>
      <c r="M211" s="192">
        <v>5.1100811123986096</v>
      </c>
      <c r="N211" s="192" t="s">
        <v>409</v>
      </c>
      <c r="O211" s="192">
        <v>0</v>
      </c>
      <c r="P211" s="192">
        <v>50.5</v>
      </c>
      <c r="Q211" s="192" t="s">
        <v>409</v>
      </c>
      <c r="R211" s="192">
        <v>-6.1666666666666599</v>
      </c>
    </row>
    <row r="212" spans="1:18" x14ac:dyDescent="0.2">
      <c r="A212" s="84">
        <v>205</v>
      </c>
      <c r="B212" s="35" t="str">
        <f ca="1"/>
        <v>United States</v>
      </c>
      <c r="C212" s="35" t="str">
        <f ca="1"/>
        <v>USA</v>
      </c>
      <c r="D212" s="35" t="str">
        <f ca="1"/>
        <v>NAC           North America</v>
      </c>
      <c r="E212" s="35" t="str">
        <f ca="1"/>
        <v>NA</v>
      </c>
      <c r="G212" s="80">
        <f>IF(N212=7, 6.9, 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3.2577221824139748</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1.80764774044032</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5.8710298363811404</v>
      </c>
      <c r="J212" s="242">
        <v>45294</v>
      </c>
      <c r="K212" s="242">
        <v>45294</v>
      </c>
      <c r="L212" s="91" t="s">
        <v>346</v>
      </c>
      <c r="M212" s="192">
        <v>1.80764774044032</v>
      </c>
      <c r="N212" s="192" t="s">
        <v>409</v>
      </c>
      <c r="O212" s="192">
        <v>5.8710298363811404</v>
      </c>
      <c r="P212" s="192">
        <v>31.5</v>
      </c>
      <c r="Q212" s="192" t="s">
        <v>409</v>
      </c>
      <c r="R212" s="192">
        <v>-0.5</v>
      </c>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IF(N213=7, 6.9, 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7.1203141577692977</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7.8621089223638396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6.4485081809432199</v>
      </c>
      <c r="J213" s="242">
        <v>45294</v>
      </c>
      <c r="K213" s="242">
        <v>45294</v>
      </c>
      <c r="L213" s="91" t="s">
        <v>348</v>
      </c>
      <c r="M213" s="192">
        <v>7.8621089223638396</v>
      </c>
      <c r="N213" s="192" t="s">
        <v>409</v>
      </c>
      <c r="O213" s="192">
        <v>6.4485081809432199</v>
      </c>
      <c r="P213" s="192">
        <v>66.3333333333333</v>
      </c>
      <c r="Q213" s="192" t="s">
        <v>409</v>
      </c>
      <c r="R213" s="192">
        <v>0</v>
      </c>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t="e">
        <f>IF(N214=7, 6.9, 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#N/A</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s="192" t="s">
        <v>409</v>
      </c>
      <c r="R214" s="192" t="s">
        <v>409</v>
      </c>
    </row>
    <row r="215" spans="1:18" x14ac:dyDescent="0.2">
      <c r="A215" s="84">
        <v>208</v>
      </c>
      <c r="B215" s="35" t="str">
        <f ca="1"/>
        <v>Venezuela, RB</v>
      </c>
      <c r="C215" s="35" t="str">
        <f ca="1"/>
        <v>VEN</v>
      </c>
      <c r="D215" s="35" t="str">
        <f ca="1"/>
        <v>LCN           Latin America &amp; Caribbean</v>
      </c>
      <c r="E215" s="35" t="str">
        <f ca="1"/>
        <v>IBRD</v>
      </c>
      <c r="G215" s="80">
        <f>IF(N215=7, 6.9, 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8.3245060722813822</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6.9297401347449599</v>
      </c>
      <c r="J215" s="242">
        <v>45218</v>
      </c>
      <c r="K215" s="242">
        <v>45294</v>
      </c>
      <c r="L215" s="91" t="s">
        <v>350</v>
      </c>
      <c r="M215" s="192">
        <v>10</v>
      </c>
      <c r="N215" s="192" t="s">
        <v>409</v>
      </c>
      <c r="O215" s="192">
        <v>6.9297401347449599</v>
      </c>
      <c r="P215" s="192">
        <v>80.25</v>
      </c>
      <c r="Q215" s="192" t="s">
        <v>409</v>
      </c>
      <c r="R215" s="192">
        <v>0.41666666666667102</v>
      </c>
    </row>
    <row r="216" spans="1:18" x14ac:dyDescent="0.2">
      <c r="A216" s="84">
        <v>209</v>
      </c>
      <c r="B216" s="35" t="str">
        <f ca="1"/>
        <v>British Virgin Islands</v>
      </c>
      <c r="C216" s="35" t="str">
        <f ca="1"/>
        <v>VGB</v>
      </c>
      <c r="D216" s="35" t="str">
        <f ca="1"/>
        <v>LCN           Latin America &amp; Caribbean</v>
      </c>
      <c r="E216" s="35" t="str">
        <f ca="1"/>
        <v>NA</v>
      </c>
      <c r="G216" s="80" t="e">
        <f>IF(N216=7, 6.9, 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719</v>
      </c>
      <c r="M216" s="192" t="s">
        <v>409</v>
      </c>
      <c r="N216" s="192" t="s">
        <v>409</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G217" s="80" t="e">
        <f>IF(N217=7, 6.9, 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720</v>
      </c>
      <c r="M217" s="192" t="s">
        <v>409</v>
      </c>
      <c r="N217" s="192" t="s">
        <v>409</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G218" s="80">
        <f>IF(N218=7, 6.9, 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6.9</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7</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7</v>
      </c>
      <c r="J218" s="242">
        <v>44895</v>
      </c>
      <c r="K218" s="242">
        <v>44887</v>
      </c>
      <c r="L218" s="91" t="s">
        <v>351</v>
      </c>
      <c r="M218" s="192">
        <v>2.4449594438006899</v>
      </c>
      <c r="N218" s="192">
        <v>7</v>
      </c>
      <c r="O218" s="192">
        <v>4.7160731472569797</v>
      </c>
      <c r="P218" s="192">
        <v>35.1666666666666</v>
      </c>
      <c r="Q218" s="192" t="s">
        <v>778</v>
      </c>
      <c r="R218" s="192">
        <v>-1.5</v>
      </c>
    </row>
    <row r="219" spans="1:18" x14ac:dyDescent="0.2">
      <c r="A219" s="84">
        <v>212</v>
      </c>
      <c r="B219" s="35" t="str">
        <f ca="1"/>
        <v>Vanuatu</v>
      </c>
      <c r="C219" s="35" t="str">
        <f ca="1"/>
        <v>VUT</v>
      </c>
      <c r="D219" s="35" t="str">
        <f ca="1"/>
        <v>EAS           East Asia &amp; Pacific</v>
      </c>
      <c r="E219" s="35" t="str">
        <f ca="1"/>
        <v>IDA</v>
      </c>
      <c r="G219" s="80" t="e">
        <f>IF(N219=7, 6.9, 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#N/A</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s="192" t="s">
        <v>409</v>
      </c>
      <c r="R219" s="192" t="s">
        <v>409</v>
      </c>
    </row>
    <row r="220" spans="1:18" x14ac:dyDescent="0.2">
      <c r="A220" s="84">
        <v>213</v>
      </c>
      <c r="B220" s="35" t="str">
        <f ca="1"/>
        <v>Samoa</v>
      </c>
      <c r="C220" s="35" t="str">
        <f ca="1"/>
        <v>WSM</v>
      </c>
      <c r="D220" s="35" t="str">
        <f ca="1"/>
        <v>EAS           East Asia &amp; Pacific</v>
      </c>
      <c r="E220" s="35" t="str">
        <f ca="1"/>
        <v>IDA</v>
      </c>
      <c r="G220" s="80" t="e">
        <f>IF(N220=7, 6.9, 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#N/A</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s="192" t="s">
        <v>409</v>
      </c>
      <c r="R220" s="192" t="s">
        <v>409</v>
      </c>
    </row>
    <row r="221" spans="1:18" x14ac:dyDescent="0.2">
      <c r="A221" s="84">
        <v>214</v>
      </c>
      <c r="B221" s="35" t="str">
        <f ca="1"/>
        <v>Kosovo</v>
      </c>
      <c r="C221" s="35" t="str">
        <f ca="1"/>
        <v>XKX</v>
      </c>
      <c r="D221" s="35" t="str">
        <f ca="1"/>
        <v>ECS           Europe &amp; Central Asia</v>
      </c>
      <c r="E221" s="35" t="str">
        <f ca="1"/>
        <v>IDA</v>
      </c>
      <c r="G221" s="80">
        <f>IF(N221=7, 6.9, 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5.7566661225440443</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5.1390498261877102</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6.4485081809432199</v>
      </c>
      <c r="J221" s="242">
        <v>45142</v>
      </c>
      <c r="K221" s="242">
        <v>45142</v>
      </c>
      <c r="L221" s="91" t="s">
        <v>721</v>
      </c>
      <c r="M221" s="192">
        <v>5.1390498261877102</v>
      </c>
      <c r="N221" s="192" t="s">
        <v>409</v>
      </c>
      <c r="O221" s="192">
        <v>6.4485081809432199</v>
      </c>
      <c r="P221" s="192">
        <v>50.6666666666666</v>
      </c>
      <c r="Q221" s="192" t="s">
        <v>409</v>
      </c>
      <c r="R221" s="192">
        <v>0</v>
      </c>
    </row>
    <row r="222" spans="1:18" x14ac:dyDescent="0.2">
      <c r="A222" s="84">
        <v>215</v>
      </c>
      <c r="B222" s="35" t="str">
        <f ca="1"/>
        <v>Yemen, Rep.</v>
      </c>
      <c r="C222" s="35" t="str">
        <f ca="1"/>
        <v>YEM</v>
      </c>
      <c r="D222" s="35" t="str">
        <f ca="1"/>
        <v>MEA           Middle East &amp; North Africa</v>
      </c>
      <c r="E222" s="35" t="str">
        <f ca="1"/>
        <v>IDA</v>
      </c>
      <c r="G222" s="80">
        <f>IF(N222=7, 6.9, 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45218</v>
      </c>
      <c r="K222" s="242">
        <v>45272</v>
      </c>
      <c r="L222" s="91" t="s">
        <v>356</v>
      </c>
      <c r="M222" s="192">
        <v>10</v>
      </c>
      <c r="N222" s="192" t="s">
        <v>409</v>
      </c>
      <c r="O222" s="192">
        <v>0</v>
      </c>
      <c r="P222" s="192">
        <v>90.6666666666666</v>
      </c>
      <c r="Q222" s="192" t="s">
        <v>409</v>
      </c>
      <c r="R222" s="192">
        <v>-7</v>
      </c>
    </row>
    <row r="223" spans="1:18" x14ac:dyDescent="0.2">
      <c r="A223" s="84">
        <v>216</v>
      </c>
      <c r="B223" s="35" t="str">
        <f ca="1"/>
        <v>South Africa</v>
      </c>
      <c r="C223" s="35" t="str">
        <f ca="1"/>
        <v>ZAF</v>
      </c>
      <c r="D223" s="35" t="str">
        <f ca="1"/>
        <v>SSF           Sub-Saharan Africa</v>
      </c>
      <c r="E223" s="35" t="str">
        <f ca="1"/>
        <v>IBRD</v>
      </c>
      <c r="G223" s="80">
        <f>IF(N223=7, 6.9, 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6.9</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7</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44895</v>
      </c>
      <c r="K223" s="242">
        <v>44887</v>
      </c>
      <c r="L223" s="91" t="s">
        <v>358</v>
      </c>
      <c r="M223" s="192">
        <v>3.1112398609501701</v>
      </c>
      <c r="N223" s="192">
        <v>7</v>
      </c>
      <c r="O223" s="192">
        <v>4.9085659287776702</v>
      </c>
      <c r="P223" s="192">
        <v>39</v>
      </c>
      <c r="Q223" s="192" t="s">
        <v>778</v>
      </c>
      <c r="R223" s="192">
        <v>-1.3333333333333299</v>
      </c>
    </row>
    <row r="224" spans="1:18" x14ac:dyDescent="0.2">
      <c r="A224" s="84">
        <v>217</v>
      </c>
      <c r="B224" s="35" t="str">
        <f ca="1"/>
        <v>Zambia</v>
      </c>
      <c r="C224" s="35" t="str">
        <f ca="1"/>
        <v>ZMB</v>
      </c>
      <c r="D224" s="35" t="str">
        <f ca="1"/>
        <v>SSF           Sub-Saharan Africa</v>
      </c>
      <c r="E224" s="35" t="str">
        <f ca="1"/>
        <v>IDA</v>
      </c>
      <c r="G224" s="80">
        <f>IF(N224=7, 6.9, 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10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10</v>
      </c>
      <c r="J224" s="242">
        <v>44895</v>
      </c>
      <c r="K224" s="242">
        <v>45294</v>
      </c>
      <c r="L224" s="91" t="s">
        <v>360</v>
      </c>
      <c r="M224" s="192">
        <v>6.6599073001158704</v>
      </c>
      <c r="N224" s="192">
        <v>10</v>
      </c>
      <c r="O224" s="192">
        <v>0</v>
      </c>
      <c r="P224" s="192">
        <v>59.4166666666666</v>
      </c>
      <c r="Q224" s="192" t="s">
        <v>780</v>
      </c>
      <c r="R224" s="192">
        <v>-5.75</v>
      </c>
    </row>
    <row r="225" spans="1:18" x14ac:dyDescent="0.2">
      <c r="A225" s="84">
        <v>218</v>
      </c>
      <c r="B225" s="35" t="str">
        <f ca="1"/>
        <v>Zimbabwe</v>
      </c>
      <c r="C225" s="35" t="str">
        <f ca="1"/>
        <v>ZWE</v>
      </c>
      <c r="D225" s="35" t="str">
        <f ca="1"/>
        <v>SSF           Sub-Saharan Africa</v>
      </c>
      <c r="E225" s="35" t="str">
        <f ca="1"/>
        <v>Blend</v>
      </c>
      <c r="G225" s="80">
        <f>IF(N225=7, 6.9, 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8.2664948702485752</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6.8334937439846</v>
      </c>
      <c r="J225" s="242">
        <v>45272</v>
      </c>
      <c r="K225" s="242">
        <v>45272</v>
      </c>
      <c r="L225" s="91" t="s">
        <v>362</v>
      </c>
      <c r="M225" s="192">
        <v>10</v>
      </c>
      <c r="N225" s="192" t="s">
        <v>409</v>
      </c>
      <c r="O225" s="192">
        <v>6.8334937439846</v>
      </c>
      <c r="P225" s="192">
        <v>81.3333333333333</v>
      </c>
      <c r="Q225" s="192" t="s">
        <v>409</v>
      </c>
      <c r="R225" s="192">
        <v>0.33333333333332799</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09" priority="21" stopIfTrue="1" operator="greaterThanOrEqual">
      <formula>0</formula>
    </cfRule>
  </conditionalFormatting>
  <conditionalFormatting sqref="G8:G225">
    <cfRule type="cellIs" dxfId="205" priority="79" stopIfTrue="1" operator="greaterThanOrEqual">
      <formula>0</formula>
    </cfRule>
  </conditionalFormatting>
  <conditionalFormatting sqref="G1:H5">
    <cfRule type="expression" dxfId="204" priority="7" stopIfTrue="1">
      <formula>G1=""</formula>
    </cfRule>
  </conditionalFormatting>
  <conditionalFormatting sqref="G8:H225">
    <cfRule type="expression" dxfId="203" priority="75" stopIfTrue="1">
      <formula>G8=""</formula>
    </cfRule>
  </conditionalFormatting>
  <conditionalFormatting sqref="H1:H5">
    <cfRule type="cellIs" dxfId="202" priority="12" operator="between">
      <formula>0</formula>
      <formula>6.999</formula>
    </cfRule>
    <cfRule type="cellIs" dxfId="198" priority="13" operator="between">
      <formula>7</formula>
      <formula>9.99</formula>
    </cfRule>
    <cfRule type="expression" dxfId="197" priority="14">
      <formula>H1=10</formula>
    </cfRule>
  </conditionalFormatting>
  <conditionalFormatting sqref="H8:H225">
    <cfRule type="expression" dxfId="196" priority="86">
      <formula>H8=10</formula>
    </cfRule>
    <cfRule type="cellIs" dxfId="195" priority="85" operator="between">
      <formula>7</formula>
      <formula>9.99</formula>
    </cfRule>
    <cfRule type="cellIs" dxfId="194" priority="84" operator="between">
      <formula>0</formula>
      <formula>6.999</formula>
    </cfRule>
  </conditionalFormatting>
  <conditionalFormatting sqref="I2:I3">
    <cfRule type="expression" dxfId="190" priority="25">
      <formula>I2=10</formula>
    </cfRule>
    <cfRule type="expression" dxfId="189" priority="22">
      <formula>I2=""</formula>
    </cfRule>
    <cfRule type="cellIs" dxfId="188" priority="23" operator="between">
      <formula>0</formula>
      <formula>6.999</formula>
    </cfRule>
    <cfRule type="cellIs" dxfId="187" priority="24" operator="between">
      <formula>7</formula>
      <formula>9.99</formula>
    </cfRule>
  </conditionalFormatting>
  <conditionalFormatting sqref="I2:I5">
    <cfRule type="expression" dxfId="186" priority="11">
      <formula>I2=10</formula>
    </cfRule>
    <cfRule type="cellIs" dxfId="185" priority="10" operator="between">
      <formula>7</formula>
      <formula>9.99</formula>
    </cfRule>
    <cfRule type="cellIs" dxfId="184" priority="9" operator="between">
      <formula>0</formula>
      <formula>6.999</formula>
    </cfRule>
    <cfRule type="expression" dxfId="183" priority="8">
      <formula>I2=""</formula>
    </cfRule>
  </conditionalFormatting>
  <conditionalFormatting sqref="I4:I5">
    <cfRule type="expression" dxfId="182" priority="6">
      <formula>I4=10</formula>
    </cfRule>
    <cfRule type="cellIs" dxfId="181" priority="5" operator="between">
      <formula>7</formula>
      <formula>9.99</formula>
    </cfRule>
    <cfRule type="cellIs" dxfId="180" priority="4" operator="between">
      <formula>0</formula>
      <formula>6.999</formula>
    </cfRule>
    <cfRule type="expression" dxfId="179" priority="3">
      <formula>I4=""</formula>
    </cfRule>
  </conditionalFormatting>
  <conditionalFormatting sqref="I8:I225">
    <cfRule type="cellIs" dxfId="178" priority="63" stopIfTrue="1" operator="greaterThanOrEqual">
      <formula>0</formula>
    </cfRule>
    <cfRule type="expression" dxfId="176" priority="60">
      <formula>I8=""</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74" priority="35">
      <formula>$L8&lt;&gt;$C8</formula>
    </cfRule>
  </conditionalFormatting>
  <conditionalFormatting sqref="M198:R225 M8:X197">
    <cfRule type="colorScale" priority="34">
      <colorScale>
        <cfvo type="num" val="0"/>
        <cfvo type="num" val="10"/>
        <color rgb="FFFCFCFF"/>
        <color rgb="FFFFFF00"/>
      </colorScale>
    </cfRule>
  </conditionalFormatting>
  <conditionalFormatting sqref="M2:V3 W3:Z3">
    <cfRule type="expression" dxfId="173" priority="27">
      <formula>M2&lt;&gt;L2</formula>
    </cfRule>
    <cfRule type="expression" dxfId="172" priority="26">
      <formula>M2=L2</formula>
    </cfRule>
    <cfRule type="expression" dxfId="171" priority="28">
      <formula>M2=L2</formula>
    </cfRule>
  </conditionalFormatting>
  <conditionalFormatting sqref="M8:X197 M198:R225">
    <cfRule type="expression" dxfId="170" priority="33" stopIfTrue="1">
      <formula>ISNUMBER(SEARCH("_raw",M$7))</formula>
    </cfRule>
  </conditionalFormatting>
  <conditionalFormatting sqref="M6:Z6">
    <cfRule type="expression" dxfId="169" priority="18">
      <formula>ISNUMBER(SEARCH("_raw",M$7))</formula>
    </cfRule>
  </conditionalFormatting>
  <conditionalFormatting sqref="W2:AD3">
    <cfRule type="expression" dxfId="168" priority="31">
      <formula>W2=R2</formula>
    </cfRule>
    <cfRule type="expression" dxfId="167" priority="29">
      <formula>W2=R2</formula>
    </cfRule>
    <cfRule type="expression" dxfId="166"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14:cfRule type="cellIs" priority="87" stopIfTrue="1" operator="greaterThanOrEqual" id="{19AEAB46-E4D9-F843-9E41-FFBEAF2631C6}">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2" stopIfTrue="1" operator="greaterThanOrEqual" id="{1F0350BB-5BA5-9E4E-BB41-723CF4EF0144}">
            <xm:f>Parameters!$D$38</xm:f>
            <x14:dxf>
              <font>
                <sz val="12"/>
                <color rgb="FF000000"/>
                <name val="Arial"/>
              </font>
              <fill>
                <patternFill patternType="solid">
                  <bgColor rgb="FFF9BF8E"/>
                </patternFill>
              </fill>
            </x14:dxf>
          </x14:cfRule>
          <x14:cfRule type="cellIs" priority="61" stopIfTrue="1" operator="greaterThanOrEqual" id="{1A2EE9EC-3A56-3643-A63E-CE82C8805AA5}">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3.28515625" style="86" bestFit="1" customWidth="1"/>
    <col min="16" max="16" width="13.85546875" style="86" bestFit="1" customWidth="1"/>
    <col min="17" max="17" width="13.7109375" style="86" bestFit="1" customWidth="1"/>
    <col min="18" max="18" width="14.28515625" style="86" bestFit="1" customWidth="1"/>
    <col min="19" max="20" width="19.140625" style="86" bestFit="1" customWidth="1"/>
    <col min="21" max="21" width="17.42578125" style="86" bestFit="1" customWidth="1"/>
    <col min="22" max="22" width="17.5703125" style="86" bestFit="1" customWidth="1"/>
    <col min="23" max="23" width="17.5703125" style="86" customWidth="1"/>
    <col min="24" max="24" width="80.5703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t="str">
        <f t="shared" si="0"/>
        <v>Raw Values</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Socio-economic Vulnerability Index</v>
      </c>
      <c r="N6" s="246" t="str">
        <f>IFERROR(INDEX('Data Dictionary'!$E$8:$E$39,MATCH(N7,'Data Dictionary'!$K$8:$K$39,0)),IFERROR(CONCATENATE(INDEX('Data Dictionary'!$E$8:$E$39,MATCH(LEFT(N7, SEARCH("_raw",N7,1)-1),'Data Dictionary'!$L$8:$L$39,0))," (Raw)"),""))</f>
        <v>Unemployment Rate, % Change</v>
      </c>
      <c r="O6" s="246" t="str">
        <f>IFERROR(INDEX('Data Dictionary'!$E$8:$E$39,MATCH(O7,'Data Dictionary'!$K$8:$K$39,0)),IFERROR(CONCATENATE(INDEX('Data Dictionary'!$E$8:$E$39,MATCH(LEFT(O7, SEARCH("_raw",O7,1)-1),'Data Dictionary'!$L$8:$L$39,0))," (Raw)"),""))</f>
        <v>Macro-Financial Review Household Level Risk</v>
      </c>
      <c r="P6" s="246" t="str">
        <f>IFERROR(INDEX('Data Dictionary'!$E$8:$E$39,MATCH(P7,'Data Dictionary'!$K$8:$K$39,0)),IFERROR(CONCATENATE(INDEX('Data Dictionary'!$E$8:$E$39,MATCH(LEFT(P7, SEARCH("_raw",P7,1)-1),'Data Dictionary'!$L$8:$L$39,0))," (Raw)"),""))</f>
        <v>People Below $2.05 Poverty Line, % Change</v>
      </c>
      <c r="Q6" s="246" t="str">
        <f>IFERROR(INDEX('Data Dictionary'!$E$8:$E$39,MATCH(Q7,'Data Dictionary'!$K$8:$K$39,0)),IFERROR(CONCATENATE(INDEX('Data Dictionary'!$E$8:$E$39,MATCH(LEFT(Q7, SEARCH("_raw",Q7,1)-1),'Data Dictionary'!$L$8:$L$39,0))," (Raw)"),""))</f>
        <v>ACAPS Risk List (Socioeconomic)</v>
      </c>
      <c r="R6" s="246" t="str">
        <f>IFERROR(INDEX('Data Dictionary'!$E$8:$E$39,MATCH(R7,'Data Dictionary'!$K$8:$K$39,0)),IFERROR(CONCATENATE(INDEX('Data Dictionary'!$E$8:$E$39,MATCH(LEFT(R7, SEARCH("_raw",R7,1)-1),'Data Dictionary'!$L$8:$L$39,0))," (Raw)"),""))</f>
        <v>INFORM Socio-economic Vulnerability Index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c r="W6" s="246"/>
      <c r="X6" s="246"/>
      <c r="Y6" s="246"/>
      <c r="Z6" s="246"/>
      <c r="AA6" s="99"/>
      <c r="AB6" s="99"/>
      <c r="AC6" s="99"/>
      <c r="AD6" s="35"/>
      <c r="AE6" s="35"/>
      <c r="AF6" s="35" t="str">
        <f>IFERROR(INDEX('Data Dictionary'!$E$8:$E$39,MATCH(AF7,'Data Dictionary'!$K$8:$K$39,0)),IFERROR(CONCATENATE(INDEX('Data Dictionary'!$E$8:$E$39,MATCH(LEFT(AF7, SEARCH("_raw",AF7,1)-1),'Data Dictionary'!$L$8:$L$39,0))," (Raw)"),""))</f>
        <v/>
      </c>
      <c r="AG6" s="35" t="str">
        <f>IFERROR(INDEX('Data Dictionary'!$E$8:$E$39,MATCH(AG7,'Data Dictionary'!$K$8:$K$39,0)),IFERROR(CONCATENATE(INDEX('Data Dictionary'!$E$8:$E$39,MATCH(LEFT(AG7, SEARCH("_raw",AG7,1)-1),'Data Dictionary'!$L$8:$L$39,0))," (Raw)"),""))</f>
        <v/>
      </c>
      <c r="AH6" s="35" t="str">
        <f>IFERROR(INDEX('Data Dictionary'!$E$8:$E$39,MATCH(AH7,'Data Dictionary'!$K$8:$K$39,0)),IFERROR(CONCATENATE(INDEX('Data Dictionary'!$E$8:$E$39,MATCH(LEFT(AH7, SEARCH("_raw",AH7,1)-1),'Data Dictionary'!$L$8:$L$39,0))," (Raw)"),""))</f>
        <v/>
      </c>
      <c r="AI6" s="35" t="str">
        <f>IFERROR(INDEX('Data Dictionary'!$E$8:$E$39,MATCH(AI7,'Data Dictionary'!$K$8:$K$39,0)),IFERROR(CONCATENATE(INDEX('Data Dictionary'!$E$8:$E$39,MATCH(LEFT(AI7, SEARCH("_raw",AI7,1)-1),'Data Dictionary'!$L$8:$L$39,0))," (Raw)"),""))</f>
        <v/>
      </c>
      <c r="AJ6" s="35" t="str">
        <f>IFERROR(INDEX('Data Dictionary'!$E$8:$E$39,MATCH(AJ7,'Data Dictionary'!$K$8:$K$39,0)),IFERROR(CONCATENATE(INDEX('Data Dictionary'!$E$8:$E$39,MATCH(LEFT(AJ7, SEARCH("_raw",AJ7,1)-1),'Data Dictionary'!$L$8:$L$39,0))," (Raw)"),""))</f>
        <v/>
      </c>
      <c r="AK6" s="35" t="str">
        <f>IFERROR(INDEX('Data Dictionary'!$E$8:$E$39,MATCH(AK7,'Data Dictionary'!$K$8:$K$39,0)),IFERROR(CONCATENATE(INDEX('Data Dictionary'!$E$8:$E$39,MATCH(LEFT(AK7, SEARCH("_raw",AK7,1)-1),'Data Dictionary'!$L$8:$L$39,0))," (Raw)"),""))</f>
        <v/>
      </c>
      <c r="AL6" s="35"/>
      <c r="AM6" s="35"/>
      <c r="AN6" s="35"/>
      <c r="AO6" s="35"/>
      <c r="AP6" s="35"/>
      <c r="AQ6" s="35"/>
    </row>
    <row r="7" spans="1:43" s="94" customFormat="1" ht="29" x14ac:dyDescent="0.2">
      <c r="A7" s="198"/>
      <c r="B7" s="188"/>
      <c r="C7" s="188"/>
      <c r="D7" s="218"/>
      <c r="E7" s="218"/>
      <c r="F7" s="102"/>
      <c r="G7" s="189"/>
      <c r="H7" s="189"/>
      <c r="I7" s="189"/>
      <c r="J7" s="243" t="s">
        <v>614</v>
      </c>
      <c r="K7" s="243" t="s">
        <v>615</v>
      </c>
      <c r="L7" s="244" t="s">
        <v>2</v>
      </c>
      <c r="M7" s="247" t="s">
        <v>391</v>
      </c>
      <c r="N7" s="247" t="s">
        <v>478</v>
      </c>
      <c r="O7" s="247" t="s">
        <v>439</v>
      </c>
      <c r="P7" s="247" t="s">
        <v>440</v>
      </c>
      <c r="Q7" s="247" t="s">
        <v>638</v>
      </c>
      <c r="R7" s="247" t="s">
        <v>479</v>
      </c>
      <c r="S7" s="247" t="s">
        <v>537</v>
      </c>
      <c r="T7" s="247" t="s">
        <v>481</v>
      </c>
      <c r="U7" s="247" t="s">
        <v>505</v>
      </c>
      <c r="V7" s="247" t="s">
        <v>480</v>
      </c>
      <c r="W7" s="247" t="s">
        <v>507</v>
      </c>
      <c r="X7" s="247" t="s">
        <v>639</v>
      </c>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t="e"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#N/A</v>
      </c>
      <c r="J8" s="242" t="s">
        <v>409</v>
      </c>
      <c r="K8" s="242">
        <v>45218</v>
      </c>
      <c r="L8" s="91" t="s">
        <v>694</v>
      </c>
      <c r="M8" s="192" t="s">
        <v>409</v>
      </c>
      <c r="N8" s="192" t="s">
        <v>409</v>
      </c>
      <c r="O8" s="192" t="s">
        <v>409</v>
      </c>
      <c r="P8" s="192" t="s">
        <v>409</v>
      </c>
      <c r="Q8" s="192" t="s">
        <v>409</v>
      </c>
      <c r="R8" s="192" t="s">
        <v>409</v>
      </c>
      <c r="S8" s="192" t="s">
        <v>409</v>
      </c>
      <c r="T8" s="192" t="s">
        <v>409</v>
      </c>
      <c r="U8" s="192" t="s">
        <v>409</v>
      </c>
      <c r="V8" s="192" t="s">
        <v>409</v>
      </c>
      <c r="W8" s="192" t="s">
        <v>409</v>
      </c>
      <c r="X8" s="192" t="s">
        <v>409</v>
      </c>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t="e"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#N/A</v>
      </c>
      <c r="J9" s="242">
        <v>45188</v>
      </c>
      <c r="K9" s="242">
        <v>45201</v>
      </c>
      <c r="L9" s="91" t="s">
        <v>7</v>
      </c>
      <c r="M9" s="192">
        <v>10</v>
      </c>
      <c r="N9" s="192" t="s">
        <v>409</v>
      </c>
      <c r="O9" s="192" t="s">
        <v>409</v>
      </c>
      <c r="P9" s="192" t="s">
        <v>409</v>
      </c>
      <c r="Q9" s="192" t="s">
        <v>409</v>
      </c>
      <c r="R9" s="192">
        <v>8.3000000000000007</v>
      </c>
      <c r="S9" s="192" t="s">
        <v>409</v>
      </c>
      <c r="T9" s="192" t="s">
        <v>409</v>
      </c>
      <c r="U9" s="192" t="s">
        <v>409</v>
      </c>
      <c r="V9" s="192" t="s">
        <v>409</v>
      </c>
      <c r="W9" s="192" t="s">
        <v>409</v>
      </c>
      <c r="X9" s="192" t="s">
        <v>409</v>
      </c>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7.6488093347203918</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8.2857142857142794</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7.0608618909024301</v>
      </c>
      <c r="J10" s="242">
        <v>45163</v>
      </c>
      <c r="K10" s="242">
        <v>45294</v>
      </c>
      <c r="L10" s="91" t="s">
        <v>9</v>
      </c>
      <c r="M10" s="192">
        <v>8.2857142857142794</v>
      </c>
      <c r="N10" s="192" t="s">
        <v>409</v>
      </c>
      <c r="O10" s="192">
        <v>0</v>
      </c>
      <c r="P10" s="192">
        <v>7.0608618909024301</v>
      </c>
      <c r="Q10" s="192" t="s">
        <v>409</v>
      </c>
      <c r="R10" s="192">
        <v>5.8</v>
      </c>
      <c r="S10" s="192" t="s">
        <v>409</v>
      </c>
      <c r="T10" s="192" t="s">
        <v>409</v>
      </c>
      <c r="U10" s="192" t="s">
        <v>539</v>
      </c>
      <c r="V10" s="192">
        <v>-0.70036697185152297</v>
      </c>
      <c r="W10" s="192">
        <v>0.353043094545122</v>
      </c>
      <c r="X10" s="192" t="s">
        <v>409</v>
      </c>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3.4285714285714199</v>
      </c>
      <c r="I11" s="191" t="e"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#N/A</v>
      </c>
      <c r="J11" s="242">
        <v>45188</v>
      </c>
      <c r="K11" s="242">
        <v>45218</v>
      </c>
      <c r="L11" s="91" t="s">
        <v>11</v>
      </c>
      <c r="M11" s="192">
        <v>3.4285714285714199</v>
      </c>
      <c r="N11" s="192" t="s">
        <v>409</v>
      </c>
      <c r="O11" s="192" t="s">
        <v>409</v>
      </c>
      <c r="P11" s="192" t="s">
        <v>409</v>
      </c>
      <c r="Q11" s="192" t="s">
        <v>409</v>
      </c>
      <c r="R11" s="192">
        <v>2.4</v>
      </c>
      <c r="S11" s="192" t="s">
        <v>409</v>
      </c>
      <c r="T11" s="192" t="s">
        <v>409</v>
      </c>
      <c r="U11" s="192" t="s">
        <v>409</v>
      </c>
      <c r="V11" s="192" t="s">
        <v>409</v>
      </c>
      <c r="W11" s="192" t="s">
        <v>409</v>
      </c>
      <c r="X11" s="192" t="s">
        <v>409</v>
      </c>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t="e"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#N/A</v>
      </c>
      <c r="J12" s="242" t="s">
        <v>409</v>
      </c>
      <c r="K12" s="242">
        <v>45218</v>
      </c>
      <c r="L12" s="91" t="s">
        <v>695</v>
      </c>
      <c r="M12" s="192" t="s">
        <v>409</v>
      </c>
      <c r="N12" s="192" t="s">
        <v>409</v>
      </c>
      <c r="O12" s="192" t="s">
        <v>409</v>
      </c>
      <c r="P12" s="192" t="s">
        <v>409</v>
      </c>
      <c r="Q12" s="192" t="s">
        <v>409</v>
      </c>
      <c r="R12" s="192" t="s">
        <v>409</v>
      </c>
      <c r="S12" s="192" t="s">
        <v>409</v>
      </c>
      <c r="T12" s="192" t="s">
        <v>409</v>
      </c>
      <c r="U12" s="192" t="s">
        <v>409</v>
      </c>
      <c r="V12" s="192" t="s">
        <v>409</v>
      </c>
      <c r="W12" s="192" t="s">
        <v>409</v>
      </c>
      <c r="X12" s="192" t="s">
        <v>409</v>
      </c>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0.14285714285714199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45163</v>
      </c>
      <c r="K13" s="242">
        <v>45014</v>
      </c>
      <c r="L13" s="91" t="s">
        <v>13</v>
      </c>
      <c r="M13" s="192">
        <v>0.14285714285714199</v>
      </c>
      <c r="N13" s="192" t="s">
        <v>409</v>
      </c>
      <c r="O13" s="192" t="s">
        <v>409</v>
      </c>
      <c r="P13" s="192" t="s">
        <v>409</v>
      </c>
      <c r="Q13" s="192" t="s">
        <v>409</v>
      </c>
      <c r="R13" s="192">
        <v>0.1</v>
      </c>
      <c r="S13" s="192" t="s">
        <v>409</v>
      </c>
      <c r="T13" s="192" t="s">
        <v>409</v>
      </c>
      <c r="U13" s="192" t="s">
        <v>409</v>
      </c>
      <c r="V13" s="192" t="s">
        <v>409</v>
      </c>
      <c r="W13" s="192" t="s">
        <v>409</v>
      </c>
      <c r="X13" s="192" t="s">
        <v>409</v>
      </c>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3.3169747895006778</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2.1428571428571401</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5.13441681861877</v>
      </c>
      <c r="J14" s="242">
        <v>45188</v>
      </c>
      <c r="K14" s="242">
        <v>45294</v>
      </c>
      <c r="L14" s="91" t="s">
        <v>15</v>
      </c>
      <c r="M14" s="192">
        <v>2.1428571428571401</v>
      </c>
      <c r="N14" s="192" t="s">
        <v>409</v>
      </c>
      <c r="O14" s="192">
        <v>0</v>
      </c>
      <c r="P14" s="192">
        <v>5.13441681861877</v>
      </c>
      <c r="Q14" s="192" t="s">
        <v>409</v>
      </c>
      <c r="R14" s="192">
        <v>1.5</v>
      </c>
      <c r="S14" s="192" t="s">
        <v>409</v>
      </c>
      <c r="T14" s="192" t="s">
        <v>409</v>
      </c>
      <c r="U14" s="192" t="s">
        <v>539</v>
      </c>
      <c r="V14" s="192">
        <v>-0.287020277785492</v>
      </c>
      <c r="W14" s="192">
        <v>0.256720840930939</v>
      </c>
      <c r="X14" s="192" t="s">
        <v>409</v>
      </c>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2.5714285714285698</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0</v>
      </c>
      <c r="J15" s="242">
        <v>45188</v>
      </c>
      <c r="K15" s="242">
        <v>45294</v>
      </c>
      <c r="L15" s="91" t="s">
        <v>17</v>
      </c>
      <c r="M15" s="192">
        <v>2.5714285714285698</v>
      </c>
      <c r="N15" s="192" t="s">
        <v>409</v>
      </c>
      <c r="O15" s="192" t="s">
        <v>409</v>
      </c>
      <c r="P15" s="192">
        <v>0</v>
      </c>
      <c r="Q15" s="192" t="s">
        <v>409</v>
      </c>
      <c r="R15" s="192">
        <v>1.8</v>
      </c>
      <c r="S15" s="192" t="s">
        <v>409</v>
      </c>
      <c r="T15" s="192" t="s">
        <v>409</v>
      </c>
      <c r="U15" s="192" t="s">
        <v>409</v>
      </c>
      <c r="V15" s="192">
        <v>-0.21322168790307</v>
      </c>
      <c r="W15" s="192">
        <v>-2.3876448182011799E-2</v>
      </c>
      <c r="X15" s="192" t="s">
        <v>409</v>
      </c>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t="s">
        <v>409</v>
      </c>
      <c r="L16" s="239" t="s">
        <v>696</v>
      </c>
      <c r="M16" s="192" t="s">
        <v>409</v>
      </c>
      <c r="N16" s="192" t="s">
        <v>409</v>
      </c>
      <c r="O16" s="192" t="s">
        <v>409</v>
      </c>
      <c r="P16" s="192" t="s">
        <v>409</v>
      </c>
      <c r="Q16" s="192" t="s">
        <v>409</v>
      </c>
      <c r="R16" s="192" t="s">
        <v>409</v>
      </c>
      <c r="S16" s="192" t="s">
        <v>409</v>
      </c>
      <c r="T16" s="192" t="s">
        <v>409</v>
      </c>
      <c r="U16" s="192" t="s">
        <v>409</v>
      </c>
      <c r="V16" s="192" t="s">
        <v>409</v>
      </c>
      <c r="W16" s="192" t="s">
        <v>409</v>
      </c>
      <c r="X16" s="192" t="s">
        <v>409</v>
      </c>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3.4285714285714199</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45188</v>
      </c>
      <c r="K17" s="242">
        <v>45014</v>
      </c>
      <c r="L17" s="91" t="s">
        <v>19</v>
      </c>
      <c r="M17" s="192">
        <v>3.4285714285714199</v>
      </c>
      <c r="N17" s="192" t="s">
        <v>409</v>
      </c>
      <c r="O17" s="192" t="s">
        <v>409</v>
      </c>
      <c r="P17" s="192" t="s">
        <v>409</v>
      </c>
      <c r="Q17" s="192" t="s">
        <v>409</v>
      </c>
      <c r="R17" s="192">
        <v>2.4</v>
      </c>
      <c r="S17" s="192" t="s">
        <v>409</v>
      </c>
      <c r="T17" s="192" t="s">
        <v>409</v>
      </c>
      <c r="U17" s="192" t="s">
        <v>409</v>
      </c>
      <c r="V17" s="192" t="s">
        <v>409</v>
      </c>
      <c r="W17" s="192" t="s">
        <v>409</v>
      </c>
      <c r="X17" s="192" t="s">
        <v>409</v>
      </c>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0.57142857142857095</v>
      </c>
      <c r="I18" s="191" t="e"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#N/A</v>
      </c>
      <c r="J18" s="242">
        <v>45163</v>
      </c>
      <c r="K18" s="242">
        <v>45218</v>
      </c>
      <c r="L18" s="91" t="s">
        <v>21</v>
      </c>
      <c r="M18" s="192">
        <v>0.57142857142857095</v>
      </c>
      <c r="N18" s="192" t="s">
        <v>409</v>
      </c>
      <c r="O18" s="192" t="s">
        <v>409</v>
      </c>
      <c r="P18" s="192" t="s">
        <v>409</v>
      </c>
      <c r="Q18" s="192" t="s">
        <v>409</v>
      </c>
      <c r="R18" s="192">
        <v>0.4</v>
      </c>
      <c r="S18" s="192" t="s">
        <v>409</v>
      </c>
      <c r="T18" s="192" t="s">
        <v>409</v>
      </c>
      <c r="U18" s="192" t="s">
        <v>409</v>
      </c>
      <c r="V18" s="192" t="s">
        <v>409</v>
      </c>
      <c r="W18" s="192" t="s">
        <v>409</v>
      </c>
      <c r="X18" s="192" t="s">
        <v>409</v>
      </c>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t="e"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#N/A</v>
      </c>
      <c r="J19" s="242">
        <v>44753</v>
      </c>
      <c r="K19" s="242">
        <v>45218</v>
      </c>
      <c r="L19" s="91" t="s">
        <v>23</v>
      </c>
      <c r="M19" s="192">
        <v>0.42857142857142799</v>
      </c>
      <c r="N19" s="192" t="s">
        <v>409</v>
      </c>
      <c r="O19" s="192" t="s">
        <v>409</v>
      </c>
      <c r="P19" s="192" t="s">
        <v>409</v>
      </c>
      <c r="Q19" s="192" t="s">
        <v>409</v>
      </c>
      <c r="R19" s="192">
        <v>0.3</v>
      </c>
      <c r="S19" s="192" t="s">
        <v>409</v>
      </c>
      <c r="T19" s="192" t="s">
        <v>409</v>
      </c>
      <c r="U19" s="192" t="s">
        <v>409</v>
      </c>
      <c r="V19" s="192" t="s">
        <v>409</v>
      </c>
      <c r="W19" s="192" t="s">
        <v>409</v>
      </c>
      <c r="X19" s="192" t="s">
        <v>409</v>
      </c>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5.1961524227066267</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3.8571428571428501</v>
      </c>
      <c r="I20" s="191"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7</v>
      </c>
      <c r="J20" s="242">
        <v>45188</v>
      </c>
      <c r="K20" s="242">
        <v>45259</v>
      </c>
      <c r="L20" s="91" t="s">
        <v>25</v>
      </c>
      <c r="M20" s="192">
        <v>3.8571428571428501</v>
      </c>
      <c r="N20" s="192" t="s">
        <v>409</v>
      </c>
      <c r="O20" s="192">
        <v>0</v>
      </c>
      <c r="P20" s="192" t="s">
        <v>409</v>
      </c>
      <c r="Q20" s="192">
        <v>7</v>
      </c>
      <c r="R20" s="192">
        <v>2.7</v>
      </c>
      <c r="S20" s="192" t="s">
        <v>409</v>
      </c>
      <c r="T20" s="192" t="s">
        <v>409</v>
      </c>
      <c r="U20" s="192" t="s">
        <v>539</v>
      </c>
      <c r="V20" s="192" t="s">
        <v>409</v>
      </c>
      <c r="W20" s="192" t="s">
        <v>409</v>
      </c>
      <c r="X20" s="192" t="s">
        <v>885</v>
      </c>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5.6341695024180005</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3.1743865981977102</v>
      </c>
      <c r="J21" s="242">
        <v>45188</v>
      </c>
      <c r="K21" s="242">
        <v>45294</v>
      </c>
      <c r="L21" s="91" t="s">
        <v>27</v>
      </c>
      <c r="M21" s="192">
        <v>10</v>
      </c>
      <c r="N21" s="192" t="s">
        <v>409</v>
      </c>
      <c r="O21" s="192" t="s">
        <v>409</v>
      </c>
      <c r="P21" s="192">
        <v>3.1743865981977102</v>
      </c>
      <c r="Q21" s="192" t="s">
        <v>409</v>
      </c>
      <c r="R21" s="192">
        <v>7.2</v>
      </c>
      <c r="S21" s="192" t="s">
        <v>409</v>
      </c>
      <c r="T21" s="192" t="s">
        <v>409</v>
      </c>
      <c r="U21" s="192" t="s">
        <v>409</v>
      </c>
      <c r="V21" s="192">
        <v>0.15871932990988599</v>
      </c>
      <c r="W21" s="192">
        <v>-0.152473077734328</v>
      </c>
      <c r="X21" s="192" t="s">
        <v>409</v>
      </c>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0.28571428571428598</v>
      </c>
      <c r="I22" s="191" t="e"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#N/A</v>
      </c>
      <c r="J22" s="242">
        <v>45188</v>
      </c>
      <c r="K22" s="242">
        <v>45218</v>
      </c>
      <c r="L22" s="91" t="s">
        <v>29</v>
      </c>
      <c r="M22" s="192">
        <v>0.28571428571428598</v>
      </c>
      <c r="N22" s="192" t="s">
        <v>409</v>
      </c>
      <c r="O22" s="192" t="s">
        <v>409</v>
      </c>
      <c r="P22" s="192" t="s">
        <v>409</v>
      </c>
      <c r="Q22" s="192" t="s">
        <v>409</v>
      </c>
      <c r="R22" s="192">
        <v>0.2</v>
      </c>
      <c r="S22" s="192" t="s">
        <v>409</v>
      </c>
      <c r="T22" s="192" t="s">
        <v>409</v>
      </c>
      <c r="U22" s="192" t="s">
        <v>409</v>
      </c>
      <c r="V22" s="192" t="s">
        <v>409</v>
      </c>
      <c r="W22" s="192" t="s">
        <v>409</v>
      </c>
      <c r="X22" s="192" t="s">
        <v>409</v>
      </c>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9</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45188</v>
      </c>
      <c r="K23" s="242">
        <v>45294</v>
      </c>
      <c r="L23" s="91" t="s">
        <v>31</v>
      </c>
      <c r="M23" s="192">
        <v>9</v>
      </c>
      <c r="N23" s="192" t="s">
        <v>409</v>
      </c>
      <c r="O23" s="192" t="s">
        <v>409</v>
      </c>
      <c r="P23" s="192">
        <v>0</v>
      </c>
      <c r="Q23" s="192" t="s">
        <v>409</v>
      </c>
      <c r="R23" s="192">
        <v>6.3</v>
      </c>
      <c r="S23" s="192" t="s">
        <v>409</v>
      </c>
      <c r="T23" s="192" t="s">
        <v>409</v>
      </c>
      <c r="U23" s="192" t="s">
        <v>409</v>
      </c>
      <c r="V23" s="192">
        <v>-1.58177185058593</v>
      </c>
      <c r="W23" s="192">
        <v>-0.50508117675782005</v>
      </c>
      <c r="X23" s="192" t="s">
        <v>409</v>
      </c>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10</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10</v>
      </c>
      <c r="J24" s="242">
        <v>45188</v>
      </c>
      <c r="K24" s="242">
        <v>45294</v>
      </c>
      <c r="L24" s="91" t="s">
        <v>33</v>
      </c>
      <c r="M24" s="192">
        <v>10</v>
      </c>
      <c r="N24" s="192" t="s">
        <v>409</v>
      </c>
      <c r="O24" s="192" t="s">
        <v>409</v>
      </c>
      <c r="P24" s="192">
        <v>10</v>
      </c>
      <c r="Q24" s="192" t="s">
        <v>409</v>
      </c>
      <c r="R24" s="192">
        <v>7.5</v>
      </c>
      <c r="S24" s="192" t="s">
        <v>409</v>
      </c>
      <c r="T24" s="192" t="s">
        <v>409</v>
      </c>
      <c r="U24" s="192" t="s">
        <v>409</v>
      </c>
      <c r="V24" s="192">
        <v>4.6602153778076199</v>
      </c>
      <c r="W24" s="192">
        <v>-1.3081474304199201</v>
      </c>
      <c r="X24" s="192" t="s">
        <v>409</v>
      </c>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6.5714285714285703</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0</v>
      </c>
      <c r="J25" s="242">
        <v>45163</v>
      </c>
      <c r="K25" s="242">
        <v>45294</v>
      </c>
      <c r="L25" s="91" t="s">
        <v>35</v>
      </c>
      <c r="M25" s="192">
        <v>6.5714285714285703</v>
      </c>
      <c r="N25" s="192" t="s">
        <v>409</v>
      </c>
      <c r="O25" s="192">
        <v>0</v>
      </c>
      <c r="P25" s="192">
        <v>0</v>
      </c>
      <c r="Q25" s="192" t="s">
        <v>409</v>
      </c>
      <c r="R25" s="192">
        <v>4.5999999999999996</v>
      </c>
      <c r="S25" s="192" t="s">
        <v>409</v>
      </c>
      <c r="T25" s="192" t="s">
        <v>409</v>
      </c>
      <c r="U25" s="192" t="s">
        <v>539</v>
      </c>
      <c r="V25" s="192" t="s">
        <v>409</v>
      </c>
      <c r="W25" s="192">
        <v>-9.9999999999997903E-3</v>
      </c>
      <c r="X25" s="192" t="s">
        <v>409</v>
      </c>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2.8571428571428501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0</v>
      </c>
      <c r="J26" s="242">
        <v>45163</v>
      </c>
      <c r="K26" s="242">
        <v>45201</v>
      </c>
      <c r="L26" s="91" t="s">
        <v>37</v>
      </c>
      <c r="M26" s="192">
        <v>2.8571428571428501</v>
      </c>
      <c r="N26" s="192" t="s">
        <v>409</v>
      </c>
      <c r="O26" s="192">
        <v>0</v>
      </c>
      <c r="P26" s="192">
        <v>0</v>
      </c>
      <c r="Q26" s="192" t="s">
        <v>409</v>
      </c>
      <c r="R26" s="192">
        <v>2</v>
      </c>
      <c r="S26" s="192" t="s">
        <v>409</v>
      </c>
      <c r="T26" s="192" t="s">
        <v>409</v>
      </c>
      <c r="U26" s="192" t="s">
        <v>539</v>
      </c>
      <c r="V26" s="192">
        <v>-3.1556896964999998E-2</v>
      </c>
      <c r="W26" s="192">
        <v>0</v>
      </c>
      <c r="X26" s="192" t="s">
        <v>409</v>
      </c>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1.28571428571428</v>
      </c>
      <c r="I27" s="191" t="e"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#N/A</v>
      </c>
      <c r="J27" s="242">
        <v>45163</v>
      </c>
      <c r="K27" s="242">
        <v>45218</v>
      </c>
      <c r="L27" s="91" t="s">
        <v>39</v>
      </c>
      <c r="M27" s="192">
        <v>1.28571428571428</v>
      </c>
      <c r="N27" s="192" t="s">
        <v>409</v>
      </c>
      <c r="O27" s="192" t="s">
        <v>409</v>
      </c>
      <c r="P27" s="192" t="s">
        <v>409</v>
      </c>
      <c r="Q27" s="192" t="s">
        <v>409</v>
      </c>
      <c r="R27" s="192">
        <v>0.9</v>
      </c>
      <c r="S27" s="192" t="s">
        <v>409</v>
      </c>
      <c r="T27" s="192" t="s">
        <v>409</v>
      </c>
      <c r="U27" s="192" t="s">
        <v>409</v>
      </c>
      <c r="V27" s="192" t="s">
        <v>409</v>
      </c>
      <c r="W27" s="192" t="s">
        <v>409</v>
      </c>
      <c r="X27" s="192" t="s">
        <v>409</v>
      </c>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2.8571428571428501</v>
      </c>
      <c r="I28" s="191" t="e"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#N/A</v>
      </c>
      <c r="J28" s="242">
        <v>45188</v>
      </c>
      <c r="K28" s="242">
        <v>45218</v>
      </c>
      <c r="L28" s="91" t="s">
        <v>40</v>
      </c>
      <c r="M28" s="192">
        <v>2.8571428571428501</v>
      </c>
      <c r="N28" s="192" t="s">
        <v>409</v>
      </c>
      <c r="O28" s="192" t="s">
        <v>409</v>
      </c>
      <c r="P28" s="192" t="s">
        <v>409</v>
      </c>
      <c r="Q28" s="192" t="s">
        <v>409</v>
      </c>
      <c r="R28" s="192">
        <v>2</v>
      </c>
      <c r="S28" s="192" t="s">
        <v>409</v>
      </c>
      <c r="T28" s="192" t="s">
        <v>409</v>
      </c>
      <c r="U28" s="192" t="s">
        <v>409</v>
      </c>
      <c r="V28" s="192" t="s">
        <v>409</v>
      </c>
      <c r="W28" s="192" t="s">
        <v>409</v>
      </c>
      <c r="X28" s="192" t="s">
        <v>409</v>
      </c>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4.2857142857142803</v>
      </c>
      <c r="I29" s="191" t="e"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#N/A</v>
      </c>
      <c r="J29" s="242">
        <v>45188</v>
      </c>
      <c r="K29" s="242">
        <v>45218</v>
      </c>
      <c r="L29" s="91" t="s">
        <v>42</v>
      </c>
      <c r="M29" s="192">
        <v>4.2857142857142803</v>
      </c>
      <c r="N29" s="192" t="s">
        <v>409</v>
      </c>
      <c r="O29" s="192" t="s">
        <v>409</v>
      </c>
      <c r="P29" s="192" t="s">
        <v>409</v>
      </c>
      <c r="Q29" s="192" t="s">
        <v>409</v>
      </c>
      <c r="R29" s="192">
        <v>3</v>
      </c>
      <c r="S29" s="192" t="s">
        <v>409</v>
      </c>
      <c r="T29" s="192" t="s">
        <v>409</v>
      </c>
      <c r="U29" s="192" t="s">
        <v>409</v>
      </c>
      <c r="V29" s="192" t="s">
        <v>409</v>
      </c>
      <c r="W29" s="192" t="s">
        <v>409</v>
      </c>
      <c r="X29" s="192" t="s">
        <v>409</v>
      </c>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1.8571428571428501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0</v>
      </c>
      <c r="J30" s="242">
        <v>45188</v>
      </c>
      <c r="K30" s="242">
        <v>45203</v>
      </c>
      <c r="L30" s="91" t="s">
        <v>44</v>
      </c>
      <c r="M30" s="192">
        <v>1.8571428571428501</v>
      </c>
      <c r="N30" s="192" t="s">
        <v>409</v>
      </c>
      <c r="O30" s="192">
        <v>0</v>
      </c>
      <c r="P30" s="192">
        <v>0</v>
      </c>
      <c r="Q30" s="192" t="s">
        <v>409</v>
      </c>
      <c r="R30" s="192">
        <v>1.3</v>
      </c>
      <c r="S30" s="192" t="s">
        <v>409</v>
      </c>
      <c r="T30" s="192" t="s">
        <v>409</v>
      </c>
      <c r="U30" s="192" t="s">
        <v>539</v>
      </c>
      <c r="V30" s="192">
        <v>0</v>
      </c>
      <c r="W30" s="192">
        <v>0</v>
      </c>
      <c r="X30" s="192" t="s">
        <v>409</v>
      </c>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6.4285714285714199</v>
      </c>
      <c r="I31" s="191" t="e"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#N/A</v>
      </c>
      <c r="J31" s="242">
        <v>45188</v>
      </c>
      <c r="K31" s="242">
        <v>45218</v>
      </c>
      <c r="L31" s="91" t="s">
        <v>46</v>
      </c>
      <c r="M31" s="192">
        <v>6.4285714285714199</v>
      </c>
      <c r="N31" s="192" t="s">
        <v>409</v>
      </c>
      <c r="O31" s="192" t="s">
        <v>409</v>
      </c>
      <c r="P31" s="192" t="s">
        <v>409</v>
      </c>
      <c r="Q31" s="192" t="s">
        <v>409</v>
      </c>
      <c r="R31" s="192">
        <v>4.5</v>
      </c>
      <c r="S31" s="192" t="s">
        <v>409</v>
      </c>
      <c r="T31" s="192" t="s">
        <v>409</v>
      </c>
      <c r="U31" s="192" t="s">
        <v>409</v>
      </c>
      <c r="V31" s="192" t="s">
        <v>409</v>
      </c>
      <c r="W31" s="192" t="s">
        <v>409</v>
      </c>
      <c r="X31" s="192" t="s">
        <v>409</v>
      </c>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v>45014</v>
      </c>
      <c r="L32" s="91" t="s">
        <v>697</v>
      </c>
      <c r="M32" s="192" t="s">
        <v>409</v>
      </c>
      <c r="N32" s="192" t="s">
        <v>409</v>
      </c>
      <c r="O32" s="192" t="s">
        <v>409</v>
      </c>
      <c r="P32" s="192" t="s">
        <v>409</v>
      </c>
      <c r="Q32" s="192" t="s">
        <v>409</v>
      </c>
      <c r="R32" s="192" t="s">
        <v>409</v>
      </c>
      <c r="S32" s="192" t="s">
        <v>409</v>
      </c>
      <c r="T32" s="192" t="s">
        <v>409</v>
      </c>
      <c r="U32" s="192" t="s">
        <v>409</v>
      </c>
      <c r="V32" s="192" t="s">
        <v>409</v>
      </c>
      <c r="W32" s="192" t="s">
        <v>409</v>
      </c>
      <c r="X32" s="192" t="s">
        <v>409</v>
      </c>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7.5592894601845417</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5.71428571428571</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10</v>
      </c>
      <c r="J33" s="242">
        <v>45188</v>
      </c>
      <c r="K33" s="242">
        <v>45294</v>
      </c>
      <c r="L33" s="91" t="s">
        <v>48</v>
      </c>
      <c r="M33" s="192">
        <v>5.71428571428571</v>
      </c>
      <c r="N33" s="192" t="s">
        <v>409</v>
      </c>
      <c r="O33" s="192" t="s">
        <v>409</v>
      </c>
      <c r="P33" s="192">
        <v>10</v>
      </c>
      <c r="Q33" s="192" t="s">
        <v>409</v>
      </c>
      <c r="R33" s="192">
        <v>4</v>
      </c>
      <c r="S33" s="192" t="s">
        <v>409</v>
      </c>
      <c r="T33" s="192" t="s">
        <v>409</v>
      </c>
      <c r="U33" s="192" t="s">
        <v>409</v>
      </c>
      <c r="V33" s="192">
        <v>1.01707019750977</v>
      </c>
      <c r="W33" s="192">
        <v>0.108479976654052</v>
      </c>
      <c r="X33" s="192" t="s">
        <v>409</v>
      </c>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5.8309518948452963</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4.8571428571428497</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7</v>
      </c>
      <c r="J34" s="242">
        <v>45188</v>
      </c>
      <c r="K34" s="242">
        <v>44753</v>
      </c>
      <c r="L34" s="91" t="s">
        <v>50</v>
      </c>
      <c r="M34" s="192">
        <v>4.8571428571428497</v>
      </c>
      <c r="N34" s="192" t="s">
        <v>409</v>
      </c>
      <c r="O34" s="192">
        <v>7</v>
      </c>
      <c r="P34" s="192">
        <v>0</v>
      </c>
      <c r="Q34" s="192" t="s">
        <v>409</v>
      </c>
      <c r="R34" s="192">
        <v>3.4</v>
      </c>
      <c r="S34" s="192" t="s">
        <v>409</v>
      </c>
      <c r="T34" s="192" t="s">
        <v>409</v>
      </c>
      <c r="U34" s="192" t="s">
        <v>540</v>
      </c>
      <c r="V34" s="192">
        <v>-2.3145600000000002</v>
      </c>
      <c r="W34" s="192">
        <v>-1.8</v>
      </c>
      <c r="X34" s="192" t="s">
        <v>409</v>
      </c>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3.4285714285714199</v>
      </c>
      <c r="I35" s="191" t="e"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#N/A</v>
      </c>
      <c r="J35" s="242">
        <v>45163</v>
      </c>
      <c r="K35" s="242">
        <v>45218</v>
      </c>
      <c r="L35" s="91" t="s">
        <v>52</v>
      </c>
      <c r="M35" s="192">
        <v>3.4285714285714199</v>
      </c>
      <c r="N35" s="192" t="s">
        <v>409</v>
      </c>
      <c r="O35" s="192" t="s">
        <v>409</v>
      </c>
      <c r="P35" s="192" t="s">
        <v>409</v>
      </c>
      <c r="Q35" s="192" t="s">
        <v>409</v>
      </c>
      <c r="R35" s="192">
        <v>2.4</v>
      </c>
      <c r="S35" s="192" t="s">
        <v>409</v>
      </c>
      <c r="T35" s="192" t="s">
        <v>409</v>
      </c>
      <c r="U35" s="192" t="s">
        <v>409</v>
      </c>
      <c r="V35" s="192" t="s">
        <v>409</v>
      </c>
      <c r="W35" s="192" t="s">
        <v>409</v>
      </c>
      <c r="X35" s="192" t="s">
        <v>409</v>
      </c>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2.2857142857142798</v>
      </c>
      <c r="I36" s="191" t="e"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#N/A</v>
      </c>
      <c r="J36" s="242">
        <v>45163</v>
      </c>
      <c r="K36" s="242">
        <v>45218</v>
      </c>
      <c r="L36" s="91" t="s">
        <v>54</v>
      </c>
      <c r="M36" s="192">
        <v>2.2857142857142798</v>
      </c>
      <c r="N36" s="192" t="s">
        <v>409</v>
      </c>
      <c r="O36" s="192" t="s">
        <v>409</v>
      </c>
      <c r="P36" s="192" t="s">
        <v>409</v>
      </c>
      <c r="Q36" s="192" t="s">
        <v>409</v>
      </c>
      <c r="R36" s="192">
        <v>1.6</v>
      </c>
      <c r="S36" s="192" t="s">
        <v>409</v>
      </c>
      <c r="T36" s="192" t="s">
        <v>409</v>
      </c>
      <c r="U36" s="192" t="s">
        <v>409</v>
      </c>
      <c r="V36" s="192" t="s">
        <v>409</v>
      </c>
      <c r="W36" s="192" t="s">
        <v>409</v>
      </c>
      <c r="X36" s="192" t="s">
        <v>409</v>
      </c>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8</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0</v>
      </c>
      <c r="J37" s="242">
        <v>45188</v>
      </c>
      <c r="K37" s="242">
        <v>45294</v>
      </c>
      <c r="L37" s="91" t="s">
        <v>56</v>
      </c>
      <c r="M37" s="192">
        <v>8</v>
      </c>
      <c r="N37" s="192" t="s">
        <v>409</v>
      </c>
      <c r="O37" s="192" t="s">
        <v>409</v>
      </c>
      <c r="P37" s="192">
        <v>0</v>
      </c>
      <c r="Q37" s="192" t="s">
        <v>409</v>
      </c>
      <c r="R37" s="192">
        <v>5.6</v>
      </c>
      <c r="S37" s="192" t="s">
        <v>409</v>
      </c>
      <c r="T37" s="192" t="s">
        <v>409</v>
      </c>
      <c r="U37" s="192" t="s">
        <v>409</v>
      </c>
      <c r="V37" s="192" t="s">
        <v>409</v>
      </c>
      <c r="W37" s="192">
        <v>-1.5388000000000001E-3</v>
      </c>
      <c r="X37" s="192" t="s">
        <v>409</v>
      </c>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6.71428571428571</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45163</v>
      </c>
      <c r="K38" s="242">
        <v>45294</v>
      </c>
      <c r="L38" s="91" t="s">
        <v>58</v>
      </c>
      <c r="M38" s="192">
        <v>6.71428571428571</v>
      </c>
      <c r="N38" s="192" t="s">
        <v>409</v>
      </c>
      <c r="O38" s="192" t="s">
        <v>409</v>
      </c>
      <c r="P38" s="192">
        <v>0</v>
      </c>
      <c r="Q38" s="192" t="s">
        <v>409</v>
      </c>
      <c r="R38" s="192">
        <v>4.7</v>
      </c>
      <c r="S38" s="192" t="s">
        <v>409</v>
      </c>
      <c r="T38" s="192" t="s">
        <v>409</v>
      </c>
      <c r="U38" s="192" t="s">
        <v>409</v>
      </c>
      <c r="V38" s="192">
        <v>-0.45987391265815197</v>
      </c>
      <c r="W38" s="192">
        <v>-0.221608118354469</v>
      </c>
      <c r="X38" s="192" t="s">
        <v>409</v>
      </c>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10</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10</v>
      </c>
      <c r="J39" s="242">
        <v>45188</v>
      </c>
      <c r="K39" s="242">
        <v>45294</v>
      </c>
      <c r="L39" s="91" t="s">
        <v>60</v>
      </c>
      <c r="M39" s="192">
        <v>10</v>
      </c>
      <c r="N39" s="192" t="s">
        <v>409</v>
      </c>
      <c r="O39" s="192" t="s">
        <v>409</v>
      </c>
      <c r="P39" s="192">
        <v>10</v>
      </c>
      <c r="Q39" s="192" t="s">
        <v>409</v>
      </c>
      <c r="R39" s="192">
        <v>8.9</v>
      </c>
      <c r="S39" s="192" t="s">
        <v>409</v>
      </c>
      <c r="T39" s="192" t="s">
        <v>409</v>
      </c>
      <c r="U39" s="192" t="s">
        <v>409</v>
      </c>
      <c r="V39" s="192">
        <v>0.42767901232329603</v>
      </c>
      <c r="W39" s="192">
        <v>0.57281044592063801</v>
      </c>
      <c r="X39" s="192" t="s">
        <v>409</v>
      </c>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t="e"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#N/A</v>
      </c>
      <c r="J40" s="242">
        <v>44753</v>
      </c>
      <c r="K40" s="242">
        <v>45218</v>
      </c>
      <c r="L40" s="91" t="s">
        <v>62</v>
      </c>
      <c r="M40" s="192">
        <v>0.57142857142857095</v>
      </c>
      <c r="N40" s="192" t="s">
        <v>409</v>
      </c>
      <c r="O40" s="192" t="s">
        <v>409</v>
      </c>
      <c r="P40" s="192" t="s">
        <v>409</v>
      </c>
      <c r="Q40" s="192" t="s">
        <v>409</v>
      </c>
      <c r="R40" s="192">
        <v>0.4</v>
      </c>
      <c r="S40" s="192" t="s">
        <v>409</v>
      </c>
      <c r="T40" s="192" t="s">
        <v>409</v>
      </c>
      <c r="U40" s="192" t="s">
        <v>409</v>
      </c>
      <c r="V40" s="192" t="s">
        <v>409</v>
      </c>
      <c r="W40" s="192" t="s">
        <v>409</v>
      </c>
      <c r="X40" s="192" t="s">
        <v>409</v>
      </c>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0.57142857142857095</v>
      </c>
      <c r="I41" s="191" t="e"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#N/A</v>
      </c>
      <c r="J41" s="242">
        <v>45188</v>
      </c>
      <c r="K41" s="242">
        <v>45218</v>
      </c>
      <c r="L41" s="91" t="s">
        <v>64</v>
      </c>
      <c r="M41" s="192">
        <v>0.57142857142857095</v>
      </c>
      <c r="N41" s="192" t="s">
        <v>409</v>
      </c>
      <c r="O41" s="192" t="s">
        <v>409</v>
      </c>
      <c r="P41" s="192" t="s">
        <v>409</v>
      </c>
      <c r="Q41" s="192" t="s">
        <v>409</v>
      </c>
      <c r="R41" s="192">
        <v>0.4</v>
      </c>
      <c r="S41" s="192" t="s">
        <v>409</v>
      </c>
      <c r="T41" s="192" t="s">
        <v>409</v>
      </c>
      <c r="U41" s="192" t="s">
        <v>409</v>
      </c>
      <c r="V41" s="192" t="s">
        <v>409</v>
      </c>
      <c r="W41" s="192" t="s">
        <v>409</v>
      </c>
      <c r="X41" s="192" t="s">
        <v>409</v>
      </c>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698</v>
      </c>
      <c r="M42" s="192" t="s">
        <v>409</v>
      </c>
      <c r="N42" s="192" t="s">
        <v>409</v>
      </c>
      <c r="O42" s="192" t="s">
        <v>409</v>
      </c>
      <c r="P42" s="192" t="s">
        <v>409</v>
      </c>
      <c r="Q42" s="192" t="s">
        <v>409</v>
      </c>
      <c r="R42" s="192" t="s">
        <v>409</v>
      </c>
      <c r="S42" s="192" t="s">
        <v>409</v>
      </c>
      <c r="T42" s="192" t="s">
        <v>409</v>
      </c>
      <c r="U42" s="192" t="s">
        <v>409</v>
      </c>
      <c r="V42" s="192" t="s">
        <v>409</v>
      </c>
      <c r="W42" s="192" t="s">
        <v>409</v>
      </c>
      <c r="X42" s="192" t="s">
        <v>409</v>
      </c>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1.5808628618575615</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1.2495636940002399</v>
      </c>
      <c r="J43" s="242">
        <v>45163</v>
      </c>
      <c r="K43" s="242">
        <v>45294</v>
      </c>
      <c r="L43" s="91" t="s">
        <v>66</v>
      </c>
      <c r="M43" s="192">
        <v>2</v>
      </c>
      <c r="N43" s="192" t="s">
        <v>409</v>
      </c>
      <c r="O43" s="192">
        <v>0</v>
      </c>
      <c r="P43" s="192">
        <v>1.2495636940002399</v>
      </c>
      <c r="Q43" s="192" t="s">
        <v>409</v>
      </c>
      <c r="R43" s="192">
        <v>1.4</v>
      </c>
      <c r="S43" s="192" t="s">
        <v>409</v>
      </c>
      <c r="T43" s="192" t="s">
        <v>409</v>
      </c>
      <c r="U43" s="192" t="s">
        <v>539</v>
      </c>
      <c r="V43" s="192" t="s">
        <v>409</v>
      </c>
      <c r="W43" s="192">
        <v>6.24781847000122E-2</v>
      </c>
      <c r="X43" s="192" t="s">
        <v>409</v>
      </c>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0</v>
      </c>
      <c r="J44" s="242">
        <v>44753</v>
      </c>
      <c r="K44" s="242">
        <v>45014</v>
      </c>
      <c r="L44" s="91" t="s">
        <v>68</v>
      </c>
      <c r="M44" s="192">
        <v>3.71428571428571</v>
      </c>
      <c r="N44" s="192" t="s">
        <v>409</v>
      </c>
      <c r="O44" s="192">
        <v>0</v>
      </c>
      <c r="P44" s="192">
        <v>0</v>
      </c>
      <c r="Q44" s="192" t="s">
        <v>409</v>
      </c>
      <c r="R44" s="192">
        <v>2.6</v>
      </c>
      <c r="S44" s="192" t="s">
        <v>409</v>
      </c>
      <c r="T44" s="192" t="s">
        <v>409</v>
      </c>
      <c r="U44" s="192" t="s">
        <v>539</v>
      </c>
      <c r="V44" s="192">
        <v>-1.8058890000000001E-2</v>
      </c>
      <c r="W44" s="192">
        <v>-9.8808300000000106E-3</v>
      </c>
      <c r="X44" s="192" t="s">
        <v>409</v>
      </c>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9.1025898983279916</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8.2857142857142794</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10</v>
      </c>
      <c r="J45" s="242">
        <v>45188</v>
      </c>
      <c r="K45" s="242">
        <v>45294</v>
      </c>
      <c r="L45" s="91" t="s">
        <v>69</v>
      </c>
      <c r="M45" s="192">
        <v>8.2857142857142794</v>
      </c>
      <c r="N45" s="192" t="s">
        <v>409</v>
      </c>
      <c r="O45" s="192" t="s">
        <v>409</v>
      </c>
      <c r="P45" s="192">
        <v>10</v>
      </c>
      <c r="Q45" s="192" t="s">
        <v>409</v>
      </c>
      <c r="R45" s="192">
        <v>5.8</v>
      </c>
      <c r="S45" s="192" t="s">
        <v>409</v>
      </c>
      <c r="T45" s="192" t="s">
        <v>409</v>
      </c>
      <c r="U45" s="192" t="s">
        <v>409</v>
      </c>
      <c r="V45" s="192">
        <v>0.62145900726318204</v>
      </c>
      <c r="W45" s="192">
        <v>0.76710605621338102</v>
      </c>
      <c r="X45" s="192" t="s">
        <v>409</v>
      </c>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8.4285714285714199</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45188</v>
      </c>
      <c r="K46" s="242">
        <v>45203</v>
      </c>
      <c r="L46" s="91" t="s">
        <v>71</v>
      </c>
      <c r="M46" s="192">
        <v>8.4285714285714199</v>
      </c>
      <c r="N46" s="192" t="s">
        <v>409</v>
      </c>
      <c r="O46" s="192" t="s">
        <v>409</v>
      </c>
      <c r="P46" s="192">
        <v>0</v>
      </c>
      <c r="Q46" s="192" t="s">
        <v>409</v>
      </c>
      <c r="R46" s="192">
        <v>5.9</v>
      </c>
      <c r="S46" s="192" t="s">
        <v>409</v>
      </c>
      <c r="T46" s="192" t="s">
        <v>409</v>
      </c>
      <c r="U46" s="192" t="s">
        <v>409</v>
      </c>
      <c r="V46" s="192">
        <v>-0.19804621178791801</v>
      </c>
      <c r="W46" s="192">
        <v>-0.237103505166921</v>
      </c>
      <c r="X46" s="192" t="s">
        <v>409</v>
      </c>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9.5714285714285694</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0</v>
      </c>
      <c r="J47" s="242">
        <v>45188</v>
      </c>
      <c r="K47" s="242">
        <v>45294</v>
      </c>
      <c r="L47" s="91" t="s">
        <v>72</v>
      </c>
      <c r="M47" s="192">
        <v>9.5714285714285694</v>
      </c>
      <c r="N47" s="192" t="s">
        <v>409</v>
      </c>
      <c r="O47" s="192" t="s">
        <v>409</v>
      </c>
      <c r="P47" s="192">
        <v>0</v>
      </c>
      <c r="Q47" s="192" t="s">
        <v>409</v>
      </c>
      <c r="R47" s="192">
        <v>6.7</v>
      </c>
      <c r="S47" s="192" t="s">
        <v>409</v>
      </c>
      <c r="T47" s="192" t="s">
        <v>409</v>
      </c>
      <c r="U47" s="192" t="s">
        <v>409</v>
      </c>
      <c r="V47" s="192">
        <v>-2.18000129710388</v>
      </c>
      <c r="W47" s="192">
        <v>-1.1823983951172099</v>
      </c>
      <c r="X47" s="192" t="s">
        <v>409</v>
      </c>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6.2281505467909586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7.8571428571428497</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4.9368911751717803</v>
      </c>
      <c r="J48" s="242">
        <v>45188</v>
      </c>
      <c r="K48" s="242">
        <v>45294</v>
      </c>
      <c r="L48" s="91" t="s">
        <v>73</v>
      </c>
      <c r="M48" s="192">
        <v>7.8571428571428497</v>
      </c>
      <c r="N48" s="192" t="s">
        <v>409</v>
      </c>
      <c r="O48" s="192" t="s">
        <v>409</v>
      </c>
      <c r="P48" s="192">
        <v>4.9368911751717803</v>
      </c>
      <c r="Q48" s="192" t="s">
        <v>409</v>
      </c>
      <c r="R48" s="192">
        <v>5.5</v>
      </c>
      <c r="S48" s="192" t="s">
        <v>409</v>
      </c>
      <c r="T48" s="192" t="s">
        <v>409</v>
      </c>
      <c r="U48" s="192" t="s">
        <v>409</v>
      </c>
      <c r="V48" s="192">
        <v>0.24684455875858899</v>
      </c>
      <c r="W48" s="192">
        <v>-0.280129882366211</v>
      </c>
      <c r="X48" s="192" t="s">
        <v>409</v>
      </c>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7.4642002729217882</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5.5714285714285703</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10</v>
      </c>
      <c r="J49" s="242">
        <v>45163</v>
      </c>
      <c r="K49" s="242">
        <v>44753</v>
      </c>
      <c r="L49" s="91" t="s">
        <v>75</v>
      </c>
      <c r="M49" s="192">
        <v>5.5714285714285703</v>
      </c>
      <c r="N49" s="192" t="s">
        <v>409</v>
      </c>
      <c r="O49" s="192">
        <v>10</v>
      </c>
      <c r="P49" s="192">
        <v>0</v>
      </c>
      <c r="Q49" s="192" t="s">
        <v>409</v>
      </c>
      <c r="R49" s="192">
        <v>3.9</v>
      </c>
      <c r="S49" s="192" t="s">
        <v>409</v>
      </c>
      <c r="T49" s="192" t="s">
        <v>409</v>
      </c>
      <c r="U49" s="192" t="s">
        <v>541</v>
      </c>
      <c r="V49" s="192">
        <v>-0.219969034545898</v>
      </c>
      <c r="W49" s="192">
        <v>-8.8302135467529297E-2</v>
      </c>
      <c r="X49" s="192" t="s">
        <v>409</v>
      </c>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10</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0</v>
      </c>
      <c r="J50" s="242">
        <v>45188</v>
      </c>
      <c r="K50" s="242">
        <v>45294</v>
      </c>
      <c r="L50" s="91" t="s">
        <v>77</v>
      </c>
      <c r="M50" s="192">
        <v>10</v>
      </c>
      <c r="N50" s="192" t="s">
        <v>409</v>
      </c>
      <c r="O50" s="192" t="s">
        <v>409</v>
      </c>
      <c r="P50" s="192">
        <v>0</v>
      </c>
      <c r="Q50" s="192" t="s">
        <v>409</v>
      </c>
      <c r="R50" s="192">
        <v>7</v>
      </c>
      <c r="S50" s="192" t="s">
        <v>409</v>
      </c>
      <c r="T50" s="192" t="s">
        <v>409</v>
      </c>
      <c r="U50" s="192" t="s">
        <v>409</v>
      </c>
      <c r="V50" s="192">
        <v>-0.135391032593947</v>
      </c>
      <c r="W50" s="192">
        <v>-9.7202777345017904E-3</v>
      </c>
      <c r="X50" s="192" t="s">
        <v>409</v>
      </c>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7.4285714285714199</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45188</v>
      </c>
      <c r="K51" s="242">
        <v>45294</v>
      </c>
      <c r="L51" s="91" t="s">
        <v>79</v>
      </c>
      <c r="M51" s="192">
        <v>7.4285714285714199</v>
      </c>
      <c r="N51" s="192" t="s">
        <v>409</v>
      </c>
      <c r="O51" s="192" t="s">
        <v>409</v>
      </c>
      <c r="P51" s="192">
        <v>0</v>
      </c>
      <c r="Q51" s="192" t="s">
        <v>409</v>
      </c>
      <c r="R51" s="192">
        <v>5.2</v>
      </c>
      <c r="S51" s="192" t="s">
        <v>409</v>
      </c>
      <c r="T51" s="192" t="s">
        <v>409</v>
      </c>
      <c r="U51" s="192" t="s">
        <v>409</v>
      </c>
      <c r="V51" s="192">
        <v>-0.37090158462524397</v>
      </c>
      <c r="W51" s="192">
        <v>-0.107153415679932</v>
      </c>
      <c r="X51" s="192" t="s">
        <v>409</v>
      </c>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5.4772255750516514</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2.9999999999999898</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10</v>
      </c>
      <c r="J52" s="242">
        <v>45188</v>
      </c>
      <c r="K52" s="242">
        <v>44753</v>
      </c>
      <c r="L52" s="91" t="s">
        <v>81</v>
      </c>
      <c r="M52" s="192">
        <v>2.9999999999999898</v>
      </c>
      <c r="N52" s="192" t="s">
        <v>409</v>
      </c>
      <c r="O52" s="192">
        <v>10</v>
      </c>
      <c r="P52" s="192">
        <v>0</v>
      </c>
      <c r="Q52" s="192" t="s">
        <v>409</v>
      </c>
      <c r="R52" s="192">
        <v>2.1</v>
      </c>
      <c r="S52" s="192" t="s">
        <v>409</v>
      </c>
      <c r="T52" s="192" t="s">
        <v>409</v>
      </c>
      <c r="U52" s="192" t="s">
        <v>541</v>
      </c>
      <c r="V52" s="192">
        <v>-0.35532049999999998</v>
      </c>
      <c r="W52" s="192">
        <v>-8.2028671607971004E-3</v>
      </c>
      <c r="X52" s="192" t="s">
        <v>409</v>
      </c>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3.2857142857142798</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45188</v>
      </c>
      <c r="K53" s="242">
        <v>45014</v>
      </c>
      <c r="L53" s="91" t="s">
        <v>83</v>
      </c>
      <c r="M53" s="192">
        <v>3.2857142857142798</v>
      </c>
      <c r="N53" s="192" t="s">
        <v>409</v>
      </c>
      <c r="O53" s="192" t="s">
        <v>409</v>
      </c>
      <c r="P53" s="192" t="s">
        <v>409</v>
      </c>
      <c r="Q53" s="192" t="s">
        <v>409</v>
      </c>
      <c r="R53" s="192">
        <v>2.2999999999999998</v>
      </c>
      <c r="S53" s="192" t="s">
        <v>409</v>
      </c>
      <c r="T53" s="192" t="s">
        <v>409</v>
      </c>
      <c r="U53" s="192" t="s">
        <v>409</v>
      </c>
      <c r="V53" s="192" t="s">
        <v>409</v>
      </c>
      <c r="W53" s="192" t="s">
        <v>409</v>
      </c>
      <c r="X53" s="192" t="s">
        <v>409</v>
      </c>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699</v>
      </c>
      <c r="M54" s="192" t="s">
        <v>409</v>
      </c>
      <c r="N54" s="192" t="s">
        <v>409</v>
      </c>
      <c r="O54" s="192" t="s">
        <v>409</v>
      </c>
      <c r="P54" s="192" t="s">
        <v>409</v>
      </c>
      <c r="Q54" s="192" t="s">
        <v>409</v>
      </c>
      <c r="R54" s="192" t="s">
        <v>409</v>
      </c>
      <c r="S54" s="192" t="s">
        <v>409</v>
      </c>
      <c r="T54" s="192" t="s">
        <v>409</v>
      </c>
      <c r="U54" s="192" t="s">
        <v>409</v>
      </c>
      <c r="V54" s="192" t="s">
        <v>409</v>
      </c>
      <c r="W54" s="192" t="s">
        <v>409</v>
      </c>
      <c r="X54" s="192" t="s">
        <v>409</v>
      </c>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v>45014</v>
      </c>
      <c r="L55" s="91" t="s">
        <v>700</v>
      </c>
      <c r="M55" s="192" t="s">
        <v>409</v>
      </c>
      <c r="N55" s="192" t="s">
        <v>409</v>
      </c>
      <c r="O55" s="192" t="s">
        <v>409</v>
      </c>
      <c r="P55" s="192" t="s">
        <v>409</v>
      </c>
      <c r="Q55" s="192" t="s">
        <v>409</v>
      </c>
      <c r="R55" s="192" t="s">
        <v>409</v>
      </c>
      <c r="S55" s="192" t="s">
        <v>409</v>
      </c>
      <c r="T55" s="192" t="s">
        <v>409</v>
      </c>
      <c r="U55" s="192" t="s">
        <v>409</v>
      </c>
      <c r="V55" s="192" t="s">
        <v>409</v>
      </c>
      <c r="W55" s="192" t="s">
        <v>409</v>
      </c>
      <c r="X55" s="192" t="s">
        <v>409</v>
      </c>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t="e"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#N/A</v>
      </c>
      <c r="J56" s="242">
        <v>44753</v>
      </c>
      <c r="K56" s="242">
        <v>45218</v>
      </c>
      <c r="L56" s="91" t="s">
        <v>85</v>
      </c>
      <c r="M56" s="192">
        <v>0.85714285714285499</v>
      </c>
      <c r="N56" s="192" t="s">
        <v>409</v>
      </c>
      <c r="O56" s="192" t="s">
        <v>409</v>
      </c>
      <c r="P56" s="192" t="s">
        <v>409</v>
      </c>
      <c r="Q56" s="192" t="s">
        <v>409</v>
      </c>
      <c r="R56" s="192">
        <v>0.6</v>
      </c>
      <c r="S56" s="192" t="s">
        <v>409</v>
      </c>
      <c r="T56" s="192" t="s">
        <v>409</v>
      </c>
      <c r="U56" s="192" t="s">
        <v>409</v>
      </c>
      <c r="V56" s="192" t="s">
        <v>409</v>
      </c>
      <c r="W56" s="192" t="s">
        <v>409</v>
      </c>
      <c r="X56" s="192" t="s">
        <v>409</v>
      </c>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0.57142857142857095</v>
      </c>
      <c r="I57" s="191" t="e"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#N/A</v>
      </c>
      <c r="J57" s="242">
        <v>45163</v>
      </c>
      <c r="K57" s="242">
        <v>45218</v>
      </c>
      <c r="L57" s="91" t="s">
        <v>87</v>
      </c>
      <c r="M57" s="192">
        <v>0.57142857142857095</v>
      </c>
      <c r="N57" s="192" t="s">
        <v>409</v>
      </c>
      <c r="O57" s="192" t="s">
        <v>409</v>
      </c>
      <c r="P57" s="192" t="s">
        <v>409</v>
      </c>
      <c r="Q57" s="192" t="s">
        <v>409</v>
      </c>
      <c r="R57" s="192">
        <v>0.4</v>
      </c>
      <c r="S57" s="192" t="s">
        <v>409</v>
      </c>
      <c r="T57" s="192" t="s">
        <v>409</v>
      </c>
      <c r="U57" s="192" t="s">
        <v>409</v>
      </c>
      <c r="V57" s="192" t="s">
        <v>409</v>
      </c>
      <c r="W57" s="192" t="s">
        <v>409</v>
      </c>
      <c r="X57" s="192" t="s">
        <v>409</v>
      </c>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t="e"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#N/A</v>
      </c>
      <c r="J58" s="242">
        <v>44753</v>
      </c>
      <c r="K58" s="242">
        <v>45218</v>
      </c>
      <c r="L58" s="91" t="s">
        <v>89</v>
      </c>
      <c r="M58" s="192">
        <v>0.57142857142857095</v>
      </c>
      <c r="N58" s="192" t="s">
        <v>409</v>
      </c>
      <c r="O58" s="192" t="s">
        <v>409</v>
      </c>
      <c r="P58" s="192" t="s">
        <v>409</v>
      </c>
      <c r="Q58" s="192" t="s">
        <v>409</v>
      </c>
      <c r="R58" s="192">
        <v>0.4</v>
      </c>
      <c r="S58" s="192" t="s">
        <v>409</v>
      </c>
      <c r="T58" s="192" t="s">
        <v>409</v>
      </c>
      <c r="U58" s="192" t="s">
        <v>409</v>
      </c>
      <c r="V58" s="192" t="s">
        <v>409</v>
      </c>
      <c r="W58" s="192" t="s">
        <v>409</v>
      </c>
      <c r="X58" s="192" t="s">
        <v>409</v>
      </c>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8.71428571428571</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45188</v>
      </c>
      <c r="K59" s="242">
        <v>45294</v>
      </c>
      <c r="L59" s="91" t="s">
        <v>91</v>
      </c>
      <c r="M59" s="192">
        <v>8.71428571428571</v>
      </c>
      <c r="N59" s="192" t="s">
        <v>409</v>
      </c>
      <c r="O59" s="192" t="s">
        <v>409</v>
      </c>
      <c r="P59" s="192">
        <v>0</v>
      </c>
      <c r="Q59" s="192" t="s">
        <v>409</v>
      </c>
      <c r="R59" s="192">
        <v>6.1</v>
      </c>
      <c r="S59" s="192" t="s">
        <v>409</v>
      </c>
      <c r="T59" s="192" t="s">
        <v>409</v>
      </c>
      <c r="U59" s="192" t="s">
        <v>409</v>
      </c>
      <c r="V59" s="192">
        <v>-0.411242686232271</v>
      </c>
      <c r="W59" s="192">
        <v>-0.80065437280612906</v>
      </c>
      <c r="X59" s="192" t="s">
        <v>409</v>
      </c>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7</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45188</v>
      </c>
      <c r="K60" s="242">
        <v>45014</v>
      </c>
      <c r="L60" s="91" t="s">
        <v>93</v>
      </c>
      <c r="M60" s="192">
        <v>7</v>
      </c>
      <c r="N60" s="192" t="s">
        <v>409</v>
      </c>
      <c r="O60" s="192" t="s">
        <v>409</v>
      </c>
      <c r="P60" s="192" t="s">
        <v>409</v>
      </c>
      <c r="Q60" s="192" t="s">
        <v>409</v>
      </c>
      <c r="R60" s="192">
        <v>4.9000000000000004</v>
      </c>
      <c r="S60" s="192" t="s">
        <v>409</v>
      </c>
      <c r="T60" s="192" t="s">
        <v>409</v>
      </c>
      <c r="U60" s="192" t="s">
        <v>409</v>
      </c>
      <c r="V60" s="192" t="s">
        <v>409</v>
      </c>
      <c r="W60" s="192" t="s">
        <v>409</v>
      </c>
      <c r="X60" s="192" t="s">
        <v>409</v>
      </c>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0.14285714285714199</v>
      </c>
      <c r="I61" s="191" t="e"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#N/A</v>
      </c>
      <c r="J61" s="242">
        <v>45188</v>
      </c>
      <c r="K61" s="242">
        <v>45218</v>
      </c>
      <c r="L61" s="91" t="s">
        <v>95</v>
      </c>
      <c r="M61" s="192">
        <v>0.14285714285714199</v>
      </c>
      <c r="N61" s="192" t="s">
        <v>409</v>
      </c>
      <c r="O61" s="192" t="s">
        <v>409</v>
      </c>
      <c r="P61" s="192" t="s">
        <v>409</v>
      </c>
      <c r="Q61" s="192" t="s">
        <v>409</v>
      </c>
      <c r="R61" s="192">
        <v>0.1</v>
      </c>
      <c r="S61" s="192" t="s">
        <v>409</v>
      </c>
      <c r="T61" s="192" t="s">
        <v>409</v>
      </c>
      <c r="U61" s="192" t="s">
        <v>409</v>
      </c>
      <c r="V61" s="192" t="s">
        <v>409</v>
      </c>
      <c r="W61" s="192" t="s">
        <v>409</v>
      </c>
      <c r="X61" s="192" t="s">
        <v>409</v>
      </c>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4.4285714285714199</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0</v>
      </c>
      <c r="J62" s="242">
        <v>45188</v>
      </c>
      <c r="K62" s="242">
        <v>45294</v>
      </c>
      <c r="L62" s="91" t="s">
        <v>97</v>
      </c>
      <c r="M62" s="192">
        <v>4.4285714285714199</v>
      </c>
      <c r="N62" s="192" t="s">
        <v>409</v>
      </c>
      <c r="O62" s="192" t="s">
        <v>409</v>
      </c>
      <c r="P62" s="192">
        <v>0</v>
      </c>
      <c r="Q62" s="192" t="s">
        <v>409</v>
      </c>
      <c r="R62" s="192">
        <v>3.1</v>
      </c>
      <c r="S62" s="192" t="s">
        <v>409</v>
      </c>
      <c r="T62" s="192" t="s">
        <v>409</v>
      </c>
      <c r="U62" s="192" t="s">
        <v>409</v>
      </c>
      <c r="V62" s="192">
        <v>-9.6552935234069798E-2</v>
      </c>
      <c r="W62" s="192">
        <v>-2.8395354747772199E-2</v>
      </c>
      <c r="X62" s="192" t="s">
        <v>409</v>
      </c>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3.4285714285714199</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45188</v>
      </c>
      <c r="K63" s="242">
        <v>45014</v>
      </c>
      <c r="L63" s="91" t="s">
        <v>99</v>
      </c>
      <c r="M63" s="192">
        <v>3.4285714285714199</v>
      </c>
      <c r="N63" s="192" t="s">
        <v>409</v>
      </c>
      <c r="O63" s="192" t="s">
        <v>409</v>
      </c>
      <c r="P63" s="192" t="s">
        <v>409</v>
      </c>
      <c r="Q63" s="192" t="s">
        <v>409</v>
      </c>
      <c r="R63" s="192">
        <v>2.4</v>
      </c>
      <c r="S63" s="192" t="s">
        <v>409</v>
      </c>
      <c r="T63" s="192" t="s">
        <v>409</v>
      </c>
      <c r="U63" s="192" t="s">
        <v>409</v>
      </c>
      <c r="V63" s="192" t="s">
        <v>409</v>
      </c>
      <c r="W63" s="192" t="s">
        <v>409</v>
      </c>
      <c r="X63" s="192" t="s">
        <v>409</v>
      </c>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4.0105964196070758</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4.4285714285714199</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3.63207049957277</v>
      </c>
      <c r="J64" s="242">
        <v>45188</v>
      </c>
      <c r="K64" s="242">
        <v>45294</v>
      </c>
      <c r="L64" s="91" t="s">
        <v>101</v>
      </c>
      <c r="M64" s="192">
        <v>4.4285714285714199</v>
      </c>
      <c r="N64" s="192" t="s">
        <v>409</v>
      </c>
      <c r="O64" s="192">
        <v>0</v>
      </c>
      <c r="P64" s="192">
        <v>3.63207049957277</v>
      </c>
      <c r="Q64" s="192" t="s">
        <v>409</v>
      </c>
      <c r="R64" s="192">
        <v>3.1</v>
      </c>
      <c r="S64" s="192" t="s">
        <v>409</v>
      </c>
      <c r="T64" s="192" t="s">
        <v>409</v>
      </c>
      <c r="U64" s="192" t="s">
        <v>539</v>
      </c>
      <c r="V64" s="192">
        <v>-0.40238800000000002</v>
      </c>
      <c r="W64" s="192">
        <v>0.18160352497863799</v>
      </c>
      <c r="X64" s="192" t="s">
        <v>409</v>
      </c>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7.0710678118654755</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5</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10</v>
      </c>
      <c r="J65" s="242">
        <v>45188</v>
      </c>
      <c r="K65" s="242">
        <v>45294</v>
      </c>
      <c r="L65" s="91" t="s">
        <v>102</v>
      </c>
      <c r="M65" s="192">
        <v>5</v>
      </c>
      <c r="N65" s="192" t="s">
        <v>409</v>
      </c>
      <c r="O65" s="192">
        <v>0</v>
      </c>
      <c r="P65" s="192">
        <v>10</v>
      </c>
      <c r="Q65" s="192" t="s">
        <v>409</v>
      </c>
      <c r="R65" s="192">
        <v>3.5</v>
      </c>
      <c r="S65" s="192" t="s">
        <v>409</v>
      </c>
      <c r="T65" s="192" t="s">
        <v>409</v>
      </c>
      <c r="U65" s="192" t="s">
        <v>539</v>
      </c>
      <c r="V65" s="192">
        <v>-2.34756209506699E-2</v>
      </c>
      <c r="W65" s="192">
        <v>0.69825314352471601</v>
      </c>
      <c r="X65" s="192" t="s">
        <v>409</v>
      </c>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8.1428571428571406</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45188</v>
      </c>
      <c r="K66" s="242">
        <v>45014</v>
      </c>
      <c r="L66" s="91" t="s">
        <v>104</v>
      </c>
      <c r="M66" s="192">
        <v>8.1428571428571406</v>
      </c>
      <c r="N66" s="192" t="s">
        <v>409</v>
      </c>
      <c r="O66" s="192" t="s">
        <v>409</v>
      </c>
      <c r="P66" s="192" t="s">
        <v>409</v>
      </c>
      <c r="Q66" s="192" t="s">
        <v>409</v>
      </c>
      <c r="R66" s="192">
        <v>5.7</v>
      </c>
      <c r="S66" s="192" t="s">
        <v>409</v>
      </c>
      <c r="T66" s="192" t="s">
        <v>409</v>
      </c>
      <c r="U66" s="192" t="s">
        <v>409</v>
      </c>
      <c r="V66" s="192" t="s">
        <v>409</v>
      </c>
      <c r="W66" s="192" t="s">
        <v>409</v>
      </c>
      <c r="X66" s="192" t="s">
        <v>409</v>
      </c>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0.71428571428571297</v>
      </c>
      <c r="I67" s="191" t="e"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#N/A</v>
      </c>
      <c r="J67" s="242">
        <v>45188</v>
      </c>
      <c r="K67" s="242">
        <v>45218</v>
      </c>
      <c r="L67" s="91" t="s">
        <v>106</v>
      </c>
      <c r="M67" s="192">
        <v>0.71428571428571297</v>
      </c>
      <c r="N67" s="192" t="s">
        <v>409</v>
      </c>
      <c r="O67" s="192" t="s">
        <v>409</v>
      </c>
      <c r="P67" s="192" t="s">
        <v>409</v>
      </c>
      <c r="Q67" s="192" t="s">
        <v>409</v>
      </c>
      <c r="R67" s="192">
        <v>0.5</v>
      </c>
      <c r="S67" s="192" t="s">
        <v>409</v>
      </c>
      <c r="T67" s="192" t="s">
        <v>409</v>
      </c>
      <c r="U67" s="192" t="s">
        <v>409</v>
      </c>
      <c r="V67" s="192" t="s">
        <v>409</v>
      </c>
      <c r="W67" s="192" t="s">
        <v>409</v>
      </c>
      <c r="X67" s="192" t="s">
        <v>409</v>
      </c>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t="e"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#N/A</v>
      </c>
      <c r="J68" s="242">
        <v>44753</v>
      </c>
      <c r="K68" s="242">
        <v>45218</v>
      </c>
      <c r="L68" s="91" t="s">
        <v>108</v>
      </c>
      <c r="M68" s="192">
        <v>0.71428571428571297</v>
      </c>
      <c r="N68" s="192" t="s">
        <v>409</v>
      </c>
      <c r="O68" s="192" t="s">
        <v>409</v>
      </c>
      <c r="P68" s="192" t="s">
        <v>409</v>
      </c>
      <c r="Q68" s="192" t="s">
        <v>409</v>
      </c>
      <c r="R68" s="192">
        <v>0.5</v>
      </c>
      <c r="S68" s="192" t="s">
        <v>409</v>
      </c>
      <c r="T68" s="192" t="s">
        <v>409</v>
      </c>
      <c r="U68" s="192" t="s">
        <v>409</v>
      </c>
      <c r="V68" s="192" t="s">
        <v>409</v>
      </c>
      <c r="W68" s="192" t="s">
        <v>409</v>
      </c>
      <c r="X68" s="192" t="s">
        <v>409</v>
      </c>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8.71428571428571</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45188</v>
      </c>
      <c r="K69" s="242">
        <v>45294</v>
      </c>
      <c r="L69" s="91" t="s">
        <v>110</v>
      </c>
      <c r="M69" s="192">
        <v>8.71428571428571</v>
      </c>
      <c r="N69" s="192" t="s">
        <v>409</v>
      </c>
      <c r="O69" s="192" t="s">
        <v>409</v>
      </c>
      <c r="P69" s="192">
        <v>0</v>
      </c>
      <c r="Q69" s="192" t="s">
        <v>409</v>
      </c>
      <c r="R69" s="192">
        <v>6.1</v>
      </c>
      <c r="S69" s="192" t="s">
        <v>409</v>
      </c>
      <c r="T69" s="192" t="s">
        <v>409</v>
      </c>
      <c r="U69" s="192" t="s">
        <v>409</v>
      </c>
      <c r="V69" s="192">
        <v>-0.284083077343393</v>
      </c>
      <c r="W69" s="192">
        <v>-0.239595216341979</v>
      </c>
      <c r="X69" s="192" t="s">
        <v>409</v>
      </c>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t="e"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#N/A</v>
      </c>
      <c r="J70" s="242">
        <v>44753</v>
      </c>
      <c r="K70" s="242">
        <v>45218</v>
      </c>
      <c r="L70" s="91" t="s">
        <v>112</v>
      </c>
      <c r="M70" s="192">
        <v>0.28571428571428598</v>
      </c>
      <c r="N70" s="192" t="s">
        <v>409</v>
      </c>
      <c r="O70" s="192" t="s">
        <v>409</v>
      </c>
      <c r="P70" s="192" t="s">
        <v>409</v>
      </c>
      <c r="Q70" s="192" t="s">
        <v>409</v>
      </c>
      <c r="R70" s="192">
        <v>0.2</v>
      </c>
      <c r="S70" s="192" t="s">
        <v>409</v>
      </c>
      <c r="T70" s="192" t="s">
        <v>409</v>
      </c>
      <c r="U70" s="192" t="s">
        <v>409</v>
      </c>
      <c r="V70" s="192" t="s">
        <v>409</v>
      </c>
      <c r="W70" s="192" t="s">
        <v>409</v>
      </c>
      <c r="X70" s="192" t="s">
        <v>409</v>
      </c>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6</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45188</v>
      </c>
      <c r="K71" s="242">
        <v>45294</v>
      </c>
      <c r="L71" s="91" t="s">
        <v>114</v>
      </c>
      <c r="M71" s="192">
        <v>6</v>
      </c>
      <c r="N71" s="192" t="s">
        <v>409</v>
      </c>
      <c r="O71" s="192" t="s">
        <v>409</v>
      </c>
      <c r="P71" s="192">
        <v>0</v>
      </c>
      <c r="Q71" s="192" t="s">
        <v>409</v>
      </c>
      <c r="R71" s="192">
        <v>4.2</v>
      </c>
      <c r="S71" s="192" t="s">
        <v>409</v>
      </c>
      <c r="T71" s="192" t="s">
        <v>409</v>
      </c>
      <c r="U71" s="192" t="s">
        <v>409</v>
      </c>
      <c r="V71" s="192">
        <v>-1.8447533779229099</v>
      </c>
      <c r="W71" s="192">
        <v>-0.52505205268979105</v>
      </c>
      <c r="X71" s="192" t="s">
        <v>409</v>
      </c>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t="e"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#N/A</v>
      </c>
      <c r="J72" s="242">
        <v>44753</v>
      </c>
      <c r="K72" s="242">
        <v>45218</v>
      </c>
      <c r="L72" s="91" t="s">
        <v>116</v>
      </c>
      <c r="M72" s="192">
        <v>0.57142857142857095</v>
      </c>
      <c r="N72" s="192" t="s">
        <v>409</v>
      </c>
      <c r="O72" s="192" t="s">
        <v>409</v>
      </c>
      <c r="P72" s="192" t="s">
        <v>409</v>
      </c>
      <c r="Q72" s="192" t="s">
        <v>409</v>
      </c>
      <c r="R72" s="192">
        <v>0.4</v>
      </c>
      <c r="S72" s="192" t="s">
        <v>409</v>
      </c>
      <c r="T72" s="192" t="s">
        <v>409</v>
      </c>
      <c r="U72" s="192" t="s">
        <v>409</v>
      </c>
      <c r="V72" s="192" t="s">
        <v>409</v>
      </c>
      <c r="W72" s="192" t="s">
        <v>409</v>
      </c>
      <c r="X72" s="192" t="s">
        <v>409</v>
      </c>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v>45014</v>
      </c>
      <c r="L73" s="91" t="s">
        <v>701</v>
      </c>
      <c r="M73" s="192" t="s">
        <v>409</v>
      </c>
      <c r="N73" s="192" t="s">
        <v>409</v>
      </c>
      <c r="O73" s="192" t="s">
        <v>409</v>
      </c>
      <c r="P73" s="192" t="s">
        <v>409</v>
      </c>
      <c r="Q73" s="192" t="s">
        <v>409</v>
      </c>
      <c r="R73" s="192" t="s">
        <v>409</v>
      </c>
      <c r="S73" s="192" t="s">
        <v>409</v>
      </c>
      <c r="T73" s="192" t="s">
        <v>409</v>
      </c>
      <c r="U73" s="192" t="s">
        <v>409</v>
      </c>
      <c r="V73" s="192" t="s">
        <v>409</v>
      </c>
      <c r="W73" s="192" t="s">
        <v>409</v>
      </c>
      <c r="X73" s="192" t="s">
        <v>409</v>
      </c>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7.5714285714285703</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45163</v>
      </c>
      <c r="K74" s="242">
        <v>45014</v>
      </c>
      <c r="L74" s="91" t="s">
        <v>117</v>
      </c>
      <c r="M74" s="192">
        <v>7.5714285714285703</v>
      </c>
      <c r="N74" s="192" t="s">
        <v>409</v>
      </c>
      <c r="O74" s="192" t="s">
        <v>409</v>
      </c>
      <c r="P74" s="192" t="s">
        <v>409</v>
      </c>
      <c r="Q74" s="192" t="s">
        <v>409</v>
      </c>
      <c r="R74" s="192">
        <v>5.3</v>
      </c>
      <c r="S74" s="192" t="s">
        <v>409</v>
      </c>
      <c r="T74" s="192" t="s">
        <v>409</v>
      </c>
      <c r="U74" s="192" t="s">
        <v>409</v>
      </c>
      <c r="V74" s="192" t="s">
        <v>409</v>
      </c>
      <c r="W74" s="192" t="s">
        <v>409</v>
      </c>
      <c r="X74" s="192" t="s">
        <v>409</v>
      </c>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4.9038186507061576</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4.0079062265022598</v>
      </c>
      <c r="J75" s="242">
        <v>45163</v>
      </c>
      <c r="K75" s="242">
        <v>45294</v>
      </c>
      <c r="L75" s="91" t="s">
        <v>119</v>
      </c>
      <c r="M75" s="192">
        <v>6</v>
      </c>
      <c r="N75" s="192" t="s">
        <v>409</v>
      </c>
      <c r="O75" s="192" t="s">
        <v>409</v>
      </c>
      <c r="P75" s="192">
        <v>4.0079062265022598</v>
      </c>
      <c r="Q75" s="192" t="s">
        <v>409</v>
      </c>
      <c r="R75" s="192">
        <v>4.2</v>
      </c>
      <c r="S75" s="192" t="s">
        <v>409</v>
      </c>
      <c r="T75" s="192" t="s">
        <v>409</v>
      </c>
      <c r="U75" s="192" t="s">
        <v>409</v>
      </c>
      <c r="V75" s="192">
        <v>5.0459969222734997E-2</v>
      </c>
      <c r="W75" s="192">
        <v>0.20039531132511301</v>
      </c>
      <c r="X75" s="192" t="s">
        <v>409</v>
      </c>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0.57142857142857095</v>
      </c>
      <c r="I76" s="191" t="e"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#N/A</v>
      </c>
      <c r="J76" s="242">
        <v>45188</v>
      </c>
      <c r="K76" s="242">
        <v>45218</v>
      </c>
      <c r="L76" s="91" t="s">
        <v>121</v>
      </c>
      <c r="M76" s="192">
        <v>0.57142857142857095</v>
      </c>
      <c r="N76" s="192" t="s">
        <v>409</v>
      </c>
      <c r="O76" s="192" t="s">
        <v>409</v>
      </c>
      <c r="P76" s="192" t="s">
        <v>409</v>
      </c>
      <c r="Q76" s="192" t="s">
        <v>409</v>
      </c>
      <c r="R76" s="192">
        <v>0.4</v>
      </c>
      <c r="S76" s="192" t="s">
        <v>409</v>
      </c>
      <c r="T76" s="192" t="s">
        <v>409</v>
      </c>
      <c r="U76" s="192" t="s">
        <v>409</v>
      </c>
      <c r="V76" s="192" t="s">
        <v>409</v>
      </c>
      <c r="W76" s="192" t="s">
        <v>409</v>
      </c>
      <c r="X76" s="192" t="s">
        <v>409</v>
      </c>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6.4365030434678889</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4.1428571428571397</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10</v>
      </c>
      <c r="J77" s="242">
        <v>45188</v>
      </c>
      <c r="K77" s="242">
        <v>44753</v>
      </c>
      <c r="L77" s="91" t="s">
        <v>123</v>
      </c>
      <c r="M77" s="192">
        <v>4.1428571428571397</v>
      </c>
      <c r="N77" s="192" t="s">
        <v>409</v>
      </c>
      <c r="O77" s="192">
        <v>10</v>
      </c>
      <c r="P77" s="192">
        <v>0</v>
      </c>
      <c r="Q77" s="192" t="s">
        <v>409</v>
      </c>
      <c r="R77" s="192">
        <v>2.9</v>
      </c>
      <c r="S77" s="192" t="s">
        <v>409</v>
      </c>
      <c r="T77" s="192" t="s">
        <v>409</v>
      </c>
      <c r="U77" s="192" t="s">
        <v>541</v>
      </c>
      <c r="V77" s="192">
        <v>-1.5180932378404099</v>
      </c>
      <c r="W77" s="192">
        <v>-0.63645196492815004</v>
      </c>
      <c r="X77" s="192" t="s">
        <v>409</v>
      </c>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8.6189160737133417</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7.4285714285714199</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10</v>
      </c>
      <c r="J78" s="242">
        <v>45163</v>
      </c>
      <c r="K78" s="242">
        <v>45294</v>
      </c>
      <c r="L78" s="91" t="s">
        <v>125</v>
      </c>
      <c r="M78" s="192">
        <v>7.4285714285714199</v>
      </c>
      <c r="N78" s="192" t="s">
        <v>409</v>
      </c>
      <c r="O78" s="192">
        <v>0</v>
      </c>
      <c r="P78" s="192">
        <v>10</v>
      </c>
      <c r="Q78" s="192" t="s">
        <v>409</v>
      </c>
      <c r="R78" s="192">
        <v>5.2</v>
      </c>
      <c r="S78" s="192" t="s">
        <v>409</v>
      </c>
      <c r="T78" s="192" t="s">
        <v>409</v>
      </c>
      <c r="U78" s="192" t="s">
        <v>539</v>
      </c>
      <c r="V78" s="192">
        <v>2.2048606698251798</v>
      </c>
      <c r="W78" s="192">
        <v>3.7599359079902701</v>
      </c>
      <c r="X78" s="192" t="s">
        <v>409</v>
      </c>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v>45014</v>
      </c>
      <c r="L79" s="91" t="s">
        <v>702</v>
      </c>
      <c r="M79" s="192" t="s">
        <v>409</v>
      </c>
      <c r="N79" s="192" t="s">
        <v>409</v>
      </c>
      <c r="O79" s="192" t="s">
        <v>409</v>
      </c>
      <c r="P79" s="192" t="s">
        <v>409</v>
      </c>
      <c r="Q79" s="192" t="s">
        <v>409</v>
      </c>
      <c r="R79" s="192" t="s">
        <v>409</v>
      </c>
      <c r="S79" s="192" t="s">
        <v>409</v>
      </c>
      <c r="T79" s="192" t="s">
        <v>409</v>
      </c>
      <c r="U79" s="192" t="s">
        <v>409</v>
      </c>
      <c r="V79" s="192" t="s">
        <v>409</v>
      </c>
      <c r="W79" s="192" t="s">
        <v>409</v>
      </c>
      <c r="X79" s="192" t="s">
        <v>409</v>
      </c>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5.9314893544172547</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8.8571428571428505</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3.9722251892089799</v>
      </c>
      <c r="J80" s="242">
        <v>45188</v>
      </c>
      <c r="K80" s="242">
        <v>45294</v>
      </c>
      <c r="L80" s="91" t="s">
        <v>127</v>
      </c>
      <c r="M80" s="192">
        <v>8.8571428571428505</v>
      </c>
      <c r="N80" s="192" t="s">
        <v>409</v>
      </c>
      <c r="O80" s="192" t="s">
        <v>409</v>
      </c>
      <c r="P80" s="192">
        <v>3.9722251892089799</v>
      </c>
      <c r="Q80" s="192" t="s">
        <v>409</v>
      </c>
      <c r="R80" s="192">
        <v>6.2</v>
      </c>
      <c r="S80" s="192" t="s">
        <v>409</v>
      </c>
      <c r="T80" s="192" t="s">
        <v>409</v>
      </c>
      <c r="U80" s="192" t="s">
        <v>409</v>
      </c>
      <c r="V80" s="192">
        <v>0.198611259460449</v>
      </c>
      <c r="W80" s="192">
        <v>-0.81814384460448897</v>
      </c>
      <c r="X80" s="192" t="s">
        <v>409</v>
      </c>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10</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10</v>
      </c>
      <c r="J81" s="242">
        <v>45188</v>
      </c>
      <c r="K81" s="242">
        <v>45294</v>
      </c>
      <c r="L81" s="91" t="s">
        <v>128</v>
      </c>
      <c r="M81" s="192">
        <v>10</v>
      </c>
      <c r="N81" s="192" t="s">
        <v>409</v>
      </c>
      <c r="O81" s="192" t="s">
        <v>409</v>
      </c>
      <c r="P81" s="192">
        <v>10</v>
      </c>
      <c r="Q81" s="192" t="s">
        <v>409</v>
      </c>
      <c r="R81" s="192">
        <v>7.4</v>
      </c>
      <c r="S81" s="192" t="s">
        <v>409</v>
      </c>
      <c r="T81" s="192" t="s">
        <v>409</v>
      </c>
      <c r="U81" s="192" t="s">
        <v>409</v>
      </c>
      <c r="V81" s="192">
        <v>0.15639495849609</v>
      </c>
      <c r="W81" s="192">
        <v>0.78546714782714799</v>
      </c>
      <c r="X81" s="192" t="s">
        <v>409</v>
      </c>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9.9283144879394563</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9.8571428571428505</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10</v>
      </c>
      <c r="J82" s="242">
        <v>45188</v>
      </c>
      <c r="K82" s="242">
        <v>45294</v>
      </c>
      <c r="L82" s="91" t="s">
        <v>130</v>
      </c>
      <c r="M82" s="192">
        <v>9.8571428571428505</v>
      </c>
      <c r="N82" s="192" t="s">
        <v>409</v>
      </c>
      <c r="O82" s="192" t="s">
        <v>409</v>
      </c>
      <c r="P82" s="192">
        <v>10</v>
      </c>
      <c r="Q82" s="192" t="s">
        <v>409</v>
      </c>
      <c r="R82" s="192">
        <v>6.9</v>
      </c>
      <c r="S82" s="192" t="s">
        <v>409</v>
      </c>
      <c r="T82" s="192" t="s">
        <v>409</v>
      </c>
      <c r="U82" s="192" t="s">
        <v>409</v>
      </c>
      <c r="V82" s="192">
        <v>0.42022627792702799</v>
      </c>
      <c r="W82" s="192">
        <v>1.35218051376117</v>
      </c>
      <c r="X82" s="192" t="s">
        <v>409</v>
      </c>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5.8571428571428497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45163</v>
      </c>
      <c r="K83" s="242">
        <v>45014</v>
      </c>
      <c r="L83" s="91" t="s">
        <v>132</v>
      </c>
      <c r="M83" s="192">
        <v>5.8571428571428497</v>
      </c>
      <c r="N83" s="192" t="s">
        <v>409</v>
      </c>
      <c r="O83" s="192" t="s">
        <v>409</v>
      </c>
      <c r="P83" s="192" t="s">
        <v>409</v>
      </c>
      <c r="Q83" s="192" t="s">
        <v>409</v>
      </c>
      <c r="R83" s="192">
        <v>4.0999999999999996</v>
      </c>
      <c r="S83" s="192" t="s">
        <v>409</v>
      </c>
      <c r="T83" s="192" t="s">
        <v>409</v>
      </c>
      <c r="U83" s="192" t="s">
        <v>409</v>
      </c>
      <c r="V83" s="192" t="s">
        <v>409</v>
      </c>
      <c r="W83" s="192" t="s">
        <v>409</v>
      </c>
      <c r="X83" s="192" t="s">
        <v>409</v>
      </c>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1</v>
      </c>
      <c r="I84" s="191" t="e"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#N/A</v>
      </c>
      <c r="J84" s="242">
        <v>45188</v>
      </c>
      <c r="K84" s="242">
        <v>45218</v>
      </c>
      <c r="L84" s="91" t="s">
        <v>134</v>
      </c>
      <c r="M84" s="192">
        <v>1</v>
      </c>
      <c r="N84" s="192" t="s">
        <v>409</v>
      </c>
      <c r="O84" s="192" t="s">
        <v>409</v>
      </c>
      <c r="P84" s="192" t="s">
        <v>409</v>
      </c>
      <c r="Q84" s="192" t="s">
        <v>409</v>
      </c>
      <c r="R84" s="192">
        <v>0.7</v>
      </c>
      <c r="S84" s="192" t="s">
        <v>409</v>
      </c>
      <c r="T84" s="192" t="s">
        <v>409</v>
      </c>
      <c r="U84" s="192" t="s">
        <v>409</v>
      </c>
      <c r="V84" s="192" t="s">
        <v>409</v>
      </c>
      <c r="W84" s="192" t="s">
        <v>409</v>
      </c>
      <c r="X84" s="192" t="s">
        <v>409</v>
      </c>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4.5714285714285703</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45188</v>
      </c>
      <c r="K85" s="242">
        <v>45014</v>
      </c>
      <c r="L85" s="91" t="s">
        <v>136</v>
      </c>
      <c r="M85" s="192">
        <v>4.5714285714285703</v>
      </c>
      <c r="N85" s="192" t="s">
        <v>409</v>
      </c>
      <c r="O85" s="192" t="s">
        <v>409</v>
      </c>
      <c r="P85" s="192" t="s">
        <v>409</v>
      </c>
      <c r="Q85" s="192" t="s">
        <v>409</v>
      </c>
      <c r="R85" s="192">
        <v>3.2</v>
      </c>
      <c r="S85" s="192" t="s">
        <v>409</v>
      </c>
      <c r="T85" s="192" t="s">
        <v>409</v>
      </c>
      <c r="U85" s="192" t="s">
        <v>409</v>
      </c>
      <c r="V85" s="192" t="s">
        <v>409</v>
      </c>
      <c r="W85" s="192" t="s">
        <v>409</v>
      </c>
      <c r="X85" s="192" t="s">
        <v>409</v>
      </c>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703</v>
      </c>
      <c r="M86" s="192" t="s">
        <v>409</v>
      </c>
      <c r="N86" s="192" t="s">
        <v>409</v>
      </c>
      <c r="O86" s="192" t="s">
        <v>409</v>
      </c>
      <c r="P86" s="192" t="s">
        <v>409</v>
      </c>
      <c r="Q86" s="192" t="s">
        <v>409</v>
      </c>
      <c r="R86" s="192" t="s">
        <v>409</v>
      </c>
      <c r="S86" s="192" t="s">
        <v>409</v>
      </c>
      <c r="T86" s="192" t="s">
        <v>409</v>
      </c>
      <c r="U86" s="192" t="s">
        <v>409</v>
      </c>
      <c r="V86" s="192" t="s">
        <v>409</v>
      </c>
      <c r="W86" s="192" t="s">
        <v>409</v>
      </c>
      <c r="X86" s="192" t="s">
        <v>409</v>
      </c>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8.1428571428571406</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45188</v>
      </c>
      <c r="K87" s="242">
        <v>45203</v>
      </c>
      <c r="L87" s="91" t="s">
        <v>138</v>
      </c>
      <c r="M87" s="192">
        <v>8.1428571428571406</v>
      </c>
      <c r="N87" s="192" t="s">
        <v>409</v>
      </c>
      <c r="O87" s="192" t="s">
        <v>409</v>
      </c>
      <c r="P87" s="192">
        <v>0</v>
      </c>
      <c r="Q87" s="192" t="s">
        <v>409</v>
      </c>
      <c r="R87" s="192">
        <v>5.7</v>
      </c>
      <c r="S87" s="192" t="s">
        <v>409</v>
      </c>
      <c r="T87" s="192" t="s">
        <v>409</v>
      </c>
      <c r="U87" s="192" t="s">
        <v>409</v>
      </c>
      <c r="V87" s="192">
        <v>-0.390655517578129</v>
      </c>
      <c r="W87" s="192">
        <v>-0.43709850311279103</v>
      </c>
      <c r="X87" s="192" t="s">
        <v>409</v>
      </c>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45014</v>
      </c>
      <c r="L88" s="91" t="s">
        <v>704</v>
      </c>
      <c r="M88" s="192" t="s">
        <v>409</v>
      </c>
      <c r="N88" s="192" t="s">
        <v>409</v>
      </c>
      <c r="O88" s="192" t="s">
        <v>409</v>
      </c>
      <c r="P88" s="192" t="s">
        <v>409</v>
      </c>
      <c r="Q88" s="192" t="s">
        <v>409</v>
      </c>
      <c r="R88" s="192" t="s">
        <v>409</v>
      </c>
      <c r="S88" s="192" t="s">
        <v>409</v>
      </c>
      <c r="T88" s="192" t="s">
        <v>409</v>
      </c>
      <c r="U88" s="192" t="s">
        <v>409</v>
      </c>
      <c r="V88" s="192" t="s">
        <v>409</v>
      </c>
      <c r="W88" s="192" t="s">
        <v>409</v>
      </c>
      <c r="X88" s="192" t="s">
        <v>409</v>
      </c>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5.4285714285714199</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45188</v>
      </c>
      <c r="K89" s="242">
        <v>45014</v>
      </c>
      <c r="L89" s="91" t="s">
        <v>140</v>
      </c>
      <c r="M89" s="192">
        <v>5.4285714285714199</v>
      </c>
      <c r="N89" s="192" t="s">
        <v>409</v>
      </c>
      <c r="O89" s="192" t="s">
        <v>409</v>
      </c>
      <c r="P89" s="192" t="s">
        <v>409</v>
      </c>
      <c r="Q89" s="192" t="s">
        <v>409</v>
      </c>
      <c r="R89" s="192">
        <v>3.8</v>
      </c>
      <c r="S89" s="192" t="s">
        <v>409</v>
      </c>
      <c r="T89" s="192" t="s">
        <v>409</v>
      </c>
      <c r="U89" s="192" t="s">
        <v>409</v>
      </c>
      <c r="V89" s="192" t="s">
        <v>409</v>
      </c>
      <c r="W89" s="192" t="s">
        <v>409</v>
      </c>
      <c r="X89" s="192" t="s">
        <v>409</v>
      </c>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t="e">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#N/A</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t="e"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#N/A</v>
      </c>
      <c r="J90" s="242" t="s">
        <v>409</v>
      </c>
      <c r="K90" s="242">
        <v>45218</v>
      </c>
      <c r="L90" s="91" t="s">
        <v>705</v>
      </c>
      <c r="M90" s="192" t="s">
        <v>409</v>
      </c>
      <c r="N90" s="192" t="s">
        <v>409</v>
      </c>
      <c r="O90" s="192" t="s">
        <v>409</v>
      </c>
      <c r="P90" s="192" t="s">
        <v>409</v>
      </c>
      <c r="Q90" s="192" t="s">
        <v>409</v>
      </c>
      <c r="R90" s="192" t="s">
        <v>409</v>
      </c>
      <c r="S90" s="192" t="s">
        <v>409</v>
      </c>
      <c r="T90" s="192" t="s">
        <v>409</v>
      </c>
      <c r="U90" s="192" t="s">
        <v>409</v>
      </c>
      <c r="V90" s="192" t="s">
        <v>409</v>
      </c>
      <c r="W90" s="192" t="s">
        <v>409</v>
      </c>
      <c r="X90" s="192" t="s">
        <v>409</v>
      </c>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8.1428571428571406</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0</v>
      </c>
      <c r="J91" s="242">
        <v>45163</v>
      </c>
      <c r="K91" s="242">
        <v>45294</v>
      </c>
      <c r="L91" s="91" t="s">
        <v>142</v>
      </c>
      <c r="M91" s="192">
        <v>8.1428571428571406</v>
      </c>
      <c r="N91" s="192" t="s">
        <v>409</v>
      </c>
      <c r="O91" s="192" t="s">
        <v>409</v>
      </c>
      <c r="P91" s="192">
        <v>0</v>
      </c>
      <c r="Q91" s="192" t="s">
        <v>409</v>
      </c>
      <c r="R91" s="192">
        <v>5.7</v>
      </c>
      <c r="S91" s="192" t="s">
        <v>409</v>
      </c>
      <c r="T91" s="192" t="s">
        <v>409</v>
      </c>
      <c r="U91" s="192" t="s">
        <v>409</v>
      </c>
      <c r="V91" s="192">
        <v>-1.27422046661376</v>
      </c>
      <c r="W91" s="192">
        <v>-1.5771716308593799</v>
      </c>
      <c r="X91" s="192" t="s">
        <v>409</v>
      </c>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1.4285714285714199</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45163</v>
      </c>
      <c r="K92" s="242">
        <v>45014</v>
      </c>
      <c r="L92" s="91" t="s">
        <v>144</v>
      </c>
      <c r="M92" s="192">
        <v>1.4285714285714199</v>
      </c>
      <c r="N92" s="192" t="s">
        <v>409</v>
      </c>
      <c r="O92" s="192">
        <v>0</v>
      </c>
      <c r="P92" s="192">
        <v>0</v>
      </c>
      <c r="Q92" s="192" t="s">
        <v>409</v>
      </c>
      <c r="R92" s="192">
        <v>1</v>
      </c>
      <c r="S92" s="192" t="s">
        <v>409</v>
      </c>
      <c r="T92" s="192" t="s">
        <v>409</v>
      </c>
      <c r="U92" s="192" t="s">
        <v>539</v>
      </c>
      <c r="V92" s="192">
        <v>0</v>
      </c>
      <c r="W92" s="192">
        <v>-6.0017505214904898E-3</v>
      </c>
      <c r="X92" s="192" t="s">
        <v>409</v>
      </c>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9.9283144879394563</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9.8571428571428505</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10</v>
      </c>
      <c r="J93" s="242">
        <v>45188</v>
      </c>
      <c r="K93" s="242">
        <v>45294</v>
      </c>
      <c r="L93" s="91" t="s">
        <v>146</v>
      </c>
      <c r="M93" s="192">
        <v>9.8571428571428505</v>
      </c>
      <c r="N93" s="192" t="s">
        <v>409</v>
      </c>
      <c r="O93" s="192" t="s">
        <v>409</v>
      </c>
      <c r="P93" s="192">
        <v>10</v>
      </c>
      <c r="Q93" s="192" t="s">
        <v>409</v>
      </c>
      <c r="R93" s="192">
        <v>6.9</v>
      </c>
      <c r="S93" s="192" t="s">
        <v>409</v>
      </c>
      <c r="T93" s="192" t="s">
        <v>409</v>
      </c>
      <c r="U93" s="192" t="s">
        <v>409</v>
      </c>
      <c r="V93" s="192">
        <v>1.0669017050660199</v>
      </c>
      <c r="W93" s="192">
        <v>1.9793680536584299</v>
      </c>
      <c r="X93" s="192" t="s">
        <v>409</v>
      </c>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1.71428571428571</v>
      </c>
      <c r="I94" s="191"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0</v>
      </c>
      <c r="J94" s="242">
        <v>45163</v>
      </c>
      <c r="K94" s="242">
        <v>44753</v>
      </c>
      <c r="L94" s="91" t="s">
        <v>148</v>
      </c>
      <c r="M94" s="192">
        <v>1.71428571428571</v>
      </c>
      <c r="N94" s="192" t="s">
        <v>409</v>
      </c>
      <c r="O94" s="192">
        <v>0</v>
      </c>
      <c r="P94" s="192" t="s">
        <v>409</v>
      </c>
      <c r="Q94" s="192" t="s">
        <v>409</v>
      </c>
      <c r="R94" s="192">
        <v>1.2</v>
      </c>
      <c r="S94" s="192" t="s">
        <v>409</v>
      </c>
      <c r="T94" s="192" t="s">
        <v>409</v>
      </c>
      <c r="U94" s="192" t="s">
        <v>539</v>
      </c>
      <c r="V94" s="192" t="s">
        <v>409</v>
      </c>
      <c r="W94" s="192" t="s">
        <v>409</v>
      </c>
      <c r="X94" s="192" t="s">
        <v>409</v>
      </c>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4.71428571428571</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45188</v>
      </c>
      <c r="K95" s="242">
        <v>45294</v>
      </c>
      <c r="L95" s="91" t="s">
        <v>150</v>
      </c>
      <c r="M95" s="192">
        <v>4.71428571428571</v>
      </c>
      <c r="N95" s="192" t="s">
        <v>409</v>
      </c>
      <c r="O95" s="192">
        <v>0</v>
      </c>
      <c r="P95" s="192">
        <v>0</v>
      </c>
      <c r="Q95" s="192" t="s">
        <v>409</v>
      </c>
      <c r="R95" s="192">
        <v>3.3</v>
      </c>
      <c r="S95" s="192" t="s">
        <v>409</v>
      </c>
      <c r="T95" s="192" t="s">
        <v>409</v>
      </c>
      <c r="U95" s="192" t="s">
        <v>539</v>
      </c>
      <c r="V95" s="192">
        <v>-1.077877</v>
      </c>
      <c r="W95" s="192">
        <v>-0.48512126180320603</v>
      </c>
      <c r="X95" s="192" t="s">
        <v>409</v>
      </c>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45014</v>
      </c>
      <c r="L96" s="91" t="s">
        <v>706</v>
      </c>
      <c r="M96" s="192" t="s">
        <v>409</v>
      </c>
      <c r="N96" s="192" t="s">
        <v>409</v>
      </c>
      <c r="O96" s="192" t="s">
        <v>409</v>
      </c>
      <c r="P96" s="192" t="s">
        <v>409</v>
      </c>
      <c r="Q96" s="192" t="s">
        <v>409</v>
      </c>
      <c r="R96" s="192" t="s">
        <v>409</v>
      </c>
      <c r="S96" s="192" t="s">
        <v>409</v>
      </c>
      <c r="T96" s="192" t="s">
        <v>409</v>
      </c>
      <c r="U96" s="192" t="s">
        <v>409</v>
      </c>
      <c r="V96" s="192" t="s">
        <v>409</v>
      </c>
      <c r="W96" s="192" t="s">
        <v>409</v>
      </c>
      <c r="X96" s="192" t="s">
        <v>409</v>
      </c>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6.1428571428571397</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45188</v>
      </c>
      <c r="K97" s="242">
        <v>45294</v>
      </c>
      <c r="L97" s="91" t="s">
        <v>152</v>
      </c>
      <c r="M97" s="192">
        <v>6.1428571428571397</v>
      </c>
      <c r="N97" s="192" t="s">
        <v>409</v>
      </c>
      <c r="O97" s="192">
        <v>0</v>
      </c>
      <c r="P97" s="192">
        <v>0</v>
      </c>
      <c r="Q97" s="192" t="s">
        <v>409</v>
      </c>
      <c r="R97" s="192">
        <v>4.3</v>
      </c>
      <c r="S97" s="192" t="s">
        <v>409</v>
      </c>
      <c r="T97" s="192" t="s">
        <v>409</v>
      </c>
      <c r="U97" s="192" t="s">
        <v>539</v>
      </c>
      <c r="V97" s="192">
        <v>-0.55509517787093898</v>
      </c>
      <c r="W97" s="192">
        <v>-0.18305629491806</v>
      </c>
      <c r="X97" s="192" t="s">
        <v>409</v>
      </c>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0.42857142857142799</v>
      </c>
      <c r="I98" s="191" t="e"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#N/A</v>
      </c>
      <c r="J98" s="242">
        <v>45163</v>
      </c>
      <c r="K98" s="242">
        <v>45218</v>
      </c>
      <c r="L98" s="91" t="s">
        <v>154</v>
      </c>
      <c r="M98" s="192">
        <v>0.42857142857142799</v>
      </c>
      <c r="N98" s="192" t="s">
        <v>409</v>
      </c>
      <c r="O98" s="192" t="s">
        <v>409</v>
      </c>
      <c r="P98" s="192" t="s">
        <v>409</v>
      </c>
      <c r="Q98" s="192" t="s">
        <v>409</v>
      </c>
      <c r="R98" s="192">
        <v>0.3</v>
      </c>
      <c r="S98" s="192" t="s">
        <v>409</v>
      </c>
      <c r="T98" s="192" t="s">
        <v>409</v>
      </c>
      <c r="U98" s="192" t="s">
        <v>409</v>
      </c>
      <c r="V98" s="192" t="s">
        <v>409</v>
      </c>
      <c r="W98" s="192" t="s">
        <v>409</v>
      </c>
      <c r="X98" s="192" t="s">
        <v>409</v>
      </c>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3.71428571428571</v>
      </c>
      <c r="I99" s="191" t="e"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#N/A</v>
      </c>
      <c r="J99" s="242">
        <v>45163</v>
      </c>
      <c r="K99" s="242">
        <v>45218</v>
      </c>
      <c r="L99" s="91" t="s">
        <v>155</v>
      </c>
      <c r="M99" s="192">
        <v>3.71428571428571</v>
      </c>
      <c r="N99" s="192" t="s">
        <v>409</v>
      </c>
      <c r="O99" s="192" t="s">
        <v>409</v>
      </c>
      <c r="P99" s="192" t="s">
        <v>409</v>
      </c>
      <c r="Q99" s="192" t="s">
        <v>409</v>
      </c>
      <c r="R99" s="192">
        <v>2.6</v>
      </c>
      <c r="S99" s="192" t="s">
        <v>409</v>
      </c>
      <c r="T99" s="192" t="s">
        <v>409</v>
      </c>
      <c r="U99" s="192" t="s">
        <v>409</v>
      </c>
      <c r="V99" s="192" t="s">
        <v>409</v>
      </c>
      <c r="W99" s="192" t="s">
        <v>409</v>
      </c>
      <c r="X99" s="192" t="s">
        <v>409</v>
      </c>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6.2449979983983974</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5.5714285714285703</v>
      </c>
      <c r="I100" s="191"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7</v>
      </c>
      <c r="J100" s="242">
        <v>45163</v>
      </c>
      <c r="K100" s="242">
        <v>45294</v>
      </c>
      <c r="L100" s="91" t="s">
        <v>157</v>
      </c>
      <c r="M100" s="192">
        <v>5.5714285714285703</v>
      </c>
      <c r="N100" s="192" t="s">
        <v>409</v>
      </c>
      <c r="O100" s="192" t="s">
        <v>409</v>
      </c>
      <c r="P100" s="192" t="s">
        <v>409</v>
      </c>
      <c r="Q100" s="192">
        <v>7</v>
      </c>
      <c r="R100" s="192">
        <v>3.9</v>
      </c>
      <c r="S100" s="192" t="s">
        <v>409</v>
      </c>
      <c r="T100" s="192" t="s">
        <v>409</v>
      </c>
      <c r="U100" s="192" t="s">
        <v>409</v>
      </c>
      <c r="V100" s="192" t="s">
        <v>409</v>
      </c>
      <c r="W100" s="192" t="s">
        <v>409</v>
      </c>
      <c r="X100" s="192" t="s">
        <v>886</v>
      </c>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t="e"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#N/A</v>
      </c>
      <c r="J101" s="242">
        <v>44753</v>
      </c>
      <c r="K101" s="242">
        <v>45218</v>
      </c>
      <c r="L101" s="91" t="s">
        <v>159</v>
      </c>
      <c r="M101" s="192">
        <v>0.28571428571428598</v>
      </c>
      <c r="N101" s="192" t="s">
        <v>409</v>
      </c>
      <c r="O101" s="192" t="s">
        <v>409</v>
      </c>
      <c r="P101" s="192" t="s">
        <v>409</v>
      </c>
      <c r="Q101" s="192" t="s">
        <v>409</v>
      </c>
      <c r="R101" s="192">
        <v>0.2</v>
      </c>
      <c r="S101" s="192" t="s">
        <v>409</v>
      </c>
      <c r="T101" s="192" t="s">
        <v>409</v>
      </c>
      <c r="U101" s="192" t="s">
        <v>409</v>
      </c>
      <c r="V101" s="192" t="s">
        <v>409</v>
      </c>
      <c r="W101" s="192" t="s">
        <v>409</v>
      </c>
      <c r="X101" s="192" t="s">
        <v>409</v>
      </c>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0.85714285714285499</v>
      </c>
      <c r="I102" s="191" t="e"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#N/A</v>
      </c>
      <c r="J102" s="242">
        <v>45163</v>
      </c>
      <c r="K102" s="242">
        <v>45218</v>
      </c>
      <c r="L102" s="91" t="s">
        <v>161</v>
      </c>
      <c r="M102" s="192">
        <v>0.85714285714285499</v>
      </c>
      <c r="N102" s="192" t="s">
        <v>409</v>
      </c>
      <c r="O102" s="192" t="s">
        <v>409</v>
      </c>
      <c r="P102" s="192" t="s">
        <v>409</v>
      </c>
      <c r="Q102" s="192" t="s">
        <v>409</v>
      </c>
      <c r="R102" s="192">
        <v>0.6</v>
      </c>
      <c r="S102" s="192" t="s">
        <v>409</v>
      </c>
      <c r="T102" s="192" t="s">
        <v>409</v>
      </c>
      <c r="U102" s="192" t="s">
        <v>409</v>
      </c>
      <c r="V102" s="192" t="s">
        <v>409</v>
      </c>
      <c r="W102" s="192" t="s">
        <v>409</v>
      </c>
      <c r="X102" s="192" t="s">
        <v>409</v>
      </c>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0.71428571428571297</v>
      </c>
      <c r="I103" s="191" t="e"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#N/A</v>
      </c>
      <c r="J103" s="242">
        <v>45163</v>
      </c>
      <c r="K103" s="242">
        <v>45218</v>
      </c>
      <c r="L103" s="91" t="s">
        <v>163</v>
      </c>
      <c r="M103" s="192">
        <v>0.71428571428571297</v>
      </c>
      <c r="N103" s="192" t="s">
        <v>409</v>
      </c>
      <c r="O103" s="192" t="s">
        <v>409</v>
      </c>
      <c r="P103" s="192" t="s">
        <v>409</v>
      </c>
      <c r="Q103" s="192" t="s">
        <v>409</v>
      </c>
      <c r="R103" s="192">
        <v>0.5</v>
      </c>
      <c r="S103" s="192" t="s">
        <v>409</v>
      </c>
      <c r="T103" s="192" t="s">
        <v>409</v>
      </c>
      <c r="U103" s="192" t="s">
        <v>409</v>
      </c>
      <c r="V103" s="192" t="s">
        <v>409</v>
      </c>
      <c r="W103" s="192" t="s">
        <v>409</v>
      </c>
      <c r="X103" s="192" t="s">
        <v>409</v>
      </c>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5.2857142857142803</v>
      </c>
      <c r="I104" s="191" t="e"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#N/A</v>
      </c>
      <c r="J104" s="242">
        <v>45188</v>
      </c>
      <c r="K104" s="242">
        <v>45218</v>
      </c>
      <c r="L104" s="91" t="s">
        <v>165</v>
      </c>
      <c r="M104" s="192">
        <v>5.2857142857142803</v>
      </c>
      <c r="N104" s="192" t="s">
        <v>409</v>
      </c>
      <c r="O104" s="192" t="s">
        <v>409</v>
      </c>
      <c r="P104" s="192" t="s">
        <v>409</v>
      </c>
      <c r="Q104" s="192" t="s">
        <v>409</v>
      </c>
      <c r="R104" s="192">
        <v>3.7</v>
      </c>
      <c r="S104" s="192" t="s">
        <v>409</v>
      </c>
      <c r="T104" s="192" t="s">
        <v>409</v>
      </c>
      <c r="U104" s="192" t="s">
        <v>409</v>
      </c>
      <c r="V104" s="192" t="s">
        <v>409</v>
      </c>
      <c r="W104" s="192" t="s">
        <v>409</v>
      </c>
      <c r="X104" s="192" t="s">
        <v>409</v>
      </c>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7.3678839761300665</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5.4285714285714199</v>
      </c>
      <c r="I105" s="191"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10</v>
      </c>
      <c r="J105" s="242">
        <v>45163</v>
      </c>
      <c r="K105" s="242">
        <v>44753</v>
      </c>
      <c r="L105" s="91" t="s">
        <v>167</v>
      </c>
      <c r="M105" s="192">
        <v>5.4285714285714199</v>
      </c>
      <c r="N105" s="192" t="s">
        <v>409</v>
      </c>
      <c r="O105" s="192">
        <v>10</v>
      </c>
      <c r="P105" s="192" t="s">
        <v>409</v>
      </c>
      <c r="Q105" s="192" t="s">
        <v>409</v>
      </c>
      <c r="R105" s="192">
        <v>3.8</v>
      </c>
      <c r="S105" s="192" t="s">
        <v>409</v>
      </c>
      <c r="T105" s="192" t="s">
        <v>409</v>
      </c>
      <c r="U105" s="192" t="s">
        <v>541</v>
      </c>
      <c r="V105" s="192" t="s">
        <v>409</v>
      </c>
      <c r="W105" s="192" t="s">
        <v>409</v>
      </c>
      <c r="X105" s="192" t="s">
        <v>409</v>
      </c>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t="e"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#N/A</v>
      </c>
      <c r="J106" s="242">
        <v>44753</v>
      </c>
      <c r="K106" s="242">
        <v>45218</v>
      </c>
      <c r="L106" s="91" t="s">
        <v>169</v>
      </c>
      <c r="M106" s="192">
        <v>0.57142857142857095</v>
      </c>
      <c r="N106" s="192" t="s">
        <v>409</v>
      </c>
      <c r="O106" s="192" t="s">
        <v>409</v>
      </c>
      <c r="P106" s="192" t="s">
        <v>409</v>
      </c>
      <c r="Q106" s="192" t="s">
        <v>409</v>
      </c>
      <c r="R106" s="192">
        <v>0.4</v>
      </c>
      <c r="S106" s="192" t="s">
        <v>409</v>
      </c>
      <c r="T106" s="192" t="s">
        <v>409</v>
      </c>
      <c r="U106" s="192" t="s">
        <v>409</v>
      </c>
      <c r="V106" s="192" t="s">
        <v>409</v>
      </c>
      <c r="W106" s="192" t="s">
        <v>409</v>
      </c>
      <c r="X106" s="192" t="s">
        <v>409</v>
      </c>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0</v>
      </c>
      <c r="J107" s="242">
        <v>44753</v>
      </c>
      <c r="K107" s="242">
        <v>44753</v>
      </c>
      <c r="L107" s="91" t="s">
        <v>171</v>
      </c>
      <c r="M107" s="192">
        <v>1.4285714285714199</v>
      </c>
      <c r="N107" s="192" t="s">
        <v>409</v>
      </c>
      <c r="O107" s="192">
        <v>0</v>
      </c>
      <c r="P107" s="192" t="s">
        <v>409</v>
      </c>
      <c r="Q107" s="192" t="s">
        <v>409</v>
      </c>
      <c r="R107" s="192">
        <v>1</v>
      </c>
      <c r="S107" s="192" t="s">
        <v>409</v>
      </c>
      <c r="T107" s="192" t="s">
        <v>409</v>
      </c>
      <c r="U107" s="192" t="s">
        <v>539</v>
      </c>
      <c r="V107" s="192" t="s">
        <v>409</v>
      </c>
      <c r="W107" s="192" t="s">
        <v>409</v>
      </c>
      <c r="X107" s="192" t="s">
        <v>409</v>
      </c>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8</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45188</v>
      </c>
      <c r="K108" s="242">
        <v>45294</v>
      </c>
      <c r="L108" s="91" t="s">
        <v>173</v>
      </c>
      <c r="M108" s="192">
        <v>8</v>
      </c>
      <c r="N108" s="192" t="s">
        <v>409</v>
      </c>
      <c r="O108" s="192">
        <v>0</v>
      </c>
      <c r="P108" s="192">
        <v>0</v>
      </c>
      <c r="Q108" s="192" t="s">
        <v>409</v>
      </c>
      <c r="R108" s="192">
        <v>5.6</v>
      </c>
      <c r="S108" s="192" t="s">
        <v>409</v>
      </c>
      <c r="T108" s="192" t="s">
        <v>409</v>
      </c>
      <c r="U108" s="192" t="s">
        <v>539</v>
      </c>
      <c r="V108" s="192">
        <v>-0.30961825008815003</v>
      </c>
      <c r="W108" s="192">
        <v>-0.64393261322430095</v>
      </c>
      <c r="X108" s="192" t="s">
        <v>409</v>
      </c>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3.5797143016166655</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4.8571428571428497</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2.6382494520115398</v>
      </c>
      <c r="J109" s="242">
        <v>45188</v>
      </c>
      <c r="K109" s="242">
        <v>45203</v>
      </c>
      <c r="L109" s="91" t="s">
        <v>174</v>
      </c>
      <c r="M109" s="192">
        <v>4.8571428571428497</v>
      </c>
      <c r="N109" s="192" t="s">
        <v>409</v>
      </c>
      <c r="O109" s="192" t="s">
        <v>409</v>
      </c>
      <c r="P109" s="192">
        <v>2.6382494520115398</v>
      </c>
      <c r="Q109" s="192" t="s">
        <v>409</v>
      </c>
      <c r="R109" s="192">
        <v>3.4</v>
      </c>
      <c r="S109" s="192" t="s">
        <v>409</v>
      </c>
      <c r="T109" s="192" t="s">
        <v>409</v>
      </c>
      <c r="U109" s="192" t="s">
        <v>409</v>
      </c>
      <c r="V109" s="192">
        <v>0.13191247260057701</v>
      </c>
      <c r="W109" s="192">
        <v>5.6702695962584003E-2</v>
      </c>
      <c r="X109" s="192" t="s">
        <v>409</v>
      </c>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45188</v>
      </c>
      <c r="K110" s="242">
        <v>45014</v>
      </c>
      <c r="L110" s="91" t="s">
        <v>176</v>
      </c>
      <c r="M110" s="192">
        <v>8</v>
      </c>
      <c r="N110" s="192" t="s">
        <v>409</v>
      </c>
      <c r="O110" s="192" t="s">
        <v>409</v>
      </c>
      <c r="P110" s="192" t="s">
        <v>409</v>
      </c>
      <c r="Q110" s="192" t="s">
        <v>409</v>
      </c>
      <c r="R110" s="192">
        <v>5.6</v>
      </c>
      <c r="S110" s="192" t="s">
        <v>409</v>
      </c>
      <c r="T110" s="192" t="s">
        <v>409</v>
      </c>
      <c r="U110" s="192" t="s">
        <v>409</v>
      </c>
      <c r="V110" s="192" t="s">
        <v>409</v>
      </c>
      <c r="W110" s="192" t="s">
        <v>409</v>
      </c>
      <c r="X110" s="192" t="s">
        <v>409</v>
      </c>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7.4285714285714199</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45163</v>
      </c>
      <c r="K111" s="242">
        <v>45014</v>
      </c>
      <c r="L111" s="91" t="s">
        <v>178</v>
      </c>
      <c r="M111" s="192">
        <v>7.4285714285714199</v>
      </c>
      <c r="N111" s="192" t="s">
        <v>409</v>
      </c>
      <c r="O111" s="192" t="s">
        <v>409</v>
      </c>
      <c r="P111" s="192" t="s">
        <v>409</v>
      </c>
      <c r="Q111" s="192" t="s">
        <v>409</v>
      </c>
      <c r="R111" s="192">
        <v>5.2</v>
      </c>
      <c r="S111" s="192" t="s">
        <v>409</v>
      </c>
      <c r="T111" s="192" t="s">
        <v>409</v>
      </c>
      <c r="U111" s="192" t="s">
        <v>409</v>
      </c>
      <c r="V111" s="192" t="s">
        <v>409</v>
      </c>
      <c r="W111" s="192" t="s">
        <v>409</v>
      </c>
      <c r="X111" s="192" t="s">
        <v>409</v>
      </c>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2.71428571428571</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45163</v>
      </c>
      <c r="K112" s="242">
        <v>45014</v>
      </c>
      <c r="L112" s="91" t="s">
        <v>179</v>
      </c>
      <c r="M112" s="192">
        <v>2.71428571428571</v>
      </c>
      <c r="N112" s="192" t="s">
        <v>409</v>
      </c>
      <c r="O112" s="192" t="s">
        <v>409</v>
      </c>
      <c r="P112" s="192" t="s">
        <v>409</v>
      </c>
      <c r="Q112" s="192" t="s">
        <v>409</v>
      </c>
      <c r="R112" s="192">
        <v>1.9</v>
      </c>
      <c r="S112" s="192" t="s">
        <v>409</v>
      </c>
      <c r="T112" s="192" t="s">
        <v>409</v>
      </c>
      <c r="U112" s="192" t="s">
        <v>409</v>
      </c>
      <c r="V112" s="192" t="s">
        <v>409</v>
      </c>
      <c r="W112" s="192" t="s">
        <v>409</v>
      </c>
      <c r="X112" s="192" t="s">
        <v>409</v>
      </c>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t="e"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#N/A</v>
      </c>
      <c r="J113" s="242">
        <v>44860</v>
      </c>
      <c r="K113" s="242">
        <v>45218</v>
      </c>
      <c r="L113" s="91" t="s">
        <v>180</v>
      </c>
      <c r="M113" s="192">
        <v>0.57142857142857095</v>
      </c>
      <c r="N113" s="192" t="s">
        <v>409</v>
      </c>
      <c r="O113" s="192" t="s">
        <v>409</v>
      </c>
      <c r="P113" s="192" t="s">
        <v>409</v>
      </c>
      <c r="Q113" s="192" t="s">
        <v>409</v>
      </c>
      <c r="R113" s="192">
        <v>0.4</v>
      </c>
      <c r="S113" s="192" t="s">
        <v>409</v>
      </c>
      <c r="T113" s="192" t="s">
        <v>409</v>
      </c>
      <c r="U113" s="192" t="s">
        <v>409</v>
      </c>
      <c r="V113" s="192" t="s">
        <v>409</v>
      </c>
      <c r="W113" s="192" t="s">
        <v>409</v>
      </c>
      <c r="X113" s="192" t="s">
        <v>409</v>
      </c>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2.4285714285714199</v>
      </c>
      <c r="I114" s="191" t="e"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#N/A</v>
      </c>
      <c r="J114" s="242">
        <v>45163</v>
      </c>
      <c r="K114" s="242">
        <v>45218</v>
      </c>
      <c r="L114" s="91" t="s">
        <v>182</v>
      </c>
      <c r="M114" s="192">
        <v>2.4285714285714199</v>
      </c>
      <c r="N114" s="192" t="s">
        <v>409</v>
      </c>
      <c r="O114" s="192" t="s">
        <v>409</v>
      </c>
      <c r="P114" s="192" t="s">
        <v>409</v>
      </c>
      <c r="Q114" s="192" t="s">
        <v>409</v>
      </c>
      <c r="R114" s="192">
        <v>1.7</v>
      </c>
      <c r="S114" s="192" t="s">
        <v>409</v>
      </c>
      <c r="T114" s="192" t="s">
        <v>409</v>
      </c>
      <c r="U114" s="192" t="s">
        <v>409</v>
      </c>
      <c r="V114" s="192" t="s">
        <v>409</v>
      </c>
      <c r="W114" s="192" t="s">
        <v>409</v>
      </c>
      <c r="X114" s="192" t="s">
        <v>409</v>
      </c>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7.2857142857142803</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45188</v>
      </c>
      <c r="K115" s="242">
        <v>45014</v>
      </c>
      <c r="L115" s="91" t="s">
        <v>184</v>
      </c>
      <c r="M115" s="192">
        <v>7.2857142857142803</v>
      </c>
      <c r="N115" s="192" t="s">
        <v>409</v>
      </c>
      <c r="O115" s="192" t="s">
        <v>409</v>
      </c>
      <c r="P115" s="192">
        <v>0</v>
      </c>
      <c r="Q115" s="192" t="s">
        <v>409</v>
      </c>
      <c r="R115" s="192">
        <v>5.0999999999999996</v>
      </c>
      <c r="S115" s="192" t="s">
        <v>409</v>
      </c>
      <c r="T115" s="192" t="s">
        <v>409</v>
      </c>
      <c r="U115" s="192" t="s">
        <v>409</v>
      </c>
      <c r="V115" s="192">
        <v>-5.4016278835923102E-2</v>
      </c>
      <c r="W115" s="192">
        <v>-9.7216630755590394E-2</v>
      </c>
      <c r="X115" s="192" t="s">
        <v>409</v>
      </c>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7</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7</v>
      </c>
      <c r="I116" s="191"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7</v>
      </c>
      <c r="J116" s="242">
        <v>45163</v>
      </c>
      <c r="K116" s="242">
        <v>45259</v>
      </c>
      <c r="L116" s="91" t="s">
        <v>186</v>
      </c>
      <c r="M116" s="192">
        <v>7</v>
      </c>
      <c r="N116" s="192" t="s">
        <v>409</v>
      </c>
      <c r="O116" s="192" t="s">
        <v>409</v>
      </c>
      <c r="P116" s="192" t="s">
        <v>409</v>
      </c>
      <c r="Q116" s="192">
        <v>7</v>
      </c>
      <c r="R116" s="192">
        <v>4.9000000000000004</v>
      </c>
      <c r="S116" s="192" t="s">
        <v>409</v>
      </c>
      <c r="T116" s="192" t="s">
        <v>409</v>
      </c>
      <c r="U116" s="192" t="s">
        <v>409</v>
      </c>
      <c r="V116" s="192" t="s">
        <v>409</v>
      </c>
      <c r="W116" s="192" t="s">
        <v>409</v>
      </c>
      <c r="X116" s="192" t="s">
        <v>887</v>
      </c>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0</v>
      </c>
      <c r="J117" s="242">
        <v>45188</v>
      </c>
      <c r="K117" s="242">
        <v>45294</v>
      </c>
      <c r="L117" s="91" t="s">
        <v>188</v>
      </c>
      <c r="M117" s="192">
        <v>10</v>
      </c>
      <c r="N117" s="192" t="s">
        <v>409</v>
      </c>
      <c r="O117" s="192" t="s">
        <v>409</v>
      </c>
      <c r="P117" s="192">
        <v>0</v>
      </c>
      <c r="Q117" s="192" t="s">
        <v>409</v>
      </c>
      <c r="R117" s="192">
        <v>7.2</v>
      </c>
      <c r="S117" s="192" t="s">
        <v>409</v>
      </c>
      <c r="T117" s="192" t="s">
        <v>409</v>
      </c>
      <c r="U117" s="192" t="s">
        <v>409</v>
      </c>
      <c r="V117" s="192">
        <v>-0.54219617843776302</v>
      </c>
      <c r="W117" s="192">
        <v>-0.68145323453096995</v>
      </c>
      <c r="X117" s="192" t="s">
        <v>409</v>
      </c>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4.2857142857142803</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45188</v>
      </c>
      <c r="K118" s="242">
        <v>45014</v>
      </c>
      <c r="L118" s="91" t="s">
        <v>190</v>
      </c>
      <c r="M118" s="192">
        <v>4.2857142857142803</v>
      </c>
      <c r="N118" s="192" t="s">
        <v>409</v>
      </c>
      <c r="O118" s="192" t="s">
        <v>409</v>
      </c>
      <c r="P118" s="192" t="s">
        <v>409</v>
      </c>
      <c r="Q118" s="192" t="s">
        <v>409</v>
      </c>
      <c r="R118" s="192">
        <v>3</v>
      </c>
      <c r="S118" s="192" t="s">
        <v>409</v>
      </c>
      <c r="T118" s="192" t="s">
        <v>409</v>
      </c>
      <c r="U118" s="192" t="s">
        <v>409</v>
      </c>
      <c r="V118" s="192" t="s">
        <v>409</v>
      </c>
      <c r="W118" s="192" t="s">
        <v>409</v>
      </c>
      <c r="X118" s="192" t="s">
        <v>409</v>
      </c>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6.4285714285714199</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45188</v>
      </c>
      <c r="K119" s="242">
        <v>45294</v>
      </c>
      <c r="L119" s="91" t="s">
        <v>191</v>
      </c>
      <c r="M119" s="192">
        <v>6.4285714285714199</v>
      </c>
      <c r="N119" s="192" t="s">
        <v>409</v>
      </c>
      <c r="O119" s="192" t="s">
        <v>409</v>
      </c>
      <c r="P119" s="192">
        <v>0</v>
      </c>
      <c r="Q119" s="192" t="s">
        <v>409</v>
      </c>
      <c r="R119" s="192">
        <v>4.5</v>
      </c>
      <c r="S119" s="192" t="s">
        <v>409</v>
      </c>
      <c r="T119" s="192" t="s">
        <v>409</v>
      </c>
      <c r="U119" s="192" t="s">
        <v>409</v>
      </c>
      <c r="V119" s="192">
        <v>-1.5850984417281</v>
      </c>
      <c r="W119" s="192">
        <v>-0.23385742278622701</v>
      </c>
      <c r="X119" s="192" t="s">
        <v>409</v>
      </c>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45014</v>
      </c>
      <c r="L120" s="91" t="s">
        <v>193</v>
      </c>
      <c r="M120" s="192">
        <v>0</v>
      </c>
      <c r="N120" s="192" t="s">
        <v>409</v>
      </c>
      <c r="O120" s="192" t="s">
        <v>409</v>
      </c>
      <c r="P120" s="192" t="s">
        <v>409</v>
      </c>
      <c r="Q120" s="192" t="s">
        <v>409</v>
      </c>
      <c r="R120" s="192">
        <v>0</v>
      </c>
      <c r="S120" s="192" t="s">
        <v>409</v>
      </c>
      <c r="T120" s="192" t="s">
        <v>409</v>
      </c>
      <c r="U120" s="192" t="s">
        <v>409</v>
      </c>
      <c r="V120" s="192" t="s">
        <v>409</v>
      </c>
      <c r="W120" s="192" t="s">
        <v>409</v>
      </c>
      <c r="X120" s="192" t="s">
        <v>409</v>
      </c>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6.4365030434678889</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4.1428571428571397</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45163</v>
      </c>
      <c r="K121" s="242">
        <v>45294</v>
      </c>
      <c r="L121" s="91" t="s">
        <v>195</v>
      </c>
      <c r="M121" s="192">
        <v>4.1428571428571397</v>
      </c>
      <c r="N121" s="192" t="s">
        <v>409</v>
      </c>
      <c r="O121" s="192">
        <v>0</v>
      </c>
      <c r="P121" s="192">
        <v>10</v>
      </c>
      <c r="Q121" s="192" t="s">
        <v>409</v>
      </c>
      <c r="R121" s="192">
        <v>2.9</v>
      </c>
      <c r="S121" s="192" t="s">
        <v>409</v>
      </c>
      <c r="T121" s="192" t="s">
        <v>409</v>
      </c>
      <c r="U121" s="192" t="s">
        <v>539</v>
      </c>
      <c r="V121" s="192">
        <v>4.2774001951278899</v>
      </c>
      <c r="W121" s="192">
        <v>0.77756493231828105</v>
      </c>
      <c r="X121" s="192" t="s">
        <v>409</v>
      </c>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9.2857142857142794</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45188</v>
      </c>
      <c r="K122" s="242">
        <v>45294</v>
      </c>
      <c r="L122" s="91" t="s">
        <v>197</v>
      </c>
      <c r="M122" s="192">
        <v>9.2857142857142794</v>
      </c>
      <c r="N122" s="192" t="s">
        <v>409</v>
      </c>
      <c r="O122" s="192" t="s">
        <v>409</v>
      </c>
      <c r="P122" s="192">
        <v>0</v>
      </c>
      <c r="Q122" s="192" t="s">
        <v>409</v>
      </c>
      <c r="R122" s="192">
        <v>6.5</v>
      </c>
      <c r="S122" s="192" t="s">
        <v>409</v>
      </c>
      <c r="T122" s="192" t="s">
        <v>409</v>
      </c>
      <c r="U122" s="192" t="s">
        <v>409</v>
      </c>
      <c r="V122" s="192">
        <v>-0.30452065982941401</v>
      </c>
      <c r="W122" s="192">
        <v>-0.439479830385551</v>
      </c>
      <c r="X122" s="192" t="s">
        <v>409</v>
      </c>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1.1428571428571399</v>
      </c>
      <c r="I123" s="191" t="e"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#N/A</v>
      </c>
      <c r="J123" s="242">
        <v>45163</v>
      </c>
      <c r="K123" s="242">
        <v>45218</v>
      </c>
      <c r="L123" s="91" t="s">
        <v>199</v>
      </c>
      <c r="M123" s="192">
        <v>1.1428571428571399</v>
      </c>
      <c r="N123" s="192" t="s">
        <v>409</v>
      </c>
      <c r="O123" s="192" t="s">
        <v>409</v>
      </c>
      <c r="P123" s="192" t="s">
        <v>409</v>
      </c>
      <c r="Q123" s="192" t="s">
        <v>409</v>
      </c>
      <c r="R123" s="192">
        <v>0.8</v>
      </c>
      <c r="S123" s="192" t="s">
        <v>409</v>
      </c>
      <c r="T123" s="192" t="s">
        <v>409</v>
      </c>
      <c r="U123" s="192" t="s">
        <v>409</v>
      </c>
      <c r="V123" s="192" t="s">
        <v>409</v>
      </c>
      <c r="W123" s="192" t="s">
        <v>409</v>
      </c>
      <c r="X123" s="192" t="s">
        <v>409</v>
      </c>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0.71428571428571297</v>
      </c>
      <c r="I124" s="191" t="e"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#N/A</v>
      </c>
      <c r="J124" s="242">
        <v>45163</v>
      </c>
      <c r="K124" s="242">
        <v>45218</v>
      </c>
      <c r="L124" s="91" t="s">
        <v>201</v>
      </c>
      <c r="M124" s="192">
        <v>0.71428571428571297</v>
      </c>
      <c r="N124" s="192" t="s">
        <v>409</v>
      </c>
      <c r="O124" s="192" t="s">
        <v>409</v>
      </c>
      <c r="P124" s="192" t="s">
        <v>409</v>
      </c>
      <c r="Q124" s="192" t="s">
        <v>409</v>
      </c>
      <c r="R124" s="192">
        <v>0.5</v>
      </c>
      <c r="S124" s="192" t="s">
        <v>409</v>
      </c>
      <c r="T124" s="192" t="s">
        <v>409</v>
      </c>
      <c r="U124" s="192" t="s">
        <v>409</v>
      </c>
      <c r="V124" s="192" t="s">
        <v>409</v>
      </c>
      <c r="W124" s="192" t="s">
        <v>409</v>
      </c>
      <c r="X124" s="192" t="s">
        <v>409</v>
      </c>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t="e"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#N/A</v>
      </c>
      <c r="J125" s="242">
        <v>44753</v>
      </c>
      <c r="K125" s="242">
        <v>45218</v>
      </c>
      <c r="L125" s="91" t="s">
        <v>203</v>
      </c>
      <c r="M125" s="192">
        <v>1.5714285714285701</v>
      </c>
      <c r="N125" s="192" t="s">
        <v>409</v>
      </c>
      <c r="O125" s="192" t="s">
        <v>409</v>
      </c>
      <c r="P125" s="192" t="s">
        <v>409</v>
      </c>
      <c r="Q125" s="192" t="s">
        <v>409</v>
      </c>
      <c r="R125" s="192">
        <v>1.1000000000000001</v>
      </c>
      <c r="S125" s="192" t="s">
        <v>409</v>
      </c>
      <c r="T125" s="192" t="s">
        <v>409</v>
      </c>
      <c r="U125" s="192" t="s">
        <v>409</v>
      </c>
      <c r="V125" s="192" t="s">
        <v>409</v>
      </c>
      <c r="W125" s="192" t="s">
        <v>409</v>
      </c>
      <c r="X125" s="192" t="s">
        <v>409</v>
      </c>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t="e">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#N/A</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t="e"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#N/A</v>
      </c>
      <c r="J126" s="242" t="s">
        <v>409</v>
      </c>
      <c r="K126" s="242">
        <v>45218</v>
      </c>
      <c r="L126" s="91" t="s">
        <v>707</v>
      </c>
      <c r="M126" s="192" t="s">
        <v>409</v>
      </c>
      <c r="N126" s="192" t="s">
        <v>409</v>
      </c>
      <c r="O126" s="192" t="s">
        <v>409</v>
      </c>
      <c r="P126" s="192" t="s">
        <v>409</v>
      </c>
      <c r="Q126" s="192" t="s">
        <v>409</v>
      </c>
      <c r="R126" s="192" t="s">
        <v>409</v>
      </c>
      <c r="S126" s="192" t="s">
        <v>409</v>
      </c>
      <c r="T126" s="192" t="s">
        <v>409</v>
      </c>
      <c r="U126" s="192" t="s">
        <v>409</v>
      </c>
      <c r="V126" s="192" t="s">
        <v>409</v>
      </c>
      <c r="W126" s="192" t="s">
        <v>409</v>
      </c>
      <c r="X126" s="192" t="s">
        <v>409</v>
      </c>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v>45014</v>
      </c>
      <c r="L127" s="91" t="s">
        <v>708</v>
      </c>
      <c r="M127" s="192" t="s">
        <v>409</v>
      </c>
      <c r="N127" s="192" t="s">
        <v>409</v>
      </c>
      <c r="O127" s="192" t="s">
        <v>409</v>
      </c>
      <c r="P127" s="192" t="s">
        <v>409</v>
      </c>
      <c r="Q127" s="192" t="s">
        <v>409</v>
      </c>
      <c r="R127" s="192" t="s">
        <v>409</v>
      </c>
      <c r="S127" s="192" t="s">
        <v>409</v>
      </c>
      <c r="T127" s="192" t="s">
        <v>409</v>
      </c>
      <c r="U127" s="192" t="s">
        <v>409</v>
      </c>
      <c r="V127" s="192" t="s">
        <v>409</v>
      </c>
      <c r="W127" s="192" t="s">
        <v>409</v>
      </c>
      <c r="X127" s="192" t="s">
        <v>409</v>
      </c>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6.3245553203367564</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5.71428571428571</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7</v>
      </c>
      <c r="J128" s="242">
        <v>45188</v>
      </c>
      <c r="K128" s="242">
        <v>44753</v>
      </c>
      <c r="L128" s="91" t="s">
        <v>205</v>
      </c>
      <c r="M128" s="192">
        <v>5.71428571428571</v>
      </c>
      <c r="N128" s="192" t="s">
        <v>409</v>
      </c>
      <c r="O128" s="192">
        <v>7</v>
      </c>
      <c r="P128" s="192">
        <v>0</v>
      </c>
      <c r="Q128" s="192" t="s">
        <v>409</v>
      </c>
      <c r="R128" s="192">
        <v>4</v>
      </c>
      <c r="S128" s="192" t="s">
        <v>409</v>
      </c>
      <c r="T128" s="192" t="s">
        <v>409</v>
      </c>
      <c r="U128" s="192" t="s">
        <v>540</v>
      </c>
      <c r="V128" s="192">
        <v>0</v>
      </c>
      <c r="W128" s="192">
        <v>-2.75735819203414E-2</v>
      </c>
      <c r="X128" s="192" t="s">
        <v>409</v>
      </c>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45014</v>
      </c>
      <c r="L129" s="91" t="s">
        <v>709</v>
      </c>
      <c r="M129" s="192" t="s">
        <v>409</v>
      </c>
      <c r="N129" s="192" t="s">
        <v>409</v>
      </c>
      <c r="O129" s="192" t="s">
        <v>409</v>
      </c>
      <c r="P129" s="192" t="s">
        <v>409</v>
      </c>
      <c r="Q129" s="192" t="s">
        <v>409</v>
      </c>
      <c r="R129" s="192" t="s">
        <v>409</v>
      </c>
      <c r="S129" s="192" t="s">
        <v>409</v>
      </c>
      <c r="T129" s="192" t="s">
        <v>409</v>
      </c>
      <c r="U129" s="192" t="s">
        <v>409</v>
      </c>
      <c r="V129" s="192" t="s">
        <v>409</v>
      </c>
      <c r="W129" s="192" t="s">
        <v>409</v>
      </c>
      <c r="X129" s="192" t="s">
        <v>409</v>
      </c>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4.1428571428571397</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0</v>
      </c>
      <c r="J130" s="242">
        <v>45188</v>
      </c>
      <c r="K130" s="242">
        <v>45203</v>
      </c>
      <c r="L130" s="91" t="s">
        <v>206</v>
      </c>
      <c r="M130" s="192">
        <v>4.1428571428571397</v>
      </c>
      <c r="N130" s="192" t="s">
        <v>409</v>
      </c>
      <c r="O130" s="192" t="s">
        <v>409</v>
      </c>
      <c r="P130" s="192">
        <v>0</v>
      </c>
      <c r="Q130" s="192" t="s">
        <v>409</v>
      </c>
      <c r="R130" s="192">
        <v>2.9</v>
      </c>
      <c r="S130" s="192" t="s">
        <v>409</v>
      </c>
      <c r="T130" s="192" t="s">
        <v>409</v>
      </c>
      <c r="U130" s="192" t="s">
        <v>409</v>
      </c>
      <c r="V130" s="192">
        <v>0</v>
      </c>
      <c r="W130" s="192">
        <v>0</v>
      </c>
      <c r="X130" s="192" t="s">
        <v>409</v>
      </c>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9.5714285714285694</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v>
      </c>
      <c r="J131" s="242">
        <v>45188</v>
      </c>
      <c r="K131" s="242">
        <v>45294</v>
      </c>
      <c r="L131" s="91" t="s">
        <v>208</v>
      </c>
      <c r="M131" s="192">
        <v>9.5714285714285694</v>
      </c>
      <c r="N131" s="192" t="s">
        <v>409</v>
      </c>
      <c r="O131" s="192" t="s">
        <v>409</v>
      </c>
      <c r="P131" s="192">
        <v>0</v>
      </c>
      <c r="Q131" s="192" t="s">
        <v>409</v>
      </c>
      <c r="R131" s="192">
        <v>6.7</v>
      </c>
      <c r="S131" s="192" t="s">
        <v>409</v>
      </c>
      <c r="T131" s="192" t="s">
        <v>409</v>
      </c>
      <c r="U131" s="192" t="s">
        <v>409</v>
      </c>
      <c r="V131" s="192">
        <v>-0.40481482910278999</v>
      </c>
      <c r="W131" s="192">
        <v>-0.51204727688181595</v>
      </c>
      <c r="X131" s="192" t="s">
        <v>409</v>
      </c>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4.1428571428571397</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45188</v>
      </c>
      <c r="K132" s="242">
        <v>45014</v>
      </c>
      <c r="L132" s="91" t="s">
        <v>210</v>
      </c>
      <c r="M132" s="192">
        <v>4.1428571428571397</v>
      </c>
      <c r="N132" s="192" t="s">
        <v>409</v>
      </c>
      <c r="O132" s="192" t="s">
        <v>409</v>
      </c>
      <c r="P132" s="192" t="s">
        <v>409</v>
      </c>
      <c r="Q132" s="192" t="s">
        <v>409</v>
      </c>
      <c r="R132" s="192">
        <v>2.9</v>
      </c>
      <c r="S132" s="192" t="s">
        <v>409</v>
      </c>
      <c r="T132" s="192" t="s">
        <v>409</v>
      </c>
      <c r="U132" s="192" t="s">
        <v>409</v>
      </c>
      <c r="V132" s="192" t="s">
        <v>409</v>
      </c>
      <c r="W132" s="192" t="s">
        <v>409</v>
      </c>
      <c r="X132" s="192" t="s">
        <v>409</v>
      </c>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4.5714285714285703</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45188</v>
      </c>
      <c r="K133" s="242">
        <v>45294</v>
      </c>
      <c r="L133" s="91" t="s">
        <v>212</v>
      </c>
      <c r="M133" s="192">
        <v>4.5714285714285703</v>
      </c>
      <c r="N133" s="192" t="s">
        <v>409</v>
      </c>
      <c r="O133" s="192">
        <v>0</v>
      </c>
      <c r="P133" s="192">
        <v>0</v>
      </c>
      <c r="Q133" s="192" t="s">
        <v>409</v>
      </c>
      <c r="R133" s="192">
        <v>3.2</v>
      </c>
      <c r="S133" s="192" t="s">
        <v>409</v>
      </c>
      <c r="T133" s="192" t="s">
        <v>409</v>
      </c>
      <c r="U133" s="192" t="s">
        <v>539</v>
      </c>
      <c r="V133" s="192" t="s">
        <v>409</v>
      </c>
      <c r="W133" s="192">
        <v>-9.4371369481086806E-2</v>
      </c>
      <c r="X133" s="192" t="s">
        <v>409</v>
      </c>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7.4285714285714199</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45188</v>
      </c>
      <c r="K134" s="242">
        <v>45014</v>
      </c>
      <c r="L134" s="91" t="s">
        <v>214</v>
      </c>
      <c r="M134" s="192">
        <v>7.4285714285714199</v>
      </c>
      <c r="N134" s="192" t="s">
        <v>409</v>
      </c>
      <c r="O134" s="192" t="s">
        <v>409</v>
      </c>
      <c r="P134" s="192" t="s">
        <v>409</v>
      </c>
      <c r="Q134" s="192" t="s">
        <v>409</v>
      </c>
      <c r="R134" s="192">
        <v>5.2</v>
      </c>
      <c r="S134" s="192" t="s">
        <v>409</v>
      </c>
      <c r="T134" s="192" t="s">
        <v>409</v>
      </c>
      <c r="U134" s="192" t="s">
        <v>409</v>
      </c>
      <c r="V134" s="192" t="s">
        <v>409</v>
      </c>
      <c r="W134" s="192" t="s">
        <v>409</v>
      </c>
      <c r="X134" s="192" t="s">
        <v>409</v>
      </c>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2.9999999999999898</v>
      </c>
      <c r="I135" s="191" t="e"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#N/A</v>
      </c>
      <c r="J135" s="242">
        <v>45188</v>
      </c>
      <c r="K135" s="242">
        <v>45218</v>
      </c>
      <c r="L135" s="91" t="s">
        <v>216</v>
      </c>
      <c r="M135" s="192">
        <v>2.9999999999999898</v>
      </c>
      <c r="N135" s="192" t="s">
        <v>409</v>
      </c>
      <c r="O135" s="192" t="s">
        <v>409</v>
      </c>
      <c r="P135" s="192" t="s">
        <v>409</v>
      </c>
      <c r="Q135" s="192" t="s">
        <v>409</v>
      </c>
      <c r="R135" s="192">
        <v>2.1</v>
      </c>
      <c r="S135" s="192" t="s">
        <v>409</v>
      </c>
      <c r="T135" s="192" t="s">
        <v>409</v>
      </c>
      <c r="U135" s="192" t="s">
        <v>409</v>
      </c>
      <c r="V135" s="192" t="s">
        <v>409</v>
      </c>
      <c r="W135" s="192" t="s">
        <v>409</v>
      </c>
      <c r="X135" s="192" t="s">
        <v>409</v>
      </c>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10</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10</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10</v>
      </c>
      <c r="J136" s="242">
        <v>45188</v>
      </c>
      <c r="K136" s="242">
        <v>45294</v>
      </c>
      <c r="L136" s="91" t="s">
        <v>218</v>
      </c>
      <c r="M136" s="192">
        <v>10</v>
      </c>
      <c r="N136" s="192" t="s">
        <v>409</v>
      </c>
      <c r="O136" s="192" t="s">
        <v>409</v>
      </c>
      <c r="P136" s="192">
        <v>10</v>
      </c>
      <c r="Q136" s="192" t="s">
        <v>409</v>
      </c>
      <c r="R136" s="192">
        <v>7.1</v>
      </c>
      <c r="S136" s="192" t="s">
        <v>409</v>
      </c>
      <c r="T136" s="192" t="s">
        <v>409</v>
      </c>
      <c r="U136" s="192" t="s">
        <v>409</v>
      </c>
      <c r="V136" s="192">
        <v>2.36508369445801</v>
      </c>
      <c r="W136" s="192">
        <v>-0.41851615905762102</v>
      </c>
      <c r="X136" s="192" t="s">
        <v>409</v>
      </c>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0.71428571428571297</v>
      </c>
      <c r="I137" s="191" t="e"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#N/A</v>
      </c>
      <c r="J137" s="242">
        <v>45188</v>
      </c>
      <c r="K137" s="242">
        <v>45218</v>
      </c>
      <c r="L137" s="91" t="s">
        <v>220</v>
      </c>
      <c r="M137" s="192">
        <v>0.71428571428571297</v>
      </c>
      <c r="N137" s="192" t="s">
        <v>409</v>
      </c>
      <c r="O137" s="192" t="s">
        <v>409</v>
      </c>
      <c r="P137" s="192" t="s">
        <v>409</v>
      </c>
      <c r="Q137" s="192" t="s">
        <v>409</v>
      </c>
      <c r="R137" s="192">
        <v>0.5</v>
      </c>
      <c r="S137" s="192" t="s">
        <v>409</v>
      </c>
      <c r="T137" s="192" t="s">
        <v>409</v>
      </c>
      <c r="U137" s="192" t="s">
        <v>409</v>
      </c>
      <c r="V137" s="192" t="s">
        <v>409</v>
      </c>
      <c r="W137" s="192" t="s">
        <v>409</v>
      </c>
      <c r="X137" s="192" t="s">
        <v>409</v>
      </c>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8.5356395693083709</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7.2857142857142803</v>
      </c>
      <c r="I138" s="191"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10</v>
      </c>
      <c r="J138" s="242">
        <v>45163</v>
      </c>
      <c r="K138" s="242">
        <v>45259</v>
      </c>
      <c r="L138" s="91" t="s">
        <v>222</v>
      </c>
      <c r="M138" s="192">
        <v>7.2857142857142803</v>
      </c>
      <c r="N138" s="192" t="s">
        <v>409</v>
      </c>
      <c r="O138" s="192" t="s">
        <v>409</v>
      </c>
      <c r="P138" s="192" t="s">
        <v>409</v>
      </c>
      <c r="Q138" s="192">
        <v>10</v>
      </c>
      <c r="R138" s="192">
        <v>5.0999999999999996</v>
      </c>
      <c r="S138" s="192" t="s">
        <v>409</v>
      </c>
      <c r="T138" s="192" t="s">
        <v>409</v>
      </c>
      <c r="U138" s="192" t="s">
        <v>409</v>
      </c>
      <c r="V138" s="192" t="s">
        <v>409</v>
      </c>
      <c r="W138" s="192" t="s">
        <v>409</v>
      </c>
      <c r="X138" s="192" t="s">
        <v>888</v>
      </c>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4.1428571428571397</v>
      </c>
      <c r="I139" s="191"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0</v>
      </c>
      <c r="J139" s="242">
        <v>45188</v>
      </c>
      <c r="K139" s="242">
        <v>45294</v>
      </c>
      <c r="L139" s="91" t="s">
        <v>224</v>
      </c>
      <c r="M139" s="192">
        <v>4.1428571428571397</v>
      </c>
      <c r="N139" s="192" t="s">
        <v>409</v>
      </c>
      <c r="O139" s="192" t="s">
        <v>409</v>
      </c>
      <c r="P139" s="192">
        <v>0</v>
      </c>
      <c r="Q139" s="192" t="s">
        <v>409</v>
      </c>
      <c r="R139" s="192">
        <v>2.9</v>
      </c>
      <c r="S139" s="192" t="s">
        <v>409</v>
      </c>
      <c r="T139" s="192" t="s">
        <v>409</v>
      </c>
      <c r="U139" s="192" t="s">
        <v>409</v>
      </c>
      <c r="V139" s="192">
        <v>-0.47839172184466999</v>
      </c>
      <c r="W139" s="192">
        <v>-0.150744989514351</v>
      </c>
      <c r="X139" s="192" t="s">
        <v>409</v>
      </c>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0.51217792863223266</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5.2857142857142803</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4.9629286866108999E-2</v>
      </c>
      <c r="J140" s="242">
        <v>45188</v>
      </c>
      <c r="K140" s="242" t="s">
        <v>409</v>
      </c>
      <c r="L140" s="91" t="s">
        <v>226</v>
      </c>
      <c r="M140" s="192">
        <v>5.2857142857142803</v>
      </c>
      <c r="N140" s="192" t="s">
        <v>409</v>
      </c>
      <c r="O140" s="192" t="s">
        <v>409</v>
      </c>
      <c r="P140" s="192">
        <v>4.9629286866108999E-2</v>
      </c>
      <c r="Q140" s="192" t="s">
        <v>409</v>
      </c>
      <c r="R140" s="192">
        <v>3.7</v>
      </c>
      <c r="S140" s="192" t="s">
        <v>409</v>
      </c>
      <c r="T140" s="192" t="s">
        <v>409</v>
      </c>
      <c r="U140" s="192" t="s">
        <v>409</v>
      </c>
      <c r="V140" s="192">
        <v>2.3534683958088601E-3</v>
      </c>
      <c r="W140" s="192">
        <v>2.4814643433054302E-3</v>
      </c>
      <c r="X140" s="192" t="s">
        <v>409</v>
      </c>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45014</v>
      </c>
      <c r="L141" s="91" t="s">
        <v>710</v>
      </c>
      <c r="M141" s="192" t="s">
        <v>409</v>
      </c>
      <c r="N141" s="192" t="s">
        <v>409</v>
      </c>
      <c r="O141" s="192" t="s">
        <v>409</v>
      </c>
      <c r="P141" s="192" t="s">
        <v>409</v>
      </c>
      <c r="Q141" s="192" t="s">
        <v>409</v>
      </c>
      <c r="R141" s="192" t="s">
        <v>409</v>
      </c>
      <c r="S141" s="192" t="s">
        <v>409</v>
      </c>
      <c r="T141" s="192" t="s">
        <v>409</v>
      </c>
      <c r="U141" s="192" t="s">
        <v>409</v>
      </c>
      <c r="V141" s="192" t="s">
        <v>409</v>
      </c>
      <c r="W141" s="192" t="s">
        <v>409</v>
      </c>
      <c r="X141" s="192" t="s">
        <v>409</v>
      </c>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45188</v>
      </c>
      <c r="K142" s="242">
        <v>45294</v>
      </c>
      <c r="L142" s="91" t="s">
        <v>228</v>
      </c>
      <c r="M142" s="192">
        <v>10</v>
      </c>
      <c r="N142" s="192" t="s">
        <v>409</v>
      </c>
      <c r="O142" s="192" t="s">
        <v>409</v>
      </c>
      <c r="P142" s="192">
        <v>0</v>
      </c>
      <c r="Q142" s="192" t="s">
        <v>409</v>
      </c>
      <c r="R142" s="192">
        <v>7.7</v>
      </c>
      <c r="S142" s="192" t="s">
        <v>409</v>
      </c>
      <c r="T142" s="192" t="s">
        <v>409</v>
      </c>
      <c r="U142" s="192" t="s">
        <v>409</v>
      </c>
      <c r="V142" s="192">
        <v>-0.443446447028222</v>
      </c>
      <c r="W142" s="192">
        <v>-1.0861144052693601</v>
      </c>
      <c r="X142" s="192" t="s">
        <v>409</v>
      </c>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4.3091112173675157</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9</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2.06315994262695</v>
      </c>
      <c r="J143" s="242">
        <v>45188</v>
      </c>
      <c r="K143" s="242">
        <v>45294</v>
      </c>
      <c r="L143" s="91" t="s">
        <v>230</v>
      </c>
      <c r="M143" s="192">
        <v>9</v>
      </c>
      <c r="N143" s="192" t="s">
        <v>409</v>
      </c>
      <c r="O143" s="192" t="s">
        <v>409</v>
      </c>
      <c r="P143" s="192">
        <v>2.06315994262695</v>
      </c>
      <c r="Q143" s="192" t="s">
        <v>409</v>
      </c>
      <c r="R143" s="192">
        <v>6.3</v>
      </c>
      <c r="S143" s="192" t="s">
        <v>409</v>
      </c>
      <c r="T143" s="192" t="s">
        <v>409</v>
      </c>
      <c r="U143" s="192" t="s">
        <v>409</v>
      </c>
      <c r="V143" s="192">
        <v>0.103157997131348</v>
      </c>
      <c r="W143" s="192">
        <v>3.3777236938476597E-2</v>
      </c>
      <c r="X143" s="192" t="s">
        <v>409</v>
      </c>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4.2857142857142803</v>
      </c>
      <c r="I144" s="191" t="e"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#N/A</v>
      </c>
      <c r="J144" s="242">
        <v>45188</v>
      </c>
      <c r="K144" s="242">
        <v>45218</v>
      </c>
      <c r="L144" s="91" t="s">
        <v>232</v>
      </c>
      <c r="M144" s="192">
        <v>4.2857142857142803</v>
      </c>
      <c r="N144" s="192" t="s">
        <v>409</v>
      </c>
      <c r="O144" s="192" t="s">
        <v>409</v>
      </c>
      <c r="P144" s="192" t="s">
        <v>409</v>
      </c>
      <c r="Q144" s="192" t="s">
        <v>409</v>
      </c>
      <c r="R144" s="192">
        <v>3</v>
      </c>
      <c r="S144" s="192" t="s">
        <v>409</v>
      </c>
      <c r="T144" s="192" t="s">
        <v>409</v>
      </c>
      <c r="U144" s="192" t="s">
        <v>409</v>
      </c>
      <c r="V144" s="192" t="s">
        <v>409</v>
      </c>
      <c r="W144" s="192" t="s">
        <v>409</v>
      </c>
      <c r="X144" s="192" t="s">
        <v>409</v>
      </c>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9.4868329805051381</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9</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45188</v>
      </c>
      <c r="K145" s="242">
        <v>45294</v>
      </c>
      <c r="L145" s="91" t="s">
        <v>234</v>
      </c>
      <c r="M145" s="192">
        <v>9</v>
      </c>
      <c r="N145" s="192" t="s">
        <v>409</v>
      </c>
      <c r="O145" s="192" t="s">
        <v>409</v>
      </c>
      <c r="P145" s="192">
        <v>10</v>
      </c>
      <c r="Q145" s="192" t="s">
        <v>409</v>
      </c>
      <c r="R145" s="192">
        <v>6.3</v>
      </c>
      <c r="S145" s="192" t="s">
        <v>409</v>
      </c>
      <c r="T145" s="192" t="s">
        <v>409</v>
      </c>
      <c r="U145" s="192" t="s">
        <v>409</v>
      </c>
      <c r="V145" s="192">
        <v>0.64142691529615103</v>
      </c>
      <c r="W145" s="192">
        <v>0.39330106732495601</v>
      </c>
      <c r="X145" s="192" t="s">
        <v>409</v>
      </c>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2.71428571428571</v>
      </c>
      <c r="I146" s="191"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0</v>
      </c>
      <c r="J146" s="242">
        <v>45188</v>
      </c>
      <c r="K146" s="242">
        <v>44753</v>
      </c>
      <c r="L146" s="91" t="s">
        <v>236</v>
      </c>
      <c r="M146" s="192">
        <v>2.71428571428571</v>
      </c>
      <c r="N146" s="192" t="s">
        <v>409</v>
      </c>
      <c r="O146" s="192">
        <v>0</v>
      </c>
      <c r="P146" s="192" t="s">
        <v>409</v>
      </c>
      <c r="Q146" s="192" t="s">
        <v>409</v>
      </c>
      <c r="R146" s="192">
        <v>1.9</v>
      </c>
      <c r="S146" s="192" t="s">
        <v>409</v>
      </c>
      <c r="T146" s="192" t="s">
        <v>409</v>
      </c>
      <c r="U146" s="192" t="s">
        <v>539</v>
      </c>
      <c r="V146" s="192" t="s">
        <v>409</v>
      </c>
      <c r="W146" s="192" t="s">
        <v>409</v>
      </c>
      <c r="X146" s="192" t="s">
        <v>409</v>
      </c>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8.2857142857142794</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45188</v>
      </c>
      <c r="K147" s="242">
        <v>45294</v>
      </c>
      <c r="L147" s="91" t="s">
        <v>238</v>
      </c>
      <c r="M147" s="192">
        <v>8.2857142857142794</v>
      </c>
      <c r="N147" s="192" t="s">
        <v>409</v>
      </c>
      <c r="O147" s="192" t="s">
        <v>409</v>
      </c>
      <c r="P147" s="192">
        <v>0</v>
      </c>
      <c r="Q147" s="192" t="s">
        <v>409</v>
      </c>
      <c r="R147" s="192">
        <v>5.8</v>
      </c>
      <c r="S147" s="192" t="s">
        <v>409</v>
      </c>
      <c r="T147" s="192" t="s">
        <v>409</v>
      </c>
      <c r="U147" s="192" t="s">
        <v>409</v>
      </c>
      <c r="V147" s="192">
        <v>-0.88126600252749998</v>
      </c>
      <c r="W147" s="192">
        <v>-0.45041274865684899</v>
      </c>
      <c r="X147" s="192" t="s">
        <v>409</v>
      </c>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v>45014</v>
      </c>
      <c r="L148" s="91" t="s">
        <v>711</v>
      </c>
      <c r="M148" s="192" t="s">
        <v>409</v>
      </c>
      <c r="N148" s="192" t="s">
        <v>409</v>
      </c>
      <c r="O148" s="192" t="s">
        <v>409</v>
      </c>
      <c r="P148" s="192" t="s">
        <v>409</v>
      </c>
      <c r="Q148" s="192" t="s">
        <v>409</v>
      </c>
      <c r="R148" s="192" t="s">
        <v>409</v>
      </c>
      <c r="S148" s="192" t="s">
        <v>409</v>
      </c>
      <c r="T148" s="192" t="s">
        <v>409</v>
      </c>
      <c r="U148" s="192" t="s">
        <v>409</v>
      </c>
      <c r="V148" s="192" t="s">
        <v>409</v>
      </c>
      <c r="W148" s="192" t="s">
        <v>409</v>
      </c>
      <c r="X148" s="192" t="s">
        <v>409</v>
      </c>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10</v>
      </c>
      <c r="J149" s="242">
        <v>45188</v>
      </c>
      <c r="K149" s="242">
        <v>45294</v>
      </c>
      <c r="L149" s="91" t="s">
        <v>240</v>
      </c>
      <c r="M149" s="192">
        <v>10</v>
      </c>
      <c r="N149" s="192" t="s">
        <v>409</v>
      </c>
      <c r="O149" s="192" t="s">
        <v>409</v>
      </c>
      <c r="P149" s="192">
        <v>10</v>
      </c>
      <c r="Q149" s="192" t="s">
        <v>409</v>
      </c>
      <c r="R149" s="192">
        <v>7.5</v>
      </c>
      <c r="S149" s="192" t="s">
        <v>409</v>
      </c>
      <c r="T149" s="192" t="s">
        <v>409</v>
      </c>
      <c r="U149" s="192" t="s">
        <v>409</v>
      </c>
      <c r="V149" s="192">
        <v>-8.3201083239896398</v>
      </c>
      <c r="W149" s="192">
        <v>0.94668871499978002</v>
      </c>
      <c r="X149" s="192" t="s">
        <v>409</v>
      </c>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8.9442719099991592</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8</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10</v>
      </c>
      <c r="J150" s="242">
        <v>45188</v>
      </c>
      <c r="K150" s="242">
        <v>45294</v>
      </c>
      <c r="L150" s="91" t="s">
        <v>242</v>
      </c>
      <c r="M150" s="192">
        <v>8</v>
      </c>
      <c r="N150" s="192" t="s">
        <v>409</v>
      </c>
      <c r="O150" s="192">
        <v>0</v>
      </c>
      <c r="P150" s="192">
        <v>10</v>
      </c>
      <c r="Q150" s="192" t="s">
        <v>409</v>
      </c>
      <c r="R150" s="192">
        <v>5.6</v>
      </c>
      <c r="S150" s="192" t="s">
        <v>409</v>
      </c>
      <c r="T150" s="192" t="s">
        <v>409</v>
      </c>
      <c r="U150" s="192" t="s">
        <v>539</v>
      </c>
      <c r="V150" s="192">
        <v>0.83343505859375</v>
      </c>
      <c r="W150" s="192">
        <v>0.35846710205077398</v>
      </c>
      <c r="X150" s="192" t="s">
        <v>409</v>
      </c>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7.8571428571428497</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0</v>
      </c>
      <c r="J151" s="242">
        <v>45188</v>
      </c>
      <c r="K151" s="242">
        <v>45294</v>
      </c>
      <c r="L151" s="91" t="s">
        <v>244</v>
      </c>
      <c r="M151" s="192">
        <v>7.8571428571428497</v>
      </c>
      <c r="N151" s="192" t="s">
        <v>409</v>
      </c>
      <c r="O151" s="192" t="s">
        <v>409</v>
      </c>
      <c r="P151" s="192">
        <v>0</v>
      </c>
      <c r="Q151" s="192" t="s">
        <v>409</v>
      </c>
      <c r="R151" s="192">
        <v>5.5</v>
      </c>
      <c r="S151" s="192" t="s">
        <v>409</v>
      </c>
      <c r="T151" s="192" t="s">
        <v>409</v>
      </c>
      <c r="U151" s="192" t="s">
        <v>409</v>
      </c>
      <c r="V151" s="192">
        <v>-0.57440614700317405</v>
      </c>
      <c r="W151" s="192">
        <v>-0.68911695480346702</v>
      </c>
      <c r="X151" s="192" t="s">
        <v>409</v>
      </c>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0.14285714285714199</v>
      </c>
      <c r="I152" s="191" t="e"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#N/A</v>
      </c>
      <c r="J152" s="242">
        <v>45188</v>
      </c>
      <c r="K152" s="242">
        <v>45218</v>
      </c>
      <c r="L152" s="91" t="s">
        <v>246</v>
      </c>
      <c r="M152" s="192">
        <v>0.14285714285714199</v>
      </c>
      <c r="N152" s="192" t="s">
        <v>409</v>
      </c>
      <c r="O152" s="192" t="s">
        <v>409</v>
      </c>
      <c r="P152" s="192" t="s">
        <v>409</v>
      </c>
      <c r="Q152" s="192" t="s">
        <v>409</v>
      </c>
      <c r="R152" s="192">
        <v>0.1</v>
      </c>
      <c r="S152" s="192" t="s">
        <v>409</v>
      </c>
      <c r="T152" s="192" t="s">
        <v>409</v>
      </c>
      <c r="U152" s="192" t="s">
        <v>409</v>
      </c>
      <c r="V152" s="192" t="s">
        <v>409</v>
      </c>
      <c r="W152" s="192" t="s">
        <v>409</v>
      </c>
      <c r="X152" s="192" t="s">
        <v>409</v>
      </c>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0.14285714285714199</v>
      </c>
      <c r="I153" s="191" t="e"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#N/A</v>
      </c>
      <c r="J153" s="242">
        <v>45163</v>
      </c>
      <c r="K153" s="242">
        <v>45218</v>
      </c>
      <c r="L153" s="91" t="s">
        <v>248</v>
      </c>
      <c r="M153" s="192">
        <v>0.14285714285714199</v>
      </c>
      <c r="N153" s="192" t="s">
        <v>409</v>
      </c>
      <c r="O153" s="192" t="s">
        <v>409</v>
      </c>
      <c r="P153" s="192" t="s">
        <v>409</v>
      </c>
      <c r="Q153" s="192" t="s">
        <v>409</v>
      </c>
      <c r="R153" s="192">
        <v>0.1</v>
      </c>
      <c r="S153" s="192" t="s">
        <v>409</v>
      </c>
      <c r="T153" s="192" t="s">
        <v>409</v>
      </c>
      <c r="U153" s="192" t="s">
        <v>409</v>
      </c>
      <c r="V153" s="192" t="s">
        <v>409</v>
      </c>
      <c r="W153" s="192" t="s">
        <v>409</v>
      </c>
      <c r="X153" s="192" t="s">
        <v>409</v>
      </c>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7.5714285714285703</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45188</v>
      </c>
      <c r="K154" s="242">
        <v>45014</v>
      </c>
      <c r="L154" s="91" t="s">
        <v>250</v>
      </c>
      <c r="M154" s="192">
        <v>7.5714285714285703</v>
      </c>
      <c r="N154" s="192" t="s">
        <v>409</v>
      </c>
      <c r="O154" s="192" t="s">
        <v>409</v>
      </c>
      <c r="P154" s="192" t="s">
        <v>409</v>
      </c>
      <c r="Q154" s="192" t="s">
        <v>409</v>
      </c>
      <c r="R154" s="192">
        <v>5.3</v>
      </c>
      <c r="S154" s="192" t="s">
        <v>409</v>
      </c>
      <c r="T154" s="192" t="s">
        <v>409</v>
      </c>
      <c r="U154" s="192" t="s">
        <v>409</v>
      </c>
      <c r="V154" s="192" t="s">
        <v>409</v>
      </c>
      <c r="W154" s="192" t="s">
        <v>409</v>
      </c>
      <c r="X154" s="192" t="s">
        <v>409</v>
      </c>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4.8571428571428497</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45188</v>
      </c>
      <c r="K155" s="242">
        <v>45014</v>
      </c>
      <c r="L155" s="91" t="s">
        <v>252</v>
      </c>
      <c r="M155" s="192">
        <v>4.8571428571428497</v>
      </c>
      <c r="N155" s="192" t="s">
        <v>409</v>
      </c>
      <c r="O155" s="192" t="s">
        <v>409</v>
      </c>
      <c r="P155" s="192" t="s">
        <v>409</v>
      </c>
      <c r="Q155" s="192" t="s">
        <v>409</v>
      </c>
      <c r="R155" s="192">
        <v>3.4</v>
      </c>
      <c r="S155" s="192" t="s">
        <v>409</v>
      </c>
      <c r="T155" s="192" t="s">
        <v>409</v>
      </c>
      <c r="U155" s="192" t="s">
        <v>409</v>
      </c>
      <c r="V155" s="192" t="s">
        <v>409</v>
      </c>
      <c r="W155" s="192" t="s">
        <v>409</v>
      </c>
      <c r="X155" s="192" t="s">
        <v>409</v>
      </c>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0.42857142857142799</v>
      </c>
      <c r="I156" s="191" t="e"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#N/A</v>
      </c>
      <c r="J156" s="242">
        <v>45163</v>
      </c>
      <c r="K156" s="242">
        <v>45218</v>
      </c>
      <c r="L156" s="91" t="s">
        <v>254</v>
      </c>
      <c r="M156" s="192">
        <v>0.42857142857142799</v>
      </c>
      <c r="N156" s="192" t="s">
        <v>409</v>
      </c>
      <c r="O156" s="192" t="s">
        <v>409</v>
      </c>
      <c r="P156" s="192" t="s">
        <v>409</v>
      </c>
      <c r="Q156" s="192" t="s">
        <v>409</v>
      </c>
      <c r="R156" s="192">
        <v>0.3</v>
      </c>
      <c r="S156" s="192" t="s">
        <v>409</v>
      </c>
      <c r="T156" s="192" t="s">
        <v>409</v>
      </c>
      <c r="U156" s="192" t="s">
        <v>409</v>
      </c>
      <c r="V156" s="192" t="s">
        <v>409</v>
      </c>
      <c r="W156" s="192" t="s">
        <v>409</v>
      </c>
      <c r="X156" s="192" t="s">
        <v>409</v>
      </c>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45014</v>
      </c>
      <c r="L157" s="91" t="s">
        <v>256</v>
      </c>
      <c r="M157" s="192">
        <v>2.71428571428571</v>
      </c>
      <c r="N157" s="192" t="s">
        <v>409</v>
      </c>
      <c r="O157" s="192" t="s">
        <v>409</v>
      </c>
      <c r="P157" s="192" t="s">
        <v>409</v>
      </c>
      <c r="Q157" s="192" t="s">
        <v>409</v>
      </c>
      <c r="R157" s="192">
        <v>1.9</v>
      </c>
      <c r="S157" s="192" t="s">
        <v>409</v>
      </c>
      <c r="T157" s="192" t="s">
        <v>409</v>
      </c>
      <c r="U157" s="192" t="s">
        <v>409</v>
      </c>
      <c r="V157" s="192" t="s">
        <v>409</v>
      </c>
      <c r="W157" s="192" t="s">
        <v>409</v>
      </c>
      <c r="X157" s="192" t="s">
        <v>409</v>
      </c>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8.7013956187663197</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10</v>
      </c>
      <c r="J158" s="242">
        <v>44860</v>
      </c>
      <c r="K158" s="242">
        <v>45294</v>
      </c>
      <c r="L158" s="91" t="s">
        <v>258</v>
      </c>
      <c r="M158" s="192">
        <v>7.5714285714285703</v>
      </c>
      <c r="N158" s="192" t="s">
        <v>409</v>
      </c>
      <c r="O158" s="192">
        <v>0</v>
      </c>
      <c r="P158" s="192">
        <v>10</v>
      </c>
      <c r="Q158" s="192" t="s">
        <v>409</v>
      </c>
      <c r="R158" s="192">
        <v>5.3</v>
      </c>
      <c r="S158" s="192" t="s">
        <v>409</v>
      </c>
      <c r="T158" s="192" t="s">
        <v>409</v>
      </c>
      <c r="U158" s="192" t="s">
        <v>539</v>
      </c>
      <c r="V158" s="192">
        <v>3.1672137656133801</v>
      </c>
      <c r="W158" s="192">
        <v>0.57938181619722995</v>
      </c>
      <c r="X158" s="192" t="s">
        <v>409</v>
      </c>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5.0990195135927818</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3.71428571428571</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7</v>
      </c>
      <c r="J159" s="242">
        <v>45188</v>
      </c>
      <c r="K159" s="242">
        <v>45259</v>
      </c>
      <c r="L159" s="91" t="s">
        <v>260</v>
      </c>
      <c r="M159" s="192">
        <v>3.71428571428571</v>
      </c>
      <c r="N159" s="192" t="s">
        <v>409</v>
      </c>
      <c r="O159" s="192" t="s">
        <v>409</v>
      </c>
      <c r="P159" s="192">
        <v>3.5425387322902799</v>
      </c>
      <c r="Q159" s="192">
        <v>7</v>
      </c>
      <c r="R159" s="192">
        <v>2.6</v>
      </c>
      <c r="S159" s="192" t="s">
        <v>409</v>
      </c>
      <c r="T159" s="192" t="s">
        <v>409</v>
      </c>
      <c r="U159" s="192" t="s">
        <v>409</v>
      </c>
      <c r="V159" s="192">
        <v>0.17712693661451401</v>
      </c>
      <c r="W159" s="192">
        <v>-1.7548352479934901E-2</v>
      </c>
      <c r="X159" s="192" t="s">
        <v>889</v>
      </c>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4.71428571428571</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45188</v>
      </c>
      <c r="K160" s="242">
        <v>45294</v>
      </c>
      <c r="L160" s="91" t="s">
        <v>262</v>
      </c>
      <c r="M160" s="192">
        <v>4.71428571428571</v>
      </c>
      <c r="N160" s="192" t="s">
        <v>409</v>
      </c>
      <c r="O160" s="192">
        <v>0</v>
      </c>
      <c r="P160" s="192">
        <v>0</v>
      </c>
      <c r="Q160" s="192" t="s">
        <v>409</v>
      </c>
      <c r="R160" s="192">
        <v>3.3</v>
      </c>
      <c r="S160" s="192" t="s">
        <v>409</v>
      </c>
      <c r="T160" s="192" t="s">
        <v>409</v>
      </c>
      <c r="U160" s="192" t="s">
        <v>539</v>
      </c>
      <c r="V160" s="192">
        <v>-0.48761613790893599</v>
      </c>
      <c r="W160" s="192">
        <v>-7.6913833618159604E-3</v>
      </c>
      <c r="X160" s="192" t="s">
        <v>409</v>
      </c>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5.1428571428571397</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45188</v>
      </c>
      <c r="K161" s="242">
        <v>45294</v>
      </c>
      <c r="L161" s="91" t="s">
        <v>264</v>
      </c>
      <c r="M161" s="192">
        <v>5.1428571428571397</v>
      </c>
      <c r="N161" s="192" t="s">
        <v>409</v>
      </c>
      <c r="O161" s="192">
        <v>0</v>
      </c>
      <c r="P161" s="192">
        <v>0</v>
      </c>
      <c r="Q161" s="192" t="s">
        <v>409</v>
      </c>
      <c r="R161" s="192">
        <v>3.6</v>
      </c>
      <c r="S161" s="192" t="s">
        <v>409</v>
      </c>
      <c r="T161" s="192" t="s">
        <v>409</v>
      </c>
      <c r="U161" s="192" t="s">
        <v>539</v>
      </c>
      <c r="V161" s="192">
        <v>-0.69258971842378403</v>
      </c>
      <c r="W161" s="192">
        <v>-0.38503545068946698</v>
      </c>
      <c r="X161" s="192" t="s">
        <v>409</v>
      </c>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5.8571428571428497</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45163</v>
      </c>
      <c r="K162" s="242">
        <v>45014</v>
      </c>
      <c r="L162" s="91" t="s">
        <v>266</v>
      </c>
      <c r="M162" s="192">
        <v>5.8571428571428497</v>
      </c>
      <c r="N162" s="192" t="s">
        <v>409</v>
      </c>
      <c r="O162" s="192" t="s">
        <v>409</v>
      </c>
      <c r="P162" s="192" t="s">
        <v>409</v>
      </c>
      <c r="Q162" s="192" t="s">
        <v>409</v>
      </c>
      <c r="R162" s="192">
        <v>4.0999999999999996</v>
      </c>
      <c r="S162" s="192" t="s">
        <v>409</v>
      </c>
      <c r="T162" s="192" t="s">
        <v>409</v>
      </c>
      <c r="U162" s="192" t="s">
        <v>409</v>
      </c>
      <c r="V162" s="192" t="s">
        <v>409</v>
      </c>
      <c r="W162" s="192" t="s">
        <v>409</v>
      </c>
      <c r="X162" s="192" t="s">
        <v>409</v>
      </c>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9.2857142857142794</v>
      </c>
      <c r="I163" s="191" t="e"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#N/A</v>
      </c>
      <c r="J163" s="242">
        <v>45188</v>
      </c>
      <c r="K163" s="242">
        <v>45014</v>
      </c>
      <c r="L163" s="91" t="s">
        <v>268</v>
      </c>
      <c r="M163" s="192">
        <v>9.2857142857142794</v>
      </c>
      <c r="N163" s="192" t="s">
        <v>409</v>
      </c>
      <c r="O163" s="192" t="s">
        <v>409</v>
      </c>
      <c r="P163" s="192" t="s">
        <v>409</v>
      </c>
      <c r="Q163" s="192" t="s">
        <v>409</v>
      </c>
      <c r="R163" s="192">
        <v>6.5</v>
      </c>
      <c r="S163" s="192" t="s">
        <v>409</v>
      </c>
      <c r="T163" s="192" t="s">
        <v>409</v>
      </c>
      <c r="U163" s="192" t="s">
        <v>409</v>
      </c>
      <c r="V163" s="192" t="s">
        <v>409</v>
      </c>
      <c r="W163" s="192" t="s">
        <v>409</v>
      </c>
      <c r="X163" s="192" t="s">
        <v>409</v>
      </c>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0.85714285714285499</v>
      </c>
      <c r="I164" s="191"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0</v>
      </c>
      <c r="J164" s="242">
        <v>45188</v>
      </c>
      <c r="K164" s="242">
        <v>44753</v>
      </c>
      <c r="L164" s="91" t="s">
        <v>270</v>
      </c>
      <c r="M164" s="192">
        <v>0.85714285714285499</v>
      </c>
      <c r="N164" s="192" t="s">
        <v>409</v>
      </c>
      <c r="O164" s="192">
        <v>0</v>
      </c>
      <c r="P164" s="192" t="s">
        <v>409</v>
      </c>
      <c r="Q164" s="192" t="s">
        <v>409</v>
      </c>
      <c r="R164" s="192">
        <v>0.6</v>
      </c>
      <c r="S164" s="192" t="s">
        <v>409</v>
      </c>
      <c r="T164" s="192" t="s">
        <v>409</v>
      </c>
      <c r="U164" s="192" t="s">
        <v>539</v>
      </c>
      <c r="V164" s="192" t="s">
        <v>409</v>
      </c>
      <c r="W164" s="192" t="s">
        <v>409</v>
      </c>
      <c r="X164" s="192" t="s">
        <v>409</v>
      </c>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t="e">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#N/A</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t="e"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#N/A</v>
      </c>
      <c r="J165" s="242" t="s">
        <v>409</v>
      </c>
      <c r="K165" s="242">
        <v>45218</v>
      </c>
      <c r="L165" s="91" t="s">
        <v>712</v>
      </c>
      <c r="M165" s="192" t="s">
        <v>409</v>
      </c>
      <c r="N165" s="192" t="s">
        <v>409</v>
      </c>
      <c r="O165" s="192" t="s">
        <v>409</v>
      </c>
      <c r="P165" s="192" t="s">
        <v>409</v>
      </c>
      <c r="Q165" s="192" t="s">
        <v>409</v>
      </c>
      <c r="R165" s="192" t="s">
        <v>409</v>
      </c>
      <c r="S165" s="192" t="s">
        <v>409</v>
      </c>
      <c r="T165" s="192" t="s">
        <v>409</v>
      </c>
      <c r="U165" s="192" t="s">
        <v>409</v>
      </c>
      <c r="V165" s="192" t="s">
        <v>409</v>
      </c>
      <c r="W165" s="192" t="s">
        <v>409</v>
      </c>
      <c r="X165" s="192" t="s">
        <v>409</v>
      </c>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6.5714285714285703</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45188</v>
      </c>
      <c r="K166" s="242">
        <v>45014</v>
      </c>
      <c r="L166" s="91" t="s">
        <v>271</v>
      </c>
      <c r="M166" s="192">
        <v>6.5714285714285703</v>
      </c>
      <c r="N166" s="192" t="s">
        <v>409</v>
      </c>
      <c r="O166" s="192" t="s">
        <v>409</v>
      </c>
      <c r="P166" s="192" t="s">
        <v>409</v>
      </c>
      <c r="Q166" s="192" t="s">
        <v>409</v>
      </c>
      <c r="R166" s="192">
        <v>4.5999999999999996</v>
      </c>
      <c r="S166" s="192" t="s">
        <v>409</v>
      </c>
      <c r="T166" s="192" t="s">
        <v>409</v>
      </c>
      <c r="U166" s="192" t="s">
        <v>409</v>
      </c>
      <c r="V166" s="192" t="s">
        <v>409</v>
      </c>
      <c r="W166" s="192" t="s">
        <v>409</v>
      </c>
      <c r="X166" s="192" t="s">
        <v>409</v>
      </c>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1.28571428571428</v>
      </c>
      <c r="I167" s="191" t="e"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#N/A</v>
      </c>
      <c r="J167" s="242">
        <v>45188</v>
      </c>
      <c r="K167" s="242">
        <v>45218</v>
      </c>
      <c r="L167" s="91" t="s">
        <v>273</v>
      </c>
      <c r="M167" s="192">
        <v>1.28571428571428</v>
      </c>
      <c r="N167" s="192" t="s">
        <v>409</v>
      </c>
      <c r="O167" s="192" t="s">
        <v>409</v>
      </c>
      <c r="P167" s="192" t="s">
        <v>409</v>
      </c>
      <c r="Q167" s="192" t="s">
        <v>409</v>
      </c>
      <c r="R167" s="192">
        <v>0.9</v>
      </c>
      <c r="S167" s="192" t="s">
        <v>409</v>
      </c>
      <c r="T167" s="192" t="s">
        <v>409</v>
      </c>
      <c r="U167" s="192" t="s">
        <v>409</v>
      </c>
      <c r="V167" s="192" t="s">
        <v>409</v>
      </c>
      <c r="W167" s="192" t="s">
        <v>409</v>
      </c>
      <c r="X167" s="192" t="s">
        <v>409</v>
      </c>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7.1713716560063601</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10</v>
      </c>
      <c r="J168" s="242">
        <v>45019</v>
      </c>
      <c r="K168" s="242">
        <v>45294</v>
      </c>
      <c r="L168" s="91" t="s">
        <v>275</v>
      </c>
      <c r="M168" s="192">
        <v>5.1428571428571397</v>
      </c>
      <c r="N168" s="192" t="s">
        <v>409</v>
      </c>
      <c r="O168" s="192" t="s">
        <v>409</v>
      </c>
      <c r="P168" s="192">
        <v>10</v>
      </c>
      <c r="Q168" s="192" t="s">
        <v>409</v>
      </c>
      <c r="R168" s="192">
        <v>3.6</v>
      </c>
      <c r="S168" s="192" t="s">
        <v>409</v>
      </c>
      <c r="T168" s="192" t="s">
        <v>409</v>
      </c>
      <c r="U168" s="192" t="s">
        <v>409</v>
      </c>
      <c r="V168" s="192">
        <v>0.64037889999999997</v>
      </c>
      <c r="W168" s="192">
        <v>-5.2825793655395997E-2</v>
      </c>
      <c r="X168" s="192" t="s">
        <v>409</v>
      </c>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7.3678839761300665</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5.4285714285714199</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10</v>
      </c>
      <c r="J169" s="242">
        <v>45188</v>
      </c>
      <c r="K169" s="242">
        <v>45259</v>
      </c>
      <c r="L169" s="91" t="s">
        <v>713</v>
      </c>
      <c r="M169" s="192">
        <v>5.4285714285714199</v>
      </c>
      <c r="N169" s="192" t="s">
        <v>409</v>
      </c>
      <c r="O169" s="192" t="s">
        <v>409</v>
      </c>
      <c r="P169" s="192">
        <v>0</v>
      </c>
      <c r="Q169" s="192">
        <v>10</v>
      </c>
      <c r="R169" s="192">
        <v>3.8</v>
      </c>
      <c r="S169" s="192" t="s">
        <v>409</v>
      </c>
      <c r="T169" s="192" t="s">
        <v>409</v>
      </c>
      <c r="U169" s="192" t="s">
        <v>409</v>
      </c>
      <c r="V169" s="192">
        <v>-6.4708183780785897E-2</v>
      </c>
      <c r="W169" s="192">
        <v>0</v>
      </c>
      <c r="X169" s="192" t="s">
        <v>890</v>
      </c>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45014</v>
      </c>
      <c r="L170" s="91" t="s">
        <v>714</v>
      </c>
      <c r="M170" s="192" t="s">
        <v>409</v>
      </c>
      <c r="N170" s="192" t="s">
        <v>409</v>
      </c>
      <c r="O170" s="192" t="s">
        <v>409</v>
      </c>
      <c r="P170" s="192" t="s">
        <v>409</v>
      </c>
      <c r="Q170" s="192" t="s">
        <v>409</v>
      </c>
      <c r="R170" s="192" t="s">
        <v>409</v>
      </c>
      <c r="S170" s="192" t="s">
        <v>409</v>
      </c>
      <c r="T170" s="192" t="s">
        <v>409</v>
      </c>
      <c r="U170" s="192" t="s">
        <v>409</v>
      </c>
      <c r="V170" s="192" t="s">
        <v>409</v>
      </c>
      <c r="W170" s="192" t="s">
        <v>409</v>
      </c>
      <c r="X170" s="192" t="s">
        <v>409</v>
      </c>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0</v>
      </c>
      <c r="J171" s="242">
        <v>44753</v>
      </c>
      <c r="K171" s="242">
        <v>44753</v>
      </c>
      <c r="L171" s="91" t="s">
        <v>277</v>
      </c>
      <c r="M171" s="192">
        <v>1.71428571428571</v>
      </c>
      <c r="N171" s="192" t="s">
        <v>409</v>
      </c>
      <c r="O171" s="192">
        <v>0</v>
      </c>
      <c r="P171" s="192" t="s">
        <v>409</v>
      </c>
      <c r="Q171" s="192" t="s">
        <v>409</v>
      </c>
      <c r="R171" s="192">
        <v>1.2</v>
      </c>
      <c r="S171" s="192" t="s">
        <v>409</v>
      </c>
      <c r="T171" s="192" t="s">
        <v>409</v>
      </c>
      <c r="U171" s="192" t="s">
        <v>539</v>
      </c>
      <c r="V171" s="192" t="s">
        <v>409</v>
      </c>
      <c r="W171" s="192" t="s">
        <v>409</v>
      </c>
      <c r="X171" s="192" t="s">
        <v>409</v>
      </c>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2.5714285714285698</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v>
      </c>
      <c r="J172" s="242">
        <v>45188</v>
      </c>
      <c r="K172" s="242">
        <v>45294</v>
      </c>
      <c r="L172" s="91" t="s">
        <v>279</v>
      </c>
      <c r="M172" s="192">
        <v>2.5714285714285698</v>
      </c>
      <c r="N172" s="192" t="s">
        <v>409</v>
      </c>
      <c r="O172" s="192">
        <v>0</v>
      </c>
      <c r="P172" s="192">
        <v>0</v>
      </c>
      <c r="Q172" s="192" t="s">
        <v>409</v>
      </c>
      <c r="R172" s="192">
        <v>1.8</v>
      </c>
      <c r="S172" s="192" t="s">
        <v>409</v>
      </c>
      <c r="T172" s="192" t="s">
        <v>409</v>
      </c>
      <c r="U172" s="192" t="s">
        <v>539</v>
      </c>
      <c r="V172" s="192">
        <v>-1.5125655040759901E-2</v>
      </c>
      <c r="W172" s="192">
        <v>-0.13375014372925201</v>
      </c>
      <c r="X172" s="192" t="s">
        <v>409</v>
      </c>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2.1428571428571401</v>
      </c>
      <c r="I173" s="191"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0</v>
      </c>
      <c r="J173" s="242">
        <v>45163</v>
      </c>
      <c r="K173" s="242">
        <v>44887</v>
      </c>
      <c r="L173" s="91" t="s">
        <v>281</v>
      </c>
      <c r="M173" s="192">
        <v>2.1428571428571401</v>
      </c>
      <c r="N173" s="192" t="s">
        <v>409</v>
      </c>
      <c r="O173" s="192">
        <v>0</v>
      </c>
      <c r="P173" s="192" t="s">
        <v>409</v>
      </c>
      <c r="Q173" s="192" t="s">
        <v>409</v>
      </c>
      <c r="R173" s="192">
        <v>1.5</v>
      </c>
      <c r="S173" s="192" t="s">
        <v>409</v>
      </c>
      <c r="T173" s="192" t="s">
        <v>409</v>
      </c>
      <c r="U173" s="192" t="s">
        <v>539</v>
      </c>
      <c r="V173" s="192" t="s">
        <v>409</v>
      </c>
      <c r="W173" s="192" t="s">
        <v>409</v>
      </c>
      <c r="X173" s="192" t="s">
        <v>409</v>
      </c>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9.2857142857142794</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0</v>
      </c>
      <c r="J174" s="242">
        <v>45188</v>
      </c>
      <c r="K174" s="242">
        <v>45294</v>
      </c>
      <c r="L174" s="91" t="s">
        <v>283</v>
      </c>
      <c r="M174" s="192">
        <v>9.2857142857142794</v>
      </c>
      <c r="N174" s="192" t="s">
        <v>409</v>
      </c>
      <c r="O174" s="192" t="s">
        <v>409</v>
      </c>
      <c r="P174" s="192">
        <v>0</v>
      </c>
      <c r="Q174" s="192" t="s">
        <v>409</v>
      </c>
      <c r="R174" s="192">
        <v>6.5</v>
      </c>
      <c r="S174" s="192" t="s">
        <v>409</v>
      </c>
      <c r="T174" s="192" t="s">
        <v>409</v>
      </c>
      <c r="U174" s="192" t="s">
        <v>409</v>
      </c>
      <c r="V174" s="192">
        <v>-3.9380016034269101</v>
      </c>
      <c r="W174" s="192">
        <v>-1.3689643820431201</v>
      </c>
      <c r="X174" s="192" t="s">
        <v>409</v>
      </c>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3.3166247903553985</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1.5714285714285701</v>
      </c>
      <c r="I175" s="191"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7</v>
      </c>
      <c r="J175" s="242">
        <v>45163</v>
      </c>
      <c r="K175" s="242">
        <v>44753</v>
      </c>
      <c r="L175" s="91" t="s">
        <v>285</v>
      </c>
      <c r="M175" s="192">
        <v>1.5714285714285701</v>
      </c>
      <c r="N175" s="192" t="s">
        <v>409</v>
      </c>
      <c r="O175" s="192">
        <v>7</v>
      </c>
      <c r="P175" s="192" t="s">
        <v>409</v>
      </c>
      <c r="Q175" s="192" t="s">
        <v>409</v>
      </c>
      <c r="R175" s="192">
        <v>1.1000000000000001</v>
      </c>
      <c r="S175" s="192" t="s">
        <v>409</v>
      </c>
      <c r="T175" s="192" t="s">
        <v>409</v>
      </c>
      <c r="U175" s="192" t="s">
        <v>540</v>
      </c>
      <c r="V175" s="192" t="s">
        <v>409</v>
      </c>
      <c r="W175" s="192" t="s">
        <v>409</v>
      </c>
      <c r="X175" s="192" t="s">
        <v>409</v>
      </c>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9.7100831245522397</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9.4285714285714199</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45188</v>
      </c>
      <c r="K176" s="242">
        <v>45294</v>
      </c>
      <c r="L176" s="91" t="s">
        <v>287</v>
      </c>
      <c r="M176" s="192">
        <v>9.4285714285714199</v>
      </c>
      <c r="N176" s="192" t="s">
        <v>409</v>
      </c>
      <c r="O176" s="192" t="s">
        <v>409</v>
      </c>
      <c r="P176" s="192">
        <v>10</v>
      </c>
      <c r="Q176" s="192" t="s">
        <v>409</v>
      </c>
      <c r="R176" s="192">
        <v>6.6</v>
      </c>
      <c r="S176" s="192" t="s">
        <v>409</v>
      </c>
      <c r="T176" s="192" t="s">
        <v>409</v>
      </c>
      <c r="U176" s="192" t="s">
        <v>409</v>
      </c>
      <c r="V176" s="192">
        <v>2.6895107251096801</v>
      </c>
      <c r="W176" s="192">
        <v>1.69928254504166</v>
      </c>
      <c r="X176" s="192" t="s">
        <v>409</v>
      </c>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9.5618288746751485</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9.1428571428571406</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10</v>
      </c>
      <c r="J177" s="242">
        <v>45188</v>
      </c>
      <c r="K177" s="242">
        <v>45294</v>
      </c>
      <c r="L177" s="91" t="s">
        <v>289</v>
      </c>
      <c r="M177" s="192">
        <v>9.1428571428571406</v>
      </c>
      <c r="N177" s="192" t="s">
        <v>409</v>
      </c>
      <c r="O177" s="192" t="s">
        <v>409</v>
      </c>
      <c r="P177" s="192">
        <v>10</v>
      </c>
      <c r="Q177" s="192" t="s">
        <v>409</v>
      </c>
      <c r="R177" s="192">
        <v>6.4</v>
      </c>
      <c r="S177" s="192" t="s">
        <v>409</v>
      </c>
      <c r="T177" s="192" t="s">
        <v>409</v>
      </c>
      <c r="U177" s="192" t="s">
        <v>409</v>
      </c>
      <c r="V177" s="192">
        <v>0.83972644805908203</v>
      </c>
      <c r="W177" s="192">
        <v>-0.36870861053466802</v>
      </c>
      <c r="X177" s="192" t="s">
        <v>409</v>
      </c>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0.14285714285714199</v>
      </c>
      <c r="I178" s="191" t="e"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#N/A</v>
      </c>
      <c r="J178" s="242">
        <v>45163</v>
      </c>
      <c r="K178" s="242">
        <v>45218</v>
      </c>
      <c r="L178" s="91" t="s">
        <v>291</v>
      </c>
      <c r="M178" s="192">
        <v>0.14285714285714199</v>
      </c>
      <c r="N178" s="192" t="s">
        <v>409</v>
      </c>
      <c r="O178" s="192" t="s">
        <v>409</v>
      </c>
      <c r="P178" s="192" t="s">
        <v>409</v>
      </c>
      <c r="Q178" s="192" t="s">
        <v>409</v>
      </c>
      <c r="R178" s="192">
        <v>0.1</v>
      </c>
      <c r="S178" s="192" t="s">
        <v>409</v>
      </c>
      <c r="T178" s="192" t="s">
        <v>409</v>
      </c>
      <c r="U178" s="192" t="s">
        <v>409</v>
      </c>
      <c r="V178" s="192" t="s">
        <v>409</v>
      </c>
      <c r="W178" s="192" t="s">
        <v>409</v>
      </c>
      <c r="X178" s="192" t="s">
        <v>409</v>
      </c>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8.4285714285714199</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45188</v>
      </c>
      <c r="K179" s="242">
        <v>45014</v>
      </c>
      <c r="L179" s="91" t="s">
        <v>293</v>
      </c>
      <c r="M179" s="192">
        <v>8.4285714285714199</v>
      </c>
      <c r="N179" s="192" t="s">
        <v>409</v>
      </c>
      <c r="O179" s="192" t="s">
        <v>409</v>
      </c>
      <c r="P179" s="192" t="s">
        <v>409</v>
      </c>
      <c r="Q179" s="192" t="s">
        <v>409</v>
      </c>
      <c r="R179" s="192">
        <v>5.9</v>
      </c>
      <c r="S179" s="192" t="s">
        <v>409</v>
      </c>
      <c r="T179" s="192" t="s">
        <v>409</v>
      </c>
      <c r="U179" s="192" t="s">
        <v>409</v>
      </c>
      <c r="V179" s="192" t="s">
        <v>409</v>
      </c>
      <c r="W179" s="192" t="s">
        <v>409</v>
      </c>
      <c r="X179" s="192" t="s">
        <v>409</v>
      </c>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10</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45188</v>
      </c>
      <c r="K180" s="242">
        <v>45294</v>
      </c>
      <c r="L180" s="91" t="s">
        <v>295</v>
      </c>
      <c r="M180" s="192">
        <v>10</v>
      </c>
      <c r="N180" s="192" t="s">
        <v>409</v>
      </c>
      <c r="O180" s="192" t="s">
        <v>409</v>
      </c>
      <c r="P180" s="192">
        <v>0</v>
      </c>
      <c r="Q180" s="192" t="s">
        <v>409</v>
      </c>
      <c r="R180" s="192">
        <v>7.1</v>
      </c>
      <c r="S180" s="192" t="s">
        <v>409</v>
      </c>
      <c r="T180" s="192" t="s">
        <v>409</v>
      </c>
      <c r="U180" s="192" t="s">
        <v>409</v>
      </c>
      <c r="V180" s="192">
        <v>-0.52687279704641898</v>
      </c>
      <c r="W180" s="192">
        <v>-0.33537502108827899</v>
      </c>
      <c r="X180" s="192" t="s">
        <v>409</v>
      </c>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1.7937293483671246</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6.4285714285714199</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0.50049455169677504</v>
      </c>
      <c r="J181" s="242">
        <v>45163</v>
      </c>
      <c r="K181" s="242">
        <v>45294</v>
      </c>
      <c r="L181" s="91" t="s">
        <v>297</v>
      </c>
      <c r="M181" s="192">
        <v>6.4285714285714199</v>
      </c>
      <c r="N181" s="192" t="s">
        <v>409</v>
      </c>
      <c r="O181" s="192" t="s">
        <v>409</v>
      </c>
      <c r="P181" s="192">
        <v>0.50049455169677504</v>
      </c>
      <c r="Q181" s="192" t="s">
        <v>409</v>
      </c>
      <c r="R181" s="192">
        <v>4.5</v>
      </c>
      <c r="S181" s="192" t="s">
        <v>409</v>
      </c>
      <c r="T181" s="192" t="s">
        <v>409</v>
      </c>
      <c r="U181" s="192" t="s">
        <v>409</v>
      </c>
      <c r="V181" s="192">
        <v>-0.22278800000000001</v>
      </c>
      <c r="W181" s="192">
        <v>2.5024727584838799E-2</v>
      </c>
      <c r="X181" s="192" t="s">
        <v>409</v>
      </c>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t="e"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#N/A</v>
      </c>
      <c r="J182" s="242" t="s">
        <v>409</v>
      </c>
      <c r="K182" s="242">
        <v>45218</v>
      </c>
      <c r="L182" s="91" t="s">
        <v>715</v>
      </c>
      <c r="M182" s="192" t="s">
        <v>409</v>
      </c>
      <c r="N182" s="192" t="s">
        <v>409</v>
      </c>
      <c r="O182" s="192" t="s">
        <v>409</v>
      </c>
      <c r="P182" s="192" t="s">
        <v>409</v>
      </c>
      <c r="Q182" s="192" t="s">
        <v>409</v>
      </c>
      <c r="R182" s="192" t="s">
        <v>409</v>
      </c>
      <c r="S182" s="192" t="s">
        <v>409</v>
      </c>
      <c r="T182" s="192" t="s">
        <v>409</v>
      </c>
      <c r="U182" s="192" t="s">
        <v>409</v>
      </c>
      <c r="V182" s="192" t="s">
        <v>409</v>
      </c>
      <c r="W182" s="192" t="s">
        <v>409</v>
      </c>
      <c r="X182" s="192" t="s">
        <v>409</v>
      </c>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9.105598639025299</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10</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8.2911926575019397</v>
      </c>
      <c r="J183" s="242">
        <v>45188</v>
      </c>
      <c r="K183" s="242">
        <v>45294</v>
      </c>
      <c r="L183" s="91" t="s">
        <v>299</v>
      </c>
      <c r="M183" s="192">
        <v>10</v>
      </c>
      <c r="N183" s="192" t="s">
        <v>409</v>
      </c>
      <c r="O183" s="192" t="s">
        <v>409</v>
      </c>
      <c r="P183" s="192">
        <v>8.2911926575019397</v>
      </c>
      <c r="Q183" s="192" t="s">
        <v>409</v>
      </c>
      <c r="R183" s="192">
        <v>7.4</v>
      </c>
      <c r="S183" s="192" t="s">
        <v>409</v>
      </c>
      <c r="T183" s="192" t="s">
        <v>409</v>
      </c>
      <c r="U183" s="192" t="s">
        <v>409</v>
      </c>
      <c r="V183" s="192">
        <v>0.41455963287509701</v>
      </c>
      <c r="W183" s="192">
        <v>-0.243172837447617</v>
      </c>
      <c r="X183" s="192" t="s">
        <v>409</v>
      </c>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4.780914437337568</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10</v>
      </c>
      <c r="J184" s="242">
        <v>45019</v>
      </c>
      <c r="K184" s="242">
        <v>44753</v>
      </c>
      <c r="L184" s="91" t="s">
        <v>301</v>
      </c>
      <c r="M184" s="192">
        <v>2.2857142857142798</v>
      </c>
      <c r="N184" s="192" t="s">
        <v>409</v>
      </c>
      <c r="O184" s="192">
        <v>10</v>
      </c>
      <c r="P184" s="192">
        <v>0</v>
      </c>
      <c r="Q184" s="192" t="s">
        <v>409</v>
      </c>
      <c r="R184" s="192">
        <v>1.6</v>
      </c>
      <c r="S184" s="192" t="s">
        <v>409</v>
      </c>
      <c r="T184" s="192" t="s">
        <v>409</v>
      </c>
      <c r="U184" s="192" t="s">
        <v>541</v>
      </c>
      <c r="V184" s="192">
        <v>-7.3563432749095006E-2</v>
      </c>
      <c r="W184" s="192">
        <v>0</v>
      </c>
      <c r="X184" s="192" t="s">
        <v>409</v>
      </c>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45163</v>
      </c>
      <c r="K185" s="242">
        <v>45294</v>
      </c>
      <c r="L185" s="91" t="s">
        <v>303</v>
      </c>
      <c r="M185" s="192">
        <v>10</v>
      </c>
      <c r="N185" s="192" t="s">
        <v>409</v>
      </c>
      <c r="O185" s="192" t="s">
        <v>409</v>
      </c>
      <c r="P185" s="192">
        <v>10</v>
      </c>
      <c r="Q185" s="192" t="s">
        <v>409</v>
      </c>
      <c r="R185" s="192">
        <v>9.1</v>
      </c>
      <c r="S185" s="192" t="s">
        <v>409</v>
      </c>
      <c r="T185" s="192" t="s">
        <v>409</v>
      </c>
      <c r="U185" s="192" t="s">
        <v>409</v>
      </c>
      <c r="V185" s="192">
        <v>1.2572177985108399</v>
      </c>
      <c r="W185" s="192">
        <v>0.67950777542016305</v>
      </c>
      <c r="X185" s="192" t="s">
        <v>409</v>
      </c>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4.8894214741716455</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8.4285714285714199</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2.8363575671972199</v>
      </c>
      <c r="J186" s="242">
        <v>45188</v>
      </c>
      <c r="K186" s="242">
        <v>45203</v>
      </c>
      <c r="L186" s="91" t="s">
        <v>304</v>
      </c>
      <c r="M186" s="192">
        <v>8.4285714285714199</v>
      </c>
      <c r="N186" s="192" t="s">
        <v>409</v>
      </c>
      <c r="O186" s="192" t="s">
        <v>409</v>
      </c>
      <c r="P186" s="192">
        <v>2.8363575671972199</v>
      </c>
      <c r="Q186" s="192" t="s">
        <v>409</v>
      </c>
      <c r="R186" s="192">
        <v>5.9</v>
      </c>
      <c r="S186" s="192" t="s">
        <v>409</v>
      </c>
      <c r="T186" s="192" t="s">
        <v>409</v>
      </c>
      <c r="U186" s="192" t="s">
        <v>409</v>
      </c>
      <c r="V186" s="192">
        <v>0.14181787835986101</v>
      </c>
      <c r="W186" s="192">
        <v>0.11355995171148001</v>
      </c>
      <c r="X186" s="192" t="s">
        <v>409</v>
      </c>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5.1428571428571397</v>
      </c>
      <c r="I187" s="191" t="e"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#N/A</v>
      </c>
      <c r="J187" s="242">
        <v>45188</v>
      </c>
      <c r="K187" s="242">
        <v>45218</v>
      </c>
      <c r="L187" s="91" t="s">
        <v>306</v>
      </c>
      <c r="M187" s="192">
        <v>5.1428571428571397</v>
      </c>
      <c r="N187" s="192" t="s">
        <v>409</v>
      </c>
      <c r="O187" s="192" t="s">
        <v>409</v>
      </c>
      <c r="P187" s="192" t="s">
        <v>409</v>
      </c>
      <c r="Q187" s="192" t="s">
        <v>409</v>
      </c>
      <c r="R187" s="192">
        <v>3.6</v>
      </c>
      <c r="S187" s="192" t="s">
        <v>409</v>
      </c>
      <c r="T187" s="192" t="s">
        <v>409</v>
      </c>
      <c r="U187" s="192" t="s">
        <v>409</v>
      </c>
      <c r="V187" s="192" t="s">
        <v>409</v>
      </c>
      <c r="W187" s="192" t="s">
        <v>409</v>
      </c>
      <c r="X187" s="192" t="s">
        <v>409</v>
      </c>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1.4285714285714199</v>
      </c>
      <c r="I188" s="191" t="e"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#N/A</v>
      </c>
      <c r="J188" s="242">
        <v>45188</v>
      </c>
      <c r="K188" s="242">
        <v>45218</v>
      </c>
      <c r="L188" s="91" t="s">
        <v>307</v>
      </c>
      <c r="M188" s="192">
        <v>1.4285714285714199</v>
      </c>
      <c r="N188" s="192" t="s">
        <v>409</v>
      </c>
      <c r="O188" s="192" t="s">
        <v>409</v>
      </c>
      <c r="P188" s="192" t="s">
        <v>409</v>
      </c>
      <c r="Q188" s="192" t="s">
        <v>409</v>
      </c>
      <c r="R188" s="192">
        <v>1</v>
      </c>
      <c r="S188" s="192" t="s">
        <v>409</v>
      </c>
      <c r="T188" s="192" t="s">
        <v>409</v>
      </c>
      <c r="U188" s="192" t="s">
        <v>409</v>
      </c>
      <c r="V188" s="192" t="s">
        <v>409</v>
      </c>
      <c r="W188" s="192" t="s">
        <v>409</v>
      </c>
      <c r="X188" s="192" t="s">
        <v>409</v>
      </c>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t="e"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#N/A</v>
      </c>
      <c r="J189" s="242">
        <v>44753</v>
      </c>
      <c r="K189" s="242">
        <v>45218</v>
      </c>
      <c r="L189" s="91" t="s">
        <v>309</v>
      </c>
      <c r="M189" s="192">
        <v>0.28571428571428598</v>
      </c>
      <c r="N189" s="192" t="s">
        <v>409</v>
      </c>
      <c r="O189" s="192" t="s">
        <v>409</v>
      </c>
      <c r="P189" s="192" t="s">
        <v>409</v>
      </c>
      <c r="Q189" s="192" t="s">
        <v>409</v>
      </c>
      <c r="R189" s="192">
        <v>0.2</v>
      </c>
      <c r="S189" s="192" t="s">
        <v>409</v>
      </c>
      <c r="T189" s="192" t="s">
        <v>409</v>
      </c>
      <c r="U189" s="192" t="s">
        <v>409</v>
      </c>
      <c r="V189" s="192" t="s">
        <v>409</v>
      </c>
      <c r="W189" s="192" t="s">
        <v>409</v>
      </c>
      <c r="X189" s="192" t="s">
        <v>409</v>
      </c>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0.28571428571428598</v>
      </c>
      <c r="I190" s="191" t="e"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#N/A</v>
      </c>
      <c r="J190" s="242">
        <v>45163</v>
      </c>
      <c r="K190" s="242">
        <v>45218</v>
      </c>
      <c r="L190" s="91" t="s">
        <v>311</v>
      </c>
      <c r="M190" s="192">
        <v>0.28571428571428598</v>
      </c>
      <c r="N190" s="192" t="s">
        <v>409</v>
      </c>
      <c r="O190" s="192" t="s">
        <v>409</v>
      </c>
      <c r="P190" s="192" t="s">
        <v>409</v>
      </c>
      <c r="Q190" s="192" t="s">
        <v>409</v>
      </c>
      <c r="R190" s="192">
        <v>0.2</v>
      </c>
      <c r="S190" s="192" t="s">
        <v>409</v>
      </c>
      <c r="T190" s="192" t="s">
        <v>409</v>
      </c>
      <c r="U190" s="192" t="s">
        <v>409</v>
      </c>
      <c r="V190" s="192" t="s">
        <v>409</v>
      </c>
      <c r="W190" s="192" t="s">
        <v>409</v>
      </c>
      <c r="X190" s="192" t="s">
        <v>409</v>
      </c>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3.6521352365534421</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8.2857142857142794</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1.6097696983194301</v>
      </c>
      <c r="J191" s="242">
        <v>45188</v>
      </c>
      <c r="K191" s="242">
        <v>45294</v>
      </c>
      <c r="L191" s="91" t="s">
        <v>313</v>
      </c>
      <c r="M191" s="192">
        <v>8.2857142857142794</v>
      </c>
      <c r="N191" s="192" t="s">
        <v>409</v>
      </c>
      <c r="O191" s="192" t="s">
        <v>409</v>
      </c>
      <c r="P191" s="192">
        <v>1.6097696983194301</v>
      </c>
      <c r="Q191" s="192" t="s">
        <v>409</v>
      </c>
      <c r="R191" s="192">
        <v>5.8</v>
      </c>
      <c r="S191" s="192" t="s">
        <v>409</v>
      </c>
      <c r="T191" s="192" t="s">
        <v>409</v>
      </c>
      <c r="U191" s="192" t="s">
        <v>409</v>
      </c>
      <c r="V191" s="192">
        <v>8.0488484915971298E-2</v>
      </c>
      <c r="W191" s="192">
        <v>-0.90426860849403201</v>
      </c>
      <c r="X191" s="192" t="s">
        <v>409</v>
      </c>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716</v>
      </c>
      <c r="M192" s="192" t="s">
        <v>409</v>
      </c>
      <c r="N192" s="192" t="s">
        <v>409</v>
      </c>
      <c r="O192" s="192" t="s">
        <v>409</v>
      </c>
      <c r="P192" s="192" t="s">
        <v>409</v>
      </c>
      <c r="Q192" s="192" t="s">
        <v>409</v>
      </c>
      <c r="R192" s="192" t="s">
        <v>409</v>
      </c>
      <c r="S192" s="192" t="s">
        <v>409</v>
      </c>
      <c r="T192" s="192" t="s">
        <v>409</v>
      </c>
      <c r="U192" s="192" t="s">
        <v>409</v>
      </c>
      <c r="V192" s="192" t="s">
        <v>409</v>
      </c>
      <c r="W192" s="192" t="s">
        <v>409</v>
      </c>
      <c r="X192" s="192" t="s">
        <v>409</v>
      </c>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2.1428571428571401</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45163</v>
      </c>
      <c r="K193" s="242">
        <v>45203</v>
      </c>
      <c r="L193" s="91" t="s">
        <v>315</v>
      </c>
      <c r="M193" s="192">
        <v>2.1428571428571401</v>
      </c>
      <c r="N193" s="192" t="s">
        <v>409</v>
      </c>
      <c r="O193" s="192" t="s">
        <v>409</v>
      </c>
      <c r="P193" s="192">
        <v>0</v>
      </c>
      <c r="Q193" s="192" t="s">
        <v>409</v>
      </c>
      <c r="R193" s="192">
        <v>1.5</v>
      </c>
      <c r="S193" s="192" t="s">
        <v>409</v>
      </c>
      <c r="T193" s="192" t="s">
        <v>409</v>
      </c>
      <c r="U193" s="192" t="s">
        <v>409</v>
      </c>
      <c r="V193" s="192">
        <v>-5.8318885321750003E-2</v>
      </c>
      <c r="W193" s="192">
        <v>-5.3250567006319999E-2</v>
      </c>
      <c r="X193" s="192" t="s">
        <v>409</v>
      </c>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9.2857142857142794</v>
      </c>
      <c r="I194" s="191" t="e"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#N/A</v>
      </c>
      <c r="J194" s="242">
        <v>45188</v>
      </c>
      <c r="K194" s="242">
        <v>45201</v>
      </c>
      <c r="L194" s="91" t="s">
        <v>316</v>
      </c>
      <c r="M194" s="192">
        <v>9.2857142857142794</v>
      </c>
      <c r="N194" s="192" t="s">
        <v>409</v>
      </c>
      <c r="O194" s="192" t="s">
        <v>409</v>
      </c>
      <c r="P194" s="192" t="s">
        <v>409</v>
      </c>
      <c r="Q194" s="192" t="s">
        <v>409</v>
      </c>
      <c r="R194" s="192">
        <v>6.5</v>
      </c>
      <c r="S194" s="192" t="s">
        <v>409</v>
      </c>
      <c r="T194" s="192" t="s">
        <v>409</v>
      </c>
      <c r="U194" s="192" t="s">
        <v>409</v>
      </c>
      <c r="V194" s="192" t="s">
        <v>409</v>
      </c>
      <c r="W194" s="192" t="s">
        <v>409</v>
      </c>
      <c r="X194" s="192" t="s">
        <v>409</v>
      </c>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45014</v>
      </c>
      <c r="L195" s="91" t="s">
        <v>717</v>
      </c>
      <c r="M195" s="192" t="s">
        <v>409</v>
      </c>
      <c r="N195" s="192" t="s">
        <v>409</v>
      </c>
      <c r="O195" s="192" t="s">
        <v>409</v>
      </c>
      <c r="P195" s="192" t="s">
        <v>409</v>
      </c>
      <c r="Q195" s="192" t="s">
        <v>409</v>
      </c>
      <c r="R195" s="192" t="s">
        <v>409</v>
      </c>
      <c r="S195" s="192" t="s">
        <v>409</v>
      </c>
      <c r="T195" s="192" t="s">
        <v>409</v>
      </c>
      <c r="U195" s="192" t="s">
        <v>409</v>
      </c>
      <c r="V195" s="192" t="s">
        <v>409</v>
      </c>
      <c r="W195" s="192" t="s">
        <v>409</v>
      </c>
      <c r="X195" s="192" t="s">
        <v>409</v>
      </c>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7.7725853606130952</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6.0413083188016996</v>
      </c>
      <c r="J196" s="242">
        <v>45188</v>
      </c>
      <c r="K196" s="242">
        <v>45294</v>
      </c>
      <c r="L196" s="91" t="s">
        <v>318</v>
      </c>
      <c r="M196" s="192">
        <v>10</v>
      </c>
      <c r="N196" s="192" t="s">
        <v>409</v>
      </c>
      <c r="O196" s="192" t="s">
        <v>409</v>
      </c>
      <c r="P196" s="192">
        <v>6.0413083188016996</v>
      </c>
      <c r="Q196" s="192" t="s">
        <v>409</v>
      </c>
      <c r="R196" s="192">
        <v>7.1</v>
      </c>
      <c r="S196" s="192" t="s">
        <v>409</v>
      </c>
      <c r="T196" s="192" t="s">
        <v>409</v>
      </c>
      <c r="U196" s="192" t="s">
        <v>409</v>
      </c>
      <c r="V196" s="192">
        <v>0.30206541594008501</v>
      </c>
      <c r="W196" s="192">
        <v>0.17998255209511199</v>
      </c>
      <c r="X196" s="192" t="s">
        <v>409</v>
      </c>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8.71428571428571</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45188</v>
      </c>
      <c r="K197" s="242">
        <v>45294</v>
      </c>
      <c r="L197" s="91" t="s">
        <v>320</v>
      </c>
      <c r="M197" s="192">
        <v>8.71428571428571</v>
      </c>
      <c r="N197" s="192" t="s">
        <v>409</v>
      </c>
      <c r="O197" s="192" t="s">
        <v>409</v>
      </c>
      <c r="P197" s="192">
        <v>0</v>
      </c>
      <c r="Q197" s="192" t="s">
        <v>409</v>
      </c>
      <c r="R197" s="192">
        <v>6.1</v>
      </c>
      <c r="S197" s="192" t="s">
        <v>409</v>
      </c>
      <c r="T197" s="192" t="s">
        <v>409</v>
      </c>
      <c r="U197" s="192" t="s">
        <v>409</v>
      </c>
      <c r="V197" s="192">
        <v>-2.9760360717769899E-2</v>
      </c>
      <c r="W197" s="192">
        <v>-0.73497390747071001</v>
      </c>
      <c r="X197" s="192" t="s">
        <v>409</v>
      </c>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2.5714285714285698</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0</v>
      </c>
      <c r="J198" s="242">
        <v>45188</v>
      </c>
      <c r="K198" s="242">
        <v>45014</v>
      </c>
      <c r="L198" s="91" t="s">
        <v>322</v>
      </c>
      <c r="M198" s="192">
        <v>2.5714285714285698</v>
      </c>
      <c r="N198" s="192" t="s">
        <v>409</v>
      </c>
      <c r="O198" s="192">
        <v>0</v>
      </c>
      <c r="P198" s="192">
        <v>0</v>
      </c>
      <c r="Q198" s="192" t="s">
        <v>409</v>
      </c>
      <c r="R198" s="192">
        <v>1.8</v>
      </c>
      <c r="S198" s="192" t="s">
        <v>409</v>
      </c>
      <c r="T198" s="192" t="s">
        <v>409</v>
      </c>
      <c r="U198" s="192" t="s">
        <v>539</v>
      </c>
      <c r="V198" s="192">
        <v>-2.5414710516494998E-3</v>
      </c>
      <c r="W198" s="192">
        <v>-2.7617959100949998E-3</v>
      </c>
      <c r="X198" s="192" t="s">
        <v>409</v>
      </c>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6.5714285714285703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45188</v>
      </c>
      <c r="K199" s="242">
        <v>45294</v>
      </c>
      <c r="L199" s="91" t="s">
        <v>324</v>
      </c>
      <c r="M199" s="192">
        <v>6.5714285714285703</v>
      </c>
      <c r="N199" s="192" t="s">
        <v>409</v>
      </c>
      <c r="O199" s="192" t="s">
        <v>409</v>
      </c>
      <c r="P199" s="192">
        <v>0</v>
      </c>
      <c r="Q199" s="192" t="s">
        <v>409</v>
      </c>
      <c r="R199" s="192">
        <v>4.5999999999999996</v>
      </c>
      <c r="S199" s="192" t="s">
        <v>409</v>
      </c>
      <c r="T199" s="192" t="s">
        <v>409</v>
      </c>
      <c r="U199" s="192" t="s">
        <v>409</v>
      </c>
      <c r="V199" s="192">
        <v>-0.44962735307100998</v>
      </c>
      <c r="W199" s="192">
        <v>-0.15781823250819799</v>
      </c>
      <c r="X199" s="192" t="s">
        <v>409</v>
      </c>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2.1428571428571401</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45188</v>
      </c>
      <c r="K200" s="242">
        <v>45014</v>
      </c>
      <c r="L200" s="91" t="s">
        <v>326</v>
      </c>
      <c r="M200" s="192">
        <v>2.1428571428571401</v>
      </c>
      <c r="N200" s="192" t="s">
        <v>409</v>
      </c>
      <c r="O200" s="192" t="s">
        <v>409</v>
      </c>
      <c r="P200" s="192" t="s">
        <v>409</v>
      </c>
      <c r="Q200" s="192" t="s">
        <v>409</v>
      </c>
      <c r="R200" s="192">
        <v>1.5</v>
      </c>
      <c r="S200" s="192" t="s">
        <v>409</v>
      </c>
      <c r="T200" s="192" t="s">
        <v>409</v>
      </c>
      <c r="U200" s="192" t="s">
        <v>409</v>
      </c>
      <c r="V200" s="192" t="s">
        <v>409</v>
      </c>
      <c r="W200" s="192" t="s">
        <v>409</v>
      </c>
      <c r="X200" s="192" t="s">
        <v>409</v>
      </c>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8.8571428571428505</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45188</v>
      </c>
      <c r="K201" s="242">
        <v>45294</v>
      </c>
      <c r="L201" s="91" t="s">
        <v>328</v>
      </c>
      <c r="M201" s="192">
        <v>8.8571428571428505</v>
      </c>
      <c r="N201" s="192" t="s">
        <v>409</v>
      </c>
      <c r="O201" s="192" t="s">
        <v>409</v>
      </c>
      <c r="P201" s="192">
        <v>0</v>
      </c>
      <c r="Q201" s="192" t="s">
        <v>409</v>
      </c>
      <c r="R201" s="192">
        <v>6.2</v>
      </c>
      <c r="S201" s="192" t="s">
        <v>409</v>
      </c>
      <c r="T201" s="192" t="s">
        <v>409</v>
      </c>
      <c r="U201" s="192" t="s">
        <v>409</v>
      </c>
      <c r="V201" s="192">
        <v>-1.00307053588807</v>
      </c>
      <c r="W201" s="192">
        <v>-0.38541619623429901</v>
      </c>
      <c r="X201" s="192" t="s">
        <v>409</v>
      </c>
      <c r="AF201" s="181"/>
      <c r="AG201" s="181"/>
      <c r="AH201" s="181"/>
      <c r="AI201" s="181"/>
      <c r="AJ201" s="181"/>
      <c r="AK201" s="181"/>
      <c r="AL201" s="181" t="str">
        <f>IFERROR(INDEX('Data Dictionary'!$I$8:$I$39,MATCH(AL7,'Data Dictionary'!$K$8:$K$39,0)),"")</f>
        <v/>
      </c>
      <c r="AM201" s="80" t="str">
        <f>IFERROR(INDEX('Data Dictionary'!$I$8:$I$34,MATCH(AM7,'Data Dictionary'!$M$8:$M$34,0)),"")</f>
        <v/>
      </c>
      <c r="AN201" s="80" t="str">
        <f>IFERROR(INDEX('Data Dictionary'!$I$8:$I$34,MATCH(AN7,'Data Dictionary'!$M$8:$M$34,0)),"")</f>
        <v/>
      </c>
      <c r="AO201" s="80" t="str">
        <f>IFERROR(INDEX('Data Dictionary'!$I$8:$I$34,MATCH(AO7,'Data Dictionary'!$M$8:$M$34,0)),"")</f>
        <v/>
      </c>
      <c r="AP201" s="80" t="str">
        <f>IFERROR(INDEX('Data Dictionary'!$I$8:$I$34,MATCH(AP7,'Data Dictionary'!$M$8:$M$34,0)),"")</f>
        <v/>
      </c>
      <c r="AQ201" s="181" t="str">
        <f>IFERROR(INDEX('Data Dictionary'!$I$8:$I$34,MATCH(AQ7,'Data Dictionary'!$M$8:$M$34,0)),"")</f>
        <v/>
      </c>
      <c r="AR201" s="181" t="str">
        <f>IFERROR(INDEX('Data Dictionary'!$I$8:$I$34,MATCH(AR7,'Data Dictionary'!$M$8:$M$34,0)),"")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7.2857142857142803</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45188</v>
      </c>
      <c r="K202" s="242">
        <v>45014</v>
      </c>
      <c r="L202" s="91" t="s">
        <v>330</v>
      </c>
      <c r="M202" s="192">
        <v>7.2857142857142803</v>
      </c>
      <c r="N202" s="192" t="s">
        <v>409</v>
      </c>
      <c r="O202" s="192" t="s">
        <v>409</v>
      </c>
      <c r="P202" s="192" t="s">
        <v>409</v>
      </c>
      <c r="Q202" s="192" t="s">
        <v>409</v>
      </c>
      <c r="R202" s="192">
        <v>5.0999999999999996</v>
      </c>
      <c r="S202" s="192" t="s">
        <v>409</v>
      </c>
      <c r="T202" s="192" t="s">
        <v>409</v>
      </c>
      <c r="U202" s="192" t="s">
        <v>409</v>
      </c>
      <c r="V202" s="192" t="s">
        <v>409</v>
      </c>
      <c r="W202" s="192" t="s">
        <v>409</v>
      </c>
      <c r="X202" s="192" t="s">
        <v>409</v>
      </c>
      <c r="AF202" s="181"/>
      <c r="AG202" s="181"/>
      <c r="AH202" s="181"/>
      <c r="AI202" s="181"/>
      <c r="AJ202" s="181"/>
      <c r="AK202" s="181"/>
      <c r="AL202" s="181" t="str">
        <f>IFERROR(INDEX('Data Dictionary'!$J$8:$J$39,MATCH(AL7,'Data Dictionary'!$K$8:$K$39,0)),"")</f>
        <v/>
      </c>
      <c r="AM202" s="80" t="str">
        <f>IFERROR(INDEX('Data Dictionary'!$J$8:$J$34,MATCH(AM7,'Data Dictionary'!$M$8:$M$34,0)),"")</f>
        <v/>
      </c>
      <c r="AN202" s="80" t="str">
        <f>IFERROR(INDEX('Data Dictionary'!$J$8:$J$34,MATCH(AN7,'Data Dictionary'!$M$8:$M$34,0)),"")</f>
        <v/>
      </c>
      <c r="AO202" s="80" t="str">
        <f>IFERROR(INDEX('Data Dictionary'!$J$8:$J$34,MATCH(AO7,'Data Dictionary'!$M$8:$M$34,0)),"")</f>
        <v/>
      </c>
      <c r="AP202" s="80" t="str">
        <f>IFERROR(INDEX('Data Dictionary'!$J$8:$J$34,MATCH(AP7,'Data Dictionary'!$M$8:$M$34,0)),"")</f>
        <v/>
      </c>
      <c r="AQ202" s="181" t="str">
        <f>IFERROR(INDEX('Data Dictionary'!$J$8:$J$34,MATCH(AQ7,'Data Dictionary'!$M$8:$M$34,0)),"")</f>
        <v/>
      </c>
      <c r="AR202" s="181" t="str">
        <f>IFERROR(INDEX('Data Dictionary'!$J$8:$J$34,MATCH(AR7,'Data Dictionary'!$M$8:$M$34,0)),"")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45014</v>
      </c>
      <c r="L203" s="91" t="s">
        <v>332</v>
      </c>
      <c r="M203" s="192">
        <v>2.8571428571428501</v>
      </c>
      <c r="N203" s="192" t="s">
        <v>409</v>
      </c>
      <c r="O203" s="192" t="s">
        <v>409</v>
      </c>
      <c r="P203" s="192" t="s">
        <v>409</v>
      </c>
      <c r="Q203" s="192" t="s">
        <v>409</v>
      </c>
      <c r="R203" s="192">
        <v>2</v>
      </c>
      <c r="S203" s="192" t="s">
        <v>409</v>
      </c>
      <c r="T203" s="192" t="s">
        <v>409</v>
      </c>
      <c r="U203" s="192" t="s">
        <v>409</v>
      </c>
      <c r="V203" s="192" t="s">
        <v>409</v>
      </c>
      <c r="W203" s="192" t="s">
        <v>409</v>
      </c>
      <c r="X203" s="192" t="s">
        <v>409</v>
      </c>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5.9761430466719672</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10</v>
      </c>
      <c r="J204" s="242">
        <v>45019</v>
      </c>
      <c r="K204" s="242">
        <v>44753</v>
      </c>
      <c r="L204" s="91" t="s">
        <v>334</v>
      </c>
      <c r="M204" s="192">
        <v>3.5714285714285698</v>
      </c>
      <c r="N204" s="192" t="s">
        <v>409</v>
      </c>
      <c r="O204" s="192">
        <v>10</v>
      </c>
      <c r="P204" s="192">
        <v>0</v>
      </c>
      <c r="Q204" s="192" t="s">
        <v>409</v>
      </c>
      <c r="R204" s="192">
        <v>2.5</v>
      </c>
      <c r="S204" s="192" t="s">
        <v>409</v>
      </c>
      <c r="T204" s="192" t="s">
        <v>409</v>
      </c>
      <c r="U204" s="192" t="s">
        <v>541</v>
      </c>
      <c r="V204" s="192">
        <v>-1.9862907063335E-2</v>
      </c>
      <c r="W204" s="192">
        <v>-2.7884359092456E-3</v>
      </c>
      <c r="X204" s="192" t="s">
        <v>409</v>
      </c>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2.4285714285714199</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0</v>
      </c>
      <c r="J205" s="242">
        <v>45163</v>
      </c>
      <c r="K205" s="242">
        <v>45294</v>
      </c>
      <c r="L205" s="91" t="s">
        <v>335</v>
      </c>
      <c r="M205" s="192">
        <v>2.4285714285714199</v>
      </c>
      <c r="N205" s="192">
        <v>0</v>
      </c>
      <c r="O205" s="192">
        <v>0</v>
      </c>
      <c r="P205" s="192" t="s">
        <v>409</v>
      </c>
      <c r="Q205" s="192" t="s">
        <v>409</v>
      </c>
      <c r="R205" s="192">
        <v>1.7</v>
      </c>
      <c r="S205" s="192">
        <v>-0.65800000000000103</v>
      </c>
      <c r="T205" s="192">
        <v>-1.1869999999999901</v>
      </c>
      <c r="U205" s="192" t="s">
        <v>539</v>
      </c>
      <c r="V205" s="192" t="s">
        <v>409</v>
      </c>
      <c r="W205" s="192" t="s">
        <v>409</v>
      </c>
      <c r="X205" s="192" t="s">
        <v>409</v>
      </c>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7</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45188</v>
      </c>
      <c r="K206" s="242">
        <v>45014</v>
      </c>
      <c r="L206" s="91" t="s">
        <v>337</v>
      </c>
      <c r="M206" s="192">
        <v>7</v>
      </c>
      <c r="N206" s="192" t="s">
        <v>409</v>
      </c>
      <c r="O206" s="192" t="s">
        <v>409</v>
      </c>
      <c r="P206" s="192" t="s">
        <v>409</v>
      </c>
      <c r="Q206" s="192" t="s">
        <v>409</v>
      </c>
      <c r="R206" s="192">
        <v>4.9000000000000004</v>
      </c>
      <c r="S206" s="192" t="s">
        <v>409</v>
      </c>
      <c r="T206" s="192" t="s">
        <v>409</v>
      </c>
      <c r="U206" s="192" t="s">
        <v>409</v>
      </c>
      <c r="V206" s="192" t="s">
        <v>409</v>
      </c>
      <c r="W206" s="192" t="s">
        <v>409</v>
      </c>
      <c r="X206" s="192" t="s">
        <v>409</v>
      </c>
    </row>
    <row r="207" spans="1:53" x14ac:dyDescent="0.2">
      <c r="A207" s="84">
        <v>200</v>
      </c>
      <c r="B207" s="35" t="str">
        <f ca="1"/>
        <v>Taiwan, China</v>
      </c>
      <c r="C207" s="35" t="str">
        <f ca="1"/>
        <v>TWN</v>
      </c>
      <c r="D207" s="35" t="str">
        <f ca="1"/>
        <v>EAS           East Asia &amp; Pacific</v>
      </c>
      <c r="E207" s="35" t="str">
        <f ca="1"/>
        <v>NA</v>
      </c>
      <c r="F207" s="190"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t="e"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#N/A</v>
      </c>
      <c r="J207" s="242" t="s">
        <v>409</v>
      </c>
      <c r="K207" s="242">
        <v>45218</v>
      </c>
      <c r="L207" s="91" t="s">
        <v>718</v>
      </c>
      <c r="M207" s="192" t="s">
        <v>409</v>
      </c>
      <c r="N207" s="192" t="s">
        <v>409</v>
      </c>
      <c r="O207" s="192" t="s">
        <v>409</v>
      </c>
      <c r="P207" s="192" t="s">
        <v>409</v>
      </c>
      <c r="Q207" s="192" t="s">
        <v>409</v>
      </c>
      <c r="R207" s="192" t="s">
        <v>409</v>
      </c>
      <c r="S207" s="192" t="s">
        <v>409</v>
      </c>
      <c r="T207" s="192" t="s">
        <v>409</v>
      </c>
      <c r="U207" s="192" t="s">
        <v>409</v>
      </c>
      <c r="V207" s="192" t="s">
        <v>409</v>
      </c>
      <c r="W207" s="192" t="s">
        <v>409</v>
      </c>
      <c r="X207" s="192" t="s">
        <v>409</v>
      </c>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8.4285714285714199</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0</v>
      </c>
      <c r="J208" s="242">
        <v>45188</v>
      </c>
      <c r="K208" s="242">
        <v>45294</v>
      </c>
      <c r="L208" s="91" t="s">
        <v>339</v>
      </c>
      <c r="M208" s="192">
        <v>8.4285714285714199</v>
      </c>
      <c r="N208" s="192" t="s">
        <v>409</v>
      </c>
      <c r="O208" s="192" t="s">
        <v>409</v>
      </c>
      <c r="P208" s="192">
        <v>0</v>
      </c>
      <c r="Q208" s="192" t="s">
        <v>409</v>
      </c>
      <c r="R208" s="192">
        <v>5.9</v>
      </c>
      <c r="S208" s="192" t="s">
        <v>409</v>
      </c>
      <c r="T208" s="192" t="s">
        <v>409</v>
      </c>
      <c r="U208" s="192" t="s">
        <v>409</v>
      </c>
      <c r="V208" s="192">
        <v>-0.31974281433235802</v>
      </c>
      <c r="W208" s="192">
        <v>-0.43698841843233499</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9</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45163</v>
      </c>
      <c r="K209" s="242">
        <v>45294</v>
      </c>
      <c r="L209" s="91" t="s">
        <v>341</v>
      </c>
      <c r="M209" s="192">
        <v>9</v>
      </c>
      <c r="N209" s="192" t="s">
        <v>409</v>
      </c>
      <c r="O209" s="192">
        <v>0</v>
      </c>
      <c r="P209" s="192">
        <v>0</v>
      </c>
      <c r="Q209" s="192" t="s">
        <v>409</v>
      </c>
      <c r="R209" s="192">
        <v>6.3</v>
      </c>
      <c r="S209" s="192" t="s">
        <v>409</v>
      </c>
      <c r="T209" s="192" t="s">
        <v>409</v>
      </c>
      <c r="U209" s="192" t="s">
        <v>539</v>
      </c>
      <c r="V209" s="192">
        <v>-7.4569041287489299E-2</v>
      </c>
      <c r="W209" s="192">
        <v>-0.33097602094408501</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5.4772255750516514</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2.9999999999999898</v>
      </c>
      <c r="I210" s="191"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10</v>
      </c>
      <c r="J210" s="242">
        <v>45188</v>
      </c>
      <c r="K210" s="242">
        <v>45294</v>
      </c>
      <c r="L210" s="91" t="s">
        <v>343</v>
      </c>
      <c r="M210" s="192">
        <v>2.9999999999999898</v>
      </c>
      <c r="N210" s="192" t="s">
        <v>409</v>
      </c>
      <c r="O210" s="192">
        <v>0</v>
      </c>
      <c r="P210" s="192" t="s">
        <v>409</v>
      </c>
      <c r="Q210" s="192">
        <v>10</v>
      </c>
      <c r="R210" s="192">
        <v>2.1</v>
      </c>
      <c r="S210" s="192" t="s">
        <v>409</v>
      </c>
      <c r="T210" s="192" t="s">
        <v>409</v>
      </c>
      <c r="U210" s="192" t="s">
        <v>539</v>
      </c>
      <c r="V210" s="192" t="s">
        <v>409</v>
      </c>
      <c r="W210" s="192" t="s">
        <v>409</v>
      </c>
      <c r="X210" s="192" t="s">
        <v>956</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1.4874464746303968</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0.86041550579071002</v>
      </c>
      <c r="J211" s="242">
        <v>44753</v>
      </c>
      <c r="K211" s="242" t="s">
        <v>409</v>
      </c>
      <c r="L211" s="91" t="s">
        <v>345</v>
      </c>
      <c r="M211" s="192">
        <v>2.5714285714285698</v>
      </c>
      <c r="N211" s="192" t="s">
        <v>409</v>
      </c>
      <c r="O211" s="192">
        <v>0</v>
      </c>
      <c r="P211" s="192">
        <v>0.86041550579071002</v>
      </c>
      <c r="Q211" s="192" t="s">
        <v>409</v>
      </c>
      <c r="R211" s="192">
        <v>1.8</v>
      </c>
      <c r="S211" s="192" t="s">
        <v>409</v>
      </c>
      <c r="T211" s="192" t="s">
        <v>409</v>
      </c>
      <c r="U211" s="192" t="s">
        <v>539</v>
      </c>
      <c r="V211" s="192">
        <v>4.3020775289535497E-2</v>
      </c>
      <c r="W211" s="192">
        <v>-4.2015098035335499E-2</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1.1428571428571399</v>
      </c>
      <c r="I212" s="191" t="e"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#N/A</v>
      </c>
      <c r="J212" s="242">
        <v>45163</v>
      </c>
      <c r="K212" s="242">
        <v>45218</v>
      </c>
      <c r="L212" s="91" t="s">
        <v>346</v>
      </c>
      <c r="M212" s="192">
        <v>1.1428571428571399</v>
      </c>
      <c r="N212" s="192" t="s">
        <v>409</v>
      </c>
      <c r="O212" s="192" t="s">
        <v>409</v>
      </c>
      <c r="P212" s="192" t="s">
        <v>409</v>
      </c>
      <c r="Q212" s="192" t="s">
        <v>409</v>
      </c>
      <c r="R212" s="192">
        <v>0.8</v>
      </c>
      <c r="S212" s="192" t="s">
        <v>409</v>
      </c>
      <c r="T212" s="192" t="s">
        <v>409</v>
      </c>
      <c r="U212" s="192" t="s">
        <v>409</v>
      </c>
      <c r="V212" s="192" t="s">
        <v>409</v>
      </c>
      <c r="W212" s="192" t="s">
        <v>409</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4.5714285714285703</v>
      </c>
      <c r="I213" s="191" t="e"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#N/A</v>
      </c>
      <c r="J213" s="242">
        <v>45188</v>
      </c>
      <c r="K213" s="242">
        <v>45218</v>
      </c>
      <c r="L213" s="91" t="s">
        <v>348</v>
      </c>
      <c r="M213" s="192">
        <v>4.5714285714285703</v>
      </c>
      <c r="N213" s="192" t="s">
        <v>409</v>
      </c>
      <c r="O213" s="192" t="s">
        <v>409</v>
      </c>
      <c r="P213" s="192" t="s">
        <v>409</v>
      </c>
      <c r="Q213" s="192" t="s">
        <v>409</v>
      </c>
      <c r="R213" s="192">
        <v>3.2</v>
      </c>
      <c r="S213" s="192" t="s">
        <v>409</v>
      </c>
      <c r="T213" s="192" t="s">
        <v>409</v>
      </c>
      <c r="U213" s="192" t="s">
        <v>409</v>
      </c>
      <c r="V213" s="192" t="s">
        <v>409</v>
      </c>
      <c r="W213" s="192" t="s">
        <v>409</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6.71428571428571</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45188</v>
      </c>
      <c r="K214" s="242">
        <v>45014</v>
      </c>
      <c r="L214" s="91" t="s">
        <v>349</v>
      </c>
      <c r="M214" s="192">
        <v>6.71428571428571</v>
      </c>
      <c r="N214" s="192" t="s">
        <v>409</v>
      </c>
      <c r="O214" s="192" t="s">
        <v>409</v>
      </c>
      <c r="P214" s="192" t="s">
        <v>409</v>
      </c>
      <c r="Q214" s="192" t="s">
        <v>409</v>
      </c>
      <c r="R214" s="192">
        <v>4.7</v>
      </c>
      <c r="S214" s="192" t="s">
        <v>409</v>
      </c>
      <c r="T214" s="192" t="s">
        <v>409</v>
      </c>
      <c r="U214" s="192" t="s">
        <v>409</v>
      </c>
      <c r="V214" s="192" t="s">
        <v>409</v>
      </c>
      <c r="W214" s="192" t="s">
        <v>409</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5.8571428571428497</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45188</v>
      </c>
      <c r="K215" s="242">
        <v>45014</v>
      </c>
      <c r="L215" s="91" t="s">
        <v>350</v>
      </c>
      <c r="M215" s="192">
        <v>5.8571428571428497</v>
      </c>
      <c r="N215" s="192" t="s">
        <v>409</v>
      </c>
      <c r="O215" s="192" t="s">
        <v>409</v>
      </c>
      <c r="P215" s="192" t="s">
        <v>409</v>
      </c>
      <c r="Q215" s="192" t="s">
        <v>409</v>
      </c>
      <c r="R215" s="192">
        <v>4.0999999999999996</v>
      </c>
      <c r="S215" s="192" t="s">
        <v>409</v>
      </c>
      <c r="T215" s="192" t="s">
        <v>409</v>
      </c>
      <c r="U215" s="192" t="s">
        <v>409</v>
      </c>
      <c r="V215" s="192" t="s">
        <v>409</v>
      </c>
      <c r="W215" s="192" t="s">
        <v>409</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v>45014</v>
      </c>
      <c r="L216" s="91" t="s">
        <v>719</v>
      </c>
      <c r="M216" s="192" t="s">
        <v>409</v>
      </c>
      <c r="N216" s="192" t="s">
        <v>409</v>
      </c>
      <c r="O216" s="192" t="s">
        <v>409</v>
      </c>
      <c r="P216" s="192" t="s">
        <v>409</v>
      </c>
      <c r="Q216" s="192" t="s">
        <v>409</v>
      </c>
      <c r="R216" s="192" t="s">
        <v>409</v>
      </c>
      <c r="S216" s="192" t="s">
        <v>409</v>
      </c>
      <c r="T216" s="192" t="s">
        <v>409</v>
      </c>
      <c r="U216" s="192" t="s">
        <v>409</v>
      </c>
      <c r="V216" s="192" t="s">
        <v>409</v>
      </c>
      <c r="W216" s="192" t="s">
        <v>409</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v>45014</v>
      </c>
      <c r="L217" s="91" t="s">
        <v>720</v>
      </c>
      <c r="M217" s="192" t="s">
        <v>409</v>
      </c>
      <c r="N217" s="192" t="s">
        <v>409</v>
      </c>
      <c r="O217" s="192" t="s">
        <v>409</v>
      </c>
      <c r="P217" s="192" t="s">
        <v>409</v>
      </c>
      <c r="Q217" s="192" t="s">
        <v>409</v>
      </c>
      <c r="R217" s="192" t="s">
        <v>409</v>
      </c>
      <c r="S217" s="192" t="s">
        <v>409</v>
      </c>
      <c r="T217" s="192" t="s">
        <v>409</v>
      </c>
      <c r="U217" s="192" t="s">
        <v>409</v>
      </c>
      <c r="V217" s="192" t="s">
        <v>409</v>
      </c>
      <c r="W217" s="192" t="s">
        <v>409</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0</v>
      </c>
      <c r="J218" s="242">
        <v>45188</v>
      </c>
      <c r="K218" s="242">
        <v>45294</v>
      </c>
      <c r="L218" s="91" t="s">
        <v>351</v>
      </c>
      <c r="M218" s="192">
        <v>4</v>
      </c>
      <c r="N218" s="192" t="s">
        <v>409</v>
      </c>
      <c r="O218" s="192">
        <v>0</v>
      </c>
      <c r="P218" s="192">
        <v>0</v>
      </c>
      <c r="Q218" s="192" t="s">
        <v>409</v>
      </c>
      <c r="R218" s="192">
        <v>2.8</v>
      </c>
      <c r="S218" s="192" t="s">
        <v>409</v>
      </c>
      <c r="T218" s="192" t="s">
        <v>409</v>
      </c>
      <c r="U218" s="192" t="s">
        <v>539</v>
      </c>
      <c r="V218" s="192">
        <v>-9.3924130678958204E-2</v>
      </c>
      <c r="W218" s="192">
        <v>-4.40845105514059E-2</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7.5714285714285703</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45188</v>
      </c>
      <c r="K219" s="242">
        <v>45014</v>
      </c>
      <c r="L219" s="91" t="s">
        <v>353</v>
      </c>
      <c r="M219" s="192">
        <v>7.5714285714285703</v>
      </c>
      <c r="N219" s="192" t="s">
        <v>409</v>
      </c>
      <c r="O219" s="192" t="s">
        <v>409</v>
      </c>
      <c r="P219" s="192" t="s">
        <v>409</v>
      </c>
      <c r="Q219" s="192" t="s">
        <v>409</v>
      </c>
      <c r="R219" s="192">
        <v>5.3</v>
      </c>
      <c r="S219" s="192" t="s">
        <v>409</v>
      </c>
      <c r="T219" s="192" t="s">
        <v>409</v>
      </c>
      <c r="U219" s="192" t="s">
        <v>409</v>
      </c>
      <c r="V219" s="192" t="s">
        <v>409</v>
      </c>
      <c r="W219" s="192" t="s">
        <v>409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8.1428571428571406</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45188</v>
      </c>
      <c r="K220" s="242">
        <v>45014</v>
      </c>
      <c r="L220" s="91" t="s">
        <v>355</v>
      </c>
      <c r="M220" s="192">
        <v>8.1428571428571406</v>
      </c>
      <c r="N220" s="192" t="s">
        <v>409</v>
      </c>
      <c r="O220" s="192" t="s">
        <v>409</v>
      </c>
      <c r="P220" s="192" t="s">
        <v>409</v>
      </c>
      <c r="Q220" s="192" t="s">
        <v>409</v>
      </c>
      <c r="R220" s="192">
        <v>5.7</v>
      </c>
      <c r="S220" s="192" t="s">
        <v>409</v>
      </c>
      <c r="T220" s="192" t="s">
        <v>409</v>
      </c>
      <c r="U220" s="192" t="s">
        <v>409</v>
      </c>
      <c r="V220" s="192" t="s">
        <v>409</v>
      </c>
      <c r="W220" s="192" t="s">
        <v>409</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721</v>
      </c>
      <c r="M221" s="192" t="s">
        <v>409</v>
      </c>
      <c r="N221" s="192" t="s">
        <v>409</v>
      </c>
      <c r="O221" s="192" t="s">
        <v>409</v>
      </c>
      <c r="P221" s="192" t="s">
        <v>409</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45188</v>
      </c>
      <c r="K222" s="242">
        <v>45014</v>
      </c>
      <c r="L222" s="91" t="s">
        <v>356</v>
      </c>
      <c r="M222" s="192">
        <v>10</v>
      </c>
      <c r="N222" s="192" t="s">
        <v>409</v>
      </c>
      <c r="O222" s="192" t="s">
        <v>409</v>
      </c>
      <c r="P222" s="192" t="s">
        <v>409</v>
      </c>
      <c r="Q222" s="192" t="s">
        <v>409</v>
      </c>
      <c r="R222" s="192">
        <v>7.7</v>
      </c>
      <c r="S222" s="192" t="s">
        <v>409</v>
      </c>
      <c r="T222" s="192" t="s">
        <v>409</v>
      </c>
      <c r="U222" s="192" t="s">
        <v>409</v>
      </c>
      <c r="V222" s="192" t="s">
        <v>409</v>
      </c>
      <c r="W222" s="192" t="s">
        <v>409</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7.745966692414834</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10</v>
      </c>
      <c r="J223" s="242" t="s">
        <v>409</v>
      </c>
      <c r="K223" s="242">
        <v>44753</v>
      </c>
      <c r="L223" s="91" t="s">
        <v>358</v>
      </c>
      <c r="M223" s="192">
        <v>6</v>
      </c>
      <c r="N223" s="192" t="s">
        <v>409</v>
      </c>
      <c r="O223" s="192">
        <v>10</v>
      </c>
      <c r="P223" s="192">
        <v>2.7050078548434402</v>
      </c>
      <c r="Q223" s="192" t="s">
        <v>409</v>
      </c>
      <c r="R223" s="192">
        <v>4.2</v>
      </c>
      <c r="S223" s="192" t="s">
        <v>409</v>
      </c>
      <c r="T223" s="192" t="s">
        <v>409</v>
      </c>
      <c r="U223" s="192" t="s">
        <v>541</v>
      </c>
      <c r="V223" s="192">
        <v>-0.26876671536101099</v>
      </c>
      <c r="W223" s="192">
        <v>0.13525039274217199</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9.1428571428571406</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45188</v>
      </c>
      <c r="K224" s="242">
        <v>45294</v>
      </c>
      <c r="L224" s="91" t="s">
        <v>360</v>
      </c>
      <c r="M224" s="192">
        <v>9.1428571428571406</v>
      </c>
      <c r="N224" s="192" t="s">
        <v>409</v>
      </c>
      <c r="O224" s="192" t="s">
        <v>409</v>
      </c>
      <c r="P224" s="192">
        <v>0</v>
      </c>
      <c r="Q224" s="192" t="s">
        <v>409</v>
      </c>
      <c r="R224" s="192">
        <v>6.4</v>
      </c>
      <c r="S224" s="192" t="s">
        <v>409</v>
      </c>
      <c r="T224" s="192" t="s">
        <v>409</v>
      </c>
      <c r="U224" s="192" t="s">
        <v>409</v>
      </c>
      <c r="V224" s="192">
        <v>-0.45131990297284102</v>
      </c>
      <c r="W224" s="192">
        <v>-0.120657629923706</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8.4285714285714199</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45188</v>
      </c>
      <c r="K225" s="242">
        <v>45294</v>
      </c>
      <c r="L225" s="91" t="s">
        <v>362</v>
      </c>
      <c r="M225" s="192">
        <v>8.4285714285714199</v>
      </c>
      <c r="N225" s="192" t="s">
        <v>409</v>
      </c>
      <c r="O225" s="192" t="s">
        <v>409</v>
      </c>
      <c r="P225" s="192">
        <v>0</v>
      </c>
      <c r="Q225" s="192" t="s">
        <v>409</v>
      </c>
      <c r="R225" s="192">
        <v>5.9</v>
      </c>
      <c r="S225" s="192" t="s">
        <v>409</v>
      </c>
      <c r="T225" s="192" t="s">
        <v>409</v>
      </c>
      <c r="U225" s="192" t="s">
        <v>409</v>
      </c>
      <c r="V225" s="192">
        <v>-1.72252548910208</v>
      </c>
      <c r="W225" s="192">
        <v>-0.92646418137207598</v>
      </c>
      <c r="X225" s="192" t="s">
        <v>409</v>
      </c>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0</v>
      </c>
      <c r="O233" s="80">
        <f>COUNTIF(O8:O225,10)</f>
        <v>7</v>
      </c>
      <c r="P233" s="80">
        <f>COUNTIF(P8:P225,10)</f>
        <v>19</v>
      </c>
      <c r="Q233" s="80">
        <f>COUNTIF(Q8:Q225,1)</f>
        <v>0</v>
      </c>
      <c r="R233" s="80">
        <f>COUNTIF(R8:R225,"&gt;=.7")</f>
        <v>160</v>
      </c>
      <c r="S233" s="80">
        <f>COUNTIF(S8:S225,"&gt;=.7")</f>
        <v>0</v>
      </c>
      <c r="T233" s="80">
        <f>COUNTIF(T8:T225,"High")</f>
        <v>0</v>
      </c>
      <c r="U233" s="80">
        <f>COUNTIF(U8:U225,"&gt;.6")</f>
        <v>0</v>
      </c>
      <c r="V233" s="80">
        <f>COUNTIF(V8:V225,"&gt;.35")</f>
        <v>17</v>
      </c>
      <c r="W233" s="87"/>
      <c r="X233" s="87"/>
    </row>
    <row r="234" spans="1:24" x14ac:dyDescent="0.2">
      <c r="N234" s="80">
        <f>COUNTIF(N9:N226,"&gt;9.9")</f>
        <v>0</v>
      </c>
      <c r="O234" s="80">
        <f>COUNTIF(O9:O226,"&gt;9.9")</f>
        <v>7</v>
      </c>
      <c r="P234" s="80">
        <f>COUNTIF(P9:P226,"&gt;=9.95")</f>
        <v>19</v>
      </c>
      <c r="Q234" s="80">
        <f>COUNTIF(Q9:Q226,"&gt;=9.95")</f>
        <v>3</v>
      </c>
      <c r="R234" s="80">
        <f>COUNTIF(R9:R226,"&gt;=1.4")</f>
        <v>147</v>
      </c>
      <c r="S234" s="80">
        <f>COUNTIF(S9:S226,"&gt;=1.4")</f>
        <v>0</v>
      </c>
      <c r="T234" s="80">
        <f>COUNTIF(T9:T226,"&gt;=9.95")</f>
        <v>0</v>
      </c>
      <c r="U234" s="80">
        <f>COUNTIF(U9:U226,"&gt;=1")</f>
        <v>0</v>
      </c>
      <c r="V234" s="80">
        <f>COUNTIF(V8:V225,"&gt;.7")</f>
        <v>11</v>
      </c>
      <c r="W234" s="87"/>
      <c r="X234" s="87"/>
    </row>
  </sheetData>
  <conditionalFormatting sqref="G1:G5">
    <cfRule type="cellIs" dxfId="165" priority="25" stopIfTrue="1" operator="greaterThanOrEqual">
      <formula>0</formula>
    </cfRule>
  </conditionalFormatting>
  <conditionalFormatting sqref="G8:G225">
    <cfRule type="cellIs" dxfId="162" priority="4" stopIfTrue="1" operator="greaterThanOrEqual">
      <formula>0</formula>
    </cfRule>
  </conditionalFormatting>
  <conditionalFormatting sqref="G1:H5">
    <cfRule type="expression" dxfId="159" priority="11" stopIfTrue="1">
      <formula>G1=""</formula>
    </cfRule>
  </conditionalFormatting>
  <conditionalFormatting sqref="G8:H225">
    <cfRule type="expression" dxfId="158" priority="1" stopIfTrue="1">
      <formula>G8=""</formula>
    </cfRule>
  </conditionalFormatting>
  <conditionalFormatting sqref="H1:H5">
    <cfRule type="expression" dxfId="155" priority="18">
      <formula>H1=10</formula>
    </cfRule>
    <cfRule type="cellIs" dxfId="154" priority="17" operator="between">
      <formula>7</formula>
      <formula>9.99</formula>
    </cfRule>
    <cfRule type="cellIs" dxfId="153" priority="16" operator="between">
      <formula>0</formula>
      <formula>6.999</formula>
    </cfRule>
  </conditionalFormatting>
  <conditionalFormatting sqref="H8:H225">
    <cfRule type="expression" dxfId="148" priority="73">
      <formula>H8=10</formula>
    </cfRule>
    <cfRule type="cellIs" dxfId="147" priority="71" operator="between">
      <formula>0</formula>
      <formula>6.999</formula>
    </cfRule>
    <cfRule type="cellIs" dxfId="146" priority="72" operator="between">
      <formula>7</formula>
      <formula>9.99</formula>
    </cfRule>
  </conditionalFormatting>
  <conditionalFormatting sqref="I2:I3">
    <cfRule type="expression" dxfId="145" priority="26">
      <formula>I2=""</formula>
    </cfRule>
    <cfRule type="cellIs" dxfId="144" priority="27" operator="between">
      <formula>0</formula>
      <formula>6.999</formula>
    </cfRule>
    <cfRule type="expression" dxfId="143" priority="29">
      <formula>I2=10</formula>
    </cfRule>
    <cfRule type="cellIs" dxfId="142" priority="28" operator="between">
      <formula>7</formula>
      <formula>9.99</formula>
    </cfRule>
  </conditionalFormatting>
  <conditionalFormatting sqref="I2:I5">
    <cfRule type="cellIs" dxfId="141" priority="13" operator="between">
      <formula>0</formula>
      <formula>6.999</formula>
    </cfRule>
    <cfRule type="expression" dxfId="140" priority="15">
      <formula>I2=10</formula>
    </cfRule>
    <cfRule type="cellIs" dxfId="139" priority="14" operator="between">
      <formula>7</formula>
      <formula>9.99</formula>
    </cfRule>
    <cfRule type="expression" dxfId="138" priority="12">
      <formula>I2=""</formula>
    </cfRule>
  </conditionalFormatting>
  <conditionalFormatting sqref="I4:I5">
    <cfRule type="expression" dxfId="137" priority="7">
      <formula>I4=""</formula>
    </cfRule>
    <cfRule type="expression" dxfId="136" priority="10">
      <formula>I4=10</formula>
    </cfRule>
    <cfRule type="cellIs" dxfId="135" priority="8" operator="between">
      <formula>0</formula>
      <formula>6.999</formula>
    </cfRule>
    <cfRule type="cellIs" dxfId="134" priority="9" operator="between">
      <formula>7</formula>
      <formula>9.99</formula>
    </cfRule>
  </conditionalFormatting>
  <conditionalFormatting sqref="I8:I225">
    <cfRule type="expression" dxfId="133" priority="66">
      <formula>I8=""</formula>
    </cfRule>
    <cfRule type="cellIs" dxfId="132" priority="69" stopIfTrue="1" operator="greaterThanOrEqual">
      <formula>0</formula>
    </cfRule>
  </conditionalFormatting>
  <conditionalFormatting sqref="J8:K225">
    <cfRule type="colorScale" priority="888">
      <colorScale>
        <cfvo type="min"/>
        <cfvo type="max"/>
        <color rgb="FFFCDCDF"/>
        <color rgb="FFF2676B"/>
      </colorScale>
    </cfRule>
  </conditionalFormatting>
  <conditionalFormatting sqref="J9:K9">
    <cfRule type="colorScale" priority="37">
      <colorScale>
        <cfvo type="min"/>
        <cfvo type="max"/>
        <color rgb="FFFCDCDF"/>
        <color rgb="FFF2676B"/>
      </colorScale>
    </cfRule>
  </conditionalFormatting>
  <conditionalFormatting sqref="L8:L15 L17:L225">
    <cfRule type="expression" dxfId="129" priority="42">
      <formula>$L8&lt;&gt;$C8</formula>
    </cfRule>
  </conditionalFormatting>
  <conditionalFormatting sqref="M2:V3 W3:Z3">
    <cfRule type="expression" dxfId="128" priority="32">
      <formula>M2=L2</formula>
    </cfRule>
    <cfRule type="expression" dxfId="127" priority="31">
      <formula>M2&lt;&gt;L2</formula>
    </cfRule>
    <cfRule type="expression" dxfId="126" priority="30">
      <formula>M2=L2</formula>
    </cfRule>
  </conditionalFormatting>
  <conditionalFormatting sqref="M198:X225 M8:Z197">
    <cfRule type="colorScale" priority="39">
      <colorScale>
        <cfvo type="num" val="0"/>
        <cfvo type="num" val="10"/>
        <color rgb="FFFCFCFF"/>
        <color rgb="FFFFFF00"/>
      </colorScale>
    </cfRule>
  </conditionalFormatting>
  <conditionalFormatting sqref="M6:Z6">
    <cfRule type="expression" dxfId="125" priority="22">
      <formula>ISNUMBER(SEARCH("_raw",M$7))</formula>
    </cfRule>
  </conditionalFormatting>
  <conditionalFormatting sqref="M8:Z197 M198:X225">
    <cfRule type="expression" dxfId="124" priority="38" stopIfTrue="1">
      <formula>ISNUMBER(SEARCH("_raw",M$7))</formula>
    </cfRule>
  </conditionalFormatting>
  <conditionalFormatting sqref="W2:AD3">
    <cfRule type="expression" dxfId="123" priority="33">
      <formula>W2=R2</formula>
    </cfRule>
    <cfRule type="expression" dxfId="122" priority="34">
      <formula>W2&lt;&gt;R2</formula>
    </cfRule>
    <cfRule type="expression" dxfId="121"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ADFDB0AD-0C93-AC4A-9038-761967B8199D}">
            <xm:f>Parameters!$D$38</xm:f>
            <x14:dxf>
              <font>
                <sz val="12"/>
                <color rgb="FF000000"/>
                <name val="Arial"/>
              </font>
              <fill>
                <patternFill patternType="solid">
                  <bgColor rgb="FFEE9F8F"/>
                </patternFill>
              </fill>
            </x14:dxf>
          </x14:cfRule>
          <x14:cfRule type="cellIs" priority="23" stopIfTrue="1" operator="greaterThanOrEqual" id="{25607E25-314D-BA49-BEF4-87348BA5DDC8}">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CFDEB44D-011D-D344-9D0B-7C29EC023224}">
            <xm:f>Parameters!$D$38</xm:f>
            <x14:dxf>
              <font>
                <sz val="12"/>
                <color rgb="FF000000"/>
                <name val="Arial"/>
              </font>
              <fill>
                <patternFill patternType="solid">
                  <bgColor rgb="FFEE9F8F"/>
                </patternFill>
              </fill>
            </x14:dxf>
          </x14:cfRule>
          <x14:cfRule type="cellIs" priority="2" stopIfTrue="1" operator="greaterThanOrEqual" id="{EDDC596B-FD1B-8845-BDC8-5622695C43F4}">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7BF20AE8-A334-2343-9844-097BDBECC97D}">
            <xm:f>0</xm:f>
            <xm:f>Parameters!$D$42</xm:f>
            <x14:dxf>
              <font>
                <sz val="12"/>
                <color rgb="FF000000"/>
                <name val="Arial"/>
              </font>
              <fill>
                <patternFill patternType="solid">
                  <bgColor rgb="FFFCDCDF"/>
                </patternFill>
              </fill>
            </x14:dxf>
          </x14:cfRule>
          <x14:cfRule type="cellIs" priority="19" stopIfTrue="1" operator="greaterThanOrEqual" id="{F8B8933E-1D9A-C34E-8A17-F237A1125386}">
            <xm:f>Parameters!$D$41</xm:f>
            <x14:dxf>
              <font>
                <sz val="12"/>
                <color rgb="FF000000"/>
                <name val="Arial"/>
              </font>
              <fill>
                <patternFill patternType="solid">
                  <bgColor rgb="FFF2676B"/>
                </patternFill>
              </fill>
            </x14:dxf>
          </x14:cfRule>
          <x14:cfRule type="cellIs" priority="20" stopIfTrue="1" operator="greaterThanOrEqual" id="{DCD29384-F343-D840-B85C-79CAC66D697E}">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6" stopIfTrue="1" operator="between" id="{442B6125-5959-B74F-97CB-7C9C322D96A2}">
            <xm:f>0</xm:f>
            <xm:f>Parameters!$D$42</xm:f>
            <x14:dxf>
              <font>
                <sz val="12"/>
                <color rgb="FF000000"/>
                <name val="Arial"/>
              </font>
              <fill>
                <patternFill patternType="solid">
                  <bgColor rgb="FFFCDCDF"/>
                </patternFill>
              </fill>
            </x14:dxf>
          </x14:cfRule>
          <x14:cfRule type="cellIs" priority="75" stopIfTrue="1" operator="greaterThanOrEqual" id="{3030B90D-AC96-F54F-910A-1B5B157E6212}">
            <xm:f>Parameters!$D$42</xm:f>
            <x14:dxf>
              <font>
                <sz val="12"/>
                <color rgb="FF000000"/>
                <name val="Arial"/>
              </font>
              <fill>
                <patternFill patternType="solid">
                  <bgColor rgb="FFF7A9AC"/>
                </patternFill>
              </fill>
            </x14:dxf>
          </x14:cfRule>
          <x14:cfRule type="cellIs" priority="74" stopIfTrue="1" operator="greaterThanOrEqual" id="{7E1F1194-0AFF-C34A-8991-A21F54718FB3}">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8" stopIfTrue="1" operator="greaterThanOrEqual" id="{4D0B9169-A8BE-CF48-B801-F5D32B6A51C8}">
            <xm:f>Parameters!$D$38</xm:f>
            <x14:dxf>
              <font>
                <sz val="12"/>
                <color rgb="FF000000"/>
                <name val="Arial"/>
              </font>
              <fill>
                <patternFill patternType="solid">
                  <bgColor rgb="FFF9BF8E"/>
                </patternFill>
              </fill>
            </x14:dxf>
          </x14:cfRule>
          <x14:cfRule type="cellIs" priority="67" stopIfTrue="1" operator="greaterThanOrEqual" id="{D43C87BD-83C2-2D49-A658-019411BE123C}">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5"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zoomScaleNormal="100" workbookViewId="0">
      <selection activeCell="D8" sqref="D8"/>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2851562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55.7109375" style="86" bestFit="1" customWidth="1"/>
    <col min="23" max="23" width="29.140625" style="86" customWidth="1"/>
    <col min="24" max="24" width="80.5703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Natural Multi-hazard Rating</v>
      </c>
      <c r="N6" s="246" t="str">
        <f>IFERROR(INDEX('Data Dictionary'!$E$8:$E$39,MATCH(N7,'Data Dictionary'!$K$8:$K$39,0)),IFERROR(CONCATENATE(INDEX('Data Dictionary'!$E$8:$E$39,MATCH(LEFT(N7, SEARCH("_raw",N7,1)-1),'Data Dictionary'!$L$8:$L$39,0))," (Raw)"),""))</f>
        <v>GDACS Live Hazard Tracker</v>
      </c>
      <c r="O6" s="246" t="str">
        <f>IFERROR(INDEX('Data Dictionary'!$E$8:$E$39,MATCH(O7,'Data Dictionary'!$K$8:$K$39,0)),IFERROR(CONCATENATE(INDEX('Data Dictionary'!$E$8:$E$39,MATCH(LEFT(O7, SEARCH("_raw",O7,1)-1),'Data Dictionary'!$L$8:$L$39,0))," (Raw)"),""))</f>
        <v>Locust Threat Level</v>
      </c>
      <c r="P6" s="246" t="str">
        <f>IFERROR(INDEX('Data Dictionary'!$E$8:$E$39,MATCH(P7,'Data Dictionary'!$K$8:$K$39,0)),IFERROR(CONCATENATE(INDEX('Data Dictionary'!$E$8:$E$39,MATCH(LEFT(P7, SEARCH("_raw",P7,1)-1),'Data Dictionary'!$L$8:$L$39,0))," (Raw)"),""))</f>
        <v>INFORM Severity</v>
      </c>
      <c r="Q6" s="246" t="str">
        <f>IFERROR(INDEX('Data Dictionary'!$E$8:$E$39,MATCH(Q7,'Data Dictionary'!$K$8:$K$39,0)),IFERROR(CONCATENATE(INDEX('Data Dictionary'!$E$8:$E$39,MATCH(LEFT(Q7, SEARCH("_raw",Q7,1)-1),'Data Dictionary'!$L$8:$L$39,0))," (Raw)"),""))</f>
        <v>Seasonal Forecast Index</v>
      </c>
      <c r="R6" s="246" t="str">
        <f>IFERROR(INDEX('Data Dictionary'!$E$8:$E$39,MATCH(R7,'Data Dictionary'!$K$8:$K$39,0)),IFERROR(CONCATENATE(INDEX('Data Dictionary'!$E$8:$E$39,MATCH(LEFT(R7, SEARCH("_raw",R7,1)-1),'Data Dictionary'!$L$8:$L$39,0))," (Raw)"),""))</f>
        <v>ACAPS Risk List (Natural Hazard)</v>
      </c>
      <c r="S6" s="246" t="str">
        <f>IFERROR(INDEX('Data Dictionary'!$E$8:$E$39,MATCH(S7,'Data Dictionary'!$K$8:$K$39,0)),IFERROR(CONCATENATE(INDEX('Data Dictionary'!$E$8:$E$39,MATCH(LEFT(S7, SEARCH("_raw",S7,1)-1),'Data Dictionary'!$L$8:$L$39,0))," (Raw)"),""))</f>
        <v>INFORM Natural Multi-hazard Rating (Raw)</v>
      </c>
      <c r="T6" s="246" t="str">
        <f>IFERROR(INDEX('Data Dictionary'!$E$8:$E$39,MATCH(T7,'Data Dictionary'!$K$8:$K$39,0)),IFERROR(CONCATENATE(INDEX('Data Dictionary'!$E$8:$E$39,MATCH(LEFT(T7, SEARCH("_raw",T7,1)-1),'Data Dictionary'!$L$8:$L$39,0))," (Raw)"),""))</f>
        <v>GDACS Live Hazard Tracker (Raw)</v>
      </c>
      <c r="U6" s="246" t="str">
        <f>IFERROR(INDEX('Data Dictionary'!$E$8:$E$39,MATCH(U7,'Data Dictionary'!$K$8:$K$39,0)),IFERROR(CONCATENATE(INDEX('Data Dictionary'!$E$8:$E$39,MATCH(LEFT(U7, SEARCH("_raw",U7,1)-1),'Data Dictionary'!$L$8:$L$39,0))," (Raw)"),""))</f>
        <v>Locust Threat Level (Raw)</v>
      </c>
      <c r="V6" s="246" t="str">
        <f>IFERROR(INDEX('Data Dictionary'!$E$8:$E$39,MATCH(V7,'Data Dictionary'!$K$8:$K$39,0)),IFERROR(CONCATENATE(INDEX('Data Dictionary'!$E$8:$E$39,MATCH(LEFT(V7, SEARCH("_raw",V7,1)-1),'Data Dictionary'!$L$8:$L$39,0)),"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614</v>
      </c>
      <c r="K7" s="243" t="s">
        <v>615</v>
      </c>
      <c r="L7" s="244" t="s">
        <v>2</v>
      </c>
      <c r="M7" s="247" t="s">
        <v>389</v>
      </c>
      <c r="N7" s="247" t="s">
        <v>395</v>
      </c>
      <c r="O7" s="247" t="s">
        <v>396</v>
      </c>
      <c r="P7" s="247" t="s">
        <v>799</v>
      </c>
      <c r="Q7" s="247" t="s">
        <v>394</v>
      </c>
      <c r="R7" s="247" t="s">
        <v>636</v>
      </c>
      <c r="S7" s="247" t="s">
        <v>476</v>
      </c>
      <c r="T7" s="247" t="s">
        <v>475</v>
      </c>
      <c r="U7" s="247" t="s">
        <v>477</v>
      </c>
      <c r="V7" s="247" t="s">
        <v>800</v>
      </c>
      <c r="W7" s="247" t="s">
        <v>527</v>
      </c>
      <c r="X7" s="247" t="s">
        <v>637</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10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10</v>
      </c>
      <c r="J8" s="242">
        <v>44887</v>
      </c>
      <c r="K8" s="242">
        <v>45259</v>
      </c>
      <c r="L8" s="91" t="s">
        <v>694</v>
      </c>
      <c r="M8" s="192" t="s">
        <v>409</v>
      </c>
      <c r="N8" s="192" t="s">
        <v>409</v>
      </c>
      <c r="O8" s="192" t="s">
        <v>409</v>
      </c>
      <c r="P8" s="192">
        <v>0</v>
      </c>
      <c r="Q8" s="192">
        <v>10</v>
      </c>
      <c r="R8" s="192" t="s">
        <v>409</v>
      </c>
      <c r="S8" s="192" t="s">
        <v>409</v>
      </c>
      <c r="T8" s="192" t="s">
        <v>409</v>
      </c>
      <c r="U8" s="192" t="s">
        <v>409</v>
      </c>
      <c r="V8" s="192" t="s">
        <v>409</v>
      </c>
      <c r="W8" s="192">
        <v>1</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8.8506120315678345</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7.8333333333333304</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10</v>
      </c>
      <c r="J9" s="242">
        <v>45188</v>
      </c>
      <c r="K9" s="242">
        <v>45294</v>
      </c>
      <c r="L9" s="91" t="s">
        <v>7</v>
      </c>
      <c r="M9" s="192">
        <v>7.8333333333333304</v>
      </c>
      <c r="N9" s="192">
        <v>0</v>
      </c>
      <c r="O9" s="192">
        <v>0</v>
      </c>
      <c r="P9" s="192">
        <v>10</v>
      </c>
      <c r="Q9" s="192">
        <v>0</v>
      </c>
      <c r="R9" s="192" t="s">
        <v>409</v>
      </c>
      <c r="S9" s="192">
        <v>5.7</v>
      </c>
      <c r="T9" s="192" t="s">
        <v>905</v>
      </c>
      <c r="U9" s="192">
        <v>0</v>
      </c>
      <c r="V9" s="192" t="s">
        <v>906</v>
      </c>
      <c r="W9" s="192">
        <v>0</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5.627314338711372</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3.1666666666666599</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45188</v>
      </c>
      <c r="K10" s="242">
        <v>45099</v>
      </c>
      <c r="L10" s="91" t="s">
        <v>9</v>
      </c>
      <c r="M10" s="192">
        <v>3.1666666666666599</v>
      </c>
      <c r="N10" s="192" t="s">
        <v>409</v>
      </c>
      <c r="O10" s="192">
        <v>0</v>
      </c>
      <c r="P10" s="192">
        <v>10</v>
      </c>
      <c r="Q10" s="192">
        <v>0</v>
      </c>
      <c r="R10" s="192" t="s">
        <v>409</v>
      </c>
      <c r="S10" s="192">
        <v>2.9</v>
      </c>
      <c r="T10" s="192" t="s">
        <v>409</v>
      </c>
      <c r="U10" s="192">
        <v>0</v>
      </c>
      <c r="V10" s="192" t="s">
        <v>835</v>
      </c>
      <c r="W10" s="192">
        <v>0.23076923076923</v>
      </c>
      <c r="X10" s="192" t="s">
        <v>409</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7.8333333333333304</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45188</v>
      </c>
      <c r="K11" s="242">
        <v>44831</v>
      </c>
      <c r="L11" s="91" t="s">
        <v>11</v>
      </c>
      <c r="M11" s="192">
        <v>7.8333333333333304</v>
      </c>
      <c r="N11" s="192" t="s">
        <v>409</v>
      </c>
      <c r="O11" s="192">
        <v>0</v>
      </c>
      <c r="P11" s="192">
        <v>0</v>
      </c>
      <c r="Q11" s="192">
        <v>0</v>
      </c>
      <c r="R11" s="192" t="s">
        <v>409</v>
      </c>
      <c r="S11" s="192">
        <v>5.7</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45294</v>
      </c>
      <c r="L12" s="91" t="s">
        <v>695</v>
      </c>
      <c r="M12" s="192" t="s">
        <v>409</v>
      </c>
      <c r="N12" s="192">
        <v>0</v>
      </c>
      <c r="O12" s="192" t="s">
        <v>409</v>
      </c>
      <c r="P12" s="192">
        <v>0</v>
      </c>
      <c r="Q12" s="192">
        <v>0</v>
      </c>
      <c r="R12" s="192" t="s">
        <v>409</v>
      </c>
      <c r="S12" s="192" t="s">
        <v>409</v>
      </c>
      <c r="T12" s="192" t="s">
        <v>907</v>
      </c>
      <c r="U12" s="192" t="s">
        <v>409</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5.6666666666666599</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45188</v>
      </c>
      <c r="K13" s="242">
        <v>45259</v>
      </c>
      <c r="L13" s="91" t="s">
        <v>13</v>
      </c>
      <c r="M13" s="192">
        <v>5.6666666666666599</v>
      </c>
      <c r="N13" s="192" t="s">
        <v>409</v>
      </c>
      <c r="O13" s="192">
        <v>0</v>
      </c>
      <c r="P13" s="192">
        <v>0</v>
      </c>
      <c r="Q13" s="192">
        <v>0</v>
      </c>
      <c r="R13" s="192" t="s">
        <v>409</v>
      </c>
      <c r="S13" s="192">
        <v>4.4000000000000004</v>
      </c>
      <c r="T13" s="192" t="s">
        <v>409</v>
      </c>
      <c r="U13" s="192">
        <v>0</v>
      </c>
      <c r="V13" s="192" t="s">
        <v>409</v>
      </c>
      <c r="W13" s="192">
        <v>0</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7.416198487095663</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10</v>
      </c>
      <c r="J14" s="242">
        <v>45163</v>
      </c>
      <c r="K14" s="242">
        <v>45294</v>
      </c>
      <c r="L14" s="91" t="s">
        <v>15</v>
      </c>
      <c r="M14" s="192">
        <v>5.5</v>
      </c>
      <c r="N14" s="192">
        <v>10</v>
      </c>
      <c r="O14" s="192">
        <v>0</v>
      </c>
      <c r="P14" s="192">
        <v>0</v>
      </c>
      <c r="Q14" s="192">
        <v>0</v>
      </c>
      <c r="R14" s="192" t="s">
        <v>409</v>
      </c>
      <c r="S14" s="192">
        <v>4.3</v>
      </c>
      <c r="T14" s="192" t="s">
        <v>908</v>
      </c>
      <c r="U14" s="192">
        <v>0</v>
      </c>
      <c r="V14" s="192" t="s">
        <v>409</v>
      </c>
      <c r="W14" s="192">
        <v>4.4776119402985003E-2</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4.1666666666666599</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45188</v>
      </c>
      <c r="K15" s="242">
        <v>45294</v>
      </c>
      <c r="L15" s="91" t="s">
        <v>17</v>
      </c>
      <c r="M15" s="192">
        <v>4.1666666666666599</v>
      </c>
      <c r="N15" s="192" t="s">
        <v>409</v>
      </c>
      <c r="O15" s="192">
        <v>0</v>
      </c>
      <c r="P15" s="192">
        <v>0</v>
      </c>
      <c r="Q15" s="192">
        <v>0</v>
      </c>
      <c r="R15" s="192" t="s">
        <v>409</v>
      </c>
      <c r="S15" s="192">
        <v>3.5</v>
      </c>
      <c r="T15" s="192" t="s">
        <v>409</v>
      </c>
      <c r="U15" s="192">
        <v>0</v>
      </c>
      <c r="V15" s="192" t="s">
        <v>409</v>
      </c>
      <c r="W15" s="192">
        <v>0</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0</v>
      </c>
      <c r="J16" s="242" t="s">
        <v>409</v>
      </c>
      <c r="K16" s="242" t="s">
        <v>409</v>
      </c>
      <c r="L16" s="239" t="s">
        <v>696</v>
      </c>
      <c r="M16" s="192" t="s">
        <v>409</v>
      </c>
      <c r="N16" s="192" t="s">
        <v>409</v>
      </c>
      <c r="O16" s="192" t="s">
        <v>409</v>
      </c>
      <c r="P16" s="192">
        <v>0</v>
      </c>
      <c r="Q16" s="192" t="s">
        <v>409</v>
      </c>
      <c r="R16" s="192" t="s">
        <v>409</v>
      </c>
      <c r="S16" s="192" t="s">
        <v>409</v>
      </c>
      <c r="T16" s="192" t="s">
        <v>409</v>
      </c>
      <c r="U16" s="192" t="s">
        <v>409</v>
      </c>
      <c r="V16" s="192" t="s">
        <v>409</v>
      </c>
      <c r="W16" s="192" t="s">
        <v>409</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0</v>
      </c>
      <c r="J17" s="242">
        <v>44860</v>
      </c>
      <c r="K17" s="242">
        <v>45259</v>
      </c>
      <c r="L17" s="91" t="s">
        <v>19</v>
      </c>
      <c r="M17" s="192">
        <v>4.5</v>
      </c>
      <c r="N17" s="192">
        <v>0</v>
      </c>
      <c r="O17" s="192">
        <v>0</v>
      </c>
      <c r="P17" s="192">
        <v>0</v>
      </c>
      <c r="Q17" s="192">
        <v>0</v>
      </c>
      <c r="R17" s="192" t="s">
        <v>409</v>
      </c>
      <c r="S17" s="192">
        <v>3.7</v>
      </c>
      <c r="T17" s="192" t="s">
        <v>873</v>
      </c>
      <c r="U17" s="192">
        <v>0</v>
      </c>
      <c r="V17" s="192" t="s">
        <v>409</v>
      </c>
      <c r="W17" s="192">
        <v>0</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6.1666666666666599</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0</v>
      </c>
      <c r="J18" s="242">
        <v>45188</v>
      </c>
      <c r="K18" s="242">
        <v>45294</v>
      </c>
      <c r="L18" s="91" t="s">
        <v>21</v>
      </c>
      <c r="M18" s="192">
        <v>6.1666666666666599</v>
      </c>
      <c r="N18" s="192">
        <v>0</v>
      </c>
      <c r="O18" s="192">
        <v>0</v>
      </c>
      <c r="P18" s="192">
        <v>0</v>
      </c>
      <c r="Q18" s="192">
        <v>0</v>
      </c>
      <c r="R18" s="192" t="s">
        <v>409</v>
      </c>
      <c r="S18" s="192">
        <v>4.7</v>
      </c>
      <c r="T18" s="192" t="s">
        <v>909</v>
      </c>
      <c r="U18" s="192">
        <v>0</v>
      </c>
      <c r="V18" s="192" t="s">
        <v>409</v>
      </c>
      <c r="W18" s="192">
        <v>0.31052631578947298</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0</v>
      </c>
      <c r="J19" s="242">
        <v>44860</v>
      </c>
      <c r="K19" s="242">
        <v>44852</v>
      </c>
      <c r="L19" s="91" t="s">
        <v>23</v>
      </c>
      <c r="M19" s="192">
        <v>2.5</v>
      </c>
      <c r="N19" s="192" t="s">
        <v>409</v>
      </c>
      <c r="O19" s="192">
        <v>0</v>
      </c>
      <c r="P19" s="192">
        <v>0</v>
      </c>
      <c r="Q19" s="192">
        <v>0</v>
      </c>
      <c r="R19" s="192" t="s">
        <v>409</v>
      </c>
      <c r="S19" s="192">
        <v>2.5</v>
      </c>
      <c r="T19" s="192" t="s">
        <v>409</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5</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45188</v>
      </c>
      <c r="K20" s="242">
        <v>45019</v>
      </c>
      <c r="L20" s="91" t="s">
        <v>25</v>
      </c>
      <c r="M20" s="192">
        <v>5</v>
      </c>
      <c r="N20" s="192" t="s">
        <v>409</v>
      </c>
      <c r="O20" s="192">
        <v>0</v>
      </c>
      <c r="P20" s="192">
        <v>0</v>
      </c>
      <c r="Q20" s="192">
        <v>0</v>
      </c>
      <c r="R20" s="192" t="s">
        <v>409</v>
      </c>
      <c r="S20" s="192">
        <v>4</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5.7735026918962546</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3.3333333333333299</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10</v>
      </c>
      <c r="J21" s="242">
        <v>45188</v>
      </c>
      <c r="K21" s="242">
        <v>45145</v>
      </c>
      <c r="L21" s="91" t="s">
        <v>27</v>
      </c>
      <c r="M21" s="192">
        <v>3.3333333333333299</v>
      </c>
      <c r="N21" s="192" t="s">
        <v>409</v>
      </c>
      <c r="O21" s="192">
        <v>0</v>
      </c>
      <c r="P21" s="192">
        <v>10</v>
      </c>
      <c r="Q21" s="192">
        <v>0</v>
      </c>
      <c r="R21" s="192" t="s">
        <v>409</v>
      </c>
      <c r="S21" s="192">
        <v>3</v>
      </c>
      <c r="T21" s="192" t="s">
        <v>409</v>
      </c>
      <c r="U21" s="192">
        <v>0</v>
      </c>
      <c r="V21" s="192" t="s">
        <v>844</v>
      </c>
      <c r="W21" s="192">
        <v>0</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4</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0</v>
      </c>
      <c r="J22" s="242">
        <v>45188</v>
      </c>
      <c r="K22" s="242">
        <v>44852</v>
      </c>
      <c r="L22" s="91" t="s">
        <v>29</v>
      </c>
      <c r="M22" s="192">
        <v>4</v>
      </c>
      <c r="N22" s="192" t="s">
        <v>409</v>
      </c>
      <c r="O22" s="192">
        <v>0</v>
      </c>
      <c r="P22" s="192">
        <v>0</v>
      </c>
      <c r="Q22" s="192">
        <v>0</v>
      </c>
      <c r="R22" s="192" t="s">
        <v>409</v>
      </c>
      <c r="S22" s="192">
        <v>3.4</v>
      </c>
      <c r="T22" s="192" t="s">
        <v>409</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3.5</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0</v>
      </c>
      <c r="J23" s="242">
        <v>45188</v>
      </c>
      <c r="K23" s="242">
        <v>45218</v>
      </c>
      <c r="L23" s="91" t="s">
        <v>31</v>
      </c>
      <c r="M23" s="192">
        <v>3.5</v>
      </c>
      <c r="N23" s="192" t="s">
        <v>409</v>
      </c>
      <c r="O23" s="192">
        <v>0</v>
      </c>
      <c r="P23" s="192">
        <v>0</v>
      </c>
      <c r="Q23" s="192">
        <v>0</v>
      </c>
      <c r="R23" s="192" t="s">
        <v>409</v>
      </c>
      <c r="S23" s="192">
        <v>3.1</v>
      </c>
      <c r="T23" s="192" t="s">
        <v>409</v>
      </c>
      <c r="U23" s="192">
        <v>0</v>
      </c>
      <c r="V23" s="192" t="s">
        <v>409</v>
      </c>
      <c r="W23" s="192">
        <v>0</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2.6666666666666599</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0</v>
      </c>
      <c r="J24" s="242">
        <v>45188</v>
      </c>
      <c r="K24" s="242">
        <v>45218</v>
      </c>
      <c r="L24" s="91" t="s">
        <v>33</v>
      </c>
      <c r="M24" s="192">
        <v>2.6666666666666599</v>
      </c>
      <c r="N24" s="192" t="s">
        <v>409</v>
      </c>
      <c r="O24" s="192">
        <v>0</v>
      </c>
      <c r="P24" s="192">
        <v>0</v>
      </c>
      <c r="Q24" s="192">
        <v>0</v>
      </c>
      <c r="R24" s="192" t="s">
        <v>409</v>
      </c>
      <c r="S24" s="192">
        <v>2.6</v>
      </c>
      <c r="T24" s="192" t="s">
        <v>409</v>
      </c>
      <c r="U24" s="192">
        <v>0</v>
      </c>
      <c r="V24" s="192" t="s">
        <v>409</v>
      </c>
      <c r="W24" s="192">
        <v>0</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10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10</v>
      </c>
      <c r="J25" s="242">
        <v>45188</v>
      </c>
      <c r="K25" s="242">
        <v>45259</v>
      </c>
      <c r="L25" s="91" t="s">
        <v>35</v>
      </c>
      <c r="M25" s="192">
        <v>10</v>
      </c>
      <c r="N25" s="192">
        <v>0</v>
      </c>
      <c r="O25" s="192">
        <v>0</v>
      </c>
      <c r="P25" s="192">
        <v>10</v>
      </c>
      <c r="Q25" s="192">
        <v>0</v>
      </c>
      <c r="R25" s="192" t="s">
        <v>409</v>
      </c>
      <c r="S25" s="192">
        <v>8.1999999999999993</v>
      </c>
      <c r="T25" s="192" t="s">
        <v>893</v>
      </c>
      <c r="U25" s="192">
        <v>0</v>
      </c>
      <c r="V25" s="192" t="s">
        <v>880</v>
      </c>
      <c r="W25" s="192">
        <v>0</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3.8333333333333299</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45188</v>
      </c>
      <c r="K26" s="242">
        <v>45294</v>
      </c>
      <c r="L26" s="91" t="s">
        <v>37</v>
      </c>
      <c r="M26" s="192">
        <v>3.8333333333333299</v>
      </c>
      <c r="N26" s="192">
        <v>0</v>
      </c>
      <c r="O26" s="192">
        <v>0</v>
      </c>
      <c r="P26" s="192">
        <v>0</v>
      </c>
      <c r="Q26" s="192">
        <v>0</v>
      </c>
      <c r="R26" s="192" t="s">
        <v>409</v>
      </c>
      <c r="S26" s="192">
        <v>3.3</v>
      </c>
      <c r="T26" s="192" t="s">
        <v>910</v>
      </c>
      <c r="U26" s="192">
        <v>0</v>
      </c>
      <c r="V26" s="192" t="s">
        <v>409</v>
      </c>
      <c r="W26" s="192">
        <v>0</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0.83333333333333304</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45188</v>
      </c>
      <c r="K27" s="242">
        <v>45154</v>
      </c>
      <c r="L27" s="91" t="s">
        <v>39</v>
      </c>
      <c r="M27" s="192">
        <v>0.83333333333333304</v>
      </c>
      <c r="N27" s="192" t="s">
        <v>409</v>
      </c>
      <c r="O27" s="192">
        <v>0</v>
      </c>
      <c r="P27" s="192">
        <v>0</v>
      </c>
      <c r="Q27" s="192">
        <v>0</v>
      </c>
      <c r="R27" s="192" t="s">
        <v>409</v>
      </c>
      <c r="S27" s="192">
        <v>1.5</v>
      </c>
      <c r="T27" s="192" t="s">
        <v>409</v>
      </c>
      <c r="U27" s="192">
        <v>0</v>
      </c>
      <c r="V27" s="192" t="s">
        <v>409</v>
      </c>
      <c r="W27" s="192">
        <v>0</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6.0553007081949781</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3.6666666666666599</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10</v>
      </c>
      <c r="J28" s="242">
        <v>45188</v>
      </c>
      <c r="K28" s="242">
        <v>45294</v>
      </c>
      <c r="L28" s="91" t="s">
        <v>40</v>
      </c>
      <c r="M28" s="192">
        <v>3.6666666666666599</v>
      </c>
      <c r="N28" s="192" t="s">
        <v>409</v>
      </c>
      <c r="O28" s="192">
        <v>0</v>
      </c>
      <c r="P28" s="192">
        <v>0</v>
      </c>
      <c r="Q28" s="192">
        <v>10</v>
      </c>
      <c r="R28" s="192" t="s">
        <v>409</v>
      </c>
      <c r="S28" s="192">
        <v>3.2</v>
      </c>
      <c r="T28" s="192" t="s">
        <v>409</v>
      </c>
      <c r="U28" s="192">
        <v>0</v>
      </c>
      <c r="V28" s="192" t="s">
        <v>409</v>
      </c>
      <c r="W28" s="192">
        <v>0.5</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2.9999999999999898</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45188</v>
      </c>
      <c r="K29" s="242">
        <v>44753</v>
      </c>
      <c r="L29" s="91" t="s">
        <v>42</v>
      </c>
      <c r="M29" s="192">
        <v>2.9999999999999898</v>
      </c>
      <c r="N29" s="192" t="s">
        <v>409</v>
      </c>
      <c r="O29" s="192">
        <v>0</v>
      </c>
      <c r="P29" s="192">
        <v>0</v>
      </c>
      <c r="Q29" s="192">
        <v>0</v>
      </c>
      <c r="R29" s="192" t="s">
        <v>409</v>
      </c>
      <c r="S29" s="192">
        <v>2.8</v>
      </c>
      <c r="T29" s="192" t="s">
        <v>409</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1.1666666666666601</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0</v>
      </c>
      <c r="J30" s="242">
        <v>45188</v>
      </c>
      <c r="K30" s="242">
        <v>45294</v>
      </c>
      <c r="L30" s="91" t="s">
        <v>44</v>
      </c>
      <c r="M30" s="192">
        <v>1.1666666666666601</v>
      </c>
      <c r="N30" s="192">
        <v>0</v>
      </c>
      <c r="O30" s="192">
        <v>0</v>
      </c>
      <c r="P30" s="192">
        <v>0</v>
      </c>
      <c r="Q30" s="192">
        <v>0</v>
      </c>
      <c r="R30" s="192" t="s">
        <v>409</v>
      </c>
      <c r="S30" s="192">
        <v>1.7</v>
      </c>
      <c r="T30" s="192" t="s">
        <v>910</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6.7082039324993685</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4.5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10</v>
      </c>
      <c r="J31" s="242">
        <v>45188</v>
      </c>
      <c r="K31" s="242">
        <v>45294</v>
      </c>
      <c r="L31" s="91" t="s">
        <v>46</v>
      </c>
      <c r="M31" s="192">
        <v>4.5</v>
      </c>
      <c r="N31" s="192" t="s">
        <v>409</v>
      </c>
      <c r="O31" s="192">
        <v>0</v>
      </c>
      <c r="P31" s="192">
        <v>0</v>
      </c>
      <c r="Q31" s="192">
        <v>10</v>
      </c>
      <c r="R31" s="192" t="s">
        <v>409</v>
      </c>
      <c r="S31" s="192">
        <v>3.7</v>
      </c>
      <c r="T31" s="192" t="s">
        <v>409</v>
      </c>
      <c r="U31" s="192">
        <v>0</v>
      </c>
      <c r="V31" s="192" t="s">
        <v>409</v>
      </c>
      <c r="W31" s="192">
        <v>1</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10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10</v>
      </c>
      <c r="J32" s="242" t="s">
        <v>409</v>
      </c>
      <c r="K32" s="242">
        <v>45218</v>
      </c>
      <c r="L32" s="91" t="s">
        <v>697</v>
      </c>
      <c r="M32" s="192" t="s">
        <v>409</v>
      </c>
      <c r="N32" s="192">
        <v>0</v>
      </c>
      <c r="O32" s="192" t="s">
        <v>409</v>
      </c>
      <c r="P32" s="192">
        <v>0</v>
      </c>
      <c r="Q32" s="192">
        <v>10</v>
      </c>
      <c r="R32" s="192" t="s">
        <v>409</v>
      </c>
      <c r="S32" s="192" t="s">
        <v>409</v>
      </c>
      <c r="T32" s="192" t="s">
        <v>873</v>
      </c>
      <c r="U32" s="192" t="s">
        <v>409</v>
      </c>
      <c r="V32" s="192" t="s">
        <v>409</v>
      </c>
      <c r="W32" s="192">
        <v>1</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7.3029674334022125</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5.3333333333333304</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10</v>
      </c>
      <c r="J33" s="242">
        <v>45188</v>
      </c>
      <c r="K33" s="242">
        <v>45294</v>
      </c>
      <c r="L33" s="91" t="s">
        <v>48</v>
      </c>
      <c r="M33" s="192">
        <v>5.3333333333333304</v>
      </c>
      <c r="N33" s="192">
        <v>10</v>
      </c>
      <c r="O33" s="192">
        <v>0</v>
      </c>
      <c r="P33" s="192">
        <v>0</v>
      </c>
      <c r="Q33" s="192">
        <v>0</v>
      </c>
      <c r="R33" s="192" t="s">
        <v>409</v>
      </c>
      <c r="S33" s="192">
        <v>4.2</v>
      </c>
      <c r="T33" s="192" t="s">
        <v>911</v>
      </c>
      <c r="U33" s="192">
        <v>0</v>
      </c>
      <c r="V33" s="192" t="s">
        <v>409</v>
      </c>
      <c r="W33" s="192">
        <v>0.15686274509803899</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45294</v>
      </c>
      <c r="L34" s="91" t="s">
        <v>50</v>
      </c>
      <c r="M34" s="192">
        <v>5</v>
      </c>
      <c r="N34" s="192">
        <v>10</v>
      </c>
      <c r="O34" s="192">
        <v>0</v>
      </c>
      <c r="P34" s="192">
        <v>0</v>
      </c>
      <c r="Q34" s="192">
        <v>0</v>
      </c>
      <c r="R34" s="192" t="s">
        <v>409</v>
      </c>
      <c r="S34" s="192">
        <v>4</v>
      </c>
      <c r="T34" s="192" t="s">
        <v>912</v>
      </c>
      <c r="U34" s="192">
        <v>0</v>
      </c>
      <c r="V34" s="192" t="s">
        <v>409</v>
      </c>
      <c r="W34" s="192">
        <v>1.5723270440251499E-2</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6.9522178715380676</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4.8333333333333304</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10</v>
      </c>
      <c r="J35" s="242">
        <v>45188</v>
      </c>
      <c r="K35" s="242">
        <v>45294</v>
      </c>
      <c r="L35" s="91" t="s">
        <v>52</v>
      </c>
      <c r="M35" s="192">
        <v>4.8333333333333304</v>
      </c>
      <c r="N35" s="192">
        <v>0</v>
      </c>
      <c r="O35" s="192">
        <v>0</v>
      </c>
      <c r="P35" s="192">
        <v>0</v>
      </c>
      <c r="Q35" s="192">
        <v>10</v>
      </c>
      <c r="R35" s="192" t="s">
        <v>409</v>
      </c>
      <c r="S35" s="192">
        <v>3.9</v>
      </c>
      <c r="T35" s="192" t="s">
        <v>873</v>
      </c>
      <c r="U35" s="192">
        <v>0</v>
      </c>
      <c r="V35" s="192" t="s">
        <v>409</v>
      </c>
      <c r="W35" s="192">
        <v>1</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2.5</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0</v>
      </c>
      <c r="J36" s="242">
        <v>45188</v>
      </c>
      <c r="K36" s="242">
        <v>45154</v>
      </c>
      <c r="L36" s="91" t="s">
        <v>54</v>
      </c>
      <c r="M36" s="192">
        <v>2.5</v>
      </c>
      <c r="N36" s="192" t="s">
        <v>409</v>
      </c>
      <c r="O36" s="192">
        <v>0</v>
      </c>
      <c r="P36" s="192">
        <v>0</v>
      </c>
      <c r="Q36" s="192">
        <v>0</v>
      </c>
      <c r="R36" s="192" t="s">
        <v>409</v>
      </c>
      <c r="S36" s="192">
        <v>2.5</v>
      </c>
      <c r="T36" s="192" t="s">
        <v>409</v>
      </c>
      <c r="U36" s="192">
        <v>0</v>
      </c>
      <c r="V36" s="192" t="s">
        <v>409</v>
      </c>
      <c r="W36" s="192">
        <v>0</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2.9999999999999898</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45188</v>
      </c>
      <c r="K37" s="242">
        <v>45294</v>
      </c>
      <c r="L37" s="91" t="s">
        <v>56</v>
      </c>
      <c r="M37" s="192">
        <v>2.9999999999999898</v>
      </c>
      <c r="N37" s="192" t="s">
        <v>409</v>
      </c>
      <c r="O37" s="192">
        <v>0</v>
      </c>
      <c r="P37" s="192">
        <v>0</v>
      </c>
      <c r="Q37" s="192">
        <v>0</v>
      </c>
      <c r="R37" s="192" t="s">
        <v>409</v>
      </c>
      <c r="S37" s="192">
        <v>2.8</v>
      </c>
      <c r="T37" s="192" t="s">
        <v>409</v>
      </c>
      <c r="U37" s="192">
        <v>0</v>
      </c>
      <c r="V37" s="192" t="s">
        <v>409</v>
      </c>
      <c r="W37" s="192">
        <v>0.125</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4.0824829046386224</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1.6666666666666601</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10</v>
      </c>
      <c r="J38" s="242">
        <v>45188</v>
      </c>
      <c r="K38" s="242">
        <v>45294</v>
      </c>
      <c r="L38" s="91" t="s">
        <v>58</v>
      </c>
      <c r="M38" s="192">
        <v>1.6666666666666601</v>
      </c>
      <c r="N38" s="192" t="s">
        <v>409</v>
      </c>
      <c r="O38" s="192">
        <v>0</v>
      </c>
      <c r="P38" s="192">
        <v>0</v>
      </c>
      <c r="Q38" s="192">
        <v>10</v>
      </c>
      <c r="R38" s="192" t="s">
        <v>409</v>
      </c>
      <c r="S38" s="192">
        <v>2</v>
      </c>
      <c r="T38" s="192" t="s">
        <v>409</v>
      </c>
      <c r="U38" s="192">
        <v>0</v>
      </c>
      <c r="V38" s="192" t="s">
        <v>409</v>
      </c>
      <c r="W38" s="192">
        <v>0.78</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3.6666666666666599</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45188</v>
      </c>
      <c r="K39" s="242">
        <v>45294</v>
      </c>
      <c r="L39" s="91" t="s">
        <v>60</v>
      </c>
      <c r="M39" s="192">
        <v>3.6666666666666599</v>
      </c>
      <c r="N39" s="192" t="s">
        <v>409</v>
      </c>
      <c r="O39" s="192">
        <v>0</v>
      </c>
      <c r="P39" s="192">
        <v>0</v>
      </c>
      <c r="Q39" s="192">
        <v>0</v>
      </c>
      <c r="R39" s="192" t="s">
        <v>409</v>
      </c>
      <c r="S39" s="192">
        <v>3.2</v>
      </c>
      <c r="T39" s="192" t="s">
        <v>409</v>
      </c>
      <c r="U39" s="192">
        <v>0</v>
      </c>
      <c r="V39" s="192" t="s">
        <v>409</v>
      </c>
      <c r="W39" s="192">
        <v>0</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5.5</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45163</v>
      </c>
      <c r="K40" s="242">
        <v>45294</v>
      </c>
      <c r="L40" s="91" t="s">
        <v>62</v>
      </c>
      <c r="M40" s="192">
        <v>5.5</v>
      </c>
      <c r="N40" s="192">
        <v>0</v>
      </c>
      <c r="O40" s="192">
        <v>0</v>
      </c>
      <c r="P40" s="192">
        <v>0</v>
      </c>
      <c r="Q40" s="192">
        <v>0</v>
      </c>
      <c r="R40" s="192" t="s">
        <v>409</v>
      </c>
      <c r="S40" s="192">
        <v>4.3</v>
      </c>
      <c r="T40" s="192" t="s">
        <v>913</v>
      </c>
      <c r="U40" s="192">
        <v>0</v>
      </c>
      <c r="V40" s="192" t="s">
        <v>409</v>
      </c>
      <c r="W40" s="192">
        <v>4.3103448275862002E-2</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0</v>
      </c>
      <c r="J41" s="242">
        <v>45188</v>
      </c>
      <c r="K41" s="242">
        <v>45259</v>
      </c>
      <c r="L41" s="91" t="s">
        <v>64</v>
      </c>
      <c r="M41" s="192">
        <v>2</v>
      </c>
      <c r="N41" s="192" t="s">
        <v>409</v>
      </c>
      <c r="O41" s="192">
        <v>0</v>
      </c>
      <c r="P41" s="192">
        <v>0</v>
      </c>
      <c r="Q41" s="192">
        <v>0</v>
      </c>
      <c r="R41" s="192" t="s">
        <v>409</v>
      </c>
      <c r="S41" s="192">
        <v>2.2000000000000002</v>
      </c>
      <c r="T41" s="192" t="s">
        <v>409</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t="s">
        <v>409</v>
      </c>
      <c r="L42" s="91" t="s">
        <v>698</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7.5</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0</v>
      </c>
      <c r="J43" s="242">
        <v>45188</v>
      </c>
      <c r="K43" s="242">
        <v>45294</v>
      </c>
      <c r="L43" s="91" t="s">
        <v>66</v>
      </c>
      <c r="M43" s="192">
        <v>7.5</v>
      </c>
      <c r="N43" s="192">
        <v>0</v>
      </c>
      <c r="O43" s="192">
        <v>0</v>
      </c>
      <c r="P43" s="192">
        <v>0</v>
      </c>
      <c r="Q43" s="192">
        <v>0</v>
      </c>
      <c r="R43" s="192" t="s">
        <v>409</v>
      </c>
      <c r="S43" s="192">
        <v>5.5</v>
      </c>
      <c r="T43" s="192" t="s">
        <v>914</v>
      </c>
      <c r="U43" s="192">
        <v>0</v>
      </c>
      <c r="V43" s="192" t="s">
        <v>409</v>
      </c>
      <c r="W43" s="192">
        <v>0.133333333333333</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0</v>
      </c>
      <c r="J44" s="242">
        <v>45188</v>
      </c>
      <c r="K44" s="242">
        <v>45271</v>
      </c>
      <c r="L44" s="91" t="s">
        <v>68</v>
      </c>
      <c r="M44" s="192">
        <v>10</v>
      </c>
      <c r="N44" s="192">
        <v>0</v>
      </c>
      <c r="O44" s="192">
        <v>0</v>
      </c>
      <c r="P44" s="192">
        <v>0</v>
      </c>
      <c r="Q44" s="192">
        <v>0</v>
      </c>
      <c r="R44" s="192" t="s">
        <v>409</v>
      </c>
      <c r="S44" s="192">
        <v>7.8</v>
      </c>
      <c r="T44" s="192" t="s">
        <v>894</v>
      </c>
      <c r="U44" s="192">
        <v>0</v>
      </c>
      <c r="V44" s="192" t="s">
        <v>409</v>
      </c>
      <c r="W44" s="192">
        <v>9.0909090909090898E-2</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3.1666666666666599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45188</v>
      </c>
      <c r="K45" s="242">
        <v>45001</v>
      </c>
      <c r="L45" s="91" t="s">
        <v>69</v>
      </c>
      <c r="M45" s="192">
        <v>3.1666666666666599</v>
      </c>
      <c r="N45" s="192" t="s">
        <v>409</v>
      </c>
      <c r="O45" s="192">
        <v>0</v>
      </c>
      <c r="P45" s="192">
        <v>0</v>
      </c>
      <c r="Q45" s="192">
        <v>0</v>
      </c>
      <c r="R45" s="192" t="s">
        <v>409</v>
      </c>
      <c r="S45" s="192">
        <v>2.9</v>
      </c>
      <c r="T45" s="192" t="s">
        <v>409</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4.6666666666666599</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45163</v>
      </c>
      <c r="K46" s="242">
        <v>45294</v>
      </c>
      <c r="L46" s="91" t="s">
        <v>71</v>
      </c>
      <c r="M46" s="192">
        <v>4.6666666666666599</v>
      </c>
      <c r="N46" s="192" t="s">
        <v>409</v>
      </c>
      <c r="O46" s="192">
        <v>0</v>
      </c>
      <c r="P46" s="192">
        <v>0</v>
      </c>
      <c r="Q46" s="192">
        <v>0</v>
      </c>
      <c r="R46" s="192" t="s">
        <v>409</v>
      </c>
      <c r="S46" s="192">
        <v>3.8</v>
      </c>
      <c r="T46" s="192" t="s">
        <v>409</v>
      </c>
      <c r="U46" s="192">
        <v>0</v>
      </c>
      <c r="V46" s="192" t="s">
        <v>409</v>
      </c>
      <c r="W46" s="192">
        <v>5.7142857142857099E-2</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0</v>
      </c>
      <c r="J47" s="242">
        <v>45188</v>
      </c>
      <c r="K47" s="242">
        <v>45294</v>
      </c>
      <c r="L47" s="91" t="s">
        <v>72</v>
      </c>
      <c r="M47" s="192">
        <v>5</v>
      </c>
      <c r="N47" s="192">
        <v>0</v>
      </c>
      <c r="O47" s="192">
        <v>0</v>
      </c>
      <c r="P47" s="192">
        <v>0</v>
      </c>
      <c r="Q47" s="192">
        <v>0</v>
      </c>
      <c r="R47" s="192" t="s">
        <v>409</v>
      </c>
      <c r="S47" s="192">
        <v>4</v>
      </c>
      <c r="T47" s="192" t="s">
        <v>915</v>
      </c>
      <c r="U47" s="192">
        <v>0</v>
      </c>
      <c r="V47" s="192" t="s">
        <v>409</v>
      </c>
      <c r="W47" s="192">
        <v>0</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3.6666666666666599</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45188</v>
      </c>
      <c r="K48" s="242">
        <v>44753</v>
      </c>
      <c r="L48" s="91" t="s">
        <v>73</v>
      </c>
      <c r="M48" s="192">
        <v>3.6666666666666599</v>
      </c>
      <c r="N48" s="192" t="s">
        <v>409</v>
      </c>
      <c r="O48" s="192">
        <v>0</v>
      </c>
      <c r="P48" s="192">
        <v>0</v>
      </c>
      <c r="Q48" s="192">
        <v>0</v>
      </c>
      <c r="R48" s="192" t="s">
        <v>409</v>
      </c>
      <c r="S48" s="192">
        <v>3.2</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9.3985814532477878</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8.8333333333333304</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10</v>
      </c>
      <c r="J49" s="242">
        <v>45188</v>
      </c>
      <c r="K49" s="242">
        <v>45294</v>
      </c>
      <c r="L49" s="91" t="s">
        <v>75</v>
      </c>
      <c r="M49" s="192">
        <v>8.8333333333333304</v>
      </c>
      <c r="N49" s="192">
        <v>10</v>
      </c>
      <c r="O49" s="192">
        <v>0</v>
      </c>
      <c r="P49" s="192">
        <v>10</v>
      </c>
      <c r="Q49" s="192">
        <v>0</v>
      </c>
      <c r="R49" s="192" t="s">
        <v>409</v>
      </c>
      <c r="S49" s="192">
        <v>6.3</v>
      </c>
      <c r="T49" s="192" t="s">
        <v>916</v>
      </c>
      <c r="U49" s="192">
        <v>0</v>
      </c>
      <c r="V49" s="192" t="s">
        <v>866</v>
      </c>
      <c r="W49" s="192">
        <v>0.25</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4.0824829046386224</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1.6666666666666601</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10</v>
      </c>
      <c r="J50" s="242">
        <v>45188</v>
      </c>
      <c r="K50" s="242">
        <v>45259</v>
      </c>
      <c r="L50" s="91" t="s">
        <v>77</v>
      </c>
      <c r="M50" s="192">
        <v>1.6666666666666601</v>
      </c>
      <c r="N50" s="192" t="s">
        <v>409</v>
      </c>
      <c r="O50" s="192">
        <v>0</v>
      </c>
      <c r="P50" s="192">
        <v>0</v>
      </c>
      <c r="Q50" s="192">
        <v>10</v>
      </c>
      <c r="R50" s="192" t="s">
        <v>409</v>
      </c>
      <c r="S50" s="192">
        <v>2</v>
      </c>
      <c r="T50" s="192" t="s">
        <v>409</v>
      </c>
      <c r="U50" s="192">
        <v>0</v>
      </c>
      <c r="V50" s="192" t="s">
        <v>409</v>
      </c>
      <c r="W50" s="192">
        <v>1</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1</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0</v>
      </c>
      <c r="J51" s="242">
        <v>45188</v>
      </c>
      <c r="K51" s="242">
        <v>45218</v>
      </c>
      <c r="L51" s="91" t="s">
        <v>79</v>
      </c>
      <c r="M51" s="192">
        <v>1</v>
      </c>
      <c r="N51" s="192" t="s">
        <v>409</v>
      </c>
      <c r="O51" s="192">
        <v>0</v>
      </c>
      <c r="P51" s="192">
        <v>0</v>
      </c>
      <c r="Q51" s="192">
        <v>0</v>
      </c>
      <c r="R51" s="192" t="s">
        <v>409</v>
      </c>
      <c r="S51" s="192">
        <v>1.6</v>
      </c>
      <c r="T51" s="192" t="s">
        <v>409</v>
      </c>
      <c r="U51" s="192">
        <v>0</v>
      </c>
      <c r="V51" s="192" t="s">
        <v>409</v>
      </c>
      <c r="W51" s="192">
        <v>0</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8.4656167328001928</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7.1666666666666599</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10</v>
      </c>
      <c r="J52" s="242">
        <v>45188</v>
      </c>
      <c r="K52" s="242">
        <v>45294</v>
      </c>
      <c r="L52" s="91" t="s">
        <v>81</v>
      </c>
      <c r="M52" s="192">
        <v>7.1666666666666599</v>
      </c>
      <c r="N52" s="192" t="s">
        <v>409</v>
      </c>
      <c r="O52" s="192">
        <v>0</v>
      </c>
      <c r="P52" s="192">
        <v>0</v>
      </c>
      <c r="Q52" s="192">
        <v>10</v>
      </c>
      <c r="R52" s="192" t="s">
        <v>409</v>
      </c>
      <c r="S52" s="192">
        <v>5.3</v>
      </c>
      <c r="T52" s="192" t="s">
        <v>409</v>
      </c>
      <c r="U52" s="192">
        <v>0</v>
      </c>
      <c r="V52" s="192" t="s">
        <v>409</v>
      </c>
      <c r="W52" s="192">
        <v>0.55555555555555503</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6.3333333333333304</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45188</v>
      </c>
      <c r="K53" s="242">
        <v>44887</v>
      </c>
      <c r="L53" s="91" t="s">
        <v>83</v>
      </c>
      <c r="M53" s="192">
        <v>6.3333333333333304</v>
      </c>
      <c r="N53" s="192" t="s">
        <v>409</v>
      </c>
      <c r="O53" s="192">
        <v>0</v>
      </c>
      <c r="P53" s="192">
        <v>0</v>
      </c>
      <c r="Q53" s="192">
        <v>0</v>
      </c>
      <c r="R53" s="192" t="s">
        <v>409</v>
      </c>
      <c r="S53" s="192">
        <v>4.8</v>
      </c>
      <c r="T53" s="192" t="s">
        <v>409</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t="s">
        <v>409</v>
      </c>
      <c r="L54" s="91" t="s">
        <v>699</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45142</v>
      </c>
      <c r="L55" s="91" t="s">
        <v>700</v>
      </c>
      <c r="M55" s="192" t="s">
        <v>409</v>
      </c>
      <c r="N55" s="192" t="s">
        <v>409</v>
      </c>
      <c r="O55" s="192" t="s">
        <v>409</v>
      </c>
      <c r="P55" s="192">
        <v>0</v>
      </c>
      <c r="Q55" s="192">
        <v>0</v>
      </c>
      <c r="R55" s="192" t="s">
        <v>409</v>
      </c>
      <c r="S55" s="192" t="s">
        <v>409</v>
      </c>
      <c r="T55" s="192" t="s">
        <v>409</v>
      </c>
      <c r="U55" s="192" t="s">
        <v>409</v>
      </c>
      <c r="V55" s="192" t="s">
        <v>409</v>
      </c>
      <c r="W55" s="192">
        <v>0</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3.3333333333333299</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0</v>
      </c>
      <c r="J56" s="242">
        <v>45188</v>
      </c>
      <c r="K56" s="242">
        <v>45075</v>
      </c>
      <c r="L56" s="91" t="s">
        <v>85</v>
      </c>
      <c r="M56" s="192">
        <v>3.3333333333333299</v>
      </c>
      <c r="N56" s="192" t="s">
        <v>409</v>
      </c>
      <c r="O56" s="192">
        <v>0</v>
      </c>
      <c r="P56" s="192">
        <v>0</v>
      </c>
      <c r="Q56" s="192">
        <v>0</v>
      </c>
      <c r="R56" s="192" t="s">
        <v>409</v>
      </c>
      <c r="S56" s="192">
        <v>3</v>
      </c>
      <c r="T56" s="192" t="s">
        <v>409</v>
      </c>
      <c r="U56" s="192">
        <v>0</v>
      </c>
      <c r="V56" s="192" t="s">
        <v>409</v>
      </c>
      <c r="W56" s="192">
        <v>0</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0</v>
      </c>
      <c r="J57" s="242">
        <v>45188</v>
      </c>
      <c r="K57" s="242">
        <v>45154</v>
      </c>
      <c r="L57" s="91" t="s">
        <v>87</v>
      </c>
      <c r="M57" s="192">
        <v>1</v>
      </c>
      <c r="N57" s="192" t="s">
        <v>409</v>
      </c>
      <c r="O57" s="192">
        <v>0</v>
      </c>
      <c r="P57" s="192">
        <v>0</v>
      </c>
      <c r="Q57" s="192">
        <v>0</v>
      </c>
      <c r="R57" s="192" t="s">
        <v>409</v>
      </c>
      <c r="S57" s="192">
        <v>1.6</v>
      </c>
      <c r="T57" s="192" t="s">
        <v>409</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7.1879528842826037</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5.1666666666666599</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10</v>
      </c>
      <c r="J58" s="242">
        <v>45188</v>
      </c>
      <c r="K58" s="242">
        <v>45294</v>
      </c>
      <c r="L58" s="91" t="s">
        <v>89</v>
      </c>
      <c r="M58" s="192">
        <v>5.1666666666666599</v>
      </c>
      <c r="N58" s="192">
        <v>10</v>
      </c>
      <c r="O58" s="192">
        <v>0</v>
      </c>
      <c r="P58" s="192">
        <v>0</v>
      </c>
      <c r="Q58" s="192">
        <v>0</v>
      </c>
      <c r="R58" s="192" t="s">
        <v>409</v>
      </c>
      <c r="S58" s="192">
        <v>4.0999999999999996</v>
      </c>
      <c r="T58" s="192" t="s">
        <v>917</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6.1666666666666599</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45188</v>
      </c>
      <c r="K59" s="242">
        <v>45294</v>
      </c>
      <c r="L59" s="91" t="s">
        <v>91</v>
      </c>
      <c r="M59" s="192">
        <v>6.1666666666666599</v>
      </c>
      <c r="N59" s="192" t="s">
        <v>409</v>
      </c>
      <c r="O59" s="192">
        <v>0</v>
      </c>
      <c r="P59" s="192">
        <v>0</v>
      </c>
      <c r="Q59" s="192">
        <v>0</v>
      </c>
      <c r="R59" s="192" t="s">
        <v>409</v>
      </c>
      <c r="S59" s="192">
        <v>4.7</v>
      </c>
      <c r="T59" s="192" t="s">
        <v>409</v>
      </c>
      <c r="U59" s="192">
        <v>0</v>
      </c>
      <c r="V59" s="192" t="s">
        <v>409</v>
      </c>
      <c r="W59" s="192">
        <v>0</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4.6666666666666599</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0</v>
      </c>
      <c r="J60" s="242">
        <v>45188</v>
      </c>
      <c r="K60" s="242">
        <v>45259</v>
      </c>
      <c r="L60" s="91" t="s">
        <v>93</v>
      </c>
      <c r="M60" s="192">
        <v>4.6666666666666599</v>
      </c>
      <c r="N60" s="192">
        <v>0</v>
      </c>
      <c r="O60" s="192">
        <v>0</v>
      </c>
      <c r="P60" s="192">
        <v>0</v>
      </c>
      <c r="Q60" s="192">
        <v>0</v>
      </c>
      <c r="R60" s="192" t="s">
        <v>409</v>
      </c>
      <c r="S60" s="192">
        <v>3.8</v>
      </c>
      <c r="T60" s="192" t="s">
        <v>873</v>
      </c>
      <c r="U60" s="192">
        <v>0</v>
      </c>
      <c r="V60" s="192" t="s">
        <v>409</v>
      </c>
      <c r="W60" s="192">
        <v>0</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1.6666666666666601</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0</v>
      </c>
      <c r="J61" s="242">
        <v>45188</v>
      </c>
      <c r="K61" s="242">
        <v>45014</v>
      </c>
      <c r="L61" s="91" t="s">
        <v>95</v>
      </c>
      <c r="M61" s="192">
        <v>1.6666666666666601</v>
      </c>
      <c r="N61" s="192" t="s">
        <v>409</v>
      </c>
      <c r="O61" s="192">
        <v>0</v>
      </c>
      <c r="P61" s="192">
        <v>0</v>
      </c>
      <c r="Q61" s="192">
        <v>0</v>
      </c>
      <c r="R61" s="192" t="s">
        <v>409</v>
      </c>
      <c r="S61" s="192">
        <v>2</v>
      </c>
      <c r="T61" s="192" t="s">
        <v>409</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9.1666666666666607</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0</v>
      </c>
      <c r="J62" s="242">
        <v>45188</v>
      </c>
      <c r="K62" s="242">
        <v>45093</v>
      </c>
      <c r="L62" s="91" t="s">
        <v>97</v>
      </c>
      <c r="M62" s="192">
        <v>9.1666666666666607</v>
      </c>
      <c r="N62" s="192" t="s">
        <v>409</v>
      </c>
      <c r="O62" s="192">
        <v>0</v>
      </c>
      <c r="P62" s="192">
        <v>0</v>
      </c>
      <c r="Q62" s="192">
        <v>0</v>
      </c>
      <c r="R62" s="192" t="s">
        <v>409</v>
      </c>
      <c r="S62" s="192">
        <v>6.5</v>
      </c>
      <c r="T62" s="192" t="s">
        <v>409</v>
      </c>
      <c r="U62" s="192">
        <v>0</v>
      </c>
      <c r="V62" s="192" t="s">
        <v>409</v>
      </c>
      <c r="W62" s="192">
        <v>0</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3.6666666666666599</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0</v>
      </c>
      <c r="J63" s="242">
        <v>45188</v>
      </c>
      <c r="K63" s="242">
        <v>45294</v>
      </c>
      <c r="L63" s="91" t="s">
        <v>99</v>
      </c>
      <c r="M63" s="192">
        <v>3.6666666666666599</v>
      </c>
      <c r="N63" s="192">
        <v>0</v>
      </c>
      <c r="O63" s="192">
        <v>0</v>
      </c>
      <c r="P63" s="192">
        <v>0</v>
      </c>
      <c r="Q63" s="192">
        <v>0</v>
      </c>
      <c r="R63" s="192" t="s">
        <v>409</v>
      </c>
      <c r="S63" s="192">
        <v>3.2</v>
      </c>
      <c r="T63" s="192" t="s">
        <v>918</v>
      </c>
      <c r="U63" s="192">
        <v>0</v>
      </c>
      <c r="V63" s="192" t="s">
        <v>409</v>
      </c>
      <c r="W63" s="192">
        <v>0</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9.5742710775633775</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9.1666666666666607</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10</v>
      </c>
      <c r="J64" s="242">
        <v>45188</v>
      </c>
      <c r="K64" s="242">
        <v>45294</v>
      </c>
      <c r="L64" s="91" t="s">
        <v>101</v>
      </c>
      <c r="M64" s="192">
        <v>9.1666666666666607</v>
      </c>
      <c r="N64" s="192">
        <v>10</v>
      </c>
      <c r="O64" s="192">
        <v>0</v>
      </c>
      <c r="P64" s="192">
        <v>0</v>
      </c>
      <c r="Q64" s="192">
        <v>0</v>
      </c>
      <c r="R64" s="192" t="s">
        <v>409</v>
      </c>
      <c r="S64" s="192">
        <v>6.5</v>
      </c>
      <c r="T64" s="192" t="s">
        <v>919</v>
      </c>
      <c r="U64" s="192">
        <v>0</v>
      </c>
      <c r="V64" s="192" t="s">
        <v>409</v>
      </c>
      <c r="W64" s="192">
        <v>0</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8.5</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0</v>
      </c>
      <c r="J65" s="242">
        <v>45188</v>
      </c>
      <c r="K65" s="242">
        <v>45188</v>
      </c>
      <c r="L65" s="91" t="s">
        <v>102</v>
      </c>
      <c r="M65" s="192">
        <v>8.5</v>
      </c>
      <c r="N65" s="192" t="s">
        <v>409</v>
      </c>
      <c r="O65" s="192">
        <v>0</v>
      </c>
      <c r="P65" s="192">
        <v>0</v>
      </c>
      <c r="Q65" s="192">
        <v>0</v>
      </c>
      <c r="R65" s="192" t="s">
        <v>409</v>
      </c>
      <c r="S65" s="192">
        <v>6.1</v>
      </c>
      <c r="T65" s="192" t="s">
        <v>409</v>
      </c>
      <c r="U65" s="192">
        <v>0</v>
      </c>
      <c r="V65" s="192" t="s">
        <v>409</v>
      </c>
      <c r="W65" s="192">
        <v>0</v>
      </c>
      <c r="X65" s="192" t="s">
        <v>409</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3.5</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0</v>
      </c>
      <c r="J66" s="242">
        <v>45188</v>
      </c>
      <c r="K66" s="242">
        <v>45294</v>
      </c>
      <c r="L66" s="91" t="s">
        <v>104</v>
      </c>
      <c r="M66" s="192">
        <v>3.5</v>
      </c>
      <c r="N66" s="192" t="s">
        <v>409</v>
      </c>
      <c r="O66" s="192">
        <v>0</v>
      </c>
      <c r="P66" s="192">
        <v>0</v>
      </c>
      <c r="Q66" s="192">
        <v>0</v>
      </c>
      <c r="R66" s="192" t="s">
        <v>409</v>
      </c>
      <c r="S66" s="192">
        <v>3.1</v>
      </c>
      <c r="T66" s="192" t="s">
        <v>409</v>
      </c>
      <c r="U66" s="192">
        <v>0</v>
      </c>
      <c r="V66" s="192" t="s">
        <v>409</v>
      </c>
      <c r="W66" s="192">
        <v>0</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4.6666666666666599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0</v>
      </c>
      <c r="J67" s="242">
        <v>45188</v>
      </c>
      <c r="K67" s="242">
        <v>45294</v>
      </c>
      <c r="L67" s="91" t="s">
        <v>106</v>
      </c>
      <c r="M67" s="192">
        <v>4.6666666666666599</v>
      </c>
      <c r="N67" s="192">
        <v>0</v>
      </c>
      <c r="O67" s="192">
        <v>0</v>
      </c>
      <c r="P67" s="192">
        <v>0</v>
      </c>
      <c r="Q67" s="192">
        <v>0</v>
      </c>
      <c r="R67" s="192" t="s">
        <v>409</v>
      </c>
      <c r="S67" s="192">
        <v>3.8</v>
      </c>
      <c r="T67" s="192" t="s">
        <v>907</v>
      </c>
      <c r="U67" s="192">
        <v>0</v>
      </c>
      <c r="V67" s="192" t="s">
        <v>409</v>
      </c>
      <c r="W67" s="192">
        <v>2.6315789473684199E-2</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0.83333333333333304</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0</v>
      </c>
      <c r="J68" s="242">
        <v>45188</v>
      </c>
      <c r="K68" s="242">
        <v>45016</v>
      </c>
      <c r="L68" s="91" t="s">
        <v>108</v>
      </c>
      <c r="M68" s="192">
        <v>0.83333333333333304</v>
      </c>
      <c r="N68" s="192" t="s">
        <v>409</v>
      </c>
      <c r="O68" s="192">
        <v>0</v>
      </c>
      <c r="P68" s="192">
        <v>0</v>
      </c>
      <c r="Q68" s="192">
        <v>0</v>
      </c>
      <c r="R68" s="192" t="s">
        <v>409</v>
      </c>
      <c r="S68" s="192">
        <v>1.5</v>
      </c>
      <c r="T68" s="192" t="s">
        <v>409</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6.7082039324993685</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4.5</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45188</v>
      </c>
      <c r="K69" s="242">
        <v>45294</v>
      </c>
      <c r="L69" s="91" t="s">
        <v>110</v>
      </c>
      <c r="M69" s="192">
        <v>4.5</v>
      </c>
      <c r="N69" s="192">
        <v>0</v>
      </c>
      <c r="O69" s="192">
        <v>0</v>
      </c>
      <c r="P69" s="192">
        <v>10</v>
      </c>
      <c r="Q69" s="192">
        <v>0</v>
      </c>
      <c r="R69" s="192" t="s">
        <v>409</v>
      </c>
      <c r="S69" s="192">
        <v>3.7</v>
      </c>
      <c r="T69" s="192" t="s">
        <v>895</v>
      </c>
      <c r="U69" s="192">
        <v>0</v>
      </c>
      <c r="V69" s="192" t="s">
        <v>920</v>
      </c>
      <c r="W69" s="192">
        <v>0.15730337078651599</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2.1666666666666599</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0</v>
      </c>
      <c r="J70" s="242">
        <v>45188</v>
      </c>
      <c r="K70" s="242">
        <v>45016</v>
      </c>
      <c r="L70" s="91" t="s">
        <v>112</v>
      </c>
      <c r="M70" s="192">
        <v>2.1666666666666599</v>
      </c>
      <c r="N70" s="192" t="s">
        <v>409</v>
      </c>
      <c r="O70" s="192">
        <v>0</v>
      </c>
      <c r="P70" s="192">
        <v>0</v>
      </c>
      <c r="Q70" s="192">
        <v>0</v>
      </c>
      <c r="R70" s="192" t="s">
        <v>409</v>
      </c>
      <c r="S70" s="192">
        <v>2.2999999999999998</v>
      </c>
      <c r="T70" s="192" t="s">
        <v>409</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6.5</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45188</v>
      </c>
      <c r="K71" s="242">
        <v>45259</v>
      </c>
      <c r="L71" s="91" t="s">
        <v>114</v>
      </c>
      <c r="M71" s="192">
        <v>6.5</v>
      </c>
      <c r="N71" s="192">
        <v>0</v>
      </c>
      <c r="O71" s="192">
        <v>0</v>
      </c>
      <c r="P71" s="192">
        <v>0</v>
      </c>
      <c r="Q71" s="192">
        <v>0</v>
      </c>
      <c r="R71" s="192" t="s">
        <v>409</v>
      </c>
      <c r="S71" s="192">
        <v>4.9000000000000004</v>
      </c>
      <c r="T71" s="192" t="s">
        <v>881</v>
      </c>
      <c r="U71" s="192">
        <v>0</v>
      </c>
      <c r="V71" s="192" t="s">
        <v>409</v>
      </c>
      <c r="W71" s="192">
        <v>0.2</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6.9522178715380676</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4.8333333333333304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10</v>
      </c>
      <c r="J72" s="242">
        <v>45188</v>
      </c>
      <c r="K72" s="242">
        <v>45294</v>
      </c>
      <c r="L72" s="91" t="s">
        <v>116</v>
      </c>
      <c r="M72" s="192">
        <v>4.8333333333333304</v>
      </c>
      <c r="N72" s="192">
        <v>10</v>
      </c>
      <c r="O72" s="192">
        <v>0</v>
      </c>
      <c r="P72" s="192">
        <v>0</v>
      </c>
      <c r="Q72" s="192">
        <v>0</v>
      </c>
      <c r="R72" s="192" t="s">
        <v>409</v>
      </c>
      <c r="S72" s="192">
        <v>3.9</v>
      </c>
      <c r="T72" s="192" t="s">
        <v>921</v>
      </c>
      <c r="U72" s="192">
        <v>0</v>
      </c>
      <c r="V72" s="192" t="s">
        <v>409</v>
      </c>
      <c r="W72" s="192">
        <v>0</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v>45294</v>
      </c>
      <c r="L73" s="91" t="s">
        <v>701</v>
      </c>
      <c r="M73" s="192" t="s">
        <v>409</v>
      </c>
      <c r="N73" s="192" t="s">
        <v>409</v>
      </c>
      <c r="O73" s="192" t="s">
        <v>409</v>
      </c>
      <c r="P73" s="192">
        <v>0</v>
      </c>
      <c r="Q73" s="192">
        <v>0</v>
      </c>
      <c r="R73" s="192" t="s">
        <v>409</v>
      </c>
      <c r="S73" s="192" t="s">
        <v>409</v>
      </c>
      <c r="T73" s="192" t="s">
        <v>409</v>
      </c>
      <c r="U73" s="192" t="s">
        <v>409</v>
      </c>
      <c r="V73" s="192" t="s">
        <v>409</v>
      </c>
      <c r="W73" s="192">
        <v>0</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5.9160797830996161</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3.5</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10</v>
      </c>
      <c r="J74" s="242">
        <v>45188</v>
      </c>
      <c r="K74" s="242">
        <v>45294</v>
      </c>
      <c r="L74" s="91" t="s">
        <v>117</v>
      </c>
      <c r="M74" s="192">
        <v>3.5</v>
      </c>
      <c r="N74" s="192" t="s">
        <v>409</v>
      </c>
      <c r="O74" s="192">
        <v>0</v>
      </c>
      <c r="P74" s="192">
        <v>0</v>
      </c>
      <c r="Q74" s="192">
        <v>10</v>
      </c>
      <c r="R74" s="192" t="s">
        <v>409</v>
      </c>
      <c r="S74" s="192">
        <v>3.1</v>
      </c>
      <c r="T74" s="192" t="s">
        <v>409</v>
      </c>
      <c r="U74" s="192">
        <v>0</v>
      </c>
      <c r="V74" s="192" t="s">
        <v>409</v>
      </c>
      <c r="W74" s="192">
        <v>1</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3.5</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45188</v>
      </c>
      <c r="K75" s="242">
        <v>45294</v>
      </c>
      <c r="L75" s="91" t="s">
        <v>119</v>
      </c>
      <c r="M75" s="192">
        <v>3.5</v>
      </c>
      <c r="N75" s="192" t="s">
        <v>409</v>
      </c>
      <c r="O75" s="192">
        <v>0</v>
      </c>
      <c r="P75" s="192">
        <v>0</v>
      </c>
      <c r="Q75" s="192">
        <v>0</v>
      </c>
      <c r="R75" s="192" t="s">
        <v>409</v>
      </c>
      <c r="S75" s="192">
        <v>3.1</v>
      </c>
      <c r="T75" s="192" t="s">
        <v>409</v>
      </c>
      <c r="U75" s="192">
        <v>0</v>
      </c>
      <c r="V75" s="192" t="s">
        <v>409</v>
      </c>
      <c r="W75" s="192">
        <v>0.25</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4</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45188</v>
      </c>
      <c r="K76" s="242">
        <v>44802</v>
      </c>
      <c r="L76" s="91" t="s">
        <v>121</v>
      </c>
      <c r="M76" s="192">
        <v>4</v>
      </c>
      <c r="N76" s="192" t="s">
        <v>409</v>
      </c>
      <c r="O76" s="192">
        <v>0</v>
      </c>
      <c r="P76" s="192">
        <v>0</v>
      </c>
      <c r="Q76" s="192">
        <v>0</v>
      </c>
      <c r="R76" s="192" t="s">
        <v>409</v>
      </c>
      <c r="S76" s="192">
        <v>3.4</v>
      </c>
      <c r="T76" s="192" t="s">
        <v>409</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5.8333333333333304</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45188</v>
      </c>
      <c r="K77" s="242">
        <v>45294</v>
      </c>
      <c r="L77" s="91" t="s">
        <v>123</v>
      </c>
      <c r="M77" s="192">
        <v>5.8333333333333304</v>
      </c>
      <c r="N77" s="192">
        <v>0</v>
      </c>
      <c r="O77" s="192">
        <v>0</v>
      </c>
      <c r="P77" s="192">
        <v>0</v>
      </c>
      <c r="Q77" s="192">
        <v>0</v>
      </c>
      <c r="R77" s="192" t="s">
        <v>409</v>
      </c>
      <c r="S77" s="192">
        <v>4.5</v>
      </c>
      <c r="T77" s="192" t="s">
        <v>910</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3.6666666666666599</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45188</v>
      </c>
      <c r="K78" s="242">
        <v>45001</v>
      </c>
      <c r="L78" s="91" t="s">
        <v>125</v>
      </c>
      <c r="M78" s="192">
        <v>3.6666666666666599</v>
      </c>
      <c r="N78" s="192" t="s">
        <v>409</v>
      </c>
      <c r="O78" s="192">
        <v>0</v>
      </c>
      <c r="P78" s="192">
        <v>0</v>
      </c>
      <c r="Q78" s="192">
        <v>0</v>
      </c>
      <c r="R78" s="192" t="s">
        <v>409</v>
      </c>
      <c r="S78" s="192">
        <v>3.2</v>
      </c>
      <c r="T78" s="192" t="s">
        <v>409</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0</v>
      </c>
      <c r="J79" s="242" t="s">
        <v>409</v>
      </c>
      <c r="K79" s="242">
        <v>45218</v>
      </c>
      <c r="L79" s="91" t="s">
        <v>702</v>
      </c>
      <c r="M79" s="192" t="s">
        <v>409</v>
      </c>
      <c r="N79" s="192" t="s">
        <v>409</v>
      </c>
      <c r="O79" s="192" t="s">
        <v>409</v>
      </c>
      <c r="P79" s="192">
        <v>0</v>
      </c>
      <c r="Q79" s="192">
        <v>0</v>
      </c>
      <c r="R79" s="192" t="s">
        <v>409</v>
      </c>
      <c r="S79" s="192" t="s">
        <v>409</v>
      </c>
      <c r="T79" s="192" t="s">
        <v>409</v>
      </c>
      <c r="U79" s="192" t="s">
        <v>409</v>
      </c>
      <c r="V79" s="192" t="s">
        <v>409</v>
      </c>
      <c r="W79" s="192">
        <v>0</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4.5</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45188</v>
      </c>
      <c r="K80" s="242">
        <v>45259</v>
      </c>
      <c r="L80" s="91" t="s">
        <v>127</v>
      </c>
      <c r="M80" s="192">
        <v>4.5</v>
      </c>
      <c r="N80" s="192" t="s">
        <v>409</v>
      </c>
      <c r="O80" s="192">
        <v>0</v>
      </c>
      <c r="P80" s="192">
        <v>0</v>
      </c>
      <c r="Q80" s="192">
        <v>0</v>
      </c>
      <c r="R80" s="192" t="s">
        <v>409</v>
      </c>
      <c r="S80" s="192">
        <v>3.7</v>
      </c>
      <c r="T80" s="192" t="s">
        <v>409</v>
      </c>
      <c r="U80" s="192">
        <v>0</v>
      </c>
      <c r="V80" s="192" t="s">
        <v>409</v>
      </c>
      <c r="W80" s="192">
        <v>0</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2.8333333333333299</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45188</v>
      </c>
      <c r="K81" s="242">
        <v>45154</v>
      </c>
      <c r="L81" s="91" t="s">
        <v>128</v>
      </c>
      <c r="M81" s="192">
        <v>2.8333333333333299</v>
      </c>
      <c r="N81" s="192" t="s">
        <v>409</v>
      </c>
      <c r="O81" s="192">
        <v>0</v>
      </c>
      <c r="P81" s="192">
        <v>0</v>
      </c>
      <c r="Q81" s="192">
        <v>0</v>
      </c>
      <c r="R81" s="192" t="s">
        <v>409</v>
      </c>
      <c r="S81" s="192">
        <v>2.7</v>
      </c>
      <c r="T81" s="192" t="s">
        <v>409</v>
      </c>
      <c r="U81" s="192">
        <v>0</v>
      </c>
      <c r="V81" s="192" t="s">
        <v>409</v>
      </c>
      <c r="W81" s="192">
        <v>0</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2.1666666666666599</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45188</v>
      </c>
      <c r="K82" s="242">
        <v>45154</v>
      </c>
      <c r="L82" s="91" t="s">
        <v>130</v>
      </c>
      <c r="M82" s="192">
        <v>2.1666666666666599</v>
      </c>
      <c r="N82" s="192" t="s">
        <v>409</v>
      </c>
      <c r="O82" s="192">
        <v>0</v>
      </c>
      <c r="P82" s="192">
        <v>0</v>
      </c>
      <c r="Q82" s="192">
        <v>0</v>
      </c>
      <c r="R82" s="192" t="s">
        <v>409</v>
      </c>
      <c r="S82" s="192">
        <v>2.2999999999999998</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2.1666666666666599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45188</v>
      </c>
      <c r="K83" s="242">
        <v>45294</v>
      </c>
      <c r="L83" s="91" t="s">
        <v>132</v>
      </c>
      <c r="M83" s="192">
        <v>2.1666666666666599</v>
      </c>
      <c r="N83" s="192" t="s">
        <v>409</v>
      </c>
      <c r="O83" s="192">
        <v>0</v>
      </c>
      <c r="P83" s="192">
        <v>0</v>
      </c>
      <c r="Q83" s="192">
        <v>0</v>
      </c>
      <c r="R83" s="192" t="s">
        <v>409</v>
      </c>
      <c r="S83" s="192">
        <v>2.2999999999999998</v>
      </c>
      <c r="T83" s="192" t="s">
        <v>409</v>
      </c>
      <c r="U83" s="192">
        <v>0</v>
      </c>
      <c r="V83" s="192" t="s">
        <v>409</v>
      </c>
      <c r="W83" s="192">
        <v>0.33333333333333298</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6.5</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0</v>
      </c>
      <c r="J84" s="242">
        <v>45188</v>
      </c>
      <c r="K84" s="242">
        <v>44887</v>
      </c>
      <c r="L84" s="91" t="s">
        <v>134</v>
      </c>
      <c r="M84" s="192">
        <v>6.5</v>
      </c>
      <c r="N84" s="192" t="s">
        <v>409</v>
      </c>
      <c r="O84" s="192">
        <v>0</v>
      </c>
      <c r="P84" s="192">
        <v>0</v>
      </c>
      <c r="Q84" s="192">
        <v>0</v>
      </c>
      <c r="R84" s="192" t="s">
        <v>409</v>
      </c>
      <c r="S84" s="192">
        <v>4.9000000000000004</v>
      </c>
      <c r="T84" s="192" t="s">
        <v>409</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5.1639777949432162</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2.6666666666666599</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10</v>
      </c>
      <c r="J85" s="242">
        <v>45188</v>
      </c>
      <c r="K85" s="242">
        <v>45294</v>
      </c>
      <c r="L85" s="91" t="s">
        <v>136</v>
      </c>
      <c r="M85" s="192">
        <v>2.6666666666666599</v>
      </c>
      <c r="N85" s="192" t="s">
        <v>409</v>
      </c>
      <c r="O85" s="192">
        <v>0</v>
      </c>
      <c r="P85" s="192">
        <v>0</v>
      </c>
      <c r="Q85" s="192">
        <v>10</v>
      </c>
      <c r="R85" s="192" t="s">
        <v>409</v>
      </c>
      <c r="S85" s="192">
        <v>2.6</v>
      </c>
      <c r="T85" s="192" t="s">
        <v>409</v>
      </c>
      <c r="U85" s="192">
        <v>0</v>
      </c>
      <c r="V85" s="192" t="s">
        <v>409</v>
      </c>
      <c r="W85" s="192">
        <v>1</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44887</v>
      </c>
      <c r="L86" s="91" t="s">
        <v>703</v>
      </c>
      <c r="M86" s="192" t="s">
        <v>409</v>
      </c>
      <c r="N86" s="192" t="s">
        <v>409</v>
      </c>
      <c r="O86" s="192" t="s">
        <v>409</v>
      </c>
      <c r="P86" s="192">
        <v>0</v>
      </c>
      <c r="Q86" s="192" t="s">
        <v>409</v>
      </c>
      <c r="R86" s="192" t="s">
        <v>409</v>
      </c>
      <c r="S86" s="192" t="s">
        <v>409</v>
      </c>
      <c r="T86" s="192" t="s">
        <v>409</v>
      </c>
      <c r="U86" s="192" t="s">
        <v>409</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8.9442719099991592</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8</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10</v>
      </c>
      <c r="J87" s="242">
        <v>45188</v>
      </c>
      <c r="K87" s="242">
        <v>45294</v>
      </c>
      <c r="L87" s="91" t="s">
        <v>138</v>
      </c>
      <c r="M87" s="192">
        <v>8</v>
      </c>
      <c r="N87" s="192">
        <v>0</v>
      </c>
      <c r="O87" s="192">
        <v>0</v>
      </c>
      <c r="P87" s="192">
        <v>0</v>
      </c>
      <c r="Q87" s="192">
        <v>10</v>
      </c>
      <c r="R87" s="192" t="s">
        <v>409</v>
      </c>
      <c r="S87" s="192">
        <v>5.8</v>
      </c>
      <c r="T87" s="192" t="s">
        <v>867</v>
      </c>
      <c r="U87" s="192">
        <v>0</v>
      </c>
      <c r="V87" s="192" t="s">
        <v>409</v>
      </c>
      <c r="W87" s="192">
        <v>0.94117647058823495</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0</v>
      </c>
      <c r="J88" s="242" t="s">
        <v>409</v>
      </c>
      <c r="K88" s="242">
        <v>45259</v>
      </c>
      <c r="L88" s="91" t="s">
        <v>704</v>
      </c>
      <c r="M88" s="192" t="s">
        <v>409</v>
      </c>
      <c r="N88" s="192">
        <v>0</v>
      </c>
      <c r="O88" s="192" t="s">
        <v>409</v>
      </c>
      <c r="P88" s="192">
        <v>0</v>
      </c>
      <c r="Q88" s="192">
        <v>0</v>
      </c>
      <c r="R88" s="192" t="s">
        <v>409</v>
      </c>
      <c r="S88" s="192" t="s">
        <v>409</v>
      </c>
      <c r="T88" s="192" t="s">
        <v>868</v>
      </c>
      <c r="U88" s="192" t="s">
        <v>409</v>
      </c>
      <c r="V88" s="192" t="s">
        <v>409</v>
      </c>
      <c r="W88" s="192">
        <v>0</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7.3029674334022125</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5.3333333333333304</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10</v>
      </c>
      <c r="J89" s="242">
        <v>45188</v>
      </c>
      <c r="K89" s="242">
        <v>45294</v>
      </c>
      <c r="L89" s="91" t="s">
        <v>140</v>
      </c>
      <c r="M89" s="192">
        <v>5.3333333333333304</v>
      </c>
      <c r="N89" s="192">
        <v>10</v>
      </c>
      <c r="O89" s="192">
        <v>0</v>
      </c>
      <c r="P89" s="192">
        <v>0</v>
      </c>
      <c r="Q89" s="192">
        <v>0</v>
      </c>
      <c r="R89" s="192" t="s">
        <v>409</v>
      </c>
      <c r="S89" s="192">
        <v>4.2</v>
      </c>
      <c r="T89" s="192" t="s">
        <v>922</v>
      </c>
      <c r="U89" s="192">
        <v>0</v>
      </c>
      <c r="V89" s="192" t="s">
        <v>409</v>
      </c>
      <c r="W89" s="192">
        <v>0.5</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45001</v>
      </c>
      <c r="L90" s="91" t="s">
        <v>705</v>
      </c>
      <c r="M90" s="192" t="s">
        <v>409</v>
      </c>
      <c r="N90" s="192" t="s">
        <v>409</v>
      </c>
      <c r="O90" s="192" t="s">
        <v>409</v>
      </c>
      <c r="P90" s="192">
        <v>0</v>
      </c>
      <c r="Q90" s="192">
        <v>0</v>
      </c>
      <c r="R90" s="192" t="s">
        <v>409</v>
      </c>
      <c r="S90" s="192" t="s">
        <v>409</v>
      </c>
      <c r="T90" s="192" t="s">
        <v>409</v>
      </c>
      <c r="U90" s="192" t="s">
        <v>409</v>
      </c>
      <c r="V90" s="192" t="s">
        <v>409</v>
      </c>
      <c r="W90" s="192">
        <v>0</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7.8333333333333304</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0</v>
      </c>
      <c r="J91" s="242">
        <v>45188</v>
      </c>
      <c r="K91" s="242">
        <v>45294</v>
      </c>
      <c r="L91" s="91" t="s">
        <v>142</v>
      </c>
      <c r="M91" s="192">
        <v>7.8333333333333304</v>
      </c>
      <c r="N91" s="192">
        <v>0</v>
      </c>
      <c r="O91" s="192">
        <v>0</v>
      </c>
      <c r="P91" s="192">
        <v>0</v>
      </c>
      <c r="Q91" s="192">
        <v>0</v>
      </c>
      <c r="R91" s="192" t="s">
        <v>409</v>
      </c>
      <c r="S91" s="192">
        <v>5.7</v>
      </c>
      <c r="T91" s="192" t="s">
        <v>923</v>
      </c>
      <c r="U91" s="192">
        <v>0</v>
      </c>
      <c r="V91" s="192" t="s">
        <v>409</v>
      </c>
      <c r="W91" s="192">
        <v>0.3125</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5.3333333333333304</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45188</v>
      </c>
      <c r="K92" s="242">
        <v>44831</v>
      </c>
      <c r="L92" s="91" t="s">
        <v>144</v>
      </c>
      <c r="M92" s="192">
        <v>5.3333333333333304</v>
      </c>
      <c r="N92" s="192" t="s">
        <v>409</v>
      </c>
      <c r="O92" s="192">
        <v>0</v>
      </c>
      <c r="P92" s="192">
        <v>0</v>
      </c>
      <c r="Q92" s="192">
        <v>0</v>
      </c>
      <c r="R92" s="192" t="s">
        <v>409</v>
      </c>
      <c r="S92" s="192">
        <v>4.2</v>
      </c>
      <c r="T92" s="192" t="s">
        <v>409</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9.4868329805051381</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9</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10</v>
      </c>
      <c r="J93" s="242">
        <v>45188</v>
      </c>
      <c r="K93" s="242">
        <v>45294</v>
      </c>
      <c r="L93" s="91" t="s">
        <v>146</v>
      </c>
      <c r="M93" s="192">
        <v>9</v>
      </c>
      <c r="N93" s="192" t="s">
        <v>409</v>
      </c>
      <c r="O93" s="192">
        <v>0</v>
      </c>
      <c r="P93" s="192">
        <v>10</v>
      </c>
      <c r="Q93" s="192">
        <v>0</v>
      </c>
      <c r="R93" s="192" t="s">
        <v>409</v>
      </c>
      <c r="S93" s="192">
        <v>6.4</v>
      </c>
      <c r="T93" s="192" t="s">
        <v>409</v>
      </c>
      <c r="U93" s="192">
        <v>0</v>
      </c>
      <c r="V93" s="192" t="s">
        <v>924</v>
      </c>
      <c r="W93" s="192">
        <v>0</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3.3333333333333299</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45188</v>
      </c>
      <c r="K94" s="242">
        <v>44852</v>
      </c>
      <c r="L94" s="91" t="s">
        <v>148</v>
      </c>
      <c r="M94" s="192">
        <v>3.3333333333333299</v>
      </c>
      <c r="N94" s="192" t="s">
        <v>409</v>
      </c>
      <c r="O94" s="192">
        <v>0</v>
      </c>
      <c r="P94" s="192">
        <v>0</v>
      </c>
      <c r="Q94" s="192">
        <v>0</v>
      </c>
      <c r="R94" s="192" t="s">
        <v>409</v>
      </c>
      <c r="S94" s="192">
        <v>3</v>
      </c>
      <c r="T94" s="192" t="s">
        <v>409</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0</v>
      </c>
      <c r="J95" s="242">
        <v>45188</v>
      </c>
      <c r="K95" s="242">
        <v>45294</v>
      </c>
      <c r="L95" s="91" t="s">
        <v>150</v>
      </c>
      <c r="M95" s="192">
        <v>10</v>
      </c>
      <c r="N95" s="192">
        <v>0</v>
      </c>
      <c r="O95" s="192">
        <v>0</v>
      </c>
      <c r="P95" s="192">
        <v>0</v>
      </c>
      <c r="Q95" s="192">
        <v>0</v>
      </c>
      <c r="R95" s="192" t="s">
        <v>409</v>
      </c>
      <c r="S95" s="192">
        <v>7.3</v>
      </c>
      <c r="T95" s="192" t="s">
        <v>925</v>
      </c>
      <c r="U95" s="192">
        <v>0</v>
      </c>
      <c r="V95" s="192" t="s">
        <v>409</v>
      </c>
      <c r="W95" s="192">
        <v>0.24015748031496001</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45019</v>
      </c>
      <c r="L96" s="91" t="s">
        <v>706</v>
      </c>
      <c r="M96" s="192" t="s">
        <v>409</v>
      </c>
      <c r="N96" s="192" t="s">
        <v>409</v>
      </c>
      <c r="O96" s="192" t="s">
        <v>409</v>
      </c>
      <c r="P96" s="192">
        <v>0</v>
      </c>
      <c r="Q96" s="192">
        <v>0</v>
      </c>
      <c r="R96" s="192" t="s">
        <v>409</v>
      </c>
      <c r="S96" s="192" t="s">
        <v>409</v>
      </c>
      <c r="T96" s="192" t="s">
        <v>409</v>
      </c>
      <c r="U96" s="192" t="s">
        <v>409</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0</v>
      </c>
      <c r="J97" s="242">
        <v>45188</v>
      </c>
      <c r="K97" s="242">
        <v>45294</v>
      </c>
      <c r="L97" s="91" t="s">
        <v>152</v>
      </c>
      <c r="M97" s="192">
        <v>10</v>
      </c>
      <c r="N97" s="192">
        <v>0</v>
      </c>
      <c r="O97" s="192">
        <v>0</v>
      </c>
      <c r="P97" s="192">
        <v>0</v>
      </c>
      <c r="Q97" s="192">
        <v>0</v>
      </c>
      <c r="R97" s="192" t="s">
        <v>409</v>
      </c>
      <c r="S97" s="192">
        <v>7.7</v>
      </c>
      <c r="T97" s="192" t="s">
        <v>926</v>
      </c>
      <c r="U97" s="192">
        <v>0</v>
      </c>
      <c r="V97" s="192" t="s">
        <v>409</v>
      </c>
      <c r="W97" s="192">
        <v>0.193353474320241</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45188</v>
      </c>
      <c r="K98" s="242">
        <v>44860</v>
      </c>
      <c r="L98" s="91" t="s">
        <v>154</v>
      </c>
      <c r="M98" s="192">
        <v>2</v>
      </c>
      <c r="N98" s="192" t="s">
        <v>409</v>
      </c>
      <c r="O98" s="192">
        <v>0</v>
      </c>
      <c r="P98" s="192">
        <v>0</v>
      </c>
      <c r="Q98" s="192">
        <v>0</v>
      </c>
      <c r="R98" s="192" t="s">
        <v>409</v>
      </c>
      <c r="S98" s="192">
        <v>2.2000000000000002</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9.3333333333333304</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0</v>
      </c>
      <c r="J99" s="242">
        <v>45188</v>
      </c>
      <c r="K99" s="242">
        <v>45294</v>
      </c>
      <c r="L99" s="91" t="s">
        <v>155</v>
      </c>
      <c r="M99" s="192">
        <v>9.3333333333333304</v>
      </c>
      <c r="N99" s="192" t="s">
        <v>409</v>
      </c>
      <c r="O99" s="192">
        <v>0</v>
      </c>
      <c r="P99" s="192">
        <v>0</v>
      </c>
      <c r="Q99" s="192">
        <v>0</v>
      </c>
      <c r="R99" s="192" t="s">
        <v>409</v>
      </c>
      <c r="S99" s="192">
        <v>6.6</v>
      </c>
      <c r="T99" s="192" t="s">
        <v>409</v>
      </c>
      <c r="U99" s="192">
        <v>0</v>
      </c>
      <c r="V99" s="192" t="s">
        <v>409</v>
      </c>
      <c r="W99" s="192">
        <v>1.9230769230769201E-2</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7.6666666666666599</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0</v>
      </c>
      <c r="J100" s="242">
        <v>45188</v>
      </c>
      <c r="K100" s="242">
        <v>45259</v>
      </c>
      <c r="L100" s="91" t="s">
        <v>157</v>
      </c>
      <c r="M100" s="192">
        <v>7.6666666666666599</v>
      </c>
      <c r="N100" s="192" t="s">
        <v>409</v>
      </c>
      <c r="O100" s="192">
        <v>0</v>
      </c>
      <c r="P100" s="192">
        <v>0</v>
      </c>
      <c r="Q100" s="192">
        <v>0</v>
      </c>
      <c r="R100" s="192" t="s">
        <v>409</v>
      </c>
      <c r="S100" s="192">
        <v>5.6</v>
      </c>
      <c r="T100" s="192" t="s">
        <v>409</v>
      </c>
      <c r="U100" s="192">
        <v>0</v>
      </c>
      <c r="V100" s="192" t="s">
        <v>409</v>
      </c>
      <c r="W100" s="192">
        <v>0</v>
      </c>
      <c r="X100" s="192" t="s">
        <v>409</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2.5</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45188</v>
      </c>
      <c r="K101" s="242">
        <v>45294</v>
      </c>
      <c r="L101" s="91" t="s">
        <v>159</v>
      </c>
      <c r="M101" s="192">
        <v>2.5</v>
      </c>
      <c r="N101" s="192">
        <v>0</v>
      </c>
      <c r="O101" s="192">
        <v>0</v>
      </c>
      <c r="P101" s="192">
        <v>0</v>
      </c>
      <c r="Q101" s="192">
        <v>0</v>
      </c>
      <c r="R101" s="192" t="s">
        <v>409</v>
      </c>
      <c r="S101" s="192">
        <v>2.5</v>
      </c>
      <c r="T101" s="192" t="s">
        <v>927</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4.1666666666666599</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45188</v>
      </c>
      <c r="K102" s="242">
        <v>45001</v>
      </c>
      <c r="L102" s="91" t="s">
        <v>161</v>
      </c>
      <c r="M102" s="192">
        <v>4.1666666666666599</v>
      </c>
      <c r="N102" s="192" t="s">
        <v>409</v>
      </c>
      <c r="O102" s="192">
        <v>0</v>
      </c>
      <c r="P102" s="192">
        <v>0</v>
      </c>
      <c r="Q102" s="192">
        <v>0</v>
      </c>
      <c r="R102" s="192" t="s">
        <v>409</v>
      </c>
      <c r="S102" s="192">
        <v>3.5</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6.6666666666666599</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0</v>
      </c>
      <c r="J103" s="242">
        <v>45188</v>
      </c>
      <c r="K103" s="242">
        <v>45294</v>
      </c>
      <c r="L103" s="91" t="s">
        <v>163</v>
      </c>
      <c r="M103" s="192">
        <v>6.6666666666666599</v>
      </c>
      <c r="N103" s="192">
        <v>0</v>
      </c>
      <c r="O103" s="192">
        <v>0</v>
      </c>
      <c r="P103" s="192">
        <v>0</v>
      </c>
      <c r="Q103" s="192">
        <v>0</v>
      </c>
      <c r="R103" s="192" t="s">
        <v>409</v>
      </c>
      <c r="S103" s="192">
        <v>5</v>
      </c>
      <c r="T103" s="192" t="s">
        <v>928</v>
      </c>
      <c r="U103" s="192">
        <v>0</v>
      </c>
      <c r="V103" s="192" t="s">
        <v>409</v>
      </c>
      <c r="W103" s="192">
        <v>0</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6.6666666666666599</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0</v>
      </c>
      <c r="J104" s="242">
        <v>45188</v>
      </c>
      <c r="K104" s="242">
        <v>45075</v>
      </c>
      <c r="L104" s="91" t="s">
        <v>165</v>
      </c>
      <c r="M104" s="192">
        <v>6.6666666666666599</v>
      </c>
      <c r="N104" s="192" t="s">
        <v>409</v>
      </c>
      <c r="O104" s="192">
        <v>0</v>
      </c>
      <c r="P104" s="192">
        <v>0</v>
      </c>
      <c r="Q104" s="192">
        <v>0</v>
      </c>
      <c r="R104" s="192" t="s">
        <v>409</v>
      </c>
      <c r="S104" s="192">
        <v>5</v>
      </c>
      <c r="T104" s="192" t="s">
        <v>409</v>
      </c>
      <c r="U104" s="192">
        <v>0</v>
      </c>
      <c r="V104" s="192" t="s">
        <v>409</v>
      </c>
      <c r="W104" s="192">
        <v>0</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3.8333333333333299</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45188</v>
      </c>
      <c r="K105" s="242">
        <v>45188</v>
      </c>
      <c r="L105" s="91" t="s">
        <v>167</v>
      </c>
      <c r="M105" s="192">
        <v>3.8333333333333299</v>
      </c>
      <c r="N105" s="192" t="s">
        <v>409</v>
      </c>
      <c r="O105" s="192">
        <v>0</v>
      </c>
      <c r="P105" s="192">
        <v>0</v>
      </c>
      <c r="Q105" s="192">
        <v>0</v>
      </c>
      <c r="R105" s="192" t="s">
        <v>409</v>
      </c>
      <c r="S105" s="192">
        <v>3.3</v>
      </c>
      <c r="T105" s="192" t="s">
        <v>409</v>
      </c>
      <c r="U105" s="192">
        <v>0</v>
      </c>
      <c r="V105" s="192" t="s">
        <v>409</v>
      </c>
      <c r="W105" s="192">
        <v>0</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10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10</v>
      </c>
      <c r="J106" s="242">
        <v>45188</v>
      </c>
      <c r="K106" s="242">
        <v>45294</v>
      </c>
      <c r="L106" s="91" t="s">
        <v>169</v>
      </c>
      <c r="M106" s="192">
        <v>10</v>
      </c>
      <c r="N106" s="192">
        <v>10</v>
      </c>
      <c r="O106" s="192">
        <v>0</v>
      </c>
      <c r="P106" s="192">
        <v>0</v>
      </c>
      <c r="Q106" s="192">
        <v>0</v>
      </c>
      <c r="R106" s="192" t="s">
        <v>409</v>
      </c>
      <c r="S106" s="192">
        <v>8.3000000000000007</v>
      </c>
      <c r="T106" s="192" t="s">
        <v>929</v>
      </c>
      <c r="U106" s="192">
        <v>0</v>
      </c>
      <c r="V106" s="192" t="s">
        <v>409</v>
      </c>
      <c r="W106" s="192">
        <v>0</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0</v>
      </c>
      <c r="J107" s="242">
        <v>45188</v>
      </c>
      <c r="K107" s="242">
        <v>45218</v>
      </c>
      <c r="L107" s="91" t="s">
        <v>171</v>
      </c>
      <c r="M107" s="192">
        <v>5</v>
      </c>
      <c r="N107" s="192" t="s">
        <v>409</v>
      </c>
      <c r="O107" s="192">
        <v>0</v>
      </c>
      <c r="P107" s="192">
        <v>0</v>
      </c>
      <c r="Q107" s="192">
        <v>0</v>
      </c>
      <c r="R107" s="192" t="s">
        <v>409</v>
      </c>
      <c r="S107" s="192">
        <v>4</v>
      </c>
      <c r="T107" s="192" t="s">
        <v>409</v>
      </c>
      <c r="U107" s="192">
        <v>0</v>
      </c>
      <c r="V107" s="192" t="s">
        <v>409</v>
      </c>
      <c r="W107" s="192">
        <v>0</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7.1879528842826037</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5.1666666666666599</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45188</v>
      </c>
      <c r="K108" s="242">
        <v>45294</v>
      </c>
      <c r="L108" s="91" t="s">
        <v>173</v>
      </c>
      <c r="M108" s="192">
        <v>5.1666666666666599</v>
      </c>
      <c r="N108" s="192">
        <v>0</v>
      </c>
      <c r="O108" s="192">
        <v>0</v>
      </c>
      <c r="P108" s="192">
        <v>10</v>
      </c>
      <c r="Q108" s="192">
        <v>10</v>
      </c>
      <c r="R108" s="192" t="s">
        <v>409</v>
      </c>
      <c r="S108" s="192">
        <v>4.0999999999999996</v>
      </c>
      <c r="T108" s="192" t="s">
        <v>895</v>
      </c>
      <c r="U108" s="192">
        <v>0</v>
      </c>
      <c r="V108" s="192" t="s">
        <v>930</v>
      </c>
      <c r="W108" s="192">
        <v>0.44262295081967201</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4.8333333333333304</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0</v>
      </c>
      <c r="J109" s="242">
        <v>45188</v>
      </c>
      <c r="K109" s="242">
        <v>44929</v>
      </c>
      <c r="L109" s="91" t="s">
        <v>174</v>
      </c>
      <c r="M109" s="192">
        <v>4.8333333333333304</v>
      </c>
      <c r="N109" s="192" t="s">
        <v>409</v>
      </c>
      <c r="O109" s="192">
        <v>0</v>
      </c>
      <c r="P109" s="192">
        <v>0</v>
      </c>
      <c r="Q109" s="192">
        <v>0</v>
      </c>
      <c r="R109" s="192" t="s">
        <v>409</v>
      </c>
      <c r="S109" s="192">
        <v>3.9</v>
      </c>
      <c r="T109" s="192" t="s">
        <v>409</v>
      </c>
      <c r="U109" s="192">
        <v>0</v>
      </c>
      <c r="V109" s="192" t="s">
        <v>409</v>
      </c>
      <c r="W109" s="192">
        <v>0</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5.9999999999999902</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45188</v>
      </c>
      <c r="K110" s="242">
        <v>45218</v>
      </c>
      <c r="L110" s="91" t="s">
        <v>176</v>
      </c>
      <c r="M110" s="192">
        <v>5.9999999999999902</v>
      </c>
      <c r="N110" s="192" t="s">
        <v>409</v>
      </c>
      <c r="O110" s="192">
        <v>0</v>
      </c>
      <c r="P110" s="192">
        <v>0</v>
      </c>
      <c r="Q110" s="192">
        <v>0</v>
      </c>
      <c r="R110" s="192" t="s">
        <v>409</v>
      </c>
      <c r="S110" s="192">
        <v>4.5999999999999996</v>
      </c>
      <c r="T110" s="192" t="s">
        <v>409</v>
      </c>
      <c r="U110" s="192">
        <v>0</v>
      </c>
      <c r="V110" s="192" t="s">
        <v>409</v>
      </c>
      <c r="W110" s="192">
        <v>0</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7.5277265270908051</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5.6666666666666599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10</v>
      </c>
      <c r="J111" s="242">
        <v>45188</v>
      </c>
      <c r="K111" s="242">
        <v>45075</v>
      </c>
      <c r="L111" s="91" t="s">
        <v>178</v>
      </c>
      <c r="M111" s="192">
        <v>5.6666666666666599</v>
      </c>
      <c r="N111" s="192" t="s">
        <v>409</v>
      </c>
      <c r="O111" s="192">
        <v>0</v>
      </c>
      <c r="P111" s="192">
        <v>0</v>
      </c>
      <c r="Q111" s="192">
        <v>10</v>
      </c>
      <c r="R111" s="192" t="s">
        <v>409</v>
      </c>
      <c r="S111" s="192">
        <v>4.4000000000000004</v>
      </c>
      <c r="T111" s="192" t="s">
        <v>409</v>
      </c>
      <c r="U111" s="192">
        <v>0</v>
      </c>
      <c r="V111" s="192" t="s">
        <v>409</v>
      </c>
      <c r="W111" s="192">
        <v>1</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3.3333333333333299</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0</v>
      </c>
      <c r="J112" s="242">
        <v>45188</v>
      </c>
      <c r="K112" s="242">
        <v>45294</v>
      </c>
      <c r="L112" s="91" t="s">
        <v>179</v>
      </c>
      <c r="M112" s="192">
        <v>3.3333333333333299</v>
      </c>
      <c r="N112" s="192" t="s">
        <v>409</v>
      </c>
      <c r="O112" s="192">
        <v>0</v>
      </c>
      <c r="P112" s="192">
        <v>0</v>
      </c>
      <c r="Q112" s="192">
        <v>0</v>
      </c>
      <c r="R112" s="192" t="s">
        <v>409</v>
      </c>
      <c r="S112" s="192">
        <v>3</v>
      </c>
      <c r="T112" s="192" t="s">
        <v>409</v>
      </c>
      <c r="U112" s="192">
        <v>0</v>
      </c>
      <c r="V112" s="192" t="s">
        <v>409</v>
      </c>
      <c r="W112" s="192">
        <v>0</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8.3333333333333304</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45188</v>
      </c>
      <c r="K113" s="242">
        <v>45259</v>
      </c>
      <c r="L113" s="91" t="s">
        <v>180</v>
      </c>
      <c r="M113" s="192">
        <v>8.3333333333333304</v>
      </c>
      <c r="N113" s="192" t="s">
        <v>409</v>
      </c>
      <c r="O113" s="192">
        <v>0</v>
      </c>
      <c r="P113" s="192">
        <v>0</v>
      </c>
      <c r="Q113" s="192">
        <v>0</v>
      </c>
      <c r="R113" s="192" t="s">
        <v>409</v>
      </c>
      <c r="S113" s="192">
        <v>6</v>
      </c>
      <c r="T113" s="192" t="s">
        <v>409</v>
      </c>
      <c r="U113" s="192">
        <v>0</v>
      </c>
      <c r="V113" s="192" t="s">
        <v>409</v>
      </c>
      <c r="W113" s="192">
        <v>0</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2.1666666666666599</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45188</v>
      </c>
      <c r="K114" s="242">
        <v>45259</v>
      </c>
      <c r="L114" s="91" t="s">
        <v>182</v>
      </c>
      <c r="M114" s="192">
        <v>2.1666666666666599</v>
      </c>
      <c r="N114" s="192" t="s">
        <v>409</v>
      </c>
      <c r="O114" s="192">
        <v>0</v>
      </c>
      <c r="P114" s="192">
        <v>0</v>
      </c>
      <c r="Q114" s="192">
        <v>0</v>
      </c>
      <c r="R114" s="192" t="s">
        <v>409</v>
      </c>
      <c r="S114" s="192">
        <v>2.2999999999999998</v>
      </c>
      <c r="T114" s="192" t="s">
        <v>409</v>
      </c>
      <c r="U114" s="192">
        <v>0</v>
      </c>
      <c r="V114" s="192" t="s">
        <v>409</v>
      </c>
      <c r="W114" s="192">
        <v>0</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4.5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0</v>
      </c>
      <c r="J115" s="242">
        <v>45188</v>
      </c>
      <c r="K115" s="242">
        <v>45294</v>
      </c>
      <c r="L115" s="91" t="s">
        <v>184</v>
      </c>
      <c r="M115" s="192">
        <v>4.5</v>
      </c>
      <c r="N115" s="192">
        <v>0</v>
      </c>
      <c r="O115" s="192">
        <v>0</v>
      </c>
      <c r="P115" s="192">
        <v>0</v>
      </c>
      <c r="Q115" s="192">
        <v>0</v>
      </c>
      <c r="R115" s="192" t="s">
        <v>409</v>
      </c>
      <c r="S115" s="192">
        <v>3.7</v>
      </c>
      <c r="T115" s="192" t="s">
        <v>913</v>
      </c>
      <c r="U115" s="192">
        <v>0</v>
      </c>
      <c r="V115" s="192" t="s">
        <v>409</v>
      </c>
      <c r="W115" s="192">
        <v>0</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4.1666666666666599</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45188</v>
      </c>
      <c r="K116" s="242">
        <v>45001</v>
      </c>
      <c r="L116" s="91" t="s">
        <v>186</v>
      </c>
      <c r="M116" s="192">
        <v>4.1666666666666599</v>
      </c>
      <c r="N116" s="192" t="s">
        <v>409</v>
      </c>
      <c r="O116" s="192">
        <v>0</v>
      </c>
      <c r="P116" s="192">
        <v>0</v>
      </c>
      <c r="Q116" s="192">
        <v>0</v>
      </c>
      <c r="R116" s="192" t="s">
        <v>409</v>
      </c>
      <c r="S116" s="192">
        <v>3.5</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4.6666666666666599</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45188</v>
      </c>
      <c r="K117" s="242">
        <v>44929</v>
      </c>
      <c r="L117" s="91" t="s">
        <v>188</v>
      </c>
      <c r="M117" s="192">
        <v>4.6666666666666599</v>
      </c>
      <c r="N117" s="192" t="s">
        <v>409</v>
      </c>
      <c r="O117" s="192">
        <v>0</v>
      </c>
      <c r="P117" s="192">
        <v>0</v>
      </c>
      <c r="Q117" s="192">
        <v>0</v>
      </c>
      <c r="R117" s="192" t="s">
        <v>409</v>
      </c>
      <c r="S117" s="192">
        <v>3.8</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6.1913918736689002</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3.8333333333333299</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10</v>
      </c>
      <c r="J118" s="242">
        <v>45188</v>
      </c>
      <c r="K118" s="242">
        <v>45218</v>
      </c>
      <c r="L118" s="91" t="s">
        <v>190</v>
      </c>
      <c r="M118" s="192">
        <v>3.8333333333333299</v>
      </c>
      <c r="N118" s="192" t="s">
        <v>409</v>
      </c>
      <c r="O118" s="192">
        <v>0</v>
      </c>
      <c r="P118" s="192">
        <v>10</v>
      </c>
      <c r="Q118" s="192">
        <v>0</v>
      </c>
      <c r="R118" s="192" t="s">
        <v>409</v>
      </c>
      <c r="S118" s="192">
        <v>3.3</v>
      </c>
      <c r="T118" s="192" t="s">
        <v>409</v>
      </c>
      <c r="U118" s="192">
        <v>0</v>
      </c>
      <c r="V118" s="192" t="s">
        <v>869</v>
      </c>
      <c r="W118" s="192">
        <v>0</v>
      </c>
      <c r="X118" s="192" t="s">
        <v>409</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6.4549722436790233</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4.1666666666666599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10</v>
      </c>
      <c r="J119" s="242">
        <v>45188</v>
      </c>
      <c r="K119" s="242">
        <v>45294</v>
      </c>
      <c r="L119" s="91" t="s">
        <v>191</v>
      </c>
      <c r="M119" s="192">
        <v>4.1666666666666599</v>
      </c>
      <c r="N119" s="192" t="s">
        <v>409</v>
      </c>
      <c r="O119" s="192">
        <v>0</v>
      </c>
      <c r="P119" s="192">
        <v>0</v>
      </c>
      <c r="Q119" s="192">
        <v>10</v>
      </c>
      <c r="R119" s="192" t="s">
        <v>409</v>
      </c>
      <c r="S119" s="192">
        <v>3.5</v>
      </c>
      <c r="T119" s="192" t="s">
        <v>409</v>
      </c>
      <c r="U119" s="192">
        <v>0</v>
      </c>
      <c r="V119" s="192" t="s">
        <v>409</v>
      </c>
      <c r="W119" s="192">
        <v>1</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1</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45188</v>
      </c>
      <c r="K120" s="242">
        <v>44753</v>
      </c>
      <c r="L120" s="91" t="s">
        <v>193</v>
      </c>
      <c r="M120" s="192">
        <v>1</v>
      </c>
      <c r="N120" s="192" t="s">
        <v>409</v>
      </c>
      <c r="O120" s="192">
        <v>0</v>
      </c>
      <c r="P120" s="192">
        <v>0</v>
      </c>
      <c r="Q120" s="192">
        <v>0</v>
      </c>
      <c r="R120" s="192" t="s">
        <v>409</v>
      </c>
      <c r="S120" s="192">
        <v>1.6</v>
      </c>
      <c r="T120" s="192" t="s">
        <v>409</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5</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0</v>
      </c>
      <c r="J121" s="242">
        <v>45188</v>
      </c>
      <c r="K121" s="242">
        <v>45294</v>
      </c>
      <c r="L121" s="91" t="s">
        <v>195</v>
      </c>
      <c r="M121" s="192">
        <v>5</v>
      </c>
      <c r="N121" s="192">
        <v>0</v>
      </c>
      <c r="O121" s="192">
        <v>0</v>
      </c>
      <c r="P121" s="192">
        <v>0</v>
      </c>
      <c r="Q121" s="192">
        <v>0</v>
      </c>
      <c r="R121" s="192" t="s">
        <v>409</v>
      </c>
      <c r="S121" s="192">
        <v>4</v>
      </c>
      <c r="T121" s="192" t="s">
        <v>931</v>
      </c>
      <c r="U121" s="192">
        <v>0</v>
      </c>
      <c r="V121" s="192" t="s">
        <v>409</v>
      </c>
      <c r="W121" s="192">
        <v>0</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4.2817441928883726</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1.8333333333333299</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10</v>
      </c>
      <c r="J122" s="242">
        <v>45188</v>
      </c>
      <c r="K122" s="242">
        <v>45294</v>
      </c>
      <c r="L122" s="91" t="s">
        <v>197</v>
      </c>
      <c r="M122" s="192">
        <v>1.8333333333333299</v>
      </c>
      <c r="N122" s="192" t="s">
        <v>409</v>
      </c>
      <c r="O122" s="192">
        <v>0</v>
      </c>
      <c r="P122" s="192">
        <v>0</v>
      </c>
      <c r="Q122" s="192">
        <v>10</v>
      </c>
      <c r="R122" s="192" t="s">
        <v>409</v>
      </c>
      <c r="S122" s="192">
        <v>2.1</v>
      </c>
      <c r="T122" s="192" t="s">
        <v>409</v>
      </c>
      <c r="U122" s="192">
        <v>0</v>
      </c>
      <c r="V122" s="192" t="s">
        <v>409</v>
      </c>
      <c r="W122" s="192">
        <v>1</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2</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0</v>
      </c>
      <c r="J123" s="242">
        <v>45188</v>
      </c>
      <c r="K123" s="242">
        <v>45294</v>
      </c>
      <c r="L123" s="91" t="s">
        <v>199</v>
      </c>
      <c r="M123" s="192">
        <v>2</v>
      </c>
      <c r="N123" s="192">
        <v>0</v>
      </c>
      <c r="O123" s="192">
        <v>0</v>
      </c>
      <c r="P123" s="192">
        <v>0</v>
      </c>
      <c r="Q123" s="192">
        <v>0</v>
      </c>
      <c r="R123" s="192" t="s">
        <v>409</v>
      </c>
      <c r="S123" s="192">
        <v>2.2000000000000002</v>
      </c>
      <c r="T123" s="192" t="s">
        <v>910</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0</v>
      </c>
      <c r="J124" s="242">
        <v>45163</v>
      </c>
      <c r="K124" s="242">
        <v>44852</v>
      </c>
      <c r="L124" s="91" t="s">
        <v>201</v>
      </c>
      <c r="M124" s="192">
        <v>0</v>
      </c>
      <c r="N124" s="192" t="s">
        <v>409</v>
      </c>
      <c r="O124" s="192">
        <v>0</v>
      </c>
      <c r="P124" s="192">
        <v>0</v>
      </c>
      <c r="Q124" s="192">
        <v>0</v>
      </c>
      <c r="R124" s="192" t="s">
        <v>409</v>
      </c>
      <c r="S124" s="192">
        <v>1</v>
      </c>
      <c r="T124" s="192" t="s">
        <v>409</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2.1666666666666599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0</v>
      </c>
      <c r="J125" s="242">
        <v>45188</v>
      </c>
      <c r="K125" s="242">
        <v>45016</v>
      </c>
      <c r="L125" s="91" t="s">
        <v>203</v>
      </c>
      <c r="M125" s="192">
        <v>2.1666666666666599</v>
      </c>
      <c r="N125" s="192" t="s">
        <v>409</v>
      </c>
      <c r="O125" s="192">
        <v>0</v>
      </c>
      <c r="P125" s="192">
        <v>0</v>
      </c>
      <c r="Q125" s="192">
        <v>0</v>
      </c>
      <c r="R125" s="192" t="s">
        <v>409</v>
      </c>
      <c r="S125" s="192">
        <v>2.2999999999999998</v>
      </c>
      <c r="T125" s="192" t="s">
        <v>409</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t="s">
        <v>409</v>
      </c>
      <c r="K126" s="242">
        <v>45218</v>
      </c>
      <c r="L126" s="91" t="s">
        <v>707</v>
      </c>
      <c r="M126" s="192" t="s">
        <v>409</v>
      </c>
      <c r="N126" s="192" t="s">
        <v>409</v>
      </c>
      <c r="O126" s="192" t="s">
        <v>409</v>
      </c>
      <c r="P126" s="192">
        <v>0</v>
      </c>
      <c r="Q126" s="192">
        <v>0</v>
      </c>
      <c r="R126" s="192" t="s">
        <v>409</v>
      </c>
      <c r="S126" s="192" t="s">
        <v>409</v>
      </c>
      <c r="T126" s="192" t="s">
        <v>409</v>
      </c>
      <c r="U126" s="192" t="s">
        <v>409</v>
      </c>
      <c r="V126" s="192" t="s">
        <v>409</v>
      </c>
      <c r="W126" s="192">
        <v>0</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0</v>
      </c>
      <c r="J127" s="242" t="s">
        <v>409</v>
      </c>
      <c r="K127" s="242">
        <v>45294</v>
      </c>
      <c r="L127" s="91" t="s">
        <v>708</v>
      </c>
      <c r="M127" s="192" t="s">
        <v>409</v>
      </c>
      <c r="N127" s="192" t="s">
        <v>409</v>
      </c>
      <c r="O127" s="192" t="s">
        <v>409</v>
      </c>
      <c r="P127" s="192">
        <v>0</v>
      </c>
      <c r="Q127" s="192">
        <v>0</v>
      </c>
      <c r="R127" s="192" t="s">
        <v>409</v>
      </c>
      <c r="S127" s="192" t="s">
        <v>409</v>
      </c>
      <c r="T127" s="192" t="s">
        <v>409</v>
      </c>
      <c r="U127" s="192" t="s">
        <v>409</v>
      </c>
      <c r="V127" s="192" t="s">
        <v>409</v>
      </c>
      <c r="W127" s="192">
        <v>0</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5.5</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0</v>
      </c>
      <c r="J128" s="242">
        <v>45188</v>
      </c>
      <c r="K128" s="242">
        <v>45259</v>
      </c>
      <c r="L128" s="91" t="s">
        <v>205</v>
      </c>
      <c r="M128" s="192">
        <v>5.5</v>
      </c>
      <c r="N128" s="192" t="s">
        <v>409</v>
      </c>
      <c r="O128" s="192">
        <v>0</v>
      </c>
      <c r="P128" s="192">
        <v>0</v>
      </c>
      <c r="Q128" s="192">
        <v>0</v>
      </c>
      <c r="R128" s="192" t="s">
        <v>409</v>
      </c>
      <c r="S128" s="192">
        <v>4.3</v>
      </c>
      <c r="T128" s="192" t="s">
        <v>409</v>
      </c>
      <c r="U128" s="192">
        <v>0</v>
      </c>
      <c r="V128" s="192" t="s">
        <v>409</v>
      </c>
      <c r="W128" s="192">
        <v>0</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44887</v>
      </c>
      <c r="L129" s="91" t="s">
        <v>709</v>
      </c>
      <c r="M129" s="192" t="s">
        <v>409</v>
      </c>
      <c r="N129" s="192" t="s">
        <v>409</v>
      </c>
      <c r="O129" s="192" t="s">
        <v>409</v>
      </c>
      <c r="P129" s="192">
        <v>0</v>
      </c>
      <c r="Q129" s="192">
        <v>0</v>
      </c>
      <c r="R129" s="192" t="s">
        <v>409</v>
      </c>
      <c r="S129" s="192" t="s">
        <v>409</v>
      </c>
      <c r="T129" s="192" t="s">
        <v>409</v>
      </c>
      <c r="U129" s="192" t="s">
        <v>409</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3.6666666666666599</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45188</v>
      </c>
      <c r="K130" s="242">
        <v>45188</v>
      </c>
      <c r="L130" s="91" t="s">
        <v>206</v>
      </c>
      <c r="M130" s="192">
        <v>3.6666666666666599</v>
      </c>
      <c r="N130" s="192" t="s">
        <v>409</v>
      </c>
      <c r="O130" s="192">
        <v>0</v>
      </c>
      <c r="P130" s="192">
        <v>0</v>
      </c>
      <c r="Q130" s="192">
        <v>0</v>
      </c>
      <c r="R130" s="192" t="s">
        <v>409</v>
      </c>
      <c r="S130" s="192">
        <v>3.2</v>
      </c>
      <c r="T130" s="192" t="s">
        <v>409</v>
      </c>
      <c r="U130" s="192">
        <v>0</v>
      </c>
      <c r="V130" s="192" t="s">
        <v>409</v>
      </c>
      <c r="W130" s="192">
        <v>0</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7.6666666666666599</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0</v>
      </c>
      <c r="J131" s="242">
        <v>45188</v>
      </c>
      <c r="K131" s="242">
        <v>45294</v>
      </c>
      <c r="L131" s="91" t="s">
        <v>208</v>
      </c>
      <c r="M131" s="192">
        <v>7.6666666666666599</v>
      </c>
      <c r="N131" s="192">
        <v>0</v>
      </c>
      <c r="O131" s="192">
        <v>0</v>
      </c>
      <c r="P131" s="192">
        <v>0</v>
      </c>
      <c r="Q131" s="192">
        <v>0</v>
      </c>
      <c r="R131" s="192" t="s">
        <v>409</v>
      </c>
      <c r="S131" s="192">
        <v>5.6</v>
      </c>
      <c r="T131" s="192" t="s">
        <v>964</v>
      </c>
      <c r="U131" s="192">
        <v>0</v>
      </c>
      <c r="V131" s="192" t="s">
        <v>409</v>
      </c>
      <c r="W131" s="192">
        <v>0.16</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2.9999999999999898</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45188</v>
      </c>
      <c r="K132" s="242">
        <v>45259</v>
      </c>
      <c r="L132" s="91" t="s">
        <v>210</v>
      </c>
      <c r="M132" s="192">
        <v>2.9999999999999898</v>
      </c>
      <c r="N132" s="192" t="s">
        <v>409</v>
      </c>
      <c r="O132" s="192">
        <v>0</v>
      </c>
      <c r="P132" s="192">
        <v>0</v>
      </c>
      <c r="Q132" s="192">
        <v>0</v>
      </c>
      <c r="R132" s="192" t="s">
        <v>409</v>
      </c>
      <c r="S132" s="192">
        <v>2.8</v>
      </c>
      <c r="T132" s="192" t="s">
        <v>409</v>
      </c>
      <c r="U132" s="192">
        <v>0</v>
      </c>
      <c r="V132" s="192" t="s">
        <v>409</v>
      </c>
      <c r="W132" s="192">
        <v>0.4</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9.5742710775633775</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9.1666666666666607</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10</v>
      </c>
      <c r="J133" s="242">
        <v>45188</v>
      </c>
      <c r="K133" s="242">
        <v>45294</v>
      </c>
      <c r="L133" s="91" t="s">
        <v>212</v>
      </c>
      <c r="M133" s="192">
        <v>9.1666666666666607</v>
      </c>
      <c r="N133" s="192">
        <v>10</v>
      </c>
      <c r="O133" s="192">
        <v>0</v>
      </c>
      <c r="P133" s="192">
        <v>0</v>
      </c>
      <c r="Q133" s="192">
        <v>0</v>
      </c>
      <c r="R133" s="192" t="s">
        <v>409</v>
      </c>
      <c r="S133" s="192">
        <v>6.5</v>
      </c>
      <c r="T133" s="192" t="s">
        <v>932</v>
      </c>
      <c r="U133" s="192">
        <v>0</v>
      </c>
      <c r="V133" s="192" t="s">
        <v>409</v>
      </c>
      <c r="W133" s="192">
        <v>0.134751773049645</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7.5277265270908051</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5.6666666666666599</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10</v>
      </c>
      <c r="J134" s="242">
        <v>45188</v>
      </c>
      <c r="K134" s="242">
        <v>45294</v>
      </c>
      <c r="L134" s="91" t="s">
        <v>214</v>
      </c>
      <c r="M134" s="192">
        <v>5.6666666666666599</v>
      </c>
      <c r="N134" s="192" t="s">
        <v>409</v>
      </c>
      <c r="O134" s="192">
        <v>0</v>
      </c>
      <c r="P134" s="192">
        <v>0</v>
      </c>
      <c r="Q134" s="192">
        <v>10</v>
      </c>
      <c r="R134" s="192" t="s">
        <v>409</v>
      </c>
      <c r="S134" s="192">
        <v>4.4000000000000004</v>
      </c>
      <c r="T134" s="192" t="s">
        <v>409</v>
      </c>
      <c r="U134" s="192">
        <v>0</v>
      </c>
      <c r="V134" s="192" t="s">
        <v>409</v>
      </c>
      <c r="W134" s="192">
        <v>1</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3.3333333333333299</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45188</v>
      </c>
      <c r="K135" s="242">
        <v>44831</v>
      </c>
      <c r="L135" s="91" t="s">
        <v>216</v>
      </c>
      <c r="M135" s="192">
        <v>3.3333333333333299</v>
      </c>
      <c r="N135" s="192" t="s">
        <v>409</v>
      </c>
      <c r="O135" s="192">
        <v>0</v>
      </c>
      <c r="P135" s="192">
        <v>0</v>
      </c>
      <c r="Q135" s="192">
        <v>0</v>
      </c>
      <c r="R135" s="192" t="s">
        <v>409</v>
      </c>
      <c r="S135" s="192">
        <v>3</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4.6666666666666599</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0</v>
      </c>
      <c r="J136" s="242">
        <v>45188</v>
      </c>
      <c r="K136" s="242">
        <v>45259</v>
      </c>
      <c r="L136" s="91" t="s">
        <v>218</v>
      </c>
      <c r="M136" s="192">
        <v>4.6666666666666599</v>
      </c>
      <c r="N136" s="192" t="s">
        <v>409</v>
      </c>
      <c r="O136" s="192">
        <v>0</v>
      </c>
      <c r="P136" s="192">
        <v>0</v>
      </c>
      <c r="Q136" s="192">
        <v>0</v>
      </c>
      <c r="R136" s="192" t="s">
        <v>409</v>
      </c>
      <c r="S136" s="192">
        <v>3.8</v>
      </c>
      <c r="T136" s="192" t="s">
        <v>409</v>
      </c>
      <c r="U136" s="192">
        <v>0</v>
      </c>
      <c r="V136" s="192" t="s">
        <v>409</v>
      </c>
      <c r="W136" s="192">
        <v>0</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1.1666666666666601</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0</v>
      </c>
      <c r="J137" s="242">
        <v>45188</v>
      </c>
      <c r="K137" s="242">
        <v>45294</v>
      </c>
      <c r="L137" s="91" t="s">
        <v>220</v>
      </c>
      <c r="M137" s="192">
        <v>1.1666666666666601</v>
      </c>
      <c r="N137" s="192" t="s">
        <v>409</v>
      </c>
      <c r="O137" s="192">
        <v>0</v>
      </c>
      <c r="P137" s="192">
        <v>0</v>
      </c>
      <c r="Q137" s="192">
        <v>0</v>
      </c>
      <c r="R137" s="192" t="s">
        <v>409</v>
      </c>
      <c r="S137" s="192">
        <v>1.7</v>
      </c>
      <c r="T137" s="192" t="s">
        <v>409</v>
      </c>
      <c r="U137" s="192">
        <v>0</v>
      </c>
      <c r="V137" s="192" t="s">
        <v>409</v>
      </c>
      <c r="W137" s="192">
        <v>0</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0</v>
      </c>
      <c r="J138" s="242">
        <v>45188</v>
      </c>
      <c r="K138" s="242">
        <v>45294</v>
      </c>
      <c r="L138" s="91" t="s">
        <v>222</v>
      </c>
      <c r="M138" s="192">
        <v>10</v>
      </c>
      <c r="N138" s="192">
        <v>0</v>
      </c>
      <c r="O138" s="192">
        <v>0</v>
      </c>
      <c r="P138" s="192">
        <v>0</v>
      </c>
      <c r="Q138" s="192">
        <v>0</v>
      </c>
      <c r="R138" s="192" t="s">
        <v>409</v>
      </c>
      <c r="S138" s="192">
        <v>7.2</v>
      </c>
      <c r="T138" s="192" t="s">
        <v>933</v>
      </c>
      <c r="U138" s="192">
        <v>0</v>
      </c>
      <c r="V138" s="192" t="s">
        <v>409</v>
      </c>
      <c r="W138" s="192">
        <v>0</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3.5</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45188</v>
      </c>
      <c r="K139" s="242">
        <v>44762</v>
      </c>
      <c r="L139" s="91" t="s">
        <v>224</v>
      </c>
      <c r="M139" s="192">
        <v>3.5</v>
      </c>
      <c r="N139" s="192" t="s">
        <v>409</v>
      </c>
      <c r="O139" s="192">
        <v>0</v>
      </c>
      <c r="P139" s="192">
        <v>0</v>
      </c>
      <c r="Q139" s="192">
        <v>0</v>
      </c>
      <c r="R139" s="192" t="s">
        <v>409</v>
      </c>
      <c r="S139" s="192">
        <v>3.1</v>
      </c>
      <c r="T139" s="192" t="s">
        <v>409</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3.3333333333333299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0</v>
      </c>
      <c r="J140" s="242">
        <v>45188</v>
      </c>
      <c r="K140" s="242">
        <v>45014</v>
      </c>
      <c r="L140" s="91" t="s">
        <v>226</v>
      </c>
      <c r="M140" s="192">
        <v>3.3333333333333299</v>
      </c>
      <c r="N140" s="192" t="s">
        <v>409</v>
      </c>
      <c r="O140" s="192">
        <v>0</v>
      </c>
      <c r="P140" s="192">
        <v>0</v>
      </c>
      <c r="Q140" s="192">
        <v>0</v>
      </c>
      <c r="R140" s="192" t="s">
        <v>409</v>
      </c>
      <c r="S140" s="192">
        <v>3</v>
      </c>
      <c r="T140" s="192" t="s">
        <v>409</v>
      </c>
      <c r="U140" s="192">
        <v>0</v>
      </c>
      <c r="V140" s="192" t="s">
        <v>409</v>
      </c>
      <c r="W140" s="192">
        <v>0</v>
      </c>
      <c r="X140" s="192" t="s">
        <v>409</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0</v>
      </c>
      <c r="J141" s="242" t="s">
        <v>409</v>
      </c>
      <c r="K141" s="242">
        <v>45218</v>
      </c>
      <c r="L141" s="91" t="s">
        <v>710</v>
      </c>
      <c r="M141" s="192" t="s">
        <v>409</v>
      </c>
      <c r="N141" s="192">
        <v>0</v>
      </c>
      <c r="O141" s="192" t="s">
        <v>409</v>
      </c>
      <c r="P141" s="192">
        <v>0</v>
      </c>
      <c r="Q141" s="192">
        <v>0</v>
      </c>
      <c r="R141" s="192" t="s">
        <v>409</v>
      </c>
      <c r="S141" s="192" t="s">
        <v>409</v>
      </c>
      <c r="T141" s="192" t="s">
        <v>868</v>
      </c>
      <c r="U141" s="192" t="s">
        <v>409</v>
      </c>
      <c r="V141" s="192" t="s">
        <v>409</v>
      </c>
      <c r="W141" s="192">
        <v>0</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8.1649658092772555</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6.6666666666666599</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10</v>
      </c>
      <c r="J142" s="242">
        <v>45188</v>
      </c>
      <c r="K142" s="242">
        <v>45294</v>
      </c>
      <c r="L142" s="91" t="s">
        <v>228</v>
      </c>
      <c r="M142" s="192">
        <v>6.6666666666666599</v>
      </c>
      <c r="N142" s="192" t="s">
        <v>409</v>
      </c>
      <c r="O142" s="192">
        <v>0</v>
      </c>
      <c r="P142" s="192">
        <v>10</v>
      </c>
      <c r="Q142" s="192">
        <v>0</v>
      </c>
      <c r="R142" s="192" t="s">
        <v>409</v>
      </c>
      <c r="S142" s="192">
        <v>5</v>
      </c>
      <c r="T142" s="192" t="s">
        <v>409</v>
      </c>
      <c r="U142" s="192">
        <v>0</v>
      </c>
      <c r="V142" s="192" t="s">
        <v>934</v>
      </c>
      <c r="W142" s="192">
        <v>0.11224489795918299</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5</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45188</v>
      </c>
      <c r="K143" s="242">
        <v>45259</v>
      </c>
      <c r="L143" s="91" t="s">
        <v>230</v>
      </c>
      <c r="M143" s="192">
        <v>5</v>
      </c>
      <c r="N143" s="192" t="s">
        <v>409</v>
      </c>
      <c r="O143" s="192">
        <v>0</v>
      </c>
      <c r="P143" s="192">
        <v>0</v>
      </c>
      <c r="Q143" s="192">
        <v>0</v>
      </c>
      <c r="R143" s="192" t="s">
        <v>409</v>
      </c>
      <c r="S143" s="192">
        <v>4</v>
      </c>
      <c r="T143" s="192" t="s">
        <v>409</v>
      </c>
      <c r="U143" s="192">
        <v>0</v>
      </c>
      <c r="V143" s="192" t="s">
        <v>409</v>
      </c>
      <c r="W143" s="192">
        <v>0</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3.3333333333333299</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0</v>
      </c>
      <c r="J144" s="242">
        <v>45188</v>
      </c>
      <c r="K144" s="242">
        <v>45294</v>
      </c>
      <c r="L144" s="91" t="s">
        <v>232</v>
      </c>
      <c r="M144" s="192">
        <v>3.3333333333333299</v>
      </c>
      <c r="N144" s="192" t="s">
        <v>409</v>
      </c>
      <c r="O144" s="192">
        <v>0</v>
      </c>
      <c r="P144" s="192">
        <v>0</v>
      </c>
      <c r="Q144" s="192">
        <v>0</v>
      </c>
      <c r="R144" s="192" t="s">
        <v>409</v>
      </c>
      <c r="S144" s="192">
        <v>3</v>
      </c>
      <c r="T144" s="192" t="s">
        <v>409</v>
      </c>
      <c r="U144" s="192">
        <v>0</v>
      </c>
      <c r="V144" s="192" t="s">
        <v>409</v>
      </c>
      <c r="W144" s="192">
        <v>0.25</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6.9522178715380676</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4.8333333333333304</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10</v>
      </c>
      <c r="J145" s="242">
        <v>45188</v>
      </c>
      <c r="K145" s="242">
        <v>45294</v>
      </c>
      <c r="L145" s="91" t="s">
        <v>234</v>
      </c>
      <c r="M145" s="192">
        <v>4.8333333333333304</v>
      </c>
      <c r="N145" s="192" t="s">
        <v>409</v>
      </c>
      <c r="O145" s="192">
        <v>0</v>
      </c>
      <c r="P145" s="192">
        <v>10</v>
      </c>
      <c r="Q145" s="192">
        <v>0</v>
      </c>
      <c r="R145" s="192" t="s">
        <v>409</v>
      </c>
      <c r="S145" s="192">
        <v>3.9</v>
      </c>
      <c r="T145" s="192" t="s">
        <v>409</v>
      </c>
      <c r="U145" s="192">
        <v>0</v>
      </c>
      <c r="V145" s="192" t="s">
        <v>935</v>
      </c>
      <c r="W145" s="192">
        <v>0</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5.8333333333333304</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0</v>
      </c>
      <c r="J146" s="242">
        <v>45188</v>
      </c>
      <c r="K146" s="242">
        <v>45294</v>
      </c>
      <c r="L146" s="91" t="s">
        <v>236</v>
      </c>
      <c r="M146" s="192">
        <v>5.8333333333333304</v>
      </c>
      <c r="N146" s="192">
        <v>0</v>
      </c>
      <c r="O146" s="192">
        <v>0</v>
      </c>
      <c r="P146" s="192">
        <v>0</v>
      </c>
      <c r="Q146" s="192">
        <v>0</v>
      </c>
      <c r="R146" s="192" t="s">
        <v>409</v>
      </c>
      <c r="S146" s="192">
        <v>4.5</v>
      </c>
      <c r="T146" s="192" t="s">
        <v>936</v>
      </c>
      <c r="U146" s="192">
        <v>0</v>
      </c>
      <c r="V146" s="192" t="s">
        <v>409</v>
      </c>
      <c r="W146" s="192">
        <v>0</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7.1879528842826037</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5.1666666666666599</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10</v>
      </c>
      <c r="J147" s="242">
        <v>45188</v>
      </c>
      <c r="K147" s="242">
        <v>45294</v>
      </c>
      <c r="L147" s="91" t="s">
        <v>238</v>
      </c>
      <c r="M147" s="192">
        <v>5.1666666666666599</v>
      </c>
      <c r="N147" s="192">
        <v>0</v>
      </c>
      <c r="O147" s="192">
        <v>0</v>
      </c>
      <c r="P147" s="192">
        <v>0</v>
      </c>
      <c r="Q147" s="192">
        <v>10</v>
      </c>
      <c r="R147" s="192" t="s">
        <v>409</v>
      </c>
      <c r="S147" s="192">
        <v>4.0999999999999996</v>
      </c>
      <c r="T147" s="192" t="s">
        <v>937</v>
      </c>
      <c r="U147" s="192">
        <v>0</v>
      </c>
      <c r="V147" s="192" t="s">
        <v>409</v>
      </c>
      <c r="W147" s="192">
        <v>0.82539682539682502</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10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10</v>
      </c>
      <c r="J148" s="242" t="s">
        <v>409</v>
      </c>
      <c r="K148" s="242">
        <v>45188</v>
      </c>
      <c r="L148" s="91" t="s">
        <v>711</v>
      </c>
      <c r="M148" s="192" t="s">
        <v>409</v>
      </c>
      <c r="N148" s="192" t="s">
        <v>409</v>
      </c>
      <c r="O148" s="192" t="s">
        <v>409</v>
      </c>
      <c r="P148" s="192">
        <v>0</v>
      </c>
      <c r="Q148" s="192">
        <v>10</v>
      </c>
      <c r="R148" s="192" t="s">
        <v>409</v>
      </c>
      <c r="S148" s="192" t="s">
        <v>409</v>
      </c>
      <c r="T148" s="192" t="s">
        <v>409</v>
      </c>
      <c r="U148" s="192" t="s">
        <v>409</v>
      </c>
      <c r="V148" s="192" t="s">
        <v>409</v>
      </c>
      <c r="W148" s="192">
        <v>1</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4</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0</v>
      </c>
      <c r="J149" s="242">
        <v>45188</v>
      </c>
      <c r="K149" s="242">
        <v>45218</v>
      </c>
      <c r="L149" s="91" t="s">
        <v>240</v>
      </c>
      <c r="M149" s="192">
        <v>4</v>
      </c>
      <c r="N149" s="192" t="s">
        <v>409</v>
      </c>
      <c r="O149" s="192">
        <v>0</v>
      </c>
      <c r="P149" s="192">
        <v>0</v>
      </c>
      <c r="Q149" s="192">
        <v>0</v>
      </c>
      <c r="R149" s="192" t="s">
        <v>409</v>
      </c>
      <c r="S149" s="192">
        <v>3.4</v>
      </c>
      <c r="T149" s="192" t="s">
        <v>409</v>
      </c>
      <c r="U149" s="192">
        <v>0</v>
      </c>
      <c r="V149" s="192" t="s">
        <v>409</v>
      </c>
      <c r="W149" s="192">
        <v>0</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5.9999999999999902</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45188</v>
      </c>
      <c r="K150" s="242">
        <v>45294</v>
      </c>
      <c r="L150" s="91" t="s">
        <v>242</v>
      </c>
      <c r="M150" s="192">
        <v>5.9999999999999902</v>
      </c>
      <c r="N150" s="192">
        <v>0</v>
      </c>
      <c r="O150" s="192">
        <v>0</v>
      </c>
      <c r="P150" s="192">
        <v>0</v>
      </c>
      <c r="Q150" s="192">
        <v>0</v>
      </c>
      <c r="R150" s="192" t="s">
        <v>409</v>
      </c>
      <c r="S150" s="192">
        <v>4.5999999999999996</v>
      </c>
      <c r="T150" s="192" t="s">
        <v>910</v>
      </c>
      <c r="U150" s="192">
        <v>0</v>
      </c>
      <c r="V150" s="192" t="s">
        <v>409</v>
      </c>
      <c r="W150" s="192">
        <v>0</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8.9442719099991592</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8</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10</v>
      </c>
      <c r="J151" s="242">
        <v>45188</v>
      </c>
      <c r="K151" s="242">
        <v>45294</v>
      </c>
      <c r="L151" s="91" t="s">
        <v>244</v>
      </c>
      <c r="M151" s="192">
        <v>8</v>
      </c>
      <c r="N151" s="192">
        <v>0</v>
      </c>
      <c r="O151" s="192">
        <v>0</v>
      </c>
      <c r="P151" s="192">
        <v>0</v>
      </c>
      <c r="Q151" s="192">
        <v>10</v>
      </c>
      <c r="R151" s="192" t="s">
        <v>409</v>
      </c>
      <c r="S151" s="192">
        <v>5.8</v>
      </c>
      <c r="T151" s="192" t="s">
        <v>874</v>
      </c>
      <c r="U151" s="192">
        <v>0</v>
      </c>
      <c r="V151" s="192" t="s">
        <v>409</v>
      </c>
      <c r="W151" s="192">
        <v>0.75</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6.6666666666666599</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0</v>
      </c>
      <c r="J152" s="242">
        <v>45188</v>
      </c>
      <c r="K152" s="242">
        <v>44852</v>
      </c>
      <c r="L152" s="91" t="s">
        <v>246</v>
      </c>
      <c r="M152" s="192">
        <v>6.6666666666666599</v>
      </c>
      <c r="N152" s="192" t="s">
        <v>409</v>
      </c>
      <c r="O152" s="192">
        <v>0</v>
      </c>
      <c r="P152" s="192">
        <v>0</v>
      </c>
      <c r="Q152" s="192">
        <v>0</v>
      </c>
      <c r="R152" s="192" t="s">
        <v>409</v>
      </c>
      <c r="S152" s="192">
        <v>5</v>
      </c>
      <c r="T152" s="192" t="s">
        <v>409</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2.6666666666666599</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45188</v>
      </c>
      <c r="K153" s="242">
        <v>45001</v>
      </c>
      <c r="L153" s="91" t="s">
        <v>248</v>
      </c>
      <c r="M153" s="192">
        <v>2.6666666666666599</v>
      </c>
      <c r="N153" s="192" t="s">
        <v>409</v>
      </c>
      <c r="O153" s="192">
        <v>0</v>
      </c>
      <c r="P153" s="192">
        <v>0</v>
      </c>
      <c r="Q153" s="192">
        <v>0</v>
      </c>
      <c r="R153" s="192" t="s">
        <v>409</v>
      </c>
      <c r="S153" s="192">
        <v>2.6</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6.8333333333333304</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0</v>
      </c>
      <c r="J154" s="242">
        <v>45188</v>
      </c>
      <c r="K154" s="242">
        <v>45294</v>
      </c>
      <c r="L154" s="91" t="s">
        <v>250</v>
      </c>
      <c r="M154" s="192">
        <v>6.8333333333333304</v>
      </c>
      <c r="N154" s="192" t="s">
        <v>409</v>
      </c>
      <c r="O154" s="192">
        <v>0</v>
      </c>
      <c r="P154" s="192">
        <v>0</v>
      </c>
      <c r="Q154" s="192">
        <v>0</v>
      </c>
      <c r="R154" s="192" t="s">
        <v>409</v>
      </c>
      <c r="S154" s="192">
        <v>5.0999999999999996</v>
      </c>
      <c r="T154" s="192" t="s">
        <v>409</v>
      </c>
      <c r="U154" s="192">
        <v>0</v>
      </c>
      <c r="V154" s="192" t="s">
        <v>409</v>
      </c>
      <c r="W154" s="192">
        <v>0</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3.872983346207417</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1.5</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10</v>
      </c>
      <c r="J155" s="242">
        <v>45188</v>
      </c>
      <c r="K155" s="242">
        <v>45075</v>
      </c>
      <c r="L155" s="91" t="s">
        <v>252</v>
      </c>
      <c r="M155" s="192">
        <v>1.5</v>
      </c>
      <c r="N155" s="192" t="s">
        <v>409</v>
      </c>
      <c r="O155" s="192">
        <v>0</v>
      </c>
      <c r="P155" s="192">
        <v>0</v>
      </c>
      <c r="Q155" s="192">
        <v>10</v>
      </c>
      <c r="R155" s="192" t="s">
        <v>409</v>
      </c>
      <c r="S155" s="192">
        <v>1.9</v>
      </c>
      <c r="T155" s="192" t="s">
        <v>409</v>
      </c>
      <c r="U155" s="192">
        <v>0</v>
      </c>
      <c r="V155" s="192" t="s">
        <v>409</v>
      </c>
      <c r="W155" s="192">
        <v>1</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4.6666666666666599</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45188</v>
      </c>
      <c r="K156" s="242">
        <v>44802</v>
      </c>
      <c r="L156" s="91" t="s">
        <v>254</v>
      </c>
      <c r="M156" s="192">
        <v>4.6666666666666599</v>
      </c>
      <c r="N156" s="192" t="s">
        <v>409</v>
      </c>
      <c r="O156" s="192">
        <v>0</v>
      </c>
      <c r="P156" s="192">
        <v>0</v>
      </c>
      <c r="Q156" s="192">
        <v>0</v>
      </c>
      <c r="R156" s="192" t="s">
        <v>409</v>
      </c>
      <c r="S156" s="192">
        <v>3.8</v>
      </c>
      <c r="T156" s="192" t="s">
        <v>409</v>
      </c>
      <c r="U156" s="192">
        <v>0</v>
      </c>
      <c r="V156" s="192" t="s">
        <v>409</v>
      </c>
      <c r="W156" s="192">
        <v>0</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6.1666666666666599</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45188</v>
      </c>
      <c r="K157" s="242">
        <v>45294</v>
      </c>
      <c r="L157" s="91" t="s">
        <v>256</v>
      </c>
      <c r="M157" s="192">
        <v>6.1666666666666599</v>
      </c>
      <c r="N157" s="192">
        <v>0</v>
      </c>
      <c r="O157" s="192">
        <v>0</v>
      </c>
      <c r="P157" s="192">
        <v>0</v>
      </c>
      <c r="Q157" s="192">
        <v>0</v>
      </c>
      <c r="R157" s="192" t="s">
        <v>409</v>
      </c>
      <c r="S157" s="192">
        <v>4.7</v>
      </c>
      <c r="T157" s="192" t="s">
        <v>910</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0</v>
      </c>
      <c r="J158" s="242">
        <v>45163</v>
      </c>
      <c r="K158" s="242">
        <v>45294</v>
      </c>
      <c r="L158" s="91" t="s">
        <v>258</v>
      </c>
      <c r="M158" s="192">
        <v>10</v>
      </c>
      <c r="N158" s="192">
        <v>0</v>
      </c>
      <c r="O158" s="192">
        <v>0</v>
      </c>
      <c r="P158" s="192">
        <v>0</v>
      </c>
      <c r="Q158" s="192">
        <v>0</v>
      </c>
      <c r="R158" s="192" t="s">
        <v>409</v>
      </c>
      <c r="S158" s="192">
        <v>7.3</v>
      </c>
      <c r="T158" s="192" t="s">
        <v>905</v>
      </c>
      <c r="U158" s="192">
        <v>0</v>
      </c>
      <c r="V158" s="192" t="s">
        <v>409</v>
      </c>
      <c r="W158" s="192">
        <v>0</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6.6666666666666599</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45188</v>
      </c>
      <c r="K159" s="242">
        <v>45294</v>
      </c>
      <c r="L159" s="91" t="s">
        <v>260</v>
      </c>
      <c r="M159" s="192">
        <v>6.6666666666666599</v>
      </c>
      <c r="N159" s="192" t="s">
        <v>409</v>
      </c>
      <c r="O159" s="192">
        <v>0</v>
      </c>
      <c r="P159" s="192">
        <v>0</v>
      </c>
      <c r="Q159" s="192">
        <v>0</v>
      </c>
      <c r="R159" s="192" t="s">
        <v>409</v>
      </c>
      <c r="S159" s="192">
        <v>5</v>
      </c>
      <c r="T159" s="192" t="s">
        <v>409</v>
      </c>
      <c r="U159" s="192">
        <v>0</v>
      </c>
      <c r="V159" s="192" t="s">
        <v>409</v>
      </c>
      <c r="W159" s="192">
        <v>0.23076923076923</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9.4868329805051381</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9</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10</v>
      </c>
      <c r="J160" s="242">
        <v>45188</v>
      </c>
      <c r="K160" s="242">
        <v>45294</v>
      </c>
      <c r="L160" s="91" t="s">
        <v>262</v>
      </c>
      <c r="M160" s="192">
        <v>9</v>
      </c>
      <c r="N160" s="192">
        <v>10</v>
      </c>
      <c r="O160" s="192">
        <v>0</v>
      </c>
      <c r="P160" s="192">
        <v>0</v>
      </c>
      <c r="Q160" s="192">
        <v>0</v>
      </c>
      <c r="R160" s="192" t="s">
        <v>409</v>
      </c>
      <c r="S160" s="192">
        <v>6.4</v>
      </c>
      <c r="T160" s="192" t="s">
        <v>938</v>
      </c>
      <c r="U160" s="192">
        <v>0</v>
      </c>
      <c r="V160" s="192" t="s">
        <v>409</v>
      </c>
      <c r="W160" s="192">
        <v>0.28000000000000003</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10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10</v>
      </c>
      <c r="J161" s="242">
        <v>45188</v>
      </c>
      <c r="K161" s="242">
        <v>45294</v>
      </c>
      <c r="L161" s="91" t="s">
        <v>264</v>
      </c>
      <c r="M161" s="192">
        <v>10</v>
      </c>
      <c r="N161" s="192">
        <v>0</v>
      </c>
      <c r="O161" s="192">
        <v>0</v>
      </c>
      <c r="P161" s="192">
        <v>0</v>
      </c>
      <c r="Q161" s="192">
        <v>10</v>
      </c>
      <c r="R161" s="192" t="s">
        <v>409</v>
      </c>
      <c r="S161" s="192">
        <v>8.1999999999999993</v>
      </c>
      <c r="T161" s="192" t="s">
        <v>939</v>
      </c>
      <c r="U161" s="192">
        <v>0</v>
      </c>
      <c r="V161" s="192" t="s">
        <v>409</v>
      </c>
      <c r="W161" s="192">
        <v>0.86746987951807197</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4.8304589153964761</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2.3333333333333299</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10</v>
      </c>
      <c r="J162" s="242">
        <v>45188</v>
      </c>
      <c r="K162" s="242">
        <v>45294</v>
      </c>
      <c r="L162" s="91" t="s">
        <v>266</v>
      </c>
      <c r="M162" s="192">
        <v>2.3333333333333299</v>
      </c>
      <c r="N162" s="192" t="s">
        <v>409</v>
      </c>
      <c r="O162" s="192">
        <v>0</v>
      </c>
      <c r="P162" s="192">
        <v>0</v>
      </c>
      <c r="Q162" s="192">
        <v>10</v>
      </c>
      <c r="R162" s="192" t="s">
        <v>409</v>
      </c>
      <c r="S162" s="192">
        <v>2.4</v>
      </c>
      <c r="T162" s="192" t="s">
        <v>409</v>
      </c>
      <c r="U162" s="192">
        <v>0</v>
      </c>
      <c r="V162" s="192" t="s">
        <v>409</v>
      </c>
      <c r="W162" s="192">
        <v>0.75</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8.5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45188</v>
      </c>
      <c r="K163" s="242">
        <v>45294</v>
      </c>
      <c r="L163" s="91" t="s">
        <v>268</v>
      </c>
      <c r="M163" s="192">
        <v>8.5</v>
      </c>
      <c r="N163" s="192">
        <v>0</v>
      </c>
      <c r="O163" s="192">
        <v>0</v>
      </c>
      <c r="P163" s="192">
        <v>0</v>
      </c>
      <c r="Q163" s="192">
        <v>0</v>
      </c>
      <c r="R163" s="192" t="s">
        <v>409</v>
      </c>
      <c r="S163" s="192">
        <v>6.1</v>
      </c>
      <c r="T163" s="192" t="s">
        <v>940</v>
      </c>
      <c r="U163" s="192">
        <v>0</v>
      </c>
      <c r="V163" s="192" t="s">
        <v>409</v>
      </c>
      <c r="W163" s="192">
        <v>3.5714285714285698E-2</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2.9999999999999898</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0</v>
      </c>
      <c r="J164" s="242">
        <v>45188</v>
      </c>
      <c r="K164" s="242">
        <v>45294</v>
      </c>
      <c r="L164" s="91" t="s">
        <v>270</v>
      </c>
      <c r="M164" s="192">
        <v>2.9999999999999898</v>
      </c>
      <c r="N164" s="192">
        <v>0</v>
      </c>
      <c r="O164" s="192">
        <v>0</v>
      </c>
      <c r="P164" s="192">
        <v>0</v>
      </c>
      <c r="Q164" s="192">
        <v>0</v>
      </c>
      <c r="R164" s="192" t="s">
        <v>409</v>
      </c>
      <c r="S164" s="192">
        <v>2.8</v>
      </c>
      <c r="T164" s="192" t="s">
        <v>910</v>
      </c>
      <c r="U164" s="192">
        <v>0</v>
      </c>
      <c r="V164" s="192" t="s">
        <v>409</v>
      </c>
      <c r="W164" s="192">
        <v>0</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0</v>
      </c>
      <c r="J165" s="242">
        <v>44887</v>
      </c>
      <c r="K165" s="242">
        <v>45142</v>
      </c>
      <c r="L165" s="91" t="s">
        <v>712</v>
      </c>
      <c r="M165" s="192" t="s">
        <v>409</v>
      </c>
      <c r="N165" s="192" t="s">
        <v>409</v>
      </c>
      <c r="O165" s="192" t="s">
        <v>409</v>
      </c>
      <c r="P165" s="192">
        <v>0</v>
      </c>
      <c r="Q165" s="192">
        <v>0</v>
      </c>
      <c r="R165" s="192" t="s">
        <v>409</v>
      </c>
      <c r="S165" s="192" t="s">
        <v>409</v>
      </c>
      <c r="T165" s="192" t="s">
        <v>409</v>
      </c>
      <c r="U165" s="192" t="s">
        <v>409</v>
      </c>
      <c r="V165" s="192" t="s">
        <v>409</v>
      </c>
      <c r="W165" s="192">
        <v>0</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7.6376261582597316</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5.8333333333333304</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10</v>
      </c>
      <c r="J166" s="242">
        <v>45188</v>
      </c>
      <c r="K166" s="242">
        <v>45294</v>
      </c>
      <c r="L166" s="91" t="s">
        <v>271</v>
      </c>
      <c r="M166" s="192">
        <v>5.8333333333333304</v>
      </c>
      <c r="N166" s="192" t="s">
        <v>409</v>
      </c>
      <c r="O166" s="192">
        <v>0</v>
      </c>
      <c r="P166" s="192">
        <v>10</v>
      </c>
      <c r="Q166" s="192">
        <v>0</v>
      </c>
      <c r="R166" s="192" t="s">
        <v>409</v>
      </c>
      <c r="S166" s="192">
        <v>4.5</v>
      </c>
      <c r="T166" s="192" t="s">
        <v>409</v>
      </c>
      <c r="U166" s="192">
        <v>0</v>
      </c>
      <c r="V166" s="192" t="s">
        <v>941</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3.6666666666666599</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0</v>
      </c>
      <c r="J167" s="242">
        <v>45188</v>
      </c>
      <c r="K167" s="242">
        <v>45014</v>
      </c>
      <c r="L167" s="91" t="s">
        <v>273</v>
      </c>
      <c r="M167" s="192">
        <v>3.6666666666666599</v>
      </c>
      <c r="N167" s="192" t="s">
        <v>409</v>
      </c>
      <c r="O167" s="192">
        <v>0</v>
      </c>
      <c r="P167" s="192">
        <v>0</v>
      </c>
      <c r="Q167" s="192">
        <v>0</v>
      </c>
      <c r="R167" s="192" t="s">
        <v>409</v>
      </c>
      <c r="S167" s="192">
        <v>3.2</v>
      </c>
      <c r="T167" s="192" t="s">
        <v>409</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5.1639777949432162</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10</v>
      </c>
      <c r="J168" s="242">
        <v>44753</v>
      </c>
      <c r="K168" s="242">
        <v>45294</v>
      </c>
      <c r="L168" s="91" t="s">
        <v>275</v>
      </c>
      <c r="M168" s="192">
        <v>2.6666666666666599</v>
      </c>
      <c r="N168" s="192">
        <v>10</v>
      </c>
      <c r="O168" s="192">
        <v>0</v>
      </c>
      <c r="P168" s="192">
        <v>0</v>
      </c>
      <c r="Q168" s="192">
        <v>0</v>
      </c>
      <c r="R168" s="192" t="s">
        <v>409</v>
      </c>
      <c r="S168" s="192">
        <v>2.6</v>
      </c>
      <c r="T168" s="192" t="s">
        <v>942</v>
      </c>
      <c r="U168" s="192">
        <v>0</v>
      </c>
      <c r="V168" s="192" t="s">
        <v>409</v>
      </c>
      <c r="W168" s="192">
        <v>0</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1.1666666666666601</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45188</v>
      </c>
      <c r="K169" s="242">
        <v>44887</v>
      </c>
      <c r="L169" s="91" t="s">
        <v>713</v>
      </c>
      <c r="M169" s="192">
        <v>1.1666666666666601</v>
      </c>
      <c r="N169" s="192" t="s">
        <v>409</v>
      </c>
      <c r="O169" s="192" t="s">
        <v>409</v>
      </c>
      <c r="P169" s="192">
        <v>0</v>
      </c>
      <c r="Q169" s="192">
        <v>0</v>
      </c>
      <c r="R169" s="192" t="s">
        <v>409</v>
      </c>
      <c r="S169" s="192">
        <v>1.7</v>
      </c>
      <c r="T169" s="192" t="s">
        <v>409</v>
      </c>
      <c r="U169" s="192" t="s">
        <v>409</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45218</v>
      </c>
      <c r="L170" s="91" t="s">
        <v>714</v>
      </c>
      <c r="M170" s="192" t="s">
        <v>409</v>
      </c>
      <c r="N170" s="192" t="s">
        <v>409</v>
      </c>
      <c r="O170" s="192" t="s">
        <v>409</v>
      </c>
      <c r="P170" s="192">
        <v>0</v>
      </c>
      <c r="Q170" s="192">
        <v>0</v>
      </c>
      <c r="R170" s="192" t="s">
        <v>409</v>
      </c>
      <c r="S170" s="192" t="s">
        <v>409</v>
      </c>
      <c r="T170" s="192" t="s">
        <v>409</v>
      </c>
      <c r="U170" s="192" t="s">
        <v>409</v>
      </c>
      <c r="V170" s="192" t="s">
        <v>409</v>
      </c>
      <c r="W170" s="192">
        <v>0</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1.1666666666666601</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45188</v>
      </c>
      <c r="K171" s="242">
        <v>44753</v>
      </c>
      <c r="L171" s="91" t="s">
        <v>277</v>
      </c>
      <c r="M171" s="192">
        <v>1.1666666666666601</v>
      </c>
      <c r="N171" s="192" t="s">
        <v>409</v>
      </c>
      <c r="O171" s="192">
        <v>0</v>
      </c>
      <c r="P171" s="192">
        <v>0</v>
      </c>
      <c r="Q171" s="192">
        <v>0</v>
      </c>
      <c r="R171" s="192" t="s">
        <v>409</v>
      </c>
      <c r="S171" s="192">
        <v>1.7</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4.1666666666666599</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45188</v>
      </c>
      <c r="K172" s="242">
        <v>45294</v>
      </c>
      <c r="L172" s="91" t="s">
        <v>279</v>
      </c>
      <c r="M172" s="192">
        <v>4.1666666666666599</v>
      </c>
      <c r="N172" s="192">
        <v>0</v>
      </c>
      <c r="O172" s="192">
        <v>0</v>
      </c>
      <c r="P172" s="192">
        <v>0</v>
      </c>
      <c r="Q172" s="192">
        <v>0</v>
      </c>
      <c r="R172" s="192" t="s">
        <v>409</v>
      </c>
      <c r="S172" s="192">
        <v>3.5</v>
      </c>
      <c r="T172" s="192" t="s">
        <v>910</v>
      </c>
      <c r="U172" s="192">
        <v>0</v>
      </c>
      <c r="V172" s="192" t="s">
        <v>409</v>
      </c>
      <c r="W172" s="192">
        <v>0</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6.8333333333333304</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0</v>
      </c>
      <c r="J173" s="242">
        <v>45188</v>
      </c>
      <c r="K173" s="242">
        <v>45294</v>
      </c>
      <c r="L173" s="91" t="s">
        <v>281</v>
      </c>
      <c r="M173" s="192">
        <v>6.8333333333333304</v>
      </c>
      <c r="N173" s="192">
        <v>0</v>
      </c>
      <c r="O173" s="192">
        <v>0</v>
      </c>
      <c r="P173" s="192">
        <v>0</v>
      </c>
      <c r="Q173" s="192">
        <v>0</v>
      </c>
      <c r="R173" s="192" t="s">
        <v>409</v>
      </c>
      <c r="S173" s="192">
        <v>5.0999999999999996</v>
      </c>
      <c r="T173" s="192" t="s">
        <v>943</v>
      </c>
      <c r="U173" s="192">
        <v>0</v>
      </c>
      <c r="V173" s="192" t="s">
        <v>409</v>
      </c>
      <c r="W173" s="192">
        <v>0</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2.9999999999999898</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0</v>
      </c>
      <c r="J174" s="242">
        <v>45188</v>
      </c>
      <c r="K174" s="242">
        <v>45259</v>
      </c>
      <c r="L174" s="91" t="s">
        <v>283</v>
      </c>
      <c r="M174" s="192">
        <v>2.9999999999999898</v>
      </c>
      <c r="N174" s="192" t="s">
        <v>409</v>
      </c>
      <c r="O174" s="192">
        <v>0</v>
      </c>
      <c r="P174" s="192">
        <v>0</v>
      </c>
      <c r="Q174" s="192">
        <v>0</v>
      </c>
      <c r="R174" s="192" t="s">
        <v>409</v>
      </c>
      <c r="S174" s="192">
        <v>2.8</v>
      </c>
      <c r="T174" s="192" t="s">
        <v>409</v>
      </c>
      <c r="U174" s="192">
        <v>0</v>
      </c>
      <c r="V174" s="192" t="s">
        <v>409</v>
      </c>
      <c r="W174" s="192">
        <v>0</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4</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0</v>
      </c>
      <c r="J175" s="242">
        <v>45188</v>
      </c>
      <c r="K175" s="242">
        <v>45259</v>
      </c>
      <c r="L175" s="91" t="s">
        <v>285</v>
      </c>
      <c r="M175" s="192">
        <v>4</v>
      </c>
      <c r="N175" s="192" t="s">
        <v>409</v>
      </c>
      <c r="O175" s="192">
        <v>0</v>
      </c>
      <c r="P175" s="192">
        <v>0</v>
      </c>
      <c r="Q175" s="192">
        <v>0</v>
      </c>
      <c r="R175" s="192" t="s">
        <v>409</v>
      </c>
      <c r="S175" s="192">
        <v>3.4</v>
      </c>
      <c r="T175" s="192" t="s">
        <v>409</v>
      </c>
      <c r="U175" s="192">
        <v>0</v>
      </c>
      <c r="V175" s="192" t="s">
        <v>409</v>
      </c>
      <c r="W175" s="192">
        <v>0</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6.8313005106397275</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4.6666666666666599</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10</v>
      </c>
      <c r="J176" s="242">
        <v>45188</v>
      </c>
      <c r="K176" s="242">
        <v>45259</v>
      </c>
      <c r="L176" s="91" t="s">
        <v>287</v>
      </c>
      <c r="M176" s="192">
        <v>4.6666666666666599</v>
      </c>
      <c r="N176" s="192" t="s">
        <v>409</v>
      </c>
      <c r="O176" s="192">
        <v>0</v>
      </c>
      <c r="P176" s="192">
        <v>10</v>
      </c>
      <c r="Q176" s="192">
        <v>0</v>
      </c>
      <c r="R176" s="192" t="s">
        <v>409</v>
      </c>
      <c r="S176" s="192">
        <v>3.8</v>
      </c>
      <c r="T176" s="192" t="s">
        <v>409</v>
      </c>
      <c r="U176" s="192">
        <v>0</v>
      </c>
      <c r="V176" s="192" t="s">
        <v>882</v>
      </c>
      <c r="W176" s="192">
        <v>0.15053763440860199</v>
      </c>
      <c r="X176" s="192" t="s">
        <v>409</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5.1666666666666599</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45188</v>
      </c>
      <c r="K177" s="242">
        <v>45154</v>
      </c>
      <c r="L177" s="91" t="s">
        <v>289</v>
      </c>
      <c r="M177" s="192">
        <v>5.1666666666666599</v>
      </c>
      <c r="N177" s="192" t="s">
        <v>409</v>
      </c>
      <c r="O177" s="192">
        <v>0</v>
      </c>
      <c r="P177" s="192">
        <v>0</v>
      </c>
      <c r="Q177" s="192">
        <v>0</v>
      </c>
      <c r="R177" s="192" t="s">
        <v>409</v>
      </c>
      <c r="S177" s="192">
        <v>4.0999999999999996</v>
      </c>
      <c r="T177" s="192" t="s">
        <v>409</v>
      </c>
      <c r="U177" s="192">
        <v>0</v>
      </c>
      <c r="V177" s="192" t="s">
        <v>409</v>
      </c>
      <c r="W177" s="192">
        <v>0</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0.16666666666666599</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0</v>
      </c>
      <c r="J178" s="242">
        <v>45188</v>
      </c>
      <c r="K178" s="242">
        <v>45294</v>
      </c>
      <c r="L178" s="91" t="s">
        <v>291</v>
      </c>
      <c r="M178" s="192">
        <v>0.16666666666666599</v>
      </c>
      <c r="N178" s="192" t="s">
        <v>409</v>
      </c>
      <c r="O178" s="192">
        <v>0</v>
      </c>
      <c r="P178" s="192">
        <v>0</v>
      </c>
      <c r="Q178" s="192">
        <v>0</v>
      </c>
      <c r="R178" s="192" t="s">
        <v>409</v>
      </c>
      <c r="S178" s="192">
        <v>1.1000000000000001</v>
      </c>
      <c r="T178" s="192" t="s">
        <v>409</v>
      </c>
      <c r="U178" s="192">
        <v>0</v>
      </c>
      <c r="V178" s="192" t="s">
        <v>409</v>
      </c>
      <c r="W178" s="192">
        <v>0</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7.3333333333333304</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0</v>
      </c>
      <c r="J179" s="242">
        <v>45188</v>
      </c>
      <c r="K179" s="242">
        <v>45294</v>
      </c>
      <c r="L179" s="91" t="s">
        <v>293</v>
      </c>
      <c r="M179" s="192">
        <v>7.3333333333333304</v>
      </c>
      <c r="N179" s="192">
        <v>0</v>
      </c>
      <c r="O179" s="192">
        <v>0</v>
      </c>
      <c r="P179" s="192">
        <v>0</v>
      </c>
      <c r="Q179" s="192">
        <v>0</v>
      </c>
      <c r="R179" s="192" t="s">
        <v>409</v>
      </c>
      <c r="S179" s="192">
        <v>5.4</v>
      </c>
      <c r="T179" s="192" t="s">
        <v>944</v>
      </c>
      <c r="U179" s="192">
        <v>0</v>
      </c>
      <c r="V179" s="192" t="s">
        <v>409</v>
      </c>
      <c r="W179" s="192">
        <v>0</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4.5</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45188</v>
      </c>
      <c r="K180" s="242">
        <v>45294</v>
      </c>
      <c r="L180" s="91" t="s">
        <v>295</v>
      </c>
      <c r="M180" s="192">
        <v>4.5</v>
      </c>
      <c r="N180" s="192" t="s">
        <v>409</v>
      </c>
      <c r="O180" s="192">
        <v>0</v>
      </c>
      <c r="P180" s="192">
        <v>0</v>
      </c>
      <c r="Q180" s="192">
        <v>0</v>
      </c>
      <c r="R180" s="192" t="s">
        <v>409</v>
      </c>
      <c r="S180" s="192">
        <v>3.7</v>
      </c>
      <c r="T180" s="192" t="s">
        <v>409</v>
      </c>
      <c r="U180" s="192">
        <v>0</v>
      </c>
      <c r="V180" s="192" t="s">
        <v>409</v>
      </c>
      <c r="W180" s="192">
        <v>0.14285714285714199</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8.7559503577091284</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7.6666666666666599</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10</v>
      </c>
      <c r="J181" s="242">
        <v>45188</v>
      </c>
      <c r="K181" s="242">
        <v>45294</v>
      </c>
      <c r="L181" s="91" t="s">
        <v>297</v>
      </c>
      <c r="M181" s="192">
        <v>7.6666666666666599</v>
      </c>
      <c r="N181" s="192" t="s">
        <v>409</v>
      </c>
      <c r="O181" s="192">
        <v>0</v>
      </c>
      <c r="P181" s="192">
        <v>10</v>
      </c>
      <c r="Q181" s="192">
        <v>0</v>
      </c>
      <c r="R181" s="192" t="s">
        <v>409</v>
      </c>
      <c r="S181" s="192">
        <v>5.6</v>
      </c>
      <c r="T181" s="192" t="s">
        <v>409</v>
      </c>
      <c r="U181" s="192">
        <v>0</v>
      </c>
      <c r="V181" s="192" t="s">
        <v>945</v>
      </c>
      <c r="W181" s="192">
        <v>0.4</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44887</v>
      </c>
      <c r="L182" s="91" t="s">
        <v>715</v>
      </c>
      <c r="M182" s="192" t="s">
        <v>409</v>
      </c>
      <c r="N182" s="192" t="s">
        <v>409</v>
      </c>
      <c r="O182" s="192" t="s">
        <v>409</v>
      </c>
      <c r="P182" s="192">
        <v>0</v>
      </c>
      <c r="Q182" s="192">
        <v>0</v>
      </c>
      <c r="R182" s="192" t="s">
        <v>409</v>
      </c>
      <c r="S182" s="192" t="s">
        <v>409</v>
      </c>
      <c r="T182" s="192" t="s">
        <v>409</v>
      </c>
      <c r="U182" s="192" t="s">
        <v>409</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9.6609178307929575</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9.3333333333333304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45188</v>
      </c>
      <c r="K183" s="242">
        <v>45099</v>
      </c>
      <c r="L183" s="91" t="s">
        <v>299</v>
      </c>
      <c r="M183" s="192">
        <v>9.3333333333333304</v>
      </c>
      <c r="N183" s="192">
        <v>0</v>
      </c>
      <c r="O183" s="192">
        <v>0</v>
      </c>
      <c r="P183" s="192">
        <v>10</v>
      </c>
      <c r="Q183" s="192">
        <v>0</v>
      </c>
      <c r="R183" s="192" t="s">
        <v>409</v>
      </c>
      <c r="S183" s="192">
        <v>6.6</v>
      </c>
      <c r="T183" s="192" t="s">
        <v>895</v>
      </c>
      <c r="U183" s="192">
        <v>0</v>
      </c>
      <c r="V183" s="192" t="s">
        <v>836</v>
      </c>
      <c r="W183" s="192">
        <v>0.17460317460317401</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3.8333333333333299</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45188</v>
      </c>
      <c r="K184" s="242">
        <v>44753</v>
      </c>
      <c r="L184" s="91" t="s">
        <v>301</v>
      </c>
      <c r="M184" s="192">
        <v>3.8333333333333299</v>
      </c>
      <c r="N184" s="192" t="s">
        <v>409</v>
      </c>
      <c r="O184" s="192">
        <v>0</v>
      </c>
      <c r="P184" s="192">
        <v>0</v>
      </c>
      <c r="Q184" s="192">
        <v>0</v>
      </c>
      <c r="R184" s="192" t="s">
        <v>409</v>
      </c>
      <c r="S184" s="192">
        <v>3.3</v>
      </c>
      <c r="T184" s="192" t="s">
        <v>409</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6.8313005106397275</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4.6666666666666599</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10</v>
      </c>
      <c r="J185" s="242">
        <v>45188</v>
      </c>
      <c r="K185" s="242">
        <v>45294</v>
      </c>
      <c r="L185" s="91" t="s">
        <v>303</v>
      </c>
      <c r="M185" s="192">
        <v>4.6666666666666599</v>
      </c>
      <c r="N185" s="192" t="s">
        <v>409</v>
      </c>
      <c r="O185" s="192">
        <v>0</v>
      </c>
      <c r="P185" s="192">
        <v>10</v>
      </c>
      <c r="Q185" s="192" t="s">
        <v>409</v>
      </c>
      <c r="R185" s="192" t="s">
        <v>409</v>
      </c>
      <c r="S185" s="192">
        <v>3.8</v>
      </c>
      <c r="T185" s="192" t="s">
        <v>409</v>
      </c>
      <c r="U185" s="192">
        <v>0</v>
      </c>
      <c r="V185" s="192" t="s">
        <v>946</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0.66666666666666696</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45188</v>
      </c>
      <c r="K186" s="242">
        <v>45154</v>
      </c>
      <c r="L186" s="91" t="s">
        <v>304</v>
      </c>
      <c r="M186" s="192">
        <v>0.66666666666666696</v>
      </c>
      <c r="N186" s="192" t="s">
        <v>409</v>
      </c>
      <c r="O186" s="192">
        <v>0</v>
      </c>
      <c r="P186" s="192">
        <v>0</v>
      </c>
      <c r="Q186" s="192">
        <v>0</v>
      </c>
      <c r="R186" s="192" t="s">
        <v>409</v>
      </c>
      <c r="S186" s="192">
        <v>1.4</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6.1913918736689002</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3.8333333333333299</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10</v>
      </c>
      <c r="J187" s="242">
        <v>45188</v>
      </c>
      <c r="K187" s="242">
        <v>45294</v>
      </c>
      <c r="L187" s="91" t="s">
        <v>306</v>
      </c>
      <c r="M187" s="192">
        <v>3.8333333333333299</v>
      </c>
      <c r="N187" s="192">
        <v>10</v>
      </c>
      <c r="O187" s="192">
        <v>0</v>
      </c>
      <c r="P187" s="192">
        <v>0</v>
      </c>
      <c r="Q187" s="192">
        <v>10</v>
      </c>
      <c r="R187" s="192" t="s">
        <v>409</v>
      </c>
      <c r="S187" s="192">
        <v>3.3</v>
      </c>
      <c r="T187" s="192" t="s">
        <v>922</v>
      </c>
      <c r="U187" s="192">
        <v>0</v>
      </c>
      <c r="V187" s="192" t="s">
        <v>409</v>
      </c>
      <c r="W187" s="192">
        <v>1</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2.3333333333333299</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45188</v>
      </c>
      <c r="K188" s="242">
        <v>44852</v>
      </c>
      <c r="L188" s="91" t="s">
        <v>307</v>
      </c>
      <c r="M188" s="192">
        <v>2.3333333333333299</v>
      </c>
      <c r="N188" s="192" t="s">
        <v>409</v>
      </c>
      <c r="O188" s="192">
        <v>0</v>
      </c>
      <c r="P188" s="192">
        <v>0</v>
      </c>
      <c r="Q188" s="192">
        <v>0</v>
      </c>
      <c r="R188" s="192" t="s">
        <v>409</v>
      </c>
      <c r="S188" s="192">
        <v>2.4</v>
      </c>
      <c r="T188" s="192" t="s">
        <v>409</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3.6666666666666599</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45188</v>
      </c>
      <c r="K189" s="242">
        <v>45154</v>
      </c>
      <c r="L189" s="91" t="s">
        <v>309</v>
      </c>
      <c r="M189" s="192">
        <v>3.6666666666666599</v>
      </c>
      <c r="N189" s="192" t="s">
        <v>409</v>
      </c>
      <c r="O189" s="192">
        <v>0</v>
      </c>
      <c r="P189" s="192">
        <v>0</v>
      </c>
      <c r="Q189" s="192">
        <v>0</v>
      </c>
      <c r="R189" s="192" t="s">
        <v>409</v>
      </c>
      <c r="S189" s="192">
        <v>3.2</v>
      </c>
      <c r="T189" s="192" t="s">
        <v>409</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2.5</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0</v>
      </c>
      <c r="J190" s="242">
        <v>45188</v>
      </c>
      <c r="K190" s="242">
        <v>45154</v>
      </c>
      <c r="L190" s="91" t="s">
        <v>311</v>
      </c>
      <c r="M190" s="192">
        <v>2.5</v>
      </c>
      <c r="N190" s="192" t="s">
        <v>409</v>
      </c>
      <c r="O190" s="192">
        <v>0</v>
      </c>
      <c r="P190" s="192">
        <v>0</v>
      </c>
      <c r="Q190" s="192">
        <v>0</v>
      </c>
      <c r="R190" s="192" t="s">
        <v>409</v>
      </c>
      <c r="S190" s="192">
        <v>2.5</v>
      </c>
      <c r="T190" s="192" t="s">
        <v>409</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1.3333333333333299</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45188</v>
      </c>
      <c r="K191" s="242">
        <v>45294</v>
      </c>
      <c r="L191" s="91" t="s">
        <v>313</v>
      </c>
      <c r="M191" s="192">
        <v>1.3333333333333299</v>
      </c>
      <c r="N191" s="192" t="s">
        <v>409</v>
      </c>
      <c r="O191" s="192">
        <v>0</v>
      </c>
      <c r="P191" s="192">
        <v>0</v>
      </c>
      <c r="Q191" s="192">
        <v>0</v>
      </c>
      <c r="R191" s="192" t="s">
        <v>409</v>
      </c>
      <c r="S191" s="192">
        <v>1.8</v>
      </c>
      <c r="T191" s="192" t="s">
        <v>409</v>
      </c>
      <c r="U191" s="192">
        <v>0</v>
      </c>
      <c r="V191" s="192" t="s">
        <v>409</v>
      </c>
      <c r="W191" s="192">
        <v>0.25</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t="s">
        <v>409</v>
      </c>
      <c r="L192" s="91" t="s">
        <v>716</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4.4721359549995796</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2</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10</v>
      </c>
      <c r="J193" s="242">
        <v>45188</v>
      </c>
      <c r="K193" s="242">
        <v>45294</v>
      </c>
      <c r="L193" s="91" t="s">
        <v>315</v>
      </c>
      <c r="M193" s="192">
        <v>2</v>
      </c>
      <c r="N193" s="192">
        <v>0</v>
      </c>
      <c r="O193" s="192">
        <v>0</v>
      </c>
      <c r="P193" s="192">
        <v>0</v>
      </c>
      <c r="Q193" s="192">
        <v>10</v>
      </c>
      <c r="R193" s="192" t="s">
        <v>409</v>
      </c>
      <c r="S193" s="192">
        <v>2.2000000000000002</v>
      </c>
      <c r="T193" s="192" t="s">
        <v>896</v>
      </c>
      <c r="U193" s="192">
        <v>0</v>
      </c>
      <c r="V193" s="192" t="s">
        <v>409</v>
      </c>
      <c r="W193" s="192">
        <v>1</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8.266397845091495</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6.8333333333333304</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45188</v>
      </c>
      <c r="K194" s="242">
        <v>45294</v>
      </c>
      <c r="L194" s="91" t="s">
        <v>316</v>
      </c>
      <c r="M194" s="192">
        <v>6.8333333333333304</v>
      </c>
      <c r="N194" s="192" t="s">
        <v>409</v>
      </c>
      <c r="O194" s="192">
        <v>0</v>
      </c>
      <c r="P194" s="192">
        <v>10</v>
      </c>
      <c r="Q194" s="192">
        <v>0</v>
      </c>
      <c r="R194" s="192" t="s">
        <v>409</v>
      </c>
      <c r="S194" s="192">
        <v>5.0999999999999996</v>
      </c>
      <c r="T194" s="192" t="s">
        <v>409</v>
      </c>
      <c r="U194" s="192">
        <v>0</v>
      </c>
      <c r="V194" s="192" t="s">
        <v>947</v>
      </c>
      <c r="W194" s="192">
        <v>0</v>
      </c>
      <c r="X194" s="192" t="s">
        <v>409</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0</v>
      </c>
      <c r="J195" s="242" t="s">
        <v>409</v>
      </c>
      <c r="K195" s="242">
        <v>45016</v>
      </c>
      <c r="L195" s="91" t="s">
        <v>717</v>
      </c>
      <c r="M195" s="192" t="s">
        <v>409</v>
      </c>
      <c r="N195" s="192" t="s">
        <v>409</v>
      </c>
      <c r="O195" s="192" t="s">
        <v>409</v>
      </c>
      <c r="P195" s="192">
        <v>0</v>
      </c>
      <c r="Q195" s="192">
        <v>0</v>
      </c>
      <c r="R195" s="192" t="s">
        <v>409</v>
      </c>
      <c r="S195" s="192" t="s">
        <v>409</v>
      </c>
      <c r="T195" s="192" t="s">
        <v>409</v>
      </c>
      <c r="U195" s="192" t="s">
        <v>409</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4.3333333333333304</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0</v>
      </c>
      <c r="J196" s="242">
        <v>45188</v>
      </c>
      <c r="K196" s="242">
        <v>45259</v>
      </c>
      <c r="L196" s="91" t="s">
        <v>318</v>
      </c>
      <c r="M196" s="192">
        <v>4.3333333333333304</v>
      </c>
      <c r="N196" s="192" t="s">
        <v>409</v>
      </c>
      <c r="O196" s="192">
        <v>0</v>
      </c>
      <c r="P196" s="192">
        <v>0</v>
      </c>
      <c r="Q196" s="192">
        <v>0</v>
      </c>
      <c r="R196" s="192" t="s">
        <v>409</v>
      </c>
      <c r="S196" s="192">
        <v>3.6</v>
      </c>
      <c r="T196" s="192" t="s">
        <v>409</v>
      </c>
      <c r="U196" s="192">
        <v>0</v>
      </c>
      <c r="V196" s="192" t="s">
        <v>409</v>
      </c>
      <c r="W196" s="192">
        <v>0</v>
      </c>
      <c r="X196" s="192" t="s">
        <v>409</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2.3333333333333299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45188</v>
      </c>
      <c r="K197" s="242">
        <v>45218</v>
      </c>
      <c r="L197" s="91" t="s">
        <v>320</v>
      </c>
      <c r="M197" s="192">
        <v>2.3333333333333299</v>
      </c>
      <c r="N197" s="192" t="s">
        <v>409</v>
      </c>
      <c r="O197" s="192">
        <v>0</v>
      </c>
      <c r="P197" s="192">
        <v>0</v>
      </c>
      <c r="Q197" s="192">
        <v>0</v>
      </c>
      <c r="R197" s="192" t="s">
        <v>409</v>
      </c>
      <c r="S197" s="192">
        <v>2.4</v>
      </c>
      <c r="T197" s="192" t="s">
        <v>409</v>
      </c>
      <c r="U197" s="192">
        <v>0</v>
      </c>
      <c r="V197" s="192" t="s">
        <v>409</v>
      </c>
      <c r="W197" s="192">
        <v>0</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0</v>
      </c>
      <c r="J198" s="242">
        <v>45188</v>
      </c>
      <c r="K198" s="242">
        <v>45294</v>
      </c>
      <c r="L198" s="91" t="s">
        <v>322</v>
      </c>
      <c r="M198" s="192">
        <v>8</v>
      </c>
      <c r="N198" s="192">
        <v>0</v>
      </c>
      <c r="O198" s="192">
        <v>0</v>
      </c>
      <c r="P198" s="192">
        <v>0</v>
      </c>
      <c r="Q198" s="192">
        <v>0</v>
      </c>
      <c r="R198" s="192" t="s">
        <v>409</v>
      </c>
      <c r="S198" s="192">
        <v>5.8</v>
      </c>
      <c r="T198" s="192" t="s">
        <v>913</v>
      </c>
      <c r="U198" s="192">
        <v>0</v>
      </c>
      <c r="V198" s="192" t="s">
        <v>409</v>
      </c>
      <c r="W198" s="192">
        <v>0</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6.6666666666666599</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0</v>
      </c>
      <c r="J199" s="242">
        <v>45188</v>
      </c>
      <c r="K199" s="242">
        <v>45294</v>
      </c>
      <c r="L199" s="91" t="s">
        <v>324</v>
      </c>
      <c r="M199" s="192">
        <v>6.6666666666666599</v>
      </c>
      <c r="N199" s="192" t="s">
        <v>409</v>
      </c>
      <c r="O199" s="192">
        <v>0</v>
      </c>
      <c r="P199" s="192">
        <v>0</v>
      </c>
      <c r="Q199" s="192">
        <v>0</v>
      </c>
      <c r="R199" s="192" t="s">
        <v>409</v>
      </c>
      <c r="S199" s="192">
        <v>5</v>
      </c>
      <c r="T199" s="192" t="s">
        <v>409</v>
      </c>
      <c r="U199" s="192">
        <v>0</v>
      </c>
      <c r="V199" s="192" t="s">
        <v>409</v>
      </c>
      <c r="W199" s="192">
        <v>0</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5.1666666666666599</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0</v>
      </c>
      <c r="J200" s="242">
        <v>45188</v>
      </c>
      <c r="K200" s="242">
        <v>45294</v>
      </c>
      <c r="L200" s="91" t="s">
        <v>326</v>
      </c>
      <c r="M200" s="192">
        <v>5.1666666666666599</v>
      </c>
      <c r="N200" s="192">
        <v>0</v>
      </c>
      <c r="O200" s="192">
        <v>0</v>
      </c>
      <c r="P200" s="192">
        <v>0</v>
      </c>
      <c r="Q200" s="192">
        <v>0</v>
      </c>
      <c r="R200" s="192" t="s">
        <v>409</v>
      </c>
      <c r="S200" s="192">
        <v>4.0999999999999996</v>
      </c>
      <c r="T200" s="192" t="s">
        <v>948</v>
      </c>
      <c r="U200" s="192">
        <v>0</v>
      </c>
      <c r="V200" s="192" t="s">
        <v>409</v>
      </c>
      <c r="W200" s="192">
        <v>7.9365079365079305E-2</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6.0553007081949781</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3.6666666666666599</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10</v>
      </c>
      <c r="J201" s="242">
        <v>45188</v>
      </c>
      <c r="K201" s="242">
        <v>45294</v>
      </c>
      <c r="L201" s="91" t="s">
        <v>328</v>
      </c>
      <c r="M201" s="192">
        <v>3.6666666666666599</v>
      </c>
      <c r="N201" s="192" t="s">
        <v>409</v>
      </c>
      <c r="O201" s="192">
        <v>0</v>
      </c>
      <c r="P201" s="192">
        <v>0</v>
      </c>
      <c r="Q201" s="192">
        <v>0</v>
      </c>
      <c r="R201" s="192">
        <v>10</v>
      </c>
      <c r="S201" s="192">
        <v>3.2</v>
      </c>
      <c r="T201" s="192" t="s">
        <v>409</v>
      </c>
      <c r="U201" s="192">
        <v>0</v>
      </c>
      <c r="V201" s="192" t="s">
        <v>409</v>
      </c>
      <c r="W201" s="192">
        <v>0.33333333333333298</v>
      </c>
      <c r="X201" s="192" t="s">
        <v>883</v>
      </c>
      <c r="Y201" s="181" t="str">
        <f>IFERROR(INDEX('Data Dictionary'!$I$8:$I$39,MATCH(Y7,'Data Dictionary'!$K$8:$K$39,0)),"")</f>
        <v/>
      </c>
      <c r="Z201" s="181" t="str">
        <f>IFERROR(INDEX('Data Dictionary'!$I$8:$I$39,MATCH(Z7,'Data Dictionary'!$K$8:$K$39,0)),"")</f>
        <v/>
      </c>
      <c r="AA201" s="80" t="str">
        <f>IFERROR(INDEX('Data Dictionary'!$I$8:$I$34,MATCH(AA7,'Data Dictionary'!$M$8:$M$34,0)),"")</f>
        <v/>
      </c>
      <c r="AB201" s="80" t="str">
        <f>IFERROR(INDEX('Data Dictionary'!$I$8:$I$34,MATCH(AB7,'Data Dictionary'!$M$8:$M$34,0)),"")</f>
        <v/>
      </c>
      <c r="AC201" s="80" t="str">
        <f>IFERROR(INDEX('Data Dictionary'!$I$8:$I$34,MATCH(AC7,'Data Dictionary'!$M$8:$M$34,0)),"")</f>
        <v/>
      </c>
      <c r="AD201" s="80" t="str">
        <f>IFERROR(INDEX('Data Dictionary'!$I$8:$I$34,MATCH(AD7,'Data Dictionary'!$M$8:$M$34,0)),"")</f>
        <v/>
      </c>
      <c r="AE201" s="80" t="str">
        <f>IFERROR(INDEX('Data Dictionary'!$I$8:$I$34,MATCH(AE7,'Data Dictionary'!$M$8:$M$34,0)),"")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4.6666666666666599</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0</v>
      </c>
      <c r="J202" s="242">
        <v>45188</v>
      </c>
      <c r="K202" s="242">
        <v>45294</v>
      </c>
      <c r="L202" s="91" t="s">
        <v>330</v>
      </c>
      <c r="M202" s="192">
        <v>4.6666666666666599</v>
      </c>
      <c r="N202" s="192">
        <v>0</v>
      </c>
      <c r="O202" s="192">
        <v>0</v>
      </c>
      <c r="P202" s="192">
        <v>0</v>
      </c>
      <c r="Q202" s="192">
        <v>0</v>
      </c>
      <c r="R202" s="192" t="s">
        <v>409</v>
      </c>
      <c r="S202" s="192">
        <v>3.8</v>
      </c>
      <c r="T202" s="192" t="s">
        <v>949</v>
      </c>
      <c r="U202" s="192">
        <v>0</v>
      </c>
      <c r="V202" s="192" t="s">
        <v>409</v>
      </c>
      <c r="W202" s="192">
        <v>0.2</v>
      </c>
      <c r="X202" s="192" t="s">
        <v>409</v>
      </c>
      <c r="Y202" s="181" t="str">
        <f>IFERROR(INDEX('Data Dictionary'!$J$8:$J$39,MATCH(Y7,'Data Dictionary'!$K$8:$K$39,0)),"")</f>
        <v/>
      </c>
      <c r="Z202" s="181" t="str">
        <f>IFERROR(INDEX('Data Dictionary'!$J$8:$J$39,MATCH(Z7,'Data Dictionary'!$K$8:$K$39,0)),"")</f>
        <v/>
      </c>
      <c r="AA202" s="80" t="str">
        <f>IFERROR(INDEX('Data Dictionary'!$J$8:$J$34,MATCH(AA7,'Data Dictionary'!$M$8:$M$34,0)),"")</f>
        <v/>
      </c>
      <c r="AB202" s="80" t="str">
        <f>IFERROR(INDEX('Data Dictionary'!$J$8:$J$34,MATCH(AB7,'Data Dictionary'!$M$8:$M$34,0)),"")</f>
        <v/>
      </c>
      <c r="AC202" s="80" t="str">
        <f>IFERROR(INDEX('Data Dictionary'!$J$8:$J$34,MATCH(AC7,'Data Dictionary'!$M$8:$M$34,0)),"")</f>
        <v/>
      </c>
      <c r="AD202" s="80" t="str">
        <f>IFERROR(INDEX('Data Dictionary'!$J$8:$J$34,MATCH(AD7,'Data Dictionary'!$M$8:$M$34,0)),"")</f>
        <v/>
      </c>
      <c r="AE202" s="80" t="str">
        <f>IFERROR(INDEX('Data Dictionary'!$J$8:$J$34,MATCH(AE7,'Data Dictionary'!$M$8:$M$34,0)),"")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6.4549722436790233</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4.1666666666666599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10</v>
      </c>
      <c r="J203" s="242">
        <v>45188</v>
      </c>
      <c r="K203" s="242">
        <v>45294</v>
      </c>
      <c r="L203" s="91" t="s">
        <v>332</v>
      </c>
      <c r="M203" s="192">
        <v>4.1666666666666599</v>
      </c>
      <c r="N203" s="192" t="s">
        <v>409</v>
      </c>
      <c r="O203" s="192">
        <v>0</v>
      </c>
      <c r="P203" s="192">
        <v>0</v>
      </c>
      <c r="Q203" s="192">
        <v>10</v>
      </c>
      <c r="R203" s="192" t="s">
        <v>409</v>
      </c>
      <c r="S203" s="192">
        <v>3.5</v>
      </c>
      <c r="T203" s="192" t="s">
        <v>409</v>
      </c>
      <c r="U203" s="192">
        <v>0</v>
      </c>
      <c r="V203" s="192" t="s">
        <v>409</v>
      </c>
      <c r="W203" s="192">
        <v>1</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5.1666666666666599</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0</v>
      </c>
      <c r="J204" s="242">
        <v>45188</v>
      </c>
      <c r="K204" s="242">
        <v>45294</v>
      </c>
      <c r="L204" s="91" t="s">
        <v>334</v>
      </c>
      <c r="M204" s="192">
        <v>5.1666666666666599</v>
      </c>
      <c r="N204" s="192">
        <v>0</v>
      </c>
      <c r="O204" s="192">
        <v>0</v>
      </c>
      <c r="P204" s="192">
        <v>0</v>
      </c>
      <c r="Q204" s="192">
        <v>0</v>
      </c>
      <c r="R204" s="192" t="s">
        <v>409</v>
      </c>
      <c r="S204" s="192">
        <v>4.0999999999999996</v>
      </c>
      <c r="T204" s="192" t="s">
        <v>948</v>
      </c>
      <c r="U204" s="192">
        <v>0</v>
      </c>
      <c r="V204" s="192" t="s">
        <v>409</v>
      </c>
      <c r="W204" s="192">
        <v>0</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8.4656167328001928</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7.1666666666666599</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45188</v>
      </c>
      <c r="K205" s="242">
        <v>45294</v>
      </c>
      <c r="L205" s="91" t="s">
        <v>335</v>
      </c>
      <c r="M205" s="192">
        <v>7.1666666666666599</v>
      </c>
      <c r="N205" s="192">
        <v>0</v>
      </c>
      <c r="O205" s="192">
        <v>0</v>
      </c>
      <c r="P205" s="192">
        <v>10</v>
      </c>
      <c r="Q205" s="192">
        <v>0</v>
      </c>
      <c r="R205" s="192" t="s">
        <v>409</v>
      </c>
      <c r="S205" s="192">
        <v>5.3</v>
      </c>
      <c r="T205" s="192" t="s">
        <v>950</v>
      </c>
      <c r="U205" s="192">
        <v>0</v>
      </c>
      <c r="V205" s="192" t="s">
        <v>951</v>
      </c>
      <c r="W205" s="192">
        <v>0</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2.3333333333333299</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0</v>
      </c>
      <c r="J206" s="242">
        <v>45188</v>
      </c>
      <c r="K206" s="242">
        <v>45188</v>
      </c>
      <c r="L206" s="91" t="s">
        <v>337</v>
      </c>
      <c r="M206" s="192">
        <v>2.3333333333333299</v>
      </c>
      <c r="N206" s="192" t="s">
        <v>409</v>
      </c>
      <c r="O206" s="192">
        <v>0</v>
      </c>
      <c r="P206" s="192">
        <v>0</v>
      </c>
      <c r="Q206" s="192">
        <v>0</v>
      </c>
      <c r="R206" s="192" t="s">
        <v>409</v>
      </c>
      <c r="S206" s="192">
        <v>2.4</v>
      </c>
      <c r="T206" s="192" t="s">
        <v>409</v>
      </c>
      <c r="U206" s="192">
        <v>0</v>
      </c>
      <c r="V206" s="192" t="s">
        <v>409</v>
      </c>
      <c r="W206" s="192">
        <v>0.6</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0</v>
      </c>
      <c r="J207" s="242">
        <v>44887</v>
      </c>
      <c r="K207" s="242">
        <v>45001</v>
      </c>
      <c r="L207" s="91" t="s">
        <v>718</v>
      </c>
      <c r="M207" s="192" t="s">
        <v>409</v>
      </c>
      <c r="N207" s="192" t="s">
        <v>409</v>
      </c>
      <c r="O207" s="192" t="s">
        <v>409</v>
      </c>
      <c r="P207" s="192">
        <v>0</v>
      </c>
      <c r="Q207" s="192">
        <v>0</v>
      </c>
      <c r="R207" s="192" t="s">
        <v>409</v>
      </c>
      <c r="S207" s="192" t="s">
        <v>409</v>
      </c>
      <c r="T207" s="192" t="s">
        <v>409</v>
      </c>
      <c r="U207" s="192" t="s">
        <v>409</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7.416198487095663</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5.5</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10</v>
      </c>
      <c r="J208" s="242">
        <v>45188</v>
      </c>
      <c r="K208" s="242">
        <v>45294</v>
      </c>
      <c r="L208" s="91" t="s">
        <v>339</v>
      </c>
      <c r="M208" s="192">
        <v>5.5</v>
      </c>
      <c r="N208" s="192" t="s">
        <v>409</v>
      </c>
      <c r="O208" s="192">
        <v>0</v>
      </c>
      <c r="P208" s="192">
        <v>0</v>
      </c>
      <c r="Q208" s="192">
        <v>10</v>
      </c>
      <c r="R208" s="192" t="s">
        <v>409</v>
      </c>
      <c r="S208" s="192">
        <v>4.3</v>
      </c>
      <c r="T208" s="192" t="s">
        <v>409</v>
      </c>
      <c r="U208" s="192">
        <v>0</v>
      </c>
      <c r="V208" s="192" t="s">
        <v>409</v>
      </c>
      <c r="W208" s="192">
        <v>0.41836734693877498</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4.6666666666666599</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0</v>
      </c>
      <c r="J209" s="242">
        <v>45188</v>
      </c>
      <c r="K209" s="242">
        <v>45294</v>
      </c>
      <c r="L209" s="91" t="s">
        <v>341</v>
      </c>
      <c r="M209" s="192">
        <v>4.6666666666666599</v>
      </c>
      <c r="N209" s="192">
        <v>0</v>
      </c>
      <c r="O209" s="192">
        <v>0</v>
      </c>
      <c r="P209" s="192">
        <v>0</v>
      </c>
      <c r="Q209" s="192">
        <v>0</v>
      </c>
      <c r="R209" s="192" t="s">
        <v>409</v>
      </c>
      <c r="S209" s="192">
        <v>3.8</v>
      </c>
      <c r="T209" s="192" t="s">
        <v>950</v>
      </c>
      <c r="U209" s="192">
        <v>0</v>
      </c>
      <c r="V209" s="192" t="s">
        <v>409</v>
      </c>
      <c r="W209" s="192">
        <v>0.24137931034482701</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4.9497474683058327</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3.5</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7</v>
      </c>
      <c r="J210" s="242">
        <v>45163</v>
      </c>
      <c r="K210" s="242">
        <v>45294</v>
      </c>
      <c r="L210" s="91" t="s">
        <v>343</v>
      </c>
      <c r="M210" s="192">
        <v>3.5</v>
      </c>
      <c r="N210" s="192">
        <v>0</v>
      </c>
      <c r="O210" s="192">
        <v>0</v>
      </c>
      <c r="P210" s="192">
        <v>0</v>
      </c>
      <c r="Q210" s="192">
        <v>0</v>
      </c>
      <c r="R210" s="192">
        <v>7</v>
      </c>
      <c r="S210" s="192">
        <v>3.1</v>
      </c>
      <c r="T210" s="192" t="s">
        <v>910</v>
      </c>
      <c r="U210" s="192">
        <v>0</v>
      </c>
      <c r="V210" s="192" t="s">
        <v>409</v>
      </c>
      <c r="W210" s="192">
        <v>0</v>
      </c>
      <c r="X210" s="192" t="s">
        <v>902</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1.8333333333333299</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0</v>
      </c>
      <c r="J211" s="242">
        <v>45188</v>
      </c>
      <c r="K211" s="242">
        <v>45294</v>
      </c>
      <c r="L211" s="91" t="s">
        <v>345</v>
      </c>
      <c r="M211" s="192">
        <v>1.8333333333333299</v>
      </c>
      <c r="N211" s="192">
        <v>0</v>
      </c>
      <c r="O211" s="192">
        <v>0</v>
      </c>
      <c r="P211" s="192">
        <v>0</v>
      </c>
      <c r="Q211" s="192">
        <v>0</v>
      </c>
      <c r="R211" s="192" t="s">
        <v>409</v>
      </c>
      <c r="S211" s="192">
        <v>2.1</v>
      </c>
      <c r="T211" s="192" t="s">
        <v>936</v>
      </c>
      <c r="U211" s="192">
        <v>0</v>
      </c>
      <c r="V211" s="192" t="s">
        <v>409</v>
      </c>
      <c r="W211" s="192">
        <v>0</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9.9163165204290102</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9.8333333333333304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10</v>
      </c>
      <c r="J212" s="242">
        <v>45188</v>
      </c>
      <c r="K212" s="242">
        <v>45294</v>
      </c>
      <c r="L212" s="91" t="s">
        <v>346</v>
      </c>
      <c r="M212" s="192">
        <v>9.8333333333333304</v>
      </c>
      <c r="N212" s="192">
        <v>10</v>
      </c>
      <c r="O212" s="192">
        <v>0</v>
      </c>
      <c r="P212" s="192">
        <v>0</v>
      </c>
      <c r="Q212" s="192">
        <v>0</v>
      </c>
      <c r="R212" s="192" t="s">
        <v>409</v>
      </c>
      <c r="S212" s="192">
        <v>6.9</v>
      </c>
      <c r="T212" s="192" t="s">
        <v>952</v>
      </c>
      <c r="U212" s="192">
        <v>0</v>
      </c>
      <c r="V212" s="192" t="s">
        <v>409</v>
      </c>
      <c r="W212" s="192">
        <v>7.7777777777777696E-2</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6.5</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0</v>
      </c>
      <c r="J213" s="242">
        <v>45188</v>
      </c>
      <c r="K213" s="242">
        <v>45294</v>
      </c>
      <c r="L213" s="91" t="s">
        <v>348</v>
      </c>
      <c r="M213" s="192">
        <v>6.5</v>
      </c>
      <c r="N213" s="192" t="s">
        <v>409</v>
      </c>
      <c r="O213" s="192">
        <v>0</v>
      </c>
      <c r="P213" s="192">
        <v>0</v>
      </c>
      <c r="Q213" s="192">
        <v>0</v>
      </c>
      <c r="R213" s="192" t="s">
        <v>409</v>
      </c>
      <c r="S213" s="192">
        <v>4.9000000000000004</v>
      </c>
      <c r="T213" s="192" t="s">
        <v>409</v>
      </c>
      <c r="U213" s="192">
        <v>0</v>
      </c>
      <c r="V213" s="192" t="s">
        <v>409</v>
      </c>
      <c r="W213" s="192">
        <v>0</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6.1913918736689002</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3.8333333333333299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10</v>
      </c>
      <c r="J214" s="242">
        <v>45188</v>
      </c>
      <c r="K214" s="242">
        <v>45294</v>
      </c>
      <c r="L214" s="91" t="s">
        <v>349</v>
      </c>
      <c r="M214" s="192">
        <v>3.8333333333333299</v>
      </c>
      <c r="N214" s="192" t="s">
        <v>409</v>
      </c>
      <c r="O214" s="192">
        <v>0</v>
      </c>
      <c r="P214" s="192">
        <v>0</v>
      </c>
      <c r="Q214" s="192">
        <v>10</v>
      </c>
      <c r="R214" s="192" t="s">
        <v>409</v>
      </c>
      <c r="S214" s="192">
        <v>3.3</v>
      </c>
      <c r="T214" s="192" t="s">
        <v>409</v>
      </c>
      <c r="U214" s="192">
        <v>0</v>
      </c>
      <c r="V214" s="192" t="s">
        <v>409</v>
      </c>
      <c r="W214" s="192">
        <v>1</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9.0369611411506359</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8.1666666666666607</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10</v>
      </c>
      <c r="J215" s="242">
        <v>45188</v>
      </c>
      <c r="K215" s="242">
        <v>45294</v>
      </c>
      <c r="L215" s="91" t="s">
        <v>350</v>
      </c>
      <c r="M215" s="192">
        <v>8.1666666666666607</v>
      </c>
      <c r="N215" s="192">
        <v>10</v>
      </c>
      <c r="O215" s="192">
        <v>0</v>
      </c>
      <c r="P215" s="192">
        <v>10</v>
      </c>
      <c r="Q215" s="192">
        <v>10</v>
      </c>
      <c r="R215" s="192" t="s">
        <v>409</v>
      </c>
      <c r="S215" s="192">
        <v>5.9</v>
      </c>
      <c r="T215" s="192" t="s">
        <v>922</v>
      </c>
      <c r="U215" s="192">
        <v>0</v>
      </c>
      <c r="V215" s="192" t="s">
        <v>884</v>
      </c>
      <c r="W215" s="192">
        <v>0.56818181818181801</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0</v>
      </c>
      <c r="J216" s="242" t="s">
        <v>409</v>
      </c>
      <c r="K216" s="242">
        <v>45294</v>
      </c>
      <c r="L216" s="91" t="s">
        <v>719</v>
      </c>
      <c r="M216" s="192" t="s">
        <v>409</v>
      </c>
      <c r="N216" s="192">
        <v>0</v>
      </c>
      <c r="O216" s="192" t="s">
        <v>409</v>
      </c>
      <c r="P216" s="192">
        <v>0</v>
      </c>
      <c r="Q216" s="192">
        <v>0</v>
      </c>
      <c r="R216" s="192" t="s">
        <v>409</v>
      </c>
      <c r="S216" s="192" t="s">
        <v>409</v>
      </c>
      <c r="T216" s="192" t="s">
        <v>873</v>
      </c>
      <c r="U216" s="192" t="s">
        <v>409</v>
      </c>
      <c r="V216" s="192" t="s">
        <v>409</v>
      </c>
      <c r="W216" s="192">
        <v>0</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0</v>
      </c>
      <c r="J217" s="242" t="s">
        <v>409</v>
      </c>
      <c r="K217" s="242">
        <v>45188</v>
      </c>
      <c r="L217" s="91" t="s">
        <v>720</v>
      </c>
      <c r="M217" s="192" t="s">
        <v>409</v>
      </c>
      <c r="N217" s="192" t="s">
        <v>409</v>
      </c>
      <c r="O217" s="192" t="s">
        <v>409</v>
      </c>
      <c r="P217" s="192">
        <v>0</v>
      </c>
      <c r="Q217" s="192">
        <v>0</v>
      </c>
      <c r="R217" s="192" t="s">
        <v>409</v>
      </c>
      <c r="S217" s="192" t="s">
        <v>409</v>
      </c>
      <c r="T217" s="192" t="s">
        <v>409</v>
      </c>
      <c r="U217" s="192" t="s">
        <v>409</v>
      </c>
      <c r="V217" s="192" t="s">
        <v>409</v>
      </c>
      <c r="W217" s="192">
        <v>0</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45163</v>
      </c>
      <c r="K218" s="242">
        <v>45218</v>
      </c>
      <c r="L218" s="91" t="s">
        <v>351</v>
      </c>
      <c r="M218" s="192">
        <v>10</v>
      </c>
      <c r="N218" s="192" t="s">
        <v>409</v>
      </c>
      <c r="O218" s="192">
        <v>0</v>
      </c>
      <c r="P218" s="192">
        <v>0</v>
      </c>
      <c r="Q218" s="192">
        <v>0</v>
      </c>
      <c r="R218" s="192" t="s">
        <v>409</v>
      </c>
      <c r="S218" s="192">
        <v>7.3</v>
      </c>
      <c r="T218" s="192" t="s">
        <v>409</v>
      </c>
      <c r="U218" s="192">
        <v>0</v>
      </c>
      <c r="V218" s="192" t="s">
        <v>409</v>
      </c>
      <c r="W218" s="192">
        <v>0</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8.1649658092772555</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6.6666666666666599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10</v>
      </c>
      <c r="J219" s="242">
        <v>45188</v>
      </c>
      <c r="K219" s="242">
        <v>45294</v>
      </c>
      <c r="L219" s="91" t="s">
        <v>353</v>
      </c>
      <c r="M219" s="192">
        <v>6.6666666666666599</v>
      </c>
      <c r="N219" s="192">
        <v>0</v>
      </c>
      <c r="O219" s="192">
        <v>0</v>
      </c>
      <c r="P219" s="192">
        <v>0</v>
      </c>
      <c r="Q219" s="192">
        <v>10</v>
      </c>
      <c r="R219" s="192" t="s">
        <v>409</v>
      </c>
      <c r="S219" s="192">
        <v>5</v>
      </c>
      <c r="T219" s="192" t="s">
        <v>953</v>
      </c>
      <c r="U219" s="192">
        <v>0</v>
      </c>
      <c r="V219" s="192" t="s">
        <v>409</v>
      </c>
      <c r="W219" s="192">
        <v>0.85714285714285698</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3.6666666666666599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0</v>
      </c>
      <c r="J220" s="242">
        <v>45188</v>
      </c>
      <c r="K220" s="242">
        <v>45294</v>
      </c>
      <c r="L220" s="91" t="s">
        <v>355</v>
      </c>
      <c r="M220" s="192">
        <v>3.6666666666666599</v>
      </c>
      <c r="N220" s="192" t="s">
        <v>409</v>
      </c>
      <c r="O220" s="192">
        <v>0</v>
      </c>
      <c r="P220" s="192">
        <v>0</v>
      </c>
      <c r="Q220" s="192">
        <v>0</v>
      </c>
      <c r="R220" s="192" t="s">
        <v>409</v>
      </c>
      <c r="S220" s="192">
        <v>3.2</v>
      </c>
      <c r="T220" s="192" t="s">
        <v>409</v>
      </c>
      <c r="U220" s="192">
        <v>0</v>
      </c>
      <c r="V220" s="192" t="s">
        <v>409</v>
      </c>
      <c r="W220" s="192">
        <v>0</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44887</v>
      </c>
      <c r="L221" s="91" t="s">
        <v>721</v>
      </c>
      <c r="M221" s="192" t="s">
        <v>409</v>
      </c>
      <c r="N221" s="192" t="s">
        <v>409</v>
      </c>
      <c r="O221" s="192" t="s">
        <v>409</v>
      </c>
      <c r="P221" s="192">
        <v>0</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5.5</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0</v>
      </c>
      <c r="J222" s="242">
        <v>45188</v>
      </c>
      <c r="K222" s="242">
        <v>45294</v>
      </c>
      <c r="L222" s="91" t="s">
        <v>356</v>
      </c>
      <c r="M222" s="192">
        <v>5.5</v>
      </c>
      <c r="N222" s="192">
        <v>0</v>
      </c>
      <c r="O222" s="192">
        <v>0</v>
      </c>
      <c r="P222" s="192">
        <v>0</v>
      </c>
      <c r="Q222" s="192">
        <v>0</v>
      </c>
      <c r="R222" s="192" t="s">
        <v>409</v>
      </c>
      <c r="S222" s="192">
        <v>4.3</v>
      </c>
      <c r="T222" s="192" t="s">
        <v>954</v>
      </c>
      <c r="U222" s="192">
        <v>0</v>
      </c>
      <c r="V222" s="192" t="s">
        <v>409</v>
      </c>
      <c r="W222" s="192">
        <v>0</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7.3029674334022125</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5.3333333333333304</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10</v>
      </c>
      <c r="J223" s="242">
        <v>45188</v>
      </c>
      <c r="K223" s="242">
        <v>45294</v>
      </c>
      <c r="L223" s="91" t="s">
        <v>358</v>
      </c>
      <c r="M223" s="192">
        <v>5.3333333333333304</v>
      </c>
      <c r="N223" s="192">
        <v>0</v>
      </c>
      <c r="O223" s="192">
        <v>0</v>
      </c>
      <c r="P223" s="192">
        <v>0</v>
      </c>
      <c r="Q223" s="192">
        <v>10</v>
      </c>
      <c r="R223" s="192" t="s">
        <v>409</v>
      </c>
      <c r="S223" s="192">
        <v>4.2</v>
      </c>
      <c r="T223" s="192" t="s">
        <v>955</v>
      </c>
      <c r="U223" s="192">
        <v>0</v>
      </c>
      <c r="V223" s="192" t="s">
        <v>409</v>
      </c>
      <c r="W223" s="192">
        <v>0.48630136986301298</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5.9160797830996161</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3.5</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10</v>
      </c>
      <c r="J224" s="242">
        <v>45188</v>
      </c>
      <c r="K224" s="242">
        <v>45099</v>
      </c>
      <c r="L224" s="91" t="s">
        <v>360</v>
      </c>
      <c r="M224" s="192">
        <v>3.5</v>
      </c>
      <c r="N224" s="192" t="s">
        <v>409</v>
      </c>
      <c r="O224" s="192">
        <v>0</v>
      </c>
      <c r="P224" s="192">
        <v>10</v>
      </c>
      <c r="Q224" s="192">
        <v>0</v>
      </c>
      <c r="R224" s="192" t="s">
        <v>409</v>
      </c>
      <c r="S224" s="192">
        <v>3.1</v>
      </c>
      <c r="T224" s="192" t="s">
        <v>409</v>
      </c>
      <c r="U224" s="192">
        <v>0</v>
      </c>
      <c r="V224" s="192" t="s">
        <v>837</v>
      </c>
      <c r="W224" s="192">
        <v>0.08</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6.9522178715380676</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4.8333333333333304</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10</v>
      </c>
      <c r="J225" s="242">
        <v>45188</v>
      </c>
      <c r="K225" s="242">
        <v>45099</v>
      </c>
      <c r="L225" s="91" t="s">
        <v>362</v>
      </c>
      <c r="M225" s="192">
        <v>4.8333333333333304</v>
      </c>
      <c r="N225" s="192" t="s">
        <v>409</v>
      </c>
      <c r="O225" s="192">
        <v>0</v>
      </c>
      <c r="P225" s="192">
        <v>10</v>
      </c>
      <c r="Q225" s="192">
        <v>0</v>
      </c>
      <c r="R225" s="192" t="s">
        <v>409</v>
      </c>
      <c r="S225" s="192">
        <v>3.9</v>
      </c>
      <c r="T225" s="192" t="s">
        <v>409</v>
      </c>
      <c r="U225" s="192">
        <v>0</v>
      </c>
      <c r="V225" s="192" t="s">
        <v>838</v>
      </c>
      <c r="W225" s="192">
        <v>7.1428571428571397E-2</v>
      </c>
      <c r="X225" s="192" t="s">
        <v>409</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20" priority="25" stopIfTrue="1" operator="greaterThanOrEqual">
      <formula>0</formula>
    </cfRule>
  </conditionalFormatting>
  <conditionalFormatting sqref="G8:G225">
    <cfRule type="cellIs" dxfId="117" priority="4" stopIfTrue="1" operator="greaterThanOrEqual">
      <formula>0</formula>
    </cfRule>
  </conditionalFormatting>
  <conditionalFormatting sqref="G1:H5">
    <cfRule type="expression" dxfId="114" priority="11" stopIfTrue="1">
      <formula>G1=""</formula>
    </cfRule>
  </conditionalFormatting>
  <conditionalFormatting sqref="G8:H225">
    <cfRule type="expression" dxfId="113" priority="1" stopIfTrue="1">
      <formula>G8=""</formula>
    </cfRule>
  </conditionalFormatting>
  <conditionalFormatting sqref="H1:H5">
    <cfRule type="expression" dxfId="110" priority="18">
      <formula>H1=10</formula>
    </cfRule>
    <cfRule type="cellIs" dxfId="109" priority="17" operator="between">
      <formula>7</formula>
      <formula>9.99</formula>
    </cfRule>
    <cfRule type="cellIs" dxfId="108" priority="16" operator="between">
      <formula>0</formula>
      <formula>6.999</formula>
    </cfRule>
  </conditionalFormatting>
  <conditionalFormatting sqref="H8:H225">
    <cfRule type="expression" dxfId="106" priority="120">
      <formula>H8=10</formula>
    </cfRule>
    <cfRule type="cellIs" dxfId="105" priority="119" operator="between">
      <formula>7</formula>
      <formula>9.99</formula>
    </cfRule>
    <cfRule type="cellIs" dxfId="104" priority="118" operator="between">
      <formula>0</formula>
      <formula>6.999</formula>
    </cfRule>
  </conditionalFormatting>
  <conditionalFormatting sqref="I2:I3">
    <cfRule type="expression" dxfId="100" priority="29">
      <formula>I2=10</formula>
    </cfRule>
    <cfRule type="cellIs" dxfId="99" priority="28" operator="between">
      <formula>7</formula>
      <formula>9.99</formula>
    </cfRule>
    <cfRule type="cellIs" dxfId="98" priority="27" operator="between">
      <formula>0</formula>
      <formula>6.999</formula>
    </cfRule>
    <cfRule type="expression" dxfId="97" priority="26">
      <formula>I2=""</formula>
    </cfRule>
  </conditionalFormatting>
  <conditionalFormatting sqref="I2:I5">
    <cfRule type="expression" dxfId="96" priority="15">
      <formula>I2=10</formula>
    </cfRule>
    <cfRule type="cellIs" dxfId="95" priority="13" operator="between">
      <formula>0</formula>
      <formula>6.999</formula>
    </cfRule>
    <cfRule type="cellIs" dxfId="94" priority="14" operator="between">
      <formula>7</formula>
      <formula>9.99</formula>
    </cfRule>
    <cfRule type="expression" dxfId="93" priority="12">
      <formula>I2=""</formula>
    </cfRule>
  </conditionalFormatting>
  <conditionalFormatting sqref="I4:I5">
    <cfRule type="cellIs" dxfId="92" priority="9" operator="between">
      <formula>7</formula>
      <formula>9.99</formula>
    </cfRule>
    <cfRule type="cellIs" dxfId="91" priority="8" operator="between">
      <formula>0</formula>
      <formula>6.999</formula>
    </cfRule>
    <cfRule type="expression" dxfId="90" priority="10">
      <formula>I4=10</formula>
    </cfRule>
    <cfRule type="expression" dxfId="89" priority="7">
      <formula>I4=""</formula>
    </cfRule>
  </conditionalFormatting>
  <conditionalFormatting sqref="I8:I225">
    <cfRule type="cellIs" dxfId="87" priority="116" stopIfTrue="1" operator="greaterThanOrEqual">
      <formula>0</formula>
    </cfRule>
    <cfRule type="expression" dxfId="85" priority="113">
      <formula>I8=""</formula>
    </cfRule>
  </conditionalFormatting>
  <conditionalFormatting sqref="J8:K225">
    <cfRule type="colorScale" priority="881">
      <colorScale>
        <cfvo type="min"/>
        <cfvo type="max"/>
        <color rgb="FFFCDCDF"/>
        <color rgb="FFF2676B"/>
      </colorScale>
    </cfRule>
  </conditionalFormatting>
  <conditionalFormatting sqref="L8:L225">
    <cfRule type="expression" dxfId="84" priority="39">
      <formula>$L8&lt;&gt;$C8</formula>
    </cfRule>
  </conditionalFormatting>
  <conditionalFormatting sqref="M2:V3 W3:Z3">
    <cfRule type="expression" dxfId="83" priority="30">
      <formula>M2=L2</formula>
    </cfRule>
    <cfRule type="expression" dxfId="82" priority="31">
      <formula>M2&lt;&gt;L2</formula>
    </cfRule>
    <cfRule type="expression" dxfId="81" priority="32">
      <formula>M2=L2</formula>
    </cfRule>
  </conditionalFormatting>
  <conditionalFormatting sqref="M198:X225 M8:Z197">
    <cfRule type="colorScale" priority="38">
      <colorScale>
        <cfvo type="num" val="0"/>
        <cfvo type="num" val="10"/>
        <color rgb="FFFCFCFF"/>
        <color rgb="FFFFFF00"/>
      </colorScale>
    </cfRule>
  </conditionalFormatting>
  <conditionalFormatting sqref="M6:Z6">
    <cfRule type="expression" dxfId="80" priority="22">
      <formula>ISNUMBER(SEARCH("_raw",M$7))</formula>
    </cfRule>
  </conditionalFormatting>
  <conditionalFormatting sqref="M8:Z197 M198:X225">
    <cfRule type="expression" dxfId="79" priority="37" stopIfTrue="1">
      <formula>ISNUMBER(SEARCH("_raw",M$7))</formula>
    </cfRule>
  </conditionalFormatting>
  <conditionalFormatting sqref="W2:AD3">
    <cfRule type="expression" dxfId="78" priority="33">
      <formula>W2=R2</formula>
    </cfRule>
    <cfRule type="expression" dxfId="77" priority="34">
      <formula>W2&lt;&gt;R2</formula>
    </cfRule>
    <cfRule type="expression" dxfId="76"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ADE86766-86E7-B54F-BE7F-98D38EDD2D54}">
            <xm:f>Parameters!$D$37</xm:f>
            <x14:dxf>
              <font>
                <sz val="12"/>
                <color rgb="FF000000"/>
                <name val="Arial"/>
              </font>
              <fill>
                <patternFill patternType="solid">
                  <bgColor rgb="FFE35A3A"/>
                </patternFill>
              </fill>
            </x14:dxf>
          </x14:cfRule>
          <x14:cfRule type="cellIs" priority="24"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3" stopIfTrue="1" operator="greaterThanOrEqual" id="{A25B7E8B-0382-984B-A610-991DE2318680}">
            <xm:f>Parameters!$D$38</xm:f>
            <x14:dxf>
              <font>
                <sz val="12"/>
                <color rgb="FF000000"/>
                <name val="Arial"/>
              </font>
              <fill>
                <patternFill patternType="solid">
                  <bgColor rgb="FFEE9F8F"/>
                </patternFill>
              </fill>
            </x14:dxf>
          </x14:cfRule>
          <x14:cfRule type="cellIs" priority="2" stopIfTrue="1" operator="greaterThanOrEqual" id="{B47FBF92-C5BE-234C-90B7-92691567A48B}">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19" stopIfTrue="1" operator="greaterThanOrEqual" id="{4244786C-0C18-E149-99A5-3DB628AC5E3B}">
            <xm:f>Parameters!$D$41</xm:f>
            <x14:dxf>
              <font>
                <sz val="12"/>
                <color rgb="FF000000"/>
                <name val="Arial"/>
              </font>
              <fill>
                <patternFill patternType="solid">
                  <bgColor rgb="FFF2676B"/>
                </patternFill>
              </fill>
            </x14:dxf>
          </x14:cfRule>
          <x14:cfRule type="cellIs" priority="21" stopIfTrue="1" operator="between" id="{643A0826-D306-E444-BF79-8FCBF966CCFA}">
            <xm:f>0</xm:f>
            <xm:f>Parameters!$D$42</xm:f>
            <x14:dxf>
              <font>
                <sz val="12"/>
                <color rgb="FF000000"/>
                <name val="Arial"/>
              </font>
              <fill>
                <patternFill patternType="solid">
                  <bgColor rgb="FFFCDCDF"/>
                </patternFill>
              </fill>
            </x14:dxf>
          </x14:cfRule>
          <x14:cfRule type="cellIs" priority="20" stopIfTrue="1" operator="greaterThanOrEqual" id="{9BCC53B6-8F66-6B40-BEDF-79258FCCC3C5}">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122" stopIfTrue="1" operator="greaterThanOrEqual" id="{5E686F7C-38DD-3049-9BB8-EFBC380BDC6B}">
            <xm:f>Parameters!$D$42</xm:f>
            <x14:dxf>
              <font>
                <sz val="12"/>
                <color rgb="FF000000"/>
                <name val="Arial"/>
              </font>
              <fill>
                <patternFill patternType="solid">
                  <bgColor rgb="FFF7A9AC"/>
                </patternFill>
              </fill>
            </x14:dxf>
          </x14:cfRule>
          <x14:cfRule type="cellIs" priority="123" stopIfTrue="1" operator="between" id="{12C92172-44DD-2F42-B3E9-197819313C94}">
            <xm:f>0</xm:f>
            <xm:f>Parameters!$D$42</xm:f>
            <x14:dxf>
              <font>
                <sz val="12"/>
                <color rgb="FF000000"/>
                <name val="Arial"/>
              </font>
              <fill>
                <patternFill patternType="solid">
                  <bgColor rgb="FFFCDCDF"/>
                </patternFill>
              </fill>
            </x14:dxf>
          </x14:cfRule>
          <x14:cfRule type="cellIs" priority="121" stopIfTrue="1" operator="greaterThanOrEqual" id="{65022C13-C2AC-6241-B270-E69152CE1918}">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114" stopIfTrue="1" operator="greaterThanOrEqual" id="{58298C33-4F21-2340-8EC6-4AF30FEE70C4}">
            <xm:f>Parameters!$D$37</xm:f>
            <x14:dxf>
              <font>
                <sz val="12"/>
                <color rgb="FF000000"/>
                <name val="Arial"/>
              </font>
              <fill>
                <patternFill patternType="solid">
                  <bgColor rgb="FFE06C25"/>
                </patternFill>
              </fill>
            </x14:dxf>
          </x14:cfRule>
          <x14:cfRule type="cellIs" priority="115" stopIfTrue="1" operator="greaterThanOrEqual" id="{B64B1B6B-C903-3340-ADBE-9CDC8155F804}">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5"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zoomScaleNormal="100" workbookViewId="0">
      <pane ySplit="6" topLeftCell="A7" activePane="bottomLeft" state="frozen"/>
      <selection pane="bottomLeft" activeCell="G153" sqref="G15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80.5703125" style="86" bestFit="1" customWidth="1"/>
    <col min="25" max="25" width="16.28515625" style="86" bestFit="1" customWidth="1"/>
    <col min="26"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S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Norm. Values</v>
      </c>
      <c r="T2" s="177" t="str">
        <f>IF(SUM(T4:T5)&gt;0,"Norm. Values",IF(ISTEXT(T7),"Raw Values",""))</f>
        <v>Raw Values</v>
      </c>
      <c r="U2" s="177" t="str">
        <f t="shared" ref="U2:Y2" si="1">IF(SUM(U4:U5)&gt;0,"Norm. Values",IF(ISTEXT(U7),"Raw Values",""))</f>
        <v>Raw Values</v>
      </c>
      <c r="V2" s="177" t="str">
        <f t="shared" si="1"/>
        <v>Raw Values</v>
      </c>
      <c r="W2" s="177" t="str">
        <f t="shared" si="1"/>
        <v>Raw Values</v>
      </c>
      <c r="X2" s="177" t="str">
        <f t="shared" si="1"/>
        <v>Raw Values</v>
      </c>
      <c r="Y2" s="177" t="str">
        <f t="shared" si="1"/>
        <v>Raw Values</v>
      </c>
      <c r="Z2" s="177" t="str">
        <f>IF(SUM(Z4:Z5)&gt;0,"Norm. Values",IF(ISTEXT(Z7),"Raw Values",""))</f>
        <v>Raw Values</v>
      </c>
      <c r="AA2" s="177" t="str">
        <f t="shared" ref="AA2:AC2" si="2">IF(SUM(AA4:AA5)&gt;0,"Norm. Values",IF(ISTEXT(AA7),"Raw Values",""))</f>
        <v/>
      </c>
      <c r="AB2" s="177" t="str">
        <f t="shared" si="2"/>
        <v/>
      </c>
      <c r="AC2" s="177" t="str">
        <f t="shared" si="2"/>
        <v/>
      </c>
      <c r="AD2" s="177" t="str">
        <f t="shared" ref="AD2:AJ2" si="3">IF(SUM(AD4:AD5)&gt;0,"Norm. Values",IF(ISTEXT(AD7),"Raw Values",""))</f>
        <v/>
      </c>
      <c r="AE2" s="89" t="str">
        <f t="shared" si="3"/>
        <v/>
      </c>
      <c r="AF2" s="89" t="str">
        <f t="shared" si="3"/>
        <v/>
      </c>
      <c r="AG2" s="89" t="str">
        <f t="shared" si="3"/>
        <v/>
      </c>
      <c r="AH2" s="89" t="str">
        <f t="shared" si="3"/>
        <v/>
      </c>
      <c r="AI2" s="89" t="str">
        <f t="shared" si="3"/>
        <v/>
      </c>
      <c r="AJ2" s="89" t="str">
        <f t="shared" si="3"/>
        <v/>
      </c>
      <c r="AK2" s="89"/>
      <c r="AL2" s="93"/>
    </row>
    <row r="3" spans="1:38" x14ac:dyDescent="0.2">
      <c r="A3" s="93"/>
      <c r="B3" s="95"/>
      <c r="C3" s="88"/>
      <c r="D3" s="172"/>
      <c r="E3" s="172"/>
      <c r="F3" s="89"/>
      <c r="G3" s="90"/>
      <c r="H3" s="90"/>
      <c r="I3" s="90"/>
      <c r="L3" s="91"/>
      <c r="M3" s="178" t="str">
        <f>IF(M4=1,"Underlying",IF(M5=1,"Emerging",""))</f>
        <v>Underlying</v>
      </c>
      <c r="N3" s="178" t="str">
        <f t="shared" ref="N3:S3" si="4">IF(N4=1,"Underlying",IF(N5=1,"Emerging",""))</f>
        <v>Underlying</v>
      </c>
      <c r="O3" s="178" t="str">
        <f t="shared" si="4"/>
        <v>Emerging</v>
      </c>
      <c r="P3" s="178" t="str">
        <f t="shared" si="4"/>
        <v>Emerging</v>
      </c>
      <c r="Q3" s="178" t="str">
        <f t="shared" si="4"/>
        <v>Emerging</v>
      </c>
      <c r="R3" s="178" t="str">
        <f t="shared" si="4"/>
        <v>Emerging</v>
      </c>
      <c r="S3" s="178" t="str">
        <f t="shared" si="4"/>
        <v>Emerging</v>
      </c>
      <c r="T3" s="178" t="str">
        <f>IF(T4=1,"Underlying",IF(T5=1,"Emerging",""))</f>
        <v/>
      </c>
      <c r="U3" s="178" t="str">
        <f t="shared" ref="U3" si="5">IF(U4=1,"Underlying",IF(U5=1,"Emerging",""))</f>
        <v/>
      </c>
      <c r="V3" s="178" t="str">
        <f t="shared" ref="V3" si="6">IF(V4=1,"Underlying",IF(V5=1,"Emerging",""))</f>
        <v/>
      </c>
      <c r="W3" s="178" t="str">
        <f t="shared" ref="W3" si="7">IF(W4=1,"Underlying",IF(W5=1,"Emerging",""))</f>
        <v/>
      </c>
      <c r="X3" s="178" t="str">
        <f t="shared" ref="X3" si="8">IF(X4=1,"Underlying",IF(X5=1,"Emerging",""))</f>
        <v/>
      </c>
      <c r="Y3" s="178" t="str">
        <f t="shared" ref="Y3" si="9">IF(Y4=1,"Underlying",IF(Y5=1,"Emerging",""))</f>
        <v/>
      </c>
      <c r="Z3" s="178" t="str">
        <f>IF(Z4=1,"Underlying",IF(Z5=1,"Emerging",""))</f>
        <v/>
      </c>
      <c r="AA3" s="179" t="str">
        <f t="shared" ref="AA3:AC3" si="10">IF(AA4=1,"Underlying",IF(AA5=1,"Emerging",""))</f>
        <v/>
      </c>
      <c r="AB3" s="179" t="str">
        <f t="shared" si="10"/>
        <v/>
      </c>
      <c r="AC3" s="179" t="str">
        <f t="shared" si="10"/>
        <v/>
      </c>
      <c r="AD3" s="179" t="str">
        <f>IF(AD4=1,"Underlying",IF(AD5=1,"Emerging",""))</f>
        <v/>
      </c>
      <c r="AE3" s="89" t="str">
        <f t="shared" ref="AE3:AF3" si="11">IF(AE4=1,"Underlying",IF(AE5=1,"Emerging",""))</f>
        <v/>
      </c>
      <c r="AF3" s="89" t="str">
        <f t="shared" si="11"/>
        <v/>
      </c>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f>IFERROR(INDEX('Data Dictionary'!$I$8:$I$39,MATCH(S7,'Data Dictionary'!$K$8:$K$39,0)),"")</f>
        <v>0</v>
      </c>
      <c r="T4" s="180" t="str">
        <f>IFERROR(INDEX('Data Dictionary'!$I$8:$I$39,MATCH(T7,'Data Dictionary'!$K$8:$K$39,0)),"")</f>
        <v/>
      </c>
      <c r="U4" s="180" t="str">
        <f>IFERROR(INDEX('Data Dictionary'!$I$8:$I$39,MATCH(U7,'Data Dictionary'!$K$8:$K$39,0)),"")</f>
        <v/>
      </c>
      <c r="V4" s="180" t="str">
        <f>IFERROR(INDEX('Data Dictionary'!$I$8:$I$39,MATCH(V7,'Data Dictionary'!$K$8:$K$39,0)),"")</f>
        <v/>
      </c>
      <c r="W4" s="180" t="str">
        <f>IFERROR(INDEX('Data Dictionary'!$I$8:$I$39,MATCH(W7,'Data Dictionary'!$K$8:$K$39,0)),"")</f>
        <v/>
      </c>
      <c r="X4" s="180" t="str">
        <f>IFERROR(INDEX('Data Dictionary'!$I$8:$I$39,MATCH(X7,'Data Dictionary'!$K$8:$K$39,0)),"")</f>
        <v/>
      </c>
      <c r="Y4" s="180" t="str">
        <f>IFERROR(INDEX('Data Dictionary'!$I$8:$I$39,MATCH(Y7,'Data Dictionary'!$K$8:$K$39,0)),"")</f>
        <v/>
      </c>
      <c r="Z4" s="180" t="str">
        <f>IFERROR(INDEX('Data Dictionary'!$I$8:$I$39,MATCH(Z7,'Data Dictionary'!$K$8:$K$39,0)),"")</f>
        <v/>
      </c>
      <c r="AA4" s="92" t="str">
        <f>IFERROR(INDEX('Data Dictionary'!$I$8:$I$39,MATCH(AA7,'Data Dictionary'!$K$8:$K$39,0)),"")</f>
        <v/>
      </c>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f>IFERROR(INDEX('Data Dictionary'!$J$8:$J$39,MATCH(S7,'Data Dictionary'!$K$8:$K$39,0)),"")</f>
        <v>1</v>
      </c>
      <c r="T5" s="181" t="str">
        <f>IFERROR(INDEX('Data Dictionary'!$J$8:$J$39,MATCH(T7,'Data Dictionary'!$K$8:$K$39,0)),"")</f>
        <v/>
      </c>
      <c r="U5" s="181" t="str">
        <f>IFERROR(INDEX('Data Dictionary'!$J$8:$J$39,MATCH(U7,'Data Dictionary'!$K$8:$K$39,0)),"")</f>
        <v/>
      </c>
      <c r="V5" s="181" t="str">
        <f>IFERROR(INDEX('Data Dictionary'!$J$8:$J$39,MATCH(V7,'Data Dictionary'!$K$8:$K$39,0)),"")</f>
        <v/>
      </c>
      <c r="W5" s="181" t="str">
        <f>IFERROR(INDEX('Data Dictionary'!$J$8:$J$39,MATCH(W7,'Data Dictionary'!$K$8:$K$39,0)),"")</f>
        <v/>
      </c>
      <c r="X5" s="181" t="str">
        <f>IFERROR(INDEX('Data Dictionary'!$J$8:$J$39,MATCH(X7,'Data Dictionary'!$K$8:$K$39,0)),"")</f>
        <v/>
      </c>
      <c r="Y5" s="181" t="str">
        <f>IFERROR(INDEX('Data Dictionary'!$J$8:$J$39,MATCH(Y7,'Data Dictionary'!$K$8:$K$39,0)),"")</f>
        <v/>
      </c>
      <c r="Z5" s="181" t="str">
        <f>IFERROR(INDEX('Data Dictionary'!$J$8:$J$39,MATCH(Z7,'Data Dictionary'!$K$8:$K$39,0)),"")</f>
        <v/>
      </c>
      <c r="AA5" s="92" t="str">
        <f>IFERROR(INDEX('Data Dictionary'!$J$8:$J$39,MATCH(AA7,'Data Dictionary'!$K$8:$K$39,0)),"")</f>
        <v/>
      </c>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FCS</v>
      </c>
      <c r="N6" s="246" t="str">
        <f>IFERROR(INDEX('Data Dictionary'!$E$8:$E$39,MATCH(N7,'Data Dictionary'!$K$8:$K$39,0)),IFERROR(CONCATENATE(INDEX('Data Dictionary'!$E$8:$E$39,MATCH(LEFT(N7, SEARCH("_raw",N7,1)-1),'Data Dictionary'!$L$8:$L$39,0))," (Raw)"),""))</f>
        <v>FSI</v>
      </c>
      <c r="O6" s="246" t="str">
        <f>IFERROR(INDEX('Data Dictionary'!$E$8:$E$39,MATCH(O7,'Data Dictionary'!$K$8:$K$39,0)),IFERROR(CONCATENATE(INDEX('Data Dictionary'!$E$8:$E$39,MATCH(LEFT(O7, SEARCH("_raw",O7,1)-1),'Data Dictionary'!$L$8:$L$39,0))," (Raw)"),""))</f>
        <v>Political Fatalities</v>
      </c>
      <c r="P6" s="246" t="str">
        <f>IFERROR(INDEX('Data Dictionary'!$E$8:$E$39,MATCH(P7,'Data Dictionary'!$K$8:$K$39,0)),IFERROR(CONCATENATE(INDEX('Data Dictionary'!$E$8:$E$39,MATCH(LEFT(P7, SEARCH("_raw",P7,1)-1),'Data Dictionary'!$L$8:$L$39,0))," (Raw)"),""))</f>
        <v>IFES Elections &amp; GIC Coups</v>
      </c>
      <c r="Q6" s="246" t="str">
        <f>IFERROR(INDEX('Data Dictionary'!$E$8:$E$39,MATCH(Q7,'Data Dictionary'!$K$8:$K$39,0)),IFERROR(CONCATENATE(INDEX('Data Dictionary'!$E$8:$E$39,MATCH(LEFT(Q7, SEARCH("_raw",Q7,1)-1),'Data Dictionary'!$L$8:$L$39,0))," (Raw)"),""))</f>
        <v>ACAPS Risk List (Conflict)</v>
      </c>
      <c r="R6" s="246" t="str">
        <f>IFERROR(INDEX('Data Dictionary'!$E$8:$E$39,MATCH(R7,'Data Dictionary'!$K$8:$K$39,0)),IFERROR(CONCATENATE(INDEX('Data Dictionary'!$E$8:$E$39,MATCH(LEFT(R7, SEARCH("_raw",R7,1)-1),'Data Dictionary'!$L$8:$L$39,0))," (Raw)"),""))</f>
        <v>EIU Security</v>
      </c>
      <c r="S6" s="246" t="str">
        <f>IFERROR(INDEX('Data Dictionary'!$E$8:$E$39,MATCH(S7,'Data Dictionary'!$K$8:$K$39,0)),IFERROR(CONCATENATE(INDEX('Data Dictionary'!$E$8:$E$39,MATCH(LEFT(S7, SEARCH("_raw",S7,1)-1),'Data Dictionary'!$L$8:$L$39,0))," (Raw)"),""))</f>
        <v>ACLED Events</v>
      </c>
      <c r="T6" s="246" t="str">
        <f>IFERROR(INDEX('Data Dictionary'!$E$8:$E$39,MATCH(T7,'Data Dictionary'!$K$8:$K$39,0)),IFERROR(CONCATENATE(INDEX('Data Dictionary'!$E$8:$E$39,MATCH(LEFT(T7, SEARCH("_raw",T7,1)-1),'Data Dictionary'!$L$8:$L$39,0))," (Raw)"),""))</f>
        <v>FCS (Raw)</v>
      </c>
      <c r="U6" s="246" t="str">
        <f>IFERROR(INDEX('Data Dictionary'!$E$8:$E$39,MATCH(U7,'Data Dictionary'!$K$8:$K$39,0)),IFERROR(CONCATENATE(INDEX('Data Dictionary'!$E$8:$E$39,MATCH(LEFT(U7, SEARCH("_raw",U7,1)-1),'Data Dictionary'!$L$8:$L$39,0))," (Raw)"),""))</f>
        <v>FSI (Raw)</v>
      </c>
      <c r="V6" s="246" t="str">
        <f>IFERROR(INDEX('Data Dictionary'!$E$8:$E$39,MATCH(V7,'Data Dictionary'!$K$8:$K$39,0)),IFERROR(CONCATENATE(INDEX('Data Dictionary'!$E$8:$E$39,MATCH(LEFT(V7, SEARCH("_raw",V7,1)-1),'Data Dictionary'!$L$8:$L$39,0))," (Raw)"),""))</f>
        <v>Political Fatalities (Raw)</v>
      </c>
      <c r="W6" s="246" t="str">
        <f>IFERROR(INDEX('Data Dictionary'!$E$8:$E$39,MATCH(W7,'Data Dictionary'!$K$8:$K$39,0)),IFERROR(CONCATENATE(INDEX('Data Dictionary'!$E$8:$E$39,MATCH(LEFT(W7, SEARCH("_raw",W7,1)-1),'Data Dictionary'!$L$8:$L$39,0))," (Raw)"),""))</f>
        <v>IFES Elections &amp; GIC Coups (Raw)</v>
      </c>
      <c r="X6" s="246" t="str">
        <f>IFERROR(INDEX('Data Dictionary'!$E$8:$E$39,MATCH(X7,'Data Dictionary'!$K$8:$K$39,0)),IFERROR(CONCATENATE(INDEX('Data Dictionary'!$E$8:$E$39,MATCH(LEFT(X7, SEARCH("_raw",X7,1)-1),'Data Dictionary'!$L$8:$L$39,0))," (Raw)"),""))</f>
        <v>ACAPS Risk List (Conflict) (Raw)</v>
      </c>
      <c r="Y6" s="246" t="str">
        <f>IFERROR(INDEX('Data Dictionary'!$E$8:$E$39,MATCH(Y7,'Data Dictionary'!$K$8:$K$39,0)),IFERROR(CONCATENATE(INDEX('Data Dictionary'!$E$8:$E$39,MATCH(LEFT(Y7, SEARCH("_raw",Y7,1)-1),'Data Dictionary'!$L$8:$L$39,0))," (Raw)"),""))</f>
        <v>EIU Security (Raw)</v>
      </c>
      <c r="Z6" s="246" t="str">
        <f>IFERROR(INDEX('Data Dictionary'!$E$8:$E$39,MATCH(Z7,'Data Dictionary'!$K$8:$K$39,0)),IFERROR(CONCATENATE(INDEX('Data Dictionary'!$E$8:$E$39,MATCH(LEFT(Z7, SEARCH("_raw",Z7,1)-1),'Data Dictionary'!$L$8:$L$39,0))," (Raw)"),""))</f>
        <v>ACLED Events (Raw)</v>
      </c>
      <c r="AA6" s="99" t="str">
        <f>IFERROR(INDEX('Data Dictionary'!$E$8:$E$39,MATCH(AA7,'Data Dictionary'!$K$8:$K$39,0)),IFERROR(CONCATENATE(INDEX('Data Dictionary'!$E$8:$E$39,MATCH(LEFT(AA7, SEARCH("_raw",AA7,1)-1),'Data Dictionary'!$L$8:$L$39,0))," (Raw)"),""))</f>
        <v/>
      </c>
      <c r="AB6" s="99" t="str">
        <f>IFERROR(INDEX('Data Dictionary'!$E$8:$E$39,MATCH(AB7,'Data Dictionary'!$K$8:$K$39,0)),IFERROR(CONCATENATE(INDEX('Data Dictionary'!$E$8:$E$39,MATCH(LEFT(AB7, SEARCH("_raw",AB7,1)-1),'Data Dictionary'!$L$8:$L$39,0))," (Raw)"),""))</f>
        <v/>
      </c>
      <c r="AC6" s="99"/>
      <c r="AD6" s="35"/>
      <c r="AE6" s="35"/>
      <c r="AF6" s="35"/>
      <c r="AG6" s="35"/>
      <c r="AH6" s="35"/>
    </row>
    <row r="7" spans="1:38" s="94" customFormat="1" ht="43" x14ac:dyDescent="0.2">
      <c r="A7" s="198"/>
      <c r="B7" s="188"/>
      <c r="C7" s="188"/>
      <c r="D7" s="218"/>
      <c r="E7" s="218"/>
      <c r="F7" s="102"/>
      <c r="G7" s="189"/>
      <c r="H7" s="189"/>
      <c r="I7" s="189"/>
      <c r="J7" s="243" t="s">
        <v>614</v>
      </c>
      <c r="K7" s="243" t="s">
        <v>615</v>
      </c>
      <c r="L7" s="244" t="s">
        <v>2</v>
      </c>
      <c r="M7" s="247" t="s">
        <v>506</v>
      </c>
      <c r="N7" s="247" t="s">
        <v>625</v>
      </c>
      <c r="O7" s="247" t="s">
        <v>413</v>
      </c>
      <c r="P7" s="247" t="s">
        <v>523</v>
      </c>
      <c r="Q7" s="247" t="s">
        <v>626</v>
      </c>
      <c r="R7" s="247" t="s">
        <v>839</v>
      </c>
      <c r="S7" s="247" t="s">
        <v>627</v>
      </c>
      <c r="T7" s="247" t="s">
        <v>472</v>
      </c>
      <c r="U7" s="247" t="s">
        <v>628</v>
      </c>
      <c r="V7" s="247" t="s">
        <v>529</v>
      </c>
      <c r="W7" s="247" t="s">
        <v>526</v>
      </c>
      <c r="X7" s="247" t="s">
        <v>791</v>
      </c>
      <c r="Y7" s="247" t="s">
        <v>840</v>
      </c>
      <c r="Z7" s="247" t="s">
        <v>629</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0</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694</v>
      </c>
      <c r="M8" s="192">
        <v>0</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12">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0</v>
      </c>
      <c r="J9" s="242">
        <v>44778</v>
      </c>
      <c r="K9" s="242">
        <v>44753</v>
      </c>
      <c r="L9" s="91" t="s">
        <v>7</v>
      </c>
      <c r="M9" s="192">
        <v>10</v>
      </c>
      <c r="N9" s="192">
        <v>9.8826953607338108</v>
      </c>
      <c r="O9" s="192">
        <v>0</v>
      </c>
      <c r="P9" s="192">
        <v>0</v>
      </c>
      <c r="Q9" s="192" t="s">
        <v>409</v>
      </c>
      <c r="R9" s="192">
        <v>0</v>
      </c>
      <c r="S9" s="192">
        <v>0</v>
      </c>
      <c r="T9" s="192" t="s">
        <v>622</v>
      </c>
      <c r="U9" s="192">
        <v>106.6</v>
      </c>
      <c r="V9" s="192">
        <v>-1.15146581849993</v>
      </c>
      <c r="W9" s="192" t="s">
        <v>409</v>
      </c>
      <c r="X9" s="192" t="s">
        <v>409</v>
      </c>
      <c r="Y9" s="192">
        <v>-7.1428571428571105E-2</v>
      </c>
      <c r="Z9" s="192">
        <v>-66.077738515901004</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12"/>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6.2267383309133173</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5.5388957488093098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7</v>
      </c>
      <c r="J10" s="242">
        <v>45103</v>
      </c>
      <c r="K10" s="242">
        <v>45294</v>
      </c>
      <c r="L10" s="91" t="s">
        <v>9</v>
      </c>
      <c r="M10" s="192">
        <v>0</v>
      </c>
      <c r="N10" s="192">
        <v>5.5388957488093098</v>
      </c>
      <c r="O10" s="192">
        <v>0</v>
      </c>
      <c r="P10" s="192">
        <v>0</v>
      </c>
      <c r="Q10" s="192" t="s">
        <v>409</v>
      </c>
      <c r="R10" s="192">
        <v>7</v>
      </c>
      <c r="S10" s="192">
        <v>0</v>
      </c>
      <c r="T10" s="192" t="s">
        <v>409</v>
      </c>
      <c r="U10" s="192">
        <v>86.9</v>
      </c>
      <c r="V10" s="192">
        <v>-1.12691089645505</v>
      </c>
      <c r="W10" s="192" t="s">
        <v>409</v>
      </c>
      <c r="X10" s="192" t="s">
        <v>409</v>
      </c>
      <c r="Y10" s="192">
        <v>0.17857142857142799</v>
      </c>
      <c r="Z10" s="192">
        <v>-100</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12"/>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45103</v>
      </c>
      <c r="K11" s="242">
        <v>45142</v>
      </c>
      <c r="L11" s="91" t="s">
        <v>11</v>
      </c>
      <c r="M11" s="192">
        <v>0</v>
      </c>
      <c r="N11" s="192">
        <v>0</v>
      </c>
      <c r="O11" s="192" t="s">
        <v>409</v>
      </c>
      <c r="P11" s="192">
        <v>0</v>
      </c>
      <c r="Q11" s="192" t="s">
        <v>409</v>
      </c>
      <c r="R11" s="192">
        <v>0</v>
      </c>
      <c r="S11" s="192">
        <v>0</v>
      </c>
      <c r="T11" s="192" t="s">
        <v>409</v>
      </c>
      <c r="U11" s="192">
        <v>56.8</v>
      </c>
      <c r="V11" s="192" t="s">
        <v>409</v>
      </c>
      <c r="W11" s="192" t="s">
        <v>409</v>
      </c>
      <c r="X11" s="192" t="s">
        <v>409</v>
      </c>
      <c r="Y11" s="192">
        <v>-7.1428571428571397E-2</v>
      </c>
      <c r="Z11" s="192">
        <v>-100</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12"/>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0</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695</v>
      </c>
      <c r="M12" s="192">
        <v>0</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12"/>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45103</v>
      </c>
      <c r="K13" s="242">
        <v>44860</v>
      </c>
      <c r="L13" s="91" t="s">
        <v>13</v>
      </c>
      <c r="M13" s="192">
        <v>0</v>
      </c>
      <c r="N13" s="192">
        <v>0</v>
      </c>
      <c r="O13" s="192" t="s">
        <v>409</v>
      </c>
      <c r="P13" s="192">
        <v>0</v>
      </c>
      <c r="Q13" s="192" t="s">
        <v>409</v>
      </c>
      <c r="R13" s="192">
        <v>0</v>
      </c>
      <c r="S13" s="192" t="s">
        <v>409</v>
      </c>
      <c r="T13" s="192" t="s">
        <v>409</v>
      </c>
      <c r="U13" s="192">
        <v>37</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12"/>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7</v>
      </c>
      <c r="J14" s="242">
        <v>45103</v>
      </c>
      <c r="K14" s="242">
        <v>45272</v>
      </c>
      <c r="L14" s="91" t="s">
        <v>15</v>
      </c>
      <c r="M14" s="192">
        <v>0</v>
      </c>
      <c r="N14" s="192">
        <v>0</v>
      </c>
      <c r="O14" s="192" t="s">
        <v>409</v>
      </c>
      <c r="P14" s="192">
        <v>0</v>
      </c>
      <c r="Q14" s="192" t="s">
        <v>409</v>
      </c>
      <c r="R14" s="192">
        <v>7</v>
      </c>
      <c r="S14" s="192">
        <v>0</v>
      </c>
      <c r="T14" s="192" t="s">
        <v>409</v>
      </c>
      <c r="U14" s="192">
        <v>46.4</v>
      </c>
      <c r="V14" s="192" t="s">
        <v>409</v>
      </c>
      <c r="W14" s="192" t="s">
        <v>409</v>
      </c>
      <c r="X14" s="192" t="s">
        <v>409</v>
      </c>
      <c r="Y14" s="192">
        <v>0.14285714285714199</v>
      </c>
      <c r="Z14" s="192">
        <v>-100</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12"/>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2.971315800596761</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1.26124536955371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7</v>
      </c>
      <c r="J15" s="242">
        <v>45103</v>
      </c>
      <c r="K15" s="242">
        <v>45259</v>
      </c>
      <c r="L15" s="91" t="s">
        <v>17</v>
      </c>
      <c r="M15" s="192">
        <v>0</v>
      </c>
      <c r="N15" s="192">
        <v>1.26124536955371</v>
      </c>
      <c r="O15" s="192" t="s">
        <v>409</v>
      </c>
      <c r="P15" s="192">
        <v>0</v>
      </c>
      <c r="Q15" s="192">
        <v>7</v>
      </c>
      <c r="R15" s="192">
        <v>3.5714285714285499</v>
      </c>
      <c r="S15" s="192">
        <v>0</v>
      </c>
      <c r="T15" s="192" t="s">
        <v>409</v>
      </c>
      <c r="U15" s="192">
        <v>67.5</v>
      </c>
      <c r="V15" s="192" t="s">
        <v>409</v>
      </c>
      <c r="W15" s="192" t="s">
        <v>409</v>
      </c>
      <c r="X15" s="192" t="s">
        <v>875</v>
      </c>
      <c r="Y15" s="192">
        <v>7.1428571428571105E-2</v>
      </c>
      <c r="Z15" s="192">
        <v>-7.6923076923076801</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12"/>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0</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696</v>
      </c>
      <c r="M16" s="193">
        <v>0</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12"/>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0</v>
      </c>
      <c r="J17" s="242">
        <v>45103</v>
      </c>
      <c r="K17" s="242">
        <v>45180</v>
      </c>
      <c r="L17" s="91" t="s">
        <v>19</v>
      </c>
      <c r="M17" s="192">
        <v>0</v>
      </c>
      <c r="N17" s="192">
        <v>0</v>
      </c>
      <c r="O17" s="192" t="s">
        <v>409</v>
      </c>
      <c r="P17" s="192">
        <v>0</v>
      </c>
      <c r="Q17" s="192" t="s">
        <v>409</v>
      </c>
      <c r="R17" s="192" t="s">
        <v>409</v>
      </c>
      <c r="S17" s="192">
        <v>0</v>
      </c>
      <c r="T17" s="192" t="s">
        <v>409</v>
      </c>
      <c r="U17" s="192">
        <v>53.8</v>
      </c>
      <c r="V17" s="192" t="s">
        <v>409</v>
      </c>
      <c r="W17" s="192" t="s">
        <v>409</v>
      </c>
      <c r="X17" s="192" t="s">
        <v>409</v>
      </c>
      <c r="Y17" s="192" t="s">
        <v>409</v>
      </c>
      <c r="Z17" s="192">
        <v>-100</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12"/>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45103</v>
      </c>
      <c r="K18" s="242">
        <v>45218</v>
      </c>
      <c r="L18" s="91" t="s">
        <v>21</v>
      </c>
      <c r="M18" s="192">
        <v>0</v>
      </c>
      <c r="N18" s="192">
        <v>0</v>
      </c>
      <c r="O18" s="192" t="s">
        <v>409</v>
      </c>
      <c r="P18" s="192">
        <v>0</v>
      </c>
      <c r="Q18" s="192" t="s">
        <v>409</v>
      </c>
      <c r="R18" s="192">
        <v>0</v>
      </c>
      <c r="S18" s="192" t="s">
        <v>409</v>
      </c>
      <c r="T18" s="192" t="s">
        <v>409</v>
      </c>
      <c r="U18" s="192">
        <v>22</v>
      </c>
      <c r="V18" s="192" t="s">
        <v>409</v>
      </c>
      <c r="W18" s="192" t="s">
        <v>409</v>
      </c>
      <c r="X18" s="192" t="s">
        <v>409</v>
      </c>
      <c r="Y18" s="192">
        <v>-0.107142857142857</v>
      </c>
      <c r="Z18" s="192" t="s">
        <v>409</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12"/>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45103</v>
      </c>
      <c r="K19" s="242">
        <v>44860</v>
      </c>
      <c r="L19" s="91" t="s">
        <v>23</v>
      </c>
      <c r="M19" s="192">
        <v>0</v>
      </c>
      <c r="N19" s="192">
        <v>0</v>
      </c>
      <c r="O19" s="192" t="s">
        <v>409</v>
      </c>
      <c r="P19" s="192">
        <v>0</v>
      </c>
      <c r="Q19" s="192" t="s">
        <v>409</v>
      </c>
      <c r="R19" s="192">
        <v>0</v>
      </c>
      <c r="S19" s="192" t="s">
        <v>409</v>
      </c>
      <c r="T19" s="192" t="s">
        <v>409</v>
      </c>
      <c r="U19" s="192">
        <v>24.4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12"/>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4.1054627612530998</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2.40783206914799</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7</v>
      </c>
      <c r="J20" s="242">
        <v>45103</v>
      </c>
      <c r="K20" s="242">
        <v>44753</v>
      </c>
      <c r="L20" s="91" t="s">
        <v>25</v>
      </c>
      <c r="M20" s="192">
        <v>0</v>
      </c>
      <c r="N20" s="192">
        <v>2.40783206914799</v>
      </c>
      <c r="O20" s="192" t="s">
        <v>409</v>
      </c>
      <c r="P20" s="192">
        <v>0</v>
      </c>
      <c r="Q20" s="192">
        <v>7</v>
      </c>
      <c r="R20" s="192" t="s">
        <v>409</v>
      </c>
      <c r="S20" s="192">
        <v>0</v>
      </c>
      <c r="T20" s="192" t="s">
        <v>409</v>
      </c>
      <c r="U20" s="192">
        <v>72.7</v>
      </c>
      <c r="V20" s="192" t="s">
        <v>409</v>
      </c>
      <c r="W20" s="192" t="s">
        <v>409</v>
      </c>
      <c r="X20" s="192" t="s">
        <v>875</v>
      </c>
      <c r="Y20" s="192" t="s">
        <v>409</v>
      </c>
      <c r="Z20" s="192">
        <v>-100</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12"/>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0</v>
      </c>
      <c r="J21" s="242">
        <v>44778</v>
      </c>
      <c r="K21" s="242">
        <v>45294</v>
      </c>
      <c r="L21" s="91" t="s">
        <v>27</v>
      </c>
      <c r="M21" s="192">
        <v>10</v>
      </c>
      <c r="N21" s="192">
        <v>7.1485270770859</v>
      </c>
      <c r="O21" s="192">
        <v>0</v>
      </c>
      <c r="P21" s="192">
        <v>0</v>
      </c>
      <c r="Q21" s="192" t="s">
        <v>409</v>
      </c>
      <c r="R21" s="192">
        <v>0</v>
      </c>
      <c r="S21" s="192">
        <v>0</v>
      </c>
      <c r="T21" s="192" t="s">
        <v>623</v>
      </c>
      <c r="U21" s="192">
        <v>94.2</v>
      </c>
      <c r="V21" s="192">
        <v>-3.1021286916109898</v>
      </c>
      <c r="W21" s="192" t="s">
        <v>409</v>
      </c>
      <c r="X21" s="192" t="s">
        <v>409</v>
      </c>
      <c r="Y21" s="192">
        <v>0</v>
      </c>
      <c r="Z21" s="192">
        <v>-62.105263157894697</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12"/>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45103</v>
      </c>
      <c r="K22" s="242">
        <v>45259</v>
      </c>
      <c r="L22" s="91" t="s">
        <v>29</v>
      </c>
      <c r="M22" s="192">
        <v>0</v>
      </c>
      <c r="N22" s="192">
        <v>0</v>
      </c>
      <c r="O22" s="192" t="s">
        <v>409</v>
      </c>
      <c r="P22" s="192">
        <v>0</v>
      </c>
      <c r="Q22" s="192" t="s">
        <v>409</v>
      </c>
      <c r="R22" s="192">
        <v>0</v>
      </c>
      <c r="S22" s="192">
        <v>0</v>
      </c>
      <c r="T22" s="192" t="s">
        <v>409</v>
      </c>
      <c r="U22" s="192">
        <v>31.4</v>
      </c>
      <c r="V22" s="192" t="s">
        <v>409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12"/>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4.535543264936738</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2.5401305344857898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8.0984628265481309</v>
      </c>
      <c r="J23" s="242">
        <v>45103</v>
      </c>
      <c r="K23" s="242">
        <v>45294</v>
      </c>
      <c r="L23" s="91" t="s">
        <v>31</v>
      </c>
      <c r="M23" s="192">
        <v>0</v>
      </c>
      <c r="N23" s="192">
        <v>2.5401305344857898</v>
      </c>
      <c r="O23" s="192">
        <v>8.0984628265481309</v>
      </c>
      <c r="P23" s="192">
        <v>0</v>
      </c>
      <c r="Q23" s="192" t="s">
        <v>409</v>
      </c>
      <c r="R23" s="192">
        <v>0</v>
      </c>
      <c r="S23" s="192">
        <v>0</v>
      </c>
      <c r="T23" s="192" t="s">
        <v>409</v>
      </c>
      <c r="U23" s="192">
        <v>73.3</v>
      </c>
      <c r="V23" s="192">
        <v>0.80984628265481295</v>
      </c>
      <c r="W23" s="192" t="s">
        <v>409</v>
      </c>
      <c r="X23" s="192" t="s">
        <v>409</v>
      </c>
      <c r="Y23" s="192">
        <v>0</v>
      </c>
      <c r="Z23" s="192">
        <v>-90</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12"/>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9.3410110838591027</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8.7254488068778606</v>
      </c>
      <c r="J24" s="242">
        <v>44778</v>
      </c>
      <c r="K24" s="242">
        <v>44753</v>
      </c>
      <c r="L24" s="91" t="s">
        <v>33</v>
      </c>
      <c r="M24" s="192">
        <v>10</v>
      </c>
      <c r="N24" s="192">
        <v>7.1044275886399699</v>
      </c>
      <c r="O24" s="192">
        <v>8.7254488068778606</v>
      </c>
      <c r="P24" s="192">
        <v>0</v>
      </c>
      <c r="Q24" s="192" t="s">
        <v>409</v>
      </c>
      <c r="R24" s="192">
        <v>0</v>
      </c>
      <c r="S24" s="192">
        <v>0</v>
      </c>
      <c r="T24" s="192" t="s">
        <v>622</v>
      </c>
      <c r="U24" s="192">
        <v>94</v>
      </c>
      <c r="V24" s="192">
        <v>0.87254488068778602</v>
      </c>
      <c r="W24" s="192" t="s">
        <v>409</v>
      </c>
      <c r="X24" s="192" t="s">
        <v>409</v>
      </c>
      <c r="Y24" s="192">
        <v>0</v>
      </c>
      <c r="Z24" s="192">
        <v>-78.331900257953507</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12"/>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3.9603268236360147</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5.1640500970188699</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3.0371875282668501</v>
      </c>
      <c r="J25" s="242">
        <v>45103</v>
      </c>
      <c r="K25" s="242">
        <v>45294</v>
      </c>
      <c r="L25" s="91" t="s">
        <v>35</v>
      </c>
      <c r="M25" s="192">
        <v>0</v>
      </c>
      <c r="N25" s="192">
        <v>5.1640500970188699</v>
      </c>
      <c r="O25" s="192">
        <v>3.0371875282668501</v>
      </c>
      <c r="P25" s="192">
        <v>0</v>
      </c>
      <c r="Q25" s="192" t="s">
        <v>409</v>
      </c>
      <c r="R25" s="192">
        <v>0</v>
      </c>
      <c r="S25" s="192">
        <v>0</v>
      </c>
      <c r="T25" s="192" t="s">
        <v>409</v>
      </c>
      <c r="U25" s="192">
        <v>85.2</v>
      </c>
      <c r="V25" s="192">
        <v>0.30371875282668498</v>
      </c>
      <c r="W25" s="192" t="s">
        <v>409</v>
      </c>
      <c r="X25" s="192" t="s">
        <v>409</v>
      </c>
      <c r="Y25" s="192">
        <v>0</v>
      </c>
      <c r="Z25" s="192">
        <v>-50.188679245282998</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12"/>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3.5714285714285601</v>
      </c>
      <c r="J26" s="242">
        <v>45103</v>
      </c>
      <c r="K26" s="242">
        <v>45142</v>
      </c>
      <c r="L26" s="91" t="s">
        <v>37</v>
      </c>
      <c r="M26" s="192">
        <v>0</v>
      </c>
      <c r="N26" s="192">
        <v>0</v>
      </c>
      <c r="O26" s="192" t="s">
        <v>409</v>
      </c>
      <c r="P26" s="192">
        <v>0</v>
      </c>
      <c r="Q26" s="192" t="s">
        <v>409</v>
      </c>
      <c r="R26" s="192">
        <v>3.5714285714285601</v>
      </c>
      <c r="S26" s="192" t="s">
        <v>409</v>
      </c>
      <c r="T26" s="192" t="s">
        <v>409</v>
      </c>
      <c r="U26" s="192">
        <v>51.8</v>
      </c>
      <c r="V26" s="192" t="s">
        <v>409</v>
      </c>
      <c r="W26" s="192" t="s">
        <v>409</v>
      </c>
      <c r="X26" s="192" t="s">
        <v>409</v>
      </c>
      <c r="Y26" s="192">
        <v>7.1428571428571397E-2</v>
      </c>
      <c r="Z26" s="192" t="s">
        <v>409</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12"/>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0.73205150820250398</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45103</v>
      </c>
      <c r="K27" s="242">
        <v>45142</v>
      </c>
      <c r="L27" s="91" t="s">
        <v>39</v>
      </c>
      <c r="M27" s="192">
        <v>0</v>
      </c>
      <c r="N27" s="192">
        <v>0.73205150820250398</v>
      </c>
      <c r="O27" s="192" t="s">
        <v>409</v>
      </c>
      <c r="P27" s="192">
        <v>0</v>
      </c>
      <c r="Q27" s="192" t="s">
        <v>409</v>
      </c>
      <c r="R27" s="192">
        <v>0</v>
      </c>
      <c r="S27" s="192" t="s">
        <v>409</v>
      </c>
      <c r="T27" s="192" t="s">
        <v>409</v>
      </c>
      <c r="U27" s="192">
        <v>65.099999999999994</v>
      </c>
      <c r="V27" s="192" t="s">
        <v>409</v>
      </c>
      <c r="W27" s="192" t="s">
        <v>409</v>
      </c>
      <c r="X27" s="192" t="s">
        <v>409</v>
      </c>
      <c r="Y27" s="192">
        <v>-7.1428571428571397E-2</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12"/>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45103</v>
      </c>
      <c r="K28" s="242">
        <v>44860</v>
      </c>
      <c r="L28" s="91" t="s">
        <v>40</v>
      </c>
      <c r="M28" s="192">
        <v>0</v>
      </c>
      <c r="N28" s="192">
        <v>0</v>
      </c>
      <c r="O28" s="192" t="s">
        <v>409</v>
      </c>
      <c r="P28" s="192">
        <v>0</v>
      </c>
      <c r="Q28" s="192" t="s">
        <v>409</v>
      </c>
      <c r="R28" s="192">
        <v>0</v>
      </c>
      <c r="S28" s="192" t="s">
        <v>409</v>
      </c>
      <c r="T28" s="192" t="s">
        <v>409</v>
      </c>
      <c r="U28" s="192">
        <v>49.2</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12"/>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2.3196330922561201</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0</v>
      </c>
      <c r="J29" s="242">
        <v>45103</v>
      </c>
      <c r="K29" s="242">
        <v>45142</v>
      </c>
      <c r="L29" s="91" t="s">
        <v>42</v>
      </c>
      <c r="M29" s="192">
        <v>0</v>
      </c>
      <c r="N29" s="192">
        <v>2.3196330922561201</v>
      </c>
      <c r="O29" s="192" t="s">
        <v>409</v>
      </c>
      <c r="P29" s="192">
        <v>0</v>
      </c>
      <c r="Q29" s="192" t="s">
        <v>409</v>
      </c>
      <c r="R29" s="192">
        <v>0</v>
      </c>
      <c r="S29" s="192" t="s">
        <v>409</v>
      </c>
      <c r="T29" s="192" t="s">
        <v>409</v>
      </c>
      <c r="U29" s="192">
        <v>72.3</v>
      </c>
      <c r="V29" s="192" t="s">
        <v>409</v>
      </c>
      <c r="W29" s="192" t="s">
        <v>409</v>
      </c>
      <c r="X29" s="192" t="s">
        <v>409</v>
      </c>
      <c r="Y29" s="192">
        <v>0</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12"/>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1.79043923090492</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0</v>
      </c>
      <c r="J30" s="242">
        <v>45103</v>
      </c>
      <c r="K30" s="242">
        <v>45218</v>
      </c>
      <c r="L30" s="91" t="s">
        <v>44</v>
      </c>
      <c r="M30" s="192">
        <v>0</v>
      </c>
      <c r="N30" s="192">
        <v>1.79043923090492</v>
      </c>
      <c r="O30" s="192" t="s">
        <v>409</v>
      </c>
      <c r="P30" s="192">
        <v>0</v>
      </c>
      <c r="Q30" s="192" t="s">
        <v>409</v>
      </c>
      <c r="R30" s="192">
        <v>0</v>
      </c>
      <c r="S30" s="192">
        <v>0</v>
      </c>
      <c r="T30" s="192" t="s">
        <v>409</v>
      </c>
      <c r="U30" s="192">
        <v>69.900000000000006</v>
      </c>
      <c r="V30" s="192" t="s">
        <v>409</v>
      </c>
      <c r="W30" s="192" t="s">
        <v>409</v>
      </c>
      <c r="X30" s="192" t="s">
        <v>409</v>
      </c>
      <c r="Y30" s="192">
        <v>0</v>
      </c>
      <c r="Z30" s="192">
        <v>-100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12"/>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0</v>
      </c>
      <c r="J31" s="242">
        <v>45103</v>
      </c>
      <c r="K31" s="242">
        <v>45294</v>
      </c>
      <c r="L31" s="91" t="s">
        <v>46</v>
      </c>
      <c r="M31" s="192">
        <v>0</v>
      </c>
      <c r="N31" s="192">
        <v>0</v>
      </c>
      <c r="O31" s="192">
        <v>0</v>
      </c>
      <c r="P31" s="192">
        <v>0</v>
      </c>
      <c r="Q31" s="192" t="s">
        <v>409</v>
      </c>
      <c r="R31" s="192">
        <v>0</v>
      </c>
      <c r="S31" s="192">
        <v>0</v>
      </c>
      <c r="T31" s="192" t="s">
        <v>409</v>
      </c>
      <c r="U31" s="192">
        <v>59.8</v>
      </c>
      <c r="V31" s="192">
        <v>-1.91745638332587</v>
      </c>
      <c r="W31" s="192" t="s">
        <v>409</v>
      </c>
      <c r="X31" s="192" t="s">
        <v>409</v>
      </c>
      <c r="Y31" s="192">
        <v>-7.1428571428571397E-2</v>
      </c>
      <c r="Z31" s="192">
        <v>-100</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12"/>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0</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697</v>
      </c>
      <c r="M32" s="192">
        <v>0</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12"/>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3.7105067434004955</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1.9668371846886501</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7</v>
      </c>
      <c r="J33" s="242">
        <v>45103</v>
      </c>
      <c r="K33" s="242">
        <v>45272</v>
      </c>
      <c r="L33" s="91" t="s">
        <v>48</v>
      </c>
      <c r="M33" s="192">
        <v>0</v>
      </c>
      <c r="N33" s="192">
        <v>1.9668371846886501</v>
      </c>
      <c r="O33" s="192">
        <v>0</v>
      </c>
      <c r="P33" s="192">
        <v>0</v>
      </c>
      <c r="Q33" s="192" t="s">
        <v>409</v>
      </c>
      <c r="R33" s="192">
        <v>7</v>
      </c>
      <c r="S33" s="192">
        <v>7</v>
      </c>
      <c r="T33" s="192" t="s">
        <v>409</v>
      </c>
      <c r="U33" s="192">
        <v>70.7</v>
      </c>
      <c r="V33" s="192">
        <v>0.36525336766352601</v>
      </c>
      <c r="W33" s="192" t="s">
        <v>409</v>
      </c>
      <c r="X33" s="192" t="s">
        <v>409</v>
      </c>
      <c r="Y33" s="192">
        <v>0.14285714285714199</v>
      </c>
      <c r="Z33" s="192">
        <v>71.428571428571402</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12"/>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1.9409868161747834</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2.8047274651613998</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1.34324274545781</v>
      </c>
      <c r="J34" s="242">
        <v>45103</v>
      </c>
      <c r="K34" s="242">
        <v>45294</v>
      </c>
      <c r="L34" s="91" t="s">
        <v>50</v>
      </c>
      <c r="M34" s="192">
        <v>0</v>
      </c>
      <c r="N34" s="192">
        <v>2.8047274651613998</v>
      </c>
      <c r="O34" s="192">
        <v>1.34324274545781</v>
      </c>
      <c r="P34" s="192">
        <v>0</v>
      </c>
      <c r="Q34" s="192" t="s">
        <v>409</v>
      </c>
      <c r="R34" s="192">
        <v>0</v>
      </c>
      <c r="S34" s="192">
        <v>0</v>
      </c>
      <c r="T34" s="192" t="s">
        <v>409</v>
      </c>
      <c r="U34" s="192">
        <v>74.5</v>
      </c>
      <c r="V34" s="192">
        <v>0.134324274545781</v>
      </c>
      <c r="W34" s="192" t="s">
        <v>409</v>
      </c>
      <c r="X34" s="192" t="s">
        <v>409</v>
      </c>
      <c r="Y34" s="192">
        <v>0</v>
      </c>
      <c r="Z34" s="192">
        <v>-71.324794494360503</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12"/>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45103</v>
      </c>
      <c r="K35" s="242">
        <v>44860</v>
      </c>
      <c r="L35" s="91" t="s">
        <v>52</v>
      </c>
      <c r="M35" s="192">
        <v>0</v>
      </c>
      <c r="N35" s="192">
        <v>0</v>
      </c>
      <c r="O35" s="192" t="s">
        <v>409</v>
      </c>
      <c r="P35" s="192">
        <v>0</v>
      </c>
      <c r="Q35" s="192" t="s">
        <v>409</v>
      </c>
      <c r="R35" s="192">
        <v>0</v>
      </c>
      <c r="S35" s="192" t="s">
        <v>409</v>
      </c>
      <c r="T35" s="192" t="s">
        <v>409</v>
      </c>
      <c r="U35" s="192">
        <v>45.4</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12"/>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45103</v>
      </c>
      <c r="K36" s="242">
        <v>44860</v>
      </c>
      <c r="L36" s="91" t="s">
        <v>54</v>
      </c>
      <c r="M36" s="192">
        <v>0</v>
      </c>
      <c r="N36" s="192">
        <v>0</v>
      </c>
      <c r="O36" s="192" t="s">
        <v>409</v>
      </c>
      <c r="P36" s="192">
        <v>0</v>
      </c>
      <c r="Q36" s="192" t="s">
        <v>409</v>
      </c>
      <c r="R36" s="192">
        <v>0</v>
      </c>
      <c r="S36" s="192" t="s">
        <v>409</v>
      </c>
      <c r="T36" s="192" t="s">
        <v>409</v>
      </c>
      <c r="U36" s="192">
        <v>54.7</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12"/>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1.01869818310107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45103</v>
      </c>
      <c r="K37" s="242">
        <v>44860</v>
      </c>
      <c r="L37" s="91" t="s">
        <v>56</v>
      </c>
      <c r="M37" s="192">
        <v>0</v>
      </c>
      <c r="N37" s="192">
        <v>1.01869818310107</v>
      </c>
      <c r="O37" s="192" t="s">
        <v>409</v>
      </c>
      <c r="P37" s="192">
        <v>0</v>
      </c>
      <c r="Q37" s="192" t="s">
        <v>409</v>
      </c>
      <c r="R37" s="192">
        <v>0</v>
      </c>
      <c r="S37" s="192" t="s">
        <v>409</v>
      </c>
      <c r="T37" s="192" t="s">
        <v>409</v>
      </c>
      <c r="U37" s="192">
        <v>66.400000000000006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12"/>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5.3571428571428497</v>
      </c>
      <c r="J38" s="242">
        <v>45103</v>
      </c>
      <c r="K38" s="242">
        <v>45218</v>
      </c>
      <c r="L38" s="91" t="s">
        <v>58</v>
      </c>
      <c r="M38" s="192">
        <v>0</v>
      </c>
      <c r="N38" s="192">
        <v>0</v>
      </c>
      <c r="O38" s="192">
        <v>0</v>
      </c>
      <c r="P38" s="192">
        <v>0</v>
      </c>
      <c r="Q38" s="192" t="s">
        <v>409</v>
      </c>
      <c r="R38" s="192">
        <v>5.3571428571428497</v>
      </c>
      <c r="S38" s="192">
        <v>0</v>
      </c>
      <c r="T38" s="192" t="s">
        <v>409</v>
      </c>
      <c r="U38" s="192">
        <v>55.3</v>
      </c>
      <c r="V38" s="192">
        <v>0.768308741904148</v>
      </c>
      <c r="W38" s="192" t="s">
        <v>409</v>
      </c>
      <c r="X38" s="192" t="s">
        <v>409</v>
      </c>
      <c r="Y38" s="192">
        <v>0.107142857142857</v>
      </c>
      <c r="Z38" s="192">
        <v>-100</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12"/>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0</v>
      </c>
      <c r="J39" s="242">
        <v>44778</v>
      </c>
      <c r="K39" s="242">
        <v>44753</v>
      </c>
      <c r="L39" s="91" t="s">
        <v>60</v>
      </c>
      <c r="M39" s="192">
        <v>10</v>
      </c>
      <c r="N39" s="192">
        <v>9.6842476627271097</v>
      </c>
      <c r="O39" s="192">
        <v>0</v>
      </c>
      <c r="P39" s="192">
        <v>0</v>
      </c>
      <c r="Q39" s="192" t="s">
        <v>409</v>
      </c>
      <c r="R39" s="192" t="s">
        <v>409</v>
      </c>
      <c r="S39" s="192">
        <v>0</v>
      </c>
      <c r="T39" s="192" t="s">
        <v>622</v>
      </c>
      <c r="U39" s="192">
        <v>105.7</v>
      </c>
      <c r="V39" s="192">
        <v>-0.70454630805956597</v>
      </c>
      <c r="W39" s="192" t="s">
        <v>409</v>
      </c>
      <c r="X39" s="192" t="s">
        <v>409</v>
      </c>
      <c r="Y39" s="192" t="s">
        <v>409</v>
      </c>
      <c r="Z39" s="192">
        <v>-91.366906474820098</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12"/>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3.5714285714285601</v>
      </c>
      <c r="J40" s="242">
        <v>45103</v>
      </c>
      <c r="K40" s="242">
        <v>45142</v>
      </c>
      <c r="L40" s="91" t="s">
        <v>62</v>
      </c>
      <c r="M40" s="192">
        <v>0</v>
      </c>
      <c r="N40" s="192">
        <v>0</v>
      </c>
      <c r="O40" s="192" t="s">
        <v>409</v>
      </c>
      <c r="P40" s="192">
        <v>0</v>
      </c>
      <c r="Q40" s="192" t="s">
        <v>409</v>
      </c>
      <c r="R40" s="192">
        <v>3.5714285714285601</v>
      </c>
      <c r="S40" s="192">
        <v>0</v>
      </c>
      <c r="T40" s="192" t="s">
        <v>409</v>
      </c>
      <c r="U40" s="192">
        <v>18.899999999999999</v>
      </c>
      <c r="V40" s="192" t="s">
        <v>409</v>
      </c>
      <c r="W40" s="192" t="s">
        <v>409</v>
      </c>
      <c r="X40" s="192" t="s">
        <v>409</v>
      </c>
      <c r="Y40" s="192">
        <v>7.1428571428571397E-2</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12"/>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45103</v>
      </c>
      <c r="K41" s="242">
        <v>44860</v>
      </c>
      <c r="L41" s="91" t="s">
        <v>64</v>
      </c>
      <c r="M41" s="192">
        <v>0</v>
      </c>
      <c r="N41" s="192">
        <v>0</v>
      </c>
      <c r="O41" s="192" t="s">
        <v>409</v>
      </c>
      <c r="P41" s="192">
        <v>0</v>
      </c>
      <c r="Q41" s="192" t="s">
        <v>409</v>
      </c>
      <c r="R41" s="192">
        <v>0</v>
      </c>
      <c r="S41" s="192" t="s">
        <v>409</v>
      </c>
      <c r="T41" s="192" t="s">
        <v>409</v>
      </c>
      <c r="U41" s="192">
        <v>17.8</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12"/>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0</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698</v>
      </c>
      <c r="M42" s="192">
        <v>0</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12"/>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7</v>
      </c>
      <c r="J43" s="242">
        <v>45103</v>
      </c>
      <c r="K43" s="242">
        <v>45272</v>
      </c>
      <c r="L43" s="91" t="s">
        <v>66</v>
      </c>
      <c r="M43" s="192">
        <v>0</v>
      </c>
      <c r="N43" s="192">
        <v>0</v>
      </c>
      <c r="O43" s="192">
        <v>0</v>
      </c>
      <c r="P43" s="192">
        <v>0</v>
      </c>
      <c r="Q43" s="192" t="s">
        <v>409</v>
      </c>
      <c r="R43" s="192">
        <v>7</v>
      </c>
      <c r="S43" s="192">
        <v>0</v>
      </c>
      <c r="T43" s="192" t="s">
        <v>409</v>
      </c>
      <c r="U43" s="192">
        <v>42.2</v>
      </c>
      <c r="V43" s="192">
        <v>-0.801946426007205</v>
      </c>
      <c r="W43" s="192" t="s">
        <v>409</v>
      </c>
      <c r="X43" s="192" t="s">
        <v>409</v>
      </c>
      <c r="Y43" s="192">
        <v>0.214285714285714</v>
      </c>
      <c r="Z43" s="192">
        <v>-100</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12"/>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0.73205150820250398</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0</v>
      </c>
      <c r="J44" s="242">
        <v>45103</v>
      </c>
      <c r="K44" s="242">
        <v>45294</v>
      </c>
      <c r="L44" s="91" t="s">
        <v>68</v>
      </c>
      <c r="M44" s="192">
        <v>0</v>
      </c>
      <c r="N44" s="192">
        <v>0.73205150820250398</v>
      </c>
      <c r="O44" s="192">
        <v>0</v>
      </c>
      <c r="P44" s="192">
        <v>0</v>
      </c>
      <c r="Q44" s="192" t="s">
        <v>409</v>
      </c>
      <c r="R44" s="192">
        <v>0</v>
      </c>
      <c r="S44" s="192">
        <v>0</v>
      </c>
      <c r="T44" s="192" t="s">
        <v>409</v>
      </c>
      <c r="U44" s="192">
        <v>65.099999999999994</v>
      </c>
      <c r="V44" s="192">
        <v>1.01531440309317</v>
      </c>
      <c r="W44" s="192" t="s">
        <v>409</v>
      </c>
      <c r="X44" s="192" t="s">
        <v>409</v>
      </c>
      <c r="Y44" s="192">
        <v>0</v>
      </c>
      <c r="Z44" s="192">
        <v>-100</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12"/>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5.5829952372552398</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0</v>
      </c>
      <c r="J45" s="242">
        <v>45103</v>
      </c>
      <c r="K45" s="242">
        <v>45294</v>
      </c>
      <c r="L45" s="91" t="s">
        <v>69</v>
      </c>
      <c r="M45" s="192">
        <v>0</v>
      </c>
      <c r="N45" s="192">
        <v>5.5829952372552398</v>
      </c>
      <c r="O45" s="192">
        <v>0</v>
      </c>
      <c r="P45" s="192">
        <v>0</v>
      </c>
      <c r="Q45" s="192" t="s">
        <v>409</v>
      </c>
      <c r="R45" s="192">
        <v>0</v>
      </c>
      <c r="S45" s="192">
        <v>0</v>
      </c>
      <c r="T45" s="192" t="s">
        <v>409</v>
      </c>
      <c r="U45" s="192">
        <v>87.1</v>
      </c>
      <c r="V45" s="192">
        <v>-0.83648910097152296</v>
      </c>
      <c r="W45" s="192" t="s">
        <v>409</v>
      </c>
      <c r="X45" s="192" t="s">
        <v>409</v>
      </c>
      <c r="Y45" s="192">
        <v>-3.5714285714285497E-2</v>
      </c>
      <c r="Z45" s="192">
        <v>-24.999999999999901</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12"/>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6.1751481537614135</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3.8132454720903</v>
      </c>
      <c r="J46" s="242">
        <v>44778</v>
      </c>
      <c r="K46" s="242">
        <v>44753</v>
      </c>
      <c r="L46" s="91" t="s">
        <v>71</v>
      </c>
      <c r="M46" s="192">
        <v>10</v>
      </c>
      <c r="N46" s="192">
        <v>7.1044275886399699</v>
      </c>
      <c r="O46" s="192">
        <v>3.8132454720903</v>
      </c>
      <c r="P46" s="192">
        <v>0</v>
      </c>
      <c r="Q46" s="192" t="s">
        <v>409</v>
      </c>
      <c r="R46" s="192">
        <v>0</v>
      </c>
      <c r="S46" s="192">
        <v>0</v>
      </c>
      <c r="T46" s="192" t="s">
        <v>622</v>
      </c>
      <c r="U46" s="192">
        <v>94</v>
      </c>
      <c r="V46" s="192">
        <v>0.38132454720902997</v>
      </c>
      <c r="W46" s="192" t="s">
        <v>409</v>
      </c>
      <c r="X46" s="192" t="s">
        <v>409</v>
      </c>
      <c r="Y46" s="192">
        <v>0</v>
      </c>
      <c r="Z46" s="192">
        <v>-89.3333333333333</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12"/>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0</v>
      </c>
      <c r="J47" s="242">
        <v>45103</v>
      </c>
      <c r="K47" s="242">
        <v>44753</v>
      </c>
      <c r="L47" s="91" t="s">
        <v>72</v>
      </c>
      <c r="M47" s="192">
        <v>10</v>
      </c>
      <c r="N47" s="192">
        <v>10</v>
      </c>
      <c r="O47" s="192">
        <v>0</v>
      </c>
      <c r="P47" s="192">
        <v>0</v>
      </c>
      <c r="Q47" s="192" t="s">
        <v>409</v>
      </c>
      <c r="R47" s="192">
        <v>0</v>
      </c>
      <c r="S47" s="192">
        <v>0</v>
      </c>
      <c r="T47" s="192" t="s">
        <v>622</v>
      </c>
      <c r="U47" s="192">
        <v>107.2</v>
      </c>
      <c r="V47" s="192">
        <v>-1.93853197911713</v>
      </c>
      <c r="W47" s="192" t="s">
        <v>409</v>
      </c>
      <c r="X47" s="192" t="s">
        <v>409</v>
      </c>
      <c r="Y47" s="192">
        <v>0</v>
      </c>
      <c r="Z47" s="192">
        <v>-86.090621707059995</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12"/>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0</v>
      </c>
      <c r="J48" s="242">
        <v>44778</v>
      </c>
      <c r="K48" s="242">
        <v>44753</v>
      </c>
      <c r="L48" s="91" t="s">
        <v>73</v>
      </c>
      <c r="M48" s="192">
        <v>10</v>
      </c>
      <c r="N48" s="192">
        <v>6.3767860292820604</v>
      </c>
      <c r="O48" s="192" t="s">
        <v>409</v>
      </c>
      <c r="P48" s="192">
        <v>0</v>
      </c>
      <c r="Q48" s="192" t="s">
        <v>409</v>
      </c>
      <c r="R48" s="192">
        <v>0</v>
      </c>
      <c r="S48" s="192">
        <v>0</v>
      </c>
      <c r="T48" s="192" t="s">
        <v>623</v>
      </c>
      <c r="U48" s="192">
        <v>90.7</v>
      </c>
      <c r="V48" s="192" t="s">
        <v>409</v>
      </c>
      <c r="W48" s="192" t="s">
        <v>409</v>
      </c>
      <c r="X48" s="192" t="s">
        <v>409</v>
      </c>
      <c r="Y48" s="192">
        <v>0</v>
      </c>
      <c r="Z48" s="192">
        <v>-100</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12"/>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3.5985182571882102</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0</v>
      </c>
      <c r="J49" s="242">
        <v>45103</v>
      </c>
      <c r="K49" s="242">
        <v>45294</v>
      </c>
      <c r="L49" s="91" t="s">
        <v>75</v>
      </c>
      <c r="M49" s="192">
        <v>0</v>
      </c>
      <c r="N49" s="192">
        <v>3.5985182571882102</v>
      </c>
      <c r="O49" s="192">
        <v>0</v>
      </c>
      <c r="P49" s="192">
        <v>0</v>
      </c>
      <c r="Q49" s="192" t="s">
        <v>409</v>
      </c>
      <c r="R49" s="192">
        <v>0</v>
      </c>
      <c r="S49" s="192">
        <v>0</v>
      </c>
      <c r="T49" s="192" t="s">
        <v>409</v>
      </c>
      <c r="U49" s="192">
        <v>78.099999999999994</v>
      </c>
      <c r="V49" s="192">
        <v>-1.25452931124587</v>
      </c>
      <c r="W49" s="192" t="s">
        <v>409</v>
      </c>
      <c r="X49" s="192" t="s">
        <v>409</v>
      </c>
      <c r="Y49" s="192">
        <v>0</v>
      </c>
      <c r="Z49" s="192">
        <v>-60.820045558086498</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12"/>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0</v>
      </c>
      <c r="J50" s="242">
        <v>44778</v>
      </c>
      <c r="K50" s="242">
        <v>45022</v>
      </c>
      <c r="L50" s="91" t="s">
        <v>77</v>
      </c>
      <c r="M50" s="192">
        <v>10</v>
      </c>
      <c r="N50" s="192">
        <v>4.5025577703298598</v>
      </c>
      <c r="O50" s="192" t="s">
        <v>409</v>
      </c>
      <c r="P50" s="192">
        <v>0</v>
      </c>
      <c r="Q50" s="192" t="s">
        <v>409</v>
      </c>
      <c r="R50" s="192" t="s">
        <v>409</v>
      </c>
      <c r="S50" s="192">
        <v>0</v>
      </c>
      <c r="T50" s="192" t="s">
        <v>623</v>
      </c>
      <c r="U50" s="192">
        <v>82.2</v>
      </c>
      <c r="V50" s="192" t="s">
        <v>409</v>
      </c>
      <c r="W50" s="192" t="s">
        <v>409</v>
      </c>
      <c r="X50" s="192" t="s">
        <v>409</v>
      </c>
      <c r="Y50" s="192" t="s">
        <v>409</v>
      </c>
      <c r="Z50" s="192">
        <v>-100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12"/>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12"/>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0</v>
      </c>
      <c r="J52" s="242">
        <v>45103</v>
      </c>
      <c r="K52" s="242">
        <v>45294</v>
      </c>
      <c r="L52" s="91" t="s">
        <v>81</v>
      </c>
      <c r="M52" s="192">
        <v>0</v>
      </c>
      <c r="N52" s="192">
        <v>0</v>
      </c>
      <c r="O52" s="192" t="s">
        <v>409</v>
      </c>
      <c r="P52" s="192">
        <v>0</v>
      </c>
      <c r="Q52" s="192" t="s">
        <v>409</v>
      </c>
      <c r="R52" s="192" t="s">
        <v>409</v>
      </c>
      <c r="S52" s="192">
        <v>0</v>
      </c>
      <c r="T52" s="192" t="s">
        <v>409</v>
      </c>
      <c r="U52" s="192">
        <v>40.4</v>
      </c>
      <c r="V52" s="192" t="s">
        <v>409</v>
      </c>
      <c r="W52" s="192" t="s">
        <v>409</v>
      </c>
      <c r="X52" s="192" t="s">
        <v>409</v>
      </c>
      <c r="Y52" s="192" t="s">
        <v>409</v>
      </c>
      <c r="Z52" s="192">
        <v>-100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12"/>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0</v>
      </c>
      <c r="J53" s="242">
        <v>45103</v>
      </c>
      <c r="K53" s="242">
        <v>45218</v>
      </c>
      <c r="L53" s="91" t="s">
        <v>83</v>
      </c>
      <c r="M53" s="192">
        <v>0</v>
      </c>
      <c r="N53" s="192">
        <v>0</v>
      </c>
      <c r="O53" s="192" t="s">
        <v>409</v>
      </c>
      <c r="P53" s="192">
        <v>0</v>
      </c>
      <c r="Q53" s="192" t="s">
        <v>409</v>
      </c>
      <c r="R53" s="192">
        <v>0</v>
      </c>
      <c r="S53" s="192">
        <v>0</v>
      </c>
      <c r="T53" s="192" t="s">
        <v>409</v>
      </c>
      <c r="U53" s="192">
        <v>59.5</v>
      </c>
      <c r="V53" s="192" t="s">
        <v>409</v>
      </c>
      <c r="W53" s="192" t="s">
        <v>409</v>
      </c>
      <c r="X53" s="192" t="s">
        <v>409</v>
      </c>
      <c r="Y53" s="192">
        <v>0</v>
      </c>
      <c r="Z53" s="192">
        <v>-100</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12"/>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0</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699</v>
      </c>
      <c r="M54" s="192">
        <v>0</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12"/>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0</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v>45294</v>
      </c>
      <c r="L55" s="91" t="s">
        <v>700</v>
      </c>
      <c r="M55" s="192">
        <v>0</v>
      </c>
      <c r="N55" s="192" t="s">
        <v>409</v>
      </c>
      <c r="O55" s="192" t="s">
        <v>409</v>
      </c>
      <c r="P55" s="192">
        <v>0</v>
      </c>
      <c r="Q55" s="192" t="s">
        <v>409</v>
      </c>
      <c r="R55" s="192" t="s">
        <v>409</v>
      </c>
      <c r="S55" s="192" t="s">
        <v>409</v>
      </c>
      <c r="T55" s="192" t="s">
        <v>409</v>
      </c>
      <c r="U55" s="192" t="s">
        <v>409</v>
      </c>
      <c r="V55" s="192" t="s">
        <v>409</v>
      </c>
      <c r="W55" s="192" t="s">
        <v>409</v>
      </c>
      <c r="X55" s="192" t="s">
        <v>409</v>
      </c>
      <c r="Y55" s="192" t="s">
        <v>409</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12"/>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0</v>
      </c>
      <c r="J56" s="242">
        <v>45103</v>
      </c>
      <c r="K56" s="242">
        <v>45294</v>
      </c>
      <c r="L56" s="91" t="s">
        <v>85</v>
      </c>
      <c r="M56" s="192">
        <v>0</v>
      </c>
      <c r="N56" s="192">
        <v>0</v>
      </c>
      <c r="O56" s="192" t="s">
        <v>409</v>
      </c>
      <c r="P56" s="192">
        <v>0</v>
      </c>
      <c r="Q56" s="192" t="s">
        <v>409</v>
      </c>
      <c r="R56" s="192">
        <v>0</v>
      </c>
      <c r="S56" s="192">
        <v>0</v>
      </c>
      <c r="T56" s="192" t="s">
        <v>409</v>
      </c>
      <c r="U56" s="192">
        <v>57</v>
      </c>
      <c r="V56" s="192" t="s">
        <v>409</v>
      </c>
      <c r="W56" s="192" t="s">
        <v>409</v>
      </c>
      <c r="X56" s="192" t="s">
        <v>409</v>
      </c>
      <c r="Y56" s="192">
        <v>0</v>
      </c>
      <c r="Z56" s="192">
        <v>-100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12"/>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0</v>
      </c>
      <c r="J57" s="242">
        <v>45103</v>
      </c>
      <c r="K57" s="242">
        <v>45294</v>
      </c>
      <c r="L57" s="91" t="s">
        <v>87</v>
      </c>
      <c r="M57" s="192">
        <v>0</v>
      </c>
      <c r="N57" s="192">
        <v>0</v>
      </c>
      <c r="O57" s="192" t="s">
        <v>409</v>
      </c>
      <c r="P57" s="192">
        <v>0</v>
      </c>
      <c r="Q57" s="192" t="s">
        <v>409</v>
      </c>
      <c r="R57" s="192">
        <v>0</v>
      </c>
      <c r="S57" s="192" t="s">
        <v>409</v>
      </c>
      <c r="T57" s="192" t="s">
        <v>409</v>
      </c>
      <c r="U57" s="192">
        <v>40.200000000000003</v>
      </c>
      <c r="V57" s="192" t="s">
        <v>409</v>
      </c>
      <c r="W57" s="192" t="s">
        <v>409</v>
      </c>
      <c r="X57" s="192" t="s">
        <v>409</v>
      </c>
      <c r="Y57" s="192">
        <v>-0.214285714285714</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12"/>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45103</v>
      </c>
      <c r="K58" s="242">
        <v>45035</v>
      </c>
      <c r="L58" s="91" t="s">
        <v>89</v>
      </c>
      <c r="M58" s="192">
        <v>0</v>
      </c>
      <c r="N58" s="192">
        <v>0</v>
      </c>
      <c r="O58" s="192" t="s">
        <v>409</v>
      </c>
      <c r="P58" s="192">
        <v>0</v>
      </c>
      <c r="Q58" s="192" t="s">
        <v>409</v>
      </c>
      <c r="R58" s="192">
        <v>0</v>
      </c>
      <c r="S58" s="192">
        <v>0</v>
      </c>
      <c r="T58" s="192" t="s">
        <v>409</v>
      </c>
      <c r="U58" s="192">
        <v>24.6</v>
      </c>
      <c r="V58" s="192" t="s">
        <v>409</v>
      </c>
      <c r="W58" s="192" t="s">
        <v>409</v>
      </c>
      <c r="X58" s="192" t="s">
        <v>409</v>
      </c>
      <c r="Y58" s="192">
        <v>0</v>
      </c>
      <c r="Z58" s="192">
        <v>-100</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12"/>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4.5025577703298598</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0</v>
      </c>
      <c r="J59" s="242">
        <v>45103</v>
      </c>
      <c r="K59" s="242">
        <v>45091</v>
      </c>
      <c r="L59" s="91" t="s">
        <v>91</v>
      </c>
      <c r="M59" s="192">
        <v>0</v>
      </c>
      <c r="N59" s="192">
        <v>4.5025577703298598</v>
      </c>
      <c r="O59" s="192" t="s">
        <v>409</v>
      </c>
      <c r="P59" s="192">
        <v>0</v>
      </c>
      <c r="Q59" s="192" t="s">
        <v>409</v>
      </c>
      <c r="R59" s="192">
        <v>0</v>
      </c>
      <c r="S59" s="192">
        <v>0</v>
      </c>
      <c r="T59" s="192" t="s">
        <v>409</v>
      </c>
      <c r="U59" s="192">
        <v>82.2</v>
      </c>
      <c r="V59" s="192" t="s">
        <v>409</v>
      </c>
      <c r="W59" s="192" t="s">
        <v>409</v>
      </c>
      <c r="X59" s="192" t="s">
        <v>409</v>
      </c>
      <c r="Y59" s="192">
        <v>0</v>
      </c>
      <c r="Z59" s="192">
        <v>-100</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12"/>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12"/>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45103</v>
      </c>
      <c r="K61" s="242">
        <v>44860</v>
      </c>
      <c r="L61" s="91" t="s">
        <v>95</v>
      </c>
      <c r="M61" s="192">
        <v>0</v>
      </c>
      <c r="N61" s="192">
        <v>0</v>
      </c>
      <c r="O61" s="192" t="s">
        <v>409</v>
      </c>
      <c r="P61" s="192">
        <v>0</v>
      </c>
      <c r="Q61" s="192" t="s">
        <v>409</v>
      </c>
      <c r="R61" s="192">
        <v>0</v>
      </c>
      <c r="S61" s="192" t="s">
        <v>409</v>
      </c>
      <c r="T61" s="192" t="s">
        <v>409</v>
      </c>
      <c r="U61" s="192">
        <v>17.899999999999999</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12"/>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0</v>
      </c>
      <c r="J62" s="242">
        <v>45103</v>
      </c>
      <c r="K62" s="242">
        <v>45294</v>
      </c>
      <c r="L62" s="91" t="s">
        <v>97</v>
      </c>
      <c r="M62" s="192">
        <v>0</v>
      </c>
      <c r="N62" s="192">
        <v>0</v>
      </c>
      <c r="O62" s="192">
        <v>0</v>
      </c>
      <c r="P62" s="192">
        <v>0</v>
      </c>
      <c r="Q62" s="192" t="s">
        <v>409</v>
      </c>
      <c r="R62" s="192">
        <v>0</v>
      </c>
      <c r="S62" s="192">
        <v>0</v>
      </c>
      <c r="T62" s="192" t="s">
        <v>409</v>
      </c>
      <c r="U62" s="192">
        <v>60.8</v>
      </c>
      <c r="V62" s="192">
        <v>-0.46332275207927198</v>
      </c>
      <c r="W62" s="192" t="s">
        <v>409</v>
      </c>
      <c r="X62" s="192" t="s">
        <v>409</v>
      </c>
      <c r="Y62" s="192">
        <v>0</v>
      </c>
      <c r="Z62" s="192">
        <v>-100</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12"/>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1.8124889751278801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0</v>
      </c>
      <c r="J63" s="242">
        <v>45103</v>
      </c>
      <c r="K63" s="242">
        <v>45294</v>
      </c>
      <c r="L63" s="91" t="s">
        <v>99</v>
      </c>
      <c r="M63" s="192">
        <v>0</v>
      </c>
      <c r="N63" s="192">
        <v>1.8124889751278801</v>
      </c>
      <c r="O63" s="192">
        <v>0</v>
      </c>
      <c r="P63" s="192">
        <v>0</v>
      </c>
      <c r="Q63" s="192" t="s">
        <v>409</v>
      </c>
      <c r="R63" s="192">
        <v>0</v>
      </c>
      <c r="S63" s="192">
        <v>0</v>
      </c>
      <c r="T63" s="192" t="s">
        <v>409</v>
      </c>
      <c r="U63" s="192">
        <v>70</v>
      </c>
      <c r="V63" s="192">
        <v>-1.1147750262707301</v>
      </c>
      <c r="W63" s="192" t="s">
        <v>409</v>
      </c>
      <c r="X63" s="192" t="s">
        <v>409</v>
      </c>
      <c r="Y63" s="192">
        <v>0</v>
      </c>
      <c r="Z63" s="192">
        <v>-100</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12"/>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3.4642980218530401</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1.68019050979008</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7.1428571428571601</v>
      </c>
      <c r="J64" s="242">
        <v>45103</v>
      </c>
      <c r="K64" s="242">
        <v>45294</v>
      </c>
      <c r="L64" s="91" t="s">
        <v>101</v>
      </c>
      <c r="M64" s="192">
        <v>0</v>
      </c>
      <c r="N64" s="192">
        <v>1.68019050979008</v>
      </c>
      <c r="O64" s="192">
        <v>0</v>
      </c>
      <c r="P64" s="192">
        <v>0</v>
      </c>
      <c r="Q64" s="192" t="s">
        <v>409</v>
      </c>
      <c r="R64" s="192">
        <v>7.1428571428571601</v>
      </c>
      <c r="S64" s="192">
        <v>0</v>
      </c>
      <c r="T64" s="192" t="s">
        <v>409</v>
      </c>
      <c r="U64" s="192">
        <v>69.400000000000006</v>
      </c>
      <c r="V64" s="192">
        <v>1.49739078398895</v>
      </c>
      <c r="W64" s="192" t="s">
        <v>409</v>
      </c>
      <c r="X64" s="192" t="s">
        <v>409</v>
      </c>
      <c r="Y64" s="192">
        <v>0.14285714285714299</v>
      </c>
      <c r="Z64" s="192">
        <v>-71.428571428571402</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12"/>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4.3702593049920599</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0</v>
      </c>
      <c r="J65" s="242">
        <v>45103</v>
      </c>
      <c r="K65" s="242">
        <v>45294</v>
      </c>
      <c r="L65" s="91" t="s">
        <v>102</v>
      </c>
      <c r="M65" s="192">
        <v>0</v>
      </c>
      <c r="N65" s="192">
        <v>4.3702593049920599</v>
      </c>
      <c r="O65" s="192" t="s">
        <v>409</v>
      </c>
      <c r="P65" s="192">
        <v>0</v>
      </c>
      <c r="Q65" s="192" t="s">
        <v>409</v>
      </c>
      <c r="R65" s="192" t="s">
        <v>409</v>
      </c>
      <c r="S65" s="192">
        <v>0</v>
      </c>
      <c r="T65" s="192" t="s">
        <v>409</v>
      </c>
      <c r="U65" s="192">
        <v>81.599999999999994</v>
      </c>
      <c r="V65" s="192" t="s">
        <v>409</v>
      </c>
      <c r="W65" s="192" t="s">
        <v>409</v>
      </c>
      <c r="X65" s="192" t="s">
        <v>409</v>
      </c>
      <c r="Y65" s="192" t="s">
        <v>409</v>
      </c>
      <c r="Z65" s="192">
        <v>-100</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12"/>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0</v>
      </c>
      <c r="J66" s="242">
        <v>44778</v>
      </c>
      <c r="K66" s="242">
        <v>45271</v>
      </c>
      <c r="L66" s="91" t="s">
        <v>104</v>
      </c>
      <c r="M66" s="192">
        <v>10</v>
      </c>
      <c r="N66" s="192">
        <v>7.2146763097548003</v>
      </c>
      <c r="O66" s="192" t="s">
        <v>409</v>
      </c>
      <c r="P66" s="192">
        <v>0</v>
      </c>
      <c r="Q66" s="192" t="s">
        <v>409</v>
      </c>
      <c r="R66" s="192">
        <v>0</v>
      </c>
      <c r="S66" s="192">
        <v>0</v>
      </c>
      <c r="T66" s="192" t="s">
        <v>623</v>
      </c>
      <c r="U66" s="192">
        <v>94.5</v>
      </c>
      <c r="V66" s="192" t="s">
        <v>409</v>
      </c>
      <c r="W66" s="192" t="s">
        <v>409</v>
      </c>
      <c r="X66" s="192" t="s">
        <v>409</v>
      </c>
      <c r="Y66" s="192">
        <v>-7.1428571428571397E-2</v>
      </c>
      <c r="Z66" s="192">
        <v>-100</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12"/>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0</v>
      </c>
      <c r="J67" s="242">
        <v>45103</v>
      </c>
      <c r="K67" s="242">
        <v>45294</v>
      </c>
      <c r="L67" s="91" t="s">
        <v>106</v>
      </c>
      <c r="M67" s="192">
        <v>0</v>
      </c>
      <c r="N67" s="192">
        <v>0</v>
      </c>
      <c r="O67" s="192" t="s">
        <v>409</v>
      </c>
      <c r="P67" s="192">
        <v>0</v>
      </c>
      <c r="Q67" s="192" t="s">
        <v>409</v>
      </c>
      <c r="R67" s="192" t="s">
        <v>409</v>
      </c>
      <c r="S67" s="192" t="s">
        <v>409</v>
      </c>
      <c r="T67" s="192" t="s">
        <v>409</v>
      </c>
      <c r="U67" s="192">
        <v>43.5</v>
      </c>
      <c r="V67" s="192" t="s">
        <v>409</v>
      </c>
      <c r="W67" s="192" t="s">
        <v>409</v>
      </c>
      <c r="X67" s="192" t="s">
        <v>409</v>
      </c>
      <c r="Y67" s="192" t="s">
        <v>409</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12"/>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0</v>
      </c>
      <c r="J68" s="242">
        <v>45103</v>
      </c>
      <c r="K68" s="242">
        <v>45142</v>
      </c>
      <c r="L68" s="91" t="s">
        <v>108</v>
      </c>
      <c r="M68" s="192">
        <v>0</v>
      </c>
      <c r="N68" s="192">
        <v>0</v>
      </c>
      <c r="O68" s="192" t="s">
        <v>409</v>
      </c>
      <c r="P68" s="192">
        <v>0</v>
      </c>
      <c r="Q68" s="192" t="s">
        <v>409</v>
      </c>
      <c r="R68" s="192">
        <v>0</v>
      </c>
      <c r="S68" s="192" t="s">
        <v>409</v>
      </c>
      <c r="T68" s="192" t="s">
        <v>409</v>
      </c>
      <c r="U68" s="192">
        <v>38.6</v>
      </c>
      <c r="V68" s="192" t="s">
        <v>409</v>
      </c>
      <c r="W68" s="192" t="s">
        <v>409</v>
      </c>
      <c r="X68" s="192" t="s">
        <v>409</v>
      </c>
      <c r="Y68" s="192">
        <v>0</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12"/>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3.256082137771604</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1.06020708879153</v>
      </c>
      <c r="J69" s="242">
        <v>44778</v>
      </c>
      <c r="K69" s="242">
        <v>44753</v>
      </c>
      <c r="L69" s="91" t="s">
        <v>110</v>
      </c>
      <c r="M69" s="192">
        <v>10</v>
      </c>
      <c r="N69" s="192">
        <v>8.5156112189098607</v>
      </c>
      <c r="O69" s="192">
        <v>1.06020708879153</v>
      </c>
      <c r="P69" s="192">
        <v>0</v>
      </c>
      <c r="Q69" s="192" t="s">
        <v>409</v>
      </c>
      <c r="R69" s="192" t="s">
        <v>409</v>
      </c>
      <c r="S69" s="192">
        <v>0</v>
      </c>
      <c r="T69" s="192" t="s">
        <v>622</v>
      </c>
      <c r="U69" s="192">
        <v>100.4</v>
      </c>
      <c r="V69" s="192">
        <v>0.10602070887915301</v>
      </c>
      <c r="W69" s="192" t="s">
        <v>409</v>
      </c>
      <c r="X69" s="192" t="s">
        <v>409</v>
      </c>
      <c r="Y69" s="192" t="s">
        <v>409</v>
      </c>
      <c r="Z69" s="192">
        <v>-61.613351877607698</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12"/>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7</v>
      </c>
      <c r="J70" s="242">
        <v>45103</v>
      </c>
      <c r="K70" s="242">
        <v>45294</v>
      </c>
      <c r="L70" s="91" t="s">
        <v>112</v>
      </c>
      <c r="M70" s="192">
        <v>0</v>
      </c>
      <c r="N70" s="192">
        <v>0</v>
      </c>
      <c r="O70" s="192" t="s">
        <v>409</v>
      </c>
      <c r="P70" s="192">
        <v>0</v>
      </c>
      <c r="Q70" s="192" t="s">
        <v>409</v>
      </c>
      <c r="R70" s="192">
        <v>7</v>
      </c>
      <c r="S70" s="192" t="s">
        <v>409</v>
      </c>
      <c r="T70" s="192" t="s">
        <v>409</v>
      </c>
      <c r="U70" s="192">
        <v>16</v>
      </c>
      <c r="V70" s="192" t="s">
        <v>409</v>
      </c>
      <c r="W70" s="192" t="s">
        <v>409</v>
      </c>
      <c r="X70" s="192" t="s">
        <v>409</v>
      </c>
      <c r="Y70" s="192">
        <v>0.14285714285714199</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12"/>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1.8565884635738199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45103</v>
      </c>
      <c r="K71" s="242">
        <v>44753</v>
      </c>
      <c r="L71" s="91" t="s">
        <v>114</v>
      </c>
      <c r="M71" s="192">
        <v>0</v>
      </c>
      <c r="N71" s="192">
        <v>1.8565884635738199</v>
      </c>
      <c r="O71" s="192" t="s">
        <v>409</v>
      </c>
      <c r="P71" s="192">
        <v>0</v>
      </c>
      <c r="Q71" s="192" t="s">
        <v>409</v>
      </c>
      <c r="R71" s="192" t="s">
        <v>409</v>
      </c>
      <c r="S71" s="192" t="s">
        <v>409</v>
      </c>
      <c r="T71" s="192" t="s">
        <v>409</v>
      </c>
      <c r="U71" s="192">
        <v>70.2</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12"/>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7</v>
      </c>
      <c r="J72" s="242">
        <v>45103</v>
      </c>
      <c r="K72" s="242">
        <v>45294</v>
      </c>
      <c r="L72" s="91" t="s">
        <v>116</v>
      </c>
      <c r="M72" s="192">
        <v>0</v>
      </c>
      <c r="N72" s="192">
        <v>0</v>
      </c>
      <c r="O72" s="192" t="s">
        <v>409</v>
      </c>
      <c r="P72" s="192">
        <v>0</v>
      </c>
      <c r="Q72" s="192" t="s">
        <v>409</v>
      </c>
      <c r="R72" s="192">
        <v>0</v>
      </c>
      <c r="S72" s="192">
        <v>7</v>
      </c>
      <c r="T72" s="192" t="s">
        <v>409</v>
      </c>
      <c r="U72" s="192">
        <v>28.8</v>
      </c>
      <c r="V72" s="192" t="s">
        <v>409</v>
      </c>
      <c r="W72" s="192" t="s">
        <v>409</v>
      </c>
      <c r="X72" s="192" t="s">
        <v>409</v>
      </c>
      <c r="Y72" s="192">
        <v>0</v>
      </c>
      <c r="Z72" s="192">
        <v>139.99999999999901</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13">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0</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701</v>
      </c>
      <c r="M73" s="192">
        <v>0</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13"/>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1.6581407655671101</v>
      </c>
      <c r="O74" s="192" t="s">
        <v>409</v>
      </c>
      <c r="P74" s="192">
        <v>0</v>
      </c>
      <c r="Q74" s="192" t="s">
        <v>409</v>
      </c>
      <c r="R74" s="192" t="s">
        <v>409</v>
      </c>
      <c r="S74" s="192" t="s">
        <v>409</v>
      </c>
      <c r="T74" s="192" t="s">
        <v>623</v>
      </c>
      <c r="U74" s="192">
        <v>69.3</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13"/>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2.8640015452062402</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0.82025048509437304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10</v>
      </c>
      <c r="J75" s="242">
        <v>45103</v>
      </c>
      <c r="K75" s="242">
        <v>45294</v>
      </c>
      <c r="L75" s="91" t="s">
        <v>119</v>
      </c>
      <c r="M75" s="192">
        <v>0</v>
      </c>
      <c r="N75" s="192">
        <v>0.82025048509437304</v>
      </c>
      <c r="O75" s="192" t="s">
        <v>409</v>
      </c>
      <c r="P75" s="192">
        <v>10</v>
      </c>
      <c r="Q75" s="192" t="s">
        <v>409</v>
      </c>
      <c r="R75" s="192">
        <v>0</v>
      </c>
      <c r="S75" s="192">
        <v>0</v>
      </c>
      <c r="T75" s="192" t="s">
        <v>409</v>
      </c>
      <c r="U75" s="192">
        <v>65.5</v>
      </c>
      <c r="V75" s="192" t="s">
        <v>409</v>
      </c>
      <c r="W75" s="192" t="s">
        <v>851</v>
      </c>
      <c r="X75" s="192" t="s">
        <v>409</v>
      </c>
      <c r="Y75" s="192">
        <v>0</v>
      </c>
      <c r="Z75" s="192">
        <v>-100</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13"/>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45103</v>
      </c>
      <c r="K76" s="242">
        <v>45218</v>
      </c>
      <c r="L76" s="91" t="s">
        <v>121</v>
      </c>
      <c r="M76" s="192">
        <v>0</v>
      </c>
      <c r="N76" s="192">
        <v>0</v>
      </c>
      <c r="O76" s="192" t="s">
        <v>409</v>
      </c>
      <c r="P76" s="192">
        <v>0</v>
      </c>
      <c r="Q76" s="192" t="s">
        <v>409</v>
      </c>
      <c r="R76" s="192">
        <v>0</v>
      </c>
      <c r="S76" s="192">
        <v>0</v>
      </c>
      <c r="T76" s="192" t="s">
        <v>409</v>
      </c>
      <c r="U76" s="192">
        <v>41.9</v>
      </c>
      <c r="V76" s="192" t="s">
        <v>409</v>
      </c>
      <c r="W76" s="192" t="s">
        <v>409</v>
      </c>
      <c r="X76" s="192" t="s">
        <v>409</v>
      </c>
      <c r="Y76" s="192">
        <v>0</v>
      </c>
      <c r="Z76" s="192">
        <v>-100</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13"/>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2.2314341153642601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0</v>
      </c>
      <c r="J77" s="242">
        <v>45103</v>
      </c>
      <c r="K77" s="242">
        <v>44753</v>
      </c>
      <c r="L77" s="91" t="s">
        <v>123</v>
      </c>
      <c r="M77" s="192">
        <v>0</v>
      </c>
      <c r="N77" s="192">
        <v>2.2314341153642601</v>
      </c>
      <c r="O77" s="192" t="s">
        <v>409</v>
      </c>
      <c r="P77" s="192">
        <v>0</v>
      </c>
      <c r="Q77" s="192" t="s">
        <v>409</v>
      </c>
      <c r="R77" s="192">
        <v>0</v>
      </c>
      <c r="S77" s="192">
        <v>0</v>
      </c>
      <c r="T77" s="192" t="s">
        <v>409</v>
      </c>
      <c r="U77" s="192">
        <v>71.900000000000006</v>
      </c>
      <c r="V77" s="192" t="s">
        <v>409</v>
      </c>
      <c r="W77" s="192" t="s">
        <v>409</v>
      </c>
      <c r="X77" s="192" t="s">
        <v>409</v>
      </c>
      <c r="Y77" s="192">
        <v>-0.107142857142857</v>
      </c>
      <c r="Z77" s="192">
        <v>-100</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13"/>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1.0484663739204014</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0.114658669959426</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9.5874279514213399</v>
      </c>
      <c r="J78" s="242">
        <v>45103</v>
      </c>
      <c r="K78" s="242">
        <v>45294</v>
      </c>
      <c r="L78" s="91" t="s">
        <v>125</v>
      </c>
      <c r="M78" s="192">
        <v>0</v>
      </c>
      <c r="N78" s="192">
        <v>0.114658669959426</v>
      </c>
      <c r="O78" s="192">
        <v>9.5874279514213399</v>
      </c>
      <c r="P78" s="192">
        <v>0</v>
      </c>
      <c r="Q78" s="192" t="s">
        <v>409</v>
      </c>
      <c r="R78" s="192" t="s">
        <v>409</v>
      </c>
      <c r="S78" s="192">
        <v>0</v>
      </c>
      <c r="T78" s="192" t="s">
        <v>409</v>
      </c>
      <c r="U78" s="192">
        <v>62.3</v>
      </c>
      <c r="V78" s="192">
        <v>0.95874279514213401</v>
      </c>
      <c r="W78" s="192" t="s">
        <v>409</v>
      </c>
      <c r="X78" s="192" t="s">
        <v>409</v>
      </c>
      <c r="Y78" s="192" t="s">
        <v>409</v>
      </c>
      <c r="Z78" s="192">
        <v>-40.594059405940499</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13"/>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0</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702</v>
      </c>
      <c r="M79" s="192">
        <v>0</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13"/>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8.0966660786734792</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0</v>
      </c>
      <c r="J80" s="242">
        <v>45103</v>
      </c>
      <c r="K80" s="242">
        <v>45294</v>
      </c>
      <c r="L80" s="91" t="s">
        <v>127</v>
      </c>
      <c r="M80" s="192">
        <v>0</v>
      </c>
      <c r="N80" s="192">
        <v>8.0966660786734792</v>
      </c>
      <c r="O80" s="192">
        <v>0</v>
      </c>
      <c r="P80" s="192">
        <v>0</v>
      </c>
      <c r="Q80" s="192" t="s">
        <v>409</v>
      </c>
      <c r="R80" s="192">
        <v>0</v>
      </c>
      <c r="S80" s="192">
        <v>0</v>
      </c>
      <c r="T80" s="192" t="s">
        <v>409</v>
      </c>
      <c r="U80" s="192">
        <v>98.5</v>
      </c>
      <c r="V80" s="192">
        <v>0.81442116013083099</v>
      </c>
      <c r="W80" s="192" t="s">
        <v>409</v>
      </c>
      <c r="X80" s="192" t="s">
        <v>409</v>
      </c>
      <c r="Y80" s="192">
        <v>0</v>
      </c>
      <c r="Z80" s="192">
        <v>-35.135135135135101</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13"/>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2.3745388171513739</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3.1575233727288698</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1.78571428571427</v>
      </c>
      <c r="J81" s="242">
        <v>45103</v>
      </c>
      <c r="K81" s="242">
        <v>45272</v>
      </c>
      <c r="L81" s="91" t="s">
        <v>128</v>
      </c>
      <c r="M81" s="192">
        <v>0</v>
      </c>
      <c r="N81" s="192">
        <v>3.1575233727288698</v>
      </c>
      <c r="O81" s="192" t="s">
        <v>409</v>
      </c>
      <c r="P81" s="192">
        <v>0</v>
      </c>
      <c r="Q81" s="192" t="s">
        <v>409</v>
      </c>
      <c r="R81" s="192">
        <v>1.78571428571427</v>
      </c>
      <c r="S81" s="192">
        <v>0</v>
      </c>
      <c r="T81" s="192" t="s">
        <v>409</v>
      </c>
      <c r="U81" s="192">
        <v>76.099999999999994</v>
      </c>
      <c r="V81" s="192" t="s">
        <v>409</v>
      </c>
      <c r="W81" s="192" t="s">
        <v>409</v>
      </c>
      <c r="X81" s="192" t="s">
        <v>409</v>
      </c>
      <c r="Y81" s="192">
        <v>3.5714285714285497E-2</v>
      </c>
      <c r="Z81" s="192">
        <v>-100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13"/>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8.3666002653407556</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7</v>
      </c>
      <c r="J82" s="242">
        <v>44778</v>
      </c>
      <c r="K82" s="242">
        <v>45271</v>
      </c>
      <c r="L82" s="91" t="s">
        <v>130</v>
      </c>
      <c r="M82" s="192">
        <v>10</v>
      </c>
      <c r="N82" s="192">
        <v>6.2003880754983198</v>
      </c>
      <c r="O82" s="192">
        <v>0</v>
      </c>
      <c r="P82" s="192">
        <v>0</v>
      </c>
      <c r="Q82" s="192" t="s">
        <v>409</v>
      </c>
      <c r="R82" s="192" t="s">
        <v>409</v>
      </c>
      <c r="S82" s="192">
        <v>7</v>
      </c>
      <c r="T82" s="192" t="s">
        <v>623</v>
      </c>
      <c r="U82" s="192">
        <v>89.9</v>
      </c>
      <c r="V82" s="192">
        <v>-0.93406693512793204</v>
      </c>
      <c r="W82" s="192" t="s">
        <v>409</v>
      </c>
      <c r="X82" s="192" t="s">
        <v>409</v>
      </c>
      <c r="Y82" s="192" t="s">
        <v>409</v>
      </c>
      <c r="Z82" s="192">
        <v>200</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13"/>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4.9876521432351399</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45103</v>
      </c>
      <c r="K83" s="242">
        <v>44900</v>
      </c>
      <c r="L83" s="91" t="s">
        <v>132</v>
      </c>
      <c r="M83" s="192">
        <v>0</v>
      </c>
      <c r="N83" s="192">
        <v>4.9876521432351399</v>
      </c>
      <c r="O83" s="192" t="s">
        <v>409</v>
      </c>
      <c r="P83" s="192">
        <v>0</v>
      </c>
      <c r="Q83" s="192" t="s">
        <v>409</v>
      </c>
      <c r="R83" s="192">
        <v>0</v>
      </c>
      <c r="S83" s="192" t="s">
        <v>409</v>
      </c>
      <c r="T83" s="192" t="s">
        <v>409</v>
      </c>
      <c r="U83" s="192">
        <v>84.4</v>
      </c>
      <c r="V83" s="192" t="s">
        <v>409</v>
      </c>
      <c r="W83" s="192" t="s">
        <v>409</v>
      </c>
      <c r="X83" s="192" t="s">
        <v>409</v>
      </c>
      <c r="Y83" s="192">
        <v>0</v>
      </c>
      <c r="Z83" s="192" t="s">
        <v>409</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13"/>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0</v>
      </c>
      <c r="J84" s="242">
        <v>45103</v>
      </c>
      <c r="K84" s="242">
        <v>45294</v>
      </c>
      <c r="L84" s="91" t="s">
        <v>134</v>
      </c>
      <c r="M84" s="192">
        <v>0</v>
      </c>
      <c r="N84" s="192">
        <v>0</v>
      </c>
      <c r="O84" s="192">
        <v>0</v>
      </c>
      <c r="P84" s="192">
        <v>0</v>
      </c>
      <c r="Q84" s="192" t="s">
        <v>409</v>
      </c>
      <c r="R84" s="192">
        <v>0</v>
      </c>
      <c r="S84" s="192">
        <v>0</v>
      </c>
      <c r="T84" s="192" t="s">
        <v>409</v>
      </c>
      <c r="U84" s="192">
        <v>55.1</v>
      </c>
      <c r="V84" s="192">
        <v>2.2677868380553599</v>
      </c>
      <c r="W84" s="192" t="s">
        <v>409</v>
      </c>
      <c r="X84" s="192" t="s">
        <v>409</v>
      </c>
      <c r="Y84" s="192">
        <v>0</v>
      </c>
      <c r="Z84" s="192">
        <v>-100</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13"/>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45103</v>
      </c>
      <c r="K85" s="242">
        <v>44753</v>
      </c>
      <c r="L85" s="91" t="s">
        <v>136</v>
      </c>
      <c r="M85" s="192">
        <v>0</v>
      </c>
      <c r="N85" s="192">
        <v>0</v>
      </c>
      <c r="O85" s="192" t="s">
        <v>409</v>
      </c>
      <c r="P85" s="192">
        <v>0</v>
      </c>
      <c r="Q85" s="192" t="s">
        <v>409</v>
      </c>
      <c r="R85" s="192" t="s">
        <v>409</v>
      </c>
      <c r="S85" s="192" t="s">
        <v>409</v>
      </c>
      <c r="T85" s="192" t="s">
        <v>409</v>
      </c>
      <c r="U85" s="192">
        <v>53.7</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13"/>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0</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7</v>
      </c>
      <c r="J86" s="242" t="s">
        <v>409</v>
      </c>
      <c r="K86" s="242">
        <v>45294</v>
      </c>
      <c r="L86" s="91" t="s">
        <v>703</v>
      </c>
      <c r="M86" s="192">
        <v>0</v>
      </c>
      <c r="N86" s="192" t="s">
        <v>409</v>
      </c>
      <c r="O86" s="192" t="s">
        <v>409</v>
      </c>
      <c r="P86" s="192">
        <v>0</v>
      </c>
      <c r="Q86" s="192" t="s">
        <v>409</v>
      </c>
      <c r="R86" s="192">
        <v>7</v>
      </c>
      <c r="S86" s="192" t="s">
        <v>409</v>
      </c>
      <c r="T86" s="192" t="s">
        <v>409</v>
      </c>
      <c r="U86" s="192" t="s">
        <v>409</v>
      </c>
      <c r="V86" s="192" t="s">
        <v>409</v>
      </c>
      <c r="W86" s="192" t="s">
        <v>409</v>
      </c>
      <c r="X86" s="192" t="s">
        <v>409</v>
      </c>
      <c r="Y86" s="192">
        <v>0.14285714285714199</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13"/>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3.42212030340447</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45103</v>
      </c>
      <c r="K87" s="242">
        <v>45294</v>
      </c>
      <c r="L87" s="91" t="s">
        <v>138</v>
      </c>
      <c r="M87" s="192">
        <v>0</v>
      </c>
      <c r="N87" s="192">
        <v>3.42212030340447</v>
      </c>
      <c r="O87" s="192">
        <v>0</v>
      </c>
      <c r="P87" s="192">
        <v>0</v>
      </c>
      <c r="Q87" s="192" t="s">
        <v>409</v>
      </c>
      <c r="R87" s="192" t="s">
        <v>409</v>
      </c>
      <c r="S87" s="192">
        <v>0</v>
      </c>
      <c r="T87" s="192" t="s">
        <v>409</v>
      </c>
      <c r="U87" s="192">
        <v>77.3</v>
      </c>
      <c r="V87" s="192">
        <v>-3.6635224378487998</v>
      </c>
      <c r="W87" s="192" t="s">
        <v>409</v>
      </c>
      <c r="X87" s="192" t="s">
        <v>409</v>
      </c>
      <c r="Y87" s="192" t="s">
        <v>409</v>
      </c>
      <c r="Z87" s="192">
        <v>-78.947368421052602</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13"/>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0</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704</v>
      </c>
      <c r="M88" s="192">
        <v>0</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13"/>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45103</v>
      </c>
      <c r="K89" s="242">
        <v>44966</v>
      </c>
      <c r="L89" s="91" t="s">
        <v>140</v>
      </c>
      <c r="M89" s="192">
        <v>0</v>
      </c>
      <c r="N89" s="192">
        <v>0</v>
      </c>
      <c r="O89" s="192" t="s">
        <v>409</v>
      </c>
      <c r="P89" s="192">
        <v>0</v>
      </c>
      <c r="Q89" s="192" t="s">
        <v>409</v>
      </c>
      <c r="R89" s="192">
        <v>0</v>
      </c>
      <c r="S89" s="192">
        <v>0</v>
      </c>
      <c r="T89" s="192" t="s">
        <v>409</v>
      </c>
      <c r="U89" s="192">
        <v>61.6</v>
      </c>
      <c r="V89" s="192" t="s">
        <v>409</v>
      </c>
      <c r="W89" s="192" t="s">
        <v>409</v>
      </c>
      <c r="X89" s="192" t="s">
        <v>409</v>
      </c>
      <c r="Y89" s="192">
        <v>0</v>
      </c>
      <c r="Z89" s="192">
        <v>-100</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13"/>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0</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45218</v>
      </c>
      <c r="L90" s="91" t="s">
        <v>705</v>
      </c>
      <c r="M90" s="192">
        <v>0</v>
      </c>
      <c r="N90" s="192" t="s">
        <v>409</v>
      </c>
      <c r="O90" s="192" t="s">
        <v>409</v>
      </c>
      <c r="P90" s="192">
        <v>0</v>
      </c>
      <c r="Q90" s="192" t="s">
        <v>409</v>
      </c>
      <c r="R90" s="192">
        <v>0</v>
      </c>
      <c r="S90" s="192" t="s">
        <v>409</v>
      </c>
      <c r="T90" s="192" t="s">
        <v>409</v>
      </c>
      <c r="U90" s="192" t="s">
        <v>409</v>
      </c>
      <c r="V90" s="192" t="s">
        <v>409</v>
      </c>
      <c r="W90" s="192" t="s">
        <v>409</v>
      </c>
      <c r="X90" s="192" t="s">
        <v>409</v>
      </c>
      <c r="Y90" s="192">
        <v>-0.107142857142857</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13"/>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3.9292644205327099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0</v>
      </c>
      <c r="J91" s="242">
        <v>45103</v>
      </c>
      <c r="K91" s="242">
        <v>44753</v>
      </c>
      <c r="L91" s="91" t="s">
        <v>142</v>
      </c>
      <c r="M91" s="192">
        <v>0</v>
      </c>
      <c r="N91" s="192">
        <v>3.9292644205327099</v>
      </c>
      <c r="O91" s="192">
        <v>0</v>
      </c>
      <c r="P91" s="192">
        <v>0</v>
      </c>
      <c r="Q91" s="192" t="s">
        <v>409</v>
      </c>
      <c r="R91" s="192">
        <v>0</v>
      </c>
      <c r="S91" s="192">
        <v>0</v>
      </c>
      <c r="T91" s="192" t="s">
        <v>409</v>
      </c>
      <c r="U91" s="192">
        <v>79.599999999999994</v>
      </c>
      <c r="V91" s="192">
        <v>-2.2176391904884101</v>
      </c>
      <c r="W91" s="192" t="s">
        <v>409</v>
      </c>
      <c r="X91" s="192" t="s">
        <v>409</v>
      </c>
      <c r="Y91" s="192">
        <v>-7.1428571428571605E-2</v>
      </c>
      <c r="Z91" s="192">
        <v>-80.047505938242196</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13"/>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1.78571428571427</v>
      </c>
      <c r="J92" s="242">
        <v>45103</v>
      </c>
      <c r="K92" s="242">
        <v>45272</v>
      </c>
      <c r="L92" s="91" t="s">
        <v>144</v>
      </c>
      <c r="M92" s="192">
        <v>0</v>
      </c>
      <c r="N92" s="192">
        <v>0</v>
      </c>
      <c r="O92" s="192" t="s">
        <v>409</v>
      </c>
      <c r="P92" s="192">
        <v>0</v>
      </c>
      <c r="Q92" s="192" t="s">
        <v>409</v>
      </c>
      <c r="R92" s="192">
        <v>1.78571428571427</v>
      </c>
      <c r="S92" s="192" t="s">
        <v>409</v>
      </c>
      <c r="T92" s="192" t="s">
        <v>409</v>
      </c>
      <c r="U92" s="192">
        <v>48.7</v>
      </c>
      <c r="V92" s="192" t="s">
        <v>409</v>
      </c>
      <c r="W92" s="192" t="s">
        <v>409</v>
      </c>
      <c r="X92" s="192" t="s">
        <v>409</v>
      </c>
      <c r="Y92" s="192">
        <v>3.5714285714285497E-2</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13"/>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8.9430131002226592</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7.9977483310754103</v>
      </c>
      <c r="J93" s="242">
        <v>44778</v>
      </c>
      <c r="K93" s="242">
        <v>45294</v>
      </c>
      <c r="L93" s="91" t="s">
        <v>146</v>
      </c>
      <c r="M93" s="192">
        <v>10</v>
      </c>
      <c r="N93" s="192">
        <v>9.0668548244840306</v>
      </c>
      <c r="O93" s="192">
        <v>7.9977483310754103</v>
      </c>
      <c r="P93" s="192">
        <v>0</v>
      </c>
      <c r="Q93" s="192" t="s">
        <v>409</v>
      </c>
      <c r="R93" s="192">
        <v>3.5714285714285499</v>
      </c>
      <c r="S93" s="192">
        <v>0</v>
      </c>
      <c r="T93" s="192" t="s">
        <v>623</v>
      </c>
      <c r="U93" s="192">
        <v>102.9</v>
      </c>
      <c r="V93" s="192">
        <v>0.79977483310754105</v>
      </c>
      <c r="W93" s="192" t="s">
        <v>409</v>
      </c>
      <c r="X93" s="192" t="s">
        <v>409</v>
      </c>
      <c r="Y93" s="192">
        <v>7.1428571428571105E-2</v>
      </c>
      <c r="Z93" s="192">
        <v>-73.170731707317003</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13"/>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45103</v>
      </c>
      <c r="K94" s="242">
        <v>44900</v>
      </c>
      <c r="L94" s="91" t="s">
        <v>148</v>
      </c>
      <c r="M94" s="192">
        <v>0</v>
      </c>
      <c r="N94" s="192">
        <v>0</v>
      </c>
      <c r="O94" s="192" t="s">
        <v>409</v>
      </c>
      <c r="P94" s="192">
        <v>0</v>
      </c>
      <c r="Q94" s="192" t="s">
        <v>409</v>
      </c>
      <c r="R94" s="192">
        <v>0</v>
      </c>
      <c r="S94" s="192" t="s">
        <v>409</v>
      </c>
      <c r="T94" s="192" t="s">
        <v>409</v>
      </c>
      <c r="U94" s="192">
        <v>48.8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13"/>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2.9022409088794436</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0.84230022931733795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10</v>
      </c>
      <c r="J95" s="242">
        <v>45103</v>
      </c>
      <c r="K95" s="242">
        <v>45294</v>
      </c>
      <c r="L95" s="91" t="s">
        <v>150</v>
      </c>
      <c r="M95" s="192">
        <v>0</v>
      </c>
      <c r="N95" s="192">
        <v>0.84230022931733795</v>
      </c>
      <c r="O95" s="192">
        <v>10</v>
      </c>
      <c r="P95" s="192">
        <v>0</v>
      </c>
      <c r="Q95" s="192" t="s">
        <v>409</v>
      </c>
      <c r="R95" s="192">
        <v>0</v>
      </c>
      <c r="S95" s="192">
        <v>0</v>
      </c>
      <c r="T95" s="192" t="s">
        <v>409</v>
      </c>
      <c r="U95" s="192">
        <v>65.599999999999994</v>
      </c>
      <c r="V95" s="192">
        <v>1.2198873440721301</v>
      </c>
      <c r="W95" s="192" t="s">
        <v>409</v>
      </c>
      <c r="X95" s="192" t="s">
        <v>409</v>
      </c>
      <c r="Y95" s="192">
        <v>0</v>
      </c>
      <c r="Z95" s="192">
        <v>-63.265306122448898</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13"/>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0</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706</v>
      </c>
      <c r="M96" s="192">
        <v>0</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13"/>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3.1147852988778268</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2.71652848826953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3.5714285714285601</v>
      </c>
      <c r="J97" s="242">
        <v>45103</v>
      </c>
      <c r="K97" s="242">
        <v>45218</v>
      </c>
      <c r="L97" s="91" t="s">
        <v>152</v>
      </c>
      <c r="M97" s="192">
        <v>0</v>
      </c>
      <c r="N97" s="192">
        <v>2.71652848826953</v>
      </c>
      <c r="O97" s="192">
        <v>0.84676884486780502</v>
      </c>
      <c r="P97" s="192">
        <v>0</v>
      </c>
      <c r="Q97" s="192" t="s">
        <v>409</v>
      </c>
      <c r="R97" s="192">
        <v>3.5714285714285601</v>
      </c>
      <c r="S97" s="192">
        <v>0</v>
      </c>
      <c r="T97" s="192" t="s">
        <v>409</v>
      </c>
      <c r="U97" s="192">
        <v>74.099999999999994</v>
      </c>
      <c r="V97" s="192">
        <v>8.4676884486780596E-2</v>
      </c>
      <c r="W97" s="192" t="s">
        <v>409</v>
      </c>
      <c r="X97" s="192" t="s">
        <v>409</v>
      </c>
      <c r="Y97" s="192">
        <v>7.1428571428571397E-2</v>
      </c>
      <c r="Z97" s="192">
        <v>-80.025608194622194</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13"/>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45103</v>
      </c>
      <c r="K98" s="242">
        <v>45294</v>
      </c>
      <c r="L98" s="91" t="s">
        <v>154</v>
      </c>
      <c r="M98" s="192">
        <v>0</v>
      </c>
      <c r="N98" s="192">
        <v>0</v>
      </c>
      <c r="O98" s="192" t="s">
        <v>409</v>
      </c>
      <c r="P98" s="192">
        <v>0</v>
      </c>
      <c r="Q98" s="192" t="s">
        <v>409</v>
      </c>
      <c r="R98" s="192">
        <v>0</v>
      </c>
      <c r="S98" s="192" t="s">
        <v>409</v>
      </c>
      <c r="T98" s="192" t="s">
        <v>409</v>
      </c>
      <c r="U98" s="192">
        <v>19.5</v>
      </c>
      <c r="V98" s="192" t="s">
        <v>409</v>
      </c>
      <c r="W98" s="192" t="s">
        <v>409</v>
      </c>
      <c r="X98" s="192" t="s">
        <v>409</v>
      </c>
      <c r="Y98" s="192">
        <v>-3.5714285714285497E-2</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13"/>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5.2081495854647999</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0</v>
      </c>
      <c r="J99" s="242">
        <v>45103</v>
      </c>
      <c r="K99" s="242">
        <v>45294</v>
      </c>
      <c r="L99" s="91" t="s">
        <v>155</v>
      </c>
      <c r="M99" s="192">
        <v>0</v>
      </c>
      <c r="N99" s="192">
        <v>5.2081495854647999</v>
      </c>
      <c r="O99" s="192">
        <v>0</v>
      </c>
      <c r="P99" s="192">
        <v>0</v>
      </c>
      <c r="Q99" s="192" t="s">
        <v>409</v>
      </c>
      <c r="R99" s="192">
        <v>0</v>
      </c>
      <c r="S99" s="192">
        <v>0</v>
      </c>
      <c r="T99" s="192" t="s">
        <v>409</v>
      </c>
      <c r="U99" s="192">
        <v>85.4</v>
      </c>
      <c r="V99" s="192">
        <v>-0.50632555767154597</v>
      </c>
      <c r="W99" s="192" t="s">
        <v>409</v>
      </c>
      <c r="X99" s="192" t="s">
        <v>409</v>
      </c>
      <c r="Y99" s="192">
        <v>0</v>
      </c>
      <c r="Z99" s="192">
        <v>-79.310344827586206</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13"/>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0</v>
      </c>
      <c r="J100" s="242">
        <v>44778</v>
      </c>
      <c r="K100" s="242">
        <v>45294</v>
      </c>
      <c r="L100" s="91" t="s">
        <v>157</v>
      </c>
      <c r="M100" s="192">
        <v>10</v>
      </c>
      <c r="N100" s="192">
        <v>6.5311342388428297</v>
      </c>
      <c r="O100" s="192">
        <v>0</v>
      </c>
      <c r="P100" s="192">
        <v>0</v>
      </c>
      <c r="Q100" s="192" t="s">
        <v>409</v>
      </c>
      <c r="R100" s="192">
        <v>0</v>
      </c>
      <c r="S100" s="192">
        <v>0</v>
      </c>
      <c r="T100" s="192" t="s">
        <v>622</v>
      </c>
      <c r="U100" s="192">
        <v>91.4</v>
      </c>
      <c r="V100" s="192">
        <v>-1.6000731487164599</v>
      </c>
      <c r="W100" s="192" t="s">
        <v>409</v>
      </c>
      <c r="X100" s="192" t="s">
        <v>409</v>
      </c>
      <c r="Y100" s="192">
        <v>0</v>
      </c>
      <c r="Z100" s="192">
        <v>-69.662921348314597</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13"/>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7</v>
      </c>
      <c r="J101" s="242">
        <v>45103</v>
      </c>
      <c r="K101" s="242">
        <v>45294</v>
      </c>
      <c r="L101" s="91" t="s">
        <v>159</v>
      </c>
      <c r="M101" s="192">
        <v>0</v>
      </c>
      <c r="N101" s="192">
        <v>0</v>
      </c>
      <c r="O101" s="192" t="s">
        <v>409</v>
      </c>
      <c r="P101" s="192">
        <v>0</v>
      </c>
      <c r="Q101" s="192" t="s">
        <v>409</v>
      </c>
      <c r="R101" s="192">
        <v>7</v>
      </c>
      <c r="S101" s="192" t="s">
        <v>409</v>
      </c>
      <c r="T101" s="192" t="s">
        <v>409</v>
      </c>
      <c r="U101" s="192">
        <v>15.7</v>
      </c>
      <c r="V101" s="192" t="s">
        <v>409</v>
      </c>
      <c r="W101" s="192" t="s">
        <v>409</v>
      </c>
      <c r="X101" s="192" t="s">
        <v>409</v>
      </c>
      <c r="Y101" s="192">
        <v>0.42857142857142799</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13"/>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10</v>
      </c>
      <c r="J102" s="242">
        <v>45103</v>
      </c>
      <c r="K102" s="242">
        <v>45294</v>
      </c>
      <c r="L102" s="91" t="s">
        <v>161</v>
      </c>
      <c r="M102" s="192">
        <v>0</v>
      </c>
      <c r="N102" s="192">
        <v>0</v>
      </c>
      <c r="O102" s="192">
        <v>10</v>
      </c>
      <c r="P102" s="192">
        <v>0</v>
      </c>
      <c r="Q102" s="192" t="s">
        <v>409</v>
      </c>
      <c r="R102" s="192">
        <v>10</v>
      </c>
      <c r="S102" s="192">
        <v>0</v>
      </c>
      <c r="T102" s="192" t="s">
        <v>409</v>
      </c>
      <c r="U102" s="192">
        <v>44.1</v>
      </c>
      <c r="V102" s="192">
        <v>2.8281323704578298</v>
      </c>
      <c r="W102" s="192" t="s">
        <v>409</v>
      </c>
      <c r="X102" s="192" t="s">
        <v>409</v>
      </c>
      <c r="Y102" s="192">
        <v>0.71428571428571397</v>
      </c>
      <c r="Z102" s="192">
        <v>-83.098591549295705</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13"/>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1.78571428571427</v>
      </c>
      <c r="J103" s="242">
        <v>45103</v>
      </c>
      <c r="K103" s="242">
        <v>45294</v>
      </c>
      <c r="L103" s="91" t="s">
        <v>163</v>
      </c>
      <c r="M103" s="192">
        <v>0</v>
      </c>
      <c r="N103" s="192">
        <v>0</v>
      </c>
      <c r="O103" s="192" t="s">
        <v>409</v>
      </c>
      <c r="P103" s="192">
        <v>0</v>
      </c>
      <c r="Q103" s="192" t="s">
        <v>409</v>
      </c>
      <c r="R103" s="192">
        <v>1.78571428571427</v>
      </c>
      <c r="S103" s="192" t="s">
        <v>409</v>
      </c>
      <c r="T103" s="192" t="s">
        <v>409</v>
      </c>
      <c r="U103" s="192">
        <v>42.6</v>
      </c>
      <c r="V103" s="192" t="s">
        <v>409</v>
      </c>
      <c r="W103" s="192" t="s">
        <v>409</v>
      </c>
      <c r="X103" s="192" t="s">
        <v>409</v>
      </c>
      <c r="Y103" s="192">
        <v>3.5714285714285497E-2</v>
      </c>
      <c r="Z103" s="192" t="s">
        <v>409</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13"/>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0.51438986253190977</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2.64596930675597E-2</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10</v>
      </c>
      <c r="J104" s="242">
        <v>45103</v>
      </c>
      <c r="K104" s="242">
        <v>45294</v>
      </c>
      <c r="L104" s="91" t="s">
        <v>165</v>
      </c>
      <c r="M104" s="192">
        <v>0</v>
      </c>
      <c r="N104" s="192">
        <v>2.64596930675597E-2</v>
      </c>
      <c r="O104" s="192">
        <v>10</v>
      </c>
      <c r="P104" s="192">
        <v>0</v>
      </c>
      <c r="Q104" s="192" t="s">
        <v>409</v>
      </c>
      <c r="R104" s="192">
        <v>0</v>
      </c>
      <c r="S104" s="192">
        <v>0</v>
      </c>
      <c r="T104" s="192" t="s">
        <v>409</v>
      </c>
      <c r="U104" s="192">
        <v>61.9</v>
      </c>
      <c r="V104" s="192">
        <v>1.25901331876593</v>
      </c>
      <c r="W104" s="192" t="s">
        <v>409</v>
      </c>
      <c r="X104" s="192" t="s">
        <v>409</v>
      </c>
      <c r="Y104" s="192">
        <v>0</v>
      </c>
      <c r="Z104" s="192">
        <v>-49.116607773851499</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13"/>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3.069324395837</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0</v>
      </c>
      <c r="J105" s="242">
        <v>45103</v>
      </c>
      <c r="K105" s="242">
        <v>45169</v>
      </c>
      <c r="L105" s="91" t="s">
        <v>167</v>
      </c>
      <c r="M105" s="192">
        <v>0</v>
      </c>
      <c r="N105" s="192">
        <v>3.069324395837</v>
      </c>
      <c r="O105" s="192" t="s">
        <v>409</v>
      </c>
      <c r="P105" s="192">
        <v>0</v>
      </c>
      <c r="Q105" s="192" t="s">
        <v>409</v>
      </c>
      <c r="R105" s="192">
        <v>0</v>
      </c>
      <c r="S105" s="192">
        <v>0</v>
      </c>
      <c r="T105" s="192" t="s">
        <v>409</v>
      </c>
      <c r="U105" s="192">
        <v>75.7</v>
      </c>
      <c r="V105" s="192" t="s">
        <v>409</v>
      </c>
      <c r="W105" s="192" t="s">
        <v>409</v>
      </c>
      <c r="X105" s="192" t="s">
        <v>409</v>
      </c>
      <c r="Y105" s="192">
        <v>0</v>
      </c>
      <c r="Z105" s="192">
        <v>-100</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13"/>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45103</v>
      </c>
      <c r="K106" s="242">
        <v>45294</v>
      </c>
      <c r="L106" s="91" t="s">
        <v>169</v>
      </c>
      <c r="M106" s="192">
        <v>0</v>
      </c>
      <c r="N106" s="192">
        <v>0</v>
      </c>
      <c r="O106" s="192" t="s">
        <v>409</v>
      </c>
      <c r="P106" s="192">
        <v>0</v>
      </c>
      <c r="Q106" s="192" t="s">
        <v>409</v>
      </c>
      <c r="R106" s="192" t="s">
        <v>409</v>
      </c>
      <c r="S106" s="192" t="s">
        <v>409</v>
      </c>
      <c r="T106" s="192" t="s">
        <v>409</v>
      </c>
      <c r="U106" s="192">
        <v>30.5</v>
      </c>
      <c r="V106" s="192" t="s">
        <v>409</v>
      </c>
      <c r="W106" s="192" t="s">
        <v>409</v>
      </c>
      <c r="X106" s="192" t="s">
        <v>409</v>
      </c>
      <c r="Y106" s="192" t="s">
        <v>409</v>
      </c>
      <c r="Z106" s="192" t="s">
        <v>409</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13"/>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0</v>
      </c>
      <c r="J107" s="242">
        <v>45103</v>
      </c>
      <c r="K107" s="242">
        <v>45294</v>
      </c>
      <c r="L107" s="91" t="s">
        <v>171</v>
      </c>
      <c r="M107" s="192">
        <v>0</v>
      </c>
      <c r="N107" s="192">
        <v>0</v>
      </c>
      <c r="O107" s="192">
        <v>0</v>
      </c>
      <c r="P107" s="192">
        <v>0</v>
      </c>
      <c r="Q107" s="192" t="s">
        <v>409</v>
      </c>
      <c r="R107" s="192">
        <v>0</v>
      </c>
      <c r="S107" s="192">
        <v>0</v>
      </c>
      <c r="T107" s="192" t="s">
        <v>409</v>
      </c>
      <c r="U107" s="192">
        <v>60.6</v>
      </c>
      <c r="V107" s="192">
        <v>-0.94650965201272896</v>
      </c>
      <c r="W107" s="192" t="s">
        <v>409</v>
      </c>
      <c r="X107" s="192" t="s">
        <v>409</v>
      </c>
      <c r="Y107" s="192">
        <v>0</v>
      </c>
      <c r="Z107" s="192">
        <v>-100</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13"/>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6.0722931634664761</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5.7373434468160101</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6.4267974551086997</v>
      </c>
      <c r="J108" s="242">
        <v>45103</v>
      </c>
      <c r="K108" s="242">
        <v>45294</v>
      </c>
      <c r="L108" s="91" t="s">
        <v>173</v>
      </c>
      <c r="M108" s="192">
        <v>0</v>
      </c>
      <c r="N108" s="192">
        <v>5.7373434468160101</v>
      </c>
      <c r="O108" s="192">
        <v>6.4267974551086997</v>
      </c>
      <c r="P108" s="192">
        <v>0</v>
      </c>
      <c r="Q108" s="192" t="s">
        <v>409</v>
      </c>
      <c r="R108" s="192" t="s">
        <v>409</v>
      </c>
      <c r="S108" s="192">
        <v>0</v>
      </c>
      <c r="T108" s="192" t="s">
        <v>409</v>
      </c>
      <c r="U108" s="192">
        <v>87.8</v>
      </c>
      <c r="V108" s="192">
        <v>0.64267974551087004</v>
      </c>
      <c r="W108" s="192" t="s">
        <v>409</v>
      </c>
      <c r="X108" s="192" t="s">
        <v>409</v>
      </c>
      <c r="Y108" s="192" t="s">
        <v>409</v>
      </c>
      <c r="Z108" s="192">
        <v>-83.399209486166001</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13"/>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3.0472746516140301</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0</v>
      </c>
      <c r="J109" s="242">
        <v>45103</v>
      </c>
      <c r="K109" s="242">
        <v>45294</v>
      </c>
      <c r="L109" s="91" t="s">
        <v>174</v>
      </c>
      <c r="M109" s="192">
        <v>0</v>
      </c>
      <c r="N109" s="192">
        <v>3.0472746516140301</v>
      </c>
      <c r="O109" s="192" t="s">
        <v>409</v>
      </c>
      <c r="P109" s="192">
        <v>0</v>
      </c>
      <c r="Q109" s="192" t="s">
        <v>409</v>
      </c>
      <c r="R109" s="192" t="s">
        <v>409</v>
      </c>
      <c r="S109" s="192">
        <v>0</v>
      </c>
      <c r="T109" s="192" t="s">
        <v>409</v>
      </c>
      <c r="U109" s="192">
        <v>75.599999999999994</v>
      </c>
      <c r="V109" s="192" t="s">
        <v>409</v>
      </c>
      <c r="W109" s="192" t="s">
        <v>409</v>
      </c>
      <c r="X109" s="192" t="s">
        <v>409</v>
      </c>
      <c r="Y109" s="192" t="s">
        <v>409</v>
      </c>
      <c r="Z109" s="192">
        <v>-100</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13"/>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4.0836126300934801</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45103</v>
      </c>
      <c r="K110" s="242">
        <v>44860</v>
      </c>
      <c r="L110" s="91" t="s">
        <v>176</v>
      </c>
      <c r="M110" s="192">
        <v>0</v>
      </c>
      <c r="N110" s="192">
        <v>4.0836126300934801</v>
      </c>
      <c r="O110" s="192" t="s">
        <v>409</v>
      </c>
      <c r="P110" s="192">
        <v>0</v>
      </c>
      <c r="Q110" s="192" t="s">
        <v>409</v>
      </c>
      <c r="R110" s="192">
        <v>0</v>
      </c>
      <c r="S110" s="192" t="s">
        <v>409</v>
      </c>
      <c r="T110" s="192" t="s">
        <v>409</v>
      </c>
      <c r="U110" s="192">
        <v>80.3</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13"/>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10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45145</v>
      </c>
      <c r="K111" s="242" t="s">
        <v>409</v>
      </c>
      <c r="L111" s="91" t="s">
        <v>178</v>
      </c>
      <c r="M111" s="192">
        <v>10</v>
      </c>
      <c r="N111" s="192" t="s">
        <v>409</v>
      </c>
      <c r="O111" s="192" t="s">
        <v>409</v>
      </c>
      <c r="P111" s="192">
        <v>0</v>
      </c>
      <c r="Q111" s="192" t="s">
        <v>409</v>
      </c>
      <c r="R111" s="192" t="s">
        <v>409</v>
      </c>
      <c r="S111" s="192" t="s">
        <v>409</v>
      </c>
      <c r="T111" s="192" t="s">
        <v>623</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13"/>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13"/>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45103</v>
      </c>
      <c r="K113" s="242">
        <v>45272</v>
      </c>
      <c r="L113" s="91" t="s">
        <v>180</v>
      </c>
      <c r="M113" s="192">
        <v>0</v>
      </c>
      <c r="N113" s="192">
        <v>0</v>
      </c>
      <c r="O113" s="192" t="s">
        <v>409</v>
      </c>
      <c r="P113" s="192">
        <v>0</v>
      </c>
      <c r="Q113" s="192" t="s">
        <v>409</v>
      </c>
      <c r="R113" s="192">
        <v>0</v>
      </c>
      <c r="S113" s="192" t="s">
        <v>409</v>
      </c>
      <c r="T113" s="192" t="s">
        <v>409</v>
      </c>
      <c r="U113" s="192">
        <v>31.5</v>
      </c>
      <c r="V113" s="192" t="s">
        <v>409</v>
      </c>
      <c r="W113" s="192" t="s">
        <v>409</v>
      </c>
      <c r="X113" s="192" t="s">
        <v>409</v>
      </c>
      <c r="Y113" s="192">
        <v>-3.5714285714285803E-2</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13"/>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45103</v>
      </c>
      <c r="K114" s="242">
        <v>45142</v>
      </c>
      <c r="L114" s="91" t="s">
        <v>182</v>
      </c>
      <c r="M114" s="192">
        <v>0</v>
      </c>
      <c r="N114" s="192">
        <v>0</v>
      </c>
      <c r="O114" s="192" t="s">
        <v>409</v>
      </c>
      <c r="P114" s="192">
        <v>0</v>
      </c>
      <c r="Q114" s="192" t="s">
        <v>409</v>
      </c>
      <c r="R114" s="192">
        <v>0</v>
      </c>
      <c r="S114" s="192" t="s">
        <v>409</v>
      </c>
      <c r="T114" s="192" t="s">
        <v>409</v>
      </c>
      <c r="U114" s="192">
        <v>51.2</v>
      </c>
      <c r="V114" s="192" t="s">
        <v>409</v>
      </c>
      <c r="W114" s="192" t="s">
        <v>409</v>
      </c>
      <c r="X114" s="192" t="s">
        <v>409</v>
      </c>
      <c r="Y114" s="192">
        <v>0</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13"/>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2.8488269536073298</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0</v>
      </c>
      <c r="J115" s="242">
        <v>45103</v>
      </c>
      <c r="K115" s="242">
        <v>45272</v>
      </c>
      <c r="L115" s="91" t="s">
        <v>184</v>
      </c>
      <c r="M115" s="192">
        <v>0</v>
      </c>
      <c r="N115" s="192">
        <v>2.8488269536073298</v>
      </c>
      <c r="O115" s="192" t="s">
        <v>409</v>
      </c>
      <c r="P115" s="192">
        <v>0</v>
      </c>
      <c r="Q115" s="192" t="s">
        <v>409</v>
      </c>
      <c r="R115" s="192">
        <v>0</v>
      </c>
      <c r="S115" s="192" t="s">
        <v>409</v>
      </c>
      <c r="T115" s="192" t="s">
        <v>409</v>
      </c>
      <c r="U115" s="192">
        <v>74.7</v>
      </c>
      <c r="V115" s="192" t="s">
        <v>409</v>
      </c>
      <c r="W115" s="192" t="s">
        <v>409</v>
      </c>
      <c r="X115" s="192" t="s">
        <v>409</v>
      </c>
      <c r="Y115" s="192">
        <v>0</v>
      </c>
      <c r="Z115" s="192" t="s">
        <v>409</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13"/>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10</v>
      </c>
      <c r="J116" s="242">
        <v>44778</v>
      </c>
      <c r="K116" s="242">
        <v>45259</v>
      </c>
      <c r="L116" s="91" t="s">
        <v>186</v>
      </c>
      <c r="M116" s="192">
        <v>10</v>
      </c>
      <c r="N116" s="192">
        <v>6.6193332157346898</v>
      </c>
      <c r="O116" s="192">
        <v>10</v>
      </c>
      <c r="P116" s="192">
        <v>0</v>
      </c>
      <c r="Q116" s="192">
        <v>10</v>
      </c>
      <c r="R116" s="192">
        <v>3.5714285714285801</v>
      </c>
      <c r="S116" s="192">
        <v>0.37383177570093701</v>
      </c>
      <c r="T116" s="192" t="s">
        <v>623</v>
      </c>
      <c r="U116" s="192">
        <v>91.8</v>
      </c>
      <c r="V116" s="192">
        <v>3.2036973648426499</v>
      </c>
      <c r="W116" s="192" t="s">
        <v>409</v>
      </c>
      <c r="X116" s="192" t="s">
        <v>876</v>
      </c>
      <c r="Y116" s="192">
        <v>7.1428571428571605E-2</v>
      </c>
      <c r="Z116" s="192">
        <v>0.93457943925234299</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13"/>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5.9798906332686501</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0</v>
      </c>
      <c r="J117" s="242">
        <v>45103</v>
      </c>
      <c r="K117" s="242">
        <v>45259</v>
      </c>
      <c r="L117" s="91" t="s">
        <v>188</v>
      </c>
      <c r="M117" s="192">
        <v>0</v>
      </c>
      <c r="N117" s="192">
        <v>5.9798906332686501</v>
      </c>
      <c r="O117" s="192" t="s">
        <v>409</v>
      </c>
      <c r="P117" s="192">
        <v>0</v>
      </c>
      <c r="Q117" s="192" t="s">
        <v>409</v>
      </c>
      <c r="R117" s="192">
        <v>0</v>
      </c>
      <c r="S117" s="192">
        <v>0</v>
      </c>
      <c r="T117" s="192" t="s">
        <v>409</v>
      </c>
      <c r="U117" s="192">
        <v>88.9</v>
      </c>
      <c r="V117" s="192" t="s">
        <v>409</v>
      </c>
      <c r="W117" s="192" t="s">
        <v>409</v>
      </c>
      <c r="X117" s="192" t="s">
        <v>409</v>
      </c>
      <c r="Y117" s="192">
        <v>0</v>
      </c>
      <c r="Z117" s="192">
        <v>-100</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13"/>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0</v>
      </c>
      <c r="J118" s="242">
        <v>44778</v>
      </c>
      <c r="K118" s="242">
        <v>45294</v>
      </c>
      <c r="L118" s="91" t="s">
        <v>190</v>
      </c>
      <c r="M118" s="192">
        <v>10</v>
      </c>
      <c r="N118" s="192">
        <v>7.5674722173222699</v>
      </c>
      <c r="O118" s="192" t="s">
        <v>409</v>
      </c>
      <c r="P118" s="192">
        <v>0</v>
      </c>
      <c r="Q118" s="192" t="s">
        <v>409</v>
      </c>
      <c r="R118" s="192">
        <v>0</v>
      </c>
      <c r="S118" s="192">
        <v>0</v>
      </c>
      <c r="T118" s="192" t="s">
        <v>623</v>
      </c>
      <c r="U118" s="192">
        <v>96.1</v>
      </c>
      <c r="V118" s="192" t="s">
        <v>409</v>
      </c>
      <c r="W118" s="192" t="s">
        <v>409</v>
      </c>
      <c r="X118" s="192" t="s">
        <v>409</v>
      </c>
      <c r="Y118" s="192">
        <v>0</v>
      </c>
      <c r="Z118" s="192">
        <v>-57.142857142857103</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13"/>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13"/>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13"/>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6.6347652081088233</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6.2885870523901897</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7</v>
      </c>
      <c r="J121" s="242">
        <v>45103</v>
      </c>
      <c r="K121" s="242">
        <v>45294</v>
      </c>
      <c r="L121" s="91" t="s">
        <v>195</v>
      </c>
      <c r="M121" s="192">
        <v>0</v>
      </c>
      <c r="N121" s="192">
        <v>6.2885870523901897</v>
      </c>
      <c r="O121" s="192">
        <v>0</v>
      </c>
      <c r="P121" s="192">
        <v>0</v>
      </c>
      <c r="Q121" s="192" t="s">
        <v>409</v>
      </c>
      <c r="R121" s="192">
        <v>0</v>
      </c>
      <c r="S121" s="192">
        <v>7</v>
      </c>
      <c r="T121" s="192" t="s">
        <v>409</v>
      </c>
      <c r="U121" s="192">
        <v>90.3</v>
      </c>
      <c r="V121" s="192">
        <v>-0.34230307409529798</v>
      </c>
      <c r="W121" s="192" t="s">
        <v>409</v>
      </c>
      <c r="X121" s="192" t="s">
        <v>409</v>
      </c>
      <c r="Y121" s="192">
        <v>0</v>
      </c>
      <c r="Z121" s="192">
        <v>139.99999999999901</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13"/>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3.2016228611747999</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0</v>
      </c>
      <c r="J122" s="242">
        <v>45103</v>
      </c>
      <c r="K122" s="242">
        <v>45271</v>
      </c>
      <c r="L122" s="91" t="s">
        <v>197</v>
      </c>
      <c r="M122" s="192">
        <v>0</v>
      </c>
      <c r="N122" s="192">
        <v>3.2016228611747999</v>
      </c>
      <c r="O122" s="192" t="s">
        <v>409</v>
      </c>
      <c r="P122" s="192">
        <v>0</v>
      </c>
      <c r="Q122" s="192" t="s">
        <v>409</v>
      </c>
      <c r="R122" s="192">
        <v>0</v>
      </c>
      <c r="S122" s="192">
        <v>0</v>
      </c>
      <c r="T122" s="192" t="s">
        <v>409</v>
      </c>
      <c r="U122" s="192">
        <v>76.3</v>
      </c>
      <c r="V122" s="192" t="s">
        <v>409</v>
      </c>
      <c r="W122" s="192" t="s">
        <v>409</v>
      </c>
      <c r="X122" s="192" t="s">
        <v>409</v>
      </c>
      <c r="Y122" s="192">
        <v>0</v>
      </c>
      <c r="Z122" s="192">
        <v>-100</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13"/>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45103</v>
      </c>
      <c r="K123" s="242">
        <v>45218</v>
      </c>
      <c r="L123" s="91" t="s">
        <v>199</v>
      </c>
      <c r="M123" s="192">
        <v>0</v>
      </c>
      <c r="N123" s="192">
        <v>0</v>
      </c>
      <c r="O123" s="192" t="s">
        <v>409</v>
      </c>
      <c r="P123" s="192">
        <v>0</v>
      </c>
      <c r="Q123" s="192" t="s">
        <v>409</v>
      </c>
      <c r="R123" s="192">
        <v>0</v>
      </c>
      <c r="S123" s="192" t="s">
        <v>409</v>
      </c>
      <c r="T123" s="192" t="s">
        <v>409</v>
      </c>
      <c r="U123" s="192">
        <v>39.4</v>
      </c>
      <c r="V123" s="192" t="s">
        <v>409</v>
      </c>
      <c r="W123" s="192" t="s">
        <v>409</v>
      </c>
      <c r="X123" s="192" t="s">
        <v>409</v>
      </c>
      <c r="Y123" s="192">
        <v>-0.46428571428571402</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13"/>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45103</v>
      </c>
      <c r="K124" s="242">
        <v>45294</v>
      </c>
      <c r="L124" s="91" t="s">
        <v>201</v>
      </c>
      <c r="M124" s="192">
        <v>0</v>
      </c>
      <c r="N124" s="192">
        <v>0</v>
      </c>
      <c r="O124" s="192" t="s">
        <v>409</v>
      </c>
      <c r="P124" s="192">
        <v>0</v>
      </c>
      <c r="Q124" s="192" t="s">
        <v>409</v>
      </c>
      <c r="R124" s="192" t="s">
        <v>409</v>
      </c>
      <c r="S124" s="192" t="s">
        <v>409</v>
      </c>
      <c r="T124" s="192" t="s">
        <v>409</v>
      </c>
      <c r="U124" s="192">
        <v>19.5</v>
      </c>
      <c r="V124" s="192" t="s">
        <v>409</v>
      </c>
      <c r="W124" s="192" t="s">
        <v>409</v>
      </c>
      <c r="X124" s="192" t="s">
        <v>409</v>
      </c>
      <c r="Y124" s="192" t="s">
        <v>409</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13"/>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45103</v>
      </c>
      <c r="K125" s="242">
        <v>45294</v>
      </c>
      <c r="L125" s="91" t="s">
        <v>203</v>
      </c>
      <c r="M125" s="192">
        <v>0</v>
      </c>
      <c r="N125" s="192">
        <v>0</v>
      </c>
      <c r="O125" s="192" t="s">
        <v>409</v>
      </c>
      <c r="P125" s="192">
        <v>0</v>
      </c>
      <c r="Q125" s="192" t="s">
        <v>409</v>
      </c>
      <c r="R125" s="192" t="s">
        <v>409</v>
      </c>
      <c r="S125" s="192" t="s">
        <v>409</v>
      </c>
      <c r="T125" s="192" t="s">
        <v>409</v>
      </c>
      <c r="U125" s="192">
        <v>43.3</v>
      </c>
      <c r="V125" s="192" t="s">
        <v>409</v>
      </c>
      <c r="W125" s="192" t="s">
        <v>409</v>
      </c>
      <c r="X125" s="192" t="s">
        <v>409</v>
      </c>
      <c r="Y125" s="192" t="s">
        <v>409</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13"/>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0</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v>45294</v>
      </c>
      <c r="L126" s="91" t="s">
        <v>707</v>
      </c>
      <c r="M126" s="192">
        <v>0</v>
      </c>
      <c r="N126" s="192" t="s">
        <v>409</v>
      </c>
      <c r="O126" s="192" t="s">
        <v>409</v>
      </c>
      <c r="P126" s="192">
        <v>0</v>
      </c>
      <c r="Q126" s="192" t="s">
        <v>409</v>
      </c>
      <c r="R126" s="192" t="s">
        <v>409</v>
      </c>
      <c r="S126" s="192" t="s">
        <v>409</v>
      </c>
      <c r="T126" s="192" t="s">
        <v>409</v>
      </c>
      <c r="U126" s="192" t="s">
        <v>409</v>
      </c>
      <c r="V126" s="192" t="s">
        <v>409</v>
      </c>
      <c r="W126" s="192" t="s">
        <v>409</v>
      </c>
      <c r="X126" s="192" t="s">
        <v>409</v>
      </c>
      <c r="Y126" s="192" t="s">
        <v>409</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13"/>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0</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708</v>
      </c>
      <c r="M127" s="192">
        <v>0</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13"/>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1.41559357911448</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0</v>
      </c>
      <c r="J128" s="242">
        <v>45103</v>
      </c>
      <c r="K128" s="242">
        <v>45294</v>
      </c>
      <c r="L128" s="91" t="s">
        <v>205</v>
      </c>
      <c r="M128" s="192">
        <v>0</v>
      </c>
      <c r="N128" s="192">
        <v>1.41559357911448</v>
      </c>
      <c r="O128" s="192">
        <v>0</v>
      </c>
      <c r="P128" s="192">
        <v>0</v>
      </c>
      <c r="Q128" s="192" t="s">
        <v>409</v>
      </c>
      <c r="R128" s="192">
        <v>0</v>
      </c>
      <c r="S128" s="192">
        <v>0</v>
      </c>
      <c r="T128" s="192" t="s">
        <v>409</v>
      </c>
      <c r="U128" s="192">
        <v>68.2</v>
      </c>
      <c r="V128" s="192">
        <v>0.44117229481169801</v>
      </c>
      <c r="W128" s="192" t="s">
        <v>409</v>
      </c>
      <c r="X128" s="192" t="s">
        <v>409</v>
      </c>
      <c r="Y128" s="192">
        <v>-7.1428571428571397E-2</v>
      </c>
      <c r="Z128" s="192">
        <v>-100</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13"/>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0</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709</v>
      </c>
      <c r="M129" s="192">
        <v>0</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13"/>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1.4875648997431188</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1.2391956253307399</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1.78571428571429</v>
      </c>
      <c r="J130" s="242">
        <v>45103</v>
      </c>
      <c r="K130" s="242">
        <v>45272</v>
      </c>
      <c r="L130" s="91" t="s">
        <v>206</v>
      </c>
      <c r="M130" s="192">
        <v>0</v>
      </c>
      <c r="N130" s="192">
        <v>1.2391956253307399</v>
      </c>
      <c r="O130" s="192" t="s">
        <v>409</v>
      </c>
      <c r="P130" s="192">
        <v>0</v>
      </c>
      <c r="Q130" s="192" t="s">
        <v>409</v>
      </c>
      <c r="R130" s="192">
        <v>1.78571428571429</v>
      </c>
      <c r="S130" s="192">
        <v>0</v>
      </c>
      <c r="T130" s="192" t="s">
        <v>409</v>
      </c>
      <c r="U130" s="192">
        <v>67.400000000000006</v>
      </c>
      <c r="V130" s="192" t="s">
        <v>409</v>
      </c>
      <c r="W130" s="192" t="s">
        <v>409</v>
      </c>
      <c r="X130" s="192" t="s">
        <v>409</v>
      </c>
      <c r="Y130" s="192">
        <v>3.5714285714285803E-2</v>
      </c>
      <c r="Z130" s="192">
        <v>-100</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13"/>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6.6274497728877728</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4.3923090492150196</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10</v>
      </c>
      <c r="J131" s="242">
        <v>45103</v>
      </c>
      <c r="K131" s="242">
        <v>45294</v>
      </c>
      <c r="L131" s="91" t="s">
        <v>208</v>
      </c>
      <c r="M131" s="192">
        <v>0</v>
      </c>
      <c r="N131" s="192">
        <v>4.3923090492150196</v>
      </c>
      <c r="O131" s="192">
        <v>10</v>
      </c>
      <c r="P131" s="192">
        <v>0</v>
      </c>
      <c r="Q131" s="192" t="s">
        <v>409</v>
      </c>
      <c r="R131" s="192" t="s">
        <v>409</v>
      </c>
      <c r="S131" s="192">
        <v>0</v>
      </c>
      <c r="T131" s="192" t="s">
        <v>409</v>
      </c>
      <c r="U131" s="192">
        <v>81.7</v>
      </c>
      <c r="V131" s="192">
        <v>1.56543274920527</v>
      </c>
      <c r="W131" s="192" t="s">
        <v>409</v>
      </c>
      <c r="X131" s="192" t="s">
        <v>409</v>
      </c>
      <c r="Y131" s="192" t="s">
        <v>409</v>
      </c>
      <c r="Z131" s="192">
        <v>-58.778625954198397</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13"/>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0.24695713529722901</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45103</v>
      </c>
      <c r="K132" s="242">
        <v>44753</v>
      </c>
      <c r="L132" s="91" t="s">
        <v>210</v>
      </c>
      <c r="M132" s="192">
        <v>0</v>
      </c>
      <c r="N132" s="192">
        <v>0.24695713529722901</v>
      </c>
      <c r="O132" s="192" t="s">
        <v>409</v>
      </c>
      <c r="P132" s="192">
        <v>0</v>
      </c>
      <c r="Q132" s="192" t="s">
        <v>409</v>
      </c>
      <c r="R132" s="192" t="s">
        <v>409</v>
      </c>
      <c r="S132" s="192" t="s">
        <v>409</v>
      </c>
      <c r="T132" s="192" t="s">
        <v>409</v>
      </c>
      <c r="U132" s="192">
        <v>62.9</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13"/>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1.7683894866819501</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0</v>
      </c>
      <c r="J133" s="242">
        <v>45103</v>
      </c>
      <c r="K133" s="242">
        <v>45294</v>
      </c>
      <c r="L133" s="91" t="s">
        <v>212</v>
      </c>
      <c r="M133" s="192">
        <v>0</v>
      </c>
      <c r="N133" s="192">
        <v>1.7683894866819501</v>
      </c>
      <c r="O133" s="192">
        <v>0</v>
      </c>
      <c r="P133" s="192">
        <v>0</v>
      </c>
      <c r="Q133" s="192" t="s">
        <v>409</v>
      </c>
      <c r="R133" s="192">
        <v>0</v>
      </c>
      <c r="S133" s="192">
        <v>0</v>
      </c>
      <c r="T133" s="192" t="s">
        <v>409</v>
      </c>
      <c r="U133" s="192">
        <v>69.8</v>
      </c>
      <c r="V133" s="192">
        <v>-3.1931754611401701</v>
      </c>
      <c r="W133" s="192" t="s">
        <v>409</v>
      </c>
      <c r="X133" s="192" t="s">
        <v>409</v>
      </c>
      <c r="Y133" s="192">
        <v>0</v>
      </c>
      <c r="Z133" s="192">
        <v>-75.117056856187205</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13"/>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623</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13"/>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0</v>
      </c>
      <c r="J135" s="242">
        <v>45103</v>
      </c>
      <c r="K135" s="242">
        <v>44753</v>
      </c>
      <c r="L135" s="91" t="s">
        <v>216</v>
      </c>
      <c r="M135" s="192">
        <v>0</v>
      </c>
      <c r="N135" s="192">
        <v>0</v>
      </c>
      <c r="O135" s="192" t="s">
        <v>409</v>
      </c>
      <c r="P135" s="192">
        <v>0</v>
      </c>
      <c r="Q135" s="192" t="s">
        <v>409</v>
      </c>
      <c r="R135" s="192">
        <v>0</v>
      </c>
      <c r="S135" s="192" t="s">
        <v>409</v>
      </c>
      <c r="T135" s="192" t="s">
        <v>409</v>
      </c>
      <c r="U135" s="192">
        <v>60.3</v>
      </c>
      <c r="V135" s="192" t="s">
        <v>409</v>
      </c>
      <c r="W135" s="192" t="s">
        <v>409</v>
      </c>
      <c r="X135" s="192" t="s">
        <v>409</v>
      </c>
      <c r="Y135" s="192">
        <v>0</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13"/>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10</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10</v>
      </c>
      <c r="J136" s="242">
        <v>44778</v>
      </c>
      <c r="K136" s="242">
        <v>45294</v>
      </c>
      <c r="L136" s="91" t="s">
        <v>218</v>
      </c>
      <c r="M136" s="192">
        <v>10</v>
      </c>
      <c r="N136" s="192">
        <v>8.3171635209031507</v>
      </c>
      <c r="O136" s="192">
        <v>10</v>
      </c>
      <c r="P136" s="192">
        <v>0</v>
      </c>
      <c r="Q136" s="192" t="s">
        <v>409</v>
      </c>
      <c r="R136" s="192">
        <v>7.1428571428571299</v>
      </c>
      <c r="S136" s="192">
        <v>0</v>
      </c>
      <c r="T136" s="192" t="s">
        <v>622</v>
      </c>
      <c r="U136" s="192">
        <v>99.5</v>
      </c>
      <c r="V136" s="192">
        <v>1.3767256925215401</v>
      </c>
      <c r="W136" s="192" t="s">
        <v>409</v>
      </c>
      <c r="X136" s="192" t="s">
        <v>409</v>
      </c>
      <c r="Y136" s="192">
        <v>0.14285714285714199</v>
      </c>
      <c r="Z136" s="192">
        <v>-60.606060606060602</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14">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45103</v>
      </c>
      <c r="K137" s="242">
        <v>45294</v>
      </c>
      <c r="L137" s="91" t="s">
        <v>220</v>
      </c>
      <c r="M137" s="192">
        <v>0</v>
      </c>
      <c r="N137" s="192">
        <v>0</v>
      </c>
      <c r="O137" s="192" t="s">
        <v>409</v>
      </c>
      <c r="P137" s="192">
        <v>0</v>
      </c>
      <c r="Q137" s="192" t="s">
        <v>409</v>
      </c>
      <c r="R137" s="192" t="s">
        <v>409</v>
      </c>
      <c r="S137" s="192" t="s">
        <v>409</v>
      </c>
      <c r="T137" s="192" t="s">
        <v>409</v>
      </c>
      <c r="U137" s="192">
        <v>33</v>
      </c>
      <c r="V137" s="192" t="s">
        <v>409</v>
      </c>
      <c r="W137" s="192" t="s">
        <v>409</v>
      </c>
      <c r="X137" s="192" t="s">
        <v>409</v>
      </c>
      <c r="Y137" s="192" t="s">
        <v>409</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14"/>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10</v>
      </c>
      <c r="J138" s="242">
        <v>44778</v>
      </c>
      <c r="K138" s="242">
        <v>45294</v>
      </c>
      <c r="L138" s="91" t="s">
        <v>222</v>
      </c>
      <c r="M138" s="192">
        <v>10</v>
      </c>
      <c r="N138" s="192">
        <v>8.47151173046392</v>
      </c>
      <c r="O138" s="192">
        <v>5.4514360932498898</v>
      </c>
      <c r="P138" s="192">
        <v>0</v>
      </c>
      <c r="Q138" s="192">
        <v>10</v>
      </c>
      <c r="R138" s="192">
        <v>10</v>
      </c>
      <c r="S138" s="192">
        <v>0</v>
      </c>
      <c r="T138" s="192" t="s">
        <v>622</v>
      </c>
      <c r="U138" s="192">
        <v>100.2</v>
      </c>
      <c r="V138" s="192">
        <v>0.54514360932498895</v>
      </c>
      <c r="W138" s="192" t="s">
        <v>409</v>
      </c>
      <c r="X138" s="192" t="s">
        <v>877</v>
      </c>
      <c r="Y138" s="192">
        <v>0.53571428571428503</v>
      </c>
      <c r="Z138" s="192">
        <v>-66.5959703075291</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14"/>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45103</v>
      </c>
      <c r="K139" s="242">
        <v>45075</v>
      </c>
      <c r="L139" s="91" t="s">
        <v>224</v>
      </c>
      <c r="M139" s="192">
        <v>0</v>
      </c>
      <c r="N139" s="192">
        <v>0</v>
      </c>
      <c r="O139" s="192" t="s">
        <v>409</v>
      </c>
      <c r="P139" s="192">
        <v>0</v>
      </c>
      <c r="Q139" s="192" t="s">
        <v>409</v>
      </c>
      <c r="R139" s="192">
        <v>0</v>
      </c>
      <c r="S139" s="192">
        <v>0</v>
      </c>
      <c r="T139" s="192" t="s">
        <v>409</v>
      </c>
      <c r="U139" s="192">
        <v>58</v>
      </c>
      <c r="V139" s="192" t="s">
        <v>409</v>
      </c>
      <c r="W139" s="192" t="s">
        <v>409</v>
      </c>
      <c r="X139" s="192" t="s">
        <v>409</v>
      </c>
      <c r="Y139" s="192">
        <v>0</v>
      </c>
      <c r="Z139" s="192">
        <v>-100</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14"/>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0</v>
      </c>
      <c r="J140" s="242">
        <v>45103</v>
      </c>
      <c r="K140" s="242">
        <v>45272</v>
      </c>
      <c r="L140" s="91" t="s">
        <v>226</v>
      </c>
      <c r="M140" s="192">
        <v>0</v>
      </c>
      <c r="N140" s="192">
        <v>0</v>
      </c>
      <c r="O140" s="192" t="s">
        <v>409</v>
      </c>
      <c r="P140" s="192">
        <v>0</v>
      </c>
      <c r="Q140" s="192" t="s">
        <v>409</v>
      </c>
      <c r="R140" s="192">
        <v>0</v>
      </c>
      <c r="S140" s="192" t="s">
        <v>409</v>
      </c>
      <c r="T140" s="192" t="s">
        <v>409</v>
      </c>
      <c r="U140" s="192">
        <v>51.3</v>
      </c>
      <c r="V140" s="192" t="s">
        <v>409</v>
      </c>
      <c r="W140" s="192" t="s">
        <v>409</v>
      </c>
      <c r="X140" s="192" t="s">
        <v>409</v>
      </c>
      <c r="Y140" s="192">
        <v>-0.14285714285714199</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14"/>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0</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710</v>
      </c>
      <c r="M141" s="192">
        <v>0</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14"/>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0</v>
      </c>
      <c r="J142" s="242">
        <v>44778</v>
      </c>
      <c r="K142" s="242">
        <v>44753</v>
      </c>
      <c r="L142" s="91" t="s">
        <v>228</v>
      </c>
      <c r="M142" s="192">
        <v>10</v>
      </c>
      <c r="N142" s="192">
        <v>7.1044275886399699</v>
      </c>
      <c r="O142" s="192">
        <v>0</v>
      </c>
      <c r="P142" s="192">
        <v>0</v>
      </c>
      <c r="Q142" s="192" t="s">
        <v>409</v>
      </c>
      <c r="R142" s="192" t="s">
        <v>409</v>
      </c>
      <c r="S142" s="192">
        <v>0</v>
      </c>
      <c r="T142" s="192" t="s">
        <v>622</v>
      </c>
      <c r="U142" s="192">
        <v>94</v>
      </c>
      <c r="V142" s="192">
        <v>-1.84742473531216</v>
      </c>
      <c r="W142" s="192" t="s">
        <v>409</v>
      </c>
      <c r="X142" s="192" t="s">
        <v>409</v>
      </c>
      <c r="Y142" s="192" t="s">
        <v>409</v>
      </c>
      <c r="Z142" s="192">
        <v>-87.2340425531915</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14"/>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5.5609454930322801</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0</v>
      </c>
      <c r="J143" s="242">
        <v>45103</v>
      </c>
      <c r="K143" s="242">
        <v>45142</v>
      </c>
      <c r="L143" s="91" t="s">
        <v>230</v>
      </c>
      <c r="M143" s="192">
        <v>0</v>
      </c>
      <c r="N143" s="192">
        <v>5.5609454930322801</v>
      </c>
      <c r="O143" s="192" t="s">
        <v>409</v>
      </c>
      <c r="P143" s="192">
        <v>0</v>
      </c>
      <c r="Q143" s="192" t="s">
        <v>409</v>
      </c>
      <c r="R143" s="192" t="s">
        <v>409</v>
      </c>
      <c r="S143" s="192">
        <v>0</v>
      </c>
      <c r="T143" s="192" t="s">
        <v>409</v>
      </c>
      <c r="U143" s="192">
        <v>87</v>
      </c>
      <c r="V143" s="192" t="s">
        <v>409</v>
      </c>
      <c r="W143" s="192" t="s">
        <v>409</v>
      </c>
      <c r="X143" s="192" t="s">
        <v>409</v>
      </c>
      <c r="Y143" s="192" t="s">
        <v>409</v>
      </c>
      <c r="Z143" s="192">
        <v>-100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14"/>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0</v>
      </c>
      <c r="J144" s="242">
        <v>45103</v>
      </c>
      <c r="K144" s="242">
        <v>45091</v>
      </c>
      <c r="L144" s="91" t="s">
        <v>232</v>
      </c>
      <c r="M144" s="192">
        <v>0</v>
      </c>
      <c r="N144" s="192">
        <v>0</v>
      </c>
      <c r="O144" s="192" t="s">
        <v>409</v>
      </c>
      <c r="P144" s="192">
        <v>0</v>
      </c>
      <c r="Q144" s="192" t="s">
        <v>409</v>
      </c>
      <c r="R144" s="192">
        <v>0</v>
      </c>
      <c r="S144" s="192">
        <v>0</v>
      </c>
      <c r="T144" s="192" t="s">
        <v>409</v>
      </c>
      <c r="U144" s="192">
        <v>38</v>
      </c>
      <c r="V144" s="192" t="s">
        <v>409</v>
      </c>
      <c r="W144" s="192" t="s">
        <v>409</v>
      </c>
      <c r="X144" s="192" t="s">
        <v>409</v>
      </c>
      <c r="Y144" s="192">
        <v>0</v>
      </c>
      <c r="Z144" s="192">
        <v>-100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14"/>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4.7230552125595304</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0</v>
      </c>
      <c r="J145" s="242">
        <v>45103</v>
      </c>
      <c r="K145" s="242">
        <v>45294</v>
      </c>
      <c r="L145" s="91" t="s">
        <v>234</v>
      </c>
      <c r="M145" s="192">
        <v>0</v>
      </c>
      <c r="N145" s="192">
        <v>4.7230552125595304</v>
      </c>
      <c r="O145" s="192">
        <v>0</v>
      </c>
      <c r="P145" s="192">
        <v>0</v>
      </c>
      <c r="Q145" s="192" t="s">
        <v>409</v>
      </c>
      <c r="R145" s="192">
        <v>0</v>
      </c>
      <c r="S145" s="192">
        <v>0</v>
      </c>
      <c r="T145" s="192" t="s">
        <v>409</v>
      </c>
      <c r="U145" s="192">
        <v>83.2</v>
      </c>
      <c r="V145" s="192">
        <v>-1.47008859763331</v>
      </c>
      <c r="W145" s="192" t="s">
        <v>409</v>
      </c>
      <c r="X145" s="192" t="s">
        <v>409</v>
      </c>
      <c r="Y145" s="192">
        <v>0</v>
      </c>
      <c r="Z145" s="192">
        <v>-70</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14"/>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45103</v>
      </c>
      <c r="K146" s="242">
        <v>44860</v>
      </c>
      <c r="L146" s="91" t="s">
        <v>236</v>
      </c>
      <c r="M146" s="192">
        <v>0</v>
      </c>
      <c r="N146" s="192">
        <v>0</v>
      </c>
      <c r="O146" s="192" t="s">
        <v>409</v>
      </c>
      <c r="P146" s="192">
        <v>0</v>
      </c>
      <c r="Q146" s="192" t="s">
        <v>409</v>
      </c>
      <c r="R146" s="192">
        <v>0</v>
      </c>
      <c r="S146" s="192" t="s">
        <v>409</v>
      </c>
      <c r="T146" s="192" t="s">
        <v>409</v>
      </c>
      <c r="U146" s="192">
        <v>55</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14"/>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45103</v>
      </c>
      <c r="K147" s="242">
        <v>45294</v>
      </c>
      <c r="L147" s="91" t="s">
        <v>238</v>
      </c>
      <c r="M147" s="192">
        <v>0</v>
      </c>
      <c r="N147" s="192">
        <v>0</v>
      </c>
      <c r="O147" s="192" t="s">
        <v>409</v>
      </c>
      <c r="P147" s="192">
        <v>0</v>
      </c>
      <c r="Q147" s="192" t="s">
        <v>409</v>
      </c>
      <c r="R147" s="192" t="s">
        <v>409</v>
      </c>
      <c r="S147" s="192">
        <v>0</v>
      </c>
      <c r="T147" s="192" t="s">
        <v>409</v>
      </c>
      <c r="U147" s="192">
        <v>60.3</v>
      </c>
      <c r="V147" s="192" t="s">
        <v>409</v>
      </c>
      <c r="W147" s="192" t="s">
        <v>409</v>
      </c>
      <c r="X147" s="192" t="s">
        <v>409</v>
      </c>
      <c r="Y147" s="192" t="s">
        <v>409</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14"/>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0</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711</v>
      </c>
      <c r="M148" s="192">
        <v>0</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14"/>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10</v>
      </c>
      <c r="J149" s="242">
        <v>44778</v>
      </c>
      <c r="K149" s="242">
        <v>45294</v>
      </c>
      <c r="L149" s="91" t="s">
        <v>240</v>
      </c>
      <c r="M149" s="192">
        <v>10</v>
      </c>
      <c r="N149" s="192">
        <v>6.9721291233021701</v>
      </c>
      <c r="O149" s="192">
        <v>2.8241626879567399</v>
      </c>
      <c r="P149" s="192">
        <v>10</v>
      </c>
      <c r="Q149" s="192" t="s">
        <v>409</v>
      </c>
      <c r="R149" s="192">
        <v>1.78571428571427</v>
      </c>
      <c r="S149" s="192">
        <v>0</v>
      </c>
      <c r="T149" s="192" t="s">
        <v>622</v>
      </c>
      <c r="U149" s="192">
        <v>93.4</v>
      </c>
      <c r="V149" s="192">
        <v>0.282416268795674</v>
      </c>
      <c r="W149" s="192" t="s">
        <v>849</v>
      </c>
      <c r="X149" s="192" t="s">
        <v>409</v>
      </c>
      <c r="Y149" s="192">
        <v>3.5714285714285497E-2</v>
      </c>
      <c r="Z149" s="192">
        <v>-78.280542986425303</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14"/>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0</v>
      </c>
      <c r="J150" s="242">
        <v>44778</v>
      </c>
      <c r="K150" s="242">
        <v>44753</v>
      </c>
      <c r="L150" s="91" t="s">
        <v>242</v>
      </c>
      <c r="M150" s="192">
        <v>10</v>
      </c>
      <c r="N150" s="192">
        <v>7.9864173575586497</v>
      </c>
      <c r="O150" s="192">
        <v>0</v>
      </c>
      <c r="P150" s="192">
        <v>0</v>
      </c>
      <c r="Q150" s="192" t="s">
        <v>409</v>
      </c>
      <c r="R150" s="192" t="s">
        <v>409</v>
      </c>
      <c r="S150" s="192">
        <v>0</v>
      </c>
      <c r="T150" s="192" t="s">
        <v>622</v>
      </c>
      <c r="U150" s="192">
        <v>98</v>
      </c>
      <c r="V150" s="192">
        <v>-1.0941898935735199</v>
      </c>
      <c r="W150" s="192" t="s">
        <v>409</v>
      </c>
      <c r="X150" s="192" t="s">
        <v>409</v>
      </c>
      <c r="Y150" s="192" t="s">
        <v>409</v>
      </c>
      <c r="Z150" s="192">
        <v>-78.4196185286103</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14"/>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3.5103192802963399</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0</v>
      </c>
      <c r="J151" s="242">
        <v>44860</v>
      </c>
      <c r="K151" s="242">
        <v>45218</v>
      </c>
      <c r="L151" s="91" t="s">
        <v>244</v>
      </c>
      <c r="M151" s="192">
        <v>0</v>
      </c>
      <c r="N151" s="192">
        <v>3.5103192802963399</v>
      </c>
      <c r="O151" s="192" t="s">
        <v>409</v>
      </c>
      <c r="P151" s="192">
        <v>0</v>
      </c>
      <c r="Q151" s="192" t="s">
        <v>409</v>
      </c>
      <c r="R151" s="192">
        <v>0</v>
      </c>
      <c r="S151" s="192">
        <v>0</v>
      </c>
      <c r="T151" s="192" t="s">
        <v>409</v>
      </c>
      <c r="U151" s="192">
        <v>77.7</v>
      </c>
      <c r="V151" s="192" t="s">
        <v>409</v>
      </c>
      <c r="W151" s="192" t="s">
        <v>409</v>
      </c>
      <c r="X151" s="192" t="s">
        <v>409</v>
      </c>
      <c r="Y151" s="192">
        <v>-0.25</v>
      </c>
      <c r="Z151" s="192">
        <v>-100</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14"/>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45103</v>
      </c>
      <c r="K152" s="242">
        <v>44860</v>
      </c>
      <c r="L152" s="91" t="s">
        <v>246</v>
      </c>
      <c r="M152" s="192">
        <v>0</v>
      </c>
      <c r="N152" s="192">
        <v>0</v>
      </c>
      <c r="O152" s="192" t="s">
        <v>409</v>
      </c>
      <c r="P152" s="192">
        <v>0</v>
      </c>
      <c r="Q152" s="192" t="s">
        <v>409</v>
      </c>
      <c r="R152" s="192">
        <v>0</v>
      </c>
      <c r="S152" s="192" t="s">
        <v>409</v>
      </c>
      <c r="T152" s="192" t="s">
        <v>409</v>
      </c>
      <c r="U152" s="192">
        <v>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14"/>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0</v>
      </c>
      <c r="J153" s="242">
        <v>45103</v>
      </c>
      <c r="K153" s="242">
        <v>45294</v>
      </c>
      <c r="L153" s="91" t="s">
        <v>248</v>
      </c>
      <c r="M153" s="192">
        <v>0</v>
      </c>
      <c r="N153" s="192">
        <v>0</v>
      </c>
      <c r="O153" s="192" t="s">
        <v>409</v>
      </c>
      <c r="P153" s="192">
        <v>0</v>
      </c>
      <c r="Q153" s="192" t="s">
        <v>409</v>
      </c>
      <c r="R153" s="192">
        <v>0</v>
      </c>
      <c r="S153" s="192" t="s">
        <v>409</v>
      </c>
      <c r="T153" s="192" t="s">
        <v>409</v>
      </c>
      <c r="U153" s="192">
        <v>14.5</v>
      </c>
      <c r="V153" s="192" t="s">
        <v>409</v>
      </c>
      <c r="W153" s="192" t="s">
        <v>409</v>
      </c>
      <c r="X153" s="192" t="s">
        <v>409</v>
      </c>
      <c r="Y153" s="192">
        <v>0</v>
      </c>
      <c r="Z153" s="192" t="s">
        <v>409</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14"/>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4.0615628858705204</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0</v>
      </c>
      <c r="J154" s="242">
        <v>45103</v>
      </c>
      <c r="K154" s="242">
        <v>45232</v>
      </c>
      <c r="L154" s="91" t="s">
        <v>250</v>
      </c>
      <c r="M154" s="192">
        <v>0</v>
      </c>
      <c r="N154" s="192">
        <v>4.0615628858705204</v>
      </c>
      <c r="O154" s="192" t="s">
        <v>409</v>
      </c>
      <c r="P154" s="192">
        <v>0</v>
      </c>
      <c r="Q154" s="192" t="s">
        <v>409</v>
      </c>
      <c r="R154" s="192">
        <v>0</v>
      </c>
      <c r="S154" s="192">
        <v>0</v>
      </c>
      <c r="T154" s="192" t="s">
        <v>409</v>
      </c>
      <c r="U154" s="192">
        <v>80.2</v>
      </c>
      <c r="V154" s="192" t="s">
        <v>409</v>
      </c>
      <c r="W154" s="192" t="s">
        <v>409</v>
      </c>
      <c r="X154" s="192" t="s">
        <v>409</v>
      </c>
      <c r="Y154" s="192">
        <v>0</v>
      </c>
      <c r="Z154" s="192">
        <v>-100</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14"/>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14"/>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0</v>
      </c>
      <c r="J156" s="242">
        <v>45103</v>
      </c>
      <c r="K156" s="242">
        <v>44966</v>
      </c>
      <c r="L156" s="91" t="s">
        <v>254</v>
      </c>
      <c r="M156" s="192">
        <v>0</v>
      </c>
      <c r="N156" s="192">
        <v>0</v>
      </c>
      <c r="O156" s="192" t="s">
        <v>409</v>
      </c>
      <c r="P156" s="192">
        <v>0</v>
      </c>
      <c r="Q156" s="192" t="s">
        <v>409</v>
      </c>
      <c r="R156" s="192">
        <v>0</v>
      </c>
      <c r="S156" s="192" t="s">
        <v>409</v>
      </c>
      <c r="T156" s="192" t="s">
        <v>409</v>
      </c>
      <c r="U156" s="192">
        <v>16.7</v>
      </c>
      <c r="V156" s="192" t="s">
        <v>409</v>
      </c>
      <c r="W156" s="192" t="s">
        <v>409</v>
      </c>
      <c r="X156" s="192" t="s">
        <v>409</v>
      </c>
      <c r="Y156" s="192">
        <v>0</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14"/>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45103</v>
      </c>
      <c r="K157" s="242">
        <v>45294</v>
      </c>
      <c r="L157" s="91" t="s">
        <v>256</v>
      </c>
      <c r="M157" s="192">
        <v>0</v>
      </c>
      <c r="N157" s="192">
        <v>0</v>
      </c>
      <c r="O157" s="192" t="s">
        <v>409</v>
      </c>
      <c r="P157" s="192">
        <v>0</v>
      </c>
      <c r="Q157" s="192" t="s">
        <v>409</v>
      </c>
      <c r="R157" s="192">
        <v>0</v>
      </c>
      <c r="S157" s="192" t="s">
        <v>409</v>
      </c>
      <c r="T157" s="192" t="s">
        <v>409</v>
      </c>
      <c r="U157" s="192">
        <v>48.7</v>
      </c>
      <c r="V157" s="192" t="s">
        <v>409</v>
      </c>
      <c r="W157" s="192" t="s">
        <v>409</v>
      </c>
      <c r="X157" s="192" t="s">
        <v>409</v>
      </c>
      <c r="Y157" s="192">
        <v>0</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14"/>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7.8742542983436348</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6.2003880754983198</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10</v>
      </c>
      <c r="J158" s="242">
        <v>45103</v>
      </c>
      <c r="K158" s="242">
        <v>45294</v>
      </c>
      <c r="L158" s="91" t="s">
        <v>258</v>
      </c>
      <c r="M158" s="192">
        <v>0</v>
      </c>
      <c r="N158" s="192">
        <v>6.2003880754983198</v>
      </c>
      <c r="O158" s="192">
        <v>10</v>
      </c>
      <c r="P158" s="192">
        <v>0</v>
      </c>
      <c r="Q158" s="192" t="s">
        <v>409</v>
      </c>
      <c r="R158" s="192">
        <v>0</v>
      </c>
      <c r="S158" s="192">
        <v>0</v>
      </c>
      <c r="T158" s="192" t="s">
        <v>409</v>
      </c>
      <c r="U158" s="192">
        <v>89.9</v>
      </c>
      <c r="V158" s="192">
        <v>1.4497750213868199</v>
      </c>
      <c r="W158" s="192" t="s">
        <v>409</v>
      </c>
      <c r="X158" s="192" t="s">
        <v>409</v>
      </c>
      <c r="Y158" s="192">
        <v>0</v>
      </c>
      <c r="Z158" s="192">
        <v>-79.243243243243199</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14"/>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0</v>
      </c>
      <c r="J159" s="242">
        <v>45103</v>
      </c>
      <c r="K159" s="242">
        <v>45294</v>
      </c>
      <c r="L159" s="91" t="s">
        <v>260</v>
      </c>
      <c r="M159" s="192">
        <v>0</v>
      </c>
      <c r="N159" s="192">
        <v>0</v>
      </c>
      <c r="O159" s="192">
        <v>0</v>
      </c>
      <c r="P159" s="192">
        <v>0</v>
      </c>
      <c r="Q159" s="192" t="s">
        <v>409</v>
      </c>
      <c r="R159" s="192">
        <v>0</v>
      </c>
      <c r="S159" s="192">
        <v>0</v>
      </c>
      <c r="T159" s="192" t="s">
        <v>409</v>
      </c>
      <c r="U159" s="192">
        <v>48.7</v>
      </c>
      <c r="V159" s="192">
        <v>2.86241138654065</v>
      </c>
      <c r="W159" s="192" t="s">
        <v>409</v>
      </c>
      <c r="X159" s="192" t="s">
        <v>409</v>
      </c>
      <c r="Y159" s="192">
        <v>0</v>
      </c>
      <c r="Z159" s="192">
        <v>-100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14"/>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2.9856986775291761</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2.4960310460398598</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3.5714285714285601</v>
      </c>
      <c r="J160" s="242">
        <v>45103</v>
      </c>
      <c r="K160" s="242">
        <v>45294</v>
      </c>
      <c r="L160" s="91" t="s">
        <v>262</v>
      </c>
      <c r="M160" s="192">
        <v>0</v>
      </c>
      <c r="N160" s="192">
        <v>2.4960310460398598</v>
      </c>
      <c r="O160" s="192">
        <v>0</v>
      </c>
      <c r="P160" s="192">
        <v>0</v>
      </c>
      <c r="Q160" s="192" t="s">
        <v>409</v>
      </c>
      <c r="R160" s="192">
        <v>3.5714285714285601</v>
      </c>
      <c r="S160" s="192">
        <v>0</v>
      </c>
      <c r="T160" s="192" t="s">
        <v>409</v>
      </c>
      <c r="U160" s="192">
        <v>73.099999999999994</v>
      </c>
      <c r="V160" s="192">
        <v>-0.99107918505147696</v>
      </c>
      <c r="W160" s="192" t="s">
        <v>409</v>
      </c>
      <c r="X160" s="192" t="s">
        <v>409</v>
      </c>
      <c r="Y160" s="192">
        <v>7.1428571428571397E-2</v>
      </c>
      <c r="Z160" s="192">
        <v>-7.6923076923076801</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14"/>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3.5323690245193098</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0</v>
      </c>
      <c r="J161" s="242">
        <v>45103</v>
      </c>
      <c r="K161" s="242">
        <v>45294</v>
      </c>
      <c r="L161" s="91" t="s">
        <v>264</v>
      </c>
      <c r="M161" s="192">
        <v>0</v>
      </c>
      <c r="N161" s="192">
        <v>3.5323690245193098</v>
      </c>
      <c r="O161" s="192">
        <v>0</v>
      </c>
      <c r="P161" s="192">
        <v>0</v>
      </c>
      <c r="Q161" s="192" t="s">
        <v>409</v>
      </c>
      <c r="R161" s="192">
        <v>0</v>
      </c>
      <c r="S161" s="192">
        <v>0</v>
      </c>
      <c r="T161" s="192" t="s">
        <v>409</v>
      </c>
      <c r="U161" s="192">
        <v>77.8</v>
      </c>
      <c r="V161" s="192">
        <v>-1.0004870215980499</v>
      </c>
      <c r="W161" s="192" t="s">
        <v>409</v>
      </c>
      <c r="X161" s="192" t="s">
        <v>409</v>
      </c>
      <c r="Y161" s="192">
        <v>-7.1428571428571605E-2</v>
      </c>
      <c r="Z161" s="192">
        <v>-60.769230769230703</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14"/>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14"/>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5.4506948907140824</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2.9710074791656602</v>
      </c>
      <c r="J163" s="242">
        <v>44778</v>
      </c>
      <c r="K163" s="242">
        <v>44753</v>
      </c>
      <c r="L163" s="91" t="s">
        <v>268</v>
      </c>
      <c r="M163" s="192">
        <v>10</v>
      </c>
      <c r="N163" s="192">
        <v>3.5985182571882102</v>
      </c>
      <c r="O163" s="192">
        <v>2.9710074791656602</v>
      </c>
      <c r="P163" s="192">
        <v>0</v>
      </c>
      <c r="Q163" s="192" t="s">
        <v>409</v>
      </c>
      <c r="R163" s="192">
        <v>0</v>
      </c>
      <c r="S163" s="192">
        <v>0</v>
      </c>
      <c r="T163" s="192" t="s">
        <v>623</v>
      </c>
      <c r="U163" s="192">
        <v>78.099999999999994</v>
      </c>
      <c r="V163" s="192">
        <v>0.29710074791656599</v>
      </c>
      <c r="W163" s="192" t="s">
        <v>409</v>
      </c>
      <c r="X163" s="192" t="s">
        <v>409</v>
      </c>
      <c r="Y163" s="192">
        <v>-0.17857142857142799</v>
      </c>
      <c r="Z163" s="192">
        <v>-60.869565217391298</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14"/>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0</v>
      </c>
      <c r="J164" s="242">
        <v>45103</v>
      </c>
      <c r="K164" s="242">
        <v>45294</v>
      </c>
      <c r="L164" s="91" t="s">
        <v>270</v>
      </c>
      <c r="M164" s="192">
        <v>0</v>
      </c>
      <c r="N164" s="192">
        <v>0</v>
      </c>
      <c r="O164" s="192" t="s">
        <v>409</v>
      </c>
      <c r="P164" s="192">
        <v>0</v>
      </c>
      <c r="Q164" s="192" t="s">
        <v>409</v>
      </c>
      <c r="R164" s="192" t="s">
        <v>409</v>
      </c>
      <c r="S164" s="192">
        <v>0</v>
      </c>
      <c r="T164" s="192" t="s">
        <v>409</v>
      </c>
      <c r="U164" s="192">
        <v>45.2</v>
      </c>
      <c r="V164" s="192" t="s">
        <v>409</v>
      </c>
      <c r="W164" s="192" t="s">
        <v>409</v>
      </c>
      <c r="X164" s="192" t="s">
        <v>409</v>
      </c>
      <c r="Y164" s="192" t="s">
        <v>409</v>
      </c>
      <c r="Z164" s="192">
        <v>-100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14"/>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0</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0</v>
      </c>
      <c r="J165" s="242">
        <v>44887</v>
      </c>
      <c r="K165" s="242">
        <v>45294</v>
      </c>
      <c r="L165" s="91" t="s">
        <v>712</v>
      </c>
      <c r="M165" s="192">
        <v>0</v>
      </c>
      <c r="N165" s="192" t="s">
        <v>409</v>
      </c>
      <c r="O165" s="192">
        <v>0</v>
      </c>
      <c r="P165" s="192">
        <v>0</v>
      </c>
      <c r="Q165" s="192" t="s">
        <v>409</v>
      </c>
      <c r="R165" s="192">
        <v>0</v>
      </c>
      <c r="S165" s="192">
        <v>0</v>
      </c>
      <c r="T165" s="192" t="s">
        <v>409</v>
      </c>
      <c r="U165" s="192" t="s">
        <v>409</v>
      </c>
      <c r="V165" s="192">
        <v>-0.808363417319793</v>
      </c>
      <c r="W165" s="192" t="s">
        <v>409</v>
      </c>
      <c r="X165" s="192" t="s">
        <v>409</v>
      </c>
      <c r="Y165" s="192">
        <v>0</v>
      </c>
      <c r="Z165" s="192">
        <v>-92</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14"/>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5.5609454930322801</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0</v>
      </c>
      <c r="J166" s="242">
        <v>45103</v>
      </c>
      <c r="K166" s="242">
        <v>45203</v>
      </c>
      <c r="L166" s="91" t="s">
        <v>271</v>
      </c>
      <c r="M166" s="192">
        <v>0</v>
      </c>
      <c r="N166" s="192">
        <v>5.5609454930322801</v>
      </c>
      <c r="O166" s="192" t="s">
        <v>409</v>
      </c>
      <c r="P166" s="192">
        <v>0</v>
      </c>
      <c r="Q166" s="192" t="s">
        <v>409</v>
      </c>
      <c r="R166" s="192">
        <v>0</v>
      </c>
      <c r="S166" s="192">
        <v>0</v>
      </c>
      <c r="T166" s="192" t="s">
        <v>409</v>
      </c>
      <c r="U166" s="192">
        <v>87</v>
      </c>
      <c r="V166" s="192" t="s">
        <v>409</v>
      </c>
      <c r="W166" s="192" t="s">
        <v>409</v>
      </c>
      <c r="X166" s="192" t="s">
        <v>409</v>
      </c>
      <c r="Y166" s="192">
        <v>-0.107142857142857</v>
      </c>
      <c r="Z166" s="192">
        <v>-100</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14"/>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0</v>
      </c>
      <c r="J167" s="242">
        <v>45103</v>
      </c>
      <c r="K167" s="242">
        <v>45142</v>
      </c>
      <c r="L167" s="91" t="s">
        <v>273</v>
      </c>
      <c r="M167" s="192">
        <v>0</v>
      </c>
      <c r="N167" s="192">
        <v>0</v>
      </c>
      <c r="O167" s="192" t="s">
        <v>409</v>
      </c>
      <c r="P167" s="192">
        <v>0</v>
      </c>
      <c r="Q167" s="192" t="s">
        <v>409</v>
      </c>
      <c r="R167" s="192">
        <v>0</v>
      </c>
      <c r="S167" s="192" t="s">
        <v>409</v>
      </c>
      <c r="T167" s="192" t="s">
        <v>409</v>
      </c>
      <c r="U167" s="192">
        <v>25.7</v>
      </c>
      <c r="V167" s="192" t="s">
        <v>409</v>
      </c>
      <c r="W167" s="192" t="s">
        <v>409</v>
      </c>
      <c r="X167" s="192" t="s">
        <v>409</v>
      </c>
      <c r="Y167" s="192">
        <v>0</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14"/>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0.42335508908096697</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0</v>
      </c>
      <c r="J168" s="242">
        <v>45103</v>
      </c>
      <c r="K168" s="242">
        <v>45259</v>
      </c>
      <c r="L168" s="91" t="s">
        <v>275</v>
      </c>
      <c r="M168" s="192">
        <v>0</v>
      </c>
      <c r="N168" s="192">
        <v>0.42335508908096697</v>
      </c>
      <c r="O168" s="192" t="s">
        <v>409</v>
      </c>
      <c r="P168" s="192">
        <v>0</v>
      </c>
      <c r="Q168" s="192" t="s">
        <v>409</v>
      </c>
      <c r="R168" s="192">
        <v>0</v>
      </c>
      <c r="S168" s="192">
        <v>0</v>
      </c>
      <c r="T168" s="192" t="s">
        <v>409</v>
      </c>
      <c r="U168" s="192">
        <v>63.7</v>
      </c>
      <c r="V168" s="192" t="s">
        <v>409</v>
      </c>
      <c r="W168" s="192" t="s">
        <v>409</v>
      </c>
      <c r="X168" s="192" t="s">
        <v>409</v>
      </c>
      <c r="Y168" s="192">
        <v>0</v>
      </c>
      <c r="Z168" s="192">
        <v>-100</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14"/>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10</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10</v>
      </c>
      <c r="J169" s="242">
        <v>45145</v>
      </c>
      <c r="K169" s="242">
        <v>45294</v>
      </c>
      <c r="L169" s="91" t="s">
        <v>713</v>
      </c>
      <c r="M169" s="192">
        <v>10</v>
      </c>
      <c r="N169" s="192">
        <v>5.7593931910389804</v>
      </c>
      <c r="O169" s="192">
        <v>10</v>
      </c>
      <c r="P169" s="192">
        <v>0</v>
      </c>
      <c r="Q169" s="192">
        <v>10</v>
      </c>
      <c r="R169" s="192">
        <v>10</v>
      </c>
      <c r="S169" s="192">
        <v>10</v>
      </c>
      <c r="T169" s="192" t="s">
        <v>622</v>
      </c>
      <c r="U169" s="192">
        <v>87.9</v>
      </c>
      <c r="V169" s="192">
        <v>3.51004915302941</v>
      </c>
      <c r="W169" s="192" t="s">
        <v>409</v>
      </c>
      <c r="X169" s="192" t="s">
        <v>878</v>
      </c>
      <c r="Y169" s="192">
        <v>0.32142857142857101</v>
      </c>
      <c r="Z169" s="192">
        <v>70.886075949367097</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14"/>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0</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714</v>
      </c>
      <c r="M170" s="192">
        <v>0</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14"/>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45103</v>
      </c>
      <c r="K171" s="242">
        <v>45294</v>
      </c>
      <c r="L171" s="91" t="s">
        <v>277</v>
      </c>
      <c r="M171" s="192">
        <v>0</v>
      </c>
      <c r="N171" s="192">
        <v>0</v>
      </c>
      <c r="O171" s="192" t="s">
        <v>409</v>
      </c>
      <c r="P171" s="192">
        <v>0</v>
      </c>
      <c r="Q171" s="192" t="s">
        <v>409</v>
      </c>
      <c r="R171" s="192" t="s">
        <v>409</v>
      </c>
      <c r="S171" s="192" t="s">
        <v>409</v>
      </c>
      <c r="T171" s="192" t="s">
        <v>409</v>
      </c>
      <c r="U171" s="192">
        <v>40.5</v>
      </c>
      <c r="V171" s="192" t="s">
        <v>409</v>
      </c>
      <c r="W171" s="192" t="s">
        <v>409</v>
      </c>
      <c r="X171" s="192" t="s">
        <v>409</v>
      </c>
      <c r="Y171" s="192" t="s">
        <v>409</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14"/>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0</v>
      </c>
      <c r="J172" s="242">
        <v>45103</v>
      </c>
      <c r="K172" s="242">
        <v>45142</v>
      </c>
      <c r="L172" s="91" t="s">
        <v>279</v>
      </c>
      <c r="M172" s="192">
        <v>0</v>
      </c>
      <c r="N172" s="192">
        <v>0</v>
      </c>
      <c r="O172" s="192" t="s">
        <v>409</v>
      </c>
      <c r="P172" s="192">
        <v>0</v>
      </c>
      <c r="Q172" s="192" t="s">
        <v>409</v>
      </c>
      <c r="R172" s="192">
        <v>0</v>
      </c>
      <c r="S172" s="192" t="s">
        <v>409</v>
      </c>
      <c r="T172" s="192" t="s">
        <v>409</v>
      </c>
      <c r="U172" s="192">
        <v>53</v>
      </c>
      <c r="V172" s="192" t="s">
        <v>409</v>
      </c>
      <c r="W172" s="192" t="s">
        <v>409</v>
      </c>
      <c r="X172" s="192" t="s">
        <v>409</v>
      </c>
      <c r="Y172" s="192">
        <v>0</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14"/>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4.1718116069853597</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0</v>
      </c>
      <c r="J173" s="242">
        <v>45103</v>
      </c>
      <c r="K173" s="242">
        <v>45294</v>
      </c>
      <c r="L173" s="91" t="s">
        <v>281</v>
      </c>
      <c r="M173" s="192">
        <v>0</v>
      </c>
      <c r="N173" s="192">
        <v>4.1718116069853597</v>
      </c>
      <c r="O173" s="192">
        <v>0</v>
      </c>
      <c r="P173" s="192">
        <v>0</v>
      </c>
      <c r="Q173" s="192" t="s">
        <v>409</v>
      </c>
      <c r="R173" s="192">
        <v>0</v>
      </c>
      <c r="S173" s="192">
        <v>0</v>
      </c>
      <c r="T173" s="192" t="s">
        <v>409</v>
      </c>
      <c r="U173" s="192">
        <v>80.7</v>
      </c>
      <c r="V173" s="192">
        <v>0.123593805276726</v>
      </c>
      <c r="W173" s="192" t="s">
        <v>409</v>
      </c>
      <c r="X173" s="192" t="s">
        <v>409</v>
      </c>
      <c r="Y173" s="192">
        <v>0</v>
      </c>
      <c r="Z173" s="192">
        <v>-87.755102040816297</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14"/>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2.8424736192244824</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4.5246075145528302</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1.78571428571427</v>
      </c>
      <c r="J174" s="242">
        <v>45103</v>
      </c>
      <c r="K174" s="242">
        <v>45294</v>
      </c>
      <c r="L174" s="91" t="s">
        <v>283</v>
      </c>
      <c r="M174" s="192">
        <v>0</v>
      </c>
      <c r="N174" s="192">
        <v>4.5246075145528302</v>
      </c>
      <c r="O174" s="192" t="s">
        <v>409</v>
      </c>
      <c r="P174" s="192">
        <v>0</v>
      </c>
      <c r="Q174" s="192" t="s">
        <v>409</v>
      </c>
      <c r="R174" s="192">
        <v>1.78571428571427</v>
      </c>
      <c r="S174" s="192">
        <v>0</v>
      </c>
      <c r="T174" s="192" t="s">
        <v>409</v>
      </c>
      <c r="U174" s="192">
        <v>82.3</v>
      </c>
      <c r="V174" s="192" t="s">
        <v>409</v>
      </c>
      <c r="W174" s="192" t="s">
        <v>409</v>
      </c>
      <c r="X174" s="192" t="s">
        <v>409</v>
      </c>
      <c r="Y174" s="192">
        <v>3.5714285714285497E-2</v>
      </c>
      <c r="Z174" s="192">
        <v>-100</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14"/>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0.77615099664843701</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0</v>
      </c>
      <c r="J175" s="242">
        <v>45103</v>
      </c>
      <c r="K175" s="242">
        <v>45259</v>
      </c>
      <c r="L175" s="91" t="s">
        <v>285</v>
      </c>
      <c r="M175" s="192">
        <v>0</v>
      </c>
      <c r="N175" s="192">
        <v>0.77615099664843701</v>
      </c>
      <c r="O175" s="192" t="s">
        <v>409</v>
      </c>
      <c r="P175" s="192">
        <v>0</v>
      </c>
      <c r="Q175" s="192" t="s">
        <v>409</v>
      </c>
      <c r="R175" s="192">
        <v>0</v>
      </c>
      <c r="S175" s="192">
        <v>0</v>
      </c>
      <c r="T175" s="192" t="s">
        <v>409</v>
      </c>
      <c r="U175" s="192">
        <v>65.3</v>
      </c>
      <c r="V175" s="192" t="s">
        <v>409</v>
      </c>
      <c r="W175" s="192" t="s">
        <v>409</v>
      </c>
      <c r="X175" s="192" t="s">
        <v>409</v>
      </c>
      <c r="Y175" s="192">
        <v>0</v>
      </c>
      <c r="Z175" s="192">
        <v>-100</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14"/>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10</v>
      </c>
      <c r="J176" s="242">
        <v>45145</v>
      </c>
      <c r="K176" s="242">
        <v>45294</v>
      </c>
      <c r="L176" s="91" t="s">
        <v>287</v>
      </c>
      <c r="M176" s="192">
        <v>10</v>
      </c>
      <c r="N176" s="192">
        <v>9.7944963838419401</v>
      </c>
      <c r="O176" s="192">
        <v>10</v>
      </c>
      <c r="P176" s="192">
        <v>10</v>
      </c>
      <c r="Q176" s="192" t="s">
        <v>409</v>
      </c>
      <c r="R176" s="192">
        <v>10</v>
      </c>
      <c r="S176" s="192">
        <v>0</v>
      </c>
      <c r="T176" s="192" t="s">
        <v>622</v>
      </c>
      <c r="U176" s="192">
        <v>106.2</v>
      </c>
      <c r="V176" s="192">
        <v>1.9184722572520301</v>
      </c>
      <c r="W176" s="192" t="s">
        <v>850</v>
      </c>
      <c r="X176" s="192" t="s">
        <v>409</v>
      </c>
      <c r="Y176" s="192">
        <v>0.39285714285714202</v>
      </c>
      <c r="Z176" s="192">
        <v>-74.175035868005693</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14"/>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2.1432351384723898</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0</v>
      </c>
      <c r="J177" s="242">
        <v>45103</v>
      </c>
      <c r="K177" s="242">
        <v>45294</v>
      </c>
      <c r="L177" s="91" t="s">
        <v>289</v>
      </c>
      <c r="M177" s="192">
        <v>0</v>
      </c>
      <c r="N177" s="192">
        <v>2.1432351384723898</v>
      </c>
      <c r="O177" s="192">
        <v>0</v>
      </c>
      <c r="P177" s="192">
        <v>0</v>
      </c>
      <c r="Q177" s="192" t="s">
        <v>409</v>
      </c>
      <c r="R177" s="192">
        <v>0</v>
      </c>
      <c r="S177" s="192">
        <v>0</v>
      </c>
      <c r="T177" s="192" t="s">
        <v>409</v>
      </c>
      <c r="U177" s="192">
        <v>71.5</v>
      </c>
      <c r="V177" s="192">
        <v>-0.41367932270746899</v>
      </c>
      <c r="W177" s="192" t="s">
        <v>409</v>
      </c>
      <c r="X177" s="192" t="s">
        <v>409</v>
      </c>
      <c r="Y177" s="192">
        <v>0</v>
      </c>
      <c r="Z177" s="192">
        <v>-100</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14"/>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7</v>
      </c>
      <c r="J178" s="242">
        <v>45103</v>
      </c>
      <c r="K178" s="242">
        <v>45272</v>
      </c>
      <c r="L178" s="91" t="s">
        <v>291</v>
      </c>
      <c r="M178" s="192">
        <v>0</v>
      </c>
      <c r="N178" s="192">
        <v>0</v>
      </c>
      <c r="O178" s="192" t="s">
        <v>409</v>
      </c>
      <c r="P178" s="192">
        <v>0</v>
      </c>
      <c r="Q178" s="192" t="s">
        <v>409</v>
      </c>
      <c r="R178" s="192">
        <v>7</v>
      </c>
      <c r="S178" s="192" t="s">
        <v>409</v>
      </c>
      <c r="T178" s="192" t="s">
        <v>409</v>
      </c>
      <c r="U178" s="192">
        <v>25.5</v>
      </c>
      <c r="V178" s="192" t="s">
        <v>409</v>
      </c>
      <c r="W178" s="192" t="s">
        <v>409</v>
      </c>
      <c r="X178" s="192" t="s">
        <v>409</v>
      </c>
      <c r="Y178" s="192">
        <v>0.14285714285714199</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14"/>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3.9292644205327099</v>
      </c>
      <c r="O179" s="192" t="s">
        <v>409</v>
      </c>
      <c r="P179" s="192">
        <v>0</v>
      </c>
      <c r="Q179" s="192" t="s">
        <v>409</v>
      </c>
      <c r="R179" s="192" t="s">
        <v>409</v>
      </c>
      <c r="S179" s="192">
        <v>0</v>
      </c>
      <c r="T179" s="192" t="s">
        <v>623</v>
      </c>
      <c r="U179" s="192">
        <v>79.599999999999994</v>
      </c>
      <c r="V179" s="192" t="s">
        <v>409</v>
      </c>
      <c r="W179" s="192" t="s">
        <v>409</v>
      </c>
      <c r="X179" s="192" t="s">
        <v>409</v>
      </c>
      <c r="Y179" s="192" t="s">
        <v>409</v>
      </c>
      <c r="Z179" s="192">
        <v>-100</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14"/>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5.5030099687191951</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4.3261598165461201</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7</v>
      </c>
      <c r="J180" s="242">
        <v>45103</v>
      </c>
      <c r="K180" s="242">
        <v>45272</v>
      </c>
      <c r="L180" s="91" t="s">
        <v>295</v>
      </c>
      <c r="M180" s="192">
        <v>0</v>
      </c>
      <c r="N180" s="192">
        <v>4.3261598165461201</v>
      </c>
      <c r="O180" s="192">
        <v>0</v>
      </c>
      <c r="P180" s="192">
        <v>0</v>
      </c>
      <c r="Q180" s="192" t="s">
        <v>409</v>
      </c>
      <c r="R180" s="192">
        <v>7</v>
      </c>
      <c r="S180" s="192">
        <v>0</v>
      </c>
      <c r="T180" s="192" t="s">
        <v>409</v>
      </c>
      <c r="U180" s="192">
        <v>81.400000000000006</v>
      </c>
      <c r="V180" s="192">
        <v>1.4407363500436701</v>
      </c>
      <c r="W180" s="192" t="s">
        <v>409</v>
      </c>
      <c r="X180" s="192" t="s">
        <v>409</v>
      </c>
      <c r="Y180" s="192">
        <v>0.14285714285714199</v>
      </c>
      <c r="Z180" s="192">
        <v>-7.6923076923076801</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14"/>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1.6581407655671101</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0</v>
      </c>
      <c r="J181" s="242">
        <v>45103</v>
      </c>
      <c r="K181" s="242">
        <v>45294</v>
      </c>
      <c r="L181" s="91" t="s">
        <v>297</v>
      </c>
      <c r="M181" s="192">
        <v>0</v>
      </c>
      <c r="N181" s="192">
        <v>1.6581407655671101</v>
      </c>
      <c r="O181" s="192">
        <v>0</v>
      </c>
      <c r="P181" s="192">
        <v>0</v>
      </c>
      <c r="Q181" s="192" t="s">
        <v>409</v>
      </c>
      <c r="R181" s="192" t="s">
        <v>409</v>
      </c>
      <c r="S181" s="192">
        <v>0</v>
      </c>
      <c r="T181" s="192" t="s">
        <v>409</v>
      </c>
      <c r="U181" s="192">
        <v>69.3</v>
      </c>
      <c r="V181" s="192">
        <v>-1.6045056218718401</v>
      </c>
      <c r="W181" s="192" t="s">
        <v>409</v>
      </c>
      <c r="X181" s="192" t="s">
        <v>409</v>
      </c>
      <c r="Y181" s="192" t="s">
        <v>409</v>
      </c>
      <c r="Z181" s="192">
        <v>-100</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14"/>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0</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715</v>
      </c>
      <c r="M182" s="192">
        <v>0</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14"/>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10</v>
      </c>
      <c r="J183" s="242">
        <v>45103</v>
      </c>
      <c r="K183" s="242">
        <v>45259</v>
      </c>
      <c r="L183" s="91" t="s">
        <v>299</v>
      </c>
      <c r="M183" s="192">
        <v>10</v>
      </c>
      <c r="N183" s="192">
        <v>10</v>
      </c>
      <c r="O183" s="192">
        <v>8.9453649399027899</v>
      </c>
      <c r="P183" s="192">
        <v>0</v>
      </c>
      <c r="Q183" s="192">
        <v>10</v>
      </c>
      <c r="R183" s="192">
        <v>0</v>
      </c>
      <c r="S183" s="192">
        <v>0</v>
      </c>
      <c r="T183" s="192" t="s">
        <v>622</v>
      </c>
      <c r="U183" s="192">
        <v>111.9</v>
      </c>
      <c r="V183" s="192">
        <v>0.89453649399027901</v>
      </c>
      <c r="W183" s="192" t="s">
        <v>409</v>
      </c>
      <c r="X183" s="192" t="s">
        <v>879</v>
      </c>
      <c r="Y183" s="192">
        <v>0</v>
      </c>
      <c r="Z183" s="192">
        <v>-73.937677053824302</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14"/>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1.3494443464455801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0</v>
      </c>
      <c r="J184" s="242">
        <v>45103</v>
      </c>
      <c r="K184" s="242">
        <v>45142</v>
      </c>
      <c r="L184" s="91" t="s">
        <v>301</v>
      </c>
      <c r="M184" s="192">
        <v>0</v>
      </c>
      <c r="N184" s="192">
        <v>1.3494443464455801</v>
      </c>
      <c r="O184" s="192" t="s">
        <v>409</v>
      </c>
      <c r="P184" s="192">
        <v>0</v>
      </c>
      <c r="Q184" s="192" t="s">
        <v>409</v>
      </c>
      <c r="R184" s="192">
        <v>0</v>
      </c>
      <c r="S184" s="192">
        <v>0</v>
      </c>
      <c r="T184" s="192" t="s">
        <v>409</v>
      </c>
      <c r="U184" s="192">
        <v>67.900000000000006</v>
      </c>
      <c r="V184" s="192" t="s">
        <v>409</v>
      </c>
      <c r="W184" s="192" t="s">
        <v>409</v>
      </c>
      <c r="X184" s="192" t="s">
        <v>409</v>
      </c>
      <c r="Y184" s="192">
        <v>-0.17857142857142799</v>
      </c>
      <c r="Z184" s="192">
        <v>-100</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14"/>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0</v>
      </c>
      <c r="J185" s="242">
        <v>45103</v>
      </c>
      <c r="K185" s="242">
        <v>44753</v>
      </c>
      <c r="L185" s="91" t="s">
        <v>303</v>
      </c>
      <c r="M185" s="192">
        <v>10</v>
      </c>
      <c r="N185" s="192">
        <v>10</v>
      </c>
      <c r="O185" s="192">
        <v>0</v>
      </c>
      <c r="P185" s="192">
        <v>0</v>
      </c>
      <c r="Q185" s="192" t="s">
        <v>409</v>
      </c>
      <c r="R185" s="192" t="s">
        <v>409</v>
      </c>
      <c r="S185" s="192">
        <v>0</v>
      </c>
      <c r="T185" s="192" t="s">
        <v>622</v>
      </c>
      <c r="U185" s="192">
        <v>108.5</v>
      </c>
      <c r="V185" s="192">
        <v>-1.8302447851407899</v>
      </c>
      <c r="W185" s="192" t="s">
        <v>409</v>
      </c>
      <c r="X185" s="192" t="s">
        <v>409</v>
      </c>
      <c r="Y185" s="192" t="s">
        <v>409</v>
      </c>
      <c r="Z185" s="192">
        <v>-78.798586572438097</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14"/>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10</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0</v>
      </c>
      <c r="J186" s="242">
        <v>45145</v>
      </c>
      <c r="K186" s="242">
        <v>45294</v>
      </c>
      <c r="L186" s="91" t="s">
        <v>304</v>
      </c>
      <c r="M186" s="192">
        <v>10</v>
      </c>
      <c r="N186" s="192">
        <v>1.7463397424589799</v>
      </c>
      <c r="O186" s="192" t="s">
        <v>409</v>
      </c>
      <c r="P186" s="192">
        <v>0</v>
      </c>
      <c r="Q186" s="192" t="s">
        <v>409</v>
      </c>
      <c r="R186" s="192" t="s">
        <v>409</v>
      </c>
      <c r="S186" s="192" t="s">
        <v>409</v>
      </c>
      <c r="T186" s="192" t="s">
        <v>623</v>
      </c>
      <c r="U186" s="192">
        <v>69.7</v>
      </c>
      <c r="V186" s="192" t="s">
        <v>409</v>
      </c>
      <c r="W186" s="192" t="s">
        <v>409</v>
      </c>
      <c r="X186" s="192" t="s">
        <v>409</v>
      </c>
      <c r="Y186" s="192" t="s">
        <v>409</v>
      </c>
      <c r="Z186" s="192" t="s">
        <v>409</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14"/>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45103</v>
      </c>
      <c r="K187" s="242">
        <v>45272</v>
      </c>
      <c r="L187" s="91" t="s">
        <v>306</v>
      </c>
      <c r="M187" s="192">
        <v>0</v>
      </c>
      <c r="N187" s="192">
        <v>0</v>
      </c>
      <c r="O187" s="192" t="s">
        <v>409</v>
      </c>
      <c r="P187" s="192">
        <v>0</v>
      </c>
      <c r="Q187" s="192" t="s">
        <v>409</v>
      </c>
      <c r="R187" s="192">
        <v>0</v>
      </c>
      <c r="S187" s="192">
        <v>0</v>
      </c>
      <c r="T187" s="192" t="s">
        <v>409</v>
      </c>
      <c r="U187" s="192">
        <v>59.7</v>
      </c>
      <c r="V187" s="192" t="s">
        <v>409</v>
      </c>
      <c r="W187" s="192" t="s">
        <v>409</v>
      </c>
      <c r="X187" s="192" t="s">
        <v>409</v>
      </c>
      <c r="Y187" s="192">
        <v>-0.14285714285714199</v>
      </c>
      <c r="Z187" s="192">
        <v>-100</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14"/>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0</v>
      </c>
      <c r="J188" s="242">
        <v>45103</v>
      </c>
      <c r="K188" s="242">
        <v>45294</v>
      </c>
      <c r="L188" s="91" t="s">
        <v>307</v>
      </c>
      <c r="M188" s="192">
        <v>0</v>
      </c>
      <c r="N188" s="192">
        <v>0</v>
      </c>
      <c r="O188" s="192" t="s">
        <v>409</v>
      </c>
      <c r="P188" s="192">
        <v>0</v>
      </c>
      <c r="Q188" s="192" t="s">
        <v>409</v>
      </c>
      <c r="R188" s="192">
        <v>0</v>
      </c>
      <c r="S188" s="192" t="s">
        <v>409</v>
      </c>
      <c r="T188" s="192" t="s">
        <v>409</v>
      </c>
      <c r="U188" s="192">
        <v>37.799999999999997</v>
      </c>
      <c r="V188" s="192" t="s">
        <v>409</v>
      </c>
      <c r="W188" s="192" t="s">
        <v>409</v>
      </c>
      <c r="X188" s="192" t="s">
        <v>409</v>
      </c>
      <c r="Y188" s="192">
        <v>-0.214285714285714</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14"/>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0</v>
      </c>
      <c r="J189" s="242">
        <v>45103</v>
      </c>
      <c r="K189" s="242">
        <v>45218</v>
      </c>
      <c r="L189" s="91" t="s">
        <v>309</v>
      </c>
      <c r="M189" s="192">
        <v>0</v>
      </c>
      <c r="N189" s="192">
        <v>0</v>
      </c>
      <c r="O189" s="192" t="s">
        <v>409</v>
      </c>
      <c r="P189" s="192">
        <v>0</v>
      </c>
      <c r="Q189" s="192" t="s">
        <v>409</v>
      </c>
      <c r="R189" s="192">
        <v>0</v>
      </c>
      <c r="S189" s="192" t="s">
        <v>409</v>
      </c>
      <c r="T189" s="192" t="s">
        <v>409</v>
      </c>
      <c r="U189" s="192">
        <v>27.3</v>
      </c>
      <c r="V189" s="192" t="s">
        <v>409</v>
      </c>
      <c r="W189" s="192" t="s">
        <v>409</v>
      </c>
      <c r="X189" s="192" t="s">
        <v>409</v>
      </c>
      <c r="Y189" s="192">
        <v>0</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14"/>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7</v>
      </c>
      <c r="J190" s="242">
        <v>45103</v>
      </c>
      <c r="K190" s="242">
        <v>45272</v>
      </c>
      <c r="L190" s="91" t="s">
        <v>311</v>
      </c>
      <c r="M190" s="192">
        <v>0</v>
      </c>
      <c r="N190" s="192">
        <v>0</v>
      </c>
      <c r="O190" s="192" t="s">
        <v>409</v>
      </c>
      <c r="P190" s="192">
        <v>0</v>
      </c>
      <c r="Q190" s="192" t="s">
        <v>409</v>
      </c>
      <c r="R190" s="192">
        <v>7</v>
      </c>
      <c r="S190" s="192" t="s">
        <v>409</v>
      </c>
      <c r="T190" s="192" t="s">
        <v>409</v>
      </c>
      <c r="U190" s="192">
        <v>20.6</v>
      </c>
      <c r="V190" s="192" t="s">
        <v>409</v>
      </c>
      <c r="W190" s="192" t="s">
        <v>409</v>
      </c>
      <c r="X190" s="192" t="s">
        <v>409</v>
      </c>
      <c r="Y190" s="192">
        <v>0.35714285714285698</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14"/>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5.1704071305773551</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3.8190156994178799</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7</v>
      </c>
      <c r="J191" s="242">
        <v>45103</v>
      </c>
      <c r="K191" s="242">
        <v>45272</v>
      </c>
      <c r="L191" s="91" t="s">
        <v>313</v>
      </c>
      <c r="M191" s="192">
        <v>0</v>
      </c>
      <c r="N191" s="192">
        <v>3.8190156994178799</v>
      </c>
      <c r="O191" s="192">
        <v>0</v>
      </c>
      <c r="P191" s="192">
        <v>0</v>
      </c>
      <c r="Q191" s="192" t="s">
        <v>409</v>
      </c>
      <c r="R191" s="192">
        <v>7</v>
      </c>
      <c r="S191" s="192">
        <v>0</v>
      </c>
      <c r="T191" s="192" t="s">
        <v>409</v>
      </c>
      <c r="U191" s="192">
        <v>79.099999999999994</v>
      </c>
      <c r="V191" s="192">
        <v>-0.68822724807452795</v>
      </c>
      <c r="W191" s="192" t="s">
        <v>409</v>
      </c>
      <c r="X191" s="192" t="s">
        <v>409</v>
      </c>
      <c r="Y191" s="192">
        <v>0.14285714285714299</v>
      </c>
      <c r="Z191" s="192">
        <v>-100</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14"/>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0</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716</v>
      </c>
      <c r="M192" s="192">
        <v>0</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14"/>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45103</v>
      </c>
      <c r="K193" s="242">
        <v>44860</v>
      </c>
      <c r="L193" s="91" t="s">
        <v>315</v>
      </c>
      <c r="M193" s="192">
        <v>0</v>
      </c>
      <c r="N193" s="192">
        <v>0</v>
      </c>
      <c r="O193" s="192" t="s">
        <v>409</v>
      </c>
      <c r="P193" s="192">
        <v>0</v>
      </c>
      <c r="Q193" s="192" t="s">
        <v>409</v>
      </c>
      <c r="R193" s="192">
        <v>0</v>
      </c>
      <c r="S193" s="192" t="s">
        <v>409</v>
      </c>
      <c r="T193" s="192" t="s">
        <v>409</v>
      </c>
      <c r="U193" s="192">
        <v>53.3</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14"/>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10</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10</v>
      </c>
      <c r="J194" s="242">
        <v>44778</v>
      </c>
      <c r="K194" s="242">
        <v>45294</v>
      </c>
      <c r="L194" s="91" t="s">
        <v>316</v>
      </c>
      <c r="M194" s="192">
        <v>10</v>
      </c>
      <c r="N194" s="192">
        <v>9.9929440818486395</v>
      </c>
      <c r="O194" s="192">
        <v>10</v>
      </c>
      <c r="P194" s="192">
        <v>0</v>
      </c>
      <c r="Q194" s="192" t="s">
        <v>409</v>
      </c>
      <c r="R194" s="192">
        <v>0</v>
      </c>
      <c r="S194" s="192">
        <v>0</v>
      </c>
      <c r="T194" s="192" t="s">
        <v>622</v>
      </c>
      <c r="U194" s="192">
        <v>107.1</v>
      </c>
      <c r="V194" s="192">
        <v>1.3608832949890199</v>
      </c>
      <c r="W194" s="192" t="s">
        <v>409</v>
      </c>
      <c r="X194" s="192" t="s">
        <v>409</v>
      </c>
      <c r="Y194" s="192">
        <v>0</v>
      </c>
      <c r="Z194" s="192">
        <v>-64.511041009463696</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14"/>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0</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717</v>
      </c>
      <c r="M195" s="192">
        <v>0</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14"/>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7.3192505471139935</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5.3571428571428497</v>
      </c>
      <c r="J196" s="242">
        <v>44778</v>
      </c>
      <c r="K196" s="242">
        <v>44753</v>
      </c>
      <c r="L196" s="91" t="s">
        <v>318</v>
      </c>
      <c r="M196" s="192">
        <v>10</v>
      </c>
      <c r="N196" s="192">
        <v>9.4417004762744696</v>
      </c>
      <c r="O196" s="192">
        <v>0</v>
      </c>
      <c r="P196" s="192">
        <v>0</v>
      </c>
      <c r="Q196" s="192" t="s">
        <v>409</v>
      </c>
      <c r="R196" s="192">
        <v>5.3571428571428497</v>
      </c>
      <c r="S196" s="192">
        <v>0</v>
      </c>
      <c r="T196" s="192" t="s">
        <v>623</v>
      </c>
      <c r="U196" s="192">
        <v>104.6</v>
      </c>
      <c r="V196" s="192">
        <v>-2.0746967173036799</v>
      </c>
      <c r="W196" s="192" t="s">
        <v>409</v>
      </c>
      <c r="X196" s="192" t="s">
        <v>409</v>
      </c>
      <c r="Y196" s="192">
        <v>0.107142857142857</v>
      </c>
      <c r="Z196" s="192">
        <v>-100</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15">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4.4805080261068904</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0</v>
      </c>
      <c r="J197" s="242">
        <v>45103</v>
      </c>
      <c r="K197" s="242">
        <v>45294</v>
      </c>
      <c r="L197" s="91" t="s">
        <v>320</v>
      </c>
      <c r="M197" s="193">
        <v>0</v>
      </c>
      <c r="N197" s="193">
        <v>4.4805080261068904</v>
      </c>
      <c r="O197" s="193">
        <v>0</v>
      </c>
      <c r="P197" s="193">
        <v>0</v>
      </c>
      <c r="Q197" s="193" t="s">
        <v>409</v>
      </c>
      <c r="R197" s="193">
        <v>0</v>
      </c>
      <c r="S197" s="193">
        <v>0</v>
      </c>
      <c r="T197" s="193" t="s">
        <v>409</v>
      </c>
      <c r="U197" s="192">
        <v>82.1</v>
      </c>
      <c r="V197" s="192">
        <v>-0.51194060525066498</v>
      </c>
      <c r="W197" s="192" t="s">
        <v>409</v>
      </c>
      <c r="X197" s="192" t="s">
        <v>409</v>
      </c>
      <c r="Y197" s="192">
        <v>0</v>
      </c>
      <c r="Z197" s="192">
        <v>-29.411764705882302</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15"/>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1.37149409066854</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0</v>
      </c>
      <c r="J198" s="242">
        <v>45103</v>
      </c>
      <c r="K198" s="242">
        <v>45294</v>
      </c>
      <c r="L198" s="91" t="s">
        <v>322</v>
      </c>
      <c r="M198" s="192">
        <v>0</v>
      </c>
      <c r="N198" s="192">
        <v>1.37149409066854</v>
      </c>
      <c r="O198" s="192">
        <v>0</v>
      </c>
      <c r="P198" s="192">
        <v>0</v>
      </c>
      <c r="Q198" s="192" t="s">
        <v>409</v>
      </c>
      <c r="R198" s="192">
        <v>0</v>
      </c>
      <c r="S198" s="192">
        <v>0</v>
      </c>
      <c r="T198" s="192" t="s">
        <v>409</v>
      </c>
      <c r="U198" s="192">
        <v>68</v>
      </c>
      <c r="V198" s="192">
        <v>-3.7682439582026999</v>
      </c>
      <c r="W198" s="192" t="s">
        <v>409</v>
      </c>
      <c r="X198" s="192" t="s">
        <v>409</v>
      </c>
      <c r="Y198" s="192">
        <v>-7.1428571428571397E-2</v>
      </c>
      <c r="Z198" s="192">
        <v>-100</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15"/>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2.7385782324924999</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0</v>
      </c>
      <c r="J199" s="242">
        <v>45103</v>
      </c>
      <c r="K199" s="242">
        <v>45294</v>
      </c>
      <c r="L199" s="91" t="s">
        <v>324</v>
      </c>
      <c r="M199" s="192">
        <v>0</v>
      </c>
      <c r="N199" s="192">
        <v>2.7385782324924999</v>
      </c>
      <c r="O199" s="192" t="s">
        <v>409</v>
      </c>
      <c r="P199" s="192">
        <v>0</v>
      </c>
      <c r="Q199" s="192" t="s">
        <v>409</v>
      </c>
      <c r="R199" s="192" t="s">
        <v>409</v>
      </c>
      <c r="S199" s="192">
        <v>0</v>
      </c>
      <c r="T199" s="192" t="s">
        <v>409</v>
      </c>
      <c r="U199" s="192">
        <v>74.2</v>
      </c>
      <c r="V199" s="192" t="s">
        <v>409</v>
      </c>
      <c r="W199" s="192" t="s">
        <v>409</v>
      </c>
      <c r="X199" s="192" t="s">
        <v>409</v>
      </c>
      <c r="Y199" s="192" t="s">
        <v>409</v>
      </c>
      <c r="Z199" s="192">
        <v>-100</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15"/>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0.59975304286470099</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0</v>
      </c>
      <c r="J200" s="242">
        <v>45103</v>
      </c>
      <c r="K200" s="242">
        <v>44860</v>
      </c>
      <c r="L200" s="91" t="s">
        <v>326</v>
      </c>
      <c r="M200" s="192">
        <v>0</v>
      </c>
      <c r="N200" s="192">
        <v>0.59975304286470099</v>
      </c>
      <c r="O200" s="192" t="s">
        <v>409</v>
      </c>
      <c r="P200" s="192">
        <v>0</v>
      </c>
      <c r="Q200" s="192" t="s">
        <v>409</v>
      </c>
      <c r="R200" s="192">
        <v>0</v>
      </c>
      <c r="S200" s="192" t="s">
        <v>409</v>
      </c>
      <c r="T200" s="192" t="s">
        <v>409</v>
      </c>
      <c r="U200" s="192">
        <v>64.5</v>
      </c>
      <c r="V200" s="192" t="s">
        <v>409</v>
      </c>
      <c r="W200" s="192" t="s">
        <v>409</v>
      </c>
      <c r="X200" s="192" t="s">
        <v>409</v>
      </c>
      <c r="Y200" s="192">
        <v>0</v>
      </c>
      <c r="Z200" s="192" t="s">
        <v>409</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15"/>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45272</v>
      </c>
      <c r="L201" s="91" t="s">
        <v>328</v>
      </c>
      <c r="M201" s="192">
        <v>10</v>
      </c>
      <c r="N201" s="192">
        <v>3.4662197918504098</v>
      </c>
      <c r="O201" s="192" t="s">
        <v>409</v>
      </c>
      <c r="P201" s="192">
        <v>0</v>
      </c>
      <c r="Q201" s="192" t="s">
        <v>409</v>
      </c>
      <c r="R201" s="192">
        <v>0</v>
      </c>
      <c r="S201" s="192" t="s">
        <v>409</v>
      </c>
      <c r="T201" s="192" t="s">
        <v>623</v>
      </c>
      <c r="U201" s="192">
        <v>77.5</v>
      </c>
      <c r="V201" s="192" t="s">
        <v>409</v>
      </c>
      <c r="W201" s="192" t="s">
        <v>409</v>
      </c>
      <c r="X201" s="192" t="s">
        <v>409</v>
      </c>
      <c r="Y201" s="192">
        <v>-0.14285714285714199</v>
      </c>
      <c r="Z201" s="192" t="s">
        <v>409</v>
      </c>
      <c r="AA201" s="181"/>
      <c r="AB201" s="181"/>
      <c r="AC201" s="181"/>
      <c r="AD201" s="181"/>
      <c r="AE201" s="181" t="str">
        <f>IFERROR(INDEX('Data Dictionary'!$I$8:$I$39,MATCH(AE7,'Data Dictionary'!$K$8:$K$39,0)),"")</f>
        <v/>
      </c>
      <c r="AF201" s="181" t="str">
        <f>IFERROR(INDEX('Data Dictionary'!$I$8:$I$34,MATCH(AF7,'Data Dictionary'!$M$8:$M$34,0)),"")</f>
        <v/>
      </c>
      <c r="AG201" s="181" t="str">
        <f>IFERROR(INDEX('Data Dictionary'!$I$8:$I$34,MATCH(AG7,'Data Dictionary'!$M$8:$M$34,0)),"")</f>
        <v/>
      </c>
      <c r="AH201" s="181" t="str">
        <f>IFERROR(INDEX('Data Dictionary'!$I$8:$I$34,MATCH(AH7,'Data Dictionary'!$M$8:$M$34,0)),"")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15"/>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Dictionary'!$J$8:$J$39,MATCH(AE7,'Data Dictionary'!$K$8:$K$39,0)),"")</f>
        <v/>
      </c>
      <c r="AF202" s="181" t="str">
        <f>IFERROR(INDEX('Data Dictionary'!$J$8:$J$34,MATCH(AF7,'Data Dictionary'!$M$8:$M$34,0)),"")</f>
        <v/>
      </c>
      <c r="AG202" s="181" t="str">
        <f>IFERROR(INDEX('Data Dictionary'!$J$8:$J$34,MATCH(AG7,'Data Dictionary'!$M$8:$M$34,0)),"")</f>
        <v/>
      </c>
      <c r="AH202" s="181" t="str">
        <f>IFERROR(INDEX('Data Dictionary'!$J$8:$J$34,MATCH(AH7,'Data Dictionary'!$M$8:$M$34,0)),"")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15"/>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6.8390877001564698</v>
      </c>
      <c r="J203" s="242">
        <v>45103</v>
      </c>
      <c r="K203" s="242">
        <v>45294</v>
      </c>
      <c r="L203" s="91" t="s">
        <v>332</v>
      </c>
      <c r="M203" s="192">
        <v>0</v>
      </c>
      <c r="N203" s="192">
        <v>0</v>
      </c>
      <c r="O203" s="192">
        <v>6.8390877001564698</v>
      </c>
      <c r="P203" s="192">
        <v>0</v>
      </c>
      <c r="Q203" s="192" t="s">
        <v>409</v>
      </c>
      <c r="R203" s="192">
        <v>5.3571428571428497</v>
      </c>
      <c r="S203" s="192">
        <v>0</v>
      </c>
      <c r="T203" s="192" t="s">
        <v>409</v>
      </c>
      <c r="U203" s="192">
        <v>52.9</v>
      </c>
      <c r="V203" s="192">
        <v>0.68390877001564698</v>
      </c>
      <c r="W203" s="192" t="s">
        <v>409</v>
      </c>
      <c r="X203" s="192" t="s">
        <v>409</v>
      </c>
      <c r="Y203" s="192">
        <v>0.107142857142857</v>
      </c>
      <c r="Z203" s="192">
        <v>-75.609756097560904</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15"/>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1.01869818310107</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0</v>
      </c>
      <c r="J204" s="242">
        <v>45103</v>
      </c>
      <c r="K204" s="242">
        <v>45142</v>
      </c>
      <c r="L204" s="91" t="s">
        <v>334</v>
      </c>
      <c r="M204" s="192">
        <v>0</v>
      </c>
      <c r="N204" s="192">
        <v>1.01869818310107</v>
      </c>
      <c r="O204" s="192" t="s">
        <v>409</v>
      </c>
      <c r="P204" s="192">
        <v>0</v>
      </c>
      <c r="Q204" s="192" t="s">
        <v>409</v>
      </c>
      <c r="R204" s="192">
        <v>0</v>
      </c>
      <c r="S204" s="192">
        <v>0</v>
      </c>
      <c r="T204" s="192" t="s">
        <v>409</v>
      </c>
      <c r="U204" s="192">
        <v>66.400000000000006</v>
      </c>
      <c r="V204" s="192" t="s">
        <v>409</v>
      </c>
      <c r="W204" s="192" t="s">
        <v>409</v>
      </c>
      <c r="X204" s="192" t="s">
        <v>409</v>
      </c>
      <c r="Y204" s="192">
        <v>0</v>
      </c>
      <c r="Z204" s="192">
        <v>-100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15"/>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4.2820603281001901</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0</v>
      </c>
      <c r="J205" s="242">
        <v>45103</v>
      </c>
      <c r="K205" s="242">
        <v>45294</v>
      </c>
      <c r="L205" s="91" t="s">
        <v>335</v>
      </c>
      <c r="M205" s="192">
        <v>0</v>
      </c>
      <c r="N205" s="192">
        <v>4.2820603281001901</v>
      </c>
      <c r="O205" s="192">
        <v>0</v>
      </c>
      <c r="P205" s="192">
        <v>0</v>
      </c>
      <c r="Q205" s="192" t="s">
        <v>409</v>
      </c>
      <c r="R205" s="192">
        <v>0</v>
      </c>
      <c r="S205" s="192">
        <v>0</v>
      </c>
      <c r="T205" s="192" t="s">
        <v>409</v>
      </c>
      <c r="U205" s="192">
        <v>81.2</v>
      </c>
      <c r="V205" s="192">
        <v>-1.75010800549085</v>
      </c>
      <c r="W205" s="192" t="s">
        <v>409</v>
      </c>
      <c r="X205" s="192" t="s">
        <v>409</v>
      </c>
      <c r="Y205" s="192">
        <v>0</v>
      </c>
      <c r="Z205" s="192">
        <v>-81.538461538461505</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15"/>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623</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15"/>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0</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v>45294</v>
      </c>
      <c r="L207" s="91" t="s">
        <v>718</v>
      </c>
      <c r="M207" s="192">
        <v>0</v>
      </c>
      <c r="N207" s="192" t="s">
        <v>409</v>
      </c>
      <c r="O207" s="192" t="s">
        <v>409</v>
      </c>
      <c r="P207" s="192">
        <v>0</v>
      </c>
      <c r="Q207" s="192" t="s">
        <v>409</v>
      </c>
      <c r="R207" s="192" t="s">
        <v>409</v>
      </c>
      <c r="S207" s="192" t="s">
        <v>409</v>
      </c>
      <c r="T207" s="192" t="s">
        <v>409</v>
      </c>
      <c r="U207" s="192" t="s">
        <v>409</v>
      </c>
      <c r="V207" s="192" t="s">
        <v>409</v>
      </c>
      <c r="W207" s="192" t="s">
        <v>409</v>
      </c>
      <c r="X207" s="192" t="s">
        <v>409</v>
      </c>
      <c r="Y207" s="192" t="s">
        <v>409</v>
      </c>
      <c r="Z207" s="192" t="s">
        <v>409</v>
      </c>
    </row>
    <row r="208" spans="1:44" x14ac:dyDescent="0.2">
      <c r="A208" s="84">
        <v>201</v>
      </c>
      <c r="B208" s="35" t="str">
        <f ca="1"/>
        <v>Tanzania</v>
      </c>
      <c r="C208" s="35" t="str">
        <f ca="1"/>
        <v>TZA</v>
      </c>
      <c r="D208" s="35" t="str">
        <f ca="1"/>
        <v>SSF           Sub-Saharan Africa</v>
      </c>
      <c r="E208" s="35" t="str">
        <f ca="1"/>
        <v>IDA</v>
      </c>
      <c r="F208" s="190" t="str">
        <f t="shared" ca="1" si="15"/>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3.2677720938436998</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0</v>
      </c>
      <c r="J208" s="242">
        <v>45103</v>
      </c>
      <c r="K208" s="242">
        <v>45294</v>
      </c>
      <c r="L208" s="91" t="s">
        <v>339</v>
      </c>
      <c r="M208" s="192">
        <v>0</v>
      </c>
      <c r="N208" s="192">
        <v>3.2677720938436998</v>
      </c>
      <c r="O208" s="192">
        <v>0</v>
      </c>
      <c r="P208" s="192">
        <v>0</v>
      </c>
      <c r="Q208" s="192" t="s">
        <v>409</v>
      </c>
      <c r="R208" s="192">
        <v>0</v>
      </c>
      <c r="S208" s="192">
        <v>0</v>
      </c>
      <c r="T208" s="192" t="s">
        <v>409</v>
      </c>
      <c r="U208" s="192">
        <v>76.599999999999994</v>
      </c>
      <c r="V208" s="192">
        <v>-0.80260056958303705</v>
      </c>
      <c r="W208" s="192" t="s">
        <v>409</v>
      </c>
      <c r="X208" s="192" t="s">
        <v>409</v>
      </c>
      <c r="Y208" s="192">
        <v>0</v>
      </c>
      <c r="Z208" s="192">
        <v>-100</v>
      </c>
    </row>
    <row r="209" spans="1:26" x14ac:dyDescent="0.2">
      <c r="A209" s="84">
        <v>202</v>
      </c>
      <c r="B209" s="35" t="str">
        <f ca="1"/>
        <v>Uganda</v>
      </c>
      <c r="C209" s="35" t="str">
        <f ca="1"/>
        <v>UGA</v>
      </c>
      <c r="D209" s="35" t="str">
        <f ca="1"/>
        <v>SSF           Sub-Saharan Africa</v>
      </c>
      <c r="E209" s="35" t="str">
        <f ca="1"/>
        <v>IDA</v>
      </c>
      <c r="F209" s="190" t="str">
        <f t="shared" ca="1" si="15"/>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6.5531839830657903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0</v>
      </c>
      <c r="J209" s="242">
        <v>45103</v>
      </c>
      <c r="K209" s="242">
        <v>45294</v>
      </c>
      <c r="L209" s="91" t="s">
        <v>341</v>
      </c>
      <c r="M209" s="192">
        <v>0</v>
      </c>
      <c r="N209" s="192">
        <v>6.5531839830657903</v>
      </c>
      <c r="O209" s="192">
        <v>0</v>
      </c>
      <c r="P209" s="192">
        <v>0</v>
      </c>
      <c r="Q209" s="192" t="s">
        <v>409</v>
      </c>
      <c r="R209" s="192">
        <v>0</v>
      </c>
      <c r="S209" s="192">
        <v>0</v>
      </c>
      <c r="T209" s="192" t="s">
        <v>409</v>
      </c>
      <c r="U209" s="192">
        <v>91.5</v>
      </c>
      <c r="V209" s="192">
        <v>-1.10600171931333</v>
      </c>
      <c r="W209" s="192" t="s">
        <v>409</v>
      </c>
      <c r="X209" s="192" t="s">
        <v>409</v>
      </c>
      <c r="Y209" s="192">
        <v>0</v>
      </c>
      <c r="Z209" s="192">
        <v>-64.705882352941103</v>
      </c>
    </row>
    <row r="210" spans="1:26" x14ac:dyDescent="0.2">
      <c r="A210" s="84">
        <v>203</v>
      </c>
      <c r="B210" s="35" t="str">
        <f ca="1"/>
        <v>Ukraine</v>
      </c>
      <c r="C210" s="35" t="str">
        <f ca="1"/>
        <v>UKR</v>
      </c>
      <c r="D210" s="35" t="str">
        <f ca="1"/>
        <v>ECS           Europe &amp; Central Asia</v>
      </c>
      <c r="E210" s="35" t="str">
        <f ca="1"/>
        <v>IBRD</v>
      </c>
      <c r="F210" s="190" t="str">
        <f t="shared" ca="1" si="15"/>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10</v>
      </c>
      <c r="J210" s="242">
        <v>44778</v>
      </c>
      <c r="K210" s="242">
        <v>45294</v>
      </c>
      <c r="L210" s="91" t="s">
        <v>343</v>
      </c>
      <c r="M210" s="192">
        <v>10</v>
      </c>
      <c r="N210" s="192">
        <v>7.5233727288763399</v>
      </c>
      <c r="O210" s="192">
        <v>8.3660327248511006</v>
      </c>
      <c r="P210" s="192">
        <v>0</v>
      </c>
      <c r="Q210" s="192">
        <v>10</v>
      </c>
      <c r="R210" s="192">
        <v>0</v>
      </c>
      <c r="S210" s="192">
        <v>0</v>
      </c>
      <c r="T210" s="192" t="s">
        <v>622</v>
      </c>
      <c r="U210" s="192">
        <v>95.9</v>
      </c>
      <c r="V210" s="192">
        <v>0.83660327248511002</v>
      </c>
      <c r="W210" s="192" t="s">
        <v>409</v>
      </c>
      <c r="X210" s="192" t="s">
        <v>903</v>
      </c>
      <c r="Y210" s="192">
        <v>-0.14285714285714199</v>
      </c>
      <c r="Z210" s="192">
        <v>-70.059235325794205</v>
      </c>
    </row>
    <row r="211" spans="1:26" x14ac:dyDescent="0.2">
      <c r="A211" s="84">
        <v>204</v>
      </c>
      <c r="B211" s="35" t="str">
        <f ca="1"/>
        <v>Uruguay</v>
      </c>
      <c r="C211" s="35" t="str">
        <f ca="1"/>
        <v>URY</v>
      </c>
      <c r="D211" s="35" t="str">
        <f ca="1"/>
        <v>LCN           Latin America &amp; Caribbean</v>
      </c>
      <c r="E211" s="35" t="str">
        <f ca="1"/>
        <v>IBRD</v>
      </c>
      <c r="F211" s="190" t="str">
        <f t="shared" ca="1" si="15"/>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45103</v>
      </c>
      <c r="K211" s="242">
        <v>45022</v>
      </c>
      <c r="L211" s="91" t="s">
        <v>345</v>
      </c>
      <c r="M211" s="192">
        <v>0</v>
      </c>
      <c r="N211" s="192">
        <v>0</v>
      </c>
      <c r="O211" s="192" t="s">
        <v>409</v>
      </c>
      <c r="P211" s="192">
        <v>0</v>
      </c>
      <c r="Q211" s="192" t="s">
        <v>409</v>
      </c>
      <c r="R211" s="192">
        <v>0</v>
      </c>
      <c r="S211" s="192">
        <v>0</v>
      </c>
      <c r="T211" s="192" t="s">
        <v>409</v>
      </c>
      <c r="U211" s="192">
        <v>34.4</v>
      </c>
      <c r="V211" s="192" t="s">
        <v>409</v>
      </c>
      <c r="W211" s="192" t="s">
        <v>409</v>
      </c>
      <c r="X211" s="192" t="s">
        <v>409</v>
      </c>
      <c r="Y211" s="192">
        <v>0</v>
      </c>
      <c r="Z211" s="192">
        <v>-100</v>
      </c>
    </row>
    <row r="212" spans="1:26" x14ac:dyDescent="0.2">
      <c r="A212" s="84">
        <v>205</v>
      </c>
      <c r="B212" s="35" t="str">
        <f ca="1"/>
        <v>United States</v>
      </c>
      <c r="C212" s="35" t="str">
        <f ca="1"/>
        <v>USA</v>
      </c>
      <c r="D212" s="35" t="str">
        <f ca="1"/>
        <v>NAC           North America</v>
      </c>
      <c r="E212" s="35" t="str">
        <f ca="1"/>
        <v>NA</v>
      </c>
      <c r="F212" s="190" t="str">
        <f t="shared" ca="1" si="15"/>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0</v>
      </c>
      <c r="J212" s="242">
        <v>45103</v>
      </c>
      <c r="K212" s="242">
        <v>45294</v>
      </c>
      <c r="L212" s="91" t="s">
        <v>346</v>
      </c>
      <c r="M212" s="192">
        <v>0</v>
      </c>
      <c r="N212" s="192">
        <v>0</v>
      </c>
      <c r="O212" s="192">
        <v>0</v>
      </c>
      <c r="P212" s="192">
        <v>0</v>
      </c>
      <c r="Q212" s="192" t="s">
        <v>409</v>
      </c>
      <c r="R212" s="192">
        <v>0</v>
      </c>
      <c r="S212" s="192">
        <v>0</v>
      </c>
      <c r="T212" s="192" t="s">
        <v>409</v>
      </c>
      <c r="U212" s="192">
        <v>45.3</v>
      </c>
      <c r="V212" s="192">
        <v>-0.31200001548437201</v>
      </c>
      <c r="W212" s="192" t="s">
        <v>409</v>
      </c>
      <c r="X212" s="192" t="s">
        <v>409</v>
      </c>
      <c r="Y212" s="192">
        <v>0</v>
      </c>
      <c r="Z212" s="192">
        <v>-5.26315789473683</v>
      </c>
    </row>
    <row r="213" spans="1:26" x14ac:dyDescent="0.2">
      <c r="A213" s="84">
        <v>206</v>
      </c>
      <c r="B213" s="35" t="str">
        <f ca="1"/>
        <v>Uzbekistan</v>
      </c>
      <c r="C213" s="35" t="str">
        <f ca="1"/>
        <v>UZB</v>
      </c>
      <c r="D213" s="35" t="str">
        <f ca="1"/>
        <v>ECS           Europe &amp; Central Asia</v>
      </c>
      <c r="E213" s="35" t="str">
        <f ca="1"/>
        <v>Blend</v>
      </c>
      <c r="F213" s="190" t="str">
        <f t="shared" ca="1" si="15"/>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2.7835732646996343</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1.10689715999294</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7</v>
      </c>
      <c r="J213" s="242">
        <v>45103</v>
      </c>
      <c r="K213" s="242">
        <v>45294</v>
      </c>
      <c r="L213" s="91" t="s">
        <v>348</v>
      </c>
      <c r="M213" s="192">
        <v>0</v>
      </c>
      <c r="N213" s="192">
        <v>1.10689715999294</v>
      </c>
      <c r="O213" s="192" t="s">
        <v>409</v>
      </c>
      <c r="P213" s="192">
        <v>0</v>
      </c>
      <c r="Q213" s="192" t="s">
        <v>409</v>
      </c>
      <c r="R213" s="192">
        <v>0</v>
      </c>
      <c r="S213" s="192">
        <v>7</v>
      </c>
      <c r="T213" s="192" t="s">
        <v>409</v>
      </c>
      <c r="U213" s="192">
        <v>66.8</v>
      </c>
      <c r="V213" s="192" t="s">
        <v>409</v>
      </c>
      <c r="W213" s="192" t="s">
        <v>409</v>
      </c>
      <c r="X213" s="192" t="s">
        <v>409</v>
      </c>
      <c r="Y213" s="192">
        <v>0</v>
      </c>
      <c r="Z213" s="192">
        <v>300</v>
      </c>
    </row>
    <row r="214" spans="1:26" x14ac:dyDescent="0.2">
      <c r="A214" s="84">
        <v>207</v>
      </c>
      <c r="B214" s="35" t="str">
        <f ca="1"/>
        <v>St. Vincent and the Grenadines</v>
      </c>
      <c r="C214" s="35" t="str">
        <f ca="1"/>
        <v>VCT</v>
      </c>
      <c r="D214" s="35" t="str">
        <f ca="1"/>
        <v>LCN           Latin America &amp; Caribbean</v>
      </c>
      <c r="E214" s="35" t="str">
        <f ca="1"/>
        <v>Blend</v>
      </c>
      <c r="F214" s="190" t="str">
        <f t="shared" ca="1" si="15"/>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15"/>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0</v>
      </c>
      <c r="J215" s="242">
        <v>44778</v>
      </c>
      <c r="K215" s="242">
        <v>45294</v>
      </c>
      <c r="L215" s="91" t="s">
        <v>350</v>
      </c>
      <c r="M215" s="192">
        <v>10</v>
      </c>
      <c r="N215" s="192">
        <v>6.3326865408361197</v>
      </c>
      <c r="O215" s="192">
        <v>0</v>
      </c>
      <c r="P215" s="192">
        <v>0</v>
      </c>
      <c r="Q215" s="192" t="s">
        <v>409</v>
      </c>
      <c r="R215" s="192">
        <v>0</v>
      </c>
      <c r="S215" s="192">
        <v>0</v>
      </c>
      <c r="T215" s="192" t="s">
        <v>623</v>
      </c>
      <c r="U215" s="192">
        <v>90.5</v>
      </c>
      <c r="V215" s="192">
        <v>-1.5217077675738</v>
      </c>
      <c r="W215" s="192" t="s">
        <v>409</v>
      </c>
      <c r="X215" s="192" t="s">
        <v>409</v>
      </c>
      <c r="Y215" s="192">
        <v>0</v>
      </c>
      <c r="Z215" s="192">
        <v>-79.361179361179296</v>
      </c>
    </row>
    <row r="216" spans="1:26" x14ac:dyDescent="0.2">
      <c r="A216" s="84">
        <v>209</v>
      </c>
      <c r="B216" s="35" t="str">
        <f ca="1"/>
        <v>British Virgin Islands</v>
      </c>
      <c r="C216" s="35" t="str">
        <f ca="1"/>
        <v>VGB</v>
      </c>
      <c r="D216" s="35" t="str">
        <f ca="1"/>
        <v>LCN           Latin America &amp; Caribbean</v>
      </c>
      <c r="E216" s="35" t="str">
        <f ca="1"/>
        <v>NA</v>
      </c>
      <c r="F216" s="190" t="str">
        <f t="shared" ca="1" si="15"/>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0</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719</v>
      </c>
      <c r="M216" s="192">
        <v>0</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15"/>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0</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720</v>
      </c>
      <c r="M217" s="192">
        <v>0</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15"/>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7</v>
      </c>
      <c r="J218" s="242">
        <v>45103</v>
      </c>
      <c r="K218" s="242">
        <v>45294</v>
      </c>
      <c r="L218" s="91" t="s">
        <v>351</v>
      </c>
      <c r="M218" s="192">
        <v>0</v>
      </c>
      <c r="N218" s="192">
        <v>0</v>
      </c>
      <c r="O218" s="192" t="s">
        <v>409</v>
      </c>
      <c r="P218" s="192">
        <v>0</v>
      </c>
      <c r="Q218" s="192" t="s">
        <v>409</v>
      </c>
      <c r="R218" s="192">
        <v>0</v>
      </c>
      <c r="S218" s="192">
        <v>7</v>
      </c>
      <c r="T218" s="192" t="s">
        <v>409</v>
      </c>
      <c r="U218" s="192">
        <v>58.3</v>
      </c>
      <c r="V218" s="192" t="s">
        <v>409</v>
      </c>
      <c r="W218" s="192" t="s">
        <v>409</v>
      </c>
      <c r="X218" s="192" t="s">
        <v>409</v>
      </c>
      <c r="Y218" s="192">
        <v>-0.107142857142857</v>
      </c>
      <c r="Z218" s="192">
        <v>500</v>
      </c>
    </row>
    <row r="219" spans="1:26" x14ac:dyDescent="0.2">
      <c r="A219" s="84">
        <v>212</v>
      </c>
      <c r="B219" s="35" t="str">
        <f ca="1"/>
        <v>Vanuatu</v>
      </c>
      <c r="C219" s="35" t="str">
        <f ca="1"/>
        <v>VUT</v>
      </c>
      <c r="D219" s="35" t="str">
        <f ca="1"/>
        <v>EAS           East Asia &amp; Pacific</v>
      </c>
      <c r="E219" s="35" t="str">
        <f ca="1"/>
        <v>IDA</v>
      </c>
      <c r="F219" s="190" t="str">
        <f t="shared" ca="1" si="15"/>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44753</v>
      </c>
      <c r="L219" s="91" t="s">
        <v>353</v>
      </c>
      <c r="M219" s="192">
        <v>0</v>
      </c>
      <c r="N219" s="192" t="s">
        <v>409</v>
      </c>
      <c r="O219" s="192" t="s">
        <v>409</v>
      </c>
      <c r="P219" s="192">
        <v>0</v>
      </c>
      <c r="Q219" s="192" t="s">
        <v>409</v>
      </c>
      <c r="R219" s="192" t="s">
        <v>409</v>
      </c>
      <c r="S219" s="192" t="s">
        <v>409</v>
      </c>
      <c r="T219" s="192" t="s">
        <v>409</v>
      </c>
      <c r="U219" s="192" t="s">
        <v>409</v>
      </c>
      <c r="V219" s="192" t="s">
        <v>409</v>
      </c>
      <c r="W219" s="192" t="s">
        <v>409</v>
      </c>
      <c r="X219" s="192" t="s">
        <v>409</v>
      </c>
      <c r="Y219" s="192" t="s">
        <v>409</v>
      </c>
      <c r="Z219" s="192" t="s">
        <v>409</v>
      </c>
    </row>
    <row r="220" spans="1:26" x14ac:dyDescent="0.2">
      <c r="A220" s="84">
        <v>213</v>
      </c>
      <c r="B220" s="35" t="str">
        <f ca="1"/>
        <v>Samoa</v>
      </c>
      <c r="C220" s="35" t="str">
        <f ca="1"/>
        <v>WSM</v>
      </c>
      <c r="D220" s="35" t="str">
        <f ca="1"/>
        <v>EAS           East Asia &amp; Pacific</v>
      </c>
      <c r="E220" s="35" t="str">
        <f ca="1"/>
        <v>IDA</v>
      </c>
      <c r="F220" s="190" t="str">
        <f t="shared" ca="1" si="15"/>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0.73205150820250398</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45103</v>
      </c>
      <c r="K220" s="242">
        <v>44753</v>
      </c>
      <c r="L220" s="91" t="s">
        <v>355</v>
      </c>
      <c r="M220" s="192">
        <v>0</v>
      </c>
      <c r="N220" s="192">
        <v>0.73205150820250398</v>
      </c>
      <c r="O220" s="192" t="s">
        <v>409</v>
      </c>
      <c r="P220" s="192">
        <v>0</v>
      </c>
      <c r="Q220" s="192" t="s">
        <v>409</v>
      </c>
      <c r="R220" s="192" t="s">
        <v>409</v>
      </c>
      <c r="S220" s="192" t="s">
        <v>409</v>
      </c>
      <c r="T220" s="192" t="s">
        <v>409</v>
      </c>
      <c r="U220" s="192">
        <v>65.099999999999994</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15"/>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5.9761430466719503</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3.5714285714285499</v>
      </c>
      <c r="J221" s="242">
        <v>44966</v>
      </c>
      <c r="K221" s="242">
        <v>45218</v>
      </c>
      <c r="L221" s="91" t="s">
        <v>721</v>
      </c>
      <c r="M221" s="192">
        <v>10</v>
      </c>
      <c r="N221" s="192" t="s">
        <v>409</v>
      </c>
      <c r="O221" s="192" t="s">
        <v>409</v>
      </c>
      <c r="P221" s="192">
        <v>0</v>
      </c>
      <c r="Q221" s="192" t="s">
        <v>409</v>
      </c>
      <c r="R221" s="192">
        <v>3.5714285714285499</v>
      </c>
      <c r="S221" s="192">
        <v>0</v>
      </c>
      <c r="T221" s="192" t="s">
        <v>623</v>
      </c>
      <c r="U221" s="192" t="s">
        <v>409</v>
      </c>
      <c r="V221" s="192" t="s">
        <v>409</v>
      </c>
      <c r="W221" s="192" t="s">
        <v>409</v>
      </c>
      <c r="X221" s="192" t="s">
        <v>409</v>
      </c>
      <c r="Y221" s="192">
        <v>7.1428571428571105E-2</v>
      </c>
      <c r="Z221" s="192">
        <v>-100</v>
      </c>
    </row>
    <row r="222" spans="1:26" x14ac:dyDescent="0.2">
      <c r="A222" s="84">
        <v>215</v>
      </c>
      <c r="B222" s="35" t="str">
        <f ca="1"/>
        <v>Yemen, Rep.</v>
      </c>
      <c r="C222" s="35" t="str">
        <f ca="1"/>
        <v>YEM</v>
      </c>
      <c r="D222" s="35" t="str">
        <f ca="1"/>
        <v>MEA           Middle East &amp; North Africa</v>
      </c>
      <c r="E222" s="35" t="str">
        <f ca="1"/>
        <v>IDA</v>
      </c>
      <c r="F222" s="190" t="str">
        <f t="shared" ca="1" si="15"/>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8.4515425472851575</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7.1428571428571299</v>
      </c>
      <c r="J222" s="242">
        <v>45103</v>
      </c>
      <c r="K222" s="242">
        <v>44753</v>
      </c>
      <c r="L222" s="91" t="s">
        <v>356</v>
      </c>
      <c r="M222" s="192">
        <v>10</v>
      </c>
      <c r="N222" s="192">
        <v>10</v>
      </c>
      <c r="O222" s="192">
        <v>0</v>
      </c>
      <c r="P222" s="192">
        <v>0</v>
      </c>
      <c r="Q222" s="192" t="s">
        <v>409</v>
      </c>
      <c r="R222" s="192">
        <v>7.1428571428571299</v>
      </c>
      <c r="S222" s="192">
        <v>0</v>
      </c>
      <c r="T222" s="192" t="s">
        <v>622</v>
      </c>
      <c r="U222" s="192">
        <v>108.9</v>
      </c>
      <c r="V222" s="192">
        <v>-1.54419425239599</v>
      </c>
      <c r="W222" s="192" t="s">
        <v>409</v>
      </c>
      <c r="X222" s="192" t="s">
        <v>409</v>
      </c>
      <c r="Y222" s="192">
        <v>0.14285714285714199</v>
      </c>
      <c r="Z222" s="192">
        <v>-76.025236593059901</v>
      </c>
    </row>
    <row r="223" spans="1:26" x14ac:dyDescent="0.2">
      <c r="A223" s="84">
        <v>216</v>
      </c>
      <c r="B223" s="35" t="str">
        <f ca="1"/>
        <v>South Africa</v>
      </c>
      <c r="C223" s="35" t="str">
        <f ca="1"/>
        <v>ZAF</v>
      </c>
      <c r="D223" s="35" t="str">
        <f ca="1"/>
        <v>SSF           Sub-Saharan Africa</v>
      </c>
      <c r="E223" s="35" t="str">
        <f ca="1"/>
        <v>IBRD</v>
      </c>
      <c r="F223" s="190" t="str">
        <f t="shared" ca="1" si="15"/>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1.0661123980350464</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2.2534838595872202</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0.50437265854312896</v>
      </c>
      <c r="J223" s="242">
        <v>44860</v>
      </c>
      <c r="K223" s="242">
        <v>45294</v>
      </c>
      <c r="L223" s="91" t="s">
        <v>358</v>
      </c>
      <c r="M223" s="192">
        <v>0</v>
      </c>
      <c r="N223" s="192">
        <v>2.2534838595872202</v>
      </c>
      <c r="O223" s="192">
        <v>0.50437265854312896</v>
      </c>
      <c r="P223" s="192">
        <v>0</v>
      </c>
      <c r="Q223" s="192" t="s">
        <v>409</v>
      </c>
      <c r="R223" s="192">
        <v>0</v>
      </c>
      <c r="S223" s="192">
        <v>0</v>
      </c>
      <c r="T223" s="192" t="s">
        <v>409</v>
      </c>
      <c r="U223" s="192">
        <v>72</v>
      </c>
      <c r="V223" s="192">
        <v>5.0437265854312699E-2</v>
      </c>
      <c r="W223" s="192" t="s">
        <v>409</v>
      </c>
      <c r="X223" s="192" t="s">
        <v>409</v>
      </c>
      <c r="Y223" s="192">
        <v>0</v>
      </c>
      <c r="Z223" s="192">
        <v>-36.842105263157897</v>
      </c>
    </row>
    <row r="224" spans="1:26" x14ac:dyDescent="0.2">
      <c r="A224" s="84">
        <v>217</v>
      </c>
      <c r="B224" s="35" t="str">
        <f ca="1"/>
        <v>Zambia</v>
      </c>
      <c r="C224" s="35" t="str">
        <f ca="1"/>
        <v>ZMB</v>
      </c>
      <c r="D224" s="35" t="str">
        <f ca="1"/>
        <v>SSF           Sub-Saharan Africa</v>
      </c>
      <c r="E224" s="35" t="str">
        <f ca="1"/>
        <v>IDA</v>
      </c>
      <c r="F224" s="190" t="str">
        <f t="shared" ca="1" si="15"/>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4.41435879343799</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0</v>
      </c>
      <c r="J224" s="242">
        <v>45103</v>
      </c>
      <c r="K224" s="242">
        <v>45271</v>
      </c>
      <c r="L224" s="91" t="s">
        <v>360</v>
      </c>
      <c r="M224" s="192">
        <v>0</v>
      </c>
      <c r="N224" s="192">
        <v>4.41435879343799</v>
      </c>
      <c r="O224" s="192" t="s">
        <v>409</v>
      </c>
      <c r="P224" s="192">
        <v>0</v>
      </c>
      <c r="Q224" s="192" t="s">
        <v>409</v>
      </c>
      <c r="R224" s="192">
        <v>0</v>
      </c>
      <c r="S224" s="192">
        <v>0</v>
      </c>
      <c r="T224" s="192" t="s">
        <v>409</v>
      </c>
      <c r="U224" s="192">
        <v>81.8</v>
      </c>
      <c r="V224" s="192" t="s">
        <v>409</v>
      </c>
      <c r="W224" s="192" t="s">
        <v>409</v>
      </c>
      <c r="X224" s="192" t="s">
        <v>409</v>
      </c>
      <c r="Y224" s="192">
        <v>0</v>
      </c>
      <c r="Z224" s="192">
        <v>-100</v>
      </c>
    </row>
    <row r="225" spans="1:26" x14ac:dyDescent="0.2">
      <c r="A225" s="84">
        <v>218</v>
      </c>
      <c r="B225" s="35" t="str">
        <f ca="1"/>
        <v>Zimbabwe</v>
      </c>
      <c r="C225" s="35" t="str">
        <f ca="1"/>
        <v>ZWE</v>
      </c>
      <c r="D225" s="35" t="str">
        <f ca="1"/>
        <v>SSF           Sub-Saharan Africa</v>
      </c>
      <c r="E225" s="35" t="str">
        <f ca="1"/>
        <v>Blend</v>
      </c>
      <c r="F225" s="190" t="str">
        <f t="shared" ca="1" si="15"/>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5.9761430466719503</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3.5714285714285499</v>
      </c>
      <c r="J225" s="242">
        <v>44778</v>
      </c>
      <c r="K225" s="242">
        <v>45142</v>
      </c>
      <c r="L225" s="91" t="s">
        <v>362</v>
      </c>
      <c r="M225" s="192">
        <v>10</v>
      </c>
      <c r="N225" s="192">
        <v>7.7438701711060096</v>
      </c>
      <c r="O225" s="192">
        <v>0</v>
      </c>
      <c r="P225" s="192">
        <v>0</v>
      </c>
      <c r="Q225" s="192" t="s">
        <v>409</v>
      </c>
      <c r="R225" s="192">
        <v>3.5714285714285499</v>
      </c>
      <c r="S225" s="192">
        <v>0</v>
      </c>
      <c r="T225" s="192" t="s">
        <v>623</v>
      </c>
      <c r="U225" s="192">
        <v>96.9</v>
      </c>
      <c r="V225" s="192">
        <v>-0.879937942165256</v>
      </c>
      <c r="W225" s="192" t="s">
        <v>409</v>
      </c>
      <c r="X225" s="192" t="s">
        <v>409</v>
      </c>
      <c r="Y225" s="192">
        <v>7.1428571428571105E-2</v>
      </c>
      <c r="Z225" s="192">
        <v>-100</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Dictionary'!$J$8:$J$39,MATCH(N9,'Data Dictionary'!$K$8:$K$39,0)),"")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75" priority="25" stopIfTrue="1" operator="greaterThanOrEqual">
      <formula>0</formula>
    </cfRule>
  </conditionalFormatting>
  <conditionalFormatting sqref="G8:G225">
    <cfRule type="cellIs" dxfId="72" priority="4" stopIfTrue="1" operator="greaterThanOrEqual">
      <formula>0</formula>
    </cfRule>
  </conditionalFormatting>
  <conditionalFormatting sqref="G1:H5">
    <cfRule type="expression" dxfId="69" priority="11" stopIfTrue="1">
      <formula>G1=""</formula>
    </cfRule>
  </conditionalFormatting>
  <conditionalFormatting sqref="G8:H225">
    <cfRule type="expression" dxfId="68" priority="1" stopIfTrue="1">
      <formula>G8=""</formula>
    </cfRule>
  </conditionalFormatting>
  <conditionalFormatting sqref="H1:H5">
    <cfRule type="expression" dxfId="65" priority="18">
      <formula>H1=10</formula>
    </cfRule>
    <cfRule type="cellIs" dxfId="64" priority="17" operator="between">
      <formula>7</formula>
      <formula>9.99</formula>
    </cfRule>
    <cfRule type="cellIs" dxfId="63" priority="16" operator="between">
      <formula>0</formula>
      <formula>6.999</formula>
    </cfRule>
  </conditionalFormatting>
  <conditionalFormatting sqref="H8:H225">
    <cfRule type="expression" dxfId="58" priority="70">
      <formula>H8=10</formula>
    </cfRule>
    <cfRule type="cellIs" dxfId="57" priority="68" operator="between">
      <formula>0</formula>
      <formula>6.999</formula>
    </cfRule>
    <cfRule type="cellIs" dxfId="56" priority="69" operator="between">
      <formula>7</formula>
      <formula>9.99</formula>
    </cfRule>
  </conditionalFormatting>
  <conditionalFormatting sqref="I2:I3">
    <cfRule type="expression" dxfId="55" priority="26">
      <formula>I2=""</formula>
    </cfRule>
    <cfRule type="cellIs" dxfId="54" priority="27" operator="between">
      <formula>0</formula>
      <formula>6.999</formula>
    </cfRule>
    <cfRule type="expression" dxfId="53" priority="29">
      <formula>I2=10</formula>
    </cfRule>
    <cfRule type="cellIs" dxfId="52" priority="28" operator="between">
      <formula>7</formula>
      <formula>9.99</formula>
    </cfRule>
  </conditionalFormatting>
  <conditionalFormatting sqref="I2:I5">
    <cfRule type="cellIs" dxfId="51" priority="13" operator="between">
      <formula>0</formula>
      <formula>6.999</formula>
    </cfRule>
    <cfRule type="expression" dxfId="50" priority="15">
      <formula>I2=10</formula>
    </cfRule>
    <cfRule type="cellIs" dxfId="49" priority="14" operator="between">
      <formula>7</formula>
      <formula>9.99</formula>
    </cfRule>
    <cfRule type="expression" dxfId="48" priority="12">
      <formula>I2=""</formula>
    </cfRule>
  </conditionalFormatting>
  <conditionalFormatting sqref="I4:I5">
    <cfRule type="expression" dxfId="47" priority="7">
      <formula>I4=""</formula>
    </cfRule>
    <cfRule type="expression" dxfId="46" priority="10">
      <formula>I4=10</formula>
    </cfRule>
    <cfRule type="cellIs" dxfId="45" priority="8" operator="between">
      <formula>0</formula>
      <formula>6.999</formula>
    </cfRule>
    <cfRule type="cellIs" dxfId="44" priority="9" operator="between">
      <formula>7</formula>
      <formula>9.99</formula>
    </cfRule>
  </conditionalFormatting>
  <conditionalFormatting sqref="I8:I225">
    <cfRule type="expression" dxfId="43" priority="63">
      <formula>I8=""</formula>
    </cfRule>
    <cfRule type="cellIs" dxfId="42" priority="66" stopIfTrue="1" operator="greaterThanOrEqual">
      <formula>0</formula>
    </cfRule>
  </conditionalFormatting>
  <conditionalFormatting sqref="J8:K225">
    <cfRule type="colorScale" priority="851">
      <colorScale>
        <cfvo type="min"/>
        <cfvo type="max"/>
        <color rgb="FFFCDCDF"/>
        <color rgb="FFF2676B"/>
      </colorScale>
    </cfRule>
  </conditionalFormatting>
  <conditionalFormatting sqref="L8:L15 L17:L225">
    <cfRule type="expression" dxfId="39" priority="37">
      <formula>$L8&lt;&gt;$C8</formula>
    </cfRule>
  </conditionalFormatting>
  <conditionalFormatting sqref="M6:Z6">
    <cfRule type="expression" dxfId="38" priority="22">
      <formula>ISNUMBER(SEARCH("_raw",M$7))</formula>
    </cfRule>
  </conditionalFormatting>
  <conditionalFormatting sqref="M8:Z225">
    <cfRule type="expression" dxfId="37" priority="62" stopIfTrue="1">
      <formula>ISNUMBER(SEARCH("_raw",M$7))</formula>
    </cfRule>
    <cfRule type="colorScale" priority="632">
      <colorScale>
        <cfvo type="num" val="0"/>
        <cfvo type="num" val="10"/>
        <color rgb="FFFCFCFF"/>
        <color rgb="FFFFFF00"/>
      </colorScale>
    </cfRule>
  </conditionalFormatting>
  <conditionalFormatting sqref="AA2:AC2 M2:Z3">
    <cfRule type="expression" dxfId="36" priority="31">
      <formula>M2&lt;&gt;L2</formula>
    </cfRule>
    <cfRule type="expression" dxfId="35" priority="32">
      <formula>M2=L2</formula>
    </cfRule>
    <cfRule type="expression" dxfId="34" priority="30">
      <formula>M2=L2</formula>
    </cfRule>
  </conditionalFormatting>
  <conditionalFormatting sqref="AA2:AD3">
    <cfRule type="expression" dxfId="33" priority="34">
      <formula>AA2&lt;&gt;V2</formula>
    </cfRule>
    <cfRule type="expression" dxfId="32" priority="33">
      <formula>AA2=V2</formula>
    </cfRule>
    <cfRule type="expression" dxfId="31" priority="35">
      <formula>AA2=V2</formula>
    </cfRule>
  </conditionalFormatting>
  <conditionalFormatting sqref="AC8:AH197">
    <cfRule type="expression" dxfId="30" priority="61">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927F630C-93F1-764D-8D04-E759A1A3980A}">
            <xm:f>Parameters!$D$38</xm:f>
            <x14:dxf>
              <font>
                <sz val="12"/>
                <color rgb="FF000000"/>
                <name val="Arial"/>
              </font>
              <fill>
                <patternFill patternType="solid">
                  <bgColor rgb="FFEE9F8F"/>
                </patternFill>
              </fill>
            </x14:dxf>
          </x14:cfRule>
          <x14:cfRule type="cellIs" priority="23" stopIfTrue="1" operator="greaterThanOrEqual" id="{5E97E8CD-6DF2-FB47-8F7C-8673278B9934}">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B12AF258-47B9-4F40-9A84-2423207E06D7}">
            <xm:f>Parameters!$D$38</xm:f>
            <x14:dxf>
              <font>
                <sz val="12"/>
                <color rgb="FF000000"/>
                <name val="Arial"/>
              </font>
              <fill>
                <patternFill patternType="solid">
                  <bgColor rgb="FFEE9F8F"/>
                </patternFill>
              </fill>
            </x14:dxf>
          </x14:cfRule>
          <x14:cfRule type="cellIs" priority="2" stopIfTrue="1" operator="greaterThanOrEqual" id="{CDBAFCEF-2945-244B-B6F0-55AC3A754820}">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6E6F3A39-A958-2342-AABD-4ECE67DBBD07}">
            <xm:f>0</xm:f>
            <xm:f>Parameters!$D$42</xm:f>
            <x14:dxf>
              <font>
                <sz val="12"/>
                <color rgb="FF000000"/>
                <name val="Arial"/>
              </font>
              <fill>
                <patternFill patternType="solid">
                  <bgColor rgb="FFFCDCDF"/>
                </patternFill>
              </fill>
            </x14:dxf>
          </x14:cfRule>
          <x14:cfRule type="cellIs" priority="19" stopIfTrue="1" operator="greaterThanOrEqual" id="{7E79F415-0379-E643-A6D0-371B3C47E92F}">
            <xm:f>Parameters!$D$41</xm:f>
            <x14:dxf>
              <font>
                <sz val="12"/>
                <color rgb="FF000000"/>
                <name val="Arial"/>
              </font>
              <fill>
                <patternFill patternType="solid">
                  <bgColor rgb="FFF2676B"/>
                </patternFill>
              </fill>
            </x14:dxf>
          </x14:cfRule>
          <x14:cfRule type="cellIs" priority="20" stopIfTrue="1" operator="greaterThanOrEqual" id="{E100178C-CE71-CC48-9A07-5435209E8627}">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3" stopIfTrue="1" operator="between" id="{FABDCF05-C5C3-2240-8C62-2342E70D9E49}">
            <xm:f>0</xm:f>
            <xm:f>Parameters!$D$42</xm:f>
            <x14:dxf>
              <font>
                <sz val="12"/>
                <color rgb="FF000000"/>
                <name val="Arial"/>
              </font>
              <fill>
                <patternFill patternType="solid">
                  <bgColor rgb="FFFCDCDF"/>
                </patternFill>
              </fill>
            </x14:dxf>
          </x14:cfRule>
          <x14:cfRule type="cellIs" priority="72" stopIfTrue="1" operator="greaterThanOrEqual" id="{00FA0448-0462-444A-BD46-F5AB2969F434}">
            <xm:f>Parameters!$D$42</xm:f>
            <x14:dxf>
              <font>
                <sz val="12"/>
                <color rgb="FF000000"/>
                <name val="Arial"/>
              </font>
              <fill>
                <patternFill patternType="solid">
                  <bgColor rgb="FFF7A9AC"/>
                </patternFill>
              </fill>
            </x14:dxf>
          </x14:cfRule>
          <x14:cfRule type="cellIs" priority="71" stopIfTrue="1" operator="greaterThanOrEqual" id="{0E4D86E4-E41E-0C40-AA0E-1CA99754BD7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5" stopIfTrue="1" operator="greaterThanOrEqual" id="{592929FF-A268-4645-90FD-95A51F7AC6C9}">
            <xm:f>Parameters!$D$38</xm:f>
            <x14:dxf>
              <font>
                <sz val="12"/>
                <color rgb="FF000000"/>
                <name val="Arial"/>
              </font>
              <fill>
                <patternFill patternType="solid">
                  <bgColor rgb="FFF9BF8E"/>
                </patternFill>
              </fill>
            </x14:dxf>
          </x14:cfRule>
          <x14:cfRule type="cellIs" priority="64" stopIfTrue="1" operator="greaterThanOrEqual" id="{73387B95-360C-BA48-898C-7D543B8DCDDE}">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6"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5"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AA2:AD2 M2:Z3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topLeftCell="A19" workbookViewId="0">
      <selection activeCell="R37" sqref="R37"/>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496</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500</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502</v>
      </c>
      <c r="D6" s="72" t="s">
        <v>495</v>
      </c>
      <c r="E6" s="161" t="s">
        <v>494</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0.6</v>
      </c>
      <c r="F7" s="145">
        <f ca="1">COUNTIFS('Compound Alert'!$D$6:$D$195,'Regional Sumaries'!$C7,'Compound Alert'!R$6:R$195,"&gt;=7")</f>
        <v>2</v>
      </c>
      <c r="G7" s="145">
        <f ca="1">COUNTIFS('Compound Alert'!$D$6:$D$195,'Regional Sumaries'!$C7,'Compound Alert'!S$6:S$195,"&gt;=7")</f>
        <v>0</v>
      </c>
      <c r="H7" s="145">
        <f ca="1">COUNTIFS('Compound Alert'!$D$6:$D$195,'Regional Sumaries'!$C7,'Compound Alert'!T$6:T$195,"&gt;=7")</f>
        <v>3</v>
      </c>
      <c r="I7" s="145">
        <f ca="1">COUNTIFS('Compound Alert'!$D$6:$D$195,'Regional Sumaries'!$C7,'Compound Alert'!U$6:U$195,"&gt;=7")</f>
        <v>1</v>
      </c>
      <c r="J7" s="145">
        <f ca="1">COUNTIFS('Compound Alert'!$D$6:$D$195,'Regional Sumaries'!$C7,'Compound Alert'!V$6:V$195,"&gt;=7")</f>
        <v>6</v>
      </c>
      <c r="K7" s="145">
        <f ca="1">COUNTIFS('Compound Alert'!$D$6:$D$195,'Regional Sumaries'!$C7,'Compound Alert'!W$6:W$195,"&gt;=7")</f>
        <v>1</v>
      </c>
      <c r="L7" s="151"/>
      <c r="M7" s="34"/>
    </row>
    <row r="8" spans="1:14" ht="17" thickBot="1" x14ac:dyDescent="0.25">
      <c r="A8" s="34"/>
      <c r="B8" s="149"/>
      <c r="C8" s="168" t="s">
        <v>433</v>
      </c>
      <c r="D8" s="145">
        <f>COUNTIF('Compound Alert'!$D$6:$D$195,'Regional Sumaries'!$C8)</f>
        <v>52</v>
      </c>
      <c r="E8" s="146">
        <f ca="1">AVERAGEIF('Compound Alert'!$D$6:$D$195,'Regional Sumaries'!$C8,'Compound Alert'!$G$6:$G$195)</f>
        <v>0.125</v>
      </c>
      <c r="F8" s="169">
        <f ca="1">COUNTIFS('Compound Alert'!$D$6:$D$195,'Regional Sumaries'!$C8,'Compound Alert'!R$6:R$195,"&gt;=7")</f>
        <v>0</v>
      </c>
      <c r="G8" s="169">
        <f ca="1">COUNTIFS('Compound Alert'!$D$6:$D$195,'Regional Sumaries'!$C8,'Compound Alert'!S$6:S$195,"&gt;=7")</f>
        <v>0</v>
      </c>
      <c r="H8" s="169">
        <f ca="1">COUNTIFS('Compound Alert'!$D$6:$D$195,'Regional Sumaries'!$C8,'Compound Alert'!T$6:T$195,"&gt;=7")</f>
        <v>2</v>
      </c>
      <c r="I8" s="169">
        <f ca="1">COUNTIFS('Compound Alert'!$D$6:$D$195,'Regional Sumaries'!$C8,'Compound Alert'!U$6:U$195,"&gt;=7")</f>
        <v>0</v>
      </c>
      <c r="J8" s="169">
        <f ca="1">COUNTIFS('Compound Alert'!$D$6:$D$195,'Regional Sumaries'!$C8,'Compound Alert'!V$6:V$195,"&gt;=7")</f>
        <v>1</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1.0555555555555556</v>
      </c>
      <c r="F9" s="169">
        <f ca="1">COUNTIFS('Compound Alert'!$D$6:$D$195,'Regional Sumaries'!$C9,'Compound Alert'!R$6:R$195,"&gt;=7")</f>
        <v>6</v>
      </c>
      <c r="G9" s="169">
        <f ca="1">COUNTIFS('Compound Alert'!$D$6:$D$195,'Regional Sumaries'!$C9,'Compound Alert'!S$6:S$195,"&gt;=7")</f>
        <v>1</v>
      </c>
      <c r="H9" s="169">
        <f ca="1">COUNTIFS('Compound Alert'!$D$6:$D$195,'Regional Sumaries'!$C9,'Compound Alert'!T$6:T$195,"&gt;=7")</f>
        <v>3</v>
      </c>
      <c r="I9" s="169">
        <f ca="1">COUNTIFS('Compound Alert'!$D$6:$D$195,'Regional Sumaries'!$C9,'Compound Alert'!U$6:U$195,"&gt;=7")</f>
        <v>4</v>
      </c>
      <c r="J9" s="169">
        <f ca="1">COUNTIFS('Compound Alert'!$D$6:$D$195,'Regional Sumaries'!$C9,'Compound Alert'!V$6:V$195,"&gt;=7")</f>
        <v>14</v>
      </c>
      <c r="K9" s="169">
        <f ca="1">COUNTIFS('Compound Alert'!$D$6:$D$195,'Regional Sumaries'!$C9,'Compound Alert'!W$6:W$195,"&gt;=7")</f>
        <v>1</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1.0526315789473684</v>
      </c>
      <c r="F10" s="169">
        <f ca="1">COUNTIFS('Compound Alert'!$D$6:$D$195,'Regional Sumaries'!$C10,'Compound Alert'!R$6:R$195,"&gt;=7")</f>
        <v>2</v>
      </c>
      <c r="G10" s="169">
        <f ca="1">COUNTIFS('Compound Alert'!$D$6:$D$195,'Regional Sumaries'!$C10,'Compound Alert'!S$6:S$195,"&gt;=7")</f>
        <v>1</v>
      </c>
      <c r="H10" s="169">
        <f ca="1">COUNTIFS('Compound Alert'!$D$6:$D$195,'Regional Sumaries'!$C10,'Compound Alert'!T$6:T$195,"&gt;=7")</f>
        <v>3</v>
      </c>
      <c r="I10" s="169">
        <f ca="1">COUNTIFS('Compound Alert'!$D$6:$D$195,'Regional Sumaries'!$C10,'Compound Alert'!U$6:U$195,"&gt;=7")</f>
        <v>4</v>
      </c>
      <c r="J10" s="169">
        <f ca="1">COUNTIFS('Compound Alert'!$D$6:$D$195,'Regional Sumaries'!$C10,'Compound Alert'!V$6:V$195,"&gt;=7")</f>
        <v>1</v>
      </c>
      <c r="K10" s="169">
        <f ca="1">COUNTIFS('Compound Alert'!$D$6:$D$195,'Regional Sumaries'!$C10,'Compound Alert'!W$6:W$195,"&gt;=7")</f>
        <v>3</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0.5</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1</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1.75</v>
      </c>
      <c r="F12" s="169">
        <f ca="1">COUNTIFS('Compound Alert'!$D$6:$D$195,'Regional Sumaries'!$C12,'Compound Alert'!R$6:R$195,"&gt;=7")</f>
        <v>3</v>
      </c>
      <c r="G12" s="169">
        <f ca="1">COUNTIFS('Compound Alert'!$D$6:$D$195,'Regional Sumaries'!$C12,'Compound Alert'!S$6:S$195,"&gt;=7")</f>
        <v>2</v>
      </c>
      <c r="H12" s="169">
        <f ca="1">COUNTIFS('Compound Alert'!$D$6:$D$195,'Regional Sumaries'!$C12,'Compound Alert'!T$6:T$195,"&gt;=7")</f>
        <v>2</v>
      </c>
      <c r="I12" s="169">
        <f ca="1">COUNTIFS('Compound Alert'!$D$6:$D$195,'Regional Sumaries'!$C12,'Compound Alert'!U$6:U$195,"&gt;=7")</f>
        <v>1</v>
      </c>
      <c r="J12" s="169">
        <f ca="1">COUNTIFS('Compound Alert'!$D$6:$D$195,'Regional Sumaries'!$C12,'Compound Alert'!V$6:V$195,"&gt;=7")</f>
        <v>2</v>
      </c>
      <c r="K12" s="169">
        <f ca="1">COUNTIFS('Compound Alert'!$D$6:$D$195,'Regional Sumaries'!$C12,'Compound Alert'!W$6:W$195,"&gt;=7")</f>
        <v>1</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1.8953488372093024</v>
      </c>
      <c r="F13" s="169">
        <f ca="1">COUNTIFS('Compound Alert'!$D$6:$D$195,'Regional Sumaries'!$C13,'Compound Alert'!R$6:R$195,"&gt;=7")</f>
        <v>13</v>
      </c>
      <c r="G13" s="169">
        <f ca="1">COUNTIFS('Compound Alert'!$D$6:$D$195,'Regional Sumaries'!$C13,'Compound Alert'!S$6:S$195,"&gt;=7")</f>
        <v>15</v>
      </c>
      <c r="H13" s="169">
        <f ca="1">COUNTIFS('Compound Alert'!$D$6:$D$195,'Regional Sumaries'!$C13,'Compound Alert'!T$6:T$195,"&gt;=7")</f>
        <v>12</v>
      </c>
      <c r="I13" s="169">
        <f ca="1">COUNTIFS('Compound Alert'!$D$6:$D$195,'Regional Sumaries'!$C13,'Compound Alert'!U$6:U$195,"&gt;=7")</f>
        <v>16</v>
      </c>
      <c r="J13" s="169">
        <f ca="1">COUNTIFS('Compound Alert'!$D$6:$D$195,'Regional Sumaries'!$C13,'Compound Alert'!V$6:V$195,"&gt;=7")</f>
        <v>4</v>
      </c>
      <c r="K13" s="169">
        <f ca="1">COUNTIFS('Compound Alert'!$D$6:$D$195,'Regional Sumaries'!$C13,'Compound Alert'!W$6:W$195,"&gt;=7")</f>
        <v>7</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504</v>
      </c>
      <c r="D15" s="72" t="s">
        <v>495</v>
      </c>
      <c r="E15" s="161" t="s">
        <v>494</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34</v>
      </c>
      <c r="E16" s="146">
        <f ca="1">AVERAGEIF('Compound Alert'!$D$6:$D$195,'Regional Sumaries'!$C16,'Compound Alert'!$G$6:$G$195)</f>
        <v>0.6</v>
      </c>
      <c r="F16" s="152">
        <f t="shared" ref="F16:K22" ca="1" si="0">F7/$D16</f>
        <v>5.8823529411764705E-2</v>
      </c>
      <c r="G16" s="152">
        <f t="shared" ca="1" si="0"/>
        <v>0</v>
      </c>
      <c r="H16" s="152">
        <f t="shared" ca="1" si="0"/>
        <v>8.8235294117647065E-2</v>
      </c>
      <c r="I16" s="152">
        <f t="shared" ca="1" si="0"/>
        <v>2.9411764705882353E-2</v>
      </c>
      <c r="J16" s="152">
        <f t="shared" ca="1" si="0"/>
        <v>0.17647058823529413</v>
      </c>
      <c r="K16" s="152">
        <f t="shared" ca="1" si="0"/>
        <v>2.9411764705882353E-2</v>
      </c>
      <c r="L16" s="153"/>
      <c r="M16" s="34"/>
      <c r="N16" s="71"/>
    </row>
    <row r="17" spans="1:14" ht="17" thickBot="1" x14ac:dyDescent="0.25">
      <c r="A17" s="34"/>
      <c r="B17" s="149"/>
      <c r="C17" s="168" t="s">
        <v>433</v>
      </c>
      <c r="D17" s="169">
        <f>COUNTIF(Dashboard!$D$42:$D$231,'Regional Sumaries'!$C17)</f>
        <v>42</v>
      </c>
      <c r="E17" s="170">
        <f ca="1">AVERAGEIF('Compound Alert'!$D$6:$D$195,'Regional Sumaries'!$C17,'Compound Alert'!$G$6:$G$195)</f>
        <v>0.125</v>
      </c>
      <c r="F17" s="171">
        <f t="shared" ca="1" si="0"/>
        <v>0</v>
      </c>
      <c r="G17" s="171">
        <f t="shared" ca="1" si="0"/>
        <v>0</v>
      </c>
      <c r="H17" s="171">
        <f t="shared" ca="1" si="0"/>
        <v>4.7619047619047616E-2</v>
      </c>
      <c r="I17" s="171">
        <f t="shared" ca="1" si="0"/>
        <v>0</v>
      </c>
      <c r="J17" s="171">
        <f t="shared" ca="1" si="0"/>
        <v>2.3809523809523808E-2</v>
      </c>
      <c r="K17" s="171">
        <f t="shared" ca="1" si="0"/>
        <v>0</v>
      </c>
      <c r="L17" s="153"/>
      <c r="M17" s="34"/>
      <c r="N17" s="71"/>
    </row>
    <row r="18" spans="1:14" ht="17" thickBot="1" x14ac:dyDescent="0.25">
      <c r="A18" s="34"/>
      <c r="B18" s="149"/>
      <c r="C18" s="168" t="s">
        <v>435</v>
      </c>
      <c r="D18" s="169">
        <f>COUNTIF(Dashboard!$D$42:$D$231,'Regional Sumaries'!$C18)</f>
        <v>39</v>
      </c>
      <c r="E18" s="170">
        <f ca="1">AVERAGEIF('Compound Alert'!$D$6:$D$195,'Regional Sumaries'!$C18,'Compound Alert'!$G$6:$G$195)</f>
        <v>1.0555555555555556</v>
      </c>
      <c r="F18" s="171">
        <f t="shared" ca="1" si="0"/>
        <v>0.15384615384615385</v>
      </c>
      <c r="G18" s="171">
        <f t="shared" ca="1" si="0"/>
        <v>2.564102564102564E-2</v>
      </c>
      <c r="H18" s="171">
        <f t="shared" ca="1" si="0"/>
        <v>7.6923076923076927E-2</v>
      </c>
      <c r="I18" s="171">
        <f t="shared" ca="1" si="0"/>
        <v>0.10256410256410256</v>
      </c>
      <c r="J18" s="171">
        <f t="shared" ca="1" si="0"/>
        <v>0.35897435897435898</v>
      </c>
      <c r="K18" s="171">
        <f t="shared" ca="1" si="0"/>
        <v>2.564102564102564E-2</v>
      </c>
      <c r="L18" s="153"/>
      <c r="M18" s="34"/>
      <c r="N18" s="71"/>
    </row>
    <row r="19" spans="1:14" ht="17" thickBot="1" x14ac:dyDescent="0.25">
      <c r="A19" s="34"/>
      <c r="B19" s="149"/>
      <c r="C19" s="168" t="s">
        <v>434</v>
      </c>
      <c r="D19" s="169">
        <f>COUNTIF(Dashboard!$D$42:$D$231,'Regional Sumaries'!$C19)</f>
        <v>18</v>
      </c>
      <c r="E19" s="170">
        <f ca="1">AVERAGEIF('Compound Alert'!$D$6:$D$195,'Regional Sumaries'!$C19,'Compound Alert'!$G$6:$G$195)</f>
        <v>1.0526315789473684</v>
      </c>
      <c r="F19" s="171">
        <f t="shared" ca="1" si="0"/>
        <v>0.1111111111111111</v>
      </c>
      <c r="G19" s="171">
        <f t="shared" ca="1" si="0"/>
        <v>5.5555555555555552E-2</v>
      </c>
      <c r="H19" s="171">
        <f t="shared" ca="1" si="0"/>
        <v>0.16666666666666666</v>
      </c>
      <c r="I19" s="171">
        <f t="shared" ca="1" si="0"/>
        <v>0.22222222222222221</v>
      </c>
      <c r="J19" s="171">
        <f t="shared" ca="1" si="0"/>
        <v>5.5555555555555552E-2</v>
      </c>
      <c r="K19" s="171">
        <f t="shared" ca="1" si="0"/>
        <v>0.16666666666666666</v>
      </c>
      <c r="L19" s="153"/>
      <c r="M19" s="34"/>
      <c r="N19" s="71"/>
    </row>
    <row r="20" spans="1:14" ht="17" thickBot="1" x14ac:dyDescent="0.25">
      <c r="A20" s="34"/>
      <c r="B20" s="149"/>
      <c r="C20" s="168" t="s">
        <v>437</v>
      </c>
      <c r="D20" s="169">
        <f>COUNTIF(Dashboard!$D$42:$D$231,'Regional Sumaries'!$C20)</f>
        <v>2</v>
      </c>
      <c r="E20" s="170">
        <f ca="1">AVERAGEIF('Compound Alert'!$D$6:$D$195,'Regional Sumaries'!$C20,'Compound Alert'!$G$6:$G$195)</f>
        <v>0.5</v>
      </c>
      <c r="F20" s="171">
        <f t="shared" ca="1" si="0"/>
        <v>0</v>
      </c>
      <c r="G20" s="171">
        <f t="shared" ca="1" si="0"/>
        <v>0</v>
      </c>
      <c r="H20" s="171">
        <f t="shared" ca="1" si="0"/>
        <v>0</v>
      </c>
      <c r="I20" s="171">
        <f t="shared" ca="1" si="0"/>
        <v>0</v>
      </c>
      <c r="J20" s="171">
        <f t="shared" ca="1" si="0"/>
        <v>0.5</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1.75</v>
      </c>
      <c r="F21" s="171">
        <f t="shared" ca="1" si="0"/>
        <v>0.375</v>
      </c>
      <c r="G21" s="171">
        <f t="shared" ca="1" si="0"/>
        <v>0.25</v>
      </c>
      <c r="H21" s="171">
        <f t="shared" ca="1" si="0"/>
        <v>0.25</v>
      </c>
      <c r="I21" s="171">
        <f t="shared" ca="1" si="0"/>
        <v>0.125</v>
      </c>
      <c r="J21" s="171">
        <f t="shared" ca="1" si="0"/>
        <v>0.25</v>
      </c>
      <c r="K21" s="171">
        <f t="shared" ca="1" si="0"/>
        <v>0.125</v>
      </c>
      <c r="L21" s="153"/>
      <c r="M21" s="34"/>
      <c r="N21" s="71"/>
    </row>
    <row r="22" spans="1:14" ht="17" thickBot="1" x14ac:dyDescent="0.25">
      <c r="A22" s="34"/>
      <c r="B22" s="149"/>
      <c r="C22" s="168" t="s">
        <v>432</v>
      </c>
      <c r="D22" s="169">
        <f>COUNTIF(Dashboard!$D$42:$D$231,'Regional Sumaries'!$C22)</f>
        <v>47</v>
      </c>
      <c r="E22" s="170">
        <f ca="1">AVERAGEIF('Compound Alert'!$D$6:$D$195,'Regional Sumaries'!$C22,'Compound Alert'!$G$6:$G$195)</f>
        <v>1.8953488372093024</v>
      </c>
      <c r="F22" s="171">
        <f t="shared" ca="1" si="0"/>
        <v>0.27659574468085107</v>
      </c>
      <c r="G22" s="171">
        <f t="shared" ca="1" si="0"/>
        <v>0.31914893617021278</v>
      </c>
      <c r="H22" s="171">
        <f t="shared" ca="1" si="0"/>
        <v>0.25531914893617019</v>
      </c>
      <c r="I22" s="171">
        <f t="shared" ca="1" si="0"/>
        <v>0.34042553191489361</v>
      </c>
      <c r="J22" s="171">
        <f t="shared" ca="1" si="0"/>
        <v>8.5106382978723402E-2</v>
      </c>
      <c r="K22" s="171">
        <f t="shared" ca="1" si="0"/>
        <v>0.14893617021276595</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501</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503</v>
      </c>
      <c r="D27" s="72" t="s">
        <v>495</v>
      </c>
      <c r="E27" s="161" t="s">
        <v>494</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1</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2</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6</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3.8461538461538464E-2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1</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0.58333333333333337</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2</v>
      </c>
      <c r="I30" s="169">
        <f ca="1">COUNTIFS('Compound Alert'!$D$6:$D$195,'Regional Sumaries'!$C30,'Compound Alert'!AB$6:AB$195,"&gt;=10")</f>
        <v>0</v>
      </c>
      <c r="J30" s="169">
        <f ca="1">COUNTIFS('Compound Alert'!$D$6:$D$195,'Regional Sumaries'!$C30,'Compound Alert'!AC$6:AC$195,"&gt;=10")</f>
        <v>0</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0.92105263157894735</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3</v>
      </c>
      <c r="I31" s="169">
        <f ca="1">COUNTIFS('Compound Alert'!$D$6:$D$195,'Regional Sumaries'!$C31,'Compound Alert'!AB$6:AB$195,"&gt;=10")</f>
        <v>0</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1.625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2</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2.3372093023255816</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9</v>
      </c>
      <c r="I34" s="169">
        <f ca="1">COUNTIFS('Compound Alert'!$D$6:$D$195,'Regional Sumaries'!$C34,'Compound Alert'!AB$6:AB$195,"&gt;=10")</f>
        <v>13</v>
      </c>
      <c r="J34" s="169">
        <f ca="1">COUNTIFS('Compound Alert'!$D$6:$D$195,'Regional Sumaries'!$C34,'Compound Alert'!AC$6:AC$195,"&gt;=10")</f>
        <v>0</v>
      </c>
      <c r="K34" s="169">
        <f ca="1">COUNTIFS('Compound Alert'!$D$6:$D$195,'Regional Sumaries'!$C34,'Compound Alert'!AD$6:AD$195,"&gt;=10")</f>
        <v>19</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504</v>
      </c>
      <c r="D36" s="72" t="s">
        <v>495</v>
      </c>
      <c r="E36" s="161" t="s">
        <v>494</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34</v>
      </c>
      <c r="E37" s="146">
        <f ca="1">AVERAGEIF('Compound Alert'!$D$6:$D$195,'Regional Sumaries'!$C37,'Compound Alert'!$J$6:$J$195)</f>
        <v>1</v>
      </c>
      <c r="F37" s="152">
        <f t="shared" ref="F37:K43" ca="1" si="1">F28/$D37</f>
        <v>5.8823529411764705E-2</v>
      </c>
      <c r="G37" s="152">
        <f t="shared" ca="1" si="1"/>
        <v>2.9411764705882353E-2</v>
      </c>
      <c r="H37" s="152">
        <f t="shared" ca="1" si="1"/>
        <v>5.8823529411764705E-2</v>
      </c>
      <c r="I37" s="152">
        <f t="shared" ca="1" si="1"/>
        <v>0</v>
      </c>
      <c r="J37" s="152">
        <f t="shared" ca="1" si="1"/>
        <v>0.14705882352941177</v>
      </c>
      <c r="K37" s="152">
        <f t="shared" ca="1" si="1"/>
        <v>0.17647058823529413</v>
      </c>
      <c r="L37" s="153"/>
      <c r="M37" s="34"/>
      <c r="N37" s="71"/>
    </row>
    <row r="38" spans="1:14" ht="17" thickBot="1" x14ac:dyDescent="0.25">
      <c r="A38" s="34"/>
      <c r="B38" s="149"/>
      <c r="C38" s="168" t="s">
        <v>433</v>
      </c>
      <c r="D38" s="169">
        <f>COUNTIF(Dashboard!$D$42:$D$231,'Regional Sumaries'!$C38)</f>
        <v>42</v>
      </c>
      <c r="E38" s="170">
        <f ca="1">AVERAGEIF('Compound Alert'!$D$6:$D$195,'Regional Sumaries'!$C38,'Compound Alert'!$J$6:$J$195)</f>
        <v>3.8461538461538464E-2</v>
      </c>
      <c r="F38" s="171">
        <f t="shared" ca="1" si="1"/>
        <v>0</v>
      </c>
      <c r="G38" s="171">
        <f t="shared" ca="1" si="1"/>
        <v>0</v>
      </c>
      <c r="H38" s="171">
        <f t="shared" ca="1" si="1"/>
        <v>2.3809523809523808E-2</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39</v>
      </c>
      <c r="E39" s="170">
        <f ca="1">AVERAGEIF('Compound Alert'!$D$6:$D$195,'Regional Sumaries'!$C39,'Compound Alert'!$J$6:$J$195)</f>
        <v>0.58333333333333337</v>
      </c>
      <c r="F39" s="171">
        <f t="shared" ca="1" si="1"/>
        <v>0</v>
      </c>
      <c r="G39" s="171">
        <f t="shared" ca="1" si="1"/>
        <v>2.564102564102564E-2</v>
      </c>
      <c r="H39" s="171">
        <f t="shared" ca="1" si="1"/>
        <v>5.128205128205128E-2</v>
      </c>
      <c r="I39" s="171">
        <f t="shared" ca="1" si="1"/>
        <v>0</v>
      </c>
      <c r="J39" s="171">
        <f t="shared" ca="1" si="1"/>
        <v>0</v>
      </c>
      <c r="K39" s="171">
        <f t="shared" ca="1" si="1"/>
        <v>2.564102564102564E-2</v>
      </c>
      <c r="L39" s="153"/>
      <c r="M39" s="34"/>
      <c r="N39" s="71"/>
    </row>
    <row r="40" spans="1:14" ht="17" thickBot="1" x14ac:dyDescent="0.25">
      <c r="A40" s="34"/>
      <c r="B40" s="149"/>
      <c r="C40" s="168" t="s">
        <v>434</v>
      </c>
      <c r="D40" s="169">
        <f>COUNTIF(Dashboard!$D$42:$D$231,'Regional Sumaries'!$C40)</f>
        <v>18</v>
      </c>
      <c r="E40" s="170">
        <f ca="1">AVERAGEIF('Compound Alert'!$D$6:$D$195,'Regional Sumaries'!$C40,'Compound Alert'!$J$6:$J$195)</f>
        <v>0.92105263157894735</v>
      </c>
      <c r="F40" s="171">
        <f t="shared" ca="1" si="1"/>
        <v>5.5555555555555552E-2</v>
      </c>
      <c r="G40" s="171">
        <f t="shared" ca="1" si="1"/>
        <v>5.5555555555555552E-2</v>
      </c>
      <c r="H40" s="171">
        <f t="shared" ca="1" si="1"/>
        <v>0.16666666666666666</v>
      </c>
      <c r="I40" s="171">
        <f t="shared" ca="1" si="1"/>
        <v>0</v>
      </c>
      <c r="J40" s="171">
        <f t="shared" ca="1" si="1"/>
        <v>0</v>
      </c>
      <c r="K40" s="171">
        <f t="shared" ca="1" si="1"/>
        <v>0.27777777777777779</v>
      </c>
      <c r="L40" s="153"/>
      <c r="M40" s="34"/>
      <c r="N40" s="71"/>
    </row>
    <row r="41" spans="1:14" ht="17" thickBot="1" x14ac:dyDescent="0.25">
      <c r="A41" s="34"/>
      <c r="B41" s="149"/>
      <c r="C41" s="168" t="s">
        <v>437</v>
      </c>
      <c r="D41" s="169">
        <f>COUNTIF(Dashboard!$D$42:$D$231,'Regional Sumaries'!$C41)</f>
        <v>2</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1.625</v>
      </c>
      <c r="F42" s="171">
        <f t="shared" ca="1" si="1"/>
        <v>0</v>
      </c>
      <c r="G42" s="171">
        <f t="shared" ca="1" si="1"/>
        <v>0.125</v>
      </c>
      <c r="H42" s="171">
        <f t="shared" ca="1" si="1"/>
        <v>0.25</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47</v>
      </c>
      <c r="E43" s="170">
        <f ca="1">AVERAGEIF('Compound Alert'!$D$6:$D$195,'Regional Sumaries'!$C43,'Compound Alert'!$J$6:$J$195)</f>
        <v>2.3372093023255816</v>
      </c>
      <c r="F43" s="171">
        <f t="shared" ca="1" si="1"/>
        <v>6.3829787234042548E-2</v>
      </c>
      <c r="G43" s="171">
        <f t="shared" ca="1" si="1"/>
        <v>0.25531914893617019</v>
      </c>
      <c r="H43" s="171">
        <f t="shared" ca="1" si="1"/>
        <v>0.19148936170212766</v>
      </c>
      <c r="I43" s="171">
        <f t="shared" ca="1" si="1"/>
        <v>0.27659574468085107</v>
      </c>
      <c r="J43" s="171">
        <f t="shared" ca="1" si="1"/>
        <v>0</v>
      </c>
      <c r="K43" s="171">
        <f t="shared" ca="1" si="1"/>
        <v>0.40425531914893614</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499</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498</v>
      </c>
      <c r="D48" s="72" t="s">
        <v>495</v>
      </c>
      <c r="E48" s="161" t="s">
        <v>494</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0.73333333333333328</v>
      </c>
      <c r="F49" s="145">
        <f ca="1">COUNTIFS('Compound Alert'!$D$6:$D$195,'Regional Sumaries'!$C49,'Compound Alert'!AF$6:AF$195,"&gt;=10")</f>
        <v>3</v>
      </c>
      <c r="G49" s="145">
        <f ca="1">COUNTIFS('Compound Alert'!$D$6:$D$195,'Regional Sumaries'!$C49,'Compound Alert'!AG$6:AG$195,"&gt;=10")</f>
        <v>0</v>
      </c>
      <c r="H49" s="145">
        <f ca="1">COUNTIFS('Compound Alert'!$D$6:$D$195,'Regional Sumaries'!$C49,'Compound Alert'!AH$6:AH$195,"&gt;=10")</f>
        <v>2</v>
      </c>
      <c r="I49" s="145">
        <f ca="1">COUNTIFS('Compound Alert'!$D$6:$D$195,'Regional Sumaries'!$C49,'Compound Alert'!AI$6:AI$195,"&gt;=10")</f>
        <v>1</v>
      </c>
      <c r="J49" s="145">
        <f ca="1">COUNTIFS('Compound Alert'!$D$6:$D$195,'Regional Sumaries'!$C49,'Compound Alert'!AJ$6:AJ$195,"&gt;=10")</f>
        <v>9</v>
      </c>
      <c r="K49" s="145">
        <f ca="1">COUNTIFS('Compound Alert'!$D$6:$D$195,'Regional Sumaries'!$C49,'Compound Alert'!AK$6:AK$195,"&gt;=10")</f>
        <v>2</v>
      </c>
      <c r="L49" s="151"/>
      <c r="M49" s="34"/>
    </row>
    <row r="50" spans="1:19" x14ac:dyDescent="0.2">
      <c r="A50" s="34"/>
      <c r="B50" s="149"/>
      <c r="C50" s="150" t="s">
        <v>433</v>
      </c>
      <c r="D50" s="145">
        <f>COUNTIF('Compound Alert'!$D$6:$D$195,'Regional Sumaries'!$C50)</f>
        <v>52</v>
      </c>
      <c r="E50" s="146">
        <f ca="1">AVERAGEIF('Compound Alert'!$D$6:$D$195,'Regional Sumaries'!$C50,'Compound Alert'!$M$6:$M$195)</f>
        <v>0.25961538461538464</v>
      </c>
      <c r="F50" s="145">
        <f ca="1">COUNTIFS('Compound Alert'!$D$6:$D$195,'Regional Sumaries'!$C50,'Compound Alert'!AF$6:AF$195,"&gt;=10")</f>
        <v>1</v>
      </c>
      <c r="G50" s="145">
        <f ca="1">COUNTIFS('Compound Alert'!$D$6:$D$195,'Regional Sumaries'!$C50,'Compound Alert'!AG$6:AG$195,"&gt;=10")</f>
        <v>0</v>
      </c>
      <c r="H50" s="145">
        <f ca="1">COUNTIFS('Compound Alert'!$D$6:$D$195,'Regional Sumaries'!$C50,'Compound Alert'!AH$6:AH$195,"&gt;=10")</f>
        <v>2</v>
      </c>
      <c r="I50" s="145">
        <f ca="1">COUNTIFS('Compound Alert'!$D$6:$D$195,'Regional Sumaries'!$C50,'Compound Alert'!AI$6:AI$195,"&gt;=10")</f>
        <v>2</v>
      </c>
      <c r="J50" s="145">
        <f ca="1">COUNTIFS('Compound Alert'!$D$6:$D$195,'Regional Sumaries'!$C50,'Compound Alert'!AJ$6:AJ$195,"&gt;=10")</f>
        <v>2</v>
      </c>
      <c r="K50" s="145">
        <f ca="1">COUNTIFS('Compound Alert'!$D$6:$D$195,'Regional Sumaries'!$C50,'Compound Alert'!AK$6:AK$195,"&gt;=10")</f>
        <v>0</v>
      </c>
      <c r="L50" s="151"/>
      <c r="M50" s="34"/>
    </row>
    <row r="51" spans="1:19" x14ac:dyDescent="0.2">
      <c r="A51" s="34"/>
      <c r="B51" s="149"/>
      <c r="C51" s="150" t="s">
        <v>435</v>
      </c>
      <c r="D51" s="145">
        <f>COUNTIF('Compound Alert'!$D$6:$D$195,'Regional Sumaries'!$C51)</f>
        <v>36</v>
      </c>
      <c r="E51" s="146">
        <f ca="1">AVERAGEIF('Compound Alert'!$D$6:$D$195,'Regional Sumaries'!$C51,'Compound Alert'!$M$6:$M$195)</f>
        <v>1.2222222222222223</v>
      </c>
      <c r="F51" s="145">
        <f ca="1">COUNTIFS('Compound Alert'!$D$6:$D$195,'Regional Sumaries'!$C51,'Compound Alert'!AF$6:AF$195,"&gt;=10")</f>
        <v>7</v>
      </c>
      <c r="G51" s="145">
        <f ca="1">COUNTIFS('Compound Alert'!$D$6:$D$195,'Regional Sumaries'!$C51,'Compound Alert'!AG$6:AG$195,"&gt;=10")</f>
        <v>2</v>
      </c>
      <c r="H51" s="145">
        <f ca="1">COUNTIFS('Compound Alert'!$D$6:$D$195,'Regional Sumaries'!$C51,'Compound Alert'!AH$6:AH$195,"&gt;=10")</f>
        <v>2</v>
      </c>
      <c r="I51" s="145">
        <f ca="1">COUNTIFS('Compound Alert'!$D$6:$D$195,'Regional Sumaries'!$C51,'Compound Alert'!AI$6:AI$195,"&gt;=10")</f>
        <v>5</v>
      </c>
      <c r="J51" s="145">
        <f ca="1">COUNTIFS('Compound Alert'!$D$6:$D$195,'Regional Sumaries'!$C51,'Compound Alert'!AJ$6:AJ$195,"&gt;=10")</f>
        <v>21</v>
      </c>
      <c r="K51" s="145">
        <f ca="1">COUNTIFS('Compound Alert'!$D$6:$D$195,'Regional Sumaries'!$C51,'Compound Alert'!AK$6:AK$195,"&gt;=10")</f>
        <v>1</v>
      </c>
      <c r="L51" s="151"/>
      <c r="M51" s="34"/>
    </row>
    <row r="52" spans="1:19" x14ac:dyDescent="0.2">
      <c r="A52" s="34"/>
      <c r="B52" s="149"/>
      <c r="C52" s="150" t="s">
        <v>434</v>
      </c>
      <c r="D52" s="145">
        <f>COUNTIF('Compound Alert'!$D$6:$D$195,'Regional Sumaries'!$C52)</f>
        <v>19</v>
      </c>
      <c r="E52" s="146">
        <f ca="1">AVERAGEIF('Compound Alert'!$D$6:$D$195,'Regional Sumaries'!$C52,'Compound Alert'!$M$6:$M$195)</f>
        <v>1.0526315789473684</v>
      </c>
      <c r="F52" s="145">
        <f ca="1">COUNTIFS('Compound Alert'!$D$6:$D$195,'Regional Sumaries'!$C52,'Compound Alert'!AF$6:AF$195,"&gt;=10")</f>
        <v>2</v>
      </c>
      <c r="G52" s="145">
        <f ca="1">COUNTIFS('Compound Alert'!$D$6:$D$195,'Regional Sumaries'!$C52,'Compound Alert'!AG$6:AG$195,"&gt;=10")</f>
        <v>0</v>
      </c>
      <c r="H52" s="145">
        <f ca="1">COUNTIFS('Compound Alert'!$D$6:$D$195,'Regional Sumaries'!$C52,'Compound Alert'!AH$6:AH$195,"&gt;=10")</f>
        <v>3</v>
      </c>
      <c r="I52" s="145">
        <f ca="1">COUNTIFS('Compound Alert'!$D$6:$D$195,'Regional Sumaries'!$C52,'Compound Alert'!AI$6:AI$195,"&gt;=10")</f>
        <v>3</v>
      </c>
      <c r="J52" s="145">
        <f ca="1">COUNTIFS('Compound Alert'!$D$6:$D$195,'Regional Sumaries'!$C52,'Compound Alert'!AJ$6:AJ$195,"&gt;=10")</f>
        <v>2</v>
      </c>
      <c r="K52" s="145">
        <f ca="1">COUNTIFS('Compound Alert'!$D$6:$D$195,'Regional Sumaries'!$C52,'Compound Alert'!AK$6:AK$195,"&gt;=10")</f>
        <v>4</v>
      </c>
      <c r="L52" s="151"/>
      <c r="M52" s="34"/>
    </row>
    <row r="53" spans="1:19" x14ac:dyDescent="0.2">
      <c r="A53" s="34"/>
      <c r="B53" s="149"/>
      <c r="C53" s="150" t="s">
        <v>437</v>
      </c>
      <c r="D53" s="145">
        <f>COUNTIF('Compound Alert'!$D$6:$D$195,'Regional Sumaries'!$C53)</f>
        <v>2</v>
      </c>
      <c r="E53" s="146">
        <f ca="1">AVERAGEIF('Compound Alert'!$D$6:$D$195,'Regional Sumaries'!$C53,'Compound Alert'!$M$6:$M$195)</f>
        <v>0.5</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1</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1.6875</v>
      </c>
      <c r="F54" s="145">
        <f ca="1">COUNTIFS('Compound Alert'!$D$6:$D$195,'Regional Sumaries'!$C54,'Compound Alert'!AF$6:AF$195,"&gt;=10")</f>
        <v>3</v>
      </c>
      <c r="G54" s="145">
        <f ca="1">COUNTIFS('Compound Alert'!$D$6:$D$195,'Regional Sumaries'!$C54,'Compound Alert'!AG$6:AG$195,"&gt;=10")</f>
        <v>0</v>
      </c>
      <c r="H54" s="145">
        <f ca="1">COUNTIFS('Compound Alert'!$D$6:$D$195,'Regional Sumaries'!$C54,'Compound Alert'!AH$6:AH$195,"&gt;=10")</f>
        <v>2</v>
      </c>
      <c r="I54" s="145">
        <f ca="1">COUNTIFS('Compound Alert'!$D$6:$D$195,'Regional Sumaries'!$C54,'Compound Alert'!AI$6:AI$195,"&gt;=10")</f>
        <v>2</v>
      </c>
      <c r="J54" s="145">
        <f ca="1">COUNTIFS('Compound Alert'!$D$6:$D$195,'Regional Sumaries'!$C54,'Compound Alert'!AJ$6:AJ$195,"&gt;=10")</f>
        <v>2</v>
      </c>
      <c r="K54" s="145">
        <f ca="1">COUNTIFS('Compound Alert'!$D$6:$D$195,'Regional Sumaries'!$C54,'Compound Alert'!AK$6:AK$195,"&gt;=10")</f>
        <v>1</v>
      </c>
      <c r="L54" s="151"/>
      <c r="M54" s="34"/>
    </row>
    <row r="55" spans="1:19" x14ac:dyDescent="0.2">
      <c r="A55" s="34"/>
      <c r="B55" s="149"/>
      <c r="C55" s="150" t="s">
        <v>432</v>
      </c>
      <c r="D55" s="145">
        <f>COUNTIF('Compound Alert'!$D$6:$D$195,'Regional Sumaries'!$C55)</f>
        <v>43</v>
      </c>
      <c r="E55" s="146">
        <f ca="1">AVERAGEIF('Compound Alert'!$D$6:$D$195,'Regional Sumaries'!$C55,'Compound Alert'!$M$6:$M$195)</f>
        <v>1.7674418604651163</v>
      </c>
      <c r="F55" s="145">
        <f ca="1">COUNTIFS('Compound Alert'!$D$6:$D$195,'Regional Sumaries'!$C55,'Compound Alert'!AF$6:AF$195,"&gt;=10")</f>
        <v>13</v>
      </c>
      <c r="G55" s="145">
        <f ca="1">COUNTIFS('Compound Alert'!$D$6:$D$195,'Regional Sumaries'!$C55,'Compound Alert'!AG$6:AG$195,"&gt;=10")</f>
        <v>9</v>
      </c>
      <c r="H55" s="145">
        <f ca="1">COUNTIFS('Compound Alert'!$D$6:$D$195,'Regional Sumaries'!$C55,'Compound Alert'!AH$6:AH$195,"&gt;=10")</f>
        <v>10</v>
      </c>
      <c r="I55" s="145">
        <f ca="1">COUNTIFS('Compound Alert'!$D$6:$D$195,'Regional Sumaries'!$C55,'Compound Alert'!AI$6:AI$195,"&gt;=10")</f>
        <v>13</v>
      </c>
      <c r="J55" s="145">
        <f ca="1">COUNTIFS('Compound Alert'!$D$6:$D$195,'Regional Sumaries'!$C55,'Compound Alert'!AJ$6:AJ$195,"&gt;=10")</f>
        <v>14</v>
      </c>
      <c r="K55" s="145">
        <f ca="1">COUNTIFS('Compound Alert'!$D$6:$D$195,'Regional Sumaries'!$C55,'Compound Alert'!AK$6:AK$195,"&gt;=10")</f>
        <v>6</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497</v>
      </c>
      <c r="D57" s="72" t="s">
        <v>495</v>
      </c>
      <c r="E57" s="161" t="s">
        <v>494</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34</v>
      </c>
      <c r="E58" s="146">
        <f ca="1">AVERAGEIF('Compound Alert'!$D$6:$D$195,'Regional Sumaries'!$C58,'Compound Alert'!$M$6:$M$195)</f>
        <v>0.73333333333333328</v>
      </c>
      <c r="F58" s="152">
        <f t="shared" ref="F58:K64" ca="1" si="2">F49/$D58</f>
        <v>8.8235294117647065E-2</v>
      </c>
      <c r="G58" s="152">
        <f t="shared" ca="1" si="2"/>
        <v>0</v>
      </c>
      <c r="H58" s="152">
        <f t="shared" ca="1" si="2"/>
        <v>5.8823529411764705E-2</v>
      </c>
      <c r="I58" s="152">
        <f t="shared" ca="1" si="2"/>
        <v>2.9411764705882353E-2</v>
      </c>
      <c r="J58" s="152">
        <f t="shared" ca="1" si="2"/>
        <v>0.26470588235294118</v>
      </c>
      <c r="K58" s="152">
        <f t="shared" ca="1" si="2"/>
        <v>5.8823529411764705E-2</v>
      </c>
      <c r="L58" s="153"/>
      <c r="M58" s="34"/>
      <c r="N58" s="71"/>
      <c r="S58" s="71"/>
    </row>
    <row r="59" spans="1:19" x14ac:dyDescent="0.2">
      <c r="A59" s="34"/>
      <c r="B59" s="149"/>
      <c r="C59" s="150" t="s">
        <v>433</v>
      </c>
      <c r="D59" s="145">
        <f>COUNTIF(Dashboard!$D$42:$D$231,'Regional Sumaries'!$C59)</f>
        <v>42</v>
      </c>
      <c r="E59" s="146">
        <f ca="1">AVERAGEIF('Compound Alert'!$D$6:$D$195,'Regional Sumaries'!$C59,'Compound Alert'!$M$6:$M$195)</f>
        <v>0.25961538461538464</v>
      </c>
      <c r="F59" s="152">
        <f t="shared" ca="1" si="2"/>
        <v>2.3809523809523808E-2</v>
      </c>
      <c r="G59" s="152">
        <f t="shared" ca="1" si="2"/>
        <v>0</v>
      </c>
      <c r="H59" s="152">
        <f t="shared" ca="1" si="2"/>
        <v>4.7619047619047616E-2</v>
      </c>
      <c r="I59" s="152">
        <f t="shared" ca="1" si="2"/>
        <v>4.7619047619047616E-2</v>
      </c>
      <c r="J59" s="152">
        <f t="shared" ca="1" si="2"/>
        <v>4.7619047619047616E-2</v>
      </c>
      <c r="K59" s="152">
        <f t="shared" ca="1" si="2"/>
        <v>0</v>
      </c>
      <c r="L59" s="153"/>
      <c r="M59" s="34"/>
      <c r="N59" s="71"/>
      <c r="S59" s="71"/>
    </row>
    <row r="60" spans="1:19" x14ac:dyDescent="0.2">
      <c r="A60" s="34"/>
      <c r="B60" s="149"/>
      <c r="C60" s="150" t="s">
        <v>435</v>
      </c>
      <c r="D60" s="145">
        <f>COUNTIF(Dashboard!$D$42:$D$231,'Regional Sumaries'!$C60)</f>
        <v>39</v>
      </c>
      <c r="E60" s="146">
        <f ca="1">AVERAGEIF('Compound Alert'!$D$6:$D$195,'Regional Sumaries'!$C60,'Compound Alert'!$M$6:$M$195)</f>
        <v>1.2222222222222223</v>
      </c>
      <c r="F60" s="152">
        <f t="shared" ca="1" si="2"/>
        <v>0.17948717948717949</v>
      </c>
      <c r="G60" s="152">
        <f t="shared" ca="1" si="2"/>
        <v>5.128205128205128E-2</v>
      </c>
      <c r="H60" s="152">
        <f t="shared" ca="1" si="2"/>
        <v>5.128205128205128E-2</v>
      </c>
      <c r="I60" s="152">
        <f t="shared" ca="1" si="2"/>
        <v>0.12820512820512819</v>
      </c>
      <c r="J60" s="152">
        <f t="shared" ca="1" si="2"/>
        <v>0.53846153846153844</v>
      </c>
      <c r="K60" s="152">
        <f t="shared" ca="1" si="2"/>
        <v>2.564102564102564E-2</v>
      </c>
      <c r="L60" s="153"/>
      <c r="M60" s="34"/>
      <c r="N60" s="71"/>
      <c r="S60" s="71"/>
    </row>
    <row r="61" spans="1:19" x14ac:dyDescent="0.2">
      <c r="A61" s="34"/>
      <c r="B61" s="149"/>
      <c r="C61" s="150" t="s">
        <v>434</v>
      </c>
      <c r="D61" s="145">
        <f>COUNTIF(Dashboard!$D$42:$D$231,'Regional Sumaries'!$C61)</f>
        <v>18</v>
      </c>
      <c r="E61" s="146">
        <f ca="1">AVERAGEIF('Compound Alert'!$D$6:$D$195,'Regional Sumaries'!$C61,'Compound Alert'!$M$6:$M$195)</f>
        <v>1.0526315789473684</v>
      </c>
      <c r="F61" s="152">
        <f t="shared" ca="1" si="2"/>
        <v>0.1111111111111111</v>
      </c>
      <c r="G61" s="152">
        <f t="shared" ca="1" si="2"/>
        <v>0</v>
      </c>
      <c r="H61" s="152">
        <f t="shared" ca="1" si="2"/>
        <v>0.16666666666666666</v>
      </c>
      <c r="I61" s="152">
        <f t="shared" ca="1" si="2"/>
        <v>0.16666666666666666</v>
      </c>
      <c r="J61" s="152">
        <f t="shared" ca="1" si="2"/>
        <v>0.1111111111111111</v>
      </c>
      <c r="K61" s="152">
        <f t="shared" ca="1" si="2"/>
        <v>0.22222222222222221</v>
      </c>
      <c r="L61" s="153"/>
      <c r="M61" s="34"/>
      <c r="N61" s="71"/>
      <c r="S61" s="71"/>
    </row>
    <row r="62" spans="1:19" x14ac:dyDescent="0.2">
      <c r="A62" s="34"/>
      <c r="B62" s="149"/>
      <c r="C62" s="150" t="s">
        <v>437</v>
      </c>
      <c r="D62" s="145">
        <f>COUNTIF(Dashboard!$D$42:$D$231,'Regional Sumaries'!$C62)</f>
        <v>2</v>
      </c>
      <c r="E62" s="146">
        <f ca="1">AVERAGEIF('Compound Alert'!$D$6:$D$195,'Regional Sumaries'!$C62,'Compound Alert'!$M$6:$M$195)</f>
        <v>0.5</v>
      </c>
      <c r="F62" s="152">
        <f t="shared" ca="1" si="2"/>
        <v>0</v>
      </c>
      <c r="G62" s="152">
        <f t="shared" ca="1" si="2"/>
        <v>0</v>
      </c>
      <c r="H62" s="152">
        <f t="shared" ca="1" si="2"/>
        <v>0</v>
      </c>
      <c r="I62" s="152">
        <f t="shared" ca="1" si="2"/>
        <v>0</v>
      </c>
      <c r="J62" s="152">
        <f t="shared" ca="1" si="2"/>
        <v>0.5</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1.6875</v>
      </c>
      <c r="F63" s="152">
        <f t="shared" ca="1" si="2"/>
        <v>0.375</v>
      </c>
      <c r="G63" s="152">
        <f t="shared" ca="1" si="2"/>
        <v>0</v>
      </c>
      <c r="H63" s="152">
        <f t="shared" ca="1" si="2"/>
        <v>0.25</v>
      </c>
      <c r="I63" s="152">
        <f t="shared" ca="1" si="2"/>
        <v>0.25</v>
      </c>
      <c r="J63" s="152">
        <f t="shared" ca="1" si="2"/>
        <v>0.25</v>
      </c>
      <c r="K63" s="152">
        <f t="shared" ca="1" si="2"/>
        <v>0.125</v>
      </c>
      <c r="L63" s="153"/>
      <c r="M63" s="34"/>
      <c r="N63" s="71"/>
      <c r="S63" s="71"/>
    </row>
    <row r="64" spans="1:19" x14ac:dyDescent="0.2">
      <c r="A64" s="34"/>
      <c r="B64" s="149"/>
      <c r="C64" s="150" t="s">
        <v>432</v>
      </c>
      <c r="D64" s="145">
        <f>COUNTIF(Dashboard!$D$42:$D$231,'Regional Sumaries'!$C64)</f>
        <v>47</v>
      </c>
      <c r="E64" s="146">
        <f ca="1">AVERAGEIF('Compound Alert'!$D$6:$D$195,'Regional Sumaries'!$C64,'Compound Alert'!$M$6:$M$195)</f>
        <v>1.7674418604651163</v>
      </c>
      <c r="F64" s="152">
        <f t="shared" ca="1" si="2"/>
        <v>0.27659574468085107</v>
      </c>
      <c r="G64" s="152">
        <f t="shared" ca="1" si="2"/>
        <v>0.19148936170212766</v>
      </c>
      <c r="H64" s="152">
        <f t="shared" ca="1" si="2"/>
        <v>0.21276595744680851</v>
      </c>
      <c r="I64" s="152">
        <f t="shared" ca="1" si="2"/>
        <v>0.27659574468085107</v>
      </c>
      <c r="J64" s="152">
        <f t="shared" ca="1" si="2"/>
        <v>0.2978723404255319</v>
      </c>
      <c r="K64" s="152">
        <f t="shared" ca="1" si="2"/>
        <v>0.1276595744680851</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3" t="s">
        <v>378</v>
      </c>
      <c r="C2" s="293"/>
      <c r="D2" s="293"/>
      <c r="E2" s="31"/>
      <c r="F2" s="31"/>
    </row>
    <row r="3" spans="1:6" x14ac:dyDescent="0.2">
      <c r="A3" s="31"/>
      <c r="B3" s="36"/>
      <c r="C3" s="36"/>
      <c r="D3" s="36"/>
      <c r="E3" s="31"/>
      <c r="F3" s="31"/>
    </row>
    <row r="4" spans="1:6" ht="52" customHeight="1" x14ac:dyDescent="0.2">
      <c r="A4" s="31"/>
      <c r="B4" s="295" t="s">
        <v>491</v>
      </c>
      <c r="C4" s="295"/>
      <c r="D4" s="295"/>
      <c r="E4" s="31"/>
      <c r="F4" s="31"/>
    </row>
    <row r="5" spans="1:6" x14ac:dyDescent="0.2">
      <c r="A5" s="31"/>
      <c r="B5" s="36"/>
      <c r="C5" s="37"/>
      <c r="D5" s="37"/>
      <c r="E5" s="31"/>
      <c r="F5" s="31"/>
    </row>
    <row r="6" spans="1:6" ht="17" customHeight="1" x14ac:dyDescent="0.2">
      <c r="A6" s="31"/>
      <c r="B6" s="294" t="s">
        <v>380</v>
      </c>
      <c r="C6" s="294"/>
      <c r="D6" s="294"/>
      <c r="E6" s="31"/>
      <c r="F6" s="31"/>
    </row>
    <row r="7" spans="1:6" x14ac:dyDescent="0.2">
      <c r="A7" s="31"/>
      <c r="B7" s="36"/>
      <c r="C7" s="37"/>
      <c r="D7" s="37"/>
      <c r="E7" s="31"/>
      <c r="F7" s="31"/>
    </row>
    <row r="8" spans="1:6" ht="17" x14ac:dyDescent="0.2">
      <c r="A8" s="31"/>
      <c r="B8" s="36" t="s">
        <v>446</v>
      </c>
      <c r="C8" s="37"/>
      <c r="D8" s="37"/>
      <c r="E8" s="31"/>
      <c r="F8" s="31"/>
    </row>
    <row r="9" spans="1:6" ht="34" customHeight="1" x14ac:dyDescent="0.2">
      <c r="A9" s="31"/>
      <c r="B9" s="296" t="s">
        <v>447</v>
      </c>
      <c r="C9" s="296"/>
      <c r="D9" s="296"/>
      <c r="E9" s="31"/>
      <c r="F9" s="31"/>
    </row>
    <row r="10" spans="1:6" x14ac:dyDescent="0.2">
      <c r="A10" s="31"/>
      <c r="B10" s="38"/>
      <c r="C10" s="37"/>
      <c r="D10" s="37"/>
      <c r="E10" s="31"/>
      <c r="F10" s="31"/>
    </row>
    <row r="11" spans="1:6" x14ac:dyDescent="0.2">
      <c r="A11" s="31"/>
      <c r="B11" s="294" t="s">
        <v>397</v>
      </c>
      <c r="C11" s="294"/>
      <c r="D11" s="294"/>
      <c r="E11" s="31"/>
      <c r="F11" s="31"/>
    </row>
    <row r="12" spans="1:6" x14ac:dyDescent="0.2">
      <c r="A12" s="31"/>
      <c r="B12" s="37"/>
      <c r="C12" s="37"/>
      <c r="D12" s="37"/>
      <c r="E12" s="31"/>
      <c r="F12" s="31"/>
    </row>
    <row r="13" spans="1:6" ht="17" x14ac:dyDescent="0.2">
      <c r="A13" s="31"/>
      <c r="B13" s="36" t="s">
        <v>448</v>
      </c>
      <c r="C13" s="37"/>
      <c r="D13" s="37"/>
      <c r="E13" s="31"/>
      <c r="F13" s="31"/>
    </row>
    <row r="14" spans="1:6" ht="17" x14ac:dyDescent="0.2">
      <c r="A14" s="31"/>
      <c r="B14" s="37" t="s">
        <v>398</v>
      </c>
      <c r="C14" s="37"/>
      <c r="D14" s="37"/>
      <c r="E14" s="31"/>
      <c r="F14" s="31"/>
    </row>
    <row r="15" spans="1:6" ht="51" x14ac:dyDescent="0.2">
      <c r="A15" s="31"/>
      <c r="B15" s="141" t="s">
        <v>450</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449</v>
      </c>
      <c r="C19" s="37"/>
      <c r="D19" s="42"/>
      <c r="E19" s="31"/>
      <c r="F19" s="31"/>
      <c r="H19" s="35"/>
    </row>
    <row r="20" spans="1:8" ht="17" x14ac:dyDescent="0.2">
      <c r="A20" s="31"/>
      <c r="B20" s="37" t="s">
        <v>398</v>
      </c>
      <c r="C20" s="37"/>
      <c r="D20" s="42"/>
      <c r="E20" s="31"/>
      <c r="F20" s="31"/>
    </row>
    <row r="21" spans="1:8" ht="34" x14ac:dyDescent="0.2">
      <c r="A21" s="31"/>
      <c r="B21" s="120" t="s">
        <v>468</v>
      </c>
      <c r="C21" s="37"/>
      <c r="D21" s="82">
        <f>IF(Dashboard!$J$8=B21,1,0)</f>
        <v>0</v>
      </c>
      <c r="E21" s="31"/>
      <c r="F21" s="31"/>
    </row>
    <row r="22" spans="1:8" ht="17" x14ac:dyDescent="0.2">
      <c r="A22" s="31"/>
      <c r="B22" s="120" t="s">
        <v>466</v>
      </c>
      <c r="C22" s="37"/>
      <c r="D22" s="82">
        <f>IF(Dashboard!$J$8=B22,1,0)</f>
        <v>0</v>
      </c>
      <c r="E22" s="31"/>
      <c r="F22" s="31"/>
    </row>
    <row r="23" spans="1:8" ht="17" x14ac:dyDescent="0.2">
      <c r="A23" s="31"/>
      <c r="B23" s="120" t="s">
        <v>460</v>
      </c>
      <c r="C23" s="37"/>
      <c r="D23" s="82">
        <f>IF(Dashboard!$J$8=B23,1,0)</f>
        <v>1</v>
      </c>
      <c r="E23" s="31"/>
      <c r="F23" s="31"/>
    </row>
    <row r="24" spans="1:8" ht="34" x14ac:dyDescent="0.2">
      <c r="A24" s="31"/>
      <c r="B24" s="120" t="s">
        <v>465</v>
      </c>
      <c r="C24" s="37"/>
      <c r="D24" s="82">
        <f>IF(Dashboard!$J$8=B24,1,0)</f>
        <v>0</v>
      </c>
      <c r="E24" s="31"/>
      <c r="F24" s="31"/>
    </row>
    <row r="25" spans="1:8" ht="34" x14ac:dyDescent="0.2">
      <c r="A25" s="31"/>
      <c r="B25" s="120" t="s">
        <v>469</v>
      </c>
      <c r="C25" s="37"/>
      <c r="D25" s="82">
        <f>IF(Dashboard!$J$8=B25,1,0)</f>
        <v>0</v>
      </c>
      <c r="E25" s="31"/>
      <c r="F25" s="31"/>
    </row>
    <row r="26" spans="1:8" ht="51" x14ac:dyDescent="0.2">
      <c r="A26" s="31"/>
      <c r="B26" s="120" t="s">
        <v>489</v>
      </c>
      <c r="C26" s="37"/>
      <c r="D26" s="82">
        <f>IF(Dashboard!$J$8=B26,1,0)</f>
        <v>0</v>
      </c>
      <c r="E26" s="31"/>
      <c r="F26" s="31"/>
    </row>
    <row r="27" spans="1:8" ht="51" x14ac:dyDescent="0.2">
      <c r="A27" s="31"/>
      <c r="B27" s="120" t="s">
        <v>490</v>
      </c>
      <c r="C27" s="37"/>
      <c r="D27" s="82">
        <f>IF(Dashboard!$J$8=B27,1,0)</f>
        <v>0</v>
      </c>
      <c r="E27" s="31"/>
      <c r="F27" s="31"/>
    </row>
    <row r="28" spans="1:8" x14ac:dyDescent="0.2">
      <c r="A28" s="31"/>
      <c r="B28" s="36"/>
      <c r="C28" s="37"/>
      <c r="D28" s="42"/>
      <c r="E28" s="31"/>
      <c r="F28" s="31"/>
    </row>
    <row r="29" spans="1:8" ht="21" customHeight="1" x14ac:dyDescent="0.2">
      <c r="A29" s="31"/>
      <c r="B29" s="36" t="s">
        <v>453</v>
      </c>
      <c r="C29" s="37"/>
      <c r="D29" s="42"/>
      <c r="E29" s="31"/>
      <c r="F29" s="31"/>
    </row>
    <row r="30" spans="1:8" ht="17" x14ac:dyDescent="0.2">
      <c r="A30" s="31"/>
      <c r="B30" s="37" t="s">
        <v>398</v>
      </c>
      <c r="C30" s="37"/>
      <c r="D30" s="42"/>
      <c r="E30" s="31"/>
      <c r="F30" s="31"/>
    </row>
    <row r="31" spans="1:8" ht="85" x14ac:dyDescent="0.2">
      <c r="A31" s="31"/>
      <c r="B31" s="39" t="s">
        <v>451</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452</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454</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492</v>
      </c>
      <c r="C44" s="34"/>
      <c r="D44" s="34"/>
    </row>
    <row r="45" spans="1:6" x14ac:dyDescent="0.2">
      <c r="C45" s="34"/>
      <c r="D45" s="34"/>
    </row>
    <row r="46" spans="1:6" x14ac:dyDescent="0.2">
      <c r="B46" s="35" t="s">
        <v>5</v>
      </c>
      <c r="C46" s="34"/>
      <c r="D46" s="34"/>
    </row>
    <row r="47" spans="1:6" x14ac:dyDescent="0.2">
      <c r="B47" s="35" t="s">
        <v>441</v>
      </c>
      <c r="C47" s="34"/>
      <c r="D47" s="34"/>
    </row>
    <row r="48" spans="1:6" x14ac:dyDescent="0.2">
      <c r="B48" s="35" t="s">
        <v>4</v>
      </c>
      <c r="C48" s="34"/>
      <c r="D48" s="34"/>
    </row>
    <row r="50" spans="2:2" x14ac:dyDescent="0.2">
      <c r="B50" s="35" t="s">
        <v>482</v>
      </c>
    </row>
    <row r="51" spans="2:2" x14ac:dyDescent="0.2">
      <c r="B51" s="35" t="s">
        <v>467</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442</v>
      </c>
      <c r="C2" s="88"/>
      <c r="D2" s="109"/>
      <c r="E2" s="109"/>
      <c r="F2" s="109"/>
      <c r="G2" s="109"/>
      <c r="H2" s="109"/>
      <c r="I2" s="297" t="s">
        <v>456</v>
      </c>
      <c r="J2" s="298"/>
      <c r="K2" s="298"/>
      <c r="L2" s="298"/>
      <c r="M2" s="298"/>
      <c r="N2" s="298"/>
      <c r="O2" s="297" t="s">
        <v>364</v>
      </c>
      <c r="P2" s="298"/>
      <c r="Q2" s="298"/>
      <c r="R2" s="298"/>
      <c r="S2" s="298"/>
      <c r="T2" s="298"/>
      <c r="U2" s="298"/>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443</v>
      </c>
      <c r="H4" s="208" t="s">
        <v>444</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521</v>
      </c>
      <c r="H5" s="212" t="s">
        <v>522</v>
      </c>
      <c r="I5" s="212" t="s">
        <v>509</v>
      </c>
      <c r="J5" s="213" t="s">
        <v>510</v>
      </c>
      <c r="K5" s="213" t="s">
        <v>511</v>
      </c>
      <c r="L5" s="213" t="s">
        <v>512</v>
      </c>
      <c r="M5" s="213" t="s">
        <v>513</v>
      </c>
      <c r="N5" s="213" t="s">
        <v>514</v>
      </c>
      <c r="O5" s="213" t="s">
        <v>515</v>
      </c>
      <c r="P5" s="213" t="s">
        <v>516</v>
      </c>
      <c r="Q5" s="213" t="s">
        <v>517</v>
      </c>
      <c r="R5" s="213" t="s">
        <v>518</v>
      </c>
      <c r="S5" s="213" t="s">
        <v>519</v>
      </c>
      <c r="T5" s="213" t="s">
        <v>520</v>
      </c>
      <c r="U5" s="34"/>
      <c r="V5" s="34"/>
    </row>
    <row r="6" spans="1:22" x14ac:dyDescent="0.2">
      <c r="A6" s="81">
        <v>1</v>
      </c>
      <c r="B6" s="84" t="str">
        <f>F6</f>
        <v>Aruba</v>
      </c>
      <c r="C6" s="84" t="str">
        <f>E6</f>
        <v>ABW</v>
      </c>
      <c r="D6" s="214">
        <f>AVERAGE(G6:H6)</f>
        <v>0.7666666666666665</v>
      </c>
      <c r="E6" s="81" t="s">
        <v>694</v>
      </c>
      <c r="F6" s="84" t="s">
        <v>723</v>
      </c>
      <c r="G6" s="216">
        <v>0.83333333333333304</v>
      </c>
      <c r="H6" s="214">
        <v>0.7</v>
      </c>
      <c r="I6" s="214">
        <v>1</v>
      </c>
      <c r="J6" s="214">
        <v>0.5</v>
      </c>
      <c r="K6" s="214">
        <v>1</v>
      </c>
      <c r="L6" s="214">
        <v>1</v>
      </c>
      <c r="M6" s="214">
        <v>0.5</v>
      </c>
      <c r="N6" s="214">
        <v>0.5</v>
      </c>
      <c r="O6" s="214">
        <v>1</v>
      </c>
      <c r="P6" s="214">
        <v>1</v>
      </c>
      <c r="Q6" s="214">
        <v>1</v>
      </c>
      <c r="R6" s="214">
        <v>0.6</v>
      </c>
      <c r="S6" s="214">
        <v>0.5</v>
      </c>
      <c r="T6" s="215">
        <v>0.6</v>
      </c>
      <c r="U6" s="34"/>
      <c r="V6" s="34"/>
    </row>
    <row r="7" spans="1:22" x14ac:dyDescent="0.2">
      <c r="A7" s="81">
        <v>2</v>
      </c>
      <c r="B7" s="84" t="str">
        <f t="shared" ref="B7:B70" si="0">F7</f>
        <v>Afghanistan</v>
      </c>
      <c r="C7" s="84" t="str">
        <f t="shared" ref="C7:C70" si="1">E7</f>
        <v>AFG</v>
      </c>
      <c r="D7" s="214">
        <f t="shared" ref="D7:D70" si="2">AVERAGE(G7:H7)</f>
        <v>0.28333333333333349</v>
      </c>
      <c r="E7" s="81" t="s">
        <v>7</v>
      </c>
      <c r="F7" s="84" t="s">
        <v>6</v>
      </c>
      <c r="G7" s="216">
        <v>0.16666666666666699</v>
      </c>
      <c r="H7" s="214">
        <v>0.4</v>
      </c>
      <c r="I7" s="214">
        <v>0</v>
      </c>
      <c r="J7" s="214">
        <v>0.5</v>
      </c>
      <c r="K7" s="214">
        <v>0.5</v>
      </c>
      <c r="L7" s="214">
        <v>0</v>
      </c>
      <c r="M7" s="214">
        <v>0.5</v>
      </c>
      <c r="N7" s="214">
        <v>0.5</v>
      </c>
      <c r="O7" s="214">
        <v>0</v>
      </c>
      <c r="P7" s="214">
        <v>1</v>
      </c>
      <c r="Q7" s="214">
        <v>0</v>
      </c>
      <c r="R7" s="214">
        <v>0.2</v>
      </c>
      <c r="S7" s="214">
        <v>0</v>
      </c>
      <c r="T7" s="215">
        <v>0.2</v>
      </c>
      <c r="U7" s="34"/>
      <c r="V7" s="34"/>
    </row>
    <row r="8" spans="1:22" x14ac:dyDescent="0.2">
      <c r="A8" s="81">
        <v>3</v>
      </c>
      <c r="B8" s="84" t="str">
        <f t="shared" si="0"/>
        <v>Angola</v>
      </c>
      <c r="C8" s="84" t="str">
        <f t="shared" si="1"/>
        <v>AGO</v>
      </c>
      <c r="D8" s="214">
        <f t="shared" si="2"/>
        <v>0.21666666666666651</v>
      </c>
      <c r="E8" s="81" t="s">
        <v>9</v>
      </c>
      <c r="F8" s="84" t="s">
        <v>8</v>
      </c>
      <c r="G8" s="216">
        <v>0</v>
      </c>
      <c r="H8" s="214">
        <v>0.43333333333333302</v>
      </c>
      <c r="I8" s="214">
        <v>0</v>
      </c>
      <c r="J8" s="214">
        <v>0.5</v>
      </c>
      <c r="K8" s="214">
        <v>0</v>
      </c>
      <c r="L8" s="214">
        <v>1</v>
      </c>
      <c r="M8" s="214">
        <v>0</v>
      </c>
      <c r="N8" s="214">
        <v>0</v>
      </c>
      <c r="O8" s="214">
        <v>0</v>
      </c>
      <c r="P8" s="214">
        <v>0.5</v>
      </c>
      <c r="Q8" s="214">
        <v>0</v>
      </c>
      <c r="R8" s="214">
        <v>0.4</v>
      </c>
      <c r="S8" s="214">
        <v>0</v>
      </c>
      <c r="T8" s="215">
        <v>0.2</v>
      </c>
      <c r="U8" s="34"/>
      <c r="V8" s="34"/>
    </row>
    <row r="9" spans="1:22" x14ac:dyDescent="0.2">
      <c r="A9" s="81">
        <v>4</v>
      </c>
      <c r="B9" s="84" t="str">
        <f t="shared" si="0"/>
        <v>Albania</v>
      </c>
      <c r="C9" s="84" t="str">
        <f t="shared" si="1"/>
        <v>ALB</v>
      </c>
      <c r="D9" s="214">
        <f t="shared" si="2"/>
        <v>0.39999999999999997</v>
      </c>
      <c r="E9" s="81" t="s">
        <v>11</v>
      </c>
      <c r="F9" s="84" t="s">
        <v>10</v>
      </c>
      <c r="G9" s="216">
        <v>0.16666666666666699</v>
      </c>
      <c r="H9" s="214">
        <v>0.63333333333333297</v>
      </c>
      <c r="I9" s="214">
        <v>0</v>
      </c>
      <c r="J9" s="214">
        <v>0.5</v>
      </c>
      <c r="K9" s="214">
        <v>0.5</v>
      </c>
      <c r="L9" s="214">
        <v>1</v>
      </c>
      <c r="M9" s="214">
        <v>0.5</v>
      </c>
      <c r="N9" s="214">
        <v>0.5</v>
      </c>
      <c r="O9" s="214">
        <v>0</v>
      </c>
      <c r="P9" s="214">
        <v>1</v>
      </c>
      <c r="Q9" s="214">
        <v>0</v>
      </c>
      <c r="R9" s="214">
        <v>0.4</v>
      </c>
      <c r="S9" s="214">
        <v>0</v>
      </c>
      <c r="T9" s="215">
        <v>0.4</v>
      </c>
      <c r="U9" s="34"/>
      <c r="V9" s="34"/>
    </row>
    <row r="10" spans="1:22" x14ac:dyDescent="0.2">
      <c r="A10" s="81">
        <v>5</v>
      </c>
      <c r="B10" s="84" t="str">
        <f t="shared" si="0"/>
        <v>Andorra</v>
      </c>
      <c r="C10" s="84" t="str">
        <f t="shared" si="1"/>
        <v>AND</v>
      </c>
      <c r="D10" s="214">
        <f t="shared" si="2"/>
        <v>0.7666666666666665</v>
      </c>
      <c r="E10" s="81" t="s">
        <v>695</v>
      </c>
      <c r="F10" s="84" t="s">
        <v>724</v>
      </c>
      <c r="G10" s="216">
        <v>0.75</v>
      </c>
      <c r="H10" s="214">
        <v>0.78333333333333299</v>
      </c>
      <c r="I10" s="214">
        <v>0</v>
      </c>
      <c r="J10" s="214">
        <v>0.5</v>
      </c>
      <c r="K10" s="214">
        <v>1</v>
      </c>
      <c r="L10" s="214">
        <v>1</v>
      </c>
      <c r="M10" s="214">
        <v>1</v>
      </c>
      <c r="N10" s="214">
        <v>1</v>
      </c>
      <c r="O10" s="214">
        <v>1</v>
      </c>
      <c r="P10" s="214">
        <v>1</v>
      </c>
      <c r="Q10" s="214">
        <v>1</v>
      </c>
      <c r="R10" s="214">
        <v>0.4</v>
      </c>
      <c r="S10" s="214">
        <v>0.5</v>
      </c>
      <c r="T10" s="215">
        <v>0.8</v>
      </c>
      <c r="U10" s="34"/>
      <c r="V10" s="34"/>
    </row>
    <row r="11" spans="1:22" x14ac:dyDescent="0.2">
      <c r="A11" s="81">
        <v>6</v>
      </c>
      <c r="B11" s="84" t="str">
        <f t="shared" si="0"/>
        <v>United Arab Emirates</v>
      </c>
      <c r="C11" s="84" t="str">
        <f t="shared" si="1"/>
        <v>ARE</v>
      </c>
      <c r="D11" s="214">
        <f t="shared" si="2"/>
        <v>0.37500000000000011</v>
      </c>
      <c r="E11" s="81" t="s">
        <v>13</v>
      </c>
      <c r="F11" s="84" t="s">
        <v>12</v>
      </c>
      <c r="G11" s="216">
        <v>8.3333333333333301E-2</v>
      </c>
      <c r="H11" s="214">
        <v>0.66666666666666696</v>
      </c>
      <c r="I11" s="214">
        <v>0</v>
      </c>
      <c r="J11" s="214">
        <v>0.5</v>
      </c>
      <c r="K11" s="214">
        <v>0</v>
      </c>
      <c r="L11" s="214">
        <v>1</v>
      </c>
      <c r="M11" s="214">
        <v>0.5</v>
      </c>
      <c r="N11" s="214">
        <v>0.5</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0.21666666666666651</v>
      </c>
      <c r="E12" s="81" t="s">
        <v>15</v>
      </c>
      <c r="F12" s="84" t="s">
        <v>14</v>
      </c>
      <c r="G12" s="216">
        <v>0</v>
      </c>
      <c r="H12" s="214">
        <v>0.43333333333333302</v>
      </c>
      <c r="I12" s="214">
        <v>0</v>
      </c>
      <c r="J12" s="214">
        <v>0.5</v>
      </c>
      <c r="K12" s="214">
        <v>0</v>
      </c>
      <c r="L12" s="214">
        <v>1</v>
      </c>
      <c r="M12" s="214">
        <v>0</v>
      </c>
      <c r="N12" s="214">
        <v>0</v>
      </c>
      <c r="O12" s="214">
        <v>0</v>
      </c>
      <c r="P12" s="214">
        <v>0.5</v>
      </c>
      <c r="Q12" s="214">
        <v>0</v>
      </c>
      <c r="R12" s="214">
        <v>0.2</v>
      </c>
      <c r="S12" s="214">
        <v>0</v>
      </c>
      <c r="T12" s="215">
        <v>0.4</v>
      </c>
      <c r="U12" s="34"/>
      <c r="V12" s="34"/>
    </row>
    <row r="13" spans="1:22" x14ac:dyDescent="0.2">
      <c r="A13" s="81">
        <v>8</v>
      </c>
      <c r="B13" s="84" t="str">
        <f t="shared" si="0"/>
        <v>Armenia</v>
      </c>
      <c r="C13" s="84" t="str">
        <f t="shared" si="1"/>
        <v>ARM</v>
      </c>
      <c r="D13" s="214">
        <f t="shared" si="2"/>
        <v>0.36249999999999999</v>
      </c>
      <c r="E13" s="81" t="s">
        <v>17</v>
      </c>
      <c r="F13" s="84" t="s">
        <v>16</v>
      </c>
      <c r="G13" s="216">
        <v>0.16666666666666699</v>
      </c>
      <c r="H13" s="214">
        <v>0.55833333333333302</v>
      </c>
      <c r="I13" s="214">
        <v>0</v>
      </c>
      <c r="J13" s="214">
        <v>0.5</v>
      </c>
      <c r="K13" s="214">
        <v>0.5</v>
      </c>
      <c r="L13" s="214">
        <v>1</v>
      </c>
      <c r="M13" s="214">
        <v>0.5</v>
      </c>
      <c r="N13" s="214">
        <v>0.5</v>
      </c>
      <c r="O13" s="214">
        <v>0</v>
      </c>
      <c r="P13" s="214">
        <v>0.75</v>
      </c>
      <c r="Q13" s="214">
        <v>0</v>
      </c>
      <c r="R13" s="214">
        <v>0.4</v>
      </c>
      <c r="S13" s="214">
        <v>0</v>
      </c>
      <c r="T13" s="215">
        <v>0.2</v>
      </c>
      <c r="U13" s="34"/>
      <c r="V13" s="34"/>
    </row>
    <row r="14" spans="1:22" x14ac:dyDescent="0.2">
      <c r="A14" s="81">
        <v>9</v>
      </c>
      <c r="B14" s="84" t="str">
        <f t="shared" si="0"/>
        <v>American Samoa</v>
      </c>
      <c r="C14" s="84" t="str">
        <f t="shared" si="1"/>
        <v>ASM</v>
      </c>
      <c r="D14" s="214">
        <f t="shared" si="2"/>
        <v>0.88333333333333353</v>
      </c>
      <c r="E14" s="81" t="s">
        <v>696</v>
      </c>
      <c r="F14" s="84" t="s">
        <v>725</v>
      </c>
      <c r="G14" s="216">
        <v>0.91666666666666696</v>
      </c>
      <c r="H14" s="214">
        <v>0.85</v>
      </c>
      <c r="I14" s="214">
        <v>1</v>
      </c>
      <c r="J14" s="214">
        <v>0.5</v>
      </c>
      <c r="K14" s="214">
        <v>1</v>
      </c>
      <c r="L14" s="214">
        <v>1</v>
      </c>
      <c r="M14" s="214">
        <v>1</v>
      </c>
      <c r="N14" s="214">
        <v>1</v>
      </c>
      <c r="O14" s="214">
        <v>1</v>
      </c>
      <c r="P14" s="214">
        <v>1</v>
      </c>
      <c r="Q14" s="214">
        <v>1</v>
      </c>
      <c r="R14" s="214">
        <v>0.8</v>
      </c>
      <c r="S14" s="214">
        <v>0.5</v>
      </c>
      <c r="T14" s="215">
        <v>0.8</v>
      </c>
      <c r="U14" s="34"/>
      <c r="V14" s="34"/>
    </row>
    <row r="15" spans="1:22" x14ac:dyDescent="0.2">
      <c r="A15" s="81">
        <v>10</v>
      </c>
      <c r="B15" s="84" t="str">
        <f t="shared" si="0"/>
        <v>Antigua and Barbuda</v>
      </c>
      <c r="C15" s="84" t="str">
        <f t="shared" si="1"/>
        <v>ATG</v>
      </c>
      <c r="D15" s="214">
        <f t="shared" si="2"/>
        <v>0.52500000000000002</v>
      </c>
      <c r="E15" s="81" t="s">
        <v>19</v>
      </c>
      <c r="F15" s="84" t="s">
        <v>18</v>
      </c>
      <c r="G15" s="216">
        <v>0.33333333333333298</v>
      </c>
      <c r="H15" s="214">
        <v>0.71666666666666701</v>
      </c>
      <c r="I15" s="214">
        <v>0</v>
      </c>
      <c r="J15" s="214">
        <v>0.5</v>
      </c>
      <c r="K15" s="214">
        <v>1</v>
      </c>
      <c r="L15" s="214">
        <v>1</v>
      </c>
      <c r="M15" s="214">
        <v>1</v>
      </c>
      <c r="N15" s="214">
        <v>1</v>
      </c>
      <c r="O15" s="214">
        <v>0</v>
      </c>
      <c r="P15" s="214">
        <v>1</v>
      </c>
      <c r="Q15" s="214">
        <v>0</v>
      </c>
      <c r="R15" s="214">
        <v>0.2</v>
      </c>
      <c r="S15" s="214">
        <v>0</v>
      </c>
      <c r="T15" s="215">
        <v>0.6</v>
      </c>
      <c r="U15" s="34"/>
      <c r="V15" s="34"/>
    </row>
    <row r="16" spans="1:22" x14ac:dyDescent="0.2">
      <c r="A16" s="81">
        <v>11</v>
      </c>
      <c r="B16" s="84" t="str">
        <f t="shared" si="0"/>
        <v>Australia</v>
      </c>
      <c r="C16" s="84" t="str">
        <f t="shared" si="1"/>
        <v>AUS</v>
      </c>
      <c r="D16" s="214">
        <f t="shared" si="2"/>
        <v>0.35833333333333311</v>
      </c>
      <c r="E16" s="81" t="s">
        <v>21</v>
      </c>
      <c r="F16" s="84" t="s">
        <v>20</v>
      </c>
      <c r="G16" s="216">
        <v>8.3333333333333301E-2</v>
      </c>
      <c r="H16" s="214">
        <v>0.63333333333333297</v>
      </c>
      <c r="I16" s="214">
        <v>0</v>
      </c>
      <c r="J16" s="214">
        <v>0.5</v>
      </c>
      <c r="K16" s="214">
        <v>0</v>
      </c>
      <c r="L16" s="214">
        <v>1</v>
      </c>
      <c r="M16" s="214">
        <v>0.5</v>
      </c>
      <c r="N16" s="214">
        <v>0.5</v>
      </c>
      <c r="O16" s="214">
        <v>0</v>
      </c>
      <c r="P16" s="214">
        <v>1</v>
      </c>
      <c r="Q16" s="214">
        <v>0</v>
      </c>
      <c r="R16" s="214">
        <v>0.2</v>
      </c>
      <c r="S16" s="214">
        <v>0</v>
      </c>
      <c r="T16" s="215">
        <v>0.6</v>
      </c>
      <c r="U16" s="34"/>
      <c r="V16" s="34"/>
    </row>
    <row r="17" spans="1:22" x14ac:dyDescent="0.2">
      <c r="A17" s="81">
        <v>12</v>
      </c>
      <c r="B17" s="84" t="str">
        <f t="shared" si="0"/>
        <v>Austria</v>
      </c>
      <c r="C17" s="84" t="str">
        <f t="shared" si="1"/>
        <v>AUT</v>
      </c>
      <c r="D17" s="214">
        <f t="shared" si="2"/>
        <v>0.37500000000000011</v>
      </c>
      <c r="E17" s="81" t="s">
        <v>23</v>
      </c>
      <c r="F17" s="84" t="s">
        <v>22</v>
      </c>
      <c r="G17" s="216">
        <v>8.3333333333333301E-2</v>
      </c>
      <c r="H17" s="214">
        <v>0.66666666666666696</v>
      </c>
      <c r="I17" s="214">
        <v>0</v>
      </c>
      <c r="J17" s="214">
        <v>0.5</v>
      </c>
      <c r="K17" s="214">
        <v>0</v>
      </c>
      <c r="L17" s="214">
        <v>1</v>
      </c>
      <c r="M17" s="214">
        <v>0.5</v>
      </c>
      <c r="N17" s="214">
        <v>0.5</v>
      </c>
      <c r="O17" s="214">
        <v>0</v>
      </c>
      <c r="P17" s="214">
        <v>1</v>
      </c>
      <c r="Q17" s="214">
        <v>0</v>
      </c>
      <c r="R17" s="214">
        <v>0.4</v>
      </c>
      <c r="S17" s="214">
        <v>0</v>
      </c>
      <c r="T17" s="215">
        <v>0.6</v>
      </c>
      <c r="U17" s="34"/>
      <c r="V17" s="34"/>
    </row>
    <row r="18" spans="1:22" x14ac:dyDescent="0.2">
      <c r="A18" s="81">
        <v>13</v>
      </c>
      <c r="B18" s="84" t="str">
        <f t="shared" si="0"/>
        <v>Azerbaijan</v>
      </c>
      <c r="C18" s="84" t="str">
        <f t="shared" si="1"/>
        <v>AZE</v>
      </c>
      <c r="D18" s="214">
        <f t="shared" si="2"/>
        <v>0.31666666666666665</v>
      </c>
      <c r="E18" s="81" t="s">
        <v>25</v>
      </c>
      <c r="F18" s="84" t="s">
        <v>24</v>
      </c>
      <c r="G18" s="216">
        <v>8.3333333333333301E-2</v>
      </c>
      <c r="H18" s="214">
        <v>0.55000000000000004</v>
      </c>
      <c r="I18" s="214">
        <v>0</v>
      </c>
      <c r="J18" s="214">
        <v>0.5</v>
      </c>
      <c r="K18" s="214">
        <v>0</v>
      </c>
      <c r="L18" s="214">
        <v>1</v>
      </c>
      <c r="M18" s="214">
        <v>0.5</v>
      </c>
      <c r="N18" s="214">
        <v>0.5</v>
      </c>
      <c r="O18" s="214">
        <v>0</v>
      </c>
      <c r="P18" s="214">
        <v>0.5</v>
      </c>
      <c r="Q18" s="214">
        <v>0</v>
      </c>
      <c r="R18" s="214">
        <v>0.4</v>
      </c>
      <c r="S18" s="214">
        <v>0</v>
      </c>
      <c r="T18" s="215">
        <v>0.4</v>
      </c>
      <c r="U18" s="34"/>
      <c r="V18" s="34"/>
    </row>
    <row r="19" spans="1:22" x14ac:dyDescent="0.2">
      <c r="A19" s="81">
        <v>14</v>
      </c>
      <c r="B19" s="84" t="str">
        <f t="shared" si="0"/>
        <v>Burundi</v>
      </c>
      <c r="C19" s="84" t="str">
        <f t="shared" si="1"/>
        <v>BDI</v>
      </c>
      <c r="D19" s="214">
        <f t="shared" si="2"/>
        <v>0.140277777777778</v>
      </c>
      <c r="E19" s="81" t="s">
        <v>27</v>
      </c>
      <c r="F19" s="84" t="s">
        <v>26</v>
      </c>
      <c r="G19" s="216">
        <v>0</v>
      </c>
      <c r="H19" s="214">
        <v>0.280555555555556</v>
      </c>
      <c r="I19" s="214">
        <v>0</v>
      </c>
      <c r="J19" s="214">
        <v>0</v>
      </c>
      <c r="K19" s="214">
        <v>0</v>
      </c>
      <c r="L19" s="214">
        <v>0.33333333333333298</v>
      </c>
      <c r="M19" s="214">
        <v>0</v>
      </c>
      <c r="N19" s="214">
        <v>0</v>
      </c>
      <c r="O19" s="214">
        <v>0</v>
      </c>
      <c r="P19" s="214">
        <v>0.75</v>
      </c>
      <c r="Q19" s="214">
        <v>0</v>
      </c>
      <c r="R19" s="214">
        <v>0.4</v>
      </c>
      <c r="S19" s="214">
        <v>0</v>
      </c>
      <c r="T19" s="215">
        <v>0.2</v>
      </c>
      <c r="U19" s="34"/>
      <c r="V19" s="34"/>
    </row>
    <row r="20" spans="1:22" x14ac:dyDescent="0.2">
      <c r="A20" s="81">
        <v>15</v>
      </c>
      <c r="B20" s="84" t="str">
        <f t="shared" si="0"/>
        <v>Belgium</v>
      </c>
      <c r="C20" s="84" t="str">
        <f t="shared" si="1"/>
        <v>BEL</v>
      </c>
      <c r="D20" s="214">
        <f t="shared" si="2"/>
        <v>0.35833333333333311</v>
      </c>
      <c r="E20" s="81" t="s">
        <v>29</v>
      </c>
      <c r="F20" s="84" t="s">
        <v>28</v>
      </c>
      <c r="G20" s="216">
        <v>8.3333333333333301E-2</v>
      </c>
      <c r="H20" s="214">
        <v>0.63333333333333297</v>
      </c>
      <c r="I20" s="214">
        <v>0</v>
      </c>
      <c r="J20" s="214">
        <v>0.5</v>
      </c>
      <c r="K20" s="214">
        <v>0</v>
      </c>
      <c r="L20" s="214">
        <v>1</v>
      </c>
      <c r="M20" s="214">
        <v>0.5</v>
      </c>
      <c r="N20" s="214">
        <v>0.5</v>
      </c>
      <c r="O20" s="214">
        <v>0</v>
      </c>
      <c r="P20" s="214">
        <v>1</v>
      </c>
      <c r="Q20" s="214">
        <v>0</v>
      </c>
      <c r="R20" s="214">
        <v>0.4</v>
      </c>
      <c r="S20" s="214">
        <v>0</v>
      </c>
      <c r="T20" s="215">
        <v>0.4</v>
      </c>
      <c r="U20" s="34"/>
      <c r="V20" s="34"/>
    </row>
    <row r="21" spans="1:22" x14ac:dyDescent="0.2">
      <c r="A21" s="81">
        <v>16</v>
      </c>
      <c r="B21" s="84" t="str">
        <f t="shared" si="0"/>
        <v>Benin</v>
      </c>
      <c r="C21" s="84" t="str">
        <f t="shared" si="1"/>
        <v>BEN</v>
      </c>
      <c r="D21" s="214">
        <f t="shared" si="2"/>
        <v>0.32083333333333314</v>
      </c>
      <c r="E21" s="81" t="s">
        <v>31</v>
      </c>
      <c r="F21" s="84" t="s">
        <v>30</v>
      </c>
      <c r="G21" s="216">
        <v>8.3333333333333301E-2</v>
      </c>
      <c r="H21" s="214">
        <v>0.55833333333333302</v>
      </c>
      <c r="I21" s="214">
        <v>0</v>
      </c>
      <c r="J21" s="214">
        <v>0.5</v>
      </c>
      <c r="K21" s="214">
        <v>0</v>
      </c>
      <c r="L21" s="214">
        <v>1</v>
      </c>
      <c r="M21" s="214">
        <v>0.5</v>
      </c>
      <c r="N21" s="214">
        <v>0.5</v>
      </c>
      <c r="O21" s="214">
        <v>0</v>
      </c>
      <c r="P21" s="214">
        <v>0.75</v>
      </c>
      <c r="Q21" s="214">
        <v>0</v>
      </c>
      <c r="R21" s="214">
        <v>0.4</v>
      </c>
      <c r="S21" s="214">
        <v>0</v>
      </c>
      <c r="T21" s="215">
        <v>0.2</v>
      </c>
      <c r="U21" s="34"/>
      <c r="V21" s="34"/>
    </row>
    <row r="22" spans="1:22" x14ac:dyDescent="0.2">
      <c r="A22" s="81">
        <v>17</v>
      </c>
      <c r="B22" s="84" t="str">
        <f t="shared" si="0"/>
        <v>Burkina Faso</v>
      </c>
      <c r="C22" s="84" t="str">
        <f t="shared" si="1"/>
        <v>BFA</v>
      </c>
      <c r="D22" s="214">
        <f t="shared" si="2"/>
        <v>0.23750000000000016</v>
      </c>
      <c r="E22" s="81" t="s">
        <v>33</v>
      </c>
      <c r="F22" s="84" t="s">
        <v>32</v>
      </c>
      <c r="G22" s="216">
        <v>8.3333333333333301E-2</v>
      </c>
      <c r="H22" s="214">
        <v>0.391666666666667</v>
      </c>
      <c r="I22" s="214">
        <v>0</v>
      </c>
      <c r="J22" s="214">
        <v>0.5</v>
      </c>
      <c r="K22" s="214">
        <v>0</v>
      </c>
      <c r="L22" s="214">
        <v>0</v>
      </c>
      <c r="M22" s="214">
        <v>0.5</v>
      </c>
      <c r="N22" s="214">
        <v>0.5</v>
      </c>
      <c r="O22" s="214">
        <v>0</v>
      </c>
      <c r="P22" s="214">
        <v>0.75</v>
      </c>
      <c r="Q22" s="214">
        <v>0</v>
      </c>
      <c r="R22" s="214">
        <v>0.4</v>
      </c>
      <c r="S22" s="214">
        <v>0</v>
      </c>
      <c r="T22" s="215">
        <v>0.2</v>
      </c>
      <c r="U22" s="34"/>
      <c r="V22" s="34"/>
    </row>
    <row r="23" spans="1:22" x14ac:dyDescent="0.2">
      <c r="A23" s="81">
        <v>18</v>
      </c>
      <c r="B23" s="84" t="str">
        <f t="shared" si="0"/>
        <v>Bangladesh</v>
      </c>
      <c r="C23" s="84" t="str">
        <f t="shared" si="1"/>
        <v>BGD</v>
      </c>
      <c r="D23" s="214">
        <f t="shared" si="2"/>
        <v>0.2</v>
      </c>
      <c r="E23" s="81" t="s">
        <v>35</v>
      </c>
      <c r="F23" s="84" t="s">
        <v>34</v>
      </c>
      <c r="G23" s="216">
        <v>0</v>
      </c>
      <c r="H23" s="214">
        <v>0.4</v>
      </c>
      <c r="I23" s="214">
        <v>0</v>
      </c>
      <c r="J23" s="214">
        <v>0.5</v>
      </c>
      <c r="K23" s="214">
        <v>0</v>
      </c>
      <c r="L23" s="214">
        <v>1</v>
      </c>
      <c r="M23" s="214">
        <v>0</v>
      </c>
      <c r="N23" s="214">
        <v>0</v>
      </c>
      <c r="O23" s="214">
        <v>0</v>
      </c>
      <c r="P23" s="214">
        <v>0.5</v>
      </c>
      <c r="Q23" s="214">
        <v>0</v>
      </c>
      <c r="R23" s="214">
        <v>0.2</v>
      </c>
      <c r="S23" s="214">
        <v>0</v>
      </c>
      <c r="T23" s="215">
        <v>0.2</v>
      </c>
      <c r="U23" s="34"/>
      <c r="V23" s="34"/>
    </row>
    <row r="24" spans="1:22" x14ac:dyDescent="0.2">
      <c r="A24" s="81">
        <v>19</v>
      </c>
      <c r="B24" s="84" t="str">
        <f t="shared" si="0"/>
        <v>Bulgaria</v>
      </c>
      <c r="C24" s="84" t="str">
        <f t="shared" si="1"/>
        <v>BGR</v>
      </c>
      <c r="D24" s="214">
        <f t="shared" si="2"/>
        <v>0.31666666666666665</v>
      </c>
      <c r="E24" s="81" t="s">
        <v>37</v>
      </c>
      <c r="F24" s="84" t="s">
        <v>36</v>
      </c>
      <c r="G24" s="216">
        <v>8.3333333333333301E-2</v>
      </c>
      <c r="H24" s="214">
        <v>0.55000000000000004</v>
      </c>
      <c r="I24" s="214">
        <v>0</v>
      </c>
      <c r="J24" s="214">
        <v>0.5</v>
      </c>
      <c r="K24" s="214">
        <v>0</v>
      </c>
      <c r="L24" s="214">
        <v>1</v>
      </c>
      <c r="M24" s="214">
        <v>0.5</v>
      </c>
      <c r="N24" s="214">
        <v>0.5</v>
      </c>
      <c r="O24" s="214">
        <v>0</v>
      </c>
      <c r="P24" s="214">
        <v>0.5</v>
      </c>
      <c r="Q24" s="214">
        <v>0</v>
      </c>
      <c r="R24" s="214">
        <v>0.2</v>
      </c>
      <c r="S24" s="214">
        <v>0</v>
      </c>
      <c r="T24" s="215">
        <v>0.6</v>
      </c>
      <c r="U24" s="34"/>
      <c r="V24" s="34"/>
    </row>
    <row r="25" spans="1:22" x14ac:dyDescent="0.2">
      <c r="A25" s="81">
        <v>20</v>
      </c>
      <c r="B25" s="84" t="str">
        <f t="shared" si="0"/>
        <v>Bahrain</v>
      </c>
      <c r="C25" s="84" t="str">
        <f t="shared" si="1"/>
        <v>BHR</v>
      </c>
      <c r="D25" s="214">
        <f t="shared" si="2"/>
        <v>0.37500000000000011</v>
      </c>
      <c r="E25" s="81" t="s">
        <v>39</v>
      </c>
      <c r="F25" s="84" t="s">
        <v>38</v>
      </c>
      <c r="G25" s="216">
        <v>8.3333333333333301E-2</v>
      </c>
      <c r="H25" s="214">
        <v>0.66666666666666696</v>
      </c>
      <c r="I25" s="214">
        <v>0</v>
      </c>
      <c r="J25" s="214">
        <v>0.5</v>
      </c>
      <c r="K25" s="214">
        <v>0</v>
      </c>
      <c r="L25" s="214">
        <v>1</v>
      </c>
      <c r="M25" s="214">
        <v>0.5</v>
      </c>
      <c r="N25" s="214">
        <v>0.5</v>
      </c>
      <c r="O25" s="214">
        <v>0</v>
      </c>
      <c r="P25" s="214">
        <v>1</v>
      </c>
      <c r="Q25" s="214">
        <v>0</v>
      </c>
      <c r="R25" s="214">
        <v>0.4</v>
      </c>
      <c r="S25" s="214">
        <v>0</v>
      </c>
      <c r="T25" s="215">
        <v>0.6</v>
      </c>
      <c r="U25" s="34"/>
      <c r="V25" s="34"/>
    </row>
    <row r="26" spans="1:22" x14ac:dyDescent="0.2">
      <c r="A26" s="81">
        <v>21</v>
      </c>
      <c r="B26" s="84" t="str">
        <f t="shared" si="0"/>
        <v>Bahamas, The</v>
      </c>
      <c r="C26" s="84" t="str">
        <f t="shared" si="1"/>
        <v>BHS</v>
      </c>
      <c r="D26" s="214">
        <f t="shared" si="2"/>
        <v>0.41666666666666696</v>
      </c>
      <c r="E26" s="81" t="s">
        <v>40</v>
      </c>
      <c r="F26" s="84" t="s">
        <v>726</v>
      </c>
      <c r="G26" s="216">
        <v>0.16666666666666699</v>
      </c>
      <c r="H26" s="214">
        <v>0.66666666666666696</v>
      </c>
      <c r="I26" s="214">
        <v>0</v>
      </c>
      <c r="J26" s="214">
        <v>0.5</v>
      </c>
      <c r="K26" s="214">
        <v>0.5</v>
      </c>
      <c r="L26" s="214">
        <v>1</v>
      </c>
      <c r="M26" s="214">
        <v>0.5</v>
      </c>
      <c r="N26" s="214">
        <v>0.5</v>
      </c>
      <c r="O26" s="214">
        <v>0</v>
      </c>
      <c r="P26" s="214">
        <v>1</v>
      </c>
      <c r="Q26" s="214">
        <v>0</v>
      </c>
      <c r="R26" s="214">
        <v>0.4</v>
      </c>
      <c r="S26" s="214">
        <v>0</v>
      </c>
      <c r="T26" s="215">
        <v>0.6</v>
      </c>
      <c r="U26" s="34"/>
      <c r="V26" s="34"/>
    </row>
    <row r="27" spans="1:22" x14ac:dyDescent="0.2">
      <c r="A27" s="81">
        <v>22</v>
      </c>
      <c r="B27" s="84" t="str">
        <f t="shared" si="0"/>
        <v>Bosnia and Herzegovina</v>
      </c>
      <c r="C27" s="84" t="str">
        <f t="shared" si="1"/>
        <v>BIH</v>
      </c>
      <c r="D27" s="214">
        <f t="shared" si="2"/>
        <v>0.41666666666666696</v>
      </c>
      <c r="E27" s="81" t="s">
        <v>42</v>
      </c>
      <c r="F27" s="84" t="s">
        <v>41</v>
      </c>
      <c r="G27" s="216">
        <v>0.16666666666666699</v>
      </c>
      <c r="H27" s="214">
        <v>0.66666666666666696</v>
      </c>
      <c r="I27" s="214">
        <v>0</v>
      </c>
      <c r="J27" s="214">
        <v>0.5</v>
      </c>
      <c r="K27" s="214">
        <v>0.5</v>
      </c>
      <c r="L27" s="214">
        <v>1</v>
      </c>
      <c r="M27" s="214">
        <v>0.5</v>
      </c>
      <c r="N27" s="214">
        <v>0.5</v>
      </c>
      <c r="O27" s="214">
        <v>0</v>
      </c>
      <c r="P27" s="214">
        <v>1</v>
      </c>
      <c r="Q27" s="214">
        <v>0</v>
      </c>
      <c r="R27" s="214">
        <v>0.4</v>
      </c>
      <c r="S27" s="214">
        <v>0</v>
      </c>
      <c r="T27" s="215">
        <v>0.6</v>
      </c>
      <c r="U27" s="34"/>
      <c r="V27" s="34"/>
    </row>
    <row r="28" spans="1:22" x14ac:dyDescent="0.2">
      <c r="A28" s="81">
        <v>23</v>
      </c>
      <c r="B28" s="84" t="str">
        <f t="shared" si="0"/>
        <v>Belarus</v>
      </c>
      <c r="C28" s="84" t="str">
        <f t="shared" si="1"/>
        <v>BLR</v>
      </c>
      <c r="D28" s="214">
        <f t="shared" si="2"/>
        <v>0.30000000000000016</v>
      </c>
      <c r="E28" s="81" t="s">
        <v>44</v>
      </c>
      <c r="F28" s="84" t="s">
        <v>43</v>
      </c>
      <c r="G28" s="216">
        <v>8.3333333333333301E-2</v>
      </c>
      <c r="H28" s="214">
        <v>0.51666666666666705</v>
      </c>
      <c r="I28" s="214">
        <v>0</v>
      </c>
      <c r="J28" s="214">
        <v>0.5</v>
      </c>
      <c r="K28" s="214">
        <v>0</v>
      </c>
      <c r="L28" s="214">
        <v>1</v>
      </c>
      <c r="M28" s="214">
        <v>0.5</v>
      </c>
      <c r="N28" s="214">
        <v>0.5</v>
      </c>
      <c r="O28" s="214">
        <v>0</v>
      </c>
      <c r="P28" s="214">
        <v>0.5</v>
      </c>
      <c r="Q28" s="214">
        <v>0</v>
      </c>
      <c r="R28" s="214">
        <v>0.2</v>
      </c>
      <c r="S28" s="214">
        <v>0</v>
      </c>
      <c r="T28" s="215">
        <v>0.4</v>
      </c>
      <c r="U28" s="34"/>
      <c r="V28" s="34"/>
    </row>
    <row r="29" spans="1:22" x14ac:dyDescent="0.2">
      <c r="A29" s="81">
        <v>24</v>
      </c>
      <c r="B29" s="84" t="str">
        <f t="shared" si="0"/>
        <v>Belize</v>
      </c>
      <c r="C29" s="84" t="str">
        <f t="shared" si="1"/>
        <v>BLZ</v>
      </c>
      <c r="D29" s="214">
        <f t="shared" si="2"/>
        <v>0.34166666666666701</v>
      </c>
      <c r="E29" s="81" t="s">
        <v>46</v>
      </c>
      <c r="F29" s="84" t="s">
        <v>45</v>
      </c>
      <c r="G29" s="216">
        <v>0.16666666666666699</v>
      </c>
      <c r="H29" s="214">
        <v>0.51666666666666705</v>
      </c>
      <c r="I29" s="214">
        <v>0</v>
      </c>
      <c r="J29" s="214">
        <v>0</v>
      </c>
      <c r="K29" s="214">
        <v>0.5</v>
      </c>
      <c r="L29" s="214">
        <v>1</v>
      </c>
      <c r="M29" s="214">
        <v>0.5</v>
      </c>
      <c r="N29" s="214">
        <v>0.5</v>
      </c>
      <c r="O29" s="214">
        <v>0</v>
      </c>
      <c r="P29" s="214">
        <v>1</v>
      </c>
      <c r="Q29" s="214">
        <v>0</v>
      </c>
      <c r="R29" s="214">
        <v>0.4</v>
      </c>
      <c r="S29" s="214">
        <v>0</v>
      </c>
      <c r="T29" s="215">
        <v>0.2</v>
      </c>
      <c r="U29" s="34"/>
      <c r="V29" s="34"/>
    </row>
    <row r="30" spans="1:22" x14ac:dyDescent="0.2">
      <c r="A30" s="81">
        <v>25</v>
      </c>
      <c r="B30" s="84" t="str">
        <f t="shared" si="0"/>
        <v>Bermuda</v>
      </c>
      <c r="C30" s="84" t="str">
        <f t="shared" si="1"/>
        <v>BMU</v>
      </c>
      <c r="D30" s="214">
        <f t="shared" si="2"/>
        <v>0.85</v>
      </c>
      <c r="E30" s="81" t="s">
        <v>697</v>
      </c>
      <c r="F30" s="84" t="s">
        <v>727</v>
      </c>
      <c r="G30" s="216">
        <v>0.91666666666666696</v>
      </c>
      <c r="H30" s="214">
        <v>0.78333333333333299</v>
      </c>
      <c r="I30" s="214">
        <v>1</v>
      </c>
      <c r="J30" s="214">
        <v>0.5</v>
      </c>
      <c r="K30" s="214">
        <v>1</v>
      </c>
      <c r="L30" s="214">
        <v>1</v>
      </c>
      <c r="M30" s="214">
        <v>1</v>
      </c>
      <c r="N30" s="214">
        <v>1</v>
      </c>
      <c r="O30" s="214">
        <v>1</v>
      </c>
      <c r="P30" s="214">
        <v>1</v>
      </c>
      <c r="Q30" s="214">
        <v>1</v>
      </c>
      <c r="R30" s="214">
        <v>0.4</v>
      </c>
      <c r="S30" s="214">
        <v>0.5</v>
      </c>
      <c r="T30" s="215">
        <v>0.8</v>
      </c>
      <c r="U30" s="34"/>
      <c r="V30" s="34"/>
    </row>
    <row r="31" spans="1:22" x14ac:dyDescent="0.2">
      <c r="A31" s="81">
        <v>26</v>
      </c>
      <c r="B31" s="84" t="str">
        <f t="shared" si="0"/>
        <v>Bolivia</v>
      </c>
      <c r="C31" s="84" t="str">
        <f t="shared" si="1"/>
        <v>BOL</v>
      </c>
      <c r="D31" s="214">
        <f t="shared" si="2"/>
        <v>0.34583333333333349</v>
      </c>
      <c r="E31" s="81" t="s">
        <v>48</v>
      </c>
      <c r="F31" s="84" t="s">
        <v>47</v>
      </c>
      <c r="G31" s="216">
        <v>0.16666666666666699</v>
      </c>
      <c r="H31" s="214">
        <v>0.52500000000000002</v>
      </c>
      <c r="I31" s="214">
        <v>0</v>
      </c>
      <c r="J31" s="214">
        <v>0</v>
      </c>
      <c r="K31" s="214">
        <v>0</v>
      </c>
      <c r="L31" s="214">
        <v>1</v>
      </c>
      <c r="M31" s="214">
        <v>1</v>
      </c>
      <c r="N31" s="214">
        <v>1</v>
      </c>
      <c r="O31" s="214">
        <v>0</v>
      </c>
      <c r="P31" s="214">
        <v>0.75</v>
      </c>
      <c r="Q31" s="214">
        <v>0</v>
      </c>
      <c r="R31" s="214">
        <v>0.2</v>
      </c>
      <c r="S31" s="214">
        <v>0</v>
      </c>
      <c r="T31" s="215">
        <v>0.2</v>
      </c>
      <c r="U31" s="34"/>
      <c r="V31" s="34"/>
    </row>
    <row r="32" spans="1:22" x14ac:dyDescent="0.2">
      <c r="A32" s="81">
        <v>27</v>
      </c>
      <c r="B32" s="84" t="str">
        <f t="shared" si="0"/>
        <v>Brazil</v>
      </c>
      <c r="C32" s="84" t="str">
        <f t="shared" si="1"/>
        <v>BRA</v>
      </c>
      <c r="D32" s="214">
        <f t="shared" si="2"/>
        <v>0.2</v>
      </c>
      <c r="E32" s="81" t="s">
        <v>50</v>
      </c>
      <c r="F32" s="84" t="s">
        <v>49</v>
      </c>
      <c r="G32" s="216">
        <v>0</v>
      </c>
      <c r="H32" s="214">
        <v>0.4</v>
      </c>
      <c r="I32" s="214">
        <v>0</v>
      </c>
      <c r="J32" s="214">
        <v>0.5</v>
      </c>
      <c r="K32" s="214">
        <v>0</v>
      </c>
      <c r="L32" s="214">
        <v>1</v>
      </c>
      <c r="M32" s="214">
        <v>0</v>
      </c>
      <c r="N32" s="214">
        <v>0</v>
      </c>
      <c r="O32" s="214">
        <v>0</v>
      </c>
      <c r="P32" s="214">
        <v>0.5</v>
      </c>
      <c r="Q32" s="214">
        <v>0</v>
      </c>
      <c r="R32" s="214">
        <v>0.2</v>
      </c>
      <c r="S32" s="214">
        <v>0</v>
      </c>
      <c r="T32" s="215">
        <v>0.2</v>
      </c>
      <c r="U32" s="34"/>
      <c r="V32" s="34"/>
    </row>
    <row r="33" spans="1:22" x14ac:dyDescent="0.2">
      <c r="A33" s="81">
        <v>28</v>
      </c>
      <c r="B33" s="84" t="str">
        <f t="shared" si="0"/>
        <v>Barbados</v>
      </c>
      <c r="C33" s="84" t="str">
        <f t="shared" si="1"/>
        <v>BRB</v>
      </c>
      <c r="D33" s="214">
        <f t="shared" si="2"/>
        <v>0.39999999999999997</v>
      </c>
      <c r="E33" s="81" t="s">
        <v>52</v>
      </c>
      <c r="F33" s="84" t="s">
        <v>51</v>
      </c>
      <c r="G33" s="216">
        <v>0.16666666666666699</v>
      </c>
      <c r="H33" s="214">
        <v>0.63333333333333297</v>
      </c>
      <c r="I33" s="214">
        <v>0</v>
      </c>
      <c r="J33" s="214">
        <v>0.5</v>
      </c>
      <c r="K33" s="214">
        <v>0.5</v>
      </c>
      <c r="L33" s="214">
        <v>1</v>
      </c>
      <c r="M33" s="214">
        <v>0.5</v>
      </c>
      <c r="N33" s="214">
        <v>0.5</v>
      </c>
      <c r="O33" s="214">
        <v>0</v>
      </c>
      <c r="P33" s="214">
        <v>1</v>
      </c>
      <c r="Q33" s="214">
        <v>0</v>
      </c>
      <c r="R33" s="214">
        <v>0.2</v>
      </c>
      <c r="S33" s="214">
        <v>0</v>
      </c>
      <c r="T33" s="215">
        <v>0.6</v>
      </c>
      <c r="U33" s="34"/>
      <c r="V33" s="34"/>
    </row>
    <row r="34" spans="1:22" x14ac:dyDescent="0.2">
      <c r="A34" s="81">
        <v>29</v>
      </c>
      <c r="B34" s="84" t="str">
        <f t="shared" si="0"/>
        <v>Brunei Darussalam</v>
      </c>
      <c r="C34" s="84" t="str">
        <f t="shared" si="1"/>
        <v>BRN</v>
      </c>
      <c r="D34" s="214">
        <f t="shared" si="2"/>
        <v>0.41666666666666696</v>
      </c>
      <c r="E34" s="81" t="s">
        <v>54</v>
      </c>
      <c r="F34" s="84" t="s">
        <v>53</v>
      </c>
      <c r="G34" s="216">
        <v>0.16666666666666699</v>
      </c>
      <c r="H34" s="214">
        <v>0.66666666666666696</v>
      </c>
      <c r="I34" s="214">
        <v>0</v>
      </c>
      <c r="J34" s="214">
        <v>0.5</v>
      </c>
      <c r="K34" s="214">
        <v>0.5</v>
      </c>
      <c r="L34" s="214">
        <v>1</v>
      </c>
      <c r="M34" s="214">
        <v>0.5</v>
      </c>
      <c r="N34" s="214">
        <v>0.5</v>
      </c>
      <c r="O34" s="214">
        <v>0</v>
      </c>
      <c r="P34" s="214">
        <v>1</v>
      </c>
      <c r="Q34" s="214">
        <v>0</v>
      </c>
      <c r="R34" s="214">
        <v>0.4</v>
      </c>
      <c r="S34" s="214">
        <v>0</v>
      </c>
      <c r="T34" s="215">
        <v>0.6</v>
      </c>
      <c r="U34" s="34"/>
      <c r="V34" s="34"/>
    </row>
    <row r="35" spans="1:22" x14ac:dyDescent="0.2">
      <c r="A35" s="81">
        <v>30</v>
      </c>
      <c r="B35" s="84" t="str">
        <f t="shared" si="0"/>
        <v>Bhutan</v>
      </c>
      <c r="C35" s="84" t="str">
        <f t="shared" si="1"/>
        <v>BTN</v>
      </c>
      <c r="D35" s="214">
        <f t="shared" si="2"/>
        <v>0.39583333333333348</v>
      </c>
      <c r="E35" s="81" t="s">
        <v>56</v>
      </c>
      <c r="F35" s="84" t="s">
        <v>55</v>
      </c>
      <c r="G35" s="216">
        <v>0.16666666666666699</v>
      </c>
      <c r="H35" s="214">
        <v>0.625</v>
      </c>
      <c r="I35" s="214">
        <v>0</v>
      </c>
      <c r="J35" s="214">
        <v>0.5</v>
      </c>
      <c r="K35" s="214">
        <v>0.5</v>
      </c>
      <c r="L35" s="214">
        <v>1</v>
      </c>
      <c r="M35" s="214">
        <v>0.5</v>
      </c>
      <c r="N35" s="214">
        <v>0.5</v>
      </c>
      <c r="O35" s="214">
        <v>0</v>
      </c>
      <c r="P35" s="214">
        <v>0.75</v>
      </c>
      <c r="Q35" s="214">
        <v>0</v>
      </c>
      <c r="R35" s="214">
        <v>0.4</v>
      </c>
      <c r="S35" s="214">
        <v>0</v>
      </c>
      <c r="T35" s="215">
        <v>0.6</v>
      </c>
      <c r="U35" s="34"/>
      <c r="V35" s="34"/>
    </row>
    <row r="36" spans="1:22" x14ac:dyDescent="0.2">
      <c r="A36" s="81">
        <v>31</v>
      </c>
      <c r="B36" s="84" t="str">
        <f t="shared" si="0"/>
        <v>Botswana</v>
      </c>
      <c r="C36" s="84" t="str">
        <f t="shared" si="1"/>
        <v>BWA</v>
      </c>
      <c r="D36" s="214">
        <f t="shared" si="2"/>
        <v>0.32083333333333314</v>
      </c>
      <c r="E36" s="81" t="s">
        <v>58</v>
      </c>
      <c r="F36" s="84" t="s">
        <v>57</v>
      </c>
      <c r="G36" s="216">
        <v>8.3333333333333301E-2</v>
      </c>
      <c r="H36" s="214">
        <v>0.55833333333333302</v>
      </c>
      <c r="I36" s="214">
        <v>0</v>
      </c>
      <c r="J36" s="214">
        <v>0.5</v>
      </c>
      <c r="K36" s="214">
        <v>0</v>
      </c>
      <c r="L36" s="214">
        <v>1</v>
      </c>
      <c r="M36" s="214">
        <v>0.5</v>
      </c>
      <c r="N36" s="214">
        <v>0.5</v>
      </c>
      <c r="O36" s="214">
        <v>0</v>
      </c>
      <c r="P36" s="214">
        <v>0.75</v>
      </c>
      <c r="Q36" s="214">
        <v>0</v>
      </c>
      <c r="R36" s="214">
        <v>0.4</v>
      </c>
      <c r="S36" s="214">
        <v>0</v>
      </c>
      <c r="T36" s="215">
        <v>0.2</v>
      </c>
      <c r="U36" s="34"/>
      <c r="V36" s="34"/>
    </row>
    <row r="37" spans="1:22" x14ac:dyDescent="0.2">
      <c r="A37" s="81">
        <v>32</v>
      </c>
      <c r="B37" s="84" t="str">
        <f t="shared" si="0"/>
        <v>Central African Republic</v>
      </c>
      <c r="C37" s="84" t="str">
        <f t="shared" si="1"/>
        <v>CAF</v>
      </c>
      <c r="D37" s="214">
        <f t="shared" si="2"/>
        <v>0.35138888888888897</v>
      </c>
      <c r="E37" s="81" t="s">
        <v>60</v>
      </c>
      <c r="F37" s="84" t="s">
        <v>59</v>
      </c>
      <c r="G37" s="216">
        <v>0.16666666666666699</v>
      </c>
      <c r="H37" s="214">
        <v>0.53611111111111098</v>
      </c>
      <c r="I37" s="214">
        <v>0</v>
      </c>
      <c r="J37" s="214">
        <v>0.5</v>
      </c>
      <c r="K37" s="214">
        <v>0.5</v>
      </c>
      <c r="L37" s="214">
        <v>0.66666666666666696</v>
      </c>
      <c r="M37" s="214">
        <v>0.5</v>
      </c>
      <c r="N37" s="214">
        <v>0.5</v>
      </c>
      <c r="O37" s="214">
        <v>0</v>
      </c>
      <c r="P37" s="214">
        <v>0.75</v>
      </c>
      <c r="Q37" s="214">
        <v>0</v>
      </c>
      <c r="R37" s="214">
        <v>0.4</v>
      </c>
      <c r="S37" s="214">
        <v>0</v>
      </c>
      <c r="T37" s="215">
        <v>0.4</v>
      </c>
      <c r="U37" s="34"/>
      <c r="V37" s="34"/>
    </row>
    <row r="38" spans="1:22" x14ac:dyDescent="0.2">
      <c r="A38" s="81">
        <v>33</v>
      </c>
      <c r="B38" s="84" t="str">
        <f t="shared" si="0"/>
        <v>Canada</v>
      </c>
      <c r="C38" s="84" t="str">
        <f t="shared" si="1"/>
        <v>CAN</v>
      </c>
      <c r="D38" s="214">
        <f t="shared" si="2"/>
        <v>0.34166666666666662</v>
      </c>
      <c r="E38" s="81" t="s">
        <v>62</v>
      </c>
      <c r="F38" s="84" t="s">
        <v>61</v>
      </c>
      <c r="G38" s="216">
        <v>8.3333333333333301E-2</v>
      </c>
      <c r="H38" s="214">
        <v>0.6</v>
      </c>
      <c r="I38" s="214">
        <v>0</v>
      </c>
      <c r="J38" s="214">
        <v>0.5</v>
      </c>
      <c r="K38" s="214">
        <v>0</v>
      </c>
      <c r="L38" s="214">
        <v>1</v>
      </c>
      <c r="M38" s="214">
        <v>0.5</v>
      </c>
      <c r="N38" s="214">
        <v>0.5</v>
      </c>
      <c r="O38" s="214">
        <v>0</v>
      </c>
      <c r="P38" s="214">
        <v>1</v>
      </c>
      <c r="Q38" s="214">
        <v>0</v>
      </c>
      <c r="R38" s="214">
        <v>0.2</v>
      </c>
      <c r="S38" s="214">
        <v>0</v>
      </c>
      <c r="T38" s="215">
        <v>0.4</v>
      </c>
      <c r="U38" s="34"/>
      <c r="V38" s="34"/>
    </row>
    <row r="39" spans="1:22" x14ac:dyDescent="0.2">
      <c r="A39" s="81">
        <v>34</v>
      </c>
      <c r="B39" s="84" t="str">
        <f t="shared" si="0"/>
        <v>Switzerland</v>
      </c>
      <c r="C39" s="84" t="str">
        <f t="shared" si="1"/>
        <v>CHE</v>
      </c>
      <c r="D39" s="214">
        <f t="shared" si="2"/>
        <v>0.37500000000000011</v>
      </c>
      <c r="E39" s="81" t="s">
        <v>64</v>
      </c>
      <c r="F39" s="84" t="s">
        <v>63</v>
      </c>
      <c r="G39" s="216">
        <v>8.3333333333333301E-2</v>
      </c>
      <c r="H39" s="214">
        <v>0.66666666666666696</v>
      </c>
      <c r="I39" s="214">
        <v>0</v>
      </c>
      <c r="J39" s="214">
        <v>0.5</v>
      </c>
      <c r="K39" s="214">
        <v>0</v>
      </c>
      <c r="L39" s="214">
        <v>1</v>
      </c>
      <c r="M39" s="214">
        <v>0.5</v>
      </c>
      <c r="N39" s="214">
        <v>0.5</v>
      </c>
      <c r="O39" s="214">
        <v>0</v>
      </c>
      <c r="P39" s="214">
        <v>1</v>
      </c>
      <c r="Q39" s="214">
        <v>0</v>
      </c>
      <c r="R39" s="214">
        <v>0.4</v>
      </c>
      <c r="S39" s="214">
        <v>0</v>
      </c>
      <c r="T39" s="215">
        <v>0.6</v>
      </c>
      <c r="U39" s="34"/>
      <c r="V39" s="34"/>
    </row>
    <row r="40" spans="1:22" x14ac:dyDescent="0.2">
      <c r="A40" s="81">
        <v>35</v>
      </c>
      <c r="B40" s="84" t="str">
        <f t="shared" si="0"/>
        <v>Channel Islands</v>
      </c>
      <c r="C40" s="84" t="str">
        <f t="shared" si="1"/>
        <v>CHI</v>
      </c>
      <c r="D40" s="214">
        <f t="shared" si="2"/>
        <v>0.88333333333333353</v>
      </c>
      <c r="E40" s="81" t="s">
        <v>698</v>
      </c>
      <c r="F40" s="84" t="s">
        <v>728</v>
      </c>
      <c r="G40" s="216">
        <v>0.91666666666666696</v>
      </c>
      <c r="H40" s="214">
        <v>0.85</v>
      </c>
      <c r="I40" s="214">
        <v>1</v>
      </c>
      <c r="J40" s="214">
        <v>0.5</v>
      </c>
      <c r="K40" s="214">
        <v>1</v>
      </c>
      <c r="L40" s="214">
        <v>1</v>
      </c>
      <c r="M40" s="214">
        <v>1</v>
      </c>
      <c r="N40" s="214">
        <v>1</v>
      </c>
      <c r="O40" s="214">
        <v>1</v>
      </c>
      <c r="P40" s="214">
        <v>1</v>
      </c>
      <c r="Q40" s="214">
        <v>1</v>
      </c>
      <c r="R40" s="214">
        <v>0.8</v>
      </c>
      <c r="S40" s="214">
        <v>0.5</v>
      </c>
      <c r="T40" s="215">
        <v>0.8</v>
      </c>
      <c r="U40" s="34"/>
      <c r="V40" s="34"/>
    </row>
    <row r="41" spans="1:22" x14ac:dyDescent="0.2">
      <c r="A41" s="81">
        <v>36</v>
      </c>
      <c r="B41" s="84" t="str">
        <f t="shared" si="0"/>
        <v>Chile</v>
      </c>
      <c r="C41" s="84" t="str">
        <f t="shared" si="1"/>
        <v>CHL</v>
      </c>
      <c r="D41" s="214">
        <f t="shared" si="2"/>
        <v>0.28333333333333316</v>
      </c>
      <c r="E41" s="81" t="s">
        <v>66</v>
      </c>
      <c r="F41" s="84" t="s">
        <v>65</v>
      </c>
      <c r="G41" s="216">
        <v>8.3333333333333301E-2</v>
      </c>
      <c r="H41" s="214">
        <v>0.483333333333333</v>
      </c>
      <c r="I41" s="214">
        <v>0</v>
      </c>
      <c r="J41" s="214">
        <v>0.5</v>
      </c>
      <c r="K41" s="214">
        <v>0</v>
      </c>
      <c r="L41" s="214">
        <v>1</v>
      </c>
      <c r="M41" s="214">
        <v>0.5</v>
      </c>
      <c r="N41" s="214">
        <v>0.5</v>
      </c>
      <c r="O41" s="214">
        <v>0</v>
      </c>
      <c r="P41" s="214">
        <v>0.5</v>
      </c>
      <c r="Q41" s="214">
        <v>0</v>
      </c>
      <c r="R41" s="214">
        <v>0.2</v>
      </c>
      <c r="S41" s="214">
        <v>0</v>
      </c>
      <c r="T41" s="215">
        <v>0.2</v>
      </c>
      <c r="U41" s="34"/>
      <c r="V41" s="34"/>
    </row>
    <row r="42" spans="1:22" x14ac:dyDescent="0.2">
      <c r="A42" s="81">
        <v>37</v>
      </c>
      <c r="B42" s="84" t="str">
        <f t="shared" si="0"/>
        <v>China</v>
      </c>
      <c r="C42" s="84" t="str">
        <f t="shared" si="1"/>
        <v>CHN</v>
      </c>
      <c r="D42" s="214">
        <f t="shared" si="2"/>
        <v>0.2</v>
      </c>
      <c r="E42" s="81" t="s">
        <v>68</v>
      </c>
      <c r="F42" s="84" t="s">
        <v>67</v>
      </c>
      <c r="G42" s="216">
        <v>0</v>
      </c>
      <c r="H42" s="214">
        <v>0.4</v>
      </c>
      <c r="I42" s="214">
        <v>0</v>
      </c>
      <c r="J42" s="214">
        <v>0.5</v>
      </c>
      <c r="K42" s="214">
        <v>0</v>
      </c>
      <c r="L42" s="214">
        <v>1</v>
      </c>
      <c r="M42" s="214">
        <v>0</v>
      </c>
      <c r="N42" s="214">
        <v>0</v>
      </c>
      <c r="O42" s="214">
        <v>0</v>
      </c>
      <c r="P42" s="214">
        <v>0.5</v>
      </c>
      <c r="Q42" s="214">
        <v>0</v>
      </c>
      <c r="R42" s="214">
        <v>0.2</v>
      </c>
      <c r="S42" s="214">
        <v>0</v>
      </c>
      <c r="T42" s="215">
        <v>0.2</v>
      </c>
      <c r="U42" s="34"/>
      <c r="V42" s="34"/>
    </row>
    <row r="43" spans="1:22" x14ac:dyDescent="0.2">
      <c r="A43" s="81">
        <v>38</v>
      </c>
      <c r="B43" s="84" t="str">
        <f t="shared" si="0"/>
        <v>CÃ´te dâ€™Ivoire</v>
      </c>
      <c r="C43" s="84" t="str">
        <f t="shared" si="1"/>
        <v>CIV</v>
      </c>
      <c r="D43" s="214">
        <f t="shared" si="2"/>
        <v>0.23749999999999999</v>
      </c>
      <c r="E43" s="81" t="s">
        <v>69</v>
      </c>
      <c r="F43" s="84" t="s">
        <v>530</v>
      </c>
      <c r="G43" s="216">
        <v>0</v>
      </c>
      <c r="H43" s="214">
        <v>0.47499999999999998</v>
      </c>
      <c r="I43" s="214">
        <v>0</v>
      </c>
      <c r="J43" s="214">
        <v>0.5</v>
      </c>
      <c r="K43" s="214">
        <v>0</v>
      </c>
      <c r="L43" s="214">
        <v>1</v>
      </c>
      <c r="M43" s="214">
        <v>0</v>
      </c>
      <c r="N43" s="214">
        <v>0</v>
      </c>
      <c r="O43" s="214">
        <v>0</v>
      </c>
      <c r="P43" s="214">
        <v>0.75</v>
      </c>
      <c r="Q43" s="214">
        <v>0</v>
      </c>
      <c r="R43" s="214">
        <v>0.4</v>
      </c>
      <c r="S43" s="214">
        <v>0</v>
      </c>
      <c r="T43" s="215">
        <v>0.2</v>
      </c>
      <c r="U43" s="34"/>
      <c r="V43" s="34"/>
    </row>
    <row r="44" spans="1:22" x14ac:dyDescent="0.2">
      <c r="A44" s="81">
        <v>39</v>
      </c>
      <c r="B44" s="84" t="str">
        <f t="shared" si="0"/>
        <v>Cameroon</v>
      </c>
      <c r="C44" s="84" t="str">
        <f t="shared" si="1"/>
        <v>CMR</v>
      </c>
      <c r="D44" s="214">
        <f t="shared" si="2"/>
        <v>0.140277777777778</v>
      </c>
      <c r="E44" s="81" t="s">
        <v>71</v>
      </c>
      <c r="F44" s="84" t="s">
        <v>70</v>
      </c>
      <c r="G44" s="216">
        <v>0</v>
      </c>
      <c r="H44" s="214">
        <v>0.280555555555556</v>
      </c>
      <c r="I44" s="214">
        <v>0</v>
      </c>
      <c r="J44" s="214">
        <v>0</v>
      </c>
      <c r="K44" s="214">
        <v>0</v>
      </c>
      <c r="L44" s="214">
        <v>0.33333333333333298</v>
      </c>
      <c r="M44" s="214">
        <v>0</v>
      </c>
      <c r="N44" s="214">
        <v>0</v>
      </c>
      <c r="O44" s="214">
        <v>0</v>
      </c>
      <c r="P44" s="214">
        <v>0.75</v>
      </c>
      <c r="Q44" s="214">
        <v>0</v>
      </c>
      <c r="R44" s="214">
        <v>0.4</v>
      </c>
      <c r="S44" s="214">
        <v>0</v>
      </c>
      <c r="T44" s="215">
        <v>0.2</v>
      </c>
      <c r="U44" s="34"/>
      <c r="V44" s="34"/>
    </row>
    <row r="45" spans="1:22" x14ac:dyDescent="0.2">
      <c r="A45" s="81">
        <v>40</v>
      </c>
      <c r="B45" s="84" t="str">
        <f t="shared" si="0"/>
        <v>Congo, Dem. Rep.</v>
      </c>
      <c r="C45" s="84" t="str">
        <f t="shared" si="1"/>
        <v>COD</v>
      </c>
      <c r="D45" s="214">
        <f t="shared" si="2"/>
        <v>0.20694444444444465</v>
      </c>
      <c r="E45" s="81" t="s">
        <v>72</v>
      </c>
      <c r="F45" s="84" t="s">
        <v>729</v>
      </c>
      <c r="G45" s="216">
        <v>8.3333333333333301E-2</v>
      </c>
      <c r="H45" s="214">
        <v>0.33055555555555599</v>
      </c>
      <c r="I45" s="214">
        <v>0</v>
      </c>
      <c r="J45" s="214">
        <v>0</v>
      </c>
      <c r="K45" s="214">
        <v>0</v>
      </c>
      <c r="L45" s="214">
        <v>0.33333333333333298</v>
      </c>
      <c r="M45" s="214">
        <v>0.5</v>
      </c>
      <c r="N45" s="214">
        <v>0.5</v>
      </c>
      <c r="O45" s="214">
        <v>0</v>
      </c>
      <c r="P45" s="214">
        <v>0.75</v>
      </c>
      <c r="Q45" s="214">
        <v>0</v>
      </c>
      <c r="R45" s="214">
        <v>0.2</v>
      </c>
      <c r="S45" s="214">
        <v>0</v>
      </c>
      <c r="T45" s="215">
        <v>0.2</v>
      </c>
      <c r="U45" s="34"/>
      <c r="V45" s="34"/>
    </row>
    <row r="46" spans="1:22" x14ac:dyDescent="0.2">
      <c r="A46" s="81">
        <v>41</v>
      </c>
      <c r="B46" s="84" t="str">
        <f t="shared" si="0"/>
        <v>Congo, Rep.</v>
      </c>
      <c r="C46" s="84" t="str">
        <f t="shared" si="1"/>
        <v>COG</v>
      </c>
      <c r="D46" s="214">
        <f t="shared" si="2"/>
        <v>0.26805555555555566</v>
      </c>
      <c r="E46" s="81" t="s">
        <v>73</v>
      </c>
      <c r="F46" s="84" t="s">
        <v>730</v>
      </c>
      <c r="G46" s="216">
        <v>8.3333333333333301E-2</v>
      </c>
      <c r="H46" s="214">
        <v>0.452777777777778</v>
      </c>
      <c r="I46" s="214">
        <v>0</v>
      </c>
      <c r="J46" s="214">
        <v>0.5</v>
      </c>
      <c r="K46" s="214">
        <v>0.5</v>
      </c>
      <c r="L46" s="214">
        <v>0.66666666666666696</v>
      </c>
      <c r="M46" s="214">
        <v>0</v>
      </c>
      <c r="N46" s="214">
        <v>0</v>
      </c>
      <c r="O46" s="214">
        <v>0</v>
      </c>
      <c r="P46" s="214">
        <v>0.75</v>
      </c>
      <c r="Q46" s="214">
        <v>0</v>
      </c>
      <c r="R46" s="214">
        <v>0.4</v>
      </c>
      <c r="S46" s="214">
        <v>0</v>
      </c>
      <c r="T46" s="215">
        <v>0.4</v>
      </c>
      <c r="U46" s="34"/>
      <c r="V46" s="34"/>
    </row>
    <row r="47" spans="1:22" x14ac:dyDescent="0.2">
      <c r="A47" s="81">
        <v>42</v>
      </c>
      <c r="B47" s="84" t="str">
        <f t="shared" si="0"/>
        <v>Colombia</v>
      </c>
      <c r="C47" s="84" t="str">
        <f t="shared" si="1"/>
        <v>COL</v>
      </c>
      <c r="D47" s="214">
        <f t="shared" si="2"/>
        <v>0.2</v>
      </c>
      <c r="E47" s="81" t="s">
        <v>75</v>
      </c>
      <c r="F47" s="84" t="s">
        <v>74</v>
      </c>
      <c r="G47" s="216">
        <v>0</v>
      </c>
      <c r="H47" s="214">
        <v>0.4</v>
      </c>
      <c r="I47" s="214">
        <v>0</v>
      </c>
      <c r="J47" s="214">
        <v>0.5</v>
      </c>
      <c r="K47" s="214">
        <v>0</v>
      </c>
      <c r="L47" s="214">
        <v>1</v>
      </c>
      <c r="M47" s="214">
        <v>0</v>
      </c>
      <c r="N47" s="214">
        <v>0</v>
      </c>
      <c r="O47" s="214">
        <v>0</v>
      </c>
      <c r="P47" s="214">
        <v>0.5</v>
      </c>
      <c r="Q47" s="214">
        <v>0</v>
      </c>
      <c r="R47" s="214">
        <v>0.2</v>
      </c>
      <c r="S47" s="214">
        <v>0</v>
      </c>
      <c r="T47" s="215">
        <v>0.2</v>
      </c>
      <c r="U47" s="34"/>
      <c r="V47" s="34"/>
    </row>
    <row r="48" spans="1:22" x14ac:dyDescent="0.2">
      <c r="A48" s="81">
        <v>43</v>
      </c>
      <c r="B48" s="84" t="str">
        <f t="shared" si="0"/>
        <v>Comoros</v>
      </c>
      <c r="C48" s="84" t="str">
        <f t="shared" si="1"/>
        <v>COM</v>
      </c>
      <c r="D48" s="214">
        <f t="shared" si="2"/>
        <v>0.47916666666666652</v>
      </c>
      <c r="E48" s="81" t="s">
        <v>77</v>
      </c>
      <c r="F48" s="84" t="s">
        <v>76</v>
      </c>
      <c r="G48" s="216">
        <v>0.25</v>
      </c>
      <c r="H48" s="214">
        <v>0.70833333333333304</v>
      </c>
      <c r="I48" s="214">
        <v>0</v>
      </c>
      <c r="J48" s="214">
        <v>0.5</v>
      </c>
      <c r="K48" s="214">
        <v>0.5</v>
      </c>
      <c r="L48" s="214">
        <v>1</v>
      </c>
      <c r="M48" s="214">
        <v>1</v>
      </c>
      <c r="N48" s="214">
        <v>1</v>
      </c>
      <c r="O48" s="214">
        <v>0</v>
      </c>
      <c r="P48" s="214">
        <v>0.75</v>
      </c>
      <c r="Q48" s="214">
        <v>0</v>
      </c>
      <c r="R48" s="214">
        <v>0.4</v>
      </c>
      <c r="S48" s="214">
        <v>0</v>
      </c>
      <c r="T48" s="215">
        <v>0.6</v>
      </c>
      <c r="U48" s="34"/>
      <c r="V48" s="34"/>
    </row>
    <row r="49" spans="1:22" x14ac:dyDescent="0.2">
      <c r="A49" s="81">
        <v>44</v>
      </c>
      <c r="B49" s="84" t="str">
        <f t="shared" si="0"/>
        <v>Cabo Verde</v>
      </c>
      <c r="C49" s="84" t="str">
        <f t="shared" si="1"/>
        <v>CPV</v>
      </c>
      <c r="D49" s="214">
        <f t="shared" si="2"/>
        <v>0.39583333333333348</v>
      </c>
      <c r="E49" s="81" t="s">
        <v>79</v>
      </c>
      <c r="F49" s="84" t="s">
        <v>78</v>
      </c>
      <c r="G49" s="216">
        <v>0.16666666666666699</v>
      </c>
      <c r="H49" s="214">
        <v>0.625</v>
      </c>
      <c r="I49" s="214">
        <v>0</v>
      </c>
      <c r="J49" s="214">
        <v>0.5</v>
      </c>
      <c r="K49" s="214">
        <v>0.5</v>
      </c>
      <c r="L49" s="214">
        <v>1</v>
      </c>
      <c r="M49" s="214">
        <v>0.5</v>
      </c>
      <c r="N49" s="214">
        <v>0.5</v>
      </c>
      <c r="O49" s="214">
        <v>0</v>
      </c>
      <c r="P49" s="214">
        <v>0.75</v>
      </c>
      <c r="Q49" s="214">
        <v>0</v>
      </c>
      <c r="R49" s="214">
        <v>0.4</v>
      </c>
      <c r="S49" s="214">
        <v>0</v>
      </c>
      <c r="T49" s="215">
        <v>0.6</v>
      </c>
      <c r="U49" s="34"/>
      <c r="V49" s="34"/>
    </row>
    <row r="50" spans="1:22" x14ac:dyDescent="0.2">
      <c r="A50" s="81">
        <v>45</v>
      </c>
      <c r="B50" s="84" t="str">
        <f t="shared" si="0"/>
        <v>Costa Rica</v>
      </c>
      <c r="C50" s="84" t="str">
        <f t="shared" si="1"/>
        <v>CRI</v>
      </c>
      <c r="D50" s="214">
        <f t="shared" si="2"/>
        <v>0.29166666666666663</v>
      </c>
      <c r="E50" s="81" t="s">
        <v>81</v>
      </c>
      <c r="F50" s="84" t="s">
        <v>80</v>
      </c>
      <c r="G50" s="216">
        <v>8.3333333333333301E-2</v>
      </c>
      <c r="H50" s="214">
        <v>0.5</v>
      </c>
      <c r="I50" s="214">
        <v>0</v>
      </c>
      <c r="J50" s="214">
        <v>0</v>
      </c>
      <c r="K50" s="214">
        <v>0</v>
      </c>
      <c r="L50" s="214">
        <v>1</v>
      </c>
      <c r="M50" s="214">
        <v>0.5</v>
      </c>
      <c r="N50" s="214">
        <v>0.5</v>
      </c>
      <c r="O50" s="214">
        <v>0</v>
      </c>
      <c r="P50" s="214">
        <v>0.5</v>
      </c>
      <c r="Q50" s="214">
        <v>0</v>
      </c>
      <c r="R50" s="214">
        <v>0.4</v>
      </c>
      <c r="S50" s="214">
        <v>0</v>
      </c>
      <c r="T50" s="215">
        <v>0.6</v>
      </c>
      <c r="U50" s="34"/>
      <c r="V50" s="34"/>
    </row>
    <row r="51" spans="1:22" x14ac:dyDescent="0.2">
      <c r="A51" s="81">
        <v>46</v>
      </c>
      <c r="B51" s="84" t="str">
        <f t="shared" si="0"/>
        <v>Cuba</v>
      </c>
      <c r="C51" s="84" t="str">
        <f t="shared" si="1"/>
        <v>CUB</v>
      </c>
      <c r="D51" s="214">
        <f t="shared" si="2"/>
        <v>0.39999999999999997</v>
      </c>
      <c r="E51" s="81" t="s">
        <v>83</v>
      </c>
      <c r="F51" s="84" t="s">
        <v>82</v>
      </c>
      <c r="G51" s="216">
        <v>0.16666666666666699</v>
      </c>
      <c r="H51" s="214">
        <v>0.63333333333333297</v>
      </c>
      <c r="I51" s="214">
        <v>0</v>
      </c>
      <c r="J51" s="214">
        <v>0.5</v>
      </c>
      <c r="K51" s="214">
        <v>0.5</v>
      </c>
      <c r="L51" s="214">
        <v>1</v>
      </c>
      <c r="M51" s="214">
        <v>0.5</v>
      </c>
      <c r="N51" s="214">
        <v>0.5</v>
      </c>
      <c r="O51" s="214">
        <v>0</v>
      </c>
      <c r="P51" s="214">
        <v>1</v>
      </c>
      <c r="Q51" s="214">
        <v>0</v>
      </c>
      <c r="R51" s="214">
        <v>0.4</v>
      </c>
      <c r="S51" s="214">
        <v>0</v>
      </c>
      <c r="T51" s="215">
        <v>0.4</v>
      </c>
      <c r="U51" s="34"/>
      <c r="V51" s="34"/>
    </row>
    <row r="52" spans="1:22" x14ac:dyDescent="0.2">
      <c r="A52" s="81">
        <v>47</v>
      </c>
      <c r="B52" s="84" t="str">
        <f t="shared" si="0"/>
        <v>CuraÃ§ao</v>
      </c>
      <c r="C52" s="84" t="str">
        <f t="shared" si="1"/>
        <v>CUW</v>
      </c>
      <c r="D52" s="214">
        <f t="shared" si="2"/>
        <v>0.88333333333333353</v>
      </c>
      <c r="E52" s="81" t="s">
        <v>699</v>
      </c>
      <c r="F52" s="84" t="s">
        <v>803</v>
      </c>
      <c r="G52" s="216">
        <v>0.91666666666666696</v>
      </c>
      <c r="H52" s="214">
        <v>0.85</v>
      </c>
      <c r="I52" s="214">
        <v>1</v>
      </c>
      <c r="J52" s="214">
        <v>0.5</v>
      </c>
      <c r="K52" s="214">
        <v>1</v>
      </c>
      <c r="L52" s="214">
        <v>1</v>
      </c>
      <c r="M52" s="214">
        <v>1</v>
      </c>
      <c r="N52" s="214">
        <v>1</v>
      </c>
      <c r="O52" s="214">
        <v>1</v>
      </c>
      <c r="P52" s="214">
        <v>1</v>
      </c>
      <c r="Q52" s="214">
        <v>1</v>
      </c>
      <c r="R52" s="214">
        <v>0.8</v>
      </c>
      <c r="S52" s="214">
        <v>0.5</v>
      </c>
      <c r="T52" s="215">
        <v>0.8</v>
      </c>
      <c r="U52" s="34"/>
      <c r="V52" s="34"/>
    </row>
    <row r="53" spans="1:22" x14ac:dyDescent="0.2">
      <c r="A53" s="81">
        <v>48</v>
      </c>
      <c r="B53" s="84" t="str">
        <f t="shared" si="0"/>
        <v>Cayman Islands</v>
      </c>
      <c r="C53" s="84" t="str">
        <f t="shared" si="1"/>
        <v>CYM</v>
      </c>
      <c r="D53" s="214">
        <f t="shared" si="2"/>
        <v>0.78333333333333299</v>
      </c>
      <c r="E53" s="81" t="s">
        <v>700</v>
      </c>
      <c r="F53" s="84" t="s">
        <v>731</v>
      </c>
      <c r="G53" s="216">
        <v>0.83333333333333304</v>
      </c>
      <c r="H53" s="214">
        <v>0.73333333333333295</v>
      </c>
      <c r="I53" s="214">
        <v>1</v>
      </c>
      <c r="J53" s="214">
        <v>0.5</v>
      </c>
      <c r="K53" s="214">
        <v>1</v>
      </c>
      <c r="L53" s="214">
        <v>1</v>
      </c>
      <c r="M53" s="214">
        <v>0.5</v>
      </c>
      <c r="N53" s="214">
        <v>0.5</v>
      </c>
      <c r="O53" s="214">
        <v>1</v>
      </c>
      <c r="P53" s="214">
        <v>1</v>
      </c>
      <c r="Q53" s="214">
        <v>1</v>
      </c>
      <c r="R53" s="214">
        <v>0.6</v>
      </c>
      <c r="S53" s="214">
        <v>0.5</v>
      </c>
      <c r="T53" s="215">
        <v>0.8</v>
      </c>
      <c r="U53" s="34"/>
      <c r="V53" s="34"/>
    </row>
    <row r="54" spans="1:22" x14ac:dyDescent="0.2">
      <c r="A54" s="81">
        <v>49</v>
      </c>
      <c r="B54" s="84" t="str">
        <f t="shared" si="0"/>
        <v>Cyprus</v>
      </c>
      <c r="C54" s="84" t="str">
        <f t="shared" si="1"/>
        <v>CYP</v>
      </c>
      <c r="D54" s="214">
        <f t="shared" si="2"/>
        <v>0.39999999999999997</v>
      </c>
      <c r="E54" s="81" t="s">
        <v>85</v>
      </c>
      <c r="F54" s="84" t="s">
        <v>84</v>
      </c>
      <c r="G54" s="216">
        <v>0.16666666666666699</v>
      </c>
      <c r="H54" s="214">
        <v>0.63333333333333297</v>
      </c>
      <c r="I54" s="214">
        <v>0</v>
      </c>
      <c r="J54" s="214">
        <v>0.5</v>
      </c>
      <c r="K54" s="214">
        <v>0.5</v>
      </c>
      <c r="L54" s="214">
        <v>1</v>
      </c>
      <c r="M54" s="214">
        <v>0.5</v>
      </c>
      <c r="N54" s="214">
        <v>0.5</v>
      </c>
      <c r="O54" s="214">
        <v>0</v>
      </c>
      <c r="P54" s="214">
        <v>1</v>
      </c>
      <c r="Q54" s="214">
        <v>0</v>
      </c>
      <c r="R54" s="214">
        <v>0.4</v>
      </c>
      <c r="S54" s="214">
        <v>0</v>
      </c>
      <c r="T54" s="215">
        <v>0.4</v>
      </c>
      <c r="U54" s="34"/>
      <c r="V54" s="34"/>
    </row>
    <row r="55" spans="1:22" x14ac:dyDescent="0.2">
      <c r="A55" s="81">
        <v>50</v>
      </c>
      <c r="B55" s="84" t="str">
        <f t="shared" si="0"/>
        <v>Czech Republic</v>
      </c>
      <c r="C55" s="84" t="str">
        <f t="shared" si="1"/>
        <v>CZE</v>
      </c>
      <c r="D55" s="214">
        <f t="shared" si="2"/>
        <v>0.37500000000000011</v>
      </c>
      <c r="E55" s="81" t="s">
        <v>87</v>
      </c>
      <c r="F55" s="84" t="s">
        <v>86</v>
      </c>
      <c r="G55" s="216">
        <v>8.3333333333333301E-2</v>
      </c>
      <c r="H55" s="214">
        <v>0.66666666666666696</v>
      </c>
      <c r="I55" s="214">
        <v>0</v>
      </c>
      <c r="J55" s="214">
        <v>0.5</v>
      </c>
      <c r="K55" s="214">
        <v>0</v>
      </c>
      <c r="L55" s="214">
        <v>1</v>
      </c>
      <c r="M55" s="214">
        <v>0.5</v>
      </c>
      <c r="N55" s="214">
        <v>0.5</v>
      </c>
      <c r="O55" s="214">
        <v>0</v>
      </c>
      <c r="P55" s="214">
        <v>1</v>
      </c>
      <c r="Q55" s="214">
        <v>0</v>
      </c>
      <c r="R55" s="214">
        <v>0.4</v>
      </c>
      <c r="S55" s="214">
        <v>0</v>
      </c>
      <c r="T55" s="215">
        <v>0.6</v>
      </c>
      <c r="U55" s="34"/>
      <c r="V55" s="34"/>
    </row>
    <row r="56" spans="1:22" x14ac:dyDescent="0.2">
      <c r="A56" s="81">
        <v>51</v>
      </c>
      <c r="B56" s="84" t="str">
        <f t="shared" si="0"/>
        <v>Germany</v>
      </c>
      <c r="C56" s="84" t="str">
        <f t="shared" si="1"/>
        <v>DEU</v>
      </c>
      <c r="D56" s="214">
        <f t="shared" si="2"/>
        <v>0.34166666666666662</v>
      </c>
      <c r="E56" s="81" t="s">
        <v>89</v>
      </c>
      <c r="F56" s="84" t="s">
        <v>88</v>
      </c>
      <c r="G56" s="216">
        <v>8.3333333333333301E-2</v>
      </c>
      <c r="H56" s="214">
        <v>0.6</v>
      </c>
      <c r="I56" s="214">
        <v>0</v>
      </c>
      <c r="J56" s="214">
        <v>0.5</v>
      </c>
      <c r="K56" s="214">
        <v>0</v>
      </c>
      <c r="L56" s="214">
        <v>1</v>
      </c>
      <c r="M56" s="214">
        <v>0.5</v>
      </c>
      <c r="N56" s="214">
        <v>0.5</v>
      </c>
      <c r="O56" s="214">
        <v>0</v>
      </c>
      <c r="P56" s="214">
        <v>1</v>
      </c>
      <c r="Q56" s="214">
        <v>0</v>
      </c>
      <c r="R56" s="214">
        <v>0.2</v>
      </c>
      <c r="S56" s="214">
        <v>0</v>
      </c>
      <c r="T56" s="215">
        <v>0.4</v>
      </c>
      <c r="U56" s="34"/>
      <c r="V56" s="34"/>
    </row>
    <row r="57" spans="1:22" x14ac:dyDescent="0.2">
      <c r="A57" s="81">
        <v>52</v>
      </c>
      <c r="B57" s="84" t="str">
        <f t="shared" si="0"/>
        <v>Djibouti</v>
      </c>
      <c r="C57" s="84" t="str">
        <f t="shared" si="1"/>
        <v>DJI</v>
      </c>
      <c r="D57" s="214">
        <f t="shared" si="2"/>
        <v>0.30972222222222251</v>
      </c>
      <c r="E57" s="81" t="s">
        <v>91</v>
      </c>
      <c r="F57" s="84" t="s">
        <v>90</v>
      </c>
      <c r="G57" s="216">
        <v>0.16666666666666699</v>
      </c>
      <c r="H57" s="214">
        <v>0.452777777777778</v>
      </c>
      <c r="I57" s="214">
        <v>0</v>
      </c>
      <c r="J57" s="214">
        <v>0</v>
      </c>
      <c r="K57" s="214">
        <v>0.5</v>
      </c>
      <c r="L57" s="214">
        <v>0.66666666666666696</v>
      </c>
      <c r="M57" s="214">
        <v>0.5</v>
      </c>
      <c r="N57" s="214">
        <v>0.5</v>
      </c>
      <c r="O57" s="214">
        <v>0</v>
      </c>
      <c r="P57" s="214">
        <v>0.75</v>
      </c>
      <c r="Q57" s="214">
        <v>0</v>
      </c>
      <c r="R57" s="214">
        <v>0.4</v>
      </c>
      <c r="S57" s="214">
        <v>0</v>
      </c>
      <c r="T57" s="215">
        <v>0.4</v>
      </c>
      <c r="U57" s="34"/>
      <c r="V57" s="34"/>
    </row>
    <row r="58" spans="1:22" x14ac:dyDescent="0.2">
      <c r="A58" s="81">
        <v>53</v>
      </c>
      <c r="B58" s="84" t="str">
        <f t="shared" si="0"/>
        <v>Dominica</v>
      </c>
      <c r="C58" s="84" t="str">
        <f t="shared" si="1"/>
        <v>DMA</v>
      </c>
      <c r="D58" s="214">
        <f t="shared" si="2"/>
        <v>0.54166666666666652</v>
      </c>
      <c r="E58" s="81" t="s">
        <v>93</v>
      </c>
      <c r="F58" s="84" t="s">
        <v>92</v>
      </c>
      <c r="G58" s="216">
        <v>0.33333333333333298</v>
      </c>
      <c r="H58" s="214">
        <v>0.75</v>
      </c>
      <c r="I58" s="214">
        <v>0</v>
      </c>
      <c r="J58" s="214">
        <v>0.5</v>
      </c>
      <c r="K58" s="214">
        <v>0.5</v>
      </c>
      <c r="L58" s="214">
        <v>1</v>
      </c>
      <c r="M58" s="214">
        <v>1</v>
      </c>
      <c r="N58" s="214">
        <v>1</v>
      </c>
      <c r="O58" s="214">
        <v>0</v>
      </c>
      <c r="P58" s="214">
        <v>1</v>
      </c>
      <c r="Q58" s="214">
        <v>0</v>
      </c>
      <c r="R58" s="214">
        <v>0.2</v>
      </c>
      <c r="S58" s="214">
        <v>0.5</v>
      </c>
      <c r="T58" s="215">
        <v>0.8</v>
      </c>
      <c r="U58" s="34"/>
      <c r="V58" s="34"/>
    </row>
    <row r="59" spans="1:22" x14ac:dyDescent="0.2">
      <c r="A59" s="81">
        <v>54</v>
      </c>
      <c r="B59" s="84" t="str">
        <f t="shared" si="0"/>
        <v>Denmark</v>
      </c>
      <c r="C59" s="84" t="str">
        <f t="shared" si="1"/>
        <v>DNK</v>
      </c>
      <c r="D59" s="214">
        <f t="shared" si="2"/>
        <v>0.37500000000000011</v>
      </c>
      <c r="E59" s="81" t="s">
        <v>95</v>
      </c>
      <c r="F59" s="84" t="s">
        <v>94</v>
      </c>
      <c r="G59" s="216">
        <v>8.3333333333333301E-2</v>
      </c>
      <c r="H59" s="214">
        <v>0.66666666666666696</v>
      </c>
      <c r="I59" s="214">
        <v>0</v>
      </c>
      <c r="J59" s="214">
        <v>0.5</v>
      </c>
      <c r="K59" s="214">
        <v>0</v>
      </c>
      <c r="L59" s="214">
        <v>1</v>
      </c>
      <c r="M59" s="214">
        <v>0.5</v>
      </c>
      <c r="N59" s="214">
        <v>0.5</v>
      </c>
      <c r="O59" s="214">
        <v>0</v>
      </c>
      <c r="P59" s="214">
        <v>1</v>
      </c>
      <c r="Q59" s="214">
        <v>0</v>
      </c>
      <c r="R59" s="214">
        <v>0.4</v>
      </c>
      <c r="S59" s="214">
        <v>0</v>
      </c>
      <c r="T59" s="215">
        <v>0.6</v>
      </c>
      <c r="U59" s="34"/>
      <c r="V59" s="34"/>
    </row>
    <row r="60" spans="1:22" x14ac:dyDescent="0.2">
      <c r="A60" s="81">
        <v>55</v>
      </c>
      <c r="B60" s="84" t="str">
        <f t="shared" si="0"/>
        <v>Dominican Republic</v>
      </c>
      <c r="C60" s="84" t="str">
        <f t="shared" si="1"/>
        <v>DOM</v>
      </c>
      <c r="D60" s="214">
        <f t="shared" si="2"/>
        <v>0.27916666666666662</v>
      </c>
      <c r="E60" s="81" t="s">
        <v>97</v>
      </c>
      <c r="F60" s="84" t="s">
        <v>96</v>
      </c>
      <c r="G60" s="216">
        <v>8.3333333333333301E-2</v>
      </c>
      <c r="H60" s="214">
        <v>0.47499999999999998</v>
      </c>
      <c r="I60" s="214">
        <v>0</v>
      </c>
      <c r="J60" s="214">
        <v>0</v>
      </c>
      <c r="K60" s="214">
        <v>0</v>
      </c>
      <c r="L60" s="214">
        <v>1</v>
      </c>
      <c r="M60" s="214">
        <v>0.5</v>
      </c>
      <c r="N60" s="214">
        <v>0.5</v>
      </c>
      <c r="O60" s="214">
        <v>0</v>
      </c>
      <c r="P60" s="214">
        <v>0.75</v>
      </c>
      <c r="Q60" s="214">
        <v>0</v>
      </c>
      <c r="R60" s="214">
        <v>0.4</v>
      </c>
      <c r="S60" s="214">
        <v>0</v>
      </c>
      <c r="T60" s="215">
        <v>0.2</v>
      </c>
      <c r="U60" s="34"/>
      <c r="V60" s="34"/>
    </row>
    <row r="61" spans="1:22" x14ac:dyDescent="0.2">
      <c r="A61" s="81">
        <v>56</v>
      </c>
      <c r="B61" s="84" t="str">
        <f t="shared" si="0"/>
        <v>Algeria</v>
      </c>
      <c r="C61" s="84" t="str">
        <f t="shared" si="1"/>
        <v>DZA</v>
      </c>
      <c r="D61" s="214">
        <f t="shared" si="2"/>
        <v>0.32500000000000012</v>
      </c>
      <c r="E61" s="81" t="s">
        <v>99</v>
      </c>
      <c r="F61" s="84" t="s">
        <v>98</v>
      </c>
      <c r="G61" s="216">
        <v>8.3333333333333301E-2</v>
      </c>
      <c r="H61" s="214">
        <v>0.56666666666666698</v>
      </c>
      <c r="I61" s="214">
        <v>0</v>
      </c>
      <c r="J61" s="214">
        <v>0.5</v>
      </c>
      <c r="K61" s="214">
        <v>0</v>
      </c>
      <c r="L61" s="214">
        <v>1</v>
      </c>
      <c r="M61" s="214">
        <v>0.5</v>
      </c>
      <c r="N61" s="214">
        <v>0.5</v>
      </c>
      <c r="O61" s="214">
        <v>0</v>
      </c>
      <c r="P61" s="214">
        <v>1</v>
      </c>
      <c r="Q61" s="214">
        <v>0</v>
      </c>
      <c r="R61" s="214">
        <v>0.2</v>
      </c>
      <c r="S61" s="214">
        <v>0</v>
      </c>
      <c r="T61" s="215">
        <v>0.2</v>
      </c>
      <c r="U61" s="34"/>
      <c r="V61" s="34"/>
    </row>
    <row r="62" spans="1:22" x14ac:dyDescent="0.2">
      <c r="A62" s="81">
        <v>57</v>
      </c>
      <c r="B62" s="84" t="str">
        <f t="shared" si="0"/>
        <v>Ecuador</v>
      </c>
      <c r="C62" s="84" t="str">
        <f t="shared" si="1"/>
        <v>ECU</v>
      </c>
      <c r="D62" s="214">
        <f t="shared" si="2"/>
        <v>0.28333333333333316</v>
      </c>
      <c r="E62" s="81" t="s">
        <v>101</v>
      </c>
      <c r="F62" s="84" t="s">
        <v>100</v>
      </c>
      <c r="G62" s="216">
        <v>8.3333333333333301E-2</v>
      </c>
      <c r="H62" s="214">
        <v>0.483333333333333</v>
      </c>
      <c r="I62" s="214">
        <v>0</v>
      </c>
      <c r="J62" s="214">
        <v>0.5</v>
      </c>
      <c r="K62" s="214">
        <v>0</v>
      </c>
      <c r="L62" s="214">
        <v>1</v>
      </c>
      <c r="M62" s="214">
        <v>0.5</v>
      </c>
      <c r="N62" s="214">
        <v>0.5</v>
      </c>
      <c r="O62" s="214">
        <v>0</v>
      </c>
      <c r="P62" s="214">
        <v>0.5</v>
      </c>
      <c r="Q62" s="214">
        <v>0</v>
      </c>
      <c r="R62" s="214">
        <v>0.2</v>
      </c>
      <c r="S62" s="214">
        <v>0</v>
      </c>
      <c r="T62" s="215">
        <v>0.2</v>
      </c>
      <c r="U62" s="34"/>
      <c r="V62" s="34"/>
    </row>
    <row r="63" spans="1:22" x14ac:dyDescent="0.2">
      <c r="A63" s="81">
        <v>58</v>
      </c>
      <c r="B63" s="84" t="str">
        <f t="shared" si="0"/>
        <v>Egypt, Arab Rep.</v>
      </c>
      <c r="C63" s="84" t="str">
        <f t="shared" si="1"/>
        <v>EGY</v>
      </c>
      <c r="D63" s="214">
        <f t="shared" si="2"/>
        <v>0.25</v>
      </c>
      <c r="E63" s="81" t="s">
        <v>102</v>
      </c>
      <c r="F63" s="84" t="s">
        <v>732</v>
      </c>
      <c r="G63" s="216">
        <v>0</v>
      </c>
      <c r="H63" s="214">
        <v>0.5</v>
      </c>
      <c r="I63" s="214">
        <v>0</v>
      </c>
      <c r="J63" s="214">
        <v>0.5</v>
      </c>
      <c r="K63" s="214">
        <v>0</v>
      </c>
      <c r="L63" s="214">
        <v>1</v>
      </c>
      <c r="M63" s="214">
        <v>0</v>
      </c>
      <c r="N63" s="214">
        <v>0</v>
      </c>
      <c r="O63" s="214">
        <v>0</v>
      </c>
      <c r="P63" s="214">
        <v>0.5</v>
      </c>
      <c r="Q63" s="214">
        <v>0</v>
      </c>
      <c r="R63" s="214">
        <v>0.4</v>
      </c>
      <c r="S63" s="214">
        <v>0</v>
      </c>
      <c r="T63" s="215">
        <v>0.6</v>
      </c>
      <c r="U63" s="34"/>
      <c r="V63" s="34"/>
    </row>
    <row r="64" spans="1:22" x14ac:dyDescent="0.2">
      <c r="A64" s="81">
        <v>59</v>
      </c>
      <c r="B64" s="84" t="str">
        <f t="shared" si="0"/>
        <v>Eritrea</v>
      </c>
      <c r="C64" s="84" t="str">
        <f t="shared" si="1"/>
        <v>ERI</v>
      </c>
      <c r="D64" s="214">
        <f t="shared" si="2"/>
        <v>0.39999999999999997</v>
      </c>
      <c r="E64" s="81" t="s">
        <v>104</v>
      </c>
      <c r="F64" s="84" t="s">
        <v>103</v>
      </c>
      <c r="G64" s="216">
        <v>0.16666666666666699</v>
      </c>
      <c r="H64" s="214">
        <v>0.63333333333333297</v>
      </c>
      <c r="I64" s="214">
        <v>0</v>
      </c>
      <c r="J64" s="214">
        <v>0.5</v>
      </c>
      <c r="K64" s="214">
        <v>0.5</v>
      </c>
      <c r="L64" s="214">
        <v>1</v>
      </c>
      <c r="M64" s="214">
        <v>0.5</v>
      </c>
      <c r="N64" s="214">
        <v>0.5</v>
      </c>
      <c r="O64" s="214">
        <v>0</v>
      </c>
      <c r="P64" s="214">
        <v>1</v>
      </c>
      <c r="Q64" s="214">
        <v>0</v>
      </c>
      <c r="R64" s="214">
        <v>0.4</v>
      </c>
      <c r="S64" s="214">
        <v>0</v>
      </c>
      <c r="T64" s="215">
        <v>0.4</v>
      </c>
      <c r="U64" s="34"/>
      <c r="V64" s="34"/>
    </row>
    <row r="65" spans="1:22" x14ac:dyDescent="0.2">
      <c r="A65" s="81">
        <v>60</v>
      </c>
      <c r="B65" s="84" t="str">
        <f t="shared" si="0"/>
        <v>Spain</v>
      </c>
      <c r="C65" s="84" t="str">
        <f t="shared" si="1"/>
        <v>ESP</v>
      </c>
      <c r="D65" s="214">
        <f t="shared" si="2"/>
        <v>0.37500000000000011</v>
      </c>
      <c r="E65" s="81" t="s">
        <v>106</v>
      </c>
      <c r="F65" s="84" t="s">
        <v>105</v>
      </c>
      <c r="G65" s="216">
        <v>8.3333333333333301E-2</v>
      </c>
      <c r="H65" s="214">
        <v>0.66666666666666696</v>
      </c>
      <c r="I65" s="214">
        <v>0</v>
      </c>
      <c r="J65" s="214">
        <v>0.5</v>
      </c>
      <c r="K65" s="214">
        <v>0</v>
      </c>
      <c r="L65" s="214">
        <v>1</v>
      </c>
      <c r="M65" s="214">
        <v>0.5</v>
      </c>
      <c r="N65" s="214">
        <v>0.5</v>
      </c>
      <c r="O65" s="214">
        <v>0</v>
      </c>
      <c r="P65" s="214">
        <v>1</v>
      </c>
      <c r="Q65" s="214">
        <v>0</v>
      </c>
      <c r="R65" s="214">
        <v>0.2</v>
      </c>
      <c r="S65" s="214">
        <v>0</v>
      </c>
      <c r="T65" s="215">
        <v>0.8</v>
      </c>
      <c r="U65" s="34"/>
      <c r="V65" s="34"/>
    </row>
    <row r="66" spans="1:22" x14ac:dyDescent="0.2">
      <c r="A66" s="81">
        <v>61</v>
      </c>
      <c r="B66" s="84" t="str">
        <f t="shared" si="0"/>
        <v>Estonia</v>
      </c>
      <c r="C66" s="84" t="str">
        <f t="shared" si="1"/>
        <v>EST</v>
      </c>
      <c r="D66" s="214">
        <f t="shared" si="2"/>
        <v>0.41666666666666696</v>
      </c>
      <c r="E66" s="81" t="s">
        <v>108</v>
      </c>
      <c r="F66" s="84" t="s">
        <v>107</v>
      </c>
      <c r="G66" s="216">
        <v>0.16666666666666699</v>
      </c>
      <c r="H66" s="214">
        <v>0.66666666666666696</v>
      </c>
      <c r="I66" s="214">
        <v>0</v>
      </c>
      <c r="J66" s="214">
        <v>0.5</v>
      </c>
      <c r="K66" s="214">
        <v>0.5</v>
      </c>
      <c r="L66" s="214">
        <v>1</v>
      </c>
      <c r="M66" s="214">
        <v>0.5</v>
      </c>
      <c r="N66" s="214">
        <v>0.5</v>
      </c>
      <c r="O66" s="214">
        <v>0</v>
      </c>
      <c r="P66" s="214">
        <v>1</v>
      </c>
      <c r="Q66" s="214">
        <v>0</v>
      </c>
      <c r="R66" s="214">
        <v>0.4</v>
      </c>
      <c r="S66" s="214">
        <v>0</v>
      </c>
      <c r="T66" s="215">
        <v>0.6</v>
      </c>
      <c r="U66" s="34"/>
      <c r="V66" s="34"/>
    </row>
    <row r="67" spans="1:22" x14ac:dyDescent="0.2">
      <c r="A67" s="81">
        <v>62</v>
      </c>
      <c r="B67" s="84" t="str">
        <f t="shared" si="0"/>
        <v>Ethiopia</v>
      </c>
      <c r="C67" s="84" t="str">
        <f t="shared" si="1"/>
        <v>ETH</v>
      </c>
      <c r="D67" s="214">
        <f t="shared" si="2"/>
        <v>0.140277777777778</v>
      </c>
      <c r="E67" s="81" t="s">
        <v>110</v>
      </c>
      <c r="F67" s="84" t="s">
        <v>109</v>
      </c>
      <c r="G67" s="216">
        <v>0</v>
      </c>
      <c r="H67" s="214">
        <v>0.280555555555556</v>
      </c>
      <c r="I67" s="214">
        <v>0</v>
      </c>
      <c r="J67" s="214">
        <v>0</v>
      </c>
      <c r="K67" s="214">
        <v>0</v>
      </c>
      <c r="L67" s="214">
        <v>0.33333333333333298</v>
      </c>
      <c r="M67" s="214">
        <v>0</v>
      </c>
      <c r="N67" s="214">
        <v>0</v>
      </c>
      <c r="O67" s="214">
        <v>0</v>
      </c>
      <c r="P67" s="214">
        <v>0.75</v>
      </c>
      <c r="Q67" s="214">
        <v>0</v>
      </c>
      <c r="R67" s="214">
        <v>0.2</v>
      </c>
      <c r="S67" s="214">
        <v>0</v>
      </c>
      <c r="T67" s="215">
        <v>0.4</v>
      </c>
      <c r="U67" s="34"/>
      <c r="V67" s="34"/>
    </row>
    <row r="68" spans="1:22" x14ac:dyDescent="0.2">
      <c r="A68" s="81">
        <v>63</v>
      </c>
      <c r="B68" s="84" t="str">
        <f t="shared" si="0"/>
        <v>Finland</v>
      </c>
      <c r="C68" s="84" t="str">
        <f t="shared" si="1"/>
        <v>FIN</v>
      </c>
      <c r="D68" s="214">
        <f t="shared" si="2"/>
        <v>0.37500000000000011</v>
      </c>
      <c r="E68" s="81" t="s">
        <v>112</v>
      </c>
      <c r="F68" s="84" t="s">
        <v>111</v>
      </c>
      <c r="G68" s="216">
        <v>8.3333333333333301E-2</v>
      </c>
      <c r="H68" s="214">
        <v>0.66666666666666696</v>
      </c>
      <c r="I68" s="214">
        <v>0</v>
      </c>
      <c r="J68" s="214">
        <v>0.5</v>
      </c>
      <c r="K68" s="214">
        <v>0</v>
      </c>
      <c r="L68" s="214">
        <v>1</v>
      </c>
      <c r="M68" s="214">
        <v>0.5</v>
      </c>
      <c r="N68" s="214">
        <v>0.5</v>
      </c>
      <c r="O68" s="214">
        <v>0</v>
      </c>
      <c r="P68" s="214">
        <v>1</v>
      </c>
      <c r="Q68" s="214">
        <v>0</v>
      </c>
      <c r="R68" s="214">
        <v>0.4</v>
      </c>
      <c r="S68" s="214">
        <v>0</v>
      </c>
      <c r="T68" s="215">
        <v>0.6</v>
      </c>
      <c r="U68" s="34"/>
      <c r="V68" s="34"/>
    </row>
    <row r="69" spans="1:22" x14ac:dyDescent="0.2">
      <c r="A69" s="81">
        <v>64</v>
      </c>
      <c r="B69" s="84" t="str">
        <f t="shared" si="0"/>
        <v>Fiji</v>
      </c>
      <c r="C69" s="84" t="str">
        <f t="shared" si="1"/>
        <v>FJI</v>
      </c>
      <c r="D69" s="214">
        <f t="shared" si="2"/>
        <v>0.35416666666666696</v>
      </c>
      <c r="E69" s="81" t="s">
        <v>114</v>
      </c>
      <c r="F69" s="84" t="s">
        <v>113</v>
      </c>
      <c r="G69" s="216">
        <v>0.16666666666666699</v>
      </c>
      <c r="H69" s="214">
        <v>0.54166666666666696</v>
      </c>
      <c r="I69" s="214">
        <v>0</v>
      </c>
      <c r="J69" s="214">
        <v>0</v>
      </c>
      <c r="K69" s="214">
        <v>0.5</v>
      </c>
      <c r="L69" s="214">
        <v>1</v>
      </c>
      <c r="M69" s="214">
        <v>0.5</v>
      </c>
      <c r="N69" s="214">
        <v>0.5</v>
      </c>
      <c r="O69" s="214">
        <v>0</v>
      </c>
      <c r="P69" s="214">
        <v>0.75</v>
      </c>
      <c r="Q69" s="214">
        <v>0</v>
      </c>
      <c r="R69" s="214">
        <v>0.2</v>
      </c>
      <c r="S69" s="214">
        <v>0</v>
      </c>
      <c r="T69" s="215">
        <v>0.8</v>
      </c>
      <c r="U69" s="34"/>
      <c r="V69" s="34"/>
    </row>
    <row r="70" spans="1:22" x14ac:dyDescent="0.2">
      <c r="A70" s="81">
        <v>65</v>
      </c>
      <c r="B70" s="84" t="str">
        <f t="shared" si="0"/>
        <v>France</v>
      </c>
      <c r="C70" s="84" t="str">
        <f t="shared" si="1"/>
        <v>FRA</v>
      </c>
      <c r="D70" s="214">
        <f t="shared" si="2"/>
        <v>0.34166666666666662</v>
      </c>
      <c r="E70" s="81" t="s">
        <v>116</v>
      </c>
      <c r="F70" s="84" t="s">
        <v>115</v>
      </c>
      <c r="G70" s="216">
        <v>8.3333333333333301E-2</v>
      </c>
      <c r="H70" s="214">
        <v>0.6</v>
      </c>
      <c r="I70" s="214">
        <v>0</v>
      </c>
      <c r="J70" s="214">
        <v>0.5</v>
      </c>
      <c r="K70" s="214">
        <v>0</v>
      </c>
      <c r="L70" s="214">
        <v>1</v>
      </c>
      <c r="M70" s="214">
        <v>0.5</v>
      </c>
      <c r="N70" s="214">
        <v>0.5</v>
      </c>
      <c r="O70" s="214">
        <v>0</v>
      </c>
      <c r="P70" s="214">
        <v>1</v>
      </c>
      <c r="Q70" s="214">
        <v>0</v>
      </c>
      <c r="R70" s="214">
        <v>0.2</v>
      </c>
      <c r="S70" s="214">
        <v>0</v>
      </c>
      <c r="T70" s="215">
        <v>0.4</v>
      </c>
      <c r="U70" s="34"/>
      <c r="V70" s="34"/>
    </row>
    <row r="71" spans="1:22" x14ac:dyDescent="0.2">
      <c r="A71" s="81">
        <v>66</v>
      </c>
      <c r="B71" s="84" t="str">
        <f t="shared" ref="B71:B134" si="3">F71</f>
        <v>Faroe Islands</v>
      </c>
      <c r="C71" s="84" t="str">
        <f t="shared" ref="C71:C134" si="4">E71</f>
        <v>FRO</v>
      </c>
      <c r="D71" s="214">
        <f t="shared" ref="D71:D134" si="5">AVERAGE(G71:H71)</f>
        <v>0.86666666666666692</v>
      </c>
      <c r="E71" s="81" t="s">
        <v>701</v>
      </c>
      <c r="F71" s="84" t="s">
        <v>733</v>
      </c>
      <c r="G71" s="216">
        <v>0.91666666666666696</v>
      </c>
      <c r="H71" s="214">
        <v>0.81666666666666698</v>
      </c>
      <c r="I71" s="214">
        <v>1</v>
      </c>
      <c r="J71" s="214">
        <v>0.5</v>
      </c>
      <c r="K71" s="214">
        <v>1</v>
      </c>
      <c r="L71" s="214">
        <v>1</v>
      </c>
      <c r="M71" s="214">
        <v>1</v>
      </c>
      <c r="N71" s="214">
        <v>1</v>
      </c>
      <c r="O71" s="214">
        <v>1</v>
      </c>
      <c r="P71" s="214">
        <v>1</v>
      </c>
      <c r="Q71" s="214">
        <v>1</v>
      </c>
      <c r="R71" s="214">
        <v>0.6</v>
      </c>
      <c r="S71" s="214">
        <v>0.5</v>
      </c>
      <c r="T71" s="215">
        <v>0.8</v>
      </c>
      <c r="U71" s="34"/>
      <c r="V71" s="34"/>
    </row>
    <row r="72" spans="1:22" x14ac:dyDescent="0.2">
      <c r="A72" s="81">
        <v>67</v>
      </c>
      <c r="B72" s="84" t="str">
        <f t="shared" si="3"/>
        <v>Micronesia, Fed. Sts.</v>
      </c>
      <c r="C72" s="84" t="str">
        <f t="shared" si="4"/>
        <v>FSM</v>
      </c>
      <c r="D72" s="214">
        <f t="shared" si="5"/>
        <v>0.55833333333333302</v>
      </c>
      <c r="E72" s="81" t="s">
        <v>117</v>
      </c>
      <c r="F72" s="84" t="s">
        <v>734</v>
      </c>
      <c r="G72" s="216">
        <v>0.33333333333333298</v>
      </c>
      <c r="H72" s="214">
        <v>0.78333333333333299</v>
      </c>
      <c r="I72" s="214">
        <v>0</v>
      </c>
      <c r="J72" s="214">
        <v>0.5</v>
      </c>
      <c r="K72" s="214">
        <v>1</v>
      </c>
      <c r="L72" s="214">
        <v>1</v>
      </c>
      <c r="M72" s="214">
        <v>1</v>
      </c>
      <c r="N72" s="214">
        <v>1</v>
      </c>
      <c r="O72" s="214">
        <v>0</v>
      </c>
      <c r="P72" s="214">
        <v>1</v>
      </c>
      <c r="Q72" s="214">
        <v>0</v>
      </c>
      <c r="R72" s="214">
        <v>0.4</v>
      </c>
      <c r="S72" s="214">
        <v>0</v>
      </c>
      <c r="T72" s="215">
        <v>0.8</v>
      </c>
      <c r="U72" s="34"/>
      <c r="V72" s="34"/>
    </row>
    <row r="73" spans="1:22" x14ac:dyDescent="0.2">
      <c r="A73" s="81">
        <v>68</v>
      </c>
      <c r="B73" s="84" t="str">
        <f t="shared" si="3"/>
        <v>Gabon</v>
      </c>
      <c r="C73" s="84" t="str">
        <f t="shared" si="4"/>
        <v>GAB</v>
      </c>
      <c r="D73" s="214">
        <f t="shared" si="5"/>
        <v>0.33749999999999997</v>
      </c>
      <c r="E73" s="81" t="s">
        <v>119</v>
      </c>
      <c r="F73" s="84" t="s">
        <v>118</v>
      </c>
      <c r="G73" s="216">
        <v>0.16666666666666699</v>
      </c>
      <c r="H73" s="214">
        <v>0.50833333333333297</v>
      </c>
      <c r="I73" s="214">
        <v>0</v>
      </c>
      <c r="J73" s="214">
        <v>0</v>
      </c>
      <c r="K73" s="214">
        <v>0.5</v>
      </c>
      <c r="L73" s="214">
        <v>1</v>
      </c>
      <c r="M73" s="214">
        <v>0.5</v>
      </c>
      <c r="N73" s="214">
        <v>0.5</v>
      </c>
      <c r="O73" s="214">
        <v>0</v>
      </c>
      <c r="P73" s="214">
        <v>0.75</v>
      </c>
      <c r="Q73" s="214">
        <v>0</v>
      </c>
      <c r="R73" s="214">
        <v>0.4</v>
      </c>
      <c r="S73" s="214">
        <v>0</v>
      </c>
      <c r="T73" s="215">
        <v>0.4</v>
      </c>
      <c r="U73" s="34"/>
      <c r="V73" s="34"/>
    </row>
    <row r="74" spans="1:22" x14ac:dyDescent="0.2">
      <c r="A74" s="81">
        <v>69</v>
      </c>
      <c r="B74" s="84" t="str">
        <f t="shared" si="3"/>
        <v>United Kingdom</v>
      </c>
      <c r="C74" s="84" t="str">
        <f t="shared" si="4"/>
        <v>GBR</v>
      </c>
      <c r="D74" s="214">
        <f t="shared" si="5"/>
        <v>0.35833333333333311</v>
      </c>
      <c r="E74" s="81" t="s">
        <v>121</v>
      </c>
      <c r="F74" s="84" t="s">
        <v>120</v>
      </c>
      <c r="G74" s="216">
        <v>8.3333333333333301E-2</v>
      </c>
      <c r="H74" s="214">
        <v>0.63333333333333297</v>
      </c>
      <c r="I74" s="214">
        <v>0</v>
      </c>
      <c r="J74" s="214">
        <v>0.5</v>
      </c>
      <c r="K74" s="214">
        <v>0</v>
      </c>
      <c r="L74" s="214">
        <v>1</v>
      </c>
      <c r="M74" s="214">
        <v>0.5</v>
      </c>
      <c r="N74" s="214">
        <v>0.5</v>
      </c>
      <c r="O74" s="214">
        <v>0</v>
      </c>
      <c r="P74" s="214">
        <v>1</v>
      </c>
      <c r="Q74" s="214">
        <v>0</v>
      </c>
      <c r="R74" s="214">
        <v>0.4</v>
      </c>
      <c r="S74" s="214">
        <v>0</v>
      </c>
      <c r="T74" s="215">
        <v>0.4</v>
      </c>
      <c r="U74" s="34"/>
      <c r="V74" s="34"/>
    </row>
    <row r="75" spans="1:22" x14ac:dyDescent="0.2">
      <c r="A75" s="81">
        <v>70</v>
      </c>
      <c r="B75" s="84" t="str">
        <f t="shared" si="3"/>
        <v>Georgia</v>
      </c>
      <c r="C75" s="84" t="str">
        <f t="shared" si="4"/>
        <v>GEO</v>
      </c>
      <c r="D75" s="214">
        <f t="shared" si="5"/>
        <v>0.34166666666666701</v>
      </c>
      <c r="E75" s="81" t="s">
        <v>123</v>
      </c>
      <c r="F75" s="84" t="s">
        <v>122</v>
      </c>
      <c r="G75" s="216">
        <v>0.16666666666666699</v>
      </c>
      <c r="H75" s="214">
        <v>0.51666666666666705</v>
      </c>
      <c r="I75" s="214">
        <v>0</v>
      </c>
      <c r="J75" s="214">
        <v>0.5</v>
      </c>
      <c r="K75" s="214">
        <v>0.5</v>
      </c>
      <c r="L75" s="214">
        <v>1</v>
      </c>
      <c r="M75" s="214">
        <v>0.5</v>
      </c>
      <c r="N75" s="214">
        <v>0.5</v>
      </c>
      <c r="O75" s="214">
        <v>0</v>
      </c>
      <c r="P75" s="214">
        <v>0.5</v>
      </c>
      <c r="Q75" s="214">
        <v>0</v>
      </c>
      <c r="R75" s="214">
        <v>0.2</v>
      </c>
      <c r="S75" s="214">
        <v>0</v>
      </c>
      <c r="T75" s="215">
        <v>0.4</v>
      </c>
      <c r="U75" s="34"/>
      <c r="V75" s="34"/>
    </row>
    <row r="76" spans="1:22" x14ac:dyDescent="0.2">
      <c r="A76" s="81">
        <v>71</v>
      </c>
      <c r="B76" s="84" t="str">
        <f t="shared" si="3"/>
        <v>Ghana</v>
      </c>
      <c r="C76" s="84" t="str">
        <f t="shared" si="4"/>
        <v>GHA</v>
      </c>
      <c r="D76" s="214">
        <f t="shared" si="5"/>
        <v>0.2333333333333335</v>
      </c>
      <c r="E76" s="81" t="s">
        <v>125</v>
      </c>
      <c r="F76" s="84" t="s">
        <v>124</v>
      </c>
      <c r="G76" s="216">
        <v>0</v>
      </c>
      <c r="H76" s="214">
        <v>0.46666666666666701</v>
      </c>
      <c r="I76" s="214">
        <v>0</v>
      </c>
      <c r="J76" s="214">
        <v>0.5</v>
      </c>
      <c r="K76" s="214">
        <v>0</v>
      </c>
      <c r="L76" s="214">
        <v>1</v>
      </c>
      <c r="M76" s="214">
        <v>0</v>
      </c>
      <c r="N76" s="214">
        <v>0</v>
      </c>
      <c r="O76" s="214">
        <v>0</v>
      </c>
      <c r="P76" s="214">
        <v>0.5</v>
      </c>
      <c r="Q76" s="214">
        <v>0</v>
      </c>
      <c r="R76" s="214">
        <v>0.4</v>
      </c>
      <c r="S76" s="214">
        <v>0</v>
      </c>
      <c r="T76" s="215">
        <v>0.4</v>
      </c>
      <c r="U76" s="34"/>
      <c r="V76" s="34"/>
    </row>
    <row r="77" spans="1:22" x14ac:dyDescent="0.2">
      <c r="A77" s="81">
        <v>72</v>
      </c>
      <c r="B77" s="84" t="str">
        <f t="shared" si="3"/>
        <v>Gibraltar</v>
      </c>
      <c r="C77" s="84" t="str">
        <f t="shared" si="4"/>
        <v>GIB</v>
      </c>
      <c r="D77" s="214">
        <f t="shared" si="5"/>
        <v>0.86666666666666692</v>
      </c>
      <c r="E77" s="81" t="s">
        <v>702</v>
      </c>
      <c r="F77" s="84" t="s">
        <v>735</v>
      </c>
      <c r="G77" s="216">
        <v>0.91666666666666696</v>
      </c>
      <c r="H77" s="214">
        <v>0.81666666666666698</v>
      </c>
      <c r="I77" s="214">
        <v>1</v>
      </c>
      <c r="J77" s="214">
        <v>0.5</v>
      </c>
      <c r="K77" s="214">
        <v>1</v>
      </c>
      <c r="L77" s="214">
        <v>1</v>
      </c>
      <c r="M77" s="214">
        <v>1</v>
      </c>
      <c r="N77" s="214">
        <v>1</v>
      </c>
      <c r="O77" s="214">
        <v>1</v>
      </c>
      <c r="P77" s="214">
        <v>1</v>
      </c>
      <c r="Q77" s="214">
        <v>1</v>
      </c>
      <c r="R77" s="214">
        <v>0.6</v>
      </c>
      <c r="S77" s="214">
        <v>0.5</v>
      </c>
      <c r="T77" s="215">
        <v>0.8</v>
      </c>
      <c r="U77" s="34"/>
      <c r="V77" s="34"/>
    </row>
    <row r="78" spans="1:22" x14ac:dyDescent="0.2">
      <c r="A78" s="81">
        <v>73</v>
      </c>
      <c r="B78" s="84" t="str">
        <f t="shared" si="3"/>
        <v>Guinea</v>
      </c>
      <c r="C78" s="84" t="str">
        <f t="shared" si="4"/>
        <v>GIN</v>
      </c>
      <c r="D78" s="214">
        <f t="shared" si="5"/>
        <v>0.27916666666666662</v>
      </c>
      <c r="E78" s="81" t="s">
        <v>127</v>
      </c>
      <c r="F78" s="84" t="s">
        <v>126</v>
      </c>
      <c r="G78" s="216">
        <v>8.3333333333333301E-2</v>
      </c>
      <c r="H78" s="214">
        <v>0.47499999999999998</v>
      </c>
      <c r="I78" s="214">
        <v>0</v>
      </c>
      <c r="J78" s="214">
        <v>0</v>
      </c>
      <c r="K78" s="214">
        <v>0</v>
      </c>
      <c r="L78" s="214">
        <v>1</v>
      </c>
      <c r="M78" s="214">
        <v>0.5</v>
      </c>
      <c r="N78" s="214">
        <v>0.5</v>
      </c>
      <c r="O78" s="214">
        <v>0</v>
      </c>
      <c r="P78" s="214">
        <v>0.75</v>
      </c>
      <c r="Q78" s="214">
        <v>0</v>
      </c>
      <c r="R78" s="214">
        <v>0.4</v>
      </c>
      <c r="S78" s="214">
        <v>0</v>
      </c>
      <c r="T78" s="215">
        <v>0.2</v>
      </c>
      <c r="U78" s="34"/>
      <c r="V78" s="34"/>
    </row>
    <row r="79" spans="1:22" x14ac:dyDescent="0.2">
      <c r="A79" s="81">
        <v>74</v>
      </c>
      <c r="B79" s="84" t="str">
        <f t="shared" si="3"/>
        <v>Gambia, The</v>
      </c>
      <c r="C79" s="84" t="str">
        <f t="shared" si="4"/>
        <v>GMB</v>
      </c>
      <c r="D79" s="214">
        <f t="shared" si="5"/>
        <v>0.26805555555555566</v>
      </c>
      <c r="E79" s="81" t="s">
        <v>128</v>
      </c>
      <c r="F79" s="84" t="s">
        <v>736</v>
      </c>
      <c r="G79" s="216">
        <v>8.3333333333333301E-2</v>
      </c>
      <c r="H79" s="214">
        <v>0.452777777777778</v>
      </c>
      <c r="I79" s="214">
        <v>0</v>
      </c>
      <c r="J79" s="214">
        <v>0.5</v>
      </c>
      <c r="K79" s="214">
        <v>0.5</v>
      </c>
      <c r="L79" s="214">
        <v>0.66666666666666696</v>
      </c>
      <c r="M79" s="214">
        <v>0</v>
      </c>
      <c r="N79" s="214">
        <v>0</v>
      </c>
      <c r="O79" s="214">
        <v>0</v>
      </c>
      <c r="P79" s="214">
        <v>0.75</v>
      </c>
      <c r="Q79" s="214">
        <v>0</v>
      </c>
      <c r="R79" s="214">
        <v>0.4</v>
      </c>
      <c r="S79" s="214">
        <v>0</v>
      </c>
      <c r="T79" s="215">
        <v>0.4</v>
      </c>
      <c r="U79" s="34"/>
      <c r="V79" s="34"/>
    </row>
    <row r="80" spans="1:22" x14ac:dyDescent="0.2">
      <c r="A80" s="81">
        <v>75</v>
      </c>
      <c r="B80" s="84" t="str">
        <f t="shared" si="3"/>
        <v>Guinea-Bissau</v>
      </c>
      <c r="C80" s="84" t="str">
        <f t="shared" si="4"/>
        <v>GNB</v>
      </c>
      <c r="D80" s="214">
        <f t="shared" si="5"/>
        <v>0.43472222222222201</v>
      </c>
      <c r="E80" s="81" t="s">
        <v>130</v>
      </c>
      <c r="F80" s="84" t="s">
        <v>129</v>
      </c>
      <c r="G80" s="216">
        <v>0.25</v>
      </c>
      <c r="H80" s="214">
        <v>0.61944444444444402</v>
      </c>
      <c r="I80" s="214">
        <v>0</v>
      </c>
      <c r="J80" s="214">
        <v>0.5</v>
      </c>
      <c r="K80" s="214">
        <v>0.5</v>
      </c>
      <c r="L80" s="214">
        <v>0.66666666666666696</v>
      </c>
      <c r="M80" s="214">
        <v>1</v>
      </c>
      <c r="N80" s="214">
        <v>1</v>
      </c>
      <c r="O80" s="214">
        <v>0</v>
      </c>
      <c r="P80" s="214">
        <v>0.75</v>
      </c>
      <c r="Q80" s="214">
        <v>0</v>
      </c>
      <c r="R80" s="214">
        <v>0.4</v>
      </c>
      <c r="S80" s="214">
        <v>0</v>
      </c>
      <c r="T80" s="215">
        <v>0.4</v>
      </c>
      <c r="U80" s="34"/>
      <c r="V80" s="34"/>
    </row>
    <row r="81" spans="1:22" x14ac:dyDescent="0.2">
      <c r="A81" s="81">
        <v>76</v>
      </c>
      <c r="B81" s="84" t="str">
        <f t="shared" si="3"/>
        <v>Equatorial Guinea</v>
      </c>
      <c r="C81" s="84" t="str">
        <f t="shared" si="4"/>
        <v>GNQ</v>
      </c>
      <c r="D81" s="214">
        <f t="shared" si="5"/>
        <v>0.375</v>
      </c>
      <c r="E81" s="81" t="s">
        <v>132</v>
      </c>
      <c r="F81" s="84" t="s">
        <v>131</v>
      </c>
      <c r="G81" s="216">
        <v>0.16666666666666699</v>
      </c>
      <c r="H81" s="214">
        <v>0.58333333333333304</v>
      </c>
      <c r="I81" s="214">
        <v>0</v>
      </c>
      <c r="J81" s="214">
        <v>0</v>
      </c>
      <c r="K81" s="214">
        <v>0.5</v>
      </c>
      <c r="L81" s="214">
        <v>1</v>
      </c>
      <c r="M81" s="214">
        <v>0.5</v>
      </c>
      <c r="N81" s="214">
        <v>0.5</v>
      </c>
      <c r="O81" s="214">
        <v>0</v>
      </c>
      <c r="P81" s="214">
        <v>1</v>
      </c>
      <c r="Q81" s="214">
        <v>0</v>
      </c>
      <c r="R81" s="214">
        <v>0.4</v>
      </c>
      <c r="S81" s="214">
        <v>0</v>
      </c>
      <c r="T81" s="215">
        <v>0.6</v>
      </c>
      <c r="U81" s="34"/>
      <c r="V81" s="34"/>
    </row>
    <row r="82" spans="1:22" x14ac:dyDescent="0.2">
      <c r="A82" s="81">
        <v>77</v>
      </c>
      <c r="B82" s="84" t="str">
        <f t="shared" si="3"/>
        <v>Greece</v>
      </c>
      <c r="C82" s="84" t="str">
        <f t="shared" si="4"/>
        <v>GRC</v>
      </c>
      <c r="D82" s="214">
        <f t="shared" si="5"/>
        <v>0.34166666666666662</v>
      </c>
      <c r="E82" s="81" t="s">
        <v>134</v>
      </c>
      <c r="F82" s="84" t="s">
        <v>133</v>
      </c>
      <c r="G82" s="216">
        <v>8.3333333333333301E-2</v>
      </c>
      <c r="H82" s="214">
        <v>0.6</v>
      </c>
      <c r="I82" s="214">
        <v>0</v>
      </c>
      <c r="J82" s="214">
        <v>0.5</v>
      </c>
      <c r="K82" s="214">
        <v>0</v>
      </c>
      <c r="L82" s="214">
        <v>1</v>
      </c>
      <c r="M82" s="214">
        <v>0.5</v>
      </c>
      <c r="N82" s="214">
        <v>0.5</v>
      </c>
      <c r="O82" s="214">
        <v>0</v>
      </c>
      <c r="P82" s="214">
        <v>1</v>
      </c>
      <c r="Q82" s="214">
        <v>0</v>
      </c>
      <c r="R82" s="214">
        <v>0.4</v>
      </c>
      <c r="S82" s="214">
        <v>0</v>
      </c>
      <c r="T82" s="215">
        <v>0.2</v>
      </c>
      <c r="U82" s="34"/>
      <c r="V82" s="34"/>
    </row>
    <row r="83" spans="1:22" x14ac:dyDescent="0.2">
      <c r="A83" s="81">
        <v>78</v>
      </c>
      <c r="B83" s="84" t="str">
        <f t="shared" si="3"/>
        <v>Grenada</v>
      </c>
      <c r="C83" s="84" t="str">
        <f t="shared" si="4"/>
        <v>GRD</v>
      </c>
      <c r="D83" s="214">
        <f t="shared" si="5"/>
        <v>0.55833333333333302</v>
      </c>
      <c r="E83" s="81" t="s">
        <v>136</v>
      </c>
      <c r="F83" s="84" t="s">
        <v>135</v>
      </c>
      <c r="G83" s="216">
        <v>0.33333333333333298</v>
      </c>
      <c r="H83" s="214">
        <v>0.78333333333333299</v>
      </c>
      <c r="I83" s="214">
        <v>0</v>
      </c>
      <c r="J83" s="214">
        <v>0.5</v>
      </c>
      <c r="K83" s="214">
        <v>1</v>
      </c>
      <c r="L83" s="214">
        <v>1</v>
      </c>
      <c r="M83" s="214">
        <v>1</v>
      </c>
      <c r="N83" s="214">
        <v>1</v>
      </c>
      <c r="O83" s="214">
        <v>0</v>
      </c>
      <c r="P83" s="214">
        <v>1</v>
      </c>
      <c r="Q83" s="214">
        <v>0</v>
      </c>
      <c r="R83" s="214">
        <v>0.4</v>
      </c>
      <c r="S83" s="214">
        <v>0</v>
      </c>
      <c r="T83" s="215">
        <v>0.8</v>
      </c>
      <c r="U83" s="34"/>
      <c r="V83" s="34"/>
    </row>
    <row r="84" spans="1:22" x14ac:dyDescent="0.2">
      <c r="A84" s="81">
        <v>79</v>
      </c>
      <c r="B84" s="84" t="str">
        <f t="shared" si="3"/>
        <v>Greenland</v>
      </c>
      <c r="C84" s="84" t="str">
        <f t="shared" si="4"/>
        <v>GRL</v>
      </c>
      <c r="D84" s="214">
        <f t="shared" si="5"/>
        <v>0.78333333333333299</v>
      </c>
      <c r="E84" s="81" t="s">
        <v>703</v>
      </c>
      <c r="F84" s="84" t="s">
        <v>737</v>
      </c>
      <c r="G84" s="216">
        <v>0.83333333333333304</v>
      </c>
      <c r="H84" s="214">
        <v>0.73333333333333295</v>
      </c>
      <c r="I84" s="214">
        <v>1</v>
      </c>
      <c r="J84" s="214">
        <v>0.5</v>
      </c>
      <c r="K84" s="214">
        <v>1</v>
      </c>
      <c r="L84" s="214">
        <v>1</v>
      </c>
      <c r="M84" s="214">
        <v>0.5</v>
      </c>
      <c r="N84" s="214">
        <v>0.5</v>
      </c>
      <c r="O84" s="214">
        <v>1</v>
      </c>
      <c r="P84" s="214">
        <v>1</v>
      </c>
      <c r="Q84" s="214">
        <v>1</v>
      </c>
      <c r="R84" s="214">
        <v>0.8</v>
      </c>
      <c r="S84" s="214">
        <v>0.5</v>
      </c>
      <c r="T84" s="215">
        <v>0.6</v>
      </c>
      <c r="U84" s="34"/>
      <c r="V84" s="34"/>
    </row>
    <row r="85" spans="1:22" x14ac:dyDescent="0.2">
      <c r="A85" s="81">
        <v>80</v>
      </c>
      <c r="B85" s="84" t="str">
        <f t="shared" si="3"/>
        <v>Guatemala</v>
      </c>
      <c r="C85" s="84" t="str">
        <f t="shared" si="4"/>
        <v>GTM</v>
      </c>
      <c r="D85" s="214">
        <f t="shared" si="5"/>
        <v>0.22361111111111115</v>
      </c>
      <c r="E85" s="81" t="s">
        <v>138</v>
      </c>
      <c r="F85" s="84" t="s">
        <v>137</v>
      </c>
      <c r="G85" s="216">
        <v>8.3333333333333301E-2</v>
      </c>
      <c r="H85" s="214">
        <v>0.36388888888888898</v>
      </c>
      <c r="I85" s="214">
        <v>0</v>
      </c>
      <c r="J85" s="214">
        <v>0</v>
      </c>
      <c r="K85" s="214">
        <v>0</v>
      </c>
      <c r="L85" s="214">
        <v>0.33333333333333298</v>
      </c>
      <c r="M85" s="214">
        <v>0.5</v>
      </c>
      <c r="N85" s="214">
        <v>0.5</v>
      </c>
      <c r="O85" s="214">
        <v>0</v>
      </c>
      <c r="P85" s="214">
        <v>0.75</v>
      </c>
      <c r="Q85" s="214">
        <v>0</v>
      </c>
      <c r="R85" s="214">
        <v>0.2</v>
      </c>
      <c r="S85" s="214">
        <v>0</v>
      </c>
      <c r="T85" s="215">
        <v>0.4</v>
      </c>
      <c r="U85" s="34"/>
      <c r="V85" s="34"/>
    </row>
    <row r="86" spans="1:22" x14ac:dyDescent="0.2">
      <c r="A86" s="81">
        <v>81</v>
      </c>
      <c r="B86" s="84" t="str">
        <f t="shared" si="3"/>
        <v>Guam</v>
      </c>
      <c r="C86" s="84" t="str">
        <f t="shared" si="4"/>
        <v>GUM</v>
      </c>
      <c r="D86" s="214">
        <f t="shared" si="5"/>
        <v>0.85</v>
      </c>
      <c r="E86" s="81" t="s">
        <v>704</v>
      </c>
      <c r="F86" s="84" t="s">
        <v>738</v>
      </c>
      <c r="G86" s="216">
        <v>0.91666666666666696</v>
      </c>
      <c r="H86" s="214">
        <v>0.78333333333333299</v>
      </c>
      <c r="I86" s="214">
        <v>1</v>
      </c>
      <c r="J86" s="214">
        <v>0.5</v>
      </c>
      <c r="K86" s="214">
        <v>1</v>
      </c>
      <c r="L86" s="214">
        <v>1</v>
      </c>
      <c r="M86" s="214">
        <v>1</v>
      </c>
      <c r="N86" s="214">
        <v>1</v>
      </c>
      <c r="O86" s="214">
        <v>1</v>
      </c>
      <c r="P86" s="214">
        <v>1</v>
      </c>
      <c r="Q86" s="214">
        <v>1</v>
      </c>
      <c r="R86" s="214">
        <v>0.4</v>
      </c>
      <c r="S86" s="214">
        <v>0.5</v>
      </c>
      <c r="T86" s="215">
        <v>0.8</v>
      </c>
      <c r="U86" s="34"/>
      <c r="V86" s="34"/>
    </row>
    <row r="87" spans="1:22" x14ac:dyDescent="0.2">
      <c r="A87" s="81">
        <v>82</v>
      </c>
      <c r="B87" s="84" t="str">
        <f t="shared" si="3"/>
        <v>Guyana</v>
      </c>
      <c r="C87" s="84" t="str">
        <f t="shared" si="4"/>
        <v>GUY</v>
      </c>
      <c r="D87" s="214">
        <f t="shared" si="5"/>
        <v>0.38333333333333347</v>
      </c>
      <c r="E87" s="81" t="s">
        <v>140</v>
      </c>
      <c r="F87" s="84" t="s">
        <v>139</v>
      </c>
      <c r="G87" s="216">
        <v>0.16666666666666699</v>
      </c>
      <c r="H87" s="214">
        <v>0.6</v>
      </c>
      <c r="I87" s="214">
        <v>0</v>
      </c>
      <c r="J87" s="214">
        <v>0.5</v>
      </c>
      <c r="K87" s="214">
        <v>0.5</v>
      </c>
      <c r="L87" s="214">
        <v>1</v>
      </c>
      <c r="M87" s="214">
        <v>0.5</v>
      </c>
      <c r="N87" s="214">
        <v>0.5</v>
      </c>
      <c r="O87" s="214">
        <v>0</v>
      </c>
      <c r="P87" s="214">
        <v>1</v>
      </c>
      <c r="Q87" s="214">
        <v>0</v>
      </c>
      <c r="R87" s="214">
        <v>0.2</v>
      </c>
      <c r="S87" s="214">
        <v>0</v>
      </c>
      <c r="T87" s="215">
        <v>0.4</v>
      </c>
      <c r="U87" s="34"/>
      <c r="V87" s="34"/>
    </row>
    <row r="88" spans="1:22" x14ac:dyDescent="0.2">
      <c r="A88" s="81">
        <v>83</v>
      </c>
      <c r="B88" s="84" t="str">
        <f t="shared" si="3"/>
        <v>Hong Kong SAR, China</v>
      </c>
      <c r="C88" s="84" t="str">
        <f t="shared" si="4"/>
        <v>HKG</v>
      </c>
      <c r="D88" s="214">
        <f t="shared" si="5"/>
        <v>0.72499999999999998</v>
      </c>
      <c r="E88" s="81" t="s">
        <v>705</v>
      </c>
      <c r="F88" s="84" t="s">
        <v>739</v>
      </c>
      <c r="G88" s="216">
        <v>0.75</v>
      </c>
      <c r="H88" s="214">
        <v>0.7</v>
      </c>
      <c r="I88" s="214">
        <v>1</v>
      </c>
      <c r="J88" s="214">
        <v>0.5</v>
      </c>
      <c r="K88" s="214">
        <v>0.5</v>
      </c>
      <c r="L88" s="214">
        <v>1</v>
      </c>
      <c r="M88" s="214">
        <v>0.5</v>
      </c>
      <c r="N88" s="214">
        <v>0.5</v>
      </c>
      <c r="O88" s="214">
        <v>1</v>
      </c>
      <c r="P88" s="214">
        <v>1</v>
      </c>
      <c r="Q88" s="214">
        <v>1</v>
      </c>
      <c r="R88" s="214">
        <v>0.6</v>
      </c>
      <c r="S88" s="214">
        <v>0.5</v>
      </c>
      <c r="T88" s="215">
        <v>0.6</v>
      </c>
      <c r="U88" s="34"/>
      <c r="V88" s="34"/>
    </row>
    <row r="89" spans="1:22" x14ac:dyDescent="0.2">
      <c r="A89" s="81">
        <v>84</v>
      </c>
      <c r="B89" s="84" t="str">
        <f t="shared" si="3"/>
        <v>Honduras</v>
      </c>
      <c r="C89" s="84" t="str">
        <f t="shared" si="4"/>
        <v>HND</v>
      </c>
      <c r="D89" s="214">
        <f t="shared" si="5"/>
        <v>0.27638888888888863</v>
      </c>
      <c r="E89" s="81" t="s">
        <v>142</v>
      </c>
      <c r="F89" s="84" t="s">
        <v>141</v>
      </c>
      <c r="G89" s="216">
        <v>8.3333333333333301E-2</v>
      </c>
      <c r="H89" s="214">
        <v>0.469444444444444</v>
      </c>
      <c r="I89" s="214">
        <v>0</v>
      </c>
      <c r="J89" s="214">
        <v>0.5</v>
      </c>
      <c r="K89" s="214">
        <v>0</v>
      </c>
      <c r="L89" s="214">
        <v>0.66666666666666696</v>
      </c>
      <c r="M89" s="214">
        <v>0.5</v>
      </c>
      <c r="N89" s="214">
        <v>0.5</v>
      </c>
      <c r="O89" s="214">
        <v>0</v>
      </c>
      <c r="P89" s="214">
        <v>0.75</v>
      </c>
      <c r="Q89" s="214">
        <v>0</v>
      </c>
      <c r="R89" s="214">
        <v>0.2</v>
      </c>
      <c r="S89" s="214">
        <v>0</v>
      </c>
      <c r="T89" s="215">
        <v>0.2</v>
      </c>
      <c r="U89" s="34"/>
      <c r="V89" s="34"/>
    </row>
    <row r="90" spans="1:22" x14ac:dyDescent="0.2">
      <c r="A90" s="81">
        <v>85</v>
      </c>
      <c r="B90" s="84" t="str">
        <f t="shared" si="3"/>
        <v>Croatia</v>
      </c>
      <c r="C90" s="84" t="str">
        <f t="shared" si="4"/>
        <v>HRV</v>
      </c>
      <c r="D90" s="214">
        <f t="shared" si="5"/>
        <v>0.375</v>
      </c>
      <c r="E90" s="81" t="s">
        <v>144</v>
      </c>
      <c r="F90" s="84" t="s">
        <v>143</v>
      </c>
      <c r="G90" s="216">
        <v>0.16666666666666699</v>
      </c>
      <c r="H90" s="214">
        <v>0.58333333333333304</v>
      </c>
      <c r="I90" s="214">
        <v>0</v>
      </c>
      <c r="J90" s="214">
        <v>0.5</v>
      </c>
      <c r="K90" s="214">
        <v>0.5</v>
      </c>
      <c r="L90" s="214">
        <v>1</v>
      </c>
      <c r="M90" s="214">
        <v>0.5</v>
      </c>
      <c r="N90" s="214">
        <v>0.5</v>
      </c>
      <c r="O90" s="214">
        <v>0</v>
      </c>
      <c r="P90" s="214">
        <v>0.5</v>
      </c>
      <c r="Q90" s="214">
        <v>0</v>
      </c>
      <c r="R90" s="214">
        <v>0.4</v>
      </c>
      <c r="S90" s="214">
        <v>0</v>
      </c>
      <c r="T90" s="215">
        <v>0.6</v>
      </c>
      <c r="U90" s="34"/>
      <c r="V90" s="34"/>
    </row>
    <row r="91" spans="1:22" x14ac:dyDescent="0.2">
      <c r="A91" s="81">
        <v>86</v>
      </c>
      <c r="B91" s="84" t="str">
        <f t="shared" si="3"/>
        <v>Haiti</v>
      </c>
      <c r="C91" s="84" t="str">
        <f t="shared" si="4"/>
        <v>HTI</v>
      </c>
      <c r="D91" s="214">
        <f t="shared" si="5"/>
        <v>0.19583333333333316</v>
      </c>
      <c r="E91" s="81" t="s">
        <v>146</v>
      </c>
      <c r="F91" s="84" t="s">
        <v>145</v>
      </c>
      <c r="G91" s="216">
        <v>8.3333333333333301E-2</v>
      </c>
      <c r="H91" s="214">
        <v>0.30833333333333302</v>
      </c>
      <c r="I91" s="214">
        <v>0</v>
      </c>
      <c r="J91" s="214">
        <v>0</v>
      </c>
      <c r="K91" s="214">
        <v>0</v>
      </c>
      <c r="L91" s="214">
        <v>0</v>
      </c>
      <c r="M91" s="214">
        <v>0.5</v>
      </c>
      <c r="N91" s="214">
        <v>0.5</v>
      </c>
      <c r="O91" s="214">
        <v>0</v>
      </c>
      <c r="P91" s="214">
        <v>0.75</v>
      </c>
      <c r="Q91" s="214">
        <v>0</v>
      </c>
      <c r="R91" s="214">
        <v>0.4</v>
      </c>
      <c r="S91" s="214">
        <v>0</v>
      </c>
      <c r="T91" s="215">
        <v>0.2</v>
      </c>
      <c r="U91" s="34"/>
      <c r="V91" s="34"/>
    </row>
    <row r="92" spans="1:22" x14ac:dyDescent="0.2">
      <c r="A92" s="81">
        <v>87</v>
      </c>
      <c r="B92" s="84" t="str">
        <f t="shared" si="3"/>
        <v>Hungary</v>
      </c>
      <c r="C92" s="84" t="str">
        <f t="shared" si="4"/>
        <v>HUN</v>
      </c>
      <c r="D92" s="214">
        <f t="shared" si="5"/>
        <v>0.35416666666666663</v>
      </c>
      <c r="E92" s="81" t="s">
        <v>148</v>
      </c>
      <c r="F92" s="84" t="s">
        <v>147</v>
      </c>
      <c r="G92" s="216">
        <v>8.3333333333333301E-2</v>
      </c>
      <c r="H92" s="214">
        <v>0.625</v>
      </c>
      <c r="I92" s="214">
        <v>0</v>
      </c>
      <c r="J92" s="214">
        <v>0.5</v>
      </c>
      <c r="K92" s="214">
        <v>0</v>
      </c>
      <c r="L92" s="214">
        <v>1</v>
      </c>
      <c r="M92" s="214">
        <v>0.5</v>
      </c>
      <c r="N92" s="214">
        <v>0.5</v>
      </c>
      <c r="O92" s="214">
        <v>0</v>
      </c>
      <c r="P92" s="214">
        <v>0.75</v>
      </c>
      <c r="Q92" s="214">
        <v>0</v>
      </c>
      <c r="R92" s="214">
        <v>0.4</v>
      </c>
      <c r="S92" s="214">
        <v>0</v>
      </c>
      <c r="T92" s="215">
        <v>0.6</v>
      </c>
      <c r="U92" s="34"/>
      <c r="V92" s="34"/>
    </row>
    <row r="93" spans="1:22" x14ac:dyDescent="0.2">
      <c r="A93" s="81">
        <v>88</v>
      </c>
      <c r="B93" s="84" t="str">
        <f t="shared" si="3"/>
        <v>Indonesia</v>
      </c>
      <c r="C93" s="84" t="str">
        <f t="shared" si="4"/>
        <v>IDN</v>
      </c>
      <c r="D93" s="214">
        <f t="shared" si="5"/>
        <v>0.2</v>
      </c>
      <c r="E93" s="81" t="s">
        <v>150</v>
      </c>
      <c r="F93" s="84" t="s">
        <v>149</v>
      </c>
      <c r="G93" s="216">
        <v>0</v>
      </c>
      <c r="H93" s="214">
        <v>0.4</v>
      </c>
      <c r="I93" s="214">
        <v>0</v>
      </c>
      <c r="J93" s="214">
        <v>0.5</v>
      </c>
      <c r="K93" s="214">
        <v>0</v>
      </c>
      <c r="L93" s="214">
        <v>1</v>
      </c>
      <c r="M93" s="214">
        <v>0</v>
      </c>
      <c r="N93" s="214">
        <v>0</v>
      </c>
      <c r="O93" s="214">
        <v>0</v>
      </c>
      <c r="P93" s="214">
        <v>0.5</v>
      </c>
      <c r="Q93" s="214">
        <v>0</v>
      </c>
      <c r="R93" s="214">
        <v>0.2</v>
      </c>
      <c r="S93" s="214">
        <v>0</v>
      </c>
      <c r="T93" s="215">
        <v>0.2</v>
      </c>
      <c r="U93" s="34"/>
      <c r="V93" s="34"/>
    </row>
    <row r="94" spans="1:22" x14ac:dyDescent="0.2">
      <c r="A94" s="81">
        <v>89</v>
      </c>
      <c r="B94" s="84" t="str">
        <f t="shared" si="3"/>
        <v>Isle of Man</v>
      </c>
      <c r="C94" s="84" t="str">
        <f t="shared" si="4"/>
        <v>IMN</v>
      </c>
      <c r="D94" s="214">
        <f t="shared" si="5"/>
        <v>0.86666666666666692</v>
      </c>
      <c r="E94" s="81" t="s">
        <v>706</v>
      </c>
      <c r="F94" s="84" t="s">
        <v>740</v>
      </c>
      <c r="G94" s="216">
        <v>0.91666666666666696</v>
      </c>
      <c r="H94" s="214">
        <v>0.81666666666666698</v>
      </c>
      <c r="I94" s="214">
        <v>1</v>
      </c>
      <c r="J94" s="214">
        <v>0.5</v>
      </c>
      <c r="K94" s="214">
        <v>1</v>
      </c>
      <c r="L94" s="214">
        <v>1</v>
      </c>
      <c r="M94" s="214">
        <v>1</v>
      </c>
      <c r="N94" s="214">
        <v>1</v>
      </c>
      <c r="O94" s="214">
        <v>1</v>
      </c>
      <c r="P94" s="214">
        <v>1</v>
      </c>
      <c r="Q94" s="214">
        <v>1</v>
      </c>
      <c r="R94" s="214">
        <v>0.6</v>
      </c>
      <c r="S94" s="214">
        <v>0.5</v>
      </c>
      <c r="T94" s="215">
        <v>0.8</v>
      </c>
      <c r="U94" s="34"/>
      <c r="V94" s="34"/>
    </row>
    <row r="95" spans="1:22" x14ac:dyDescent="0.2">
      <c r="A95" s="81">
        <v>90</v>
      </c>
      <c r="B95" s="84" t="str">
        <f t="shared" si="3"/>
        <v>India</v>
      </c>
      <c r="C95" s="84" t="str">
        <f t="shared" si="4"/>
        <v>IND</v>
      </c>
      <c r="D95" s="214">
        <f t="shared" si="5"/>
        <v>0.2</v>
      </c>
      <c r="E95" s="81" t="s">
        <v>152</v>
      </c>
      <c r="F95" s="84" t="s">
        <v>151</v>
      </c>
      <c r="G95" s="216">
        <v>0</v>
      </c>
      <c r="H95" s="214">
        <v>0.4</v>
      </c>
      <c r="I95" s="214">
        <v>0</v>
      </c>
      <c r="J95" s="214">
        <v>0.5</v>
      </c>
      <c r="K95" s="214">
        <v>0</v>
      </c>
      <c r="L95" s="214">
        <v>1</v>
      </c>
      <c r="M95" s="214">
        <v>0</v>
      </c>
      <c r="N95" s="214">
        <v>0</v>
      </c>
      <c r="O95" s="214">
        <v>0</v>
      </c>
      <c r="P95" s="214">
        <v>0.5</v>
      </c>
      <c r="Q95" s="214">
        <v>0</v>
      </c>
      <c r="R95" s="214">
        <v>0.2</v>
      </c>
      <c r="S95" s="214">
        <v>0</v>
      </c>
      <c r="T95" s="215">
        <v>0.2</v>
      </c>
      <c r="U95" s="34"/>
      <c r="V95" s="34"/>
    </row>
    <row r="96" spans="1:22" x14ac:dyDescent="0.2">
      <c r="A96" s="81">
        <v>91</v>
      </c>
      <c r="B96" s="84" t="str">
        <f t="shared" si="3"/>
        <v>Ireland</v>
      </c>
      <c r="C96" s="84" t="str">
        <f t="shared" si="4"/>
        <v>IRL</v>
      </c>
      <c r="D96" s="214">
        <f t="shared" si="5"/>
        <v>0.37500000000000011</v>
      </c>
      <c r="E96" s="81" t="s">
        <v>154</v>
      </c>
      <c r="F96" s="84" t="s">
        <v>153</v>
      </c>
      <c r="G96" s="216">
        <v>8.3333333333333301E-2</v>
      </c>
      <c r="H96" s="214">
        <v>0.66666666666666696</v>
      </c>
      <c r="I96" s="214">
        <v>0</v>
      </c>
      <c r="J96" s="214">
        <v>0.5</v>
      </c>
      <c r="K96" s="214">
        <v>0</v>
      </c>
      <c r="L96" s="214">
        <v>1</v>
      </c>
      <c r="M96" s="214">
        <v>0.5</v>
      </c>
      <c r="N96" s="214">
        <v>0.5</v>
      </c>
      <c r="O96" s="214">
        <v>0</v>
      </c>
      <c r="P96" s="214">
        <v>1</v>
      </c>
      <c r="Q96" s="214">
        <v>0</v>
      </c>
      <c r="R96" s="214">
        <v>0.4</v>
      </c>
      <c r="S96" s="214">
        <v>0</v>
      </c>
      <c r="T96" s="215">
        <v>0.6</v>
      </c>
      <c r="U96" s="34"/>
      <c r="V96" s="34"/>
    </row>
    <row r="97" spans="1:22" x14ac:dyDescent="0.2">
      <c r="A97" s="81">
        <v>92</v>
      </c>
      <c r="B97" s="84" t="str">
        <f t="shared" si="3"/>
        <v>Iran, Islamic Rep.</v>
      </c>
      <c r="C97" s="84" t="str">
        <f t="shared" si="4"/>
        <v>IRN</v>
      </c>
      <c r="D97" s="214">
        <f t="shared" si="5"/>
        <v>0.38333333333333347</v>
      </c>
      <c r="E97" s="81" t="s">
        <v>155</v>
      </c>
      <c r="F97" s="84" t="s">
        <v>741</v>
      </c>
      <c r="G97" s="216">
        <v>0.16666666666666699</v>
      </c>
      <c r="H97" s="214">
        <v>0.6</v>
      </c>
      <c r="I97" s="214">
        <v>0</v>
      </c>
      <c r="J97" s="214">
        <v>0.5</v>
      </c>
      <c r="K97" s="214">
        <v>0.5</v>
      </c>
      <c r="L97" s="214">
        <v>1</v>
      </c>
      <c r="M97" s="214">
        <v>0.5</v>
      </c>
      <c r="N97" s="214">
        <v>0.5</v>
      </c>
      <c r="O97" s="214">
        <v>0</v>
      </c>
      <c r="P97" s="214">
        <v>1</v>
      </c>
      <c r="Q97" s="214">
        <v>0</v>
      </c>
      <c r="R97" s="214">
        <v>0.4</v>
      </c>
      <c r="S97" s="214">
        <v>0</v>
      </c>
      <c r="T97" s="215">
        <v>0.2</v>
      </c>
      <c r="U97" s="34"/>
      <c r="V97" s="34"/>
    </row>
    <row r="98" spans="1:22" x14ac:dyDescent="0.2">
      <c r="A98" s="81">
        <v>93</v>
      </c>
      <c r="B98" s="84" t="str">
        <f t="shared" si="3"/>
        <v>Iraq</v>
      </c>
      <c r="C98" s="84" t="str">
        <f t="shared" si="4"/>
        <v>IRQ</v>
      </c>
      <c r="D98" s="214">
        <f t="shared" si="5"/>
        <v>0.33472222222222248</v>
      </c>
      <c r="E98" s="81" t="s">
        <v>157</v>
      </c>
      <c r="F98" s="84" t="s">
        <v>156</v>
      </c>
      <c r="G98" s="216">
        <v>0.16666666666666699</v>
      </c>
      <c r="H98" s="214">
        <v>0.50277777777777799</v>
      </c>
      <c r="I98" s="214">
        <v>0</v>
      </c>
      <c r="J98" s="214">
        <v>0.5</v>
      </c>
      <c r="K98" s="214">
        <v>0.5</v>
      </c>
      <c r="L98" s="214">
        <v>0.66666666666666696</v>
      </c>
      <c r="M98" s="214">
        <v>0.5</v>
      </c>
      <c r="N98" s="214">
        <v>0.5</v>
      </c>
      <c r="O98" s="214">
        <v>0</v>
      </c>
      <c r="P98" s="214">
        <v>0.75</v>
      </c>
      <c r="Q98" s="214">
        <v>0</v>
      </c>
      <c r="R98" s="214">
        <v>0.4</v>
      </c>
      <c r="S98" s="214">
        <v>0</v>
      </c>
      <c r="T98" s="215">
        <v>0.2</v>
      </c>
      <c r="U98" s="34"/>
      <c r="V98" s="34"/>
    </row>
    <row r="99" spans="1:22" x14ac:dyDescent="0.2">
      <c r="A99" s="81">
        <v>94</v>
      </c>
      <c r="B99" s="84" t="str">
        <f t="shared" si="3"/>
        <v>Iceland</v>
      </c>
      <c r="C99" s="84" t="str">
        <f t="shared" si="4"/>
        <v>ISL</v>
      </c>
      <c r="D99" s="214">
        <f t="shared" si="5"/>
        <v>0.39999999999999997</v>
      </c>
      <c r="E99" s="81" t="s">
        <v>159</v>
      </c>
      <c r="F99" s="84" t="s">
        <v>158</v>
      </c>
      <c r="G99" s="216">
        <v>0.16666666666666699</v>
      </c>
      <c r="H99" s="214">
        <v>0.63333333333333297</v>
      </c>
      <c r="I99" s="214">
        <v>0</v>
      </c>
      <c r="J99" s="214">
        <v>0.5</v>
      </c>
      <c r="K99" s="214">
        <v>0.5</v>
      </c>
      <c r="L99" s="214">
        <v>1</v>
      </c>
      <c r="M99" s="214">
        <v>0.5</v>
      </c>
      <c r="N99" s="214">
        <v>0.5</v>
      </c>
      <c r="O99" s="214">
        <v>0</v>
      </c>
      <c r="P99" s="214">
        <v>1</v>
      </c>
      <c r="Q99" s="214">
        <v>0</v>
      </c>
      <c r="R99" s="214">
        <v>0.2</v>
      </c>
      <c r="S99" s="214">
        <v>0</v>
      </c>
      <c r="T99" s="215">
        <v>0.6</v>
      </c>
      <c r="U99" s="34"/>
      <c r="V99" s="34"/>
    </row>
    <row r="100" spans="1:22" x14ac:dyDescent="0.2">
      <c r="A100" s="81">
        <v>95</v>
      </c>
      <c r="B100" s="84" t="str">
        <f t="shared" si="3"/>
        <v>Israel</v>
      </c>
      <c r="C100" s="84" t="str">
        <f t="shared" si="4"/>
        <v>ISR</v>
      </c>
      <c r="D100" s="214">
        <f t="shared" si="5"/>
        <v>0.34166666666666662</v>
      </c>
      <c r="E100" s="81" t="s">
        <v>161</v>
      </c>
      <c r="F100" s="84" t="s">
        <v>160</v>
      </c>
      <c r="G100" s="216">
        <v>8.3333333333333301E-2</v>
      </c>
      <c r="H100" s="214">
        <v>0.6</v>
      </c>
      <c r="I100" s="214">
        <v>0</v>
      </c>
      <c r="J100" s="214">
        <v>0.5</v>
      </c>
      <c r="K100" s="214">
        <v>0</v>
      </c>
      <c r="L100" s="214">
        <v>1</v>
      </c>
      <c r="M100" s="214">
        <v>0.5</v>
      </c>
      <c r="N100" s="214">
        <v>0.5</v>
      </c>
      <c r="O100" s="214">
        <v>0</v>
      </c>
      <c r="P100" s="214">
        <v>1</v>
      </c>
      <c r="Q100" s="214">
        <v>0</v>
      </c>
      <c r="R100" s="214">
        <v>0.4</v>
      </c>
      <c r="S100" s="214">
        <v>0</v>
      </c>
      <c r="T100" s="215">
        <v>0.2</v>
      </c>
      <c r="U100" s="34"/>
      <c r="V100" s="34"/>
    </row>
    <row r="101" spans="1:22" x14ac:dyDescent="0.2">
      <c r="A101" s="81">
        <v>96</v>
      </c>
      <c r="B101" s="84" t="str">
        <f t="shared" si="3"/>
        <v>Italy</v>
      </c>
      <c r="C101" s="84" t="str">
        <f t="shared" si="4"/>
        <v>ITA</v>
      </c>
      <c r="D101" s="214">
        <f t="shared" si="5"/>
        <v>0.35833333333333311</v>
      </c>
      <c r="E101" s="81" t="s">
        <v>163</v>
      </c>
      <c r="F101" s="84" t="s">
        <v>162</v>
      </c>
      <c r="G101" s="216">
        <v>8.3333333333333301E-2</v>
      </c>
      <c r="H101" s="214">
        <v>0.63333333333333297</v>
      </c>
      <c r="I101" s="214">
        <v>0</v>
      </c>
      <c r="J101" s="214">
        <v>0.5</v>
      </c>
      <c r="K101" s="214">
        <v>0</v>
      </c>
      <c r="L101" s="214">
        <v>1</v>
      </c>
      <c r="M101" s="214">
        <v>0.5</v>
      </c>
      <c r="N101" s="214">
        <v>0.5</v>
      </c>
      <c r="O101" s="214">
        <v>0</v>
      </c>
      <c r="P101" s="214">
        <v>1</v>
      </c>
      <c r="Q101" s="214">
        <v>0</v>
      </c>
      <c r="R101" s="214">
        <v>0.2</v>
      </c>
      <c r="S101" s="214">
        <v>0</v>
      </c>
      <c r="T101" s="215">
        <v>0.6</v>
      </c>
      <c r="U101" s="34"/>
      <c r="V101" s="34"/>
    </row>
    <row r="102" spans="1:22" x14ac:dyDescent="0.2">
      <c r="A102" s="81">
        <v>97</v>
      </c>
      <c r="B102" s="84" t="str">
        <f t="shared" si="3"/>
        <v>Jamaica</v>
      </c>
      <c r="C102" s="84" t="str">
        <f t="shared" si="4"/>
        <v>JAM</v>
      </c>
      <c r="D102" s="214">
        <f t="shared" si="5"/>
        <v>0.38333333333333347</v>
      </c>
      <c r="E102" s="81" t="s">
        <v>165</v>
      </c>
      <c r="F102" s="84" t="s">
        <v>164</v>
      </c>
      <c r="G102" s="216">
        <v>0.16666666666666699</v>
      </c>
      <c r="H102" s="214">
        <v>0.6</v>
      </c>
      <c r="I102" s="214">
        <v>0</v>
      </c>
      <c r="J102" s="214">
        <v>0.5</v>
      </c>
      <c r="K102" s="214">
        <v>0.5</v>
      </c>
      <c r="L102" s="214">
        <v>1</v>
      </c>
      <c r="M102" s="214">
        <v>0.5</v>
      </c>
      <c r="N102" s="214">
        <v>0.5</v>
      </c>
      <c r="O102" s="214">
        <v>0</v>
      </c>
      <c r="P102" s="214">
        <v>1</v>
      </c>
      <c r="Q102" s="214">
        <v>0</v>
      </c>
      <c r="R102" s="214">
        <v>0.4</v>
      </c>
      <c r="S102" s="214">
        <v>0</v>
      </c>
      <c r="T102" s="215">
        <v>0.2</v>
      </c>
      <c r="U102" s="34"/>
      <c r="V102" s="34"/>
    </row>
    <row r="103" spans="1:22" x14ac:dyDescent="0.2">
      <c r="A103" s="81">
        <v>98</v>
      </c>
      <c r="B103" s="84" t="str">
        <f t="shared" si="3"/>
        <v>Jordan</v>
      </c>
      <c r="C103" s="84" t="str">
        <f t="shared" si="4"/>
        <v>JOR</v>
      </c>
      <c r="D103" s="214">
        <f t="shared" si="5"/>
        <v>0.33750000000000013</v>
      </c>
      <c r="E103" s="81" t="s">
        <v>167</v>
      </c>
      <c r="F103" s="84" t="s">
        <v>166</v>
      </c>
      <c r="G103" s="216">
        <v>8.3333333333333301E-2</v>
      </c>
      <c r="H103" s="214">
        <v>0.59166666666666701</v>
      </c>
      <c r="I103" s="214">
        <v>0</v>
      </c>
      <c r="J103" s="214">
        <v>0.5</v>
      </c>
      <c r="K103" s="214">
        <v>0</v>
      </c>
      <c r="L103" s="214">
        <v>1</v>
      </c>
      <c r="M103" s="214">
        <v>0.5</v>
      </c>
      <c r="N103" s="214">
        <v>0.5</v>
      </c>
      <c r="O103" s="214">
        <v>0</v>
      </c>
      <c r="P103" s="214">
        <v>0.75</v>
      </c>
      <c r="Q103" s="214">
        <v>0</v>
      </c>
      <c r="R103" s="214">
        <v>0.4</v>
      </c>
      <c r="S103" s="214">
        <v>0</v>
      </c>
      <c r="T103" s="215">
        <v>0.4</v>
      </c>
      <c r="U103" s="34"/>
      <c r="V103" s="34"/>
    </row>
    <row r="104" spans="1:22" x14ac:dyDescent="0.2">
      <c r="A104" s="81">
        <v>99</v>
      </c>
      <c r="B104" s="84" t="str">
        <f t="shared" si="3"/>
        <v>Japan</v>
      </c>
      <c r="C104" s="84" t="str">
        <f t="shared" si="4"/>
        <v>JPN</v>
      </c>
      <c r="D104" s="214">
        <f t="shared" si="5"/>
        <v>0.37500000000000011</v>
      </c>
      <c r="E104" s="81" t="s">
        <v>169</v>
      </c>
      <c r="F104" s="84" t="s">
        <v>168</v>
      </c>
      <c r="G104" s="216">
        <v>8.3333333333333301E-2</v>
      </c>
      <c r="H104" s="214">
        <v>0.66666666666666696</v>
      </c>
      <c r="I104" s="214">
        <v>0</v>
      </c>
      <c r="J104" s="214">
        <v>0.5</v>
      </c>
      <c r="K104" s="214">
        <v>0</v>
      </c>
      <c r="L104" s="214">
        <v>1</v>
      </c>
      <c r="M104" s="214">
        <v>0.5</v>
      </c>
      <c r="N104" s="214">
        <v>0.5</v>
      </c>
      <c r="O104" s="214">
        <v>0</v>
      </c>
      <c r="P104" s="214">
        <v>1</v>
      </c>
      <c r="Q104" s="214">
        <v>0</v>
      </c>
      <c r="R104" s="214">
        <v>0.2</v>
      </c>
      <c r="S104" s="214">
        <v>0</v>
      </c>
      <c r="T104" s="215">
        <v>0.8</v>
      </c>
      <c r="U104" s="34"/>
      <c r="V104" s="34"/>
    </row>
    <row r="105" spans="1:22" x14ac:dyDescent="0.2">
      <c r="A105" s="81">
        <v>100</v>
      </c>
      <c r="B105" s="84" t="str">
        <f t="shared" si="3"/>
        <v>Kazakhstan</v>
      </c>
      <c r="C105" s="84" t="str">
        <f t="shared" si="4"/>
        <v>KAZ</v>
      </c>
      <c r="D105" s="214">
        <f t="shared" si="5"/>
        <v>0.32083333333333314</v>
      </c>
      <c r="E105" s="81" t="s">
        <v>171</v>
      </c>
      <c r="F105" s="84" t="s">
        <v>170</v>
      </c>
      <c r="G105" s="216">
        <v>8.3333333333333301E-2</v>
      </c>
      <c r="H105" s="214">
        <v>0.55833333333333302</v>
      </c>
      <c r="I105" s="214">
        <v>0</v>
      </c>
      <c r="J105" s="214">
        <v>0.5</v>
      </c>
      <c r="K105" s="214">
        <v>0</v>
      </c>
      <c r="L105" s="214">
        <v>1</v>
      </c>
      <c r="M105" s="214">
        <v>0.5</v>
      </c>
      <c r="N105" s="214">
        <v>0.5</v>
      </c>
      <c r="O105" s="214">
        <v>0</v>
      </c>
      <c r="P105" s="214">
        <v>0.75</v>
      </c>
      <c r="Q105" s="214">
        <v>0</v>
      </c>
      <c r="R105" s="214">
        <v>0.4</v>
      </c>
      <c r="S105" s="214">
        <v>0</v>
      </c>
      <c r="T105" s="215">
        <v>0.2</v>
      </c>
      <c r="U105" s="34"/>
      <c r="V105" s="34"/>
    </row>
    <row r="106" spans="1:22" x14ac:dyDescent="0.2">
      <c r="A106" s="81">
        <v>101</v>
      </c>
      <c r="B106" s="84" t="str">
        <f t="shared" si="3"/>
        <v>Kenya</v>
      </c>
      <c r="C106" s="84" t="str">
        <f t="shared" si="4"/>
        <v>KEN</v>
      </c>
      <c r="D106" s="214">
        <f t="shared" si="5"/>
        <v>0.147222222222222</v>
      </c>
      <c r="E106" s="81" t="s">
        <v>173</v>
      </c>
      <c r="F106" s="84" t="s">
        <v>172</v>
      </c>
      <c r="G106" s="216">
        <v>0</v>
      </c>
      <c r="H106" s="214">
        <v>0.29444444444444401</v>
      </c>
      <c r="I106" s="214">
        <v>0</v>
      </c>
      <c r="J106" s="214">
        <v>0</v>
      </c>
      <c r="K106" s="214">
        <v>0</v>
      </c>
      <c r="L106" s="214">
        <v>0.66666666666666696</v>
      </c>
      <c r="M106" s="214">
        <v>0</v>
      </c>
      <c r="N106" s="214">
        <v>0</v>
      </c>
      <c r="O106" s="214">
        <v>0</v>
      </c>
      <c r="P106" s="214">
        <v>0.5</v>
      </c>
      <c r="Q106" s="214">
        <v>0</v>
      </c>
      <c r="R106" s="214">
        <v>0.2</v>
      </c>
      <c r="S106" s="214">
        <v>0</v>
      </c>
      <c r="T106" s="215">
        <v>0.4</v>
      </c>
      <c r="U106" s="34"/>
      <c r="V106" s="34"/>
    </row>
    <row r="107" spans="1:22" x14ac:dyDescent="0.2">
      <c r="A107" s="81">
        <v>102</v>
      </c>
      <c r="B107" s="84" t="str">
        <f t="shared" si="3"/>
        <v>Kyrgyz Republic</v>
      </c>
      <c r="C107" s="84" t="str">
        <f t="shared" si="4"/>
        <v>KGZ</v>
      </c>
      <c r="D107" s="214">
        <f t="shared" si="5"/>
        <v>0.35416666666666696</v>
      </c>
      <c r="E107" s="81" t="s">
        <v>174</v>
      </c>
      <c r="F107" s="84" t="s">
        <v>742</v>
      </c>
      <c r="G107" s="216">
        <v>0.16666666666666699</v>
      </c>
      <c r="H107" s="214">
        <v>0.54166666666666696</v>
      </c>
      <c r="I107" s="214">
        <v>0</v>
      </c>
      <c r="J107" s="214">
        <v>0</v>
      </c>
      <c r="K107" s="214">
        <v>0.5</v>
      </c>
      <c r="L107" s="214">
        <v>1</v>
      </c>
      <c r="M107" s="214">
        <v>0.5</v>
      </c>
      <c r="N107" s="214">
        <v>0.5</v>
      </c>
      <c r="O107" s="214">
        <v>0</v>
      </c>
      <c r="P107" s="214">
        <v>0.75</v>
      </c>
      <c r="Q107" s="214">
        <v>0</v>
      </c>
      <c r="R107" s="214">
        <v>0.4</v>
      </c>
      <c r="S107" s="214">
        <v>0</v>
      </c>
      <c r="T107" s="215">
        <v>0.6</v>
      </c>
      <c r="U107" s="34"/>
      <c r="V107" s="34"/>
    </row>
    <row r="108" spans="1:22" x14ac:dyDescent="0.2">
      <c r="A108" s="81">
        <v>103</v>
      </c>
      <c r="B108" s="84" t="str">
        <f t="shared" si="3"/>
        <v>Cambodia</v>
      </c>
      <c r="C108" s="84" t="str">
        <f t="shared" si="4"/>
        <v>KHM</v>
      </c>
      <c r="D108" s="214">
        <f t="shared" si="5"/>
        <v>0.37500000000000011</v>
      </c>
      <c r="E108" s="81" t="s">
        <v>176</v>
      </c>
      <c r="F108" s="84" t="s">
        <v>175</v>
      </c>
      <c r="G108" s="216">
        <v>8.3333333333333301E-2</v>
      </c>
      <c r="H108" s="214">
        <v>0.66666666666666696</v>
      </c>
      <c r="I108" s="214">
        <v>0</v>
      </c>
      <c r="J108" s="214">
        <v>0.5</v>
      </c>
      <c r="K108" s="214">
        <v>0</v>
      </c>
      <c r="L108" s="214">
        <v>1</v>
      </c>
      <c r="M108" s="214">
        <v>0.5</v>
      </c>
      <c r="N108" s="214">
        <v>0.5</v>
      </c>
      <c r="O108" s="214">
        <v>0</v>
      </c>
      <c r="P108" s="214">
        <v>1</v>
      </c>
      <c r="Q108" s="214">
        <v>0</v>
      </c>
      <c r="R108" s="214">
        <v>0.4</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0.55833333333333302</v>
      </c>
      <c r="E110" s="81" t="s">
        <v>179</v>
      </c>
      <c r="F110" s="84" t="s">
        <v>743</v>
      </c>
      <c r="G110" s="216">
        <v>0.33333333333333298</v>
      </c>
      <c r="H110" s="214">
        <v>0.78333333333333299</v>
      </c>
      <c r="I110" s="214">
        <v>0</v>
      </c>
      <c r="J110" s="214">
        <v>0.5</v>
      </c>
      <c r="K110" s="214">
        <v>0.5</v>
      </c>
      <c r="L110" s="214">
        <v>1</v>
      </c>
      <c r="M110" s="214">
        <v>1</v>
      </c>
      <c r="N110" s="214">
        <v>1</v>
      </c>
      <c r="O110" s="214">
        <v>0</v>
      </c>
      <c r="P110" s="214">
        <v>1</v>
      </c>
      <c r="Q110" s="214">
        <v>0</v>
      </c>
      <c r="R110" s="214">
        <v>0.4</v>
      </c>
      <c r="S110" s="214">
        <v>0.5</v>
      </c>
      <c r="T110" s="215">
        <v>0.8</v>
      </c>
      <c r="U110" s="34"/>
      <c r="V110" s="34"/>
    </row>
    <row r="111" spans="1:22" x14ac:dyDescent="0.2">
      <c r="A111" s="81">
        <v>106</v>
      </c>
      <c r="B111" s="84" t="str">
        <f t="shared" si="3"/>
        <v>Korea, Rep.</v>
      </c>
      <c r="C111" s="84" t="str">
        <f t="shared" si="4"/>
        <v>KOR</v>
      </c>
      <c r="D111" s="214">
        <f t="shared" si="5"/>
        <v>0.37500000000000011</v>
      </c>
      <c r="E111" s="81" t="s">
        <v>180</v>
      </c>
      <c r="F111" s="84" t="s">
        <v>744</v>
      </c>
      <c r="G111" s="216">
        <v>8.3333333333333301E-2</v>
      </c>
      <c r="H111" s="214">
        <v>0.66666666666666696</v>
      </c>
      <c r="I111" s="214">
        <v>0</v>
      </c>
      <c r="J111" s="214">
        <v>0.5</v>
      </c>
      <c r="K111" s="214">
        <v>0</v>
      </c>
      <c r="L111" s="214">
        <v>1</v>
      </c>
      <c r="M111" s="214">
        <v>0.5</v>
      </c>
      <c r="N111" s="214">
        <v>0.5</v>
      </c>
      <c r="O111" s="214">
        <v>0</v>
      </c>
      <c r="P111" s="214">
        <v>1</v>
      </c>
      <c r="Q111" s="214">
        <v>0</v>
      </c>
      <c r="R111" s="214">
        <v>0.4</v>
      </c>
      <c r="S111" s="214">
        <v>0</v>
      </c>
      <c r="T111" s="215">
        <v>0.6</v>
      </c>
      <c r="U111" s="34"/>
      <c r="V111" s="34"/>
    </row>
    <row r="112" spans="1:22" x14ac:dyDescent="0.2">
      <c r="A112" s="81">
        <v>107</v>
      </c>
      <c r="B112" s="84" t="str">
        <f t="shared" si="3"/>
        <v>Kuwait</v>
      </c>
      <c r="C112" s="84" t="str">
        <f t="shared" si="4"/>
        <v>KWT</v>
      </c>
      <c r="D112" s="214">
        <f t="shared" si="5"/>
        <v>0.37500000000000011</v>
      </c>
      <c r="E112" s="81" t="s">
        <v>182</v>
      </c>
      <c r="F112" s="84" t="s">
        <v>181</v>
      </c>
      <c r="G112" s="216">
        <v>8.3333333333333301E-2</v>
      </c>
      <c r="H112" s="214">
        <v>0.66666666666666696</v>
      </c>
      <c r="I112" s="214">
        <v>0</v>
      </c>
      <c r="J112" s="214">
        <v>0.5</v>
      </c>
      <c r="K112" s="214">
        <v>0</v>
      </c>
      <c r="L112" s="214">
        <v>1</v>
      </c>
      <c r="M112" s="214">
        <v>0.5</v>
      </c>
      <c r="N112" s="214">
        <v>0.5</v>
      </c>
      <c r="O112" s="214">
        <v>0</v>
      </c>
      <c r="P112" s="214">
        <v>1</v>
      </c>
      <c r="Q112" s="214">
        <v>0</v>
      </c>
      <c r="R112" s="214">
        <v>0.4</v>
      </c>
      <c r="S112" s="214">
        <v>0</v>
      </c>
      <c r="T112" s="215">
        <v>0.6</v>
      </c>
      <c r="U112" s="34"/>
      <c r="V112" s="34"/>
    </row>
    <row r="113" spans="1:22" x14ac:dyDescent="0.2">
      <c r="A113" s="81">
        <v>108</v>
      </c>
      <c r="B113" s="84" t="str">
        <f t="shared" si="3"/>
        <v>Lao PDR</v>
      </c>
      <c r="C113" s="84" t="str">
        <f t="shared" si="4"/>
        <v>LAO</v>
      </c>
      <c r="D113" s="214">
        <f t="shared" si="5"/>
        <v>0.30972222222222212</v>
      </c>
      <c r="E113" s="81" t="s">
        <v>184</v>
      </c>
      <c r="F113" s="84" t="s">
        <v>183</v>
      </c>
      <c r="G113" s="216">
        <v>8.3333333333333301E-2</v>
      </c>
      <c r="H113" s="214">
        <v>0.53611111111111098</v>
      </c>
      <c r="I113" s="214">
        <v>0</v>
      </c>
      <c r="J113" s="214">
        <v>0.5</v>
      </c>
      <c r="K113" s="214">
        <v>0</v>
      </c>
      <c r="L113" s="214">
        <v>0.66666666666666696</v>
      </c>
      <c r="M113" s="214">
        <v>0.5</v>
      </c>
      <c r="N113" s="214">
        <v>0.5</v>
      </c>
      <c r="O113" s="214">
        <v>0</v>
      </c>
      <c r="P113" s="214">
        <v>0.75</v>
      </c>
      <c r="Q113" s="214">
        <v>0</v>
      </c>
      <c r="R113" s="214">
        <v>0.2</v>
      </c>
      <c r="S113" s="214">
        <v>0</v>
      </c>
      <c r="T113" s="215">
        <v>0.6</v>
      </c>
      <c r="U113" s="34"/>
      <c r="V113" s="34"/>
    </row>
    <row r="114" spans="1:22" x14ac:dyDescent="0.2">
      <c r="A114" s="81">
        <v>109</v>
      </c>
      <c r="B114" s="84" t="str">
        <f t="shared" si="3"/>
        <v>Lebanon</v>
      </c>
      <c r="C114" s="84" t="str">
        <f t="shared" si="4"/>
        <v>LBN</v>
      </c>
      <c r="D114" s="214">
        <f t="shared" si="5"/>
        <v>0.19305555555555565</v>
      </c>
      <c r="E114" s="81" t="s">
        <v>186</v>
      </c>
      <c r="F114" s="84" t="s">
        <v>185</v>
      </c>
      <c r="G114" s="216">
        <v>8.3333333333333301E-2</v>
      </c>
      <c r="H114" s="214">
        <v>0.30277777777777798</v>
      </c>
      <c r="I114" s="214">
        <v>0</v>
      </c>
      <c r="J114" s="214">
        <v>0</v>
      </c>
      <c r="K114" s="214">
        <v>0.5</v>
      </c>
      <c r="L114" s="214">
        <v>0.66666666666666696</v>
      </c>
      <c r="M114" s="214">
        <v>0</v>
      </c>
      <c r="N114" s="214">
        <v>0</v>
      </c>
      <c r="O114" s="214">
        <v>0</v>
      </c>
      <c r="P114" s="214">
        <v>0.75</v>
      </c>
      <c r="Q114" s="214">
        <v>0</v>
      </c>
      <c r="R114" s="214">
        <v>0.4</v>
      </c>
      <c r="S114" s="214">
        <v>0</v>
      </c>
      <c r="T114" s="215">
        <v>0</v>
      </c>
      <c r="U114" s="34"/>
      <c r="V114" s="34"/>
    </row>
    <row r="115" spans="1:22" x14ac:dyDescent="0.2">
      <c r="A115" s="81">
        <v>110</v>
      </c>
      <c r="B115" s="84" t="str">
        <f t="shared" si="3"/>
        <v>Liberia</v>
      </c>
      <c r="C115" s="84" t="str">
        <f t="shared" si="4"/>
        <v>LBR</v>
      </c>
      <c r="D115" s="214">
        <f t="shared" si="5"/>
        <v>0.35138888888888897</v>
      </c>
      <c r="E115" s="81" t="s">
        <v>188</v>
      </c>
      <c r="F115" s="84" t="s">
        <v>187</v>
      </c>
      <c r="G115" s="216">
        <v>0.16666666666666699</v>
      </c>
      <c r="H115" s="214">
        <v>0.53611111111111098</v>
      </c>
      <c r="I115" s="214">
        <v>0</v>
      </c>
      <c r="J115" s="214">
        <v>0.5</v>
      </c>
      <c r="K115" s="214">
        <v>0.5</v>
      </c>
      <c r="L115" s="214">
        <v>0.66666666666666696</v>
      </c>
      <c r="M115" s="214">
        <v>0.5</v>
      </c>
      <c r="N115" s="214">
        <v>0.5</v>
      </c>
      <c r="O115" s="214">
        <v>0</v>
      </c>
      <c r="P115" s="214">
        <v>0.75</v>
      </c>
      <c r="Q115" s="214">
        <v>0</v>
      </c>
      <c r="R115" s="214">
        <v>0.4</v>
      </c>
      <c r="S115" s="214">
        <v>0</v>
      </c>
      <c r="T115" s="215">
        <v>0.4</v>
      </c>
      <c r="U115" s="34"/>
      <c r="V115" s="34"/>
    </row>
    <row r="116" spans="1:22" x14ac:dyDescent="0.2">
      <c r="A116" s="81">
        <v>111</v>
      </c>
      <c r="B116" s="84" t="str">
        <f t="shared" si="3"/>
        <v>Libya</v>
      </c>
      <c r="C116" s="84" t="str">
        <f t="shared" si="4"/>
        <v>LBY</v>
      </c>
      <c r="D116" s="214">
        <f t="shared" si="5"/>
        <v>0.39999999999999997</v>
      </c>
      <c r="E116" s="81" t="s">
        <v>190</v>
      </c>
      <c r="F116" s="84" t="s">
        <v>189</v>
      </c>
      <c r="G116" s="216">
        <v>0.16666666666666699</v>
      </c>
      <c r="H116" s="214">
        <v>0.63333333333333297</v>
      </c>
      <c r="I116" s="214">
        <v>0</v>
      </c>
      <c r="J116" s="214">
        <v>0.5</v>
      </c>
      <c r="K116" s="214">
        <v>0.5</v>
      </c>
      <c r="L116" s="214">
        <v>1</v>
      </c>
      <c r="M116" s="214">
        <v>0.5</v>
      </c>
      <c r="N116" s="214">
        <v>0.5</v>
      </c>
      <c r="O116" s="214">
        <v>0</v>
      </c>
      <c r="P116" s="214">
        <v>1</v>
      </c>
      <c r="Q116" s="214">
        <v>0</v>
      </c>
      <c r="R116" s="214">
        <v>0.4</v>
      </c>
      <c r="S116" s="214">
        <v>0</v>
      </c>
      <c r="T116" s="215">
        <v>0.4</v>
      </c>
      <c r="U116" s="34"/>
      <c r="V116" s="34"/>
    </row>
    <row r="117" spans="1:22" x14ac:dyDescent="0.2">
      <c r="A117" s="81">
        <v>112</v>
      </c>
      <c r="B117" s="84" t="str">
        <f t="shared" si="3"/>
        <v>St. Lucia</v>
      </c>
      <c r="C117" s="84" t="str">
        <f t="shared" si="4"/>
        <v>LCA</v>
      </c>
      <c r="D117" s="214">
        <f t="shared" si="5"/>
        <v>0.57916666666666705</v>
      </c>
      <c r="E117" s="81" t="s">
        <v>191</v>
      </c>
      <c r="F117" s="84" t="s">
        <v>531</v>
      </c>
      <c r="G117" s="216">
        <v>0.41666666666666702</v>
      </c>
      <c r="H117" s="214">
        <v>0.74166666666666703</v>
      </c>
      <c r="I117" s="214">
        <v>0</v>
      </c>
      <c r="J117" s="214">
        <v>0.5</v>
      </c>
      <c r="K117" s="214">
        <v>1</v>
      </c>
      <c r="L117" s="214">
        <v>1</v>
      </c>
      <c r="M117" s="214">
        <v>1</v>
      </c>
      <c r="N117" s="214">
        <v>1</v>
      </c>
      <c r="O117" s="214">
        <v>0</v>
      </c>
      <c r="P117" s="214">
        <v>0.75</v>
      </c>
      <c r="Q117" s="214">
        <v>0</v>
      </c>
      <c r="R117" s="214">
        <v>0.4</v>
      </c>
      <c r="S117" s="214">
        <v>0.5</v>
      </c>
      <c r="T117" s="215">
        <v>0.8</v>
      </c>
      <c r="U117" s="34"/>
      <c r="V117" s="34"/>
    </row>
    <row r="118" spans="1:22" x14ac:dyDescent="0.2">
      <c r="A118" s="81">
        <v>113</v>
      </c>
      <c r="B118" s="84" t="str">
        <f t="shared" si="3"/>
        <v>Liechtenstein</v>
      </c>
      <c r="C118" s="84" t="str">
        <f t="shared" si="4"/>
        <v>LIE</v>
      </c>
      <c r="D118" s="214">
        <f t="shared" si="5"/>
        <v>0.5</v>
      </c>
      <c r="E118" s="81" t="s">
        <v>193</v>
      </c>
      <c r="F118" s="84" t="s">
        <v>192</v>
      </c>
      <c r="G118" s="216">
        <v>0.33333333333333298</v>
      </c>
      <c r="H118" s="214">
        <v>0.66666666666666696</v>
      </c>
      <c r="I118" s="214">
        <v>0</v>
      </c>
      <c r="J118" s="214">
        <v>0.5</v>
      </c>
      <c r="K118" s="214">
        <v>1</v>
      </c>
      <c r="L118" s="214">
        <v>1</v>
      </c>
      <c r="M118" s="214">
        <v>0.5</v>
      </c>
      <c r="N118" s="214">
        <v>0.5</v>
      </c>
      <c r="O118" s="214">
        <v>0</v>
      </c>
      <c r="P118" s="214">
        <v>1</v>
      </c>
      <c r="Q118" s="214">
        <v>0</v>
      </c>
      <c r="R118" s="214">
        <v>0.4</v>
      </c>
      <c r="S118" s="214">
        <v>0.5</v>
      </c>
      <c r="T118" s="215">
        <v>0.6</v>
      </c>
      <c r="U118" s="34"/>
      <c r="V118" s="34"/>
    </row>
    <row r="119" spans="1:22" x14ac:dyDescent="0.2">
      <c r="A119" s="81">
        <v>114</v>
      </c>
      <c r="B119" s="84" t="str">
        <f t="shared" si="3"/>
        <v>Sri Lanka</v>
      </c>
      <c r="C119" s="84" t="str">
        <f t="shared" si="4"/>
        <v>LKA</v>
      </c>
      <c r="D119" s="214">
        <f t="shared" si="5"/>
        <v>0.24166666666666667</v>
      </c>
      <c r="E119" s="81" t="s">
        <v>195</v>
      </c>
      <c r="F119" s="84" t="s">
        <v>194</v>
      </c>
      <c r="G119" s="216">
        <v>8.3333333333333301E-2</v>
      </c>
      <c r="H119" s="214">
        <v>0.4</v>
      </c>
      <c r="I119" s="214">
        <v>0</v>
      </c>
      <c r="J119" s="214">
        <v>0</v>
      </c>
      <c r="K119" s="214">
        <v>0</v>
      </c>
      <c r="L119" s="214">
        <v>1</v>
      </c>
      <c r="M119" s="214">
        <v>0.5</v>
      </c>
      <c r="N119" s="214">
        <v>0.5</v>
      </c>
      <c r="O119" s="214">
        <v>0</v>
      </c>
      <c r="P119" s="214">
        <v>0.5</v>
      </c>
      <c r="Q119" s="214">
        <v>0</v>
      </c>
      <c r="R119" s="214">
        <v>0.2</v>
      </c>
      <c r="S119" s="214">
        <v>0</v>
      </c>
      <c r="T119" s="215">
        <v>0.2</v>
      </c>
      <c r="U119" s="34"/>
      <c r="V119" s="34"/>
    </row>
    <row r="120" spans="1:22" x14ac:dyDescent="0.2">
      <c r="A120" s="81">
        <v>115</v>
      </c>
      <c r="B120" s="84" t="str">
        <f t="shared" si="3"/>
        <v>Lesotho</v>
      </c>
      <c r="C120" s="84" t="str">
        <f t="shared" si="4"/>
        <v>LSO</v>
      </c>
      <c r="D120" s="214">
        <f t="shared" si="5"/>
        <v>0.29583333333333311</v>
      </c>
      <c r="E120" s="81" t="s">
        <v>197</v>
      </c>
      <c r="F120" s="84" t="s">
        <v>196</v>
      </c>
      <c r="G120" s="216">
        <v>8.3333333333333301E-2</v>
      </c>
      <c r="H120" s="214">
        <v>0.50833333333333297</v>
      </c>
      <c r="I120" s="214">
        <v>0</v>
      </c>
      <c r="J120" s="214">
        <v>0.5</v>
      </c>
      <c r="K120" s="214">
        <v>0.5</v>
      </c>
      <c r="L120" s="214">
        <v>1</v>
      </c>
      <c r="M120" s="214">
        <v>0</v>
      </c>
      <c r="N120" s="214">
        <v>0</v>
      </c>
      <c r="O120" s="214">
        <v>0</v>
      </c>
      <c r="P120" s="214">
        <v>0.75</v>
      </c>
      <c r="Q120" s="214">
        <v>0</v>
      </c>
      <c r="R120" s="214">
        <v>0.4</v>
      </c>
      <c r="S120" s="214">
        <v>0</v>
      </c>
      <c r="T120" s="215">
        <v>0.4</v>
      </c>
      <c r="U120" s="34"/>
      <c r="V120" s="34"/>
    </row>
    <row r="121" spans="1:22" x14ac:dyDescent="0.2">
      <c r="A121" s="81">
        <v>116</v>
      </c>
      <c r="B121" s="84" t="str">
        <f t="shared" si="3"/>
        <v>Lithuania</v>
      </c>
      <c r="C121" s="84" t="str">
        <f t="shared" si="4"/>
        <v>LTU</v>
      </c>
      <c r="D121" s="214">
        <f t="shared" si="5"/>
        <v>0.39999999999999997</v>
      </c>
      <c r="E121" s="81" t="s">
        <v>199</v>
      </c>
      <c r="F121" s="84" t="s">
        <v>198</v>
      </c>
      <c r="G121" s="216">
        <v>0.16666666666666699</v>
      </c>
      <c r="H121" s="214">
        <v>0.63333333333333297</v>
      </c>
      <c r="I121" s="214">
        <v>0</v>
      </c>
      <c r="J121" s="214">
        <v>0.5</v>
      </c>
      <c r="K121" s="214">
        <v>0.5</v>
      </c>
      <c r="L121" s="214">
        <v>1</v>
      </c>
      <c r="M121" s="214">
        <v>0.5</v>
      </c>
      <c r="N121" s="214">
        <v>0.5</v>
      </c>
      <c r="O121" s="214">
        <v>0</v>
      </c>
      <c r="P121" s="214">
        <v>1</v>
      </c>
      <c r="Q121" s="214">
        <v>0</v>
      </c>
      <c r="R121" s="214">
        <v>0.2</v>
      </c>
      <c r="S121" s="214">
        <v>0</v>
      </c>
      <c r="T121" s="215">
        <v>0.6</v>
      </c>
      <c r="U121" s="34"/>
      <c r="V121" s="34"/>
    </row>
    <row r="122" spans="1:22" x14ac:dyDescent="0.2">
      <c r="A122" s="81">
        <v>117</v>
      </c>
      <c r="B122" s="84" t="str">
        <f t="shared" si="3"/>
        <v>Luxembourg</v>
      </c>
      <c r="C122" s="84" t="str">
        <f t="shared" si="4"/>
        <v>LUX</v>
      </c>
      <c r="D122" s="214">
        <f t="shared" si="5"/>
        <v>0.43333333333333346</v>
      </c>
      <c r="E122" s="81" t="s">
        <v>201</v>
      </c>
      <c r="F122" s="84" t="s">
        <v>200</v>
      </c>
      <c r="G122" s="216">
        <v>0.16666666666666699</v>
      </c>
      <c r="H122" s="214">
        <v>0.7</v>
      </c>
      <c r="I122" s="214">
        <v>0</v>
      </c>
      <c r="J122" s="214">
        <v>0.5</v>
      </c>
      <c r="K122" s="214">
        <v>0.5</v>
      </c>
      <c r="L122" s="214">
        <v>1</v>
      </c>
      <c r="M122" s="214">
        <v>0.5</v>
      </c>
      <c r="N122" s="214">
        <v>0.5</v>
      </c>
      <c r="O122" s="214">
        <v>0</v>
      </c>
      <c r="P122" s="214">
        <v>1</v>
      </c>
      <c r="Q122" s="214">
        <v>0</v>
      </c>
      <c r="R122" s="214">
        <v>0.4</v>
      </c>
      <c r="S122" s="214">
        <v>0</v>
      </c>
      <c r="T122" s="215">
        <v>0.8</v>
      </c>
      <c r="U122" s="34"/>
      <c r="V122" s="34"/>
    </row>
    <row r="123" spans="1:22" x14ac:dyDescent="0.2">
      <c r="A123" s="81">
        <v>118</v>
      </c>
      <c r="B123" s="84" t="str">
        <f t="shared" si="3"/>
        <v>Latvia</v>
      </c>
      <c r="C123" s="84" t="str">
        <f t="shared" si="4"/>
        <v>LVA</v>
      </c>
      <c r="D123" s="214">
        <f t="shared" si="5"/>
        <v>0.43333333333333346</v>
      </c>
      <c r="E123" s="81" t="s">
        <v>203</v>
      </c>
      <c r="F123" s="84" t="s">
        <v>202</v>
      </c>
      <c r="G123" s="216">
        <v>0.16666666666666699</v>
      </c>
      <c r="H123" s="214">
        <v>0.7</v>
      </c>
      <c r="I123" s="214">
        <v>0</v>
      </c>
      <c r="J123" s="214">
        <v>0.5</v>
      </c>
      <c r="K123" s="214">
        <v>0.5</v>
      </c>
      <c r="L123" s="214">
        <v>1</v>
      </c>
      <c r="M123" s="214">
        <v>0.5</v>
      </c>
      <c r="N123" s="214">
        <v>0.5</v>
      </c>
      <c r="O123" s="214">
        <v>0</v>
      </c>
      <c r="P123" s="214">
        <v>1</v>
      </c>
      <c r="Q123" s="214">
        <v>0</v>
      </c>
      <c r="R123" s="214">
        <v>0.4</v>
      </c>
      <c r="S123" s="214">
        <v>0</v>
      </c>
      <c r="T123" s="215">
        <v>0.8</v>
      </c>
      <c r="U123" s="34"/>
      <c r="V123" s="34"/>
    </row>
    <row r="124" spans="1:22" x14ac:dyDescent="0.2">
      <c r="A124" s="81">
        <v>119</v>
      </c>
      <c r="B124" s="84" t="str">
        <f t="shared" si="3"/>
        <v>Macao SAR, China</v>
      </c>
      <c r="C124" s="84" t="str">
        <f t="shared" si="4"/>
        <v>MAC</v>
      </c>
      <c r="D124" s="214">
        <f t="shared" si="5"/>
        <v>0.82499999999999996</v>
      </c>
      <c r="E124" s="81" t="s">
        <v>707</v>
      </c>
      <c r="F124" s="84" t="s">
        <v>745</v>
      </c>
      <c r="G124" s="216">
        <v>0.83333333333333304</v>
      </c>
      <c r="H124" s="214">
        <v>0.81666666666666698</v>
      </c>
      <c r="I124" s="214">
        <v>1</v>
      </c>
      <c r="J124" s="214">
        <v>0.5</v>
      </c>
      <c r="K124" s="214">
        <v>0.5</v>
      </c>
      <c r="L124" s="214">
        <v>1</v>
      </c>
      <c r="M124" s="214">
        <v>1</v>
      </c>
      <c r="N124" s="214">
        <v>1</v>
      </c>
      <c r="O124" s="214">
        <v>1</v>
      </c>
      <c r="P124" s="214">
        <v>1</v>
      </c>
      <c r="Q124" s="214">
        <v>1</v>
      </c>
      <c r="R124" s="214">
        <v>0.6</v>
      </c>
      <c r="S124" s="214">
        <v>0.5</v>
      </c>
      <c r="T124" s="215">
        <v>0.8</v>
      </c>
      <c r="U124" s="34"/>
      <c r="V124" s="34"/>
    </row>
    <row r="125" spans="1:22" x14ac:dyDescent="0.2">
      <c r="A125" s="81">
        <v>120</v>
      </c>
      <c r="B125" s="84" t="str">
        <f t="shared" si="3"/>
        <v>St. Martin (French part)</v>
      </c>
      <c r="C125" s="84" t="str">
        <f t="shared" si="4"/>
        <v>MAF</v>
      </c>
      <c r="D125" s="214">
        <f t="shared" si="5"/>
        <v>0.86666666666666692</v>
      </c>
      <c r="E125" s="81" t="s">
        <v>708</v>
      </c>
      <c r="F125" s="84" t="s">
        <v>746</v>
      </c>
      <c r="G125" s="216">
        <v>0.91666666666666696</v>
      </c>
      <c r="H125" s="214">
        <v>0.81666666666666698</v>
      </c>
      <c r="I125" s="214">
        <v>1</v>
      </c>
      <c r="J125" s="214">
        <v>0.5</v>
      </c>
      <c r="K125" s="214">
        <v>1</v>
      </c>
      <c r="L125" s="214">
        <v>1</v>
      </c>
      <c r="M125" s="214">
        <v>1</v>
      </c>
      <c r="N125" s="214">
        <v>1</v>
      </c>
      <c r="O125" s="214">
        <v>1</v>
      </c>
      <c r="P125" s="214">
        <v>1</v>
      </c>
      <c r="Q125" s="214">
        <v>1</v>
      </c>
      <c r="R125" s="214">
        <v>0.6</v>
      </c>
      <c r="S125" s="214">
        <v>0.5</v>
      </c>
      <c r="T125" s="215">
        <v>0.8</v>
      </c>
      <c r="U125" s="34"/>
      <c r="V125" s="34"/>
    </row>
    <row r="126" spans="1:22" x14ac:dyDescent="0.2">
      <c r="A126" s="81">
        <v>121</v>
      </c>
      <c r="B126" s="84" t="str">
        <f t="shared" si="3"/>
        <v>Morocco</v>
      </c>
      <c r="C126" s="84" t="str">
        <f t="shared" si="4"/>
        <v>MAR</v>
      </c>
      <c r="D126" s="214">
        <f t="shared" si="5"/>
        <v>0.21666666666666651</v>
      </c>
      <c r="E126" s="81" t="s">
        <v>205</v>
      </c>
      <c r="F126" s="84" t="s">
        <v>204</v>
      </c>
      <c r="G126" s="216">
        <v>0</v>
      </c>
      <c r="H126" s="214">
        <v>0.43333333333333302</v>
      </c>
      <c r="I126" s="214">
        <v>0</v>
      </c>
      <c r="J126" s="214">
        <v>0.5</v>
      </c>
      <c r="K126" s="214">
        <v>0</v>
      </c>
      <c r="L126" s="214">
        <v>1</v>
      </c>
      <c r="M126" s="214">
        <v>0</v>
      </c>
      <c r="N126" s="214">
        <v>0</v>
      </c>
      <c r="O126" s="214">
        <v>0</v>
      </c>
      <c r="P126" s="214">
        <v>0.5</v>
      </c>
      <c r="Q126" s="214">
        <v>0</v>
      </c>
      <c r="R126" s="214">
        <v>0.4</v>
      </c>
      <c r="S126" s="214">
        <v>0</v>
      </c>
      <c r="T126" s="215">
        <v>0.2</v>
      </c>
      <c r="U126" s="34"/>
      <c r="V126" s="34"/>
    </row>
    <row r="127" spans="1:22" x14ac:dyDescent="0.2">
      <c r="A127" s="81">
        <v>122</v>
      </c>
      <c r="B127" s="84" t="str">
        <f t="shared" si="3"/>
        <v>Monaco</v>
      </c>
      <c r="C127" s="84" t="str">
        <f t="shared" si="4"/>
        <v>MCO</v>
      </c>
      <c r="D127" s="214">
        <f t="shared" si="5"/>
        <v>0.78333333333333344</v>
      </c>
      <c r="E127" s="81" t="s">
        <v>709</v>
      </c>
      <c r="F127" s="84" t="s">
        <v>747</v>
      </c>
      <c r="G127" s="216">
        <v>0.75</v>
      </c>
      <c r="H127" s="214">
        <v>0.81666666666666698</v>
      </c>
      <c r="I127" s="214">
        <v>0</v>
      </c>
      <c r="J127" s="214">
        <v>0.5</v>
      </c>
      <c r="K127" s="214">
        <v>1</v>
      </c>
      <c r="L127" s="214">
        <v>1</v>
      </c>
      <c r="M127" s="214">
        <v>1</v>
      </c>
      <c r="N127" s="214">
        <v>1</v>
      </c>
      <c r="O127" s="214">
        <v>1</v>
      </c>
      <c r="P127" s="214">
        <v>1</v>
      </c>
      <c r="Q127" s="214">
        <v>1</v>
      </c>
      <c r="R127" s="214">
        <v>0.6</v>
      </c>
      <c r="S127" s="214">
        <v>0.5</v>
      </c>
      <c r="T127" s="215">
        <v>0.8</v>
      </c>
      <c r="U127" s="34"/>
      <c r="V127" s="34"/>
    </row>
    <row r="128" spans="1:22" x14ac:dyDescent="0.2">
      <c r="A128" s="81">
        <v>123</v>
      </c>
      <c r="B128" s="84" t="str">
        <f t="shared" si="3"/>
        <v>Moldova</v>
      </c>
      <c r="C128" s="84" t="str">
        <f t="shared" si="4"/>
        <v>MDA</v>
      </c>
      <c r="D128" s="214">
        <f t="shared" si="5"/>
        <v>0.37916666666666698</v>
      </c>
      <c r="E128" s="81" t="s">
        <v>206</v>
      </c>
      <c r="F128" s="84" t="s">
        <v>532</v>
      </c>
      <c r="G128" s="216">
        <v>0.16666666666666699</v>
      </c>
      <c r="H128" s="214">
        <v>0.59166666666666701</v>
      </c>
      <c r="I128" s="214">
        <v>0</v>
      </c>
      <c r="J128" s="214">
        <v>0.5</v>
      </c>
      <c r="K128" s="214">
        <v>0.5</v>
      </c>
      <c r="L128" s="214">
        <v>1</v>
      </c>
      <c r="M128" s="214">
        <v>0.5</v>
      </c>
      <c r="N128" s="214">
        <v>0.5</v>
      </c>
      <c r="O128" s="214">
        <v>0</v>
      </c>
      <c r="P128" s="214">
        <v>0.75</v>
      </c>
      <c r="Q128" s="214">
        <v>0</v>
      </c>
      <c r="R128" s="214">
        <v>0.4</v>
      </c>
      <c r="S128" s="214">
        <v>0</v>
      </c>
      <c r="T128" s="215">
        <v>0.4</v>
      </c>
      <c r="U128" s="34"/>
      <c r="V128" s="34"/>
    </row>
    <row r="129" spans="1:22" x14ac:dyDescent="0.2">
      <c r="A129" s="81">
        <v>124</v>
      </c>
      <c r="B129" s="84" t="str">
        <f t="shared" si="3"/>
        <v>Madagascar</v>
      </c>
      <c r="C129" s="84" t="str">
        <f t="shared" si="4"/>
        <v>MDG</v>
      </c>
      <c r="D129" s="214">
        <f t="shared" si="5"/>
        <v>0.29305555555555562</v>
      </c>
      <c r="E129" s="81" t="s">
        <v>208</v>
      </c>
      <c r="F129" s="84" t="s">
        <v>207</v>
      </c>
      <c r="G129" s="216">
        <v>8.3333333333333301E-2</v>
      </c>
      <c r="H129" s="214">
        <v>0.50277777777777799</v>
      </c>
      <c r="I129" s="214">
        <v>0</v>
      </c>
      <c r="J129" s="214">
        <v>0.5</v>
      </c>
      <c r="K129" s="214">
        <v>0</v>
      </c>
      <c r="L129" s="214">
        <v>0.66666666666666696</v>
      </c>
      <c r="M129" s="214">
        <v>0.5</v>
      </c>
      <c r="N129" s="214">
        <v>0.5</v>
      </c>
      <c r="O129" s="214">
        <v>0</v>
      </c>
      <c r="P129" s="214">
        <v>0.75</v>
      </c>
      <c r="Q129" s="214">
        <v>0</v>
      </c>
      <c r="R129" s="214">
        <v>0.2</v>
      </c>
      <c r="S129" s="214">
        <v>0</v>
      </c>
      <c r="T129" s="215">
        <v>0.4</v>
      </c>
      <c r="U129" s="34"/>
      <c r="V129" s="34"/>
    </row>
    <row r="130" spans="1:22" x14ac:dyDescent="0.2">
      <c r="A130" s="81">
        <v>125</v>
      </c>
      <c r="B130" s="84" t="str">
        <f t="shared" si="3"/>
        <v>Maldives</v>
      </c>
      <c r="C130" s="84" t="str">
        <f t="shared" si="4"/>
        <v>MDV</v>
      </c>
      <c r="D130" s="214">
        <f t="shared" si="5"/>
        <v>0.47499999999999998</v>
      </c>
      <c r="E130" s="81" t="s">
        <v>210</v>
      </c>
      <c r="F130" s="84" t="s">
        <v>209</v>
      </c>
      <c r="G130" s="216">
        <v>0.25</v>
      </c>
      <c r="H130" s="214">
        <v>0.7</v>
      </c>
      <c r="I130" s="214">
        <v>0</v>
      </c>
      <c r="J130" s="214">
        <v>0</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0.2</v>
      </c>
      <c r="E131" s="81" t="s">
        <v>212</v>
      </c>
      <c r="F131" s="84" t="s">
        <v>211</v>
      </c>
      <c r="G131" s="216">
        <v>0</v>
      </c>
      <c r="H131" s="214">
        <v>0.4</v>
      </c>
      <c r="I131" s="214">
        <v>0</v>
      </c>
      <c r="J131" s="214">
        <v>0.5</v>
      </c>
      <c r="K131" s="214">
        <v>0</v>
      </c>
      <c r="L131" s="214">
        <v>1</v>
      </c>
      <c r="M131" s="214">
        <v>0</v>
      </c>
      <c r="N131" s="214">
        <v>0</v>
      </c>
      <c r="O131" s="214">
        <v>0</v>
      </c>
      <c r="P131" s="214">
        <v>0.5</v>
      </c>
      <c r="Q131" s="214">
        <v>0</v>
      </c>
      <c r="R131" s="214">
        <v>0.2</v>
      </c>
      <c r="S131" s="214">
        <v>0</v>
      </c>
      <c r="T131" s="215">
        <v>0.2</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0.41666666666666696</v>
      </c>
      <c r="E133" s="81" t="s">
        <v>216</v>
      </c>
      <c r="F133" s="84" t="s">
        <v>215</v>
      </c>
      <c r="G133" s="216">
        <v>0.16666666666666699</v>
      </c>
      <c r="H133" s="214">
        <v>0.66666666666666696</v>
      </c>
      <c r="I133" s="214">
        <v>0</v>
      </c>
      <c r="J133" s="214">
        <v>0.5</v>
      </c>
      <c r="K133" s="214">
        <v>0.5</v>
      </c>
      <c r="L133" s="214">
        <v>1</v>
      </c>
      <c r="M133" s="214">
        <v>0.5</v>
      </c>
      <c r="N133" s="214">
        <v>0.5</v>
      </c>
      <c r="O133" s="214">
        <v>0</v>
      </c>
      <c r="P133" s="214">
        <v>1</v>
      </c>
      <c r="Q133" s="214">
        <v>0</v>
      </c>
      <c r="R133" s="214">
        <v>0.4</v>
      </c>
      <c r="S133" s="214">
        <v>0</v>
      </c>
      <c r="T133" s="215">
        <v>0.6</v>
      </c>
      <c r="U133" s="34"/>
      <c r="V133" s="34"/>
    </row>
    <row r="134" spans="1:22" x14ac:dyDescent="0.2">
      <c r="A134" s="81">
        <v>129</v>
      </c>
      <c r="B134" s="84" t="str">
        <f t="shared" si="3"/>
        <v>Mali</v>
      </c>
      <c r="C134" s="84" t="str">
        <f t="shared" si="4"/>
        <v>MLI</v>
      </c>
      <c r="D134" s="214">
        <f t="shared" si="5"/>
        <v>0.19583333333333316</v>
      </c>
      <c r="E134" s="81" t="s">
        <v>218</v>
      </c>
      <c r="F134" s="84" t="s">
        <v>217</v>
      </c>
      <c r="G134" s="216">
        <v>8.3333333333333301E-2</v>
      </c>
      <c r="H134" s="214">
        <v>0.30833333333333302</v>
      </c>
      <c r="I134" s="214">
        <v>0</v>
      </c>
      <c r="J134" s="214">
        <v>0</v>
      </c>
      <c r="K134" s="214">
        <v>0</v>
      </c>
      <c r="L134" s="214">
        <v>0</v>
      </c>
      <c r="M134" s="214">
        <v>0.5</v>
      </c>
      <c r="N134" s="214">
        <v>0.5</v>
      </c>
      <c r="O134" s="214">
        <v>0</v>
      </c>
      <c r="P134" s="214">
        <v>0.75</v>
      </c>
      <c r="Q134" s="214">
        <v>0</v>
      </c>
      <c r="R134" s="214">
        <v>0.4</v>
      </c>
      <c r="S134" s="214">
        <v>0</v>
      </c>
      <c r="T134" s="215">
        <v>0.2</v>
      </c>
      <c r="U134" s="34"/>
      <c r="V134" s="34"/>
    </row>
    <row r="135" spans="1:22" x14ac:dyDescent="0.2">
      <c r="A135" s="81">
        <v>130</v>
      </c>
      <c r="B135" s="84" t="str">
        <f t="shared" ref="B135:B194" si="6">F135</f>
        <v>Malta</v>
      </c>
      <c r="C135" s="84" t="str">
        <f t="shared" ref="C135:C194" si="7">E135</f>
        <v>MLT</v>
      </c>
      <c r="D135" s="214">
        <f t="shared" ref="D135:D194" si="8">AVERAGE(G135:H135)</f>
        <v>0.43333333333333346</v>
      </c>
      <c r="E135" s="81" t="s">
        <v>220</v>
      </c>
      <c r="F135" s="84" t="s">
        <v>219</v>
      </c>
      <c r="G135" s="216">
        <v>0.16666666666666699</v>
      </c>
      <c r="H135" s="214">
        <v>0.7</v>
      </c>
      <c r="I135" s="214">
        <v>0</v>
      </c>
      <c r="J135" s="214">
        <v>0.5</v>
      </c>
      <c r="K135" s="214">
        <v>0.5</v>
      </c>
      <c r="L135" s="214">
        <v>1</v>
      </c>
      <c r="M135" s="214">
        <v>0.5</v>
      </c>
      <c r="N135" s="214">
        <v>0.5</v>
      </c>
      <c r="O135" s="214">
        <v>0</v>
      </c>
      <c r="P135" s="214">
        <v>1</v>
      </c>
      <c r="Q135" s="214">
        <v>0</v>
      </c>
      <c r="R135" s="214">
        <v>0.4</v>
      </c>
      <c r="S135" s="214">
        <v>0</v>
      </c>
      <c r="T135" s="215">
        <v>0.8</v>
      </c>
      <c r="U135" s="34"/>
      <c r="V135" s="34"/>
    </row>
    <row r="136" spans="1:22" x14ac:dyDescent="0.2">
      <c r="A136" s="81">
        <v>131</v>
      </c>
      <c r="B136" s="84" t="str">
        <f t="shared" si="6"/>
        <v>Myanmar</v>
      </c>
      <c r="C136" s="84" t="str">
        <f t="shared" si="7"/>
        <v>MMR</v>
      </c>
      <c r="D136" s="214">
        <f t="shared" si="8"/>
        <v>0.25972222222222213</v>
      </c>
      <c r="E136" s="81" t="s">
        <v>222</v>
      </c>
      <c r="F136" s="84" t="s">
        <v>221</v>
      </c>
      <c r="G136" s="216">
        <v>8.3333333333333301E-2</v>
      </c>
      <c r="H136" s="214">
        <v>0.43611111111111101</v>
      </c>
      <c r="I136" s="214">
        <v>0</v>
      </c>
      <c r="J136" s="214">
        <v>0.5</v>
      </c>
      <c r="K136" s="214">
        <v>0</v>
      </c>
      <c r="L136" s="214">
        <v>0.66666666666666696</v>
      </c>
      <c r="M136" s="214">
        <v>0.5</v>
      </c>
      <c r="N136" s="214">
        <v>0.5</v>
      </c>
      <c r="O136" s="214">
        <v>0</v>
      </c>
      <c r="P136" s="214">
        <v>0.75</v>
      </c>
      <c r="Q136" s="214">
        <v>0</v>
      </c>
      <c r="R136" s="214">
        <v>0.2</v>
      </c>
      <c r="S136" s="214">
        <v>0</v>
      </c>
      <c r="T136" s="215">
        <v>0</v>
      </c>
      <c r="U136" s="34"/>
      <c r="V136" s="34"/>
    </row>
    <row r="137" spans="1:22" x14ac:dyDescent="0.2">
      <c r="A137" s="81">
        <v>132</v>
      </c>
      <c r="B137" s="84" t="str">
        <f t="shared" si="6"/>
        <v>Montenegro</v>
      </c>
      <c r="C137" s="84" t="str">
        <f t="shared" si="7"/>
        <v>MNE</v>
      </c>
      <c r="D137" s="214">
        <f t="shared" si="8"/>
        <v>0.37916666666666698</v>
      </c>
      <c r="E137" s="81" t="s">
        <v>224</v>
      </c>
      <c r="F137" s="84" t="s">
        <v>223</v>
      </c>
      <c r="G137" s="216">
        <v>0.16666666666666699</v>
      </c>
      <c r="H137" s="214">
        <v>0.59166666666666701</v>
      </c>
      <c r="I137" s="214">
        <v>0</v>
      </c>
      <c r="J137" s="214">
        <v>0.5</v>
      </c>
      <c r="K137" s="214">
        <v>0.5</v>
      </c>
      <c r="L137" s="214">
        <v>1</v>
      </c>
      <c r="M137" s="214">
        <v>0.5</v>
      </c>
      <c r="N137" s="214">
        <v>0.5</v>
      </c>
      <c r="O137" s="214">
        <v>0</v>
      </c>
      <c r="P137" s="214">
        <v>0.75</v>
      </c>
      <c r="Q137" s="214">
        <v>0</v>
      </c>
      <c r="R137" s="214">
        <v>0.4</v>
      </c>
      <c r="S137" s="214">
        <v>0</v>
      </c>
      <c r="T137" s="215">
        <v>0.4</v>
      </c>
      <c r="U137" s="34"/>
      <c r="V137" s="34"/>
    </row>
    <row r="138" spans="1:22" x14ac:dyDescent="0.2">
      <c r="A138" s="81">
        <v>133</v>
      </c>
      <c r="B138" s="84" t="str">
        <f t="shared" si="6"/>
        <v>Mongolia</v>
      </c>
      <c r="C138" s="84" t="str">
        <f t="shared" si="7"/>
        <v>MNG</v>
      </c>
      <c r="D138" s="214">
        <f t="shared" si="8"/>
        <v>0.35416666666666696</v>
      </c>
      <c r="E138" s="81" t="s">
        <v>226</v>
      </c>
      <c r="F138" s="84" t="s">
        <v>225</v>
      </c>
      <c r="G138" s="216">
        <v>0.16666666666666699</v>
      </c>
      <c r="H138" s="214">
        <v>0.54166666666666696</v>
      </c>
      <c r="I138" s="214">
        <v>0</v>
      </c>
      <c r="J138" s="214">
        <v>0</v>
      </c>
      <c r="K138" s="214">
        <v>0.5</v>
      </c>
      <c r="L138" s="214">
        <v>1</v>
      </c>
      <c r="M138" s="214">
        <v>0.5</v>
      </c>
      <c r="N138" s="214">
        <v>0.5</v>
      </c>
      <c r="O138" s="214">
        <v>0</v>
      </c>
      <c r="P138" s="214">
        <v>0.75</v>
      </c>
      <c r="Q138" s="214">
        <v>0</v>
      </c>
      <c r="R138" s="214">
        <v>0.4</v>
      </c>
      <c r="S138" s="214">
        <v>0</v>
      </c>
      <c r="T138" s="215">
        <v>0.6</v>
      </c>
      <c r="U138" s="34"/>
      <c r="V138" s="34"/>
    </row>
    <row r="139" spans="1:22" x14ac:dyDescent="0.2">
      <c r="A139" s="81">
        <v>134</v>
      </c>
      <c r="B139" s="84" t="str">
        <f t="shared" si="6"/>
        <v>Northern Mariana Islands</v>
      </c>
      <c r="C139" s="84" t="str">
        <f t="shared" si="7"/>
        <v>MNP</v>
      </c>
      <c r="D139" s="214">
        <f t="shared" si="8"/>
        <v>0.85</v>
      </c>
      <c r="E139" s="81" t="s">
        <v>710</v>
      </c>
      <c r="F139" s="84" t="s">
        <v>748</v>
      </c>
      <c r="G139" s="216">
        <v>0.91666666666666696</v>
      </c>
      <c r="H139" s="214">
        <v>0.78333333333333299</v>
      </c>
      <c r="I139" s="214">
        <v>1</v>
      </c>
      <c r="J139" s="214">
        <v>0.5</v>
      </c>
      <c r="K139" s="214">
        <v>1</v>
      </c>
      <c r="L139" s="214">
        <v>1</v>
      </c>
      <c r="M139" s="214">
        <v>1</v>
      </c>
      <c r="N139" s="214">
        <v>1</v>
      </c>
      <c r="O139" s="214">
        <v>1</v>
      </c>
      <c r="P139" s="214">
        <v>1</v>
      </c>
      <c r="Q139" s="214">
        <v>1</v>
      </c>
      <c r="R139" s="214">
        <v>0.4</v>
      </c>
      <c r="S139" s="214">
        <v>0.5</v>
      </c>
      <c r="T139" s="215">
        <v>0.8</v>
      </c>
      <c r="U139" s="34"/>
      <c r="V139" s="34"/>
    </row>
    <row r="140" spans="1:22" x14ac:dyDescent="0.2">
      <c r="A140" s="81">
        <v>135</v>
      </c>
      <c r="B140" s="84" t="str">
        <f t="shared" si="6"/>
        <v>Mozambique</v>
      </c>
      <c r="C140" s="84" t="str">
        <f t="shared" si="7"/>
        <v>MOZ</v>
      </c>
      <c r="D140" s="214">
        <f t="shared" si="8"/>
        <v>0.1569444444444445</v>
      </c>
      <c r="E140" s="81" t="s">
        <v>228</v>
      </c>
      <c r="F140" s="84" t="s">
        <v>227</v>
      </c>
      <c r="G140" s="216">
        <v>0</v>
      </c>
      <c r="H140" s="214">
        <v>0.31388888888888899</v>
      </c>
      <c r="I140" s="214">
        <v>0</v>
      </c>
      <c r="J140" s="214">
        <v>0</v>
      </c>
      <c r="K140" s="214">
        <v>0</v>
      </c>
      <c r="L140" s="214">
        <v>0.33333333333333298</v>
      </c>
      <c r="M140" s="214">
        <v>0</v>
      </c>
      <c r="N140" s="214">
        <v>0</v>
      </c>
      <c r="O140" s="214">
        <v>0</v>
      </c>
      <c r="P140" s="214">
        <v>0.75</v>
      </c>
      <c r="Q140" s="214">
        <v>0</v>
      </c>
      <c r="R140" s="214">
        <v>0.4</v>
      </c>
      <c r="S140" s="214">
        <v>0</v>
      </c>
      <c r="T140" s="215">
        <v>0.4</v>
      </c>
      <c r="U140" s="34"/>
      <c r="V140" s="34"/>
    </row>
    <row r="141" spans="1:22" x14ac:dyDescent="0.2">
      <c r="A141" s="81">
        <v>136</v>
      </c>
      <c r="B141" s="84" t="str">
        <f t="shared" si="6"/>
        <v>Mauritania</v>
      </c>
      <c r="C141" s="84" t="str">
        <f t="shared" si="7"/>
        <v>MRT</v>
      </c>
      <c r="D141" s="214">
        <f t="shared" si="8"/>
        <v>0.39583333333333348</v>
      </c>
      <c r="E141" s="81" t="s">
        <v>230</v>
      </c>
      <c r="F141" s="84" t="s">
        <v>229</v>
      </c>
      <c r="G141" s="216">
        <v>0.16666666666666699</v>
      </c>
      <c r="H141" s="214">
        <v>0.625</v>
      </c>
      <c r="I141" s="214">
        <v>0</v>
      </c>
      <c r="J141" s="214">
        <v>0.5</v>
      </c>
      <c r="K141" s="214">
        <v>0.5</v>
      </c>
      <c r="L141" s="214">
        <v>1</v>
      </c>
      <c r="M141" s="214">
        <v>0.5</v>
      </c>
      <c r="N141" s="214">
        <v>0.5</v>
      </c>
      <c r="O141" s="214">
        <v>0</v>
      </c>
      <c r="P141" s="214">
        <v>0.75</v>
      </c>
      <c r="Q141" s="214">
        <v>0</v>
      </c>
      <c r="R141" s="214">
        <v>0.4</v>
      </c>
      <c r="S141" s="214">
        <v>0</v>
      </c>
      <c r="T141" s="215">
        <v>0.6</v>
      </c>
      <c r="U141" s="34"/>
      <c r="V141" s="34"/>
    </row>
    <row r="142" spans="1:22" x14ac:dyDescent="0.2">
      <c r="A142" s="81">
        <v>137</v>
      </c>
      <c r="B142" s="84" t="str">
        <f t="shared" si="6"/>
        <v>Mauritius</v>
      </c>
      <c r="C142" s="84" t="str">
        <f t="shared" si="7"/>
        <v>MUS</v>
      </c>
      <c r="D142" s="214">
        <f t="shared" si="8"/>
        <v>0.39999999999999997</v>
      </c>
      <c r="E142" s="81" t="s">
        <v>232</v>
      </c>
      <c r="F142" s="84" t="s">
        <v>231</v>
      </c>
      <c r="G142" s="216">
        <v>0.16666666666666699</v>
      </c>
      <c r="H142" s="214">
        <v>0.63333333333333297</v>
      </c>
      <c r="I142" s="214">
        <v>0</v>
      </c>
      <c r="J142" s="214">
        <v>0.5</v>
      </c>
      <c r="K142" s="214">
        <v>0.5</v>
      </c>
      <c r="L142" s="214">
        <v>1</v>
      </c>
      <c r="M142" s="214">
        <v>0.5</v>
      </c>
      <c r="N142" s="214">
        <v>0.5</v>
      </c>
      <c r="O142" s="214">
        <v>0</v>
      </c>
      <c r="P142" s="214">
        <v>1</v>
      </c>
      <c r="Q142" s="214">
        <v>0</v>
      </c>
      <c r="R142" s="214">
        <v>0.4</v>
      </c>
      <c r="S142" s="214">
        <v>0</v>
      </c>
      <c r="T142" s="215">
        <v>0.4</v>
      </c>
      <c r="U142" s="34"/>
      <c r="V142" s="34"/>
    </row>
    <row r="143" spans="1:22" x14ac:dyDescent="0.2">
      <c r="A143" s="81">
        <v>138</v>
      </c>
      <c r="B143" s="84" t="str">
        <f t="shared" si="6"/>
        <v>Malawi</v>
      </c>
      <c r="C143" s="84" t="str">
        <f t="shared" si="7"/>
        <v>MWI</v>
      </c>
      <c r="D143" s="214">
        <f t="shared" si="8"/>
        <v>0.29305555555555562</v>
      </c>
      <c r="E143" s="81" t="s">
        <v>234</v>
      </c>
      <c r="F143" s="84" t="s">
        <v>233</v>
      </c>
      <c r="G143" s="216">
        <v>8.3333333333333301E-2</v>
      </c>
      <c r="H143" s="214">
        <v>0.50277777777777799</v>
      </c>
      <c r="I143" s="214">
        <v>0</v>
      </c>
      <c r="J143" s="214">
        <v>0.5</v>
      </c>
      <c r="K143" s="214">
        <v>0</v>
      </c>
      <c r="L143" s="214">
        <v>0.66666666666666696</v>
      </c>
      <c r="M143" s="214">
        <v>0.5</v>
      </c>
      <c r="N143" s="214">
        <v>0.5</v>
      </c>
      <c r="O143" s="214">
        <v>0</v>
      </c>
      <c r="P143" s="214">
        <v>0.75</v>
      </c>
      <c r="Q143" s="214">
        <v>0</v>
      </c>
      <c r="R143" s="214">
        <v>0.4</v>
      </c>
      <c r="S143" s="214">
        <v>0</v>
      </c>
      <c r="T143" s="215">
        <v>0.2</v>
      </c>
      <c r="U143" s="34"/>
      <c r="V143" s="34"/>
    </row>
    <row r="144" spans="1:22" x14ac:dyDescent="0.2">
      <c r="A144" s="81">
        <v>139</v>
      </c>
      <c r="B144" s="84" t="str">
        <f t="shared" si="6"/>
        <v>Malaysia</v>
      </c>
      <c r="C144" s="84" t="str">
        <f t="shared" si="7"/>
        <v>MYS</v>
      </c>
      <c r="D144" s="214">
        <f t="shared" si="8"/>
        <v>0.21249999999999999</v>
      </c>
      <c r="E144" s="81" t="s">
        <v>236</v>
      </c>
      <c r="F144" s="84" t="s">
        <v>235</v>
      </c>
      <c r="G144" s="216">
        <v>0</v>
      </c>
      <c r="H144" s="214">
        <v>0.42499999999999999</v>
      </c>
      <c r="I144" s="214">
        <v>0</v>
      </c>
      <c r="J144" s="214">
        <v>0</v>
      </c>
      <c r="K144" s="214">
        <v>0</v>
      </c>
      <c r="L144" s="214">
        <v>1</v>
      </c>
      <c r="M144" s="214">
        <v>0</v>
      </c>
      <c r="N144" s="214">
        <v>0</v>
      </c>
      <c r="O144" s="214">
        <v>0</v>
      </c>
      <c r="P144" s="214">
        <v>0.75</v>
      </c>
      <c r="Q144" s="214">
        <v>0</v>
      </c>
      <c r="R144" s="214">
        <v>0.2</v>
      </c>
      <c r="S144" s="214">
        <v>0</v>
      </c>
      <c r="T144" s="215">
        <v>0.6</v>
      </c>
      <c r="U144" s="34"/>
      <c r="V144" s="34"/>
    </row>
    <row r="145" spans="1:22" x14ac:dyDescent="0.2">
      <c r="A145" s="81">
        <v>140</v>
      </c>
      <c r="B145" s="84" t="str">
        <f t="shared" si="6"/>
        <v>Namibia</v>
      </c>
      <c r="C145" s="84" t="str">
        <f t="shared" si="7"/>
        <v>NAM</v>
      </c>
      <c r="D145" s="214">
        <f t="shared" si="8"/>
        <v>0.37916666666666698</v>
      </c>
      <c r="E145" s="81" t="s">
        <v>238</v>
      </c>
      <c r="F145" s="84" t="s">
        <v>237</v>
      </c>
      <c r="G145" s="216">
        <v>0.16666666666666699</v>
      </c>
      <c r="H145" s="214">
        <v>0.59166666666666701</v>
      </c>
      <c r="I145" s="214">
        <v>0</v>
      </c>
      <c r="J145" s="214">
        <v>0.5</v>
      </c>
      <c r="K145" s="214">
        <v>0.5</v>
      </c>
      <c r="L145" s="214">
        <v>1</v>
      </c>
      <c r="M145" s="214">
        <v>0.5</v>
      </c>
      <c r="N145" s="214">
        <v>0.5</v>
      </c>
      <c r="O145" s="214">
        <v>0</v>
      </c>
      <c r="P145" s="214">
        <v>0.75</v>
      </c>
      <c r="Q145" s="214">
        <v>0</v>
      </c>
      <c r="R145" s="214">
        <v>0.2</v>
      </c>
      <c r="S145" s="214">
        <v>0</v>
      </c>
      <c r="T145" s="215">
        <v>0.6</v>
      </c>
      <c r="U145" s="34"/>
      <c r="V145" s="34"/>
    </row>
    <row r="146" spans="1:22" x14ac:dyDescent="0.2">
      <c r="A146" s="81">
        <v>141</v>
      </c>
      <c r="B146" s="84" t="str">
        <f t="shared" si="6"/>
        <v>New Caledonia</v>
      </c>
      <c r="C146" s="84" t="str">
        <f t="shared" si="7"/>
        <v>NCL</v>
      </c>
      <c r="D146" s="214">
        <f t="shared" si="8"/>
        <v>0.86666666666666692</v>
      </c>
      <c r="E146" s="81" t="s">
        <v>711</v>
      </c>
      <c r="F146" s="84" t="s">
        <v>749</v>
      </c>
      <c r="G146" s="216">
        <v>0.91666666666666696</v>
      </c>
      <c r="H146" s="214">
        <v>0.81666666666666698</v>
      </c>
      <c r="I146" s="214">
        <v>1</v>
      </c>
      <c r="J146" s="214">
        <v>0.5</v>
      </c>
      <c r="K146" s="214">
        <v>1</v>
      </c>
      <c r="L146" s="214">
        <v>1</v>
      </c>
      <c r="M146" s="214">
        <v>1</v>
      </c>
      <c r="N146" s="214">
        <v>1</v>
      </c>
      <c r="O146" s="214">
        <v>1</v>
      </c>
      <c r="P146" s="214">
        <v>1</v>
      </c>
      <c r="Q146" s="214">
        <v>1</v>
      </c>
      <c r="R146" s="214">
        <v>0.6</v>
      </c>
      <c r="S146" s="214">
        <v>0.5</v>
      </c>
      <c r="T146" s="215">
        <v>0.8</v>
      </c>
      <c r="U146" s="34"/>
      <c r="V146" s="34"/>
    </row>
    <row r="147" spans="1:22" x14ac:dyDescent="0.2">
      <c r="A147" s="81">
        <v>142</v>
      </c>
      <c r="B147" s="84" t="str">
        <f t="shared" si="6"/>
        <v>Niger</v>
      </c>
      <c r="C147" s="84" t="str">
        <f t="shared" si="7"/>
        <v>NER</v>
      </c>
      <c r="D147" s="214">
        <f t="shared" si="8"/>
        <v>0.23750000000000016</v>
      </c>
      <c r="E147" s="81" t="s">
        <v>240</v>
      </c>
      <c r="F147" s="84" t="s">
        <v>239</v>
      </c>
      <c r="G147" s="216">
        <v>8.3333333333333301E-2</v>
      </c>
      <c r="H147" s="214">
        <v>0.391666666666667</v>
      </c>
      <c r="I147" s="214">
        <v>0</v>
      </c>
      <c r="J147" s="214">
        <v>0.5</v>
      </c>
      <c r="K147" s="214">
        <v>0</v>
      </c>
      <c r="L147" s="214">
        <v>0</v>
      </c>
      <c r="M147" s="214">
        <v>0.5</v>
      </c>
      <c r="N147" s="214">
        <v>0.5</v>
      </c>
      <c r="O147" s="214">
        <v>0</v>
      </c>
      <c r="P147" s="214">
        <v>0.75</v>
      </c>
      <c r="Q147" s="214">
        <v>0</v>
      </c>
      <c r="R147" s="214">
        <v>0.4</v>
      </c>
      <c r="S147" s="214">
        <v>0</v>
      </c>
      <c r="T147" s="215">
        <v>0.2</v>
      </c>
      <c r="U147" s="34"/>
      <c r="V147" s="34"/>
    </row>
    <row r="148" spans="1:22" x14ac:dyDescent="0.2">
      <c r="A148" s="81">
        <v>143</v>
      </c>
      <c r="B148" s="84" t="str">
        <f t="shared" si="6"/>
        <v>Nigeria</v>
      </c>
      <c r="C148" s="84" t="str">
        <f t="shared" si="7"/>
        <v>NGA</v>
      </c>
      <c r="D148" s="214">
        <f t="shared" si="8"/>
        <v>0.11944444444444451</v>
      </c>
      <c r="E148" s="81" t="s">
        <v>242</v>
      </c>
      <c r="F148" s="84" t="s">
        <v>241</v>
      </c>
      <c r="G148" s="216">
        <v>0</v>
      </c>
      <c r="H148" s="214">
        <v>0.23888888888888901</v>
      </c>
      <c r="I148" s="214">
        <v>0</v>
      </c>
      <c r="J148" s="214">
        <v>0</v>
      </c>
      <c r="K148" s="214">
        <v>0</v>
      </c>
      <c r="L148" s="214">
        <v>0.33333333333333298</v>
      </c>
      <c r="M148" s="214">
        <v>0</v>
      </c>
      <c r="N148" s="214">
        <v>0</v>
      </c>
      <c r="O148" s="214">
        <v>0</v>
      </c>
      <c r="P148" s="214">
        <v>0.5</v>
      </c>
      <c r="Q148" s="214">
        <v>0</v>
      </c>
      <c r="R148" s="214">
        <v>0.2</v>
      </c>
      <c r="S148" s="214">
        <v>0</v>
      </c>
      <c r="T148" s="215">
        <v>0.4</v>
      </c>
      <c r="U148" s="34"/>
      <c r="V148" s="34"/>
    </row>
    <row r="149" spans="1:22" x14ac:dyDescent="0.2">
      <c r="A149" s="81">
        <v>144</v>
      </c>
      <c r="B149" s="84" t="str">
        <f t="shared" si="6"/>
        <v>Nicaragua</v>
      </c>
      <c r="C149" s="84" t="str">
        <f t="shared" si="7"/>
        <v>NIC</v>
      </c>
      <c r="D149" s="214">
        <f t="shared" si="8"/>
        <v>0.29305555555555562</v>
      </c>
      <c r="E149" s="81" t="s">
        <v>244</v>
      </c>
      <c r="F149" s="84" t="s">
        <v>243</v>
      </c>
      <c r="G149" s="216">
        <v>8.3333333333333301E-2</v>
      </c>
      <c r="H149" s="214">
        <v>0.50277777777777799</v>
      </c>
      <c r="I149" s="214">
        <v>0</v>
      </c>
      <c r="J149" s="214">
        <v>0.5</v>
      </c>
      <c r="K149" s="214">
        <v>0</v>
      </c>
      <c r="L149" s="214">
        <v>0.66666666666666696</v>
      </c>
      <c r="M149" s="214">
        <v>0.5</v>
      </c>
      <c r="N149" s="214">
        <v>0.5</v>
      </c>
      <c r="O149" s="214">
        <v>0</v>
      </c>
      <c r="P149" s="214">
        <v>0.75</v>
      </c>
      <c r="Q149" s="214">
        <v>0</v>
      </c>
      <c r="R149" s="214">
        <v>0.2</v>
      </c>
      <c r="S149" s="214">
        <v>0</v>
      </c>
      <c r="T149" s="215">
        <v>0.4</v>
      </c>
      <c r="U149" s="34"/>
      <c r="V149" s="34"/>
    </row>
    <row r="150" spans="1:22" x14ac:dyDescent="0.2">
      <c r="A150" s="81">
        <v>145</v>
      </c>
      <c r="B150" s="84" t="str">
        <f t="shared" si="6"/>
        <v>Netherlands</v>
      </c>
      <c r="C150" s="84" t="str">
        <f t="shared" si="7"/>
        <v>NLD</v>
      </c>
      <c r="D150" s="214">
        <f t="shared" si="8"/>
        <v>0.37500000000000011</v>
      </c>
      <c r="E150" s="81" t="s">
        <v>246</v>
      </c>
      <c r="F150" s="84" t="s">
        <v>245</v>
      </c>
      <c r="G150" s="216">
        <v>8.3333333333333301E-2</v>
      </c>
      <c r="H150" s="214">
        <v>0.66666666666666696</v>
      </c>
      <c r="I150" s="214">
        <v>0</v>
      </c>
      <c r="J150" s="214">
        <v>0.5</v>
      </c>
      <c r="K150" s="214">
        <v>0</v>
      </c>
      <c r="L150" s="214">
        <v>1</v>
      </c>
      <c r="M150" s="214">
        <v>0.5</v>
      </c>
      <c r="N150" s="214">
        <v>0.5</v>
      </c>
      <c r="O150" s="214">
        <v>0</v>
      </c>
      <c r="P150" s="214">
        <v>1</v>
      </c>
      <c r="Q150" s="214">
        <v>0</v>
      </c>
      <c r="R150" s="214">
        <v>0.4</v>
      </c>
      <c r="S150" s="214">
        <v>0</v>
      </c>
      <c r="T150" s="215">
        <v>0.6</v>
      </c>
      <c r="U150" s="34"/>
      <c r="V150" s="34"/>
    </row>
    <row r="151" spans="1:22" x14ac:dyDescent="0.2">
      <c r="A151" s="81">
        <v>146</v>
      </c>
      <c r="B151" s="84" t="str">
        <f t="shared" si="6"/>
        <v>Norway</v>
      </c>
      <c r="C151" s="84" t="str">
        <f t="shared" si="7"/>
        <v>NOR</v>
      </c>
      <c r="D151" s="214">
        <f t="shared" si="8"/>
        <v>0.37500000000000011</v>
      </c>
      <c r="E151" s="81" t="s">
        <v>248</v>
      </c>
      <c r="F151" s="84" t="s">
        <v>247</v>
      </c>
      <c r="G151" s="216">
        <v>8.3333333333333301E-2</v>
      </c>
      <c r="H151" s="214">
        <v>0.66666666666666696</v>
      </c>
      <c r="I151" s="214">
        <v>0</v>
      </c>
      <c r="J151" s="214">
        <v>0.5</v>
      </c>
      <c r="K151" s="214">
        <v>0</v>
      </c>
      <c r="L151" s="214">
        <v>1</v>
      </c>
      <c r="M151" s="214">
        <v>0.5</v>
      </c>
      <c r="N151" s="214">
        <v>0.5</v>
      </c>
      <c r="O151" s="214">
        <v>0</v>
      </c>
      <c r="P151" s="214">
        <v>1</v>
      </c>
      <c r="Q151" s="214">
        <v>0</v>
      </c>
      <c r="R151" s="214">
        <v>0.4</v>
      </c>
      <c r="S151" s="214">
        <v>0</v>
      </c>
      <c r="T151" s="215">
        <v>0.6</v>
      </c>
      <c r="U151" s="34"/>
      <c r="V151" s="34"/>
    </row>
    <row r="152" spans="1:22" x14ac:dyDescent="0.2">
      <c r="A152" s="81">
        <v>147</v>
      </c>
      <c r="B152" s="84" t="str">
        <f t="shared" si="6"/>
        <v>Nepal</v>
      </c>
      <c r="C152" s="84" t="str">
        <f t="shared" si="7"/>
        <v>NPL</v>
      </c>
      <c r="D152" s="214">
        <f t="shared" si="8"/>
        <v>0.31666666666666665</v>
      </c>
      <c r="E152" s="81" t="s">
        <v>250</v>
      </c>
      <c r="F152" s="84" t="s">
        <v>249</v>
      </c>
      <c r="G152" s="216">
        <v>8.3333333333333301E-2</v>
      </c>
      <c r="H152" s="214">
        <v>0.55000000000000004</v>
      </c>
      <c r="I152" s="214">
        <v>0</v>
      </c>
      <c r="J152" s="214">
        <v>0</v>
      </c>
      <c r="K152" s="214">
        <v>0</v>
      </c>
      <c r="L152" s="214">
        <v>1</v>
      </c>
      <c r="M152" s="214">
        <v>0.5</v>
      </c>
      <c r="N152" s="214">
        <v>0.5</v>
      </c>
      <c r="O152" s="214">
        <v>0</v>
      </c>
      <c r="P152" s="214">
        <v>1</v>
      </c>
      <c r="Q152" s="214">
        <v>0</v>
      </c>
      <c r="R152" s="214">
        <v>0.4</v>
      </c>
      <c r="S152" s="214">
        <v>0</v>
      </c>
      <c r="T152" s="215">
        <v>0.4</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0.37500000000000011</v>
      </c>
      <c r="E154" s="81" t="s">
        <v>254</v>
      </c>
      <c r="F154" s="84" t="s">
        <v>253</v>
      </c>
      <c r="G154" s="216">
        <v>8.3333333333333301E-2</v>
      </c>
      <c r="H154" s="214">
        <v>0.66666666666666696</v>
      </c>
      <c r="I154" s="214">
        <v>0</v>
      </c>
      <c r="J154" s="214">
        <v>0.5</v>
      </c>
      <c r="K154" s="214">
        <v>0</v>
      </c>
      <c r="L154" s="214">
        <v>1</v>
      </c>
      <c r="M154" s="214">
        <v>0.5</v>
      </c>
      <c r="N154" s="214">
        <v>0.5</v>
      </c>
      <c r="O154" s="214">
        <v>0</v>
      </c>
      <c r="P154" s="214">
        <v>1</v>
      </c>
      <c r="Q154" s="214">
        <v>0</v>
      </c>
      <c r="R154" s="214">
        <v>0.4</v>
      </c>
      <c r="S154" s="214">
        <v>0</v>
      </c>
      <c r="T154" s="215">
        <v>0.6</v>
      </c>
      <c r="U154" s="34"/>
      <c r="V154" s="34"/>
    </row>
    <row r="155" spans="1:22" x14ac:dyDescent="0.2">
      <c r="A155" s="81">
        <v>150</v>
      </c>
      <c r="B155" s="84" t="str">
        <f t="shared" si="6"/>
        <v>Oman</v>
      </c>
      <c r="C155" s="84" t="str">
        <f t="shared" si="7"/>
        <v>OMN</v>
      </c>
      <c r="D155" s="214">
        <f t="shared" si="8"/>
        <v>0.35833333333333311</v>
      </c>
      <c r="E155" s="81" t="s">
        <v>256</v>
      </c>
      <c r="F155" s="84" t="s">
        <v>255</v>
      </c>
      <c r="G155" s="216">
        <v>8.3333333333333301E-2</v>
      </c>
      <c r="H155" s="214">
        <v>0.63333333333333297</v>
      </c>
      <c r="I155" s="214">
        <v>0</v>
      </c>
      <c r="J155" s="214">
        <v>0.5</v>
      </c>
      <c r="K155" s="214">
        <v>0</v>
      </c>
      <c r="L155" s="214">
        <v>1</v>
      </c>
      <c r="M155" s="214">
        <v>0.5</v>
      </c>
      <c r="N155" s="214">
        <v>0.5</v>
      </c>
      <c r="O155" s="214">
        <v>0</v>
      </c>
      <c r="P155" s="214">
        <v>1</v>
      </c>
      <c r="Q155" s="214">
        <v>0</v>
      </c>
      <c r="R155" s="214">
        <v>0.2</v>
      </c>
      <c r="S155" s="214">
        <v>0</v>
      </c>
      <c r="T155" s="215">
        <v>0.6</v>
      </c>
      <c r="U155" s="34"/>
      <c r="V155" s="34"/>
    </row>
    <row r="156" spans="1:22" x14ac:dyDescent="0.2">
      <c r="A156" s="81">
        <v>151</v>
      </c>
      <c r="B156" s="84" t="str">
        <f t="shared" si="6"/>
        <v>Pakistan</v>
      </c>
      <c r="C156" s="84" t="str">
        <f t="shared" si="7"/>
        <v>PAK</v>
      </c>
      <c r="D156" s="214">
        <f t="shared" si="8"/>
        <v>0.172222222222222</v>
      </c>
      <c r="E156" s="81" t="s">
        <v>258</v>
      </c>
      <c r="F156" s="84" t="s">
        <v>257</v>
      </c>
      <c r="G156" s="216">
        <v>0</v>
      </c>
      <c r="H156" s="214">
        <v>0.344444444444444</v>
      </c>
      <c r="I156" s="214">
        <v>0</v>
      </c>
      <c r="J156" s="214">
        <v>0.5</v>
      </c>
      <c r="K156" s="214">
        <v>0</v>
      </c>
      <c r="L156" s="214">
        <v>0.66666666666666696</v>
      </c>
      <c r="M156" s="214">
        <v>0</v>
      </c>
      <c r="N156" s="214">
        <v>0</v>
      </c>
      <c r="O156" s="214">
        <v>0</v>
      </c>
      <c r="P156" s="214">
        <v>0.5</v>
      </c>
      <c r="Q156" s="214">
        <v>0</v>
      </c>
      <c r="R156" s="214">
        <v>0.2</v>
      </c>
      <c r="S156" s="214">
        <v>0</v>
      </c>
      <c r="T156" s="215">
        <v>0.2</v>
      </c>
      <c r="U156" s="34"/>
      <c r="V156" s="34"/>
    </row>
    <row r="157" spans="1:22" x14ac:dyDescent="0.2">
      <c r="A157" s="81">
        <v>152</v>
      </c>
      <c r="B157" s="84" t="str">
        <f t="shared" si="6"/>
        <v>Panama</v>
      </c>
      <c r="C157" s="84" t="str">
        <f t="shared" si="7"/>
        <v>PAN</v>
      </c>
      <c r="D157" s="214">
        <f t="shared" si="8"/>
        <v>0.30000000000000016</v>
      </c>
      <c r="E157" s="81" t="s">
        <v>260</v>
      </c>
      <c r="F157" s="84" t="s">
        <v>259</v>
      </c>
      <c r="G157" s="216">
        <v>8.3333333333333301E-2</v>
      </c>
      <c r="H157" s="214">
        <v>0.51666666666666705</v>
      </c>
      <c r="I157" s="214">
        <v>0</v>
      </c>
      <c r="J157" s="214">
        <v>0.5</v>
      </c>
      <c r="K157" s="214">
        <v>0</v>
      </c>
      <c r="L157" s="214">
        <v>1</v>
      </c>
      <c r="M157" s="214">
        <v>0.5</v>
      </c>
      <c r="N157" s="214">
        <v>0.5</v>
      </c>
      <c r="O157" s="214">
        <v>0</v>
      </c>
      <c r="P157" s="214">
        <v>0.5</v>
      </c>
      <c r="Q157" s="214">
        <v>0</v>
      </c>
      <c r="R157" s="214">
        <v>0.4</v>
      </c>
      <c r="S157" s="214">
        <v>0</v>
      </c>
      <c r="T157" s="215">
        <v>0.2</v>
      </c>
      <c r="U157" s="34"/>
      <c r="V157" s="34"/>
    </row>
    <row r="158" spans="1:22" x14ac:dyDescent="0.2">
      <c r="A158" s="81">
        <v>153</v>
      </c>
      <c r="B158" s="84" t="str">
        <f t="shared" si="6"/>
        <v>Peru</v>
      </c>
      <c r="C158" s="84" t="str">
        <f t="shared" si="7"/>
        <v>PER</v>
      </c>
      <c r="D158" s="214">
        <f t="shared" si="8"/>
        <v>0.2</v>
      </c>
      <c r="E158" s="81" t="s">
        <v>262</v>
      </c>
      <c r="F158" s="84" t="s">
        <v>261</v>
      </c>
      <c r="G158" s="216">
        <v>0</v>
      </c>
      <c r="H158" s="214">
        <v>0.4</v>
      </c>
      <c r="I158" s="214">
        <v>0</v>
      </c>
      <c r="J158" s="214">
        <v>0.5</v>
      </c>
      <c r="K158" s="214">
        <v>0</v>
      </c>
      <c r="L158" s="214">
        <v>1</v>
      </c>
      <c r="M158" s="214">
        <v>0</v>
      </c>
      <c r="N158" s="214">
        <v>0</v>
      </c>
      <c r="O158" s="214">
        <v>0</v>
      </c>
      <c r="P158" s="214">
        <v>0.5</v>
      </c>
      <c r="Q158" s="214">
        <v>0</v>
      </c>
      <c r="R158" s="214">
        <v>0.2</v>
      </c>
      <c r="S158" s="214">
        <v>0</v>
      </c>
      <c r="T158" s="215">
        <v>0.2</v>
      </c>
      <c r="U158" s="34"/>
      <c r="V158" s="34"/>
    </row>
    <row r="159" spans="1:22" x14ac:dyDescent="0.2">
      <c r="A159" s="81">
        <v>154</v>
      </c>
      <c r="B159" s="84" t="str">
        <f t="shared" si="6"/>
        <v>Philippines</v>
      </c>
      <c r="C159" s="84" t="str">
        <f t="shared" si="7"/>
        <v>PHL</v>
      </c>
      <c r="D159" s="214">
        <f t="shared" si="8"/>
        <v>0.28333333333333316</v>
      </c>
      <c r="E159" s="81" t="s">
        <v>264</v>
      </c>
      <c r="F159" s="84" t="s">
        <v>263</v>
      </c>
      <c r="G159" s="216">
        <v>8.3333333333333301E-2</v>
      </c>
      <c r="H159" s="214">
        <v>0.483333333333333</v>
      </c>
      <c r="I159" s="214">
        <v>0</v>
      </c>
      <c r="J159" s="214">
        <v>0.5</v>
      </c>
      <c r="K159" s="214">
        <v>0</v>
      </c>
      <c r="L159" s="214">
        <v>1</v>
      </c>
      <c r="M159" s="214">
        <v>0.5</v>
      </c>
      <c r="N159" s="214">
        <v>0.5</v>
      </c>
      <c r="O159" s="214">
        <v>0</v>
      </c>
      <c r="P159" s="214">
        <v>0.5</v>
      </c>
      <c r="Q159" s="214">
        <v>0</v>
      </c>
      <c r="R159" s="214">
        <v>0.2</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0.28333333333333316</v>
      </c>
      <c r="E161" s="81" t="s">
        <v>268</v>
      </c>
      <c r="F161" s="84" t="s">
        <v>267</v>
      </c>
      <c r="G161" s="216">
        <v>8.3333333333333301E-2</v>
      </c>
      <c r="H161" s="214">
        <v>0.483333333333333</v>
      </c>
      <c r="I161" s="214">
        <v>0</v>
      </c>
      <c r="J161" s="214">
        <v>0.5</v>
      </c>
      <c r="K161" s="214">
        <v>0.5</v>
      </c>
      <c r="L161" s="214">
        <v>1</v>
      </c>
      <c r="M161" s="214">
        <v>0</v>
      </c>
      <c r="N161" s="214">
        <v>0</v>
      </c>
      <c r="O161" s="214">
        <v>0</v>
      </c>
      <c r="P161" s="214">
        <v>1</v>
      </c>
      <c r="Q161" s="214">
        <v>0</v>
      </c>
      <c r="R161" s="214">
        <v>0.2</v>
      </c>
      <c r="S161" s="214">
        <v>0</v>
      </c>
      <c r="T161" s="215">
        <v>0.2</v>
      </c>
      <c r="U161" s="34"/>
      <c r="V161" s="34"/>
    </row>
    <row r="162" spans="1:22" x14ac:dyDescent="0.2">
      <c r="A162" s="81">
        <v>157</v>
      </c>
      <c r="B162" s="84" t="str">
        <f t="shared" si="6"/>
        <v>Poland</v>
      </c>
      <c r="C162" s="84" t="str">
        <f t="shared" si="7"/>
        <v>POL</v>
      </c>
      <c r="D162" s="214">
        <f t="shared" si="8"/>
        <v>0.33750000000000013</v>
      </c>
      <c r="E162" s="81" t="s">
        <v>270</v>
      </c>
      <c r="F162" s="84" t="s">
        <v>269</v>
      </c>
      <c r="G162" s="216">
        <v>8.3333333333333301E-2</v>
      </c>
      <c r="H162" s="214">
        <v>0.59166666666666701</v>
      </c>
      <c r="I162" s="214">
        <v>0</v>
      </c>
      <c r="J162" s="214">
        <v>0.5</v>
      </c>
      <c r="K162" s="214">
        <v>0</v>
      </c>
      <c r="L162" s="214">
        <v>1</v>
      </c>
      <c r="M162" s="214">
        <v>0.5</v>
      </c>
      <c r="N162" s="214">
        <v>0.5</v>
      </c>
      <c r="O162" s="214">
        <v>0</v>
      </c>
      <c r="P162" s="214">
        <v>0.75</v>
      </c>
      <c r="Q162" s="214">
        <v>0</v>
      </c>
      <c r="R162" s="214">
        <v>0.2</v>
      </c>
      <c r="S162" s="214">
        <v>0</v>
      </c>
      <c r="T162" s="215">
        <v>0.6</v>
      </c>
      <c r="U162" s="34"/>
      <c r="V162" s="34"/>
    </row>
    <row r="163" spans="1:22" x14ac:dyDescent="0.2">
      <c r="A163" s="81">
        <v>158</v>
      </c>
      <c r="B163" s="84" t="str">
        <f t="shared" si="6"/>
        <v>Puerto Rico</v>
      </c>
      <c r="C163" s="84" t="str">
        <f t="shared" si="7"/>
        <v>PRI</v>
      </c>
      <c r="D163" s="214">
        <f t="shared" si="8"/>
        <v>0.69166666666666643</v>
      </c>
      <c r="E163" s="81" t="s">
        <v>712</v>
      </c>
      <c r="F163" s="84" t="s">
        <v>750</v>
      </c>
      <c r="G163" s="216">
        <v>0.75</v>
      </c>
      <c r="H163" s="214">
        <v>0.63333333333333297</v>
      </c>
      <c r="I163" s="214">
        <v>1</v>
      </c>
      <c r="J163" s="214">
        <v>0.5</v>
      </c>
      <c r="K163" s="214">
        <v>0.5</v>
      </c>
      <c r="L163" s="214">
        <v>1</v>
      </c>
      <c r="M163" s="214">
        <v>0.5</v>
      </c>
      <c r="N163" s="214">
        <v>0.5</v>
      </c>
      <c r="O163" s="214">
        <v>1</v>
      </c>
      <c r="P163" s="214">
        <v>1</v>
      </c>
      <c r="Q163" s="214">
        <v>1</v>
      </c>
      <c r="R163" s="214">
        <v>0.6</v>
      </c>
      <c r="S163" s="214">
        <v>0.5</v>
      </c>
      <c r="T163" s="215">
        <v>0.2</v>
      </c>
      <c r="U163" s="34"/>
      <c r="V163" s="34"/>
    </row>
    <row r="164" spans="1:22" x14ac:dyDescent="0.2">
      <c r="A164" s="81">
        <v>159</v>
      </c>
      <c r="B164" s="84" t="str">
        <f t="shared" si="6"/>
        <v>Korea, Dem. People's Rep.</v>
      </c>
      <c r="C164" s="84" t="str">
        <f t="shared" si="7"/>
        <v>PRK</v>
      </c>
      <c r="D164" s="214">
        <f t="shared" si="8"/>
        <v>0.39999999999999997</v>
      </c>
      <c r="E164" s="81" t="s">
        <v>271</v>
      </c>
      <c r="F164" s="84" t="s">
        <v>751</v>
      </c>
      <c r="G164" s="216">
        <v>0.16666666666666699</v>
      </c>
      <c r="H164" s="214">
        <v>0.63333333333333297</v>
      </c>
      <c r="I164" s="214">
        <v>0</v>
      </c>
      <c r="J164" s="214">
        <v>0.5</v>
      </c>
      <c r="K164" s="214">
        <v>0.5</v>
      </c>
      <c r="L164" s="214">
        <v>1</v>
      </c>
      <c r="M164" s="214">
        <v>0.5</v>
      </c>
      <c r="N164" s="214">
        <v>0.5</v>
      </c>
      <c r="O164" s="214">
        <v>0</v>
      </c>
      <c r="P164" s="214">
        <v>1</v>
      </c>
      <c r="Q164" s="214">
        <v>0</v>
      </c>
      <c r="R164" s="214">
        <v>0.4</v>
      </c>
      <c r="S164" s="214">
        <v>0</v>
      </c>
      <c r="T164" s="215">
        <v>0.4</v>
      </c>
      <c r="U164" s="34"/>
      <c r="V164" s="34"/>
    </row>
    <row r="165" spans="1:22" x14ac:dyDescent="0.2">
      <c r="A165" s="81">
        <v>160</v>
      </c>
      <c r="B165" s="84" t="str">
        <f t="shared" si="6"/>
        <v>Portugal</v>
      </c>
      <c r="C165" s="84" t="str">
        <f t="shared" si="7"/>
        <v>PRT</v>
      </c>
      <c r="D165" s="214">
        <f t="shared" si="8"/>
        <v>0.37500000000000011</v>
      </c>
      <c r="E165" s="81" t="s">
        <v>273</v>
      </c>
      <c r="F165" s="84" t="s">
        <v>272</v>
      </c>
      <c r="G165" s="216">
        <v>8.3333333333333301E-2</v>
      </c>
      <c r="H165" s="214">
        <v>0.66666666666666696</v>
      </c>
      <c r="I165" s="214">
        <v>0</v>
      </c>
      <c r="J165" s="214">
        <v>0.5</v>
      </c>
      <c r="K165" s="214">
        <v>0</v>
      </c>
      <c r="L165" s="214">
        <v>1</v>
      </c>
      <c r="M165" s="214">
        <v>0.5</v>
      </c>
      <c r="N165" s="214">
        <v>0.5</v>
      </c>
      <c r="O165" s="214">
        <v>0</v>
      </c>
      <c r="P165" s="214">
        <v>1</v>
      </c>
      <c r="Q165" s="214">
        <v>0</v>
      </c>
      <c r="R165" s="214">
        <v>0.4</v>
      </c>
      <c r="S165" s="214">
        <v>0</v>
      </c>
      <c r="T165" s="215">
        <v>0.6</v>
      </c>
      <c r="U165" s="34"/>
      <c r="V165" s="34"/>
    </row>
    <row r="166" spans="1:22" x14ac:dyDescent="0.2">
      <c r="A166" s="81">
        <v>161</v>
      </c>
      <c r="B166" s="84" t="str">
        <f t="shared" si="6"/>
        <v>Paraguay</v>
      </c>
      <c r="C166" s="84" t="str">
        <f t="shared" si="7"/>
        <v>PRY</v>
      </c>
      <c r="D166" s="214">
        <f t="shared" si="8"/>
        <v>0.32083333333333314</v>
      </c>
      <c r="E166" s="81" t="s">
        <v>275</v>
      </c>
      <c r="F166" s="84" t="s">
        <v>274</v>
      </c>
      <c r="G166" s="216">
        <v>8.3333333333333301E-2</v>
      </c>
      <c r="H166" s="214">
        <v>0.55833333333333302</v>
      </c>
      <c r="I166" s="214">
        <v>0</v>
      </c>
      <c r="J166" s="214">
        <v>0.5</v>
      </c>
      <c r="K166" s="214">
        <v>0</v>
      </c>
      <c r="L166" s="214">
        <v>1</v>
      </c>
      <c r="M166" s="214">
        <v>0.5</v>
      </c>
      <c r="N166" s="214">
        <v>0.5</v>
      </c>
      <c r="O166" s="214">
        <v>0</v>
      </c>
      <c r="P166" s="214">
        <v>0.75</v>
      </c>
      <c r="Q166" s="214">
        <v>0</v>
      </c>
      <c r="R166" s="214">
        <v>0.2</v>
      </c>
      <c r="S166" s="214">
        <v>0</v>
      </c>
      <c r="T166" s="215">
        <v>0.4</v>
      </c>
      <c r="U166" s="34"/>
      <c r="V166" s="34"/>
    </row>
    <row r="167" spans="1:22" x14ac:dyDescent="0.2">
      <c r="A167" s="81">
        <v>162</v>
      </c>
      <c r="B167" s="84" t="str">
        <f t="shared" si="6"/>
        <v>West Bank and Gaza</v>
      </c>
      <c r="C167" s="84" t="str">
        <f t="shared" si="7"/>
        <v>PSE</v>
      </c>
      <c r="D167" s="214">
        <f t="shared" si="8"/>
        <v>0.42500000000000004</v>
      </c>
      <c r="E167" s="81" t="s">
        <v>713</v>
      </c>
      <c r="F167" s="84" t="s">
        <v>752</v>
      </c>
      <c r="G167" s="216">
        <v>0.33333333333333298</v>
      </c>
      <c r="H167" s="214">
        <v>0.51666666666666705</v>
      </c>
      <c r="I167" s="214">
        <v>1</v>
      </c>
      <c r="J167" s="214">
        <v>0.5</v>
      </c>
      <c r="K167" s="214">
        <v>0.5</v>
      </c>
      <c r="L167" s="214">
        <v>1</v>
      </c>
      <c r="M167" s="214">
        <v>0.5</v>
      </c>
      <c r="N167" s="214">
        <v>0.5</v>
      </c>
      <c r="O167" s="214">
        <v>0</v>
      </c>
      <c r="P167" s="214">
        <v>0.5</v>
      </c>
      <c r="Q167" s="214">
        <v>0</v>
      </c>
      <c r="R167" s="214">
        <v>0.6</v>
      </c>
      <c r="S167" s="214">
        <v>0</v>
      </c>
      <c r="T167" s="215">
        <v>0</v>
      </c>
      <c r="U167" s="34"/>
      <c r="V167" s="34"/>
    </row>
    <row r="168" spans="1:22" x14ac:dyDescent="0.2">
      <c r="A168" s="81">
        <v>163</v>
      </c>
      <c r="B168" s="84" t="str">
        <f t="shared" si="6"/>
        <v>French Polynesia</v>
      </c>
      <c r="C168" s="84" t="str">
        <f t="shared" si="7"/>
        <v>PYF</v>
      </c>
      <c r="D168" s="214">
        <f t="shared" si="8"/>
        <v>0.86666666666666692</v>
      </c>
      <c r="E168" s="81" t="s">
        <v>714</v>
      </c>
      <c r="F168" s="84" t="s">
        <v>753</v>
      </c>
      <c r="G168" s="216">
        <v>0.91666666666666696</v>
      </c>
      <c r="H168" s="214">
        <v>0.81666666666666698</v>
      </c>
      <c r="I168" s="214">
        <v>1</v>
      </c>
      <c r="J168" s="214">
        <v>0.5</v>
      </c>
      <c r="K168" s="214">
        <v>1</v>
      </c>
      <c r="L168" s="214">
        <v>1</v>
      </c>
      <c r="M168" s="214">
        <v>1</v>
      </c>
      <c r="N168" s="214">
        <v>1</v>
      </c>
      <c r="O168" s="214">
        <v>1</v>
      </c>
      <c r="P168" s="214">
        <v>1</v>
      </c>
      <c r="Q168" s="214">
        <v>1</v>
      </c>
      <c r="R168" s="214">
        <v>0.6</v>
      </c>
      <c r="S168" s="214">
        <v>0.5</v>
      </c>
      <c r="T168" s="215">
        <v>0.8</v>
      </c>
      <c r="U168" s="34"/>
      <c r="V168" s="34"/>
    </row>
    <row r="169" spans="1:22" x14ac:dyDescent="0.2">
      <c r="A169" s="81">
        <v>164</v>
      </c>
      <c r="B169" s="84" t="str">
        <f t="shared" si="6"/>
        <v>Qatar</v>
      </c>
      <c r="C169" s="84" t="str">
        <f t="shared" si="7"/>
        <v>QAT</v>
      </c>
      <c r="D169" s="214">
        <f t="shared" si="8"/>
        <v>0.37083333333333313</v>
      </c>
      <c r="E169" s="81" t="s">
        <v>277</v>
      </c>
      <c r="F169" s="84" t="s">
        <v>276</v>
      </c>
      <c r="G169" s="216">
        <v>8.3333333333333301E-2</v>
      </c>
      <c r="H169" s="214">
        <v>0.65833333333333299</v>
      </c>
      <c r="I169" s="214">
        <v>0</v>
      </c>
      <c r="J169" s="214">
        <v>0.5</v>
      </c>
      <c r="K169" s="214">
        <v>0</v>
      </c>
      <c r="L169" s="214">
        <v>1</v>
      </c>
      <c r="M169" s="214">
        <v>0.5</v>
      </c>
      <c r="N169" s="214">
        <v>0.5</v>
      </c>
      <c r="O169" s="214">
        <v>0</v>
      </c>
      <c r="P169" s="214">
        <v>0.75</v>
      </c>
      <c r="Q169" s="214">
        <v>0</v>
      </c>
      <c r="R169" s="214">
        <v>0.4</v>
      </c>
      <c r="S169" s="214">
        <v>0</v>
      </c>
      <c r="T169" s="215">
        <v>0.8</v>
      </c>
      <c r="U169" s="34"/>
      <c r="V169" s="34"/>
    </row>
    <row r="170" spans="1:22" x14ac:dyDescent="0.2">
      <c r="A170" s="81">
        <v>165</v>
      </c>
      <c r="B170" s="84" t="str">
        <f t="shared" si="6"/>
        <v>Romania</v>
      </c>
      <c r="C170" s="84" t="str">
        <f t="shared" si="7"/>
        <v>ROU</v>
      </c>
      <c r="D170" s="214">
        <f t="shared" si="8"/>
        <v>0.31666666666666665</v>
      </c>
      <c r="E170" s="81" t="s">
        <v>279</v>
      </c>
      <c r="F170" s="84" t="s">
        <v>278</v>
      </c>
      <c r="G170" s="216">
        <v>8.3333333333333301E-2</v>
      </c>
      <c r="H170" s="214">
        <v>0.55000000000000004</v>
      </c>
      <c r="I170" s="214">
        <v>0</v>
      </c>
      <c r="J170" s="214">
        <v>0.5</v>
      </c>
      <c r="K170" s="214">
        <v>0</v>
      </c>
      <c r="L170" s="214">
        <v>1</v>
      </c>
      <c r="M170" s="214">
        <v>0.5</v>
      </c>
      <c r="N170" s="214">
        <v>0.5</v>
      </c>
      <c r="O170" s="214">
        <v>0</v>
      </c>
      <c r="P170" s="214">
        <v>0.5</v>
      </c>
      <c r="Q170" s="214">
        <v>0</v>
      </c>
      <c r="R170" s="214">
        <v>0.2</v>
      </c>
      <c r="S170" s="214">
        <v>0</v>
      </c>
      <c r="T170" s="215">
        <v>0.6</v>
      </c>
      <c r="U170" s="34"/>
      <c r="V170" s="34"/>
    </row>
    <row r="171" spans="1:22" x14ac:dyDescent="0.2">
      <c r="A171" s="81">
        <v>166</v>
      </c>
      <c r="B171" s="84" t="str">
        <f t="shared" si="6"/>
        <v>Russian Federation</v>
      </c>
      <c r="C171" s="84" t="str">
        <f t="shared" si="7"/>
        <v>RUS</v>
      </c>
      <c r="D171" s="214">
        <f t="shared" si="8"/>
        <v>0.22083333333333349</v>
      </c>
      <c r="E171" s="81" t="s">
        <v>281</v>
      </c>
      <c r="F171" s="84" t="s">
        <v>280</v>
      </c>
      <c r="G171" s="216">
        <v>0</v>
      </c>
      <c r="H171" s="214">
        <v>0.44166666666666698</v>
      </c>
      <c r="I171" s="214">
        <v>0</v>
      </c>
      <c r="J171" s="214">
        <v>0.5</v>
      </c>
      <c r="K171" s="214">
        <v>0</v>
      </c>
      <c r="L171" s="214">
        <v>1</v>
      </c>
      <c r="M171" s="214">
        <v>0</v>
      </c>
      <c r="N171" s="214">
        <v>0</v>
      </c>
      <c r="O171" s="214">
        <v>0</v>
      </c>
      <c r="P171" s="214">
        <v>0.75</v>
      </c>
      <c r="Q171" s="214">
        <v>0</v>
      </c>
      <c r="R171" s="214">
        <v>0.2</v>
      </c>
      <c r="S171" s="214">
        <v>0</v>
      </c>
      <c r="T171" s="215">
        <v>0.2</v>
      </c>
      <c r="U171" s="34"/>
      <c r="V171" s="34"/>
    </row>
    <row r="172" spans="1:22" x14ac:dyDescent="0.2">
      <c r="A172" s="81">
        <v>167</v>
      </c>
      <c r="B172" s="84" t="str">
        <f t="shared" si="6"/>
        <v>Rwanda</v>
      </c>
      <c r="C172" s="84" t="str">
        <f t="shared" si="7"/>
        <v>RWA</v>
      </c>
      <c r="D172" s="214">
        <f t="shared" si="8"/>
        <v>0.33750000000000013</v>
      </c>
      <c r="E172" s="81" t="s">
        <v>283</v>
      </c>
      <c r="F172" s="84" t="s">
        <v>282</v>
      </c>
      <c r="G172" s="216">
        <v>8.3333333333333301E-2</v>
      </c>
      <c r="H172" s="214">
        <v>0.59166666666666701</v>
      </c>
      <c r="I172" s="214">
        <v>0</v>
      </c>
      <c r="J172" s="214">
        <v>0.5</v>
      </c>
      <c r="K172" s="214">
        <v>0</v>
      </c>
      <c r="L172" s="214">
        <v>1</v>
      </c>
      <c r="M172" s="214">
        <v>0.5</v>
      </c>
      <c r="N172" s="214">
        <v>0.5</v>
      </c>
      <c r="O172" s="214">
        <v>0</v>
      </c>
      <c r="P172" s="214">
        <v>0.75</v>
      </c>
      <c r="Q172" s="214">
        <v>0</v>
      </c>
      <c r="R172" s="214">
        <v>0.4</v>
      </c>
      <c r="S172" s="214">
        <v>0</v>
      </c>
      <c r="T172" s="215">
        <v>0.4</v>
      </c>
      <c r="U172" s="34"/>
      <c r="V172" s="34"/>
    </row>
    <row r="173" spans="1:22" x14ac:dyDescent="0.2">
      <c r="A173" s="81">
        <v>168</v>
      </c>
      <c r="B173" s="84" t="str">
        <f t="shared" si="6"/>
        <v>Saudi Arabia</v>
      </c>
      <c r="C173" s="84" t="str">
        <f t="shared" si="7"/>
        <v>SAU</v>
      </c>
      <c r="D173" s="214">
        <f t="shared" si="8"/>
        <v>0.25416666666666649</v>
      </c>
      <c r="E173" s="81" t="s">
        <v>285</v>
      </c>
      <c r="F173" s="84" t="s">
        <v>284</v>
      </c>
      <c r="G173" s="216">
        <v>0</v>
      </c>
      <c r="H173" s="214">
        <v>0.50833333333333297</v>
      </c>
      <c r="I173" s="214">
        <v>0</v>
      </c>
      <c r="J173" s="214">
        <v>0.5</v>
      </c>
      <c r="K173" s="214">
        <v>0</v>
      </c>
      <c r="L173" s="214">
        <v>1</v>
      </c>
      <c r="M173" s="214">
        <v>0</v>
      </c>
      <c r="N173" s="214">
        <v>0</v>
      </c>
      <c r="O173" s="214">
        <v>0</v>
      </c>
      <c r="P173" s="214">
        <v>0.75</v>
      </c>
      <c r="Q173" s="214">
        <v>0</v>
      </c>
      <c r="R173" s="214">
        <v>0.4</v>
      </c>
      <c r="S173" s="214">
        <v>0</v>
      </c>
      <c r="T173" s="215">
        <v>0.4</v>
      </c>
      <c r="U173" s="34"/>
      <c r="V173" s="34"/>
    </row>
    <row r="174" spans="1:22" x14ac:dyDescent="0.2">
      <c r="A174" s="81">
        <v>169</v>
      </c>
      <c r="B174" s="84" t="str">
        <f t="shared" si="6"/>
        <v>Sudan</v>
      </c>
      <c r="C174" s="84" t="str">
        <f t="shared" si="7"/>
        <v>SDN</v>
      </c>
      <c r="D174" s="214">
        <f t="shared" si="8"/>
        <v>0.19583333333333316</v>
      </c>
      <c r="E174" s="81" t="s">
        <v>287</v>
      </c>
      <c r="F174" s="84" t="s">
        <v>286</v>
      </c>
      <c r="G174" s="216">
        <v>8.3333333333333301E-2</v>
      </c>
      <c r="H174" s="214">
        <v>0.30833333333333302</v>
      </c>
      <c r="I174" s="214">
        <v>0</v>
      </c>
      <c r="J174" s="214">
        <v>0</v>
      </c>
      <c r="K174" s="214">
        <v>0</v>
      </c>
      <c r="L174" s="214">
        <v>0</v>
      </c>
      <c r="M174" s="214">
        <v>0.5</v>
      </c>
      <c r="N174" s="214">
        <v>0.5</v>
      </c>
      <c r="O174" s="214">
        <v>0</v>
      </c>
      <c r="P174" s="214">
        <v>0.75</v>
      </c>
      <c r="Q174" s="214">
        <v>0</v>
      </c>
      <c r="R174" s="214">
        <v>0.4</v>
      </c>
      <c r="S174" s="214">
        <v>0</v>
      </c>
      <c r="T174" s="215">
        <v>0.2</v>
      </c>
      <c r="U174" s="34"/>
      <c r="V174" s="34"/>
    </row>
    <row r="175" spans="1:22" x14ac:dyDescent="0.2">
      <c r="A175" s="81">
        <v>170</v>
      </c>
      <c r="B175" s="84" t="str">
        <f t="shared" si="6"/>
        <v>Senegal</v>
      </c>
      <c r="C175" s="84" t="str">
        <f t="shared" si="7"/>
        <v>SEN</v>
      </c>
      <c r="D175" s="214">
        <f t="shared" si="8"/>
        <v>0.32083333333333314</v>
      </c>
      <c r="E175" s="81" t="s">
        <v>289</v>
      </c>
      <c r="F175" s="84" t="s">
        <v>288</v>
      </c>
      <c r="G175" s="216">
        <v>8.3333333333333301E-2</v>
      </c>
      <c r="H175" s="214">
        <v>0.55833333333333302</v>
      </c>
      <c r="I175" s="214">
        <v>0</v>
      </c>
      <c r="J175" s="214">
        <v>0.5</v>
      </c>
      <c r="K175" s="214">
        <v>0</v>
      </c>
      <c r="L175" s="214">
        <v>1</v>
      </c>
      <c r="M175" s="214">
        <v>0.5</v>
      </c>
      <c r="N175" s="214">
        <v>0.5</v>
      </c>
      <c r="O175" s="214">
        <v>0</v>
      </c>
      <c r="P175" s="214">
        <v>0.75</v>
      </c>
      <c r="Q175" s="214">
        <v>0</v>
      </c>
      <c r="R175" s="214">
        <v>0.4</v>
      </c>
      <c r="S175" s="214">
        <v>0</v>
      </c>
      <c r="T175" s="215">
        <v>0.2</v>
      </c>
      <c r="U175" s="34"/>
      <c r="V175" s="34"/>
    </row>
    <row r="176" spans="1:22" x14ac:dyDescent="0.2">
      <c r="A176" s="81">
        <v>171</v>
      </c>
      <c r="B176" s="84" t="str">
        <f t="shared" si="6"/>
        <v>Singapore</v>
      </c>
      <c r="C176" s="84" t="str">
        <f t="shared" si="7"/>
        <v>SGP</v>
      </c>
      <c r="D176" s="214">
        <f t="shared" si="8"/>
        <v>0.37500000000000011</v>
      </c>
      <c r="E176" s="81" t="s">
        <v>291</v>
      </c>
      <c r="F176" s="84" t="s">
        <v>290</v>
      </c>
      <c r="G176" s="216">
        <v>8.3333333333333301E-2</v>
      </c>
      <c r="H176" s="214">
        <v>0.66666666666666696</v>
      </c>
      <c r="I176" s="214">
        <v>0</v>
      </c>
      <c r="J176" s="214">
        <v>0.5</v>
      </c>
      <c r="K176" s="214">
        <v>0</v>
      </c>
      <c r="L176" s="214">
        <v>1</v>
      </c>
      <c r="M176" s="214">
        <v>0.5</v>
      </c>
      <c r="N176" s="214">
        <v>0.5</v>
      </c>
      <c r="O176" s="214">
        <v>0</v>
      </c>
      <c r="P176" s="214">
        <v>1</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0.4833333333333335</v>
      </c>
      <c r="E177" s="81" t="s">
        <v>293</v>
      </c>
      <c r="F177" s="84" t="s">
        <v>292</v>
      </c>
      <c r="G177" s="216">
        <v>0.25</v>
      </c>
      <c r="H177" s="214">
        <v>0.71666666666666701</v>
      </c>
      <c r="I177" s="214">
        <v>0</v>
      </c>
      <c r="J177" s="214">
        <v>0.5</v>
      </c>
      <c r="K177" s="214">
        <v>0.5</v>
      </c>
      <c r="L177" s="214">
        <v>1</v>
      </c>
      <c r="M177" s="214">
        <v>1</v>
      </c>
      <c r="N177" s="214">
        <v>1</v>
      </c>
      <c r="O177" s="214">
        <v>0</v>
      </c>
      <c r="P177" s="214">
        <v>1</v>
      </c>
      <c r="Q177" s="214">
        <v>0</v>
      </c>
      <c r="R177" s="214">
        <v>0.2</v>
      </c>
      <c r="S177" s="214">
        <v>0</v>
      </c>
      <c r="T177" s="215">
        <v>0.6</v>
      </c>
      <c r="U177" s="34"/>
      <c r="V177" s="34"/>
    </row>
    <row r="178" spans="1:22" x14ac:dyDescent="0.2">
      <c r="A178" s="81">
        <v>173</v>
      </c>
      <c r="B178" s="84" t="str">
        <f t="shared" si="6"/>
        <v>Sierra Leone</v>
      </c>
      <c r="C178" s="84" t="str">
        <f t="shared" si="7"/>
        <v>SLE</v>
      </c>
      <c r="D178" s="214">
        <f t="shared" si="8"/>
        <v>0.23749999999999999</v>
      </c>
      <c r="E178" s="81" t="s">
        <v>295</v>
      </c>
      <c r="F178" s="84" t="s">
        <v>294</v>
      </c>
      <c r="G178" s="216">
        <v>0</v>
      </c>
      <c r="H178" s="214">
        <v>0.47499999999999998</v>
      </c>
      <c r="I178" s="214">
        <v>0</v>
      </c>
      <c r="J178" s="214">
        <v>0.5</v>
      </c>
      <c r="K178" s="214">
        <v>0</v>
      </c>
      <c r="L178" s="214">
        <v>1</v>
      </c>
      <c r="M178" s="214">
        <v>0</v>
      </c>
      <c r="N178" s="214">
        <v>0</v>
      </c>
      <c r="O178" s="214">
        <v>0</v>
      </c>
      <c r="P178" s="214">
        <v>0.75</v>
      </c>
      <c r="Q178" s="214">
        <v>0</v>
      </c>
      <c r="R178" s="214">
        <v>0.4</v>
      </c>
      <c r="S178" s="214">
        <v>0</v>
      </c>
      <c r="T178" s="215">
        <v>0.2</v>
      </c>
      <c r="U178" s="34"/>
      <c r="V178" s="34"/>
    </row>
    <row r="179" spans="1:22" x14ac:dyDescent="0.2">
      <c r="A179" s="81">
        <v>174</v>
      </c>
      <c r="B179" s="84" t="str">
        <f t="shared" si="6"/>
        <v>El Salvador</v>
      </c>
      <c r="C179" s="84" t="str">
        <f t="shared" si="7"/>
        <v>SLV</v>
      </c>
      <c r="D179" s="214">
        <f t="shared" si="8"/>
        <v>0.39305555555555549</v>
      </c>
      <c r="E179" s="81" t="s">
        <v>297</v>
      </c>
      <c r="F179" s="84" t="s">
        <v>296</v>
      </c>
      <c r="G179" s="216">
        <v>0.16666666666666699</v>
      </c>
      <c r="H179" s="214">
        <v>0.61944444444444402</v>
      </c>
      <c r="I179" s="214">
        <v>0</v>
      </c>
      <c r="J179" s="214">
        <v>0.5</v>
      </c>
      <c r="K179" s="214">
        <v>0</v>
      </c>
      <c r="L179" s="214">
        <v>0.66666666666666696</v>
      </c>
      <c r="M179" s="214">
        <v>1</v>
      </c>
      <c r="N179" s="214">
        <v>1</v>
      </c>
      <c r="O179" s="214">
        <v>0</v>
      </c>
      <c r="P179" s="214">
        <v>0.75</v>
      </c>
      <c r="Q179" s="214">
        <v>0</v>
      </c>
      <c r="R179" s="214">
        <v>0.4</v>
      </c>
      <c r="S179" s="214">
        <v>0</v>
      </c>
      <c r="T179" s="215">
        <v>0.4</v>
      </c>
      <c r="U179" s="34"/>
      <c r="V179" s="34"/>
    </row>
    <row r="180" spans="1:22" x14ac:dyDescent="0.2">
      <c r="A180" s="81">
        <v>175</v>
      </c>
      <c r="B180" s="84" t="str">
        <f t="shared" si="6"/>
        <v>San Marino</v>
      </c>
      <c r="C180" s="84" t="str">
        <f t="shared" si="7"/>
        <v>SMR</v>
      </c>
      <c r="D180" s="214">
        <f t="shared" si="8"/>
        <v>0.78333333333333344</v>
      </c>
      <c r="E180" s="81" t="s">
        <v>715</v>
      </c>
      <c r="F180" s="84" t="s">
        <v>754</v>
      </c>
      <c r="G180" s="216">
        <v>0.75</v>
      </c>
      <c r="H180" s="214">
        <v>0.81666666666666698</v>
      </c>
      <c r="I180" s="214">
        <v>0</v>
      </c>
      <c r="J180" s="214">
        <v>0.5</v>
      </c>
      <c r="K180" s="214">
        <v>1</v>
      </c>
      <c r="L180" s="214">
        <v>1</v>
      </c>
      <c r="M180" s="214">
        <v>1</v>
      </c>
      <c r="N180" s="214">
        <v>1</v>
      </c>
      <c r="O180" s="214">
        <v>1</v>
      </c>
      <c r="P180" s="214">
        <v>1</v>
      </c>
      <c r="Q180" s="214">
        <v>1</v>
      </c>
      <c r="R180" s="214">
        <v>0.6</v>
      </c>
      <c r="S180" s="214">
        <v>0.5</v>
      </c>
      <c r="T180" s="215">
        <v>0.8</v>
      </c>
      <c r="U180" s="34"/>
      <c r="V180" s="34"/>
    </row>
    <row r="181" spans="1:22" x14ac:dyDescent="0.2">
      <c r="A181" s="81">
        <v>176</v>
      </c>
      <c r="B181" s="84" t="str">
        <f t="shared" si="6"/>
        <v>Somalia</v>
      </c>
      <c r="C181" s="84" t="str">
        <f t="shared" si="7"/>
        <v>SOM</v>
      </c>
      <c r="D181" s="214">
        <f t="shared" si="8"/>
        <v>0.24583333333333351</v>
      </c>
      <c r="E181" s="81" t="s">
        <v>299</v>
      </c>
      <c r="F181" s="84" t="s">
        <v>298</v>
      </c>
      <c r="G181" s="216">
        <v>0.16666666666666699</v>
      </c>
      <c r="H181" s="214">
        <v>0.32500000000000001</v>
      </c>
      <c r="I181" s="214">
        <v>0</v>
      </c>
      <c r="J181" s="214">
        <v>0.5</v>
      </c>
      <c r="K181" s="214">
        <v>0.5</v>
      </c>
      <c r="L181" s="214">
        <v>0</v>
      </c>
      <c r="M181" s="214">
        <v>0.5</v>
      </c>
      <c r="N181" s="214">
        <v>0.5</v>
      </c>
      <c r="O181" s="214">
        <v>0</v>
      </c>
      <c r="P181" s="214">
        <v>0.75</v>
      </c>
      <c r="Q181" s="214">
        <v>0</v>
      </c>
      <c r="R181" s="214">
        <v>0.2</v>
      </c>
      <c r="S181" s="214">
        <v>0</v>
      </c>
      <c r="T181" s="215">
        <v>0</v>
      </c>
      <c r="U181" s="34"/>
      <c r="V181" s="34"/>
    </row>
    <row r="182" spans="1:22" x14ac:dyDescent="0.2">
      <c r="A182" s="81">
        <v>177</v>
      </c>
      <c r="B182" s="84" t="str">
        <f t="shared" si="6"/>
        <v>Serbia</v>
      </c>
      <c r="C182" s="84" t="str">
        <f t="shared" si="7"/>
        <v>SRB</v>
      </c>
      <c r="D182" s="214">
        <f t="shared" si="8"/>
        <v>0.31666666666666665</v>
      </c>
      <c r="E182" s="81" t="s">
        <v>301</v>
      </c>
      <c r="F182" s="84" t="s">
        <v>300</v>
      </c>
      <c r="G182" s="216">
        <v>8.3333333333333301E-2</v>
      </c>
      <c r="H182" s="214">
        <v>0.55000000000000004</v>
      </c>
      <c r="I182" s="214">
        <v>0</v>
      </c>
      <c r="J182" s="214">
        <v>0.5</v>
      </c>
      <c r="K182" s="214">
        <v>0</v>
      </c>
      <c r="L182" s="214">
        <v>1</v>
      </c>
      <c r="M182" s="214">
        <v>0.5</v>
      </c>
      <c r="N182" s="214">
        <v>0.5</v>
      </c>
      <c r="O182" s="214">
        <v>0</v>
      </c>
      <c r="P182" s="214">
        <v>0.5</v>
      </c>
      <c r="Q182" s="214">
        <v>0</v>
      </c>
      <c r="R182" s="214">
        <v>0.4</v>
      </c>
      <c r="S182" s="214">
        <v>0</v>
      </c>
      <c r="T182" s="215">
        <v>0.4</v>
      </c>
      <c r="U182" s="34"/>
      <c r="V182" s="34"/>
    </row>
    <row r="183" spans="1:22" x14ac:dyDescent="0.2">
      <c r="A183" s="81">
        <v>178</v>
      </c>
      <c r="B183" s="84" t="str">
        <f t="shared" si="6"/>
        <v>South Sudan</v>
      </c>
      <c r="C183" s="84" t="str">
        <f t="shared" si="7"/>
        <v>SSD</v>
      </c>
      <c r="D183" s="214">
        <f t="shared" si="8"/>
        <v>0.35416666666666652</v>
      </c>
      <c r="E183" s="81" t="s">
        <v>303</v>
      </c>
      <c r="F183" s="84" t="s">
        <v>302</v>
      </c>
      <c r="G183" s="216">
        <v>0.25</v>
      </c>
      <c r="H183" s="214">
        <v>0.45833333333333298</v>
      </c>
      <c r="I183" s="214">
        <v>0</v>
      </c>
      <c r="J183" s="214">
        <v>0</v>
      </c>
      <c r="K183" s="214">
        <v>0.5</v>
      </c>
      <c r="L183" s="214">
        <v>0</v>
      </c>
      <c r="M183" s="214">
        <v>1</v>
      </c>
      <c r="N183" s="214">
        <v>1</v>
      </c>
      <c r="O183" s="214">
        <v>0</v>
      </c>
      <c r="P183" s="214">
        <v>0.75</v>
      </c>
      <c r="Q183" s="214">
        <v>0</v>
      </c>
      <c r="R183" s="214">
        <v>0.6</v>
      </c>
      <c r="S183" s="214">
        <v>0</v>
      </c>
      <c r="T183" s="215">
        <v>0.4</v>
      </c>
      <c r="U183" s="34"/>
      <c r="V183" s="34"/>
    </row>
    <row r="184" spans="1:22" x14ac:dyDescent="0.2">
      <c r="A184" s="81">
        <v>179</v>
      </c>
      <c r="B184" s="84" t="str">
        <f t="shared" si="6"/>
        <v>SÃ£o TomÃ© and PrÃ­ncipe</v>
      </c>
      <c r="C184" s="84" t="str">
        <f t="shared" si="7"/>
        <v>STP</v>
      </c>
      <c r="D184" s="214">
        <f t="shared" si="8"/>
        <v>0.41249999999999998</v>
      </c>
      <c r="E184" s="81" t="s">
        <v>304</v>
      </c>
      <c r="F184" s="84" t="s">
        <v>804</v>
      </c>
      <c r="G184" s="216">
        <v>0.16666666666666699</v>
      </c>
      <c r="H184" s="214">
        <v>0.65833333333333299</v>
      </c>
      <c r="I184" s="214">
        <v>0</v>
      </c>
      <c r="J184" s="214">
        <v>0.5</v>
      </c>
      <c r="K184" s="214">
        <v>0.5</v>
      </c>
      <c r="L184" s="214">
        <v>1</v>
      </c>
      <c r="M184" s="214">
        <v>0.5</v>
      </c>
      <c r="N184" s="214">
        <v>0.5</v>
      </c>
      <c r="O184" s="214">
        <v>0</v>
      </c>
      <c r="P184" s="214">
        <v>0.75</v>
      </c>
      <c r="Q184" s="214">
        <v>0</v>
      </c>
      <c r="R184" s="214">
        <v>0.4</v>
      </c>
      <c r="S184" s="214">
        <v>0</v>
      </c>
      <c r="T184" s="215">
        <v>0.8</v>
      </c>
      <c r="U184" s="34"/>
      <c r="V184" s="34"/>
    </row>
    <row r="185" spans="1:22" x14ac:dyDescent="0.2">
      <c r="A185" s="81">
        <v>180</v>
      </c>
      <c r="B185" s="84" t="str">
        <f t="shared" si="6"/>
        <v>Suriname</v>
      </c>
      <c r="C185" s="84" t="str">
        <f t="shared" si="7"/>
        <v>SUR</v>
      </c>
      <c r="D185" s="214">
        <f t="shared" si="8"/>
        <v>0.34166666666666701</v>
      </c>
      <c r="E185" s="81" t="s">
        <v>306</v>
      </c>
      <c r="F185" s="84" t="s">
        <v>305</v>
      </c>
      <c r="G185" s="216">
        <v>0.16666666666666699</v>
      </c>
      <c r="H185" s="214">
        <v>0.51666666666666705</v>
      </c>
      <c r="I185" s="214">
        <v>0</v>
      </c>
      <c r="J185" s="214">
        <v>0</v>
      </c>
      <c r="K185" s="214">
        <v>0.5</v>
      </c>
      <c r="L185" s="214">
        <v>1</v>
      </c>
      <c r="M185" s="214">
        <v>0.5</v>
      </c>
      <c r="N185" s="214">
        <v>0.5</v>
      </c>
      <c r="O185" s="214">
        <v>0</v>
      </c>
      <c r="P185" s="214">
        <v>1</v>
      </c>
      <c r="Q185" s="214">
        <v>0</v>
      </c>
      <c r="R185" s="214">
        <v>0.2</v>
      </c>
      <c r="S185" s="214">
        <v>0</v>
      </c>
      <c r="T185" s="215">
        <v>0.4</v>
      </c>
      <c r="U185" s="34"/>
      <c r="V185" s="34"/>
    </row>
    <row r="186" spans="1:22" x14ac:dyDescent="0.2">
      <c r="A186" s="81">
        <v>181</v>
      </c>
      <c r="B186" s="84" t="str">
        <f t="shared" si="6"/>
        <v>Slovak Republic</v>
      </c>
      <c r="C186" s="84" t="str">
        <f t="shared" si="7"/>
        <v>SVK</v>
      </c>
      <c r="D186" s="214">
        <f t="shared" si="8"/>
        <v>0.37500000000000011</v>
      </c>
      <c r="E186" s="81" t="s">
        <v>307</v>
      </c>
      <c r="F186" s="84" t="s">
        <v>755</v>
      </c>
      <c r="G186" s="216">
        <v>8.3333333333333301E-2</v>
      </c>
      <c r="H186" s="214">
        <v>0.66666666666666696</v>
      </c>
      <c r="I186" s="214">
        <v>0</v>
      </c>
      <c r="J186" s="214">
        <v>0.5</v>
      </c>
      <c r="K186" s="214">
        <v>0</v>
      </c>
      <c r="L186" s="214">
        <v>1</v>
      </c>
      <c r="M186" s="214">
        <v>0.5</v>
      </c>
      <c r="N186" s="214">
        <v>0.5</v>
      </c>
      <c r="O186" s="214">
        <v>0</v>
      </c>
      <c r="P186" s="214">
        <v>1</v>
      </c>
      <c r="Q186" s="214">
        <v>0</v>
      </c>
      <c r="R186" s="214">
        <v>0.4</v>
      </c>
      <c r="S186" s="214">
        <v>0</v>
      </c>
      <c r="T186" s="215">
        <v>0.6</v>
      </c>
      <c r="U186" s="34"/>
      <c r="V186" s="34"/>
    </row>
    <row r="187" spans="1:22" x14ac:dyDescent="0.2">
      <c r="A187" s="81">
        <v>182</v>
      </c>
      <c r="B187" s="84" t="str">
        <f t="shared" si="6"/>
        <v>Slovenia</v>
      </c>
      <c r="C187" s="84" t="str">
        <f t="shared" si="7"/>
        <v>SVN</v>
      </c>
      <c r="D187" s="214">
        <f t="shared" si="8"/>
        <v>0.41666666666666696</v>
      </c>
      <c r="E187" s="81" t="s">
        <v>309</v>
      </c>
      <c r="F187" s="84" t="s">
        <v>308</v>
      </c>
      <c r="G187" s="216">
        <v>0.16666666666666699</v>
      </c>
      <c r="H187" s="214">
        <v>0.66666666666666696</v>
      </c>
      <c r="I187" s="214">
        <v>0</v>
      </c>
      <c r="J187" s="214">
        <v>0.5</v>
      </c>
      <c r="K187" s="214">
        <v>0.5</v>
      </c>
      <c r="L187" s="214">
        <v>1</v>
      </c>
      <c r="M187" s="214">
        <v>0.5</v>
      </c>
      <c r="N187" s="214">
        <v>0.5</v>
      </c>
      <c r="O187" s="214">
        <v>0</v>
      </c>
      <c r="P187" s="214">
        <v>1</v>
      </c>
      <c r="Q187" s="214">
        <v>0</v>
      </c>
      <c r="R187" s="214">
        <v>0.4</v>
      </c>
      <c r="S187" s="214">
        <v>0</v>
      </c>
      <c r="T187" s="215">
        <v>0.6</v>
      </c>
      <c r="U187" s="34"/>
      <c r="V187" s="34"/>
    </row>
    <row r="188" spans="1:22" x14ac:dyDescent="0.2">
      <c r="A188" s="81">
        <v>183</v>
      </c>
      <c r="B188" s="84" t="str">
        <f t="shared" si="6"/>
        <v>Sweden</v>
      </c>
      <c r="C188" s="84" t="str">
        <f t="shared" si="7"/>
        <v>SWE</v>
      </c>
      <c r="D188" s="214">
        <f t="shared" si="8"/>
        <v>0.37500000000000011</v>
      </c>
      <c r="E188" s="81" t="s">
        <v>311</v>
      </c>
      <c r="F188" s="84" t="s">
        <v>310</v>
      </c>
      <c r="G188" s="216">
        <v>8.3333333333333301E-2</v>
      </c>
      <c r="H188" s="214">
        <v>0.66666666666666696</v>
      </c>
      <c r="I188" s="214">
        <v>0</v>
      </c>
      <c r="J188" s="214">
        <v>0.5</v>
      </c>
      <c r="K188" s="214">
        <v>0</v>
      </c>
      <c r="L188" s="214">
        <v>1</v>
      </c>
      <c r="M188" s="214">
        <v>0.5</v>
      </c>
      <c r="N188" s="214">
        <v>0.5</v>
      </c>
      <c r="O188" s="214">
        <v>0</v>
      </c>
      <c r="P188" s="214">
        <v>1</v>
      </c>
      <c r="Q188" s="214">
        <v>0</v>
      </c>
      <c r="R188" s="214">
        <v>0.4</v>
      </c>
      <c r="S188" s="214">
        <v>0</v>
      </c>
      <c r="T188" s="215">
        <v>0.6</v>
      </c>
      <c r="U188" s="34"/>
      <c r="V188" s="34"/>
    </row>
    <row r="189" spans="1:22" x14ac:dyDescent="0.2">
      <c r="A189" s="81">
        <v>184</v>
      </c>
      <c r="B189" s="84" t="str">
        <f t="shared" si="6"/>
        <v>Eswatini</v>
      </c>
      <c r="C189" s="84" t="str">
        <f t="shared" si="7"/>
        <v>SWZ</v>
      </c>
      <c r="D189" s="214">
        <f t="shared" si="8"/>
        <v>0.36249999999999999</v>
      </c>
      <c r="E189" s="81" t="s">
        <v>313</v>
      </c>
      <c r="F189" s="84" t="s">
        <v>312</v>
      </c>
      <c r="G189" s="216">
        <v>0.16666666666666699</v>
      </c>
      <c r="H189" s="214">
        <v>0.55833333333333302</v>
      </c>
      <c r="I189" s="214">
        <v>0</v>
      </c>
      <c r="J189" s="214">
        <v>0.5</v>
      </c>
      <c r="K189" s="214">
        <v>0.5</v>
      </c>
      <c r="L189" s="214">
        <v>1</v>
      </c>
      <c r="M189" s="214">
        <v>0.5</v>
      </c>
      <c r="N189" s="214">
        <v>0.5</v>
      </c>
      <c r="O189" s="214">
        <v>0</v>
      </c>
      <c r="P189" s="214">
        <v>0.75</v>
      </c>
      <c r="Q189" s="214">
        <v>0</v>
      </c>
      <c r="R189" s="214">
        <v>0.4</v>
      </c>
      <c r="S189" s="214">
        <v>0</v>
      </c>
      <c r="T189" s="215">
        <v>0.2</v>
      </c>
      <c r="U189" s="34"/>
      <c r="V189" s="34"/>
    </row>
    <row r="190" spans="1:22" x14ac:dyDescent="0.2">
      <c r="A190" s="81">
        <v>185</v>
      </c>
      <c r="B190" s="84" t="str">
        <f t="shared" si="6"/>
        <v>Sint Maarten (Dutch part)</v>
      </c>
      <c r="C190" s="84" t="str">
        <f t="shared" si="7"/>
        <v>SXM</v>
      </c>
      <c r="D190" s="214">
        <f t="shared" si="8"/>
        <v>0.88333333333333353</v>
      </c>
      <c r="E190" s="81" t="s">
        <v>716</v>
      </c>
      <c r="F190" s="84" t="s">
        <v>756</v>
      </c>
      <c r="G190" s="216">
        <v>0.91666666666666696</v>
      </c>
      <c r="H190" s="214">
        <v>0.85</v>
      </c>
      <c r="I190" s="214">
        <v>1</v>
      </c>
      <c r="J190" s="214">
        <v>0.5</v>
      </c>
      <c r="K190" s="214">
        <v>1</v>
      </c>
      <c r="L190" s="214">
        <v>1</v>
      </c>
      <c r="M190" s="214">
        <v>1</v>
      </c>
      <c r="N190" s="214">
        <v>1</v>
      </c>
      <c r="O190" s="214">
        <v>1</v>
      </c>
      <c r="P190" s="214">
        <v>1</v>
      </c>
      <c r="Q190" s="214">
        <v>1</v>
      </c>
      <c r="R190" s="214">
        <v>0.8</v>
      </c>
      <c r="S190" s="214">
        <v>0.5</v>
      </c>
      <c r="T190" s="215">
        <v>0.8</v>
      </c>
      <c r="U190" s="34"/>
      <c r="V190" s="34"/>
    </row>
    <row r="191" spans="1:22" x14ac:dyDescent="0.2">
      <c r="A191" s="81">
        <v>186</v>
      </c>
      <c r="B191" s="84" t="str">
        <f t="shared" si="6"/>
        <v>Seychelles</v>
      </c>
      <c r="C191" s="84" t="str">
        <f t="shared" si="7"/>
        <v>SYC</v>
      </c>
      <c r="D191" s="214">
        <f t="shared" si="8"/>
        <v>0.37916666666666698</v>
      </c>
      <c r="E191" s="81" t="s">
        <v>315</v>
      </c>
      <c r="F191" s="84" t="s">
        <v>314</v>
      </c>
      <c r="G191" s="216">
        <v>0.16666666666666699</v>
      </c>
      <c r="H191" s="214">
        <v>0.59166666666666701</v>
      </c>
      <c r="I191" s="214">
        <v>0</v>
      </c>
      <c r="J191" s="214">
        <v>0.5</v>
      </c>
      <c r="K191" s="214">
        <v>0.5</v>
      </c>
      <c r="L191" s="214">
        <v>1</v>
      </c>
      <c r="M191" s="214">
        <v>0.5</v>
      </c>
      <c r="N191" s="214">
        <v>0.5</v>
      </c>
      <c r="O191" s="214">
        <v>0</v>
      </c>
      <c r="P191" s="214">
        <v>0.75</v>
      </c>
      <c r="Q191" s="214">
        <v>0</v>
      </c>
      <c r="R191" s="214">
        <v>0.2</v>
      </c>
      <c r="S191" s="214">
        <v>0</v>
      </c>
      <c r="T191" s="215">
        <v>0.6</v>
      </c>
      <c r="U191" s="34"/>
      <c r="V191" s="34"/>
    </row>
    <row r="192" spans="1:22" x14ac:dyDescent="0.2">
      <c r="A192" s="81">
        <v>187</v>
      </c>
      <c r="B192" s="84" t="str">
        <f t="shared" si="6"/>
        <v>Syrian Arab Republic</v>
      </c>
      <c r="C192" s="84" t="str">
        <f t="shared" si="7"/>
        <v>SYR</v>
      </c>
      <c r="D192" s="214">
        <f t="shared" si="8"/>
        <v>0.31388888888888861</v>
      </c>
      <c r="E192" s="81" t="s">
        <v>316</v>
      </c>
      <c r="F192" s="84" t="s">
        <v>757</v>
      </c>
      <c r="G192" s="216">
        <v>8.3333333333333301E-2</v>
      </c>
      <c r="H192" s="214">
        <v>0.54444444444444395</v>
      </c>
      <c r="I192" s="214">
        <v>0</v>
      </c>
      <c r="J192" s="214">
        <v>0.5</v>
      </c>
      <c r="K192" s="214">
        <v>0</v>
      </c>
      <c r="L192" s="214">
        <v>0.66666666666666696</v>
      </c>
      <c r="M192" s="214">
        <v>0.5</v>
      </c>
      <c r="N192" s="214">
        <v>0.5</v>
      </c>
      <c r="O192" s="214">
        <v>0</v>
      </c>
      <c r="P192" s="214">
        <v>1</v>
      </c>
      <c r="Q192" s="214">
        <v>0</v>
      </c>
      <c r="R192" s="214">
        <v>0.4</v>
      </c>
      <c r="S192" s="214">
        <v>0</v>
      </c>
      <c r="T192" s="215">
        <v>0.2</v>
      </c>
      <c r="U192" s="34"/>
      <c r="V192" s="34"/>
    </row>
    <row r="193" spans="1:22" x14ac:dyDescent="0.2">
      <c r="A193" s="81">
        <v>188</v>
      </c>
      <c r="B193" s="84" t="str">
        <f t="shared" si="6"/>
        <v>Turks and Caicos Islands</v>
      </c>
      <c r="C193" s="84" t="str">
        <f t="shared" si="7"/>
        <v>TCA</v>
      </c>
      <c r="D193" s="214">
        <f t="shared" si="8"/>
        <v>0.86666666666666692</v>
      </c>
      <c r="E193" s="81" t="s">
        <v>717</v>
      </c>
      <c r="F193" s="84" t="s">
        <v>758</v>
      </c>
      <c r="G193" s="216">
        <v>0.91666666666666696</v>
      </c>
      <c r="H193" s="214">
        <v>0.81666666666666698</v>
      </c>
      <c r="I193" s="214">
        <v>1</v>
      </c>
      <c r="J193" s="214">
        <v>0.5</v>
      </c>
      <c r="K193" s="214">
        <v>1</v>
      </c>
      <c r="L193" s="214">
        <v>1</v>
      </c>
      <c r="M193" s="214">
        <v>1</v>
      </c>
      <c r="N193" s="214">
        <v>1</v>
      </c>
      <c r="O193" s="214">
        <v>1</v>
      </c>
      <c r="P193" s="214">
        <v>1</v>
      </c>
      <c r="Q193" s="214">
        <v>1</v>
      </c>
      <c r="R193" s="214">
        <v>0.6</v>
      </c>
      <c r="S193" s="214">
        <v>0.5</v>
      </c>
      <c r="T193" s="215">
        <v>0.8</v>
      </c>
      <c r="U193" s="34"/>
      <c r="V193" s="34"/>
    </row>
    <row r="194" spans="1:22" x14ac:dyDescent="0.2">
      <c r="A194" s="81">
        <v>189</v>
      </c>
      <c r="B194" s="84" t="str">
        <f t="shared" si="6"/>
        <v>Chad</v>
      </c>
      <c r="C194" s="84" t="str">
        <f t="shared" si="7"/>
        <v>TCD</v>
      </c>
      <c r="D194" s="214">
        <f t="shared" si="8"/>
        <v>0.23750000000000016</v>
      </c>
      <c r="E194" s="81" t="s">
        <v>318</v>
      </c>
      <c r="F194" s="84" t="s">
        <v>317</v>
      </c>
      <c r="G194" s="216">
        <v>8.3333333333333301E-2</v>
      </c>
      <c r="H194" s="214">
        <v>0.391666666666667</v>
      </c>
      <c r="I194" s="214">
        <v>0</v>
      </c>
      <c r="J194" s="214">
        <v>0.5</v>
      </c>
      <c r="K194" s="214">
        <v>0</v>
      </c>
      <c r="L194" s="214">
        <v>0</v>
      </c>
      <c r="M194" s="214">
        <v>0.5</v>
      </c>
      <c r="N194" s="214">
        <v>0.5</v>
      </c>
      <c r="O194" s="214">
        <v>0</v>
      </c>
      <c r="P194" s="214">
        <v>0.75</v>
      </c>
      <c r="Q194" s="214">
        <v>0</v>
      </c>
      <c r="R194" s="214">
        <v>0.4</v>
      </c>
      <c r="S194" s="214">
        <v>0</v>
      </c>
      <c r="T194" s="215">
        <v>0.2</v>
      </c>
      <c r="U194" s="34"/>
      <c r="V194" s="34"/>
    </row>
    <row r="195" spans="1:22" x14ac:dyDescent="0.2">
      <c r="A195" s="81">
        <v>190</v>
      </c>
      <c r="B195" s="84" t="str">
        <f>F223</f>
        <v>Zimbabwe</v>
      </c>
      <c r="C195" s="84" t="str">
        <f>E223</f>
        <v>ZWE</v>
      </c>
      <c r="D195" s="214">
        <f>AVERAGE(G223:H223)</f>
        <v>0.29305555555555551</v>
      </c>
      <c r="E195" s="81" t="s">
        <v>320</v>
      </c>
      <c r="F195" s="84" t="s">
        <v>319</v>
      </c>
      <c r="G195" s="216">
        <v>8.3333333333333301E-2</v>
      </c>
      <c r="H195" s="214">
        <v>0.55833333333333302</v>
      </c>
      <c r="I195" s="214">
        <v>0</v>
      </c>
      <c r="J195" s="214">
        <v>0.5</v>
      </c>
      <c r="K195" s="214">
        <v>0</v>
      </c>
      <c r="L195" s="214">
        <v>1</v>
      </c>
      <c r="M195" s="214">
        <v>0.5</v>
      </c>
      <c r="N195" s="214">
        <v>0.5</v>
      </c>
      <c r="O195" s="214">
        <v>0</v>
      </c>
      <c r="P195" s="214">
        <v>0.75</v>
      </c>
      <c r="Q195" s="214">
        <v>0</v>
      </c>
      <c r="R195" s="214">
        <v>0.4</v>
      </c>
      <c r="S195" s="214">
        <v>0</v>
      </c>
      <c r="T195" s="215">
        <v>0.2</v>
      </c>
      <c r="U195" s="34"/>
      <c r="V195" s="34"/>
    </row>
    <row r="196" spans="1:22" x14ac:dyDescent="0.2">
      <c r="E196" s="81" t="s">
        <v>322</v>
      </c>
      <c r="F196" s="84" t="s">
        <v>321</v>
      </c>
      <c r="G196" s="216">
        <v>0</v>
      </c>
      <c r="H196" s="214">
        <v>0.4</v>
      </c>
      <c r="I196" s="214">
        <v>0</v>
      </c>
      <c r="J196" s="214">
        <v>0.5</v>
      </c>
      <c r="K196" s="214">
        <v>0</v>
      </c>
      <c r="L196" s="214">
        <v>1</v>
      </c>
      <c r="M196" s="214">
        <v>0</v>
      </c>
      <c r="N196" s="214">
        <v>0</v>
      </c>
      <c r="O196" s="214">
        <v>0</v>
      </c>
      <c r="P196" s="214">
        <v>0.5</v>
      </c>
      <c r="Q196" s="214">
        <v>0</v>
      </c>
      <c r="R196" s="214">
        <v>0.2</v>
      </c>
      <c r="S196" s="214">
        <v>0</v>
      </c>
      <c r="T196" s="215">
        <v>0.2</v>
      </c>
    </row>
    <row r="197" spans="1:22" x14ac:dyDescent="0.2">
      <c r="E197" s="81" t="s">
        <v>324</v>
      </c>
      <c r="F197" s="84" t="s">
        <v>323</v>
      </c>
      <c r="G197" s="216">
        <v>0</v>
      </c>
      <c r="H197" s="214">
        <v>0.54166666666666696</v>
      </c>
      <c r="I197" s="214">
        <v>0</v>
      </c>
      <c r="J197" s="214">
        <v>0.5</v>
      </c>
      <c r="K197" s="214">
        <v>0</v>
      </c>
      <c r="L197" s="214">
        <v>1</v>
      </c>
      <c r="M197" s="214">
        <v>0</v>
      </c>
      <c r="N197" s="214">
        <v>0</v>
      </c>
      <c r="O197" s="214">
        <v>0</v>
      </c>
      <c r="P197" s="214">
        <v>0.75</v>
      </c>
      <c r="Q197" s="214">
        <v>0</v>
      </c>
      <c r="R197" s="214">
        <v>0.4</v>
      </c>
      <c r="S197" s="214">
        <v>0</v>
      </c>
      <c r="T197" s="215">
        <v>0.6</v>
      </c>
    </row>
    <row r="198" spans="1:22" x14ac:dyDescent="0.2">
      <c r="E198" s="81" t="s">
        <v>326</v>
      </c>
      <c r="F198" s="84" t="s">
        <v>325</v>
      </c>
      <c r="G198" s="216">
        <v>0.25</v>
      </c>
      <c r="H198" s="214">
        <v>0.71666666666666701</v>
      </c>
      <c r="I198" s="214">
        <v>0</v>
      </c>
      <c r="J198" s="214">
        <v>0.5</v>
      </c>
      <c r="K198" s="214">
        <v>0.5</v>
      </c>
      <c r="L198" s="214">
        <v>1</v>
      </c>
      <c r="M198" s="214">
        <v>1</v>
      </c>
      <c r="N198" s="214">
        <v>1</v>
      </c>
      <c r="O198" s="214">
        <v>0</v>
      </c>
      <c r="P198" s="214">
        <v>1</v>
      </c>
      <c r="Q198" s="214">
        <v>0</v>
      </c>
      <c r="R198" s="214">
        <v>0.2</v>
      </c>
      <c r="S198" s="214">
        <v>0</v>
      </c>
      <c r="T198" s="215">
        <v>0.6</v>
      </c>
    </row>
    <row r="199" spans="1:22" x14ac:dyDescent="0.2">
      <c r="E199" s="81" t="s">
        <v>328</v>
      </c>
      <c r="F199" s="84" t="s">
        <v>327</v>
      </c>
      <c r="G199" s="216">
        <v>0.16666666666666699</v>
      </c>
      <c r="H199" s="214">
        <v>0.59166666666666701</v>
      </c>
      <c r="I199" s="214">
        <v>0</v>
      </c>
      <c r="J199" s="214">
        <v>0.5</v>
      </c>
      <c r="K199" s="214">
        <v>0.5</v>
      </c>
      <c r="L199" s="214">
        <v>1</v>
      </c>
      <c r="M199" s="214">
        <v>0.5</v>
      </c>
      <c r="N199" s="214">
        <v>0.5</v>
      </c>
      <c r="O199" s="214">
        <v>0</v>
      </c>
      <c r="P199" s="214">
        <v>0.75</v>
      </c>
      <c r="Q199" s="214">
        <v>0</v>
      </c>
      <c r="R199" s="214">
        <v>0.2</v>
      </c>
      <c r="S199" s="214">
        <v>0</v>
      </c>
      <c r="T199" s="215">
        <v>0.6</v>
      </c>
    </row>
    <row r="200" spans="1:22" x14ac:dyDescent="0.2">
      <c r="E200" s="81" t="s">
        <v>330</v>
      </c>
      <c r="F200" s="84" t="s">
        <v>329</v>
      </c>
      <c r="G200" s="216">
        <v>0.33333333333333298</v>
      </c>
      <c r="H200" s="214">
        <v>0.75</v>
      </c>
      <c r="I200" s="214">
        <v>0</v>
      </c>
      <c r="J200" s="214">
        <v>0.5</v>
      </c>
      <c r="K200" s="214">
        <v>0.5</v>
      </c>
      <c r="L200" s="214">
        <v>1</v>
      </c>
      <c r="M200" s="214">
        <v>1</v>
      </c>
      <c r="N200" s="214">
        <v>1</v>
      </c>
      <c r="O200" s="214">
        <v>0</v>
      </c>
      <c r="P200" s="214">
        <v>1</v>
      </c>
      <c r="Q200" s="214">
        <v>0</v>
      </c>
      <c r="R200" s="214">
        <v>0.2</v>
      </c>
      <c r="S200" s="214">
        <v>0.5</v>
      </c>
      <c r="T200" s="215">
        <v>0.8</v>
      </c>
    </row>
    <row r="201" spans="1:22" x14ac:dyDescent="0.2">
      <c r="E201" s="81" t="s">
        <v>332</v>
      </c>
      <c r="F201" s="84" t="s">
        <v>331</v>
      </c>
      <c r="G201" s="216">
        <v>0.16666666666666699</v>
      </c>
      <c r="H201" s="214">
        <v>0.6</v>
      </c>
      <c r="I201" s="214">
        <v>0</v>
      </c>
      <c r="J201" s="214">
        <v>0.5</v>
      </c>
      <c r="K201" s="214">
        <v>0.5</v>
      </c>
      <c r="L201" s="214">
        <v>1</v>
      </c>
      <c r="M201" s="214">
        <v>0.5</v>
      </c>
      <c r="N201" s="214">
        <v>0.5</v>
      </c>
      <c r="O201" s="214">
        <v>0</v>
      </c>
      <c r="P201" s="214">
        <v>1</v>
      </c>
      <c r="Q201" s="214">
        <v>0</v>
      </c>
      <c r="R201" s="214">
        <v>0.4</v>
      </c>
      <c r="S201" s="214">
        <v>0</v>
      </c>
      <c r="T201" s="215">
        <v>0.2</v>
      </c>
    </row>
    <row r="202" spans="1:22" x14ac:dyDescent="0.2">
      <c r="E202" s="81" t="s">
        <v>334</v>
      </c>
      <c r="F202" s="84" t="s">
        <v>333</v>
      </c>
      <c r="G202" s="216">
        <v>0</v>
      </c>
      <c r="H202" s="214">
        <v>0.43333333333333302</v>
      </c>
      <c r="I202" s="214">
        <v>0</v>
      </c>
      <c r="J202" s="214">
        <v>0.5</v>
      </c>
      <c r="K202" s="214">
        <v>0</v>
      </c>
      <c r="L202" s="214">
        <v>1</v>
      </c>
      <c r="M202" s="214">
        <v>0</v>
      </c>
      <c r="N202" s="214">
        <v>0</v>
      </c>
      <c r="O202" s="214">
        <v>0</v>
      </c>
      <c r="P202" s="214">
        <v>0.5</v>
      </c>
      <c r="Q202" s="214">
        <v>0</v>
      </c>
      <c r="R202" s="214">
        <v>0.2</v>
      </c>
      <c r="S202" s="214">
        <v>0</v>
      </c>
      <c r="T202" s="215">
        <v>0.4</v>
      </c>
    </row>
    <row r="203" spans="1:22" x14ac:dyDescent="0.2">
      <c r="E203" s="81" t="s">
        <v>335</v>
      </c>
      <c r="F203" s="84" t="s">
        <v>805</v>
      </c>
      <c r="G203" s="216">
        <v>0</v>
      </c>
      <c r="H203" s="214">
        <v>0.4</v>
      </c>
      <c r="I203" s="214">
        <v>0</v>
      </c>
      <c r="J203" s="214">
        <v>0.5</v>
      </c>
      <c r="K203" s="214">
        <v>0</v>
      </c>
      <c r="L203" s="214">
        <v>1</v>
      </c>
      <c r="M203" s="214">
        <v>0</v>
      </c>
      <c r="N203" s="214">
        <v>0</v>
      </c>
      <c r="O203" s="214">
        <v>0</v>
      </c>
      <c r="P203" s="214">
        <v>0.5</v>
      </c>
      <c r="Q203" s="214">
        <v>0</v>
      </c>
      <c r="R203" s="214">
        <v>0.2</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718</v>
      </c>
      <c r="F205" s="84" t="s">
        <v>759</v>
      </c>
      <c r="G205" s="216">
        <v>0.75</v>
      </c>
      <c r="H205" s="214">
        <v>0.65</v>
      </c>
      <c r="I205" s="214">
        <v>1</v>
      </c>
      <c r="J205" s="214">
        <v>0.5</v>
      </c>
      <c r="K205" s="214">
        <v>1</v>
      </c>
      <c r="L205" s="214">
        <v>1</v>
      </c>
      <c r="M205" s="214">
        <v>0</v>
      </c>
      <c r="N205" s="214">
        <v>0</v>
      </c>
      <c r="O205" s="214">
        <v>1</v>
      </c>
      <c r="P205" s="214">
        <v>1</v>
      </c>
      <c r="Q205" s="214">
        <v>1</v>
      </c>
      <c r="R205" s="214">
        <v>0.6</v>
      </c>
      <c r="S205" s="214">
        <v>0.5</v>
      </c>
      <c r="T205" s="215">
        <v>0.8</v>
      </c>
    </row>
    <row r="206" spans="1:22" x14ac:dyDescent="0.2">
      <c r="E206" s="81" t="s">
        <v>339</v>
      </c>
      <c r="F206" s="84" t="s">
        <v>338</v>
      </c>
      <c r="G206" s="216">
        <v>8.3333333333333301E-2</v>
      </c>
      <c r="H206" s="214">
        <v>0.47499999999999998</v>
      </c>
      <c r="I206" s="214">
        <v>0</v>
      </c>
      <c r="J206" s="214">
        <v>0</v>
      </c>
      <c r="K206" s="214">
        <v>0</v>
      </c>
      <c r="L206" s="214">
        <v>1</v>
      </c>
      <c r="M206" s="214">
        <v>0.5</v>
      </c>
      <c r="N206" s="214">
        <v>0.5</v>
      </c>
      <c r="O206" s="214">
        <v>0</v>
      </c>
      <c r="P206" s="214">
        <v>0.75</v>
      </c>
      <c r="Q206" s="214">
        <v>0</v>
      </c>
      <c r="R206" s="214">
        <v>0.4</v>
      </c>
      <c r="S206" s="214">
        <v>0</v>
      </c>
      <c r="T206" s="215">
        <v>0.2</v>
      </c>
    </row>
    <row r="207" spans="1:22" x14ac:dyDescent="0.2">
      <c r="E207" s="81" t="s">
        <v>341</v>
      </c>
      <c r="F207" s="84" t="s">
        <v>340</v>
      </c>
      <c r="G207" s="216">
        <v>0</v>
      </c>
      <c r="H207" s="214">
        <v>0.26111111111111102</v>
      </c>
      <c r="I207" s="214">
        <v>0</v>
      </c>
      <c r="J207" s="214">
        <v>0</v>
      </c>
      <c r="K207" s="214">
        <v>0</v>
      </c>
      <c r="L207" s="214">
        <v>0.66666666666666696</v>
      </c>
      <c r="M207" s="214">
        <v>0</v>
      </c>
      <c r="N207" s="214">
        <v>0</v>
      </c>
      <c r="O207" s="214">
        <v>0</v>
      </c>
      <c r="P207" s="214">
        <v>0.5</v>
      </c>
      <c r="Q207" s="214">
        <v>0</v>
      </c>
      <c r="R207" s="214">
        <v>0.2</v>
      </c>
      <c r="S207" s="214">
        <v>0</v>
      </c>
      <c r="T207" s="215">
        <v>0.2</v>
      </c>
    </row>
    <row r="208" spans="1:22" x14ac:dyDescent="0.2">
      <c r="E208" s="81" t="s">
        <v>343</v>
      </c>
      <c r="F208" s="84" t="s">
        <v>342</v>
      </c>
      <c r="G208" s="216">
        <v>0</v>
      </c>
      <c r="H208" s="214">
        <v>0.33333333333333298</v>
      </c>
      <c r="I208" s="214">
        <v>0</v>
      </c>
      <c r="J208" s="214">
        <v>0.5</v>
      </c>
      <c r="K208" s="214">
        <v>0</v>
      </c>
      <c r="L208" s="214">
        <v>1</v>
      </c>
      <c r="M208" s="214">
        <v>0</v>
      </c>
      <c r="N208" s="214">
        <v>0</v>
      </c>
      <c r="O208" s="214">
        <v>0</v>
      </c>
      <c r="P208" s="214">
        <v>0.5</v>
      </c>
      <c r="Q208" s="214">
        <v>0</v>
      </c>
      <c r="R208" s="214">
        <v>0</v>
      </c>
      <c r="S208" s="214">
        <v>0</v>
      </c>
      <c r="T208" s="215">
        <v>0</v>
      </c>
    </row>
    <row r="209" spans="5:20" x14ac:dyDescent="0.2">
      <c r="E209" s="81" t="s">
        <v>345</v>
      </c>
      <c r="F209" s="84" t="s">
        <v>344</v>
      </c>
      <c r="G209" s="216">
        <v>8.3333333333333301E-2</v>
      </c>
      <c r="H209" s="214">
        <v>0.51666666666666705</v>
      </c>
      <c r="I209" s="214">
        <v>0</v>
      </c>
      <c r="J209" s="214">
        <v>0.5</v>
      </c>
      <c r="K209" s="214">
        <v>0</v>
      </c>
      <c r="L209" s="214">
        <v>1</v>
      </c>
      <c r="M209" s="214">
        <v>0.5</v>
      </c>
      <c r="N209" s="214">
        <v>0.5</v>
      </c>
      <c r="O209" s="214">
        <v>0</v>
      </c>
      <c r="P209" s="214">
        <v>0.5</v>
      </c>
      <c r="Q209" s="214">
        <v>0</v>
      </c>
      <c r="R209" s="214">
        <v>0.2</v>
      </c>
      <c r="S209" s="214">
        <v>0</v>
      </c>
      <c r="T209" s="215">
        <v>0.4</v>
      </c>
    </row>
    <row r="210" spans="5:20" x14ac:dyDescent="0.2">
      <c r="E210" s="81" t="s">
        <v>346</v>
      </c>
      <c r="F210" s="84" t="s">
        <v>533</v>
      </c>
      <c r="G210" s="216">
        <v>8.3333333333333301E-2</v>
      </c>
      <c r="H210" s="214">
        <v>0.56666666666666698</v>
      </c>
      <c r="I210" s="214">
        <v>0</v>
      </c>
      <c r="J210" s="214">
        <v>0.5</v>
      </c>
      <c r="K210" s="214">
        <v>0</v>
      </c>
      <c r="L210" s="214">
        <v>1</v>
      </c>
      <c r="M210" s="214">
        <v>0.5</v>
      </c>
      <c r="N210" s="214">
        <v>0.5</v>
      </c>
      <c r="O210" s="214">
        <v>0</v>
      </c>
      <c r="P210" s="214">
        <v>1</v>
      </c>
      <c r="Q210" s="214">
        <v>0</v>
      </c>
      <c r="R210" s="214">
        <v>0.2</v>
      </c>
      <c r="S210" s="214">
        <v>0</v>
      </c>
      <c r="T210" s="215">
        <v>0.2</v>
      </c>
    </row>
    <row r="211" spans="5:20" x14ac:dyDescent="0.2">
      <c r="E211" s="81" t="s">
        <v>348</v>
      </c>
      <c r="F211" s="84" t="s">
        <v>347</v>
      </c>
      <c r="G211" s="216">
        <v>8.3333333333333301E-2</v>
      </c>
      <c r="H211" s="214">
        <v>0.63333333333333297</v>
      </c>
      <c r="I211" s="214">
        <v>0</v>
      </c>
      <c r="J211" s="214">
        <v>0.5</v>
      </c>
      <c r="K211" s="214">
        <v>0</v>
      </c>
      <c r="L211" s="214">
        <v>1</v>
      </c>
      <c r="M211" s="214">
        <v>0.5</v>
      </c>
      <c r="N211" s="214">
        <v>0.5</v>
      </c>
      <c r="O211" s="214">
        <v>0</v>
      </c>
      <c r="P211" s="214">
        <v>1</v>
      </c>
      <c r="Q211" s="214">
        <v>0</v>
      </c>
      <c r="R211" s="214">
        <v>0.4</v>
      </c>
      <c r="S211" s="214">
        <v>0</v>
      </c>
      <c r="T211" s="215">
        <v>0.4</v>
      </c>
    </row>
    <row r="212" spans="5:20" x14ac:dyDescent="0.2">
      <c r="E212" s="81" t="s">
        <v>349</v>
      </c>
      <c r="F212" s="84" t="s">
        <v>760</v>
      </c>
      <c r="G212" s="216">
        <v>0.33333333333333298</v>
      </c>
      <c r="H212" s="214">
        <v>0.78333333333333299</v>
      </c>
      <c r="I212" s="214">
        <v>0</v>
      </c>
      <c r="J212" s="214">
        <v>0.5</v>
      </c>
      <c r="K212" s="214">
        <v>0.5</v>
      </c>
      <c r="L212" s="214">
        <v>1</v>
      </c>
      <c r="M212" s="214">
        <v>1</v>
      </c>
      <c r="N212" s="214">
        <v>1</v>
      </c>
      <c r="O212" s="214">
        <v>0</v>
      </c>
      <c r="P212" s="214">
        <v>1</v>
      </c>
      <c r="Q212" s="214">
        <v>0</v>
      </c>
      <c r="R212" s="214">
        <v>0.4</v>
      </c>
      <c r="S212" s="214">
        <v>0.5</v>
      </c>
      <c r="T212" s="215">
        <v>0.8</v>
      </c>
    </row>
    <row r="213" spans="5:20" x14ac:dyDescent="0.2">
      <c r="E213" s="81" t="s">
        <v>350</v>
      </c>
      <c r="F213" s="84" t="s">
        <v>761</v>
      </c>
      <c r="G213" s="216">
        <v>8.3333333333333301E-2</v>
      </c>
      <c r="H213" s="214">
        <v>0.56666666666666698</v>
      </c>
      <c r="I213" s="214">
        <v>0</v>
      </c>
      <c r="J213" s="214">
        <v>0.5</v>
      </c>
      <c r="K213" s="214">
        <v>0</v>
      </c>
      <c r="L213" s="214">
        <v>1</v>
      </c>
      <c r="M213" s="214">
        <v>0.5</v>
      </c>
      <c r="N213" s="214">
        <v>0.5</v>
      </c>
      <c r="O213" s="214">
        <v>0</v>
      </c>
      <c r="P213" s="214">
        <v>1</v>
      </c>
      <c r="Q213" s="214">
        <v>0</v>
      </c>
      <c r="R213" s="214">
        <v>0.2</v>
      </c>
      <c r="S213" s="214">
        <v>0</v>
      </c>
      <c r="T213" s="215">
        <v>0.2</v>
      </c>
    </row>
    <row r="214" spans="5:20" x14ac:dyDescent="0.2">
      <c r="E214" s="81" t="s">
        <v>719</v>
      </c>
      <c r="F214" s="84" t="s">
        <v>762</v>
      </c>
      <c r="G214" s="216">
        <v>0.91666666666666696</v>
      </c>
      <c r="H214" s="214">
        <v>0.78333333333333299</v>
      </c>
      <c r="I214" s="214">
        <v>1</v>
      </c>
      <c r="J214" s="214">
        <v>0.5</v>
      </c>
      <c r="K214" s="214">
        <v>1</v>
      </c>
      <c r="L214" s="214">
        <v>1</v>
      </c>
      <c r="M214" s="214">
        <v>1</v>
      </c>
      <c r="N214" s="214">
        <v>1</v>
      </c>
      <c r="O214" s="214">
        <v>1</v>
      </c>
      <c r="P214" s="214">
        <v>1</v>
      </c>
      <c r="Q214" s="214">
        <v>1</v>
      </c>
      <c r="R214" s="214">
        <v>0.4</v>
      </c>
      <c r="S214" s="214">
        <v>0.5</v>
      </c>
      <c r="T214" s="215">
        <v>0.8</v>
      </c>
    </row>
    <row r="215" spans="5:20" x14ac:dyDescent="0.2">
      <c r="E215" s="81" t="s">
        <v>720</v>
      </c>
      <c r="F215" s="84" t="s">
        <v>763</v>
      </c>
      <c r="G215" s="216">
        <v>0.91666666666666696</v>
      </c>
      <c r="H215" s="214">
        <v>0.81666666666666698</v>
      </c>
      <c r="I215" s="214">
        <v>1</v>
      </c>
      <c r="J215" s="214">
        <v>0.5</v>
      </c>
      <c r="K215" s="214">
        <v>1</v>
      </c>
      <c r="L215" s="214">
        <v>1</v>
      </c>
      <c r="M215" s="214">
        <v>1</v>
      </c>
      <c r="N215" s="214">
        <v>1</v>
      </c>
      <c r="O215" s="214">
        <v>1</v>
      </c>
      <c r="P215" s="214">
        <v>1</v>
      </c>
      <c r="Q215" s="214">
        <v>1</v>
      </c>
      <c r="R215" s="214">
        <v>0.6</v>
      </c>
      <c r="S215" s="214">
        <v>0.5</v>
      </c>
      <c r="T215" s="215">
        <v>0.8</v>
      </c>
    </row>
    <row r="216" spans="5:20" x14ac:dyDescent="0.2">
      <c r="E216" s="81" t="s">
        <v>351</v>
      </c>
      <c r="F216" s="84" t="s">
        <v>534</v>
      </c>
      <c r="G216" s="216">
        <v>0</v>
      </c>
      <c r="H216" s="214">
        <v>0.46666666666666701</v>
      </c>
      <c r="I216" s="214">
        <v>0</v>
      </c>
      <c r="J216" s="214">
        <v>0.5</v>
      </c>
      <c r="K216" s="214">
        <v>0</v>
      </c>
      <c r="L216" s="214">
        <v>1</v>
      </c>
      <c r="M216" s="214">
        <v>0</v>
      </c>
      <c r="N216" s="214">
        <v>0</v>
      </c>
      <c r="O216" s="214">
        <v>0</v>
      </c>
      <c r="P216" s="214">
        <v>0.5</v>
      </c>
      <c r="Q216" s="214">
        <v>0</v>
      </c>
      <c r="R216" s="214">
        <v>0.4</v>
      </c>
      <c r="S216" s="214">
        <v>0</v>
      </c>
      <c r="T216" s="215">
        <v>0.4</v>
      </c>
    </row>
    <row r="217" spans="5:20" x14ac:dyDescent="0.2">
      <c r="E217" s="81" t="s">
        <v>353</v>
      </c>
      <c r="F217" s="84" t="s">
        <v>352</v>
      </c>
      <c r="G217" s="216">
        <v>0.33333333333333298</v>
      </c>
      <c r="H217" s="214">
        <v>0.75</v>
      </c>
      <c r="I217" s="214">
        <v>0</v>
      </c>
      <c r="J217" s="214">
        <v>0.5</v>
      </c>
      <c r="K217" s="214">
        <v>0.5</v>
      </c>
      <c r="L217" s="214">
        <v>1</v>
      </c>
      <c r="M217" s="214">
        <v>1</v>
      </c>
      <c r="N217" s="214">
        <v>1</v>
      </c>
      <c r="O217" s="214">
        <v>0</v>
      </c>
      <c r="P217" s="214">
        <v>1</v>
      </c>
      <c r="Q217" s="214">
        <v>0</v>
      </c>
      <c r="R217" s="214">
        <v>0.2</v>
      </c>
      <c r="S217" s="214">
        <v>0.5</v>
      </c>
      <c r="T217" s="215">
        <v>0.8</v>
      </c>
    </row>
    <row r="218" spans="5:20" x14ac:dyDescent="0.2">
      <c r="E218" s="81" t="s">
        <v>355</v>
      </c>
      <c r="F218" s="84" t="s">
        <v>354</v>
      </c>
      <c r="G218" s="216">
        <v>0.25</v>
      </c>
      <c r="H218" s="214">
        <v>0.78333333333333299</v>
      </c>
      <c r="I218" s="214">
        <v>0</v>
      </c>
      <c r="J218" s="214">
        <v>0.5</v>
      </c>
      <c r="K218" s="214">
        <v>0.5</v>
      </c>
      <c r="L218" s="214">
        <v>1</v>
      </c>
      <c r="M218" s="214">
        <v>1</v>
      </c>
      <c r="N218" s="214">
        <v>1</v>
      </c>
      <c r="O218" s="214">
        <v>0</v>
      </c>
      <c r="P218" s="214">
        <v>1</v>
      </c>
      <c r="Q218" s="214">
        <v>0</v>
      </c>
      <c r="R218" s="214">
        <v>0.4</v>
      </c>
      <c r="S218" s="214">
        <v>0</v>
      </c>
      <c r="T218" s="215">
        <v>0.8</v>
      </c>
    </row>
    <row r="219" spans="5:20" x14ac:dyDescent="0.2">
      <c r="E219" s="81" t="s">
        <v>721</v>
      </c>
      <c r="F219" s="84" t="s">
        <v>764</v>
      </c>
      <c r="G219" s="216">
        <v>0.83333333333333304</v>
      </c>
      <c r="H219" s="214">
        <v>0.7</v>
      </c>
      <c r="I219" s="214">
        <v>1</v>
      </c>
      <c r="J219" s="214">
        <v>0.5</v>
      </c>
      <c r="K219" s="214">
        <v>1</v>
      </c>
      <c r="L219" s="214">
        <v>1</v>
      </c>
      <c r="M219" s="214">
        <v>0.5</v>
      </c>
      <c r="N219" s="214">
        <v>0.5</v>
      </c>
      <c r="O219" s="214">
        <v>1</v>
      </c>
      <c r="P219" s="214">
        <v>1</v>
      </c>
      <c r="Q219" s="214">
        <v>1</v>
      </c>
      <c r="R219" s="214">
        <v>0.8</v>
      </c>
      <c r="S219" s="214">
        <v>0.5</v>
      </c>
      <c r="T219" s="215">
        <v>0.4</v>
      </c>
    </row>
    <row r="220" spans="5:20" x14ac:dyDescent="0.2">
      <c r="E220" s="81" t="s">
        <v>356</v>
      </c>
      <c r="F220" s="84" t="s">
        <v>765</v>
      </c>
      <c r="G220" s="216">
        <v>8.3333333333333301E-2</v>
      </c>
      <c r="H220" s="214">
        <v>0.45555555555555599</v>
      </c>
      <c r="I220" s="214">
        <v>0</v>
      </c>
      <c r="J220" s="214">
        <v>0.5</v>
      </c>
      <c r="K220" s="214">
        <v>0</v>
      </c>
      <c r="L220" s="214">
        <v>0.33333333333333298</v>
      </c>
      <c r="M220" s="214">
        <v>0.5</v>
      </c>
      <c r="N220" s="214">
        <v>0.5</v>
      </c>
      <c r="O220" s="214">
        <v>0</v>
      </c>
      <c r="P220" s="214">
        <v>1</v>
      </c>
      <c r="Q220" s="214">
        <v>0</v>
      </c>
      <c r="R220" s="214">
        <v>0.2</v>
      </c>
      <c r="S220" s="214">
        <v>0</v>
      </c>
      <c r="T220" s="215">
        <v>0.2</v>
      </c>
    </row>
    <row r="221" spans="5:20" x14ac:dyDescent="0.2">
      <c r="E221" s="81" t="s">
        <v>358</v>
      </c>
      <c r="F221" s="84" t="s">
        <v>357</v>
      </c>
      <c r="G221" s="216">
        <v>0</v>
      </c>
      <c r="H221" s="214">
        <v>0.4</v>
      </c>
      <c r="I221" s="214">
        <v>0</v>
      </c>
      <c r="J221" s="214">
        <v>0.5</v>
      </c>
      <c r="K221" s="214">
        <v>0</v>
      </c>
      <c r="L221" s="214">
        <v>1</v>
      </c>
      <c r="M221" s="214">
        <v>0</v>
      </c>
      <c r="N221" s="214">
        <v>0</v>
      </c>
      <c r="O221" s="214">
        <v>0</v>
      </c>
      <c r="P221" s="214">
        <v>0.5</v>
      </c>
      <c r="Q221" s="214">
        <v>0</v>
      </c>
      <c r="R221" s="214">
        <v>0.2</v>
      </c>
      <c r="S221" s="214">
        <v>0</v>
      </c>
      <c r="T221" s="215">
        <v>0.2</v>
      </c>
    </row>
    <row r="222" spans="5:20" x14ac:dyDescent="0.2">
      <c r="E222" s="81" t="s">
        <v>360</v>
      </c>
      <c r="F222" s="84" t="s">
        <v>359</v>
      </c>
      <c r="G222" s="216">
        <v>0</v>
      </c>
      <c r="H222" s="214">
        <v>0.50833333333333297</v>
      </c>
      <c r="I222" s="214">
        <v>0</v>
      </c>
      <c r="J222" s="214">
        <v>0.5</v>
      </c>
      <c r="K222" s="214">
        <v>0</v>
      </c>
      <c r="L222" s="214">
        <v>1</v>
      </c>
      <c r="M222" s="214">
        <v>0</v>
      </c>
      <c r="N222" s="214">
        <v>0</v>
      </c>
      <c r="O222" s="214">
        <v>0</v>
      </c>
      <c r="P222" s="214">
        <v>0.75</v>
      </c>
      <c r="Q222" s="214">
        <v>0</v>
      </c>
      <c r="R222" s="214">
        <v>0.4</v>
      </c>
      <c r="S222" s="214">
        <v>0</v>
      </c>
      <c r="T222" s="215">
        <v>0.4</v>
      </c>
    </row>
    <row r="223" spans="5:20" x14ac:dyDescent="0.2">
      <c r="E223" s="81" t="s">
        <v>362</v>
      </c>
      <c r="F223" s="84" t="s">
        <v>361</v>
      </c>
      <c r="G223" s="216">
        <v>0.16666666666666699</v>
      </c>
      <c r="H223" s="214">
        <v>0.41944444444444401</v>
      </c>
      <c r="I223" s="214">
        <v>0</v>
      </c>
      <c r="J223" s="214">
        <v>0</v>
      </c>
      <c r="K223" s="214">
        <v>0.5</v>
      </c>
      <c r="L223" s="214">
        <v>0.66666666666666696</v>
      </c>
      <c r="M223" s="214">
        <v>0.5</v>
      </c>
      <c r="N223" s="214">
        <v>0.5</v>
      </c>
      <c r="O223" s="214">
        <v>0</v>
      </c>
      <c r="P223" s="214">
        <v>0.75</v>
      </c>
      <c r="Q223" s="214">
        <v>0</v>
      </c>
      <c r="R223" s="214">
        <v>0.4</v>
      </c>
      <c r="S223" s="214">
        <v>0</v>
      </c>
      <c r="T223" s="215">
        <v>0.2</v>
      </c>
    </row>
  </sheetData>
  <mergeCells count="2">
    <mergeCell ref="I2:N2"/>
    <mergeCell ref="O2:U2"/>
  </mergeCells>
  <conditionalFormatting sqref="B6:B195">
    <cfRule type="expression" dxfId="29" priority="1">
      <formula>"""&lt;&gt;F6:F195"""</formula>
    </cfRule>
  </conditionalFormatting>
  <conditionalFormatting sqref="E5:T223 D6:D195">
    <cfRule type="expression" dxfId="28" priority="22">
      <formula>D5=""</formula>
    </cfRule>
    <cfRule type="cellIs" dxfId="27" priority="23" operator="between">
      <formula>0</formula>
      <formula>0.332</formula>
    </cfRule>
    <cfRule type="cellIs" dxfId="26" priority="24" operator="between">
      <formula>0.333333333333333</formula>
      <formula>0.665</formula>
    </cfRule>
    <cfRule type="cellIs" dxfId="25" priority="25" operator="between">
      <formula>0.666666666666667</formula>
      <formula>1</formula>
    </cfRule>
  </conditionalFormatting>
  <conditionalFormatting sqref="K3">
    <cfRule type="cellIs" dxfId="22" priority="56" stopIfTrue="1" operator="greaterThanOrEqual">
      <formula>0</formula>
    </cfRule>
  </conditionalFormatting>
  <conditionalFormatting sqref="K3:L3">
    <cfRule type="expression" dxfId="21" priority="49" stopIfTrue="1">
      <formula>K3=""</formula>
    </cfRule>
  </conditionalFormatting>
  <conditionalFormatting sqref="L3">
    <cfRule type="expression" dxfId="18" priority="63">
      <formula>L3=10</formula>
    </cfRule>
    <cfRule type="cellIs" dxfId="16" priority="62" operator="between">
      <formula>7</formula>
      <formula>9.99</formula>
    </cfRule>
    <cfRule type="cellIs" dxfId="15" priority="61" operator="between">
      <formula>0</formula>
      <formula>6.999</formula>
    </cfRule>
  </conditionalFormatting>
  <conditionalFormatting sqref="M3">
    <cfRule type="cellIs" dxfId="14" priority="59" operator="between">
      <formula>7</formula>
      <formula>9.99</formula>
    </cfRule>
    <cfRule type="expression" dxfId="13" priority="60">
      <formula>M3=10</formula>
    </cfRule>
    <cfRule type="cellIs" dxfId="12" priority="46" operator="between">
      <formula>0</formula>
      <formula>6.999</formula>
    </cfRule>
    <cfRule type="expression" dxfId="11" priority="57">
      <formula>M3=""</formula>
    </cfRule>
    <cfRule type="expression" dxfId="10" priority="45">
      <formula>M3=""</formula>
    </cfRule>
    <cfRule type="expression" dxfId="9" priority="48">
      <formula>M3=10</formula>
    </cfRule>
    <cfRule type="cellIs" dxfId="8" priority="47" operator="between">
      <formula>7</formula>
      <formula>9.99</formula>
    </cfRule>
    <cfRule type="cellIs" dxfId="7" priority="58" operator="between">
      <formula>0</formula>
      <formula>6.999</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5" stopIfTrue="1" operator="greaterThanOrEqual" id="{8BF137DA-C06D-6343-B760-2E4FFC25EF7E}">
            <xm:f>Parameters!$D$38</xm:f>
            <x14:dxf>
              <font>
                <sz val="12"/>
                <color rgb="FF000000"/>
                <name val="Arial"/>
              </font>
              <fill>
                <patternFill patternType="solid">
                  <bgColor rgb="FFEE9F8F"/>
                </patternFill>
              </fill>
            </x14:dxf>
          </x14:cfRule>
          <x14:cfRule type="cellIs" priority="54" stopIfTrue="1" operator="greaterThanOrEqual" id="{D4C3AE25-98F8-C646-B69B-5D3E8218DD67}">
            <xm:f>Parameters!$D$37</xm:f>
            <x14:dxf>
              <font>
                <sz val="12"/>
                <color rgb="FF000000"/>
                <name val="Arial"/>
              </font>
              <fill>
                <patternFill patternType="solid">
                  <bgColor rgb="FFE35A3A"/>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723</v>
      </c>
      <c r="B2" t="s">
        <v>694</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724</v>
      </c>
      <c r="B6" t="s">
        <v>695</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725</v>
      </c>
      <c r="B10" t="s">
        <v>696</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726</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727</v>
      </c>
      <c r="B26" t="s">
        <v>697</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728</v>
      </c>
      <c r="B36" t="s">
        <v>698</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766</v>
      </c>
      <c r="B39" t="s">
        <v>69</v>
      </c>
      <c r="C39" t="s">
        <v>432</v>
      </c>
      <c r="D39" t="s">
        <v>429</v>
      </c>
    </row>
    <row r="40" spans="1:4" x14ac:dyDescent="0.2">
      <c r="A40" t="s">
        <v>70</v>
      </c>
      <c r="B40" t="s">
        <v>71</v>
      </c>
      <c r="C40" t="s">
        <v>432</v>
      </c>
      <c r="D40" t="s">
        <v>535</v>
      </c>
    </row>
    <row r="41" spans="1:4" x14ac:dyDescent="0.2">
      <c r="A41" t="s">
        <v>729</v>
      </c>
      <c r="B41" t="s">
        <v>72</v>
      </c>
      <c r="C41" t="s">
        <v>432</v>
      </c>
      <c r="D41" t="s">
        <v>429</v>
      </c>
    </row>
    <row r="42" spans="1:4" x14ac:dyDescent="0.2">
      <c r="A42" t="s">
        <v>730</v>
      </c>
      <c r="B42" t="s">
        <v>73</v>
      </c>
      <c r="C42" t="s">
        <v>432</v>
      </c>
      <c r="D42" t="s">
        <v>535</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535</v>
      </c>
    </row>
    <row r="46" spans="1:4" x14ac:dyDescent="0.2">
      <c r="A46" t="s">
        <v>80</v>
      </c>
      <c r="B46" t="s">
        <v>81</v>
      </c>
      <c r="C46" t="s">
        <v>435</v>
      </c>
      <c r="D46" t="s">
        <v>430</v>
      </c>
    </row>
    <row r="47" spans="1:4" x14ac:dyDescent="0.2">
      <c r="A47" t="s">
        <v>82</v>
      </c>
      <c r="B47" t="s">
        <v>83</v>
      </c>
      <c r="C47" t="s">
        <v>435</v>
      </c>
      <c r="D47" t="s">
        <v>409</v>
      </c>
    </row>
    <row r="48" spans="1:4" x14ac:dyDescent="0.2">
      <c r="A48" t="s">
        <v>767</v>
      </c>
      <c r="B48" t="s">
        <v>699</v>
      </c>
      <c r="C48" t="s">
        <v>435</v>
      </c>
      <c r="D48" t="s">
        <v>409</v>
      </c>
    </row>
    <row r="49" spans="1:4" x14ac:dyDescent="0.2">
      <c r="A49" t="s">
        <v>731</v>
      </c>
      <c r="B49" t="s">
        <v>700</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535</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732</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535</v>
      </c>
    </row>
    <row r="66" spans="1:4" x14ac:dyDescent="0.2">
      <c r="A66" t="s">
        <v>115</v>
      </c>
      <c r="B66" t="s">
        <v>116</v>
      </c>
      <c r="C66" t="s">
        <v>433</v>
      </c>
      <c r="D66" t="s">
        <v>409</v>
      </c>
    </row>
    <row r="67" spans="1:4" x14ac:dyDescent="0.2">
      <c r="A67" t="s">
        <v>733</v>
      </c>
      <c r="B67" t="s">
        <v>701</v>
      </c>
      <c r="C67" t="s">
        <v>433</v>
      </c>
      <c r="D67" t="s">
        <v>409</v>
      </c>
    </row>
    <row r="68" spans="1:4" x14ac:dyDescent="0.2">
      <c r="A68" t="s">
        <v>734</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735</v>
      </c>
      <c r="B73" t="s">
        <v>702</v>
      </c>
      <c r="C73" t="s">
        <v>433</v>
      </c>
      <c r="D73" t="s">
        <v>409</v>
      </c>
    </row>
    <row r="74" spans="1:4" x14ac:dyDescent="0.2">
      <c r="A74" t="s">
        <v>126</v>
      </c>
      <c r="B74" t="s">
        <v>127</v>
      </c>
      <c r="C74" t="s">
        <v>432</v>
      </c>
      <c r="D74" t="s">
        <v>429</v>
      </c>
    </row>
    <row r="75" spans="1:4" x14ac:dyDescent="0.2">
      <c r="A75" t="s">
        <v>736</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535</v>
      </c>
    </row>
    <row r="80" spans="1:4" x14ac:dyDescent="0.2">
      <c r="A80" t="s">
        <v>737</v>
      </c>
      <c r="B80" t="s">
        <v>703</v>
      </c>
      <c r="C80" t="s">
        <v>433</v>
      </c>
      <c r="D80" t="s">
        <v>409</v>
      </c>
    </row>
    <row r="81" spans="1:4" x14ac:dyDescent="0.2">
      <c r="A81" t="s">
        <v>137</v>
      </c>
      <c r="B81" t="s">
        <v>138</v>
      </c>
      <c r="C81" t="s">
        <v>435</v>
      </c>
      <c r="D81" t="s">
        <v>430</v>
      </c>
    </row>
    <row r="82" spans="1:4" x14ac:dyDescent="0.2">
      <c r="A82" t="s">
        <v>738</v>
      </c>
      <c r="B82" t="s">
        <v>704</v>
      </c>
      <c r="C82" t="s">
        <v>436</v>
      </c>
      <c r="D82" t="s">
        <v>409</v>
      </c>
    </row>
    <row r="83" spans="1:4" x14ac:dyDescent="0.2">
      <c r="A83" t="s">
        <v>139</v>
      </c>
      <c r="B83" t="s">
        <v>140</v>
      </c>
      <c r="C83" t="s">
        <v>435</v>
      </c>
      <c r="D83" t="s">
        <v>429</v>
      </c>
    </row>
    <row r="84" spans="1:4" x14ac:dyDescent="0.2">
      <c r="A84" t="s">
        <v>739</v>
      </c>
      <c r="B84" t="s">
        <v>705</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740</v>
      </c>
      <c r="B90" t="s">
        <v>706</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741</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535</v>
      </c>
    </row>
    <row r="103" spans="1:4" x14ac:dyDescent="0.2">
      <c r="A103" t="s">
        <v>742</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743</v>
      </c>
      <c r="B106" t="s">
        <v>179</v>
      </c>
      <c r="C106" t="s">
        <v>435</v>
      </c>
      <c r="D106" t="s">
        <v>430</v>
      </c>
    </row>
    <row r="107" spans="1:4" x14ac:dyDescent="0.2">
      <c r="A107" t="s">
        <v>744</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531</v>
      </c>
      <c r="B113" t="s">
        <v>191</v>
      </c>
      <c r="C113" t="s">
        <v>435</v>
      </c>
      <c r="D113" t="s">
        <v>535</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745</v>
      </c>
      <c r="B120" t="s">
        <v>707</v>
      </c>
      <c r="C120" t="s">
        <v>436</v>
      </c>
      <c r="D120" t="s">
        <v>409</v>
      </c>
    </row>
    <row r="121" spans="1:4" x14ac:dyDescent="0.2">
      <c r="A121" t="s">
        <v>746</v>
      </c>
      <c r="B121" t="s">
        <v>708</v>
      </c>
      <c r="C121" t="s">
        <v>435</v>
      </c>
      <c r="D121" t="s">
        <v>409</v>
      </c>
    </row>
    <row r="122" spans="1:4" x14ac:dyDescent="0.2">
      <c r="A122" t="s">
        <v>204</v>
      </c>
      <c r="B122" t="s">
        <v>205</v>
      </c>
      <c r="C122" t="s">
        <v>434</v>
      </c>
      <c r="D122" t="s">
        <v>430</v>
      </c>
    </row>
    <row r="123" spans="1:4" x14ac:dyDescent="0.2">
      <c r="A123" t="s">
        <v>747</v>
      </c>
      <c r="B123" t="s">
        <v>709</v>
      </c>
      <c r="C123" t="s">
        <v>433</v>
      </c>
      <c r="D123" t="s">
        <v>409</v>
      </c>
    </row>
    <row r="124" spans="1:4" x14ac:dyDescent="0.2">
      <c r="A124" t="s">
        <v>532</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748</v>
      </c>
      <c r="B135" t="s">
        <v>710</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749</v>
      </c>
      <c r="B142" t="s">
        <v>711</v>
      </c>
      <c r="C142" t="s">
        <v>436</v>
      </c>
      <c r="D142" t="s">
        <v>409</v>
      </c>
    </row>
    <row r="143" spans="1:4" x14ac:dyDescent="0.2">
      <c r="A143" t="s">
        <v>239</v>
      </c>
      <c r="B143" t="s">
        <v>240</v>
      </c>
      <c r="C143" t="s">
        <v>432</v>
      </c>
      <c r="D143" t="s">
        <v>429</v>
      </c>
    </row>
    <row r="144" spans="1:4" x14ac:dyDescent="0.2">
      <c r="A144" t="s">
        <v>241</v>
      </c>
      <c r="B144" t="s">
        <v>242</v>
      </c>
      <c r="C144" t="s">
        <v>432</v>
      </c>
      <c r="D144" t="s">
        <v>535</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535</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535</v>
      </c>
    </row>
    <row r="158" spans="1:4" x14ac:dyDescent="0.2">
      <c r="A158" t="s">
        <v>269</v>
      </c>
      <c r="B158" t="s">
        <v>270</v>
      </c>
      <c r="C158" t="s">
        <v>433</v>
      </c>
      <c r="D158" t="s">
        <v>430</v>
      </c>
    </row>
    <row r="159" spans="1:4" x14ac:dyDescent="0.2">
      <c r="A159" t="s">
        <v>750</v>
      </c>
      <c r="B159" t="s">
        <v>712</v>
      </c>
      <c r="C159" t="s">
        <v>435</v>
      </c>
      <c r="D159" t="s">
        <v>409</v>
      </c>
    </row>
    <row r="160" spans="1:4" x14ac:dyDescent="0.2">
      <c r="A160" t="s">
        <v>751</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752</v>
      </c>
      <c r="B163" t="s">
        <v>713</v>
      </c>
      <c r="C163" t="s">
        <v>434</v>
      </c>
      <c r="D163" t="s">
        <v>409</v>
      </c>
    </row>
    <row r="164" spans="1:4" x14ac:dyDescent="0.2">
      <c r="A164" t="s">
        <v>753</v>
      </c>
      <c r="B164" t="s">
        <v>714</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754</v>
      </c>
      <c r="B176" t="s">
        <v>715</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768</v>
      </c>
      <c r="B180" t="s">
        <v>304</v>
      </c>
      <c r="C180" t="s">
        <v>432</v>
      </c>
      <c r="D180" t="s">
        <v>429</v>
      </c>
    </row>
    <row r="181" spans="1:4" x14ac:dyDescent="0.2">
      <c r="A181" t="s">
        <v>305</v>
      </c>
      <c r="B181" t="s">
        <v>306</v>
      </c>
      <c r="C181" t="s">
        <v>435</v>
      </c>
      <c r="D181" t="s">
        <v>430</v>
      </c>
    </row>
    <row r="182" spans="1:4" x14ac:dyDescent="0.2">
      <c r="A182" t="s">
        <v>755</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756</v>
      </c>
      <c r="B186" t="s">
        <v>716</v>
      </c>
      <c r="C186" t="s">
        <v>435</v>
      </c>
      <c r="D186" t="s">
        <v>409</v>
      </c>
    </row>
    <row r="187" spans="1:4" x14ac:dyDescent="0.2">
      <c r="A187" t="s">
        <v>314</v>
      </c>
      <c r="B187" t="s">
        <v>315</v>
      </c>
      <c r="C187" t="s">
        <v>432</v>
      </c>
      <c r="D187" t="s">
        <v>430</v>
      </c>
    </row>
    <row r="188" spans="1:4" x14ac:dyDescent="0.2">
      <c r="A188" t="s">
        <v>757</v>
      </c>
      <c r="B188" t="s">
        <v>316</v>
      </c>
      <c r="C188" t="s">
        <v>434</v>
      </c>
      <c r="D188" t="s">
        <v>429</v>
      </c>
    </row>
    <row r="189" spans="1:4" x14ac:dyDescent="0.2">
      <c r="A189" t="s">
        <v>758</v>
      </c>
      <c r="B189" t="s">
        <v>717</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535</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769</v>
      </c>
      <c r="B199" t="s">
        <v>335</v>
      </c>
      <c r="C199" t="s">
        <v>433</v>
      </c>
      <c r="D199" t="s">
        <v>430</v>
      </c>
    </row>
    <row r="200" spans="1:4" x14ac:dyDescent="0.2">
      <c r="A200" t="s">
        <v>336</v>
      </c>
      <c r="B200" t="s">
        <v>337</v>
      </c>
      <c r="C200" t="s">
        <v>436</v>
      </c>
      <c r="D200" t="s">
        <v>429</v>
      </c>
    </row>
    <row r="201" spans="1:4" x14ac:dyDescent="0.2">
      <c r="A201" t="s">
        <v>759</v>
      </c>
      <c r="B201" t="s">
        <v>718</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533</v>
      </c>
      <c r="B206" t="s">
        <v>346</v>
      </c>
      <c r="C206" t="s">
        <v>437</v>
      </c>
      <c r="D206" t="s">
        <v>409</v>
      </c>
    </row>
    <row r="207" spans="1:4" x14ac:dyDescent="0.2">
      <c r="A207" t="s">
        <v>347</v>
      </c>
      <c r="B207" t="s">
        <v>348</v>
      </c>
      <c r="C207" t="s">
        <v>433</v>
      </c>
      <c r="D207" t="s">
        <v>535</v>
      </c>
    </row>
    <row r="208" spans="1:4" x14ac:dyDescent="0.2">
      <c r="A208" t="s">
        <v>760</v>
      </c>
      <c r="B208" t="s">
        <v>349</v>
      </c>
      <c r="C208" t="s">
        <v>435</v>
      </c>
      <c r="D208" t="s">
        <v>535</v>
      </c>
    </row>
    <row r="209" spans="1:4" x14ac:dyDescent="0.2">
      <c r="A209" t="s">
        <v>761</v>
      </c>
      <c r="B209" t="s">
        <v>350</v>
      </c>
      <c r="C209" t="s">
        <v>435</v>
      </c>
      <c r="D209" t="s">
        <v>430</v>
      </c>
    </row>
    <row r="210" spans="1:4" x14ac:dyDescent="0.2">
      <c r="A210" t="s">
        <v>762</v>
      </c>
      <c r="B210" t="s">
        <v>719</v>
      </c>
      <c r="C210" t="s">
        <v>435</v>
      </c>
      <c r="D210" t="s">
        <v>409</v>
      </c>
    </row>
    <row r="211" spans="1:4" x14ac:dyDescent="0.2">
      <c r="A211" t="s">
        <v>763</v>
      </c>
      <c r="B211" t="s">
        <v>720</v>
      </c>
      <c r="C211" t="s">
        <v>435</v>
      </c>
      <c r="D211" t="s">
        <v>409</v>
      </c>
    </row>
    <row r="212" spans="1:4" x14ac:dyDescent="0.2">
      <c r="A212" t="s">
        <v>534</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764</v>
      </c>
      <c r="B215" t="s">
        <v>721</v>
      </c>
      <c r="C215" t="s">
        <v>433</v>
      </c>
      <c r="D215" t="s">
        <v>429</v>
      </c>
    </row>
    <row r="216" spans="1:4" x14ac:dyDescent="0.2">
      <c r="A216" t="s">
        <v>765</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Benjamin Savely Notkin</cp:lastModifiedBy>
  <dcterms:created xsi:type="dcterms:W3CDTF">2021-03-11T13:03:26Z</dcterms:created>
  <dcterms:modified xsi:type="dcterms:W3CDTF">2024-01-03T21:29:30Z</dcterms:modified>
</cp:coreProperties>
</file>