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Exploring 2019\Chapter 05\05_AU to PTO\Student Files\"/>
    </mc:Choice>
  </mc:AlternateContent>
  <xr:revisionPtr revIDLastSave="0" documentId="13_ncr:1_{6A3A7264-BB0E-479E-86A3-69D585318623}" xr6:coauthVersionLast="34" xr6:coauthVersionMax="34" xr10:uidLastSave="{00000000-0000-0000-0000-000000000000}"/>
  <bookViews>
    <workbookView xWindow="0" yWindow="0" windowWidth="20400" windowHeight="8130" xr2:uid="{00000000-000D-0000-FFFF-FFFF00000000}"/>
  </bookViews>
  <sheets>
    <sheet name="March Hours" sheetId="1" r:id="rId1"/>
    <sheet name="March Filtered" sheetId="10" r:id="rId2"/>
    <sheet name="Summary Statiscs" sheetId="11" r:id="rId3"/>
    <sheet name="Summary Charts" sheetId="7" r:id="rId4"/>
  </sheets>
  <definedNames>
    <definedName name="_xlnm._FilterDatabase" localSheetId="1" hidden="1">'March Filtered'!$A$4:$K$39</definedName>
    <definedName name="_xlnm._FilterDatabase" localSheetId="0" hidden="1">'March Hours'!$A$4:$K$39</definedName>
    <definedName name="_xlnm.Print_Area" localSheetId="2">'Summary Statiscs'!$A$1:$D$20</definedName>
    <definedName name="_xlnm.Print_Titles" localSheetId="0">'March Hours'!$4:$4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1" l="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4" i="11"/>
  <c r="E37" i="11" l="1"/>
  <c r="C37" i="11"/>
  <c r="B37" i="11"/>
  <c r="D37" i="11" s="1"/>
  <c r="E36" i="11"/>
  <c r="C36" i="11"/>
  <c r="B36" i="11"/>
  <c r="D36" i="11" s="1"/>
  <c r="E35" i="11"/>
  <c r="C35" i="11"/>
  <c r="B35" i="11"/>
  <c r="E34" i="11"/>
  <c r="C34" i="11"/>
  <c r="B34" i="11"/>
  <c r="E33" i="11"/>
  <c r="C33" i="11"/>
  <c r="B33" i="11"/>
  <c r="E32" i="11"/>
  <c r="C32" i="11"/>
  <c r="B32" i="11"/>
  <c r="D32" i="11" s="1"/>
  <c r="E31" i="11"/>
  <c r="C31" i="11"/>
  <c r="B31" i="11"/>
  <c r="D31" i="11" s="1"/>
  <c r="E30" i="11"/>
  <c r="C30" i="11"/>
  <c r="B30" i="11"/>
  <c r="D30" i="11" s="1"/>
  <c r="E29" i="11"/>
  <c r="C29" i="11"/>
  <c r="B29" i="11"/>
  <c r="D29" i="11" s="1"/>
  <c r="E28" i="11"/>
  <c r="C28" i="11"/>
  <c r="B28" i="11"/>
  <c r="D28" i="11" s="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B3" i="11"/>
  <c r="D33" i="11" l="1"/>
  <c r="D34" i="11"/>
  <c r="D35" i="11"/>
  <c r="D20" i="11"/>
  <c r="E38" i="11"/>
</calcChain>
</file>

<file path=xl/sharedStrings.xml><?xml version="1.0" encoding="utf-8"?>
<sst xmlns="http://schemas.openxmlformats.org/spreadsheetml/2006/main" count="354" uniqueCount="105">
  <si>
    <t>Hours Logged</t>
  </si>
  <si>
    <t>Opened Date</t>
  </si>
  <si>
    <t>Closed Date</t>
  </si>
  <si>
    <t>Rate</t>
  </si>
  <si>
    <t>Amount Billed</t>
  </si>
  <si>
    <t>049</t>
  </si>
  <si>
    <t>PC041</t>
  </si>
  <si>
    <t>Network Troubleshooting</t>
  </si>
  <si>
    <t>064</t>
  </si>
  <si>
    <t>Network Installation</t>
  </si>
  <si>
    <t>048</t>
  </si>
  <si>
    <t>Security Camera Maintenance</t>
  </si>
  <si>
    <t>045</t>
  </si>
  <si>
    <t>Virus Removal</t>
  </si>
  <si>
    <t>047</t>
  </si>
  <si>
    <t>PC048</t>
  </si>
  <si>
    <t>Hardware Support</t>
  </si>
  <si>
    <t>056</t>
  </si>
  <si>
    <t>PC028</t>
  </si>
  <si>
    <t>055</t>
  </si>
  <si>
    <t>PC038</t>
  </si>
  <si>
    <t>Training</t>
  </si>
  <si>
    <t>061</t>
  </si>
  <si>
    <t>Disaster Recovery</t>
  </si>
  <si>
    <t>060</t>
  </si>
  <si>
    <t>PC044</t>
  </si>
  <si>
    <t>068</t>
  </si>
  <si>
    <t>063</t>
  </si>
  <si>
    <t>VoIP Service</t>
  </si>
  <si>
    <t>069</t>
  </si>
  <si>
    <t>Other</t>
  </si>
  <si>
    <t>054</t>
  </si>
  <si>
    <t>PC040</t>
  </si>
  <si>
    <t>050</t>
  </si>
  <si>
    <t>PC035</t>
  </si>
  <si>
    <t>039</t>
  </si>
  <si>
    <t>065</t>
  </si>
  <si>
    <t>PC017</t>
  </si>
  <si>
    <t>Software Support</t>
  </si>
  <si>
    <t>053</t>
  </si>
  <si>
    <t>046</t>
  </si>
  <si>
    <t>PC012</t>
  </si>
  <si>
    <t>044</t>
  </si>
  <si>
    <t>PC031</t>
  </si>
  <si>
    <t>051</t>
  </si>
  <si>
    <t>PC029</t>
  </si>
  <si>
    <t>058</t>
  </si>
  <si>
    <t>PC004</t>
  </si>
  <si>
    <t>067</t>
  </si>
  <si>
    <t>PC007</t>
  </si>
  <si>
    <t>073</t>
  </si>
  <si>
    <t>052</t>
  </si>
  <si>
    <t>PC001</t>
  </si>
  <si>
    <t>038</t>
  </si>
  <si>
    <t>057</t>
  </si>
  <si>
    <t>PC018</t>
  </si>
  <si>
    <t>059</t>
  </si>
  <si>
    <t>040</t>
  </si>
  <si>
    <t>PC027</t>
  </si>
  <si>
    <t>066</t>
  </si>
  <si>
    <t>041</t>
  </si>
  <si>
    <t>077</t>
  </si>
  <si>
    <t>062</t>
  </si>
  <si>
    <t>PC052</t>
  </si>
  <si>
    <t>Days Open</t>
  </si>
  <si>
    <t>Customer ID</t>
  </si>
  <si>
    <t>Calls Closed During March</t>
  </si>
  <si>
    <t>Billing Hours and Amounts</t>
  </si>
  <si>
    <t>Customer Name</t>
  </si>
  <si>
    <t>SVC Pharmacy</t>
  </si>
  <si>
    <t>Monday's Restaurant</t>
  </si>
  <si>
    <t>Penny's Arcade</t>
  </si>
  <si>
    <t>Grahame Tax Service</t>
  </si>
  <si>
    <t>Graber Dentistry</t>
  </si>
  <si>
    <t>The Trophy Factory</t>
  </si>
  <si>
    <t>Wilmington Motor Vehicles</t>
  </si>
  <si>
    <t>Cuddyer &amp; Tejada Law Offices</t>
  </si>
  <si>
    <t>JobSource</t>
  </si>
  <si>
    <t>Homer's CyberCafe</t>
  </si>
  <si>
    <t>Fountains of Odessa</t>
  </si>
  <si>
    <t>Dr. Jennifer Lynn</t>
  </si>
  <si>
    <t>Fabrics and More</t>
  </si>
  <si>
    <t>Betagraphics</t>
  </si>
  <si>
    <t>Dr. Lorenzo Reyes</t>
  </si>
  <si>
    <t>Blue Moon Day Spa</t>
  </si>
  <si>
    <t>Zapatos</t>
  </si>
  <si>
    <t>Total Hours Logged</t>
  </si>
  <si>
    <t>Total Amount Billed</t>
  </si>
  <si>
    <t>Average Days Open</t>
  </si>
  <si>
    <t>Shortest # of Days Open</t>
  </si>
  <si>
    <t>Summary Statistics by Customer</t>
  </si>
  <si>
    <t>Summary Statistics by Call Type</t>
  </si>
  <si>
    <t>Combined Summary Statistics</t>
  </si>
  <si>
    <t>Total Days Open</t>
  </si>
  <si>
    <t>078</t>
  </si>
  <si>
    <t>079</t>
  </si>
  <si>
    <t>080</t>
  </si>
  <si>
    <t>Longest # of Days Open</t>
  </si>
  <si>
    <t>Call ID</t>
  </si>
  <si>
    <t>Call Type ID</t>
  </si>
  <si>
    <t>Call Type</t>
  </si>
  <si>
    <t>Total</t>
  </si>
  <si>
    <t>Hours Per Day</t>
  </si>
  <si>
    <t>Disaster Recovery Average Hours</t>
  </si>
  <si>
    <t>Disaster Recovery Total Billed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</si>
</sst>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44" fontId="0" fillId="0" borderId="0" xfId="2" applyFont="1"/>
    <xf numFmtId="0" fontId="0" fillId="0" borderId="0" xfId="0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4" fillId="2" borderId="0" xfId="3" applyFont="1" applyAlignment="1"/>
    <xf numFmtId="0" fontId="2" fillId="3" borderId="0" xfId="4" applyFont="1" applyAlignment="1"/>
    <xf numFmtId="44" fontId="0" fillId="0" borderId="0" xfId="0" applyNumberFormat="1"/>
    <xf numFmtId="22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Fill="1"/>
    <xf numFmtId="164" fontId="0" fillId="0" borderId="0" xfId="2" applyNumberFormat="1" applyFont="1" applyFill="1"/>
    <xf numFmtId="14" fontId="0" fillId="0" borderId="0" xfId="0" applyNumberFormat="1" applyFill="1"/>
    <xf numFmtId="43" fontId="0" fillId="0" borderId="0" xfId="1" applyFont="1" applyFill="1"/>
    <xf numFmtId="44" fontId="0" fillId="0" borderId="0" xfId="2" applyFont="1" applyFill="1"/>
    <xf numFmtId="0" fontId="0" fillId="0" borderId="0" xfId="0" applyAlignment="1">
      <alignment horizontal="right" indent="2"/>
    </xf>
    <xf numFmtId="0" fontId="0" fillId="0" borderId="0" xfId="0" applyFill="1" applyAlignment="1">
      <alignment horizontal="right" indent="1"/>
    </xf>
    <xf numFmtId="165" fontId="0" fillId="0" borderId="0" xfId="0" applyNumberFormat="1" applyAlignment="1">
      <alignment horizontal="right" indent="2"/>
    </xf>
    <xf numFmtId="0" fontId="4" fillId="2" borderId="0" xfId="3" applyFont="1" applyAlignment="1">
      <alignment horizontal="left"/>
    </xf>
    <xf numFmtId="0" fontId="2" fillId="0" borderId="0" xfId="0" applyFont="1" applyFill="1" applyAlignment="1">
      <alignment horizontal="center" wrapText="1"/>
    </xf>
    <xf numFmtId="44" fontId="1" fillId="0" borderId="0" xfId="0" applyNumberFormat="1" applyFont="1"/>
    <xf numFmtId="0" fontId="4" fillId="2" borderId="0" xfId="3" applyFont="1" applyAlignment="1">
      <alignment vertical="center"/>
    </xf>
    <xf numFmtId="0" fontId="0" fillId="5" borderId="0" xfId="0" applyFill="1"/>
    <xf numFmtId="43" fontId="0" fillId="4" borderId="0" xfId="1" applyFont="1" applyFill="1"/>
    <xf numFmtId="44" fontId="0" fillId="4" borderId="0" xfId="2" applyFont="1" applyFill="1"/>
  </cellXfs>
  <cellStyles count="5">
    <cellStyle name="40% - Accent2" xfId="4" builtinId="35"/>
    <cellStyle name="Accent2" xfId="3" builtinId="33"/>
    <cellStyle name="Comma" xfId="1" builtinId="3"/>
    <cellStyle name="Currency" xfId="2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2" justifyLastLine="0" shrinkToFit="0" readingOrder="0"/>
    </dxf>
    <dxf>
      <numFmt numFmtId="165" formatCode="0.0"/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numFmt numFmtId="165" formatCode="0.0"/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2" justifyLastLine="0" shrinkToFit="0" readingOrder="0"/>
    </dxf>
    <dxf>
      <numFmt numFmtId="165" formatCode="0.0"/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alignment horizontal="right" vertical="bottom" textRotation="0" wrapText="0" indent="2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295275</xdr:colOff>
      <xdr:row>19</xdr:row>
      <xdr:rowOff>28575</xdr:rowOff>
    </xdr:to>
    <xdr:pic>
      <xdr:nvPicPr>
        <xdr:cNvPr id="9" name="Picture 8" descr="Total Days Open by Service Type">
          <a:extLst>
            <a:ext uri="{FF2B5EF4-FFF2-40B4-BE49-F238E27FC236}">
              <a16:creationId xmlns:a16="http://schemas.microsoft.com/office/drawing/2014/main" id="{DA72FE1A-BAAE-4106-84B2-E6ED1C1B8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62475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19</xdr:row>
      <xdr:rowOff>161925</xdr:rowOff>
    </xdr:from>
    <xdr:to>
      <xdr:col>9</xdr:col>
      <xdr:colOff>19050</xdr:colOff>
      <xdr:row>39</xdr:row>
      <xdr:rowOff>0</xdr:rowOff>
    </xdr:to>
    <xdr:pic>
      <xdr:nvPicPr>
        <xdr:cNvPr id="13" name="Picture 12" descr="Total Amount Billed by Customer">
          <a:extLst>
            <a:ext uri="{FF2B5EF4-FFF2-40B4-BE49-F238E27FC236}">
              <a16:creationId xmlns:a16="http://schemas.microsoft.com/office/drawing/2014/main" id="{1EEA0820-7D75-4B7A-81A2-8F71FECB3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3781425"/>
          <a:ext cx="4876800" cy="3648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10</xdr:col>
      <xdr:colOff>581025</xdr:colOff>
      <xdr:row>59</xdr:row>
      <xdr:rowOff>38100</xdr:rowOff>
    </xdr:to>
    <xdr:pic>
      <xdr:nvPicPr>
        <xdr:cNvPr id="16" name="Picture 15" descr="Days Open vs Amount Billed by Service Type">
          <a:extLst>
            <a:ext uri="{FF2B5EF4-FFF2-40B4-BE49-F238E27FC236}">
              <a16:creationId xmlns:a16="http://schemas.microsoft.com/office/drawing/2014/main" id="{7C5A5068-0C22-4ADB-A628-E9705DC5E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0"/>
          <a:ext cx="6067425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AC127A-3EFA-4C1B-B837-57FBF313B650}" name="Customer_Stats" displayName="Customer_Stats" ref="A2:D20" totalsRowCount="1" headerRowDxfId="19">
  <autoFilter ref="A2:D19" xr:uid="{A377A5E4-356C-478E-8062-752325129B26}"/>
  <tableColumns count="4">
    <tableColumn id="1" xr3:uid="{904A13A0-6D47-4241-A462-A5E91F825B75}" name="Customer Name" totalsRowLabel="Total" dataDxfId="18" totalsRowDxfId="17"/>
    <tableColumn id="2" xr3:uid="{BFD2FF35-FA27-4325-92CA-3DFA80A46380}" name="Total Days Open" dataDxfId="16" totalsRowDxfId="15">
      <calculatedColumnFormula>SUMIF('March Hours'!C$5:C$39,$A3,'March Hours'!I$5:I$39)</calculatedColumnFormula>
    </tableColumn>
    <tableColumn id="3" xr3:uid="{747D6FAC-29EB-4377-B866-A3987CFD4C86}" name="Total Hours Logged" dataDxfId="14" totalsRowDxfId="13">
      <calculatedColumnFormula>SUMIF('March Hours'!$C$5:$C$39,A3,'March Hours'!$J$5:$J$39)</calculatedColumnFormula>
    </tableColumn>
    <tableColumn id="4" xr3:uid="{ED6A6B3D-5048-49B9-A3E9-D903A51E5239}" name="Total Amount Billed" totalsRowFunction="sum" dataDxfId="12" totalsRowDxfId="11" dataCellStyle="Currency" totalsRowCellStyle="Currency">
      <calculatedColumnFormula>SUMIF('March Hours'!$C$5:$C$39,A3,'March Hours'!$K$5:$K$39)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7A0C5E-F38F-42F7-AF5D-D6D7320178A4}" name="CallType_Stats" displayName="CallType_Stats" ref="A27:E38" totalsRowCount="1" headerRowDxfId="10">
  <autoFilter ref="A27:E37" xr:uid="{BB544705-604E-4517-B121-F3CCE7CD9AAE}"/>
  <tableColumns count="5">
    <tableColumn id="1" xr3:uid="{863A8DBC-C07B-4E90-B43C-3F1062F4DC07}" name="Call Type" totalsRowLabel="Total" dataDxfId="9" totalsRowDxfId="8"/>
    <tableColumn id="2" xr3:uid="{A5227EFC-E4FC-4287-B00E-53A12DB81FA3}" name="Total Days Open" dataDxfId="7" totalsRowDxfId="6">
      <calculatedColumnFormula>SUMIF('March Hours'!$E$5:$E$39,A28,'March Hours'!$I$5:$I$39)</calculatedColumnFormula>
    </tableColumn>
    <tableColumn id="3" xr3:uid="{1C1997FA-00FC-423E-8927-E499046DCDBF}" name="Total Hours Logged" dataDxfId="5" totalsRowDxfId="4">
      <calculatedColumnFormula>SUMIF('March Hours'!$E$5:$E$39,A28,'March Hours'!$J$5:$J$39)</calculatedColumnFormula>
    </tableColumn>
    <tableColumn id="6" xr3:uid="{10346FC5-20D4-4D69-AE6A-0892C02C191B}" name="Hours Per Day" dataDxfId="3" totalsRowDxfId="2">
      <calculatedColumnFormula>CallType_Stats[Total Days Open]/CallType_Stats[Total Hours Logged]</calculatedColumnFormula>
    </tableColumn>
    <tableColumn id="4" xr3:uid="{6023D30C-0002-44FB-959C-E4B456771005}" name="Total Amount Billed" totalsRowFunction="sum" dataDxfId="1" totalsRowDxfId="0" dataCellStyle="Currency">
      <calculatedColumnFormula>SUMIF('March Hours'!$E$5:$E$39,A28,'March Hours'!$K$5:$K$39)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5.140625" customWidth="1"/>
    <col min="2" max="2" width="10.140625" hidden="1" customWidth="1"/>
    <col min="3" max="3" width="28" customWidth="1"/>
    <col min="4" max="4" width="8.42578125" hidden="1" customWidth="1"/>
    <col min="5" max="5" width="28.140625" customWidth="1"/>
    <col min="6" max="6" width="8.140625" customWidth="1"/>
    <col min="7" max="8" width="9.7109375" bestFit="1" customWidth="1"/>
    <col min="9" max="9" width="7.42578125" customWidth="1"/>
    <col min="11" max="11" width="10.5703125" bestFit="1" customWidth="1"/>
    <col min="14" max="14" width="20.5703125" bestFit="1" customWidth="1"/>
    <col min="15" max="15" width="17.28515625" bestFit="1" customWidth="1"/>
    <col min="16" max="16" width="19.7109375" bestFit="1" customWidth="1"/>
    <col min="17" max="17" width="20.5703125" bestFit="1" customWidth="1"/>
    <col min="18" max="18" width="28" bestFit="1" customWidth="1"/>
    <col min="19" max="19" width="19.7109375" bestFit="1" customWidth="1"/>
    <col min="20" max="20" width="20.5703125" bestFit="1" customWidth="1"/>
    <col min="21" max="21" width="17.28515625" bestFit="1" customWidth="1"/>
    <col min="22" max="22" width="19.7109375" bestFit="1" customWidth="1"/>
    <col min="23" max="23" width="20.5703125" bestFit="1" customWidth="1"/>
    <col min="24" max="24" width="17.28515625" bestFit="1" customWidth="1"/>
    <col min="25" max="25" width="19.7109375" bestFit="1" customWidth="1"/>
    <col min="26" max="26" width="20.5703125" bestFit="1" customWidth="1"/>
    <col min="27" max="27" width="17.28515625" bestFit="1" customWidth="1"/>
    <col min="28" max="28" width="19.7109375" bestFit="1" customWidth="1"/>
    <col min="29" max="29" width="20.5703125" bestFit="1" customWidth="1"/>
    <col min="30" max="30" width="17.28515625" bestFit="1" customWidth="1"/>
    <col min="31" max="31" width="19.7109375" bestFit="1" customWidth="1"/>
    <col min="32" max="32" width="20.5703125" bestFit="1" customWidth="1"/>
    <col min="33" max="33" width="22.28515625" bestFit="1" customWidth="1"/>
    <col min="34" max="34" width="24.7109375" bestFit="1" customWidth="1"/>
    <col min="35" max="35" width="25.7109375" bestFit="1" customWidth="1"/>
  </cols>
  <sheetData>
    <row r="1" spans="1:12" ht="21" x14ac:dyDescent="0.35">
      <c r="A1" s="4" t="s">
        <v>67</v>
      </c>
      <c r="B1" s="4"/>
      <c r="C1" s="4"/>
      <c r="D1" s="4"/>
      <c r="G1" s="22" t="s">
        <v>103</v>
      </c>
      <c r="H1" s="22"/>
      <c r="I1" s="22"/>
      <c r="J1" s="22"/>
      <c r="K1" s="23"/>
    </row>
    <row r="2" spans="1:12" x14ac:dyDescent="0.25">
      <c r="A2" s="5" t="s">
        <v>66</v>
      </c>
      <c r="B2" s="5"/>
      <c r="C2" s="5"/>
      <c r="D2" s="5"/>
      <c r="E2" s="7"/>
      <c r="G2" s="22" t="s">
        <v>104</v>
      </c>
      <c r="H2" s="22"/>
      <c r="I2" s="22"/>
      <c r="J2" s="22"/>
      <c r="K2" s="24"/>
    </row>
    <row r="4" spans="1:12" ht="30" x14ac:dyDescent="0.25">
      <c r="A4" s="3" t="s">
        <v>98</v>
      </c>
      <c r="B4" s="3" t="s">
        <v>65</v>
      </c>
      <c r="C4" s="3" t="s">
        <v>68</v>
      </c>
      <c r="D4" s="3" t="s">
        <v>99</v>
      </c>
      <c r="E4" s="3" t="s">
        <v>100</v>
      </c>
      <c r="F4" s="3" t="s">
        <v>3</v>
      </c>
      <c r="G4" s="3" t="s">
        <v>1</v>
      </c>
      <c r="H4" s="3" t="s">
        <v>2</v>
      </c>
      <c r="I4" s="3" t="s">
        <v>64</v>
      </c>
      <c r="J4" s="3" t="s">
        <v>0</v>
      </c>
      <c r="K4" s="3" t="s">
        <v>4</v>
      </c>
      <c r="L4" s="2"/>
    </row>
    <row r="5" spans="1:12" x14ac:dyDescent="0.25">
      <c r="A5" t="s">
        <v>22</v>
      </c>
      <c r="B5" t="s">
        <v>20</v>
      </c>
      <c r="C5" t="s">
        <v>80</v>
      </c>
      <c r="D5" s="15">
        <v>8</v>
      </c>
      <c r="E5" s="10" t="s">
        <v>23</v>
      </c>
      <c r="F5" s="11">
        <v>65</v>
      </c>
      <c r="G5" s="12">
        <v>44263</v>
      </c>
      <c r="H5" s="12">
        <v>44269</v>
      </c>
      <c r="I5" s="16">
        <v>6</v>
      </c>
      <c r="J5" s="13">
        <v>6.25</v>
      </c>
      <c r="K5" s="14">
        <v>406.25</v>
      </c>
    </row>
    <row r="6" spans="1:12" x14ac:dyDescent="0.25">
      <c r="A6" t="s">
        <v>50</v>
      </c>
      <c r="B6" t="s">
        <v>49</v>
      </c>
      <c r="C6" t="s">
        <v>71</v>
      </c>
      <c r="D6" s="15">
        <v>8</v>
      </c>
      <c r="E6" s="10" t="s">
        <v>23</v>
      </c>
      <c r="F6" s="11">
        <v>65</v>
      </c>
      <c r="G6" s="12">
        <v>44281</v>
      </c>
      <c r="H6" s="12">
        <v>44286</v>
      </c>
      <c r="I6" s="16">
        <v>5</v>
      </c>
      <c r="J6" s="13">
        <v>5</v>
      </c>
      <c r="K6" s="14">
        <v>325</v>
      </c>
    </row>
    <row r="7" spans="1:12" x14ac:dyDescent="0.25">
      <c r="A7" t="s">
        <v>61</v>
      </c>
      <c r="B7" t="s">
        <v>58</v>
      </c>
      <c r="C7" t="s">
        <v>75</v>
      </c>
      <c r="D7" s="15">
        <v>8</v>
      </c>
      <c r="E7" t="s">
        <v>23</v>
      </c>
      <c r="F7" s="11">
        <v>65</v>
      </c>
      <c r="G7" s="12">
        <v>44284</v>
      </c>
      <c r="H7" s="12">
        <v>44286</v>
      </c>
      <c r="I7" s="16">
        <v>2</v>
      </c>
      <c r="J7" s="13">
        <v>5</v>
      </c>
      <c r="K7" s="14">
        <v>325</v>
      </c>
    </row>
    <row r="8" spans="1:12" x14ac:dyDescent="0.25">
      <c r="A8" t="s">
        <v>48</v>
      </c>
      <c r="B8" t="s">
        <v>49</v>
      </c>
      <c r="C8" t="s">
        <v>71</v>
      </c>
      <c r="D8" s="15">
        <v>1</v>
      </c>
      <c r="E8" s="10" t="s">
        <v>16</v>
      </c>
      <c r="F8" s="11">
        <v>35</v>
      </c>
      <c r="G8" s="12">
        <v>44272</v>
      </c>
      <c r="H8" s="12">
        <v>44274</v>
      </c>
      <c r="I8" s="16">
        <v>2</v>
      </c>
      <c r="J8" s="13">
        <v>7.25</v>
      </c>
      <c r="K8" s="14">
        <v>253.75</v>
      </c>
    </row>
    <row r="9" spans="1:12" x14ac:dyDescent="0.25">
      <c r="A9" t="s">
        <v>14</v>
      </c>
      <c r="B9" t="s">
        <v>15</v>
      </c>
      <c r="C9" t="s">
        <v>84</v>
      </c>
      <c r="D9" s="15">
        <v>1</v>
      </c>
      <c r="E9" s="10" t="s">
        <v>16</v>
      </c>
      <c r="F9" s="11">
        <v>35</v>
      </c>
      <c r="G9" s="12">
        <v>44257</v>
      </c>
      <c r="H9" s="12">
        <v>44261</v>
      </c>
      <c r="I9" s="16">
        <v>4</v>
      </c>
      <c r="J9" s="13">
        <v>4.5</v>
      </c>
      <c r="K9" s="14">
        <v>157.5</v>
      </c>
    </row>
    <row r="10" spans="1:12" x14ac:dyDescent="0.25">
      <c r="A10" t="s">
        <v>54</v>
      </c>
      <c r="B10" t="s">
        <v>55</v>
      </c>
      <c r="C10" t="s">
        <v>74</v>
      </c>
      <c r="D10" s="15">
        <v>1</v>
      </c>
      <c r="E10" s="10" t="s">
        <v>16</v>
      </c>
      <c r="F10" s="11">
        <v>35</v>
      </c>
      <c r="G10" s="12">
        <v>44262</v>
      </c>
      <c r="H10" s="12">
        <v>44265</v>
      </c>
      <c r="I10" s="16">
        <v>3</v>
      </c>
      <c r="J10" s="13">
        <v>2</v>
      </c>
      <c r="K10" s="14">
        <v>70</v>
      </c>
    </row>
    <row r="11" spans="1:12" x14ac:dyDescent="0.25">
      <c r="A11" t="s">
        <v>46</v>
      </c>
      <c r="B11" t="s">
        <v>47</v>
      </c>
      <c r="C11" t="s">
        <v>70</v>
      </c>
      <c r="D11" s="15">
        <v>1</v>
      </c>
      <c r="E11" s="10" t="s">
        <v>16</v>
      </c>
      <c r="F11" s="11">
        <v>35</v>
      </c>
      <c r="G11" s="12">
        <v>44263</v>
      </c>
      <c r="H11" s="12">
        <v>44265</v>
      </c>
      <c r="I11" s="16">
        <v>2</v>
      </c>
      <c r="J11" s="13">
        <v>1.75</v>
      </c>
      <c r="K11" s="14">
        <v>61.25</v>
      </c>
    </row>
    <row r="12" spans="1:12" x14ac:dyDescent="0.25">
      <c r="A12" t="s">
        <v>39</v>
      </c>
      <c r="B12" t="s">
        <v>37</v>
      </c>
      <c r="C12" t="s">
        <v>73</v>
      </c>
      <c r="D12" s="15">
        <v>4</v>
      </c>
      <c r="E12" s="10" t="s">
        <v>9</v>
      </c>
      <c r="F12" s="11">
        <v>45</v>
      </c>
      <c r="G12" s="12">
        <v>44260</v>
      </c>
      <c r="H12" s="12">
        <v>44268</v>
      </c>
      <c r="I12" s="16">
        <v>8</v>
      </c>
      <c r="J12" s="13">
        <v>9.5</v>
      </c>
      <c r="K12" s="14">
        <v>427.5</v>
      </c>
    </row>
    <row r="13" spans="1:12" x14ac:dyDescent="0.25">
      <c r="A13" t="s">
        <v>8</v>
      </c>
      <c r="B13" t="s">
        <v>6</v>
      </c>
      <c r="C13" t="s">
        <v>82</v>
      </c>
      <c r="D13" s="15">
        <v>4</v>
      </c>
      <c r="E13" s="10" t="s">
        <v>9</v>
      </c>
      <c r="F13" s="11">
        <v>45</v>
      </c>
      <c r="G13" s="12">
        <v>44268</v>
      </c>
      <c r="H13" s="12">
        <v>44272</v>
      </c>
      <c r="I13" s="16">
        <v>4</v>
      </c>
      <c r="J13" s="13">
        <v>2.5</v>
      </c>
      <c r="K13" s="14">
        <v>112.5</v>
      </c>
    </row>
    <row r="14" spans="1:12" x14ac:dyDescent="0.25">
      <c r="A14" t="s">
        <v>95</v>
      </c>
      <c r="B14" t="s">
        <v>55</v>
      </c>
      <c r="C14" t="s">
        <v>74</v>
      </c>
      <c r="D14" s="15">
        <v>3</v>
      </c>
      <c r="E14" t="s">
        <v>7</v>
      </c>
      <c r="F14" s="11">
        <v>40</v>
      </c>
      <c r="G14" s="12">
        <v>44290</v>
      </c>
      <c r="H14" s="12">
        <v>44294</v>
      </c>
      <c r="I14" s="16">
        <v>4</v>
      </c>
      <c r="J14" s="13">
        <v>32</v>
      </c>
      <c r="K14" s="14">
        <v>1380</v>
      </c>
    </row>
    <row r="15" spans="1:12" x14ac:dyDescent="0.25">
      <c r="A15" t="s">
        <v>31</v>
      </c>
      <c r="B15" t="s">
        <v>32</v>
      </c>
      <c r="C15" t="s">
        <v>81</v>
      </c>
      <c r="D15" s="15">
        <v>3</v>
      </c>
      <c r="E15" s="10" t="s">
        <v>7</v>
      </c>
      <c r="F15" s="11">
        <v>40</v>
      </c>
      <c r="G15" s="12">
        <v>44260</v>
      </c>
      <c r="H15" s="12">
        <v>44268</v>
      </c>
      <c r="I15" s="16">
        <v>8</v>
      </c>
      <c r="J15" s="13">
        <v>10.25</v>
      </c>
      <c r="K15" s="14">
        <v>510</v>
      </c>
    </row>
    <row r="16" spans="1:12" x14ac:dyDescent="0.25">
      <c r="A16" t="s">
        <v>17</v>
      </c>
      <c r="B16" t="s">
        <v>18</v>
      </c>
      <c r="C16" t="s">
        <v>76</v>
      </c>
      <c r="D16" s="15">
        <v>3</v>
      </c>
      <c r="E16" s="10" t="s">
        <v>7</v>
      </c>
      <c r="F16" s="11">
        <v>40</v>
      </c>
      <c r="G16" s="12">
        <v>44261</v>
      </c>
      <c r="H16" s="12">
        <v>44268</v>
      </c>
      <c r="I16" s="16">
        <v>7</v>
      </c>
      <c r="J16" s="13">
        <v>9.75</v>
      </c>
      <c r="K16" s="14">
        <v>390</v>
      </c>
    </row>
    <row r="17" spans="1:11" x14ac:dyDescent="0.25">
      <c r="A17" t="s">
        <v>5</v>
      </c>
      <c r="B17" t="s">
        <v>6</v>
      </c>
      <c r="C17" t="s">
        <v>82</v>
      </c>
      <c r="D17" s="15">
        <v>3</v>
      </c>
      <c r="E17" s="10" t="s">
        <v>30</v>
      </c>
      <c r="F17" s="11">
        <v>40</v>
      </c>
      <c r="G17" s="12">
        <v>44258</v>
      </c>
      <c r="H17" s="12">
        <v>44268</v>
      </c>
      <c r="I17" s="16">
        <v>10</v>
      </c>
      <c r="J17" s="13">
        <v>12.5</v>
      </c>
      <c r="K17" s="14">
        <v>600</v>
      </c>
    </row>
    <row r="18" spans="1:11" x14ac:dyDescent="0.25">
      <c r="A18" t="s">
        <v>35</v>
      </c>
      <c r="B18" t="s">
        <v>34</v>
      </c>
      <c r="C18" t="s">
        <v>79</v>
      </c>
      <c r="D18" s="15">
        <v>10</v>
      </c>
      <c r="E18" s="10" t="s">
        <v>30</v>
      </c>
      <c r="F18" s="11">
        <v>40</v>
      </c>
      <c r="G18" s="12">
        <v>44248</v>
      </c>
      <c r="H18" s="12">
        <v>44258</v>
      </c>
      <c r="I18" s="16">
        <v>10</v>
      </c>
      <c r="J18" s="13">
        <v>6.75</v>
      </c>
      <c r="K18" s="14">
        <v>270</v>
      </c>
    </row>
    <row r="19" spans="1:11" x14ac:dyDescent="0.25">
      <c r="A19" t="s">
        <v>56</v>
      </c>
      <c r="B19" t="s">
        <v>55</v>
      </c>
      <c r="C19" t="s">
        <v>74</v>
      </c>
      <c r="D19" s="15">
        <v>3</v>
      </c>
      <c r="E19" s="10" t="s">
        <v>30</v>
      </c>
      <c r="F19" s="11">
        <v>40</v>
      </c>
      <c r="G19" s="12">
        <v>44263</v>
      </c>
      <c r="H19" s="12">
        <v>44272</v>
      </c>
      <c r="I19" s="16">
        <v>9</v>
      </c>
      <c r="J19" s="13">
        <v>6.25</v>
      </c>
      <c r="K19" s="14">
        <v>250</v>
      </c>
    </row>
    <row r="20" spans="1:11" x14ac:dyDescent="0.25">
      <c r="A20" t="s">
        <v>53</v>
      </c>
      <c r="B20" t="s">
        <v>52</v>
      </c>
      <c r="C20" t="s">
        <v>69</v>
      </c>
      <c r="D20" s="15">
        <v>10</v>
      </c>
      <c r="E20" s="10" t="s">
        <v>30</v>
      </c>
      <c r="F20" s="11">
        <v>40</v>
      </c>
      <c r="G20" s="12">
        <v>44246</v>
      </c>
      <c r="H20" s="12">
        <v>44257</v>
      </c>
      <c r="I20" s="16">
        <v>11</v>
      </c>
      <c r="J20" s="13">
        <v>3.75</v>
      </c>
      <c r="K20" s="14">
        <v>150</v>
      </c>
    </row>
    <row r="21" spans="1:11" x14ac:dyDescent="0.25">
      <c r="A21" t="s">
        <v>59</v>
      </c>
      <c r="B21" t="s">
        <v>58</v>
      </c>
      <c r="C21" t="s">
        <v>75</v>
      </c>
      <c r="D21" s="15">
        <v>6</v>
      </c>
      <c r="E21" s="10" t="s">
        <v>11</v>
      </c>
      <c r="F21" s="11">
        <v>35</v>
      </c>
      <c r="G21" s="12">
        <v>44269</v>
      </c>
      <c r="H21" s="12">
        <v>44279</v>
      </c>
      <c r="I21" s="16">
        <v>10</v>
      </c>
      <c r="J21" s="13">
        <v>6</v>
      </c>
      <c r="K21" s="14">
        <v>210</v>
      </c>
    </row>
    <row r="22" spans="1:11" x14ac:dyDescent="0.25">
      <c r="A22" t="s">
        <v>10</v>
      </c>
      <c r="B22" t="s">
        <v>6</v>
      </c>
      <c r="C22" t="s">
        <v>82</v>
      </c>
      <c r="D22" s="15">
        <v>6</v>
      </c>
      <c r="E22" s="10" t="s">
        <v>11</v>
      </c>
      <c r="F22" s="11">
        <v>35</v>
      </c>
      <c r="G22" s="12">
        <v>44258</v>
      </c>
      <c r="H22" s="12">
        <v>44265</v>
      </c>
      <c r="I22" s="16">
        <v>7</v>
      </c>
      <c r="J22" s="13">
        <v>1.25</v>
      </c>
      <c r="K22" s="14">
        <v>43.75</v>
      </c>
    </row>
    <row r="23" spans="1:11" x14ac:dyDescent="0.25">
      <c r="A23" t="s">
        <v>40</v>
      </c>
      <c r="B23" t="s">
        <v>41</v>
      </c>
      <c r="C23" t="s">
        <v>72</v>
      </c>
      <c r="D23" s="15">
        <v>5</v>
      </c>
      <c r="E23" s="10" t="s">
        <v>38</v>
      </c>
      <c r="F23" s="11">
        <v>55</v>
      </c>
      <c r="G23" s="12">
        <v>44255</v>
      </c>
      <c r="H23" s="12">
        <v>44260</v>
      </c>
      <c r="I23" s="16">
        <v>15</v>
      </c>
      <c r="J23" s="13">
        <v>10</v>
      </c>
      <c r="K23" s="14">
        <v>550</v>
      </c>
    </row>
    <row r="24" spans="1:11" x14ac:dyDescent="0.25">
      <c r="A24" t="s">
        <v>36</v>
      </c>
      <c r="B24" t="s">
        <v>37</v>
      </c>
      <c r="C24" t="s">
        <v>73</v>
      </c>
      <c r="D24" s="15">
        <v>2</v>
      </c>
      <c r="E24" s="10" t="s">
        <v>38</v>
      </c>
      <c r="F24" s="11">
        <v>30</v>
      </c>
      <c r="G24" s="12">
        <v>44268</v>
      </c>
      <c r="H24" s="12">
        <v>44276</v>
      </c>
      <c r="I24" s="16">
        <v>8</v>
      </c>
      <c r="J24" s="13">
        <v>10.75</v>
      </c>
      <c r="K24" s="14">
        <v>422.5</v>
      </c>
    </row>
    <row r="25" spans="1:11" x14ac:dyDescent="0.25">
      <c r="A25" t="s">
        <v>60</v>
      </c>
      <c r="B25" t="s">
        <v>58</v>
      </c>
      <c r="C25" t="s">
        <v>75</v>
      </c>
      <c r="D25" s="15">
        <v>8</v>
      </c>
      <c r="E25" s="10" t="s">
        <v>38</v>
      </c>
      <c r="F25" s="11">
        <v>65</v>
      </c>
      <c r="G25" s="12">
        <v>44250</v>
      </c>
      <c r="H25" s="12">
        <v>44261</v>
      </c>
      <c r="I25" s="16">
        <v>11</v>
      </c>
      <c r="J25" s="13">
        <v>5</v>
      </c>
      <c r="K25" s="14">
        <v>325</v>
      </c>
    </row>
    <row r="26" spans="1:11" x14ac:dyDescent="0.25">
      <c r="A26" t="s">
        <v>29</v>
      </c>
      <c r="B26" t="s">
        <v>25</v>
      </c>
      <c r="C26" t="s">
        <v>83</v>
      </c>
      <c r="D26" s="15">
        <v>10</v>
      </c>
      <c r="E26" s="10" t="s">
        <v>38</v>
      </c>
      <c r="F26" s="11">
        <v>40</v>
      </c>
      <c r="G26" s="12">
        <v>44277</v>
      </c>
      <c r="H26" s="12">
        <v>44286</v>
      </c>
      <c r="I26" s="16">
        <v>9</v>
      </c>
      <c r="J26" s="13">
        <v>5.25</v>
      </c>
      <c r="K26" s="14">
        <v>210</v>
      </c>
    </row>
    <row r="27" spans="1:11" x14ac:dyDescent="0.25">
      <c r="A27" t="s">
        <v>51</v>
      </c>
      <c r="B27" t="s">
        <v>52</v>
      </c>
      <c r="C27" t="s">
        <v>69</v>
      </c>
      <c r="D27" s="15">
        <v>2</v>
      </c>
      <c r="E27" s="10" t="s">
        <v>38</v>
      </c>
      <c r="F27" s="11">
        <v>30</v>
      </c>
      <c r="G27" s="12">
        <v>44259</v>
      </c>
      <c r="H27" s="12">
        <v>44264</v>
      </c>
      <c r="I27" s="16">
        <v>5</v>
      </c>
      <c r="J27" s="13">
        <v>1.25</v>
      </c>
      <c r="K27" s="14">
        <v>37.5</v>
      </c>
    </row>
    <row r="28" spans="1:11" x14ac:dyDescent="0.25">
      <c r="A28" t="s">
        <v>57</v>
      </c>
      <c r="B28" t="s">
        <v>58</v>
      </c>
      <c r="C28" t="s">
        <v>75</v>
      </c>
      <c r="D28" s="15">
        <v>5</v>
      </c>
      <c r="E28" s="10" t="s">
        <v>21</v>
      </c>
      <c r="F28" s="11">
        <v>55</v>
      </c>
      <c r="G28" s="12">
        <v>44249</v>
      </c>
      <c r="H28" s="12">
        <v>44258</v>
      </c>
      <c r="I28" s="16">
        <v>9</v>
      </c>
      <c r="J28" s="13">
        <v>10.75</v>
      </c>
      <c r="K28" s="14">
        <v>691.25</v>
      </c>
    </row>
    <row r="29" spans="1:11" x14ac:dyDescent="0.25">
      <c r="A29" t="s">
        <v>19</v>
      </c>
      <c r="B29" t="s">
        <v>20</v>
      </c>
      <c r="C29" t="s">
        <v>80</v>
      </c>
      <c r="D29" s="15">
        <v>5</v>
      </c>
      <c r="E29" s="10" t="s">
        <v>21</v>
      </c>
      <c r="F29" s="11">
        <v>55</v>
      </c>
      <c r="G29" s="12">
        <v>44261</v>
      </c>
      <c r="H29" s="12">
        <v>44263</v>
      </c>
      <c r="I29" s="16">
        <v>2</v>
      </c>
      <c r="J29" s="13">
        <v>9.25</v>
      </c>
      <c r="K29" s="14">
        <v>508.75</v>
      </c>
    </row>
    <row r="30" spans="1:11" x14ac:dyDescent="0.25">
      <c r="A30" t="s">
        <v>94</v>
      </c>
      <c r="B30" t="s">
        <v>6</v>
      </c>
      <c r="C30" t="s">
        <v>82</v>
      </c>
      <c r="D30" s="15">
        <v>5</v>
      </c>
      <c r="E30" t="s">
        <v>21</v>
      </c>
      <c r="F30" s="11">
        <v>55</v>
      </c>
      <c r="G30" s="12">
        <v>44287</v>
      </c>
      <c r="H30" s="12">
        <v>44289</v>
      </c>
      <c r="I30" s="16">
        <v>2</v>
      </c>
      <c r="J30" s="13">
        <v>7.5</v>
      </c>
      <c r="K30" s="14">
        <v>412.5</v>
      </c>
    </row>
    <row r="31" spans="1:11" x14ac:dyDescent="0.25">
      <c r="A31" t="s">
        <v>24</v>
      </c>
      <c r="B31" t="s">
        <v>25</v>
      </c>
      <c r="C31" t="s">
        <v>83</v>
      </c>
      <c r="D31" s="15">
        <v>5</v>
      </c>
      <c r="E31" s="10" t="s">
        <v>21</v>
      </c>
      <c r="F31" s="11">
        <v>55</v>
      </c>
      <c r="G31" s="12">
        <v>44263</v>
      </c>
      <c r="H31" s="12">
        <v>44266</v>
      </c>
      <c r="I31" s="16">
        <v>3</v>
      </c>
      <c r="J31" s="13">
        <v>2.25</v>
      </c>
      <c r="K31" s="14">
        <v>123.75</v>
      </c>
    </row>
    <row r="32" spans="1:11" x14ac:dyDescent="0.25">
      <c r="A32" t="s">
        <v>26</v>
      </c>
      <c r="B32" t="s">
        <v>25</v>
      </c>
      <c r="C32" t="s">
        <v>83</v>
      </c>
      <c r="D32" s="15">
        <v>5</v>
      </c>
      <c r="E32" s="10" t="s">
        <v>21</v>
      </c>
      <c r="F32" s="11">
        <v>55</v>
      </c>
      <c r="G32" s="12">
        <v>44274</v>
      </c>
      <c r="H32" s="12">
        <v>44276</v>
      </c>
      <c r="I32" s="16">
        <v>2</v>
      </c>
      <c r="J32" s="13">
        <v>1.5</v>
      </c>
      <c r="K32" s="14">
        <v>82.5</v>
      </c>
    </row>
    <row r="33" spans="1:11" x14ac:dyDescent="0.25">
      <c r="A33" t="s">
        <v>42</v>
      </c>
      <c r="B33" t="s">
        <v>43</v>
      </c>
      <c r="C33" t="s">
        <v>78</v>
      </c>
      <c r="D33" s="15">
        <v>7</v>
      </c>
      <c r="E33" s="10" t="s">
        <v>13</v>
      </c>
      <c r="F33" s="11">
        <v>35</v>
      </c>
      <c r="G33" s="12">
        <v>44252</v>
      </c>
      <c r="H33" s="12">
        <v>44256</v>
      </c>
      <c r="I33" s="16">
        <v>4</v>
      </c>
      <c r="J33" s="13">
        <v>12.5</v>
      </c>
      <c r="K33" s="14">
        <v>537.5</v>
      </c>
    </row>
    <row r="34" spans="1:11" x14ac:dyDescent="0.25">
      <c r="A34" t="s">
        <v>33</v>
      </c>
      <c r="B34" t="s">
        <v>34</v>
      </c>
      <c r="C34" t="s">
        <v>79</v>
      </c>
      <c r="D34" s="15">
        <v>7</v>
      </c>
      <c r="E34" s="10" t="s">
        <v>13</v>
      </c>
      <c r="F34" s="11">
        <v>35</v>
      </c>
      <c r="G34" s="12">
        <v>44259</v>
      </c>
      <c r="H34" s="12">
        <v>44267</v>
      </c>
      <c r="I34" s="16">
        <v>8</v>
      </c>
      <c r="J34" s="13">
        <v>12</v>
      </c>
      <c r="K34" s="14">
        <v>520</v>
      </c>
    </row>
    <row r="35" spans="1:11" x14ac:dyDescent="0.25">
      <c r="A35" t="s">
        <v>62</v>
      </c>
      <c r="B35" t="s">
        <v>63</v>
      </c>
      <c r="C35" t="s">
        <v>85</v>
      </c>
      <c r="D35" s="15">
        <v>7</v>
      </c>
      <c r="E35" s="10" t="s">
        <v>13</v>
      </c>
      <c r="F35" s="11">
        <v>35</v>
      </c>
      <c r="G35" s="12">
        <v>44267</v>
      </c>
      <c r="H35" s="12">
        <v>44269</v>
      </c>
      <c r="I35" s="16">
        <v>2</v>
      </c>
      <c r="J35" s="13">
        <v>10.75</v>
      </c>
      <c r="K35" s="14">
        <v>476.25</v>
      </c>
    </row>
    <row r="36" spans="1:11" x14ac:dyDescent="0.25">
      <c r="A36" t="s">
        <v>96</v>
      </c>
      <c r="B36" t="s">
        <v>52</v>
      </c>
      <c r="C36" t="s">
        <v>69</v>
      </c>
      <c r="D36" s="15">
        <v>7</v>
      </c>
      <c r="E36" t="s">
        <v>13</v>
      </c>
      <c r="F36" s="11">
        <v>35</v>
      </c>
      <c r="G36" s="12">
        <v>44290</v>
      </c>
      <c r="H36" s="12">
        <v>44292</v>
      </c>
      <c r="I36" s="16">
        <v>2</v>
      </c>
      <c r="J36" s="13">
        <v>10.75</v>
      </c>
      <c r="K36" s="14">
        <v>476.25</v>
      </c>
    </row>
    <row r="37" spans="1:11" x14ac:dyDescent="0.25">
      <c r="A37" t="s">
        <v>44</v>
      </c>
      <c r="B37" t="s">
        <v>45</v>
      </c>
      <c r="C37" t="s">
        <v>77</v>
      </c>
      <c r="D37" s="15">
        <v>7</v>
      </c>
      <c r="E37" s="10" t="s">
        <v>13</v>
      </c>
      <c r="F37" s="11">
        <v>35</v>
      </c>
      <c r="G37" s="12">
        <v>44259</v>
      </c>
      <c r="H37" s="12">
        <v>44267</v>
      </c>
      <c r="I37" s="16">
        <v>8</v>
      </c>
      <c r="J37" s="13">
        <v>8</v>
      </c>
      <c r="K37" s="14">
        <v>280</v>
      </c>
    </row>
    <row r="38" spans="1:11" x14ac:dyDescent="0.25">
      <c r="A38" t="s">
        <v>12</v>
      </c>
      <c r="B38" t="s">
        <v>6</v>
      </c>
      <c r="C38" t="s">
        <v>82</v>
      </c>
      <c r="D38" s="15">
        <v>7</v>
      </c>
      <c r="E38" s="10" t="s">
        <v>13</v>
      </c>
      <c r="F38" s="11">
        <v>35</v>
      </c>
      <c r="G38" s="12">
        <v>44254</v>
      </c>
      <c r="H38" s="12">
        <v>44259</v>
      </c>
      <c r="I38" s="16">
        <v>5</v>
      </c>
      <c r="J38" s="13">
        <v>2.5</v>
      </c>
      <c r="K38" s="14">
        <v>87.5</v>
      </c>
    </row>
    <row r="39" spans="1:11" x14ac:dyDescent="0.25">
      <c r="A39" t="s">
        <v>27</v>
      </c>
      <c r="B39" t="s">
        <v>25</v>
      </c>
      <c r="C39" t="s">
        <v>83</v>
      </c>
      <c r="D39" s="15">
        <v>9</v>
      </c>
      <c r="E39" s="10" t="s">
        <v>28</v>
      </c>
      <c r="F39" s="11">
        <v>50</v>
      </c>
      <c r="G39" s="12">
        <v>44267</v>
      </c>
      <c r="H39" s="12">
        <v>44270</v>
      </c>
      <c r="I39" s="16">
        <v>3</v>
      </c>
      <c r="J39" s="13">
        <v>1.5</v>
      </c>
      <c r="K39" s="14">
        <v>75</v>
      </c>
    </row>
  </sheetData>
  <sortState xmlns:xlrd2="http://schemas.microsoft.com/office/spreadsheetml/2017/richdata2" ref="A5:K39">
    <sortCondition ref="E5:E39"/>
    <sortCondition descending="1" ref="K5:K39"/>
  </sortState>
  <conditionalFormatting sqref="I5:I39">
    <cfRule type="cellIs" dxfId="20" priority="2" operator="greaterThan">
      <formula>9</formula>
    </cfRule>
  </conditionalFormatting>
  <conditionalFormatting sqref="K5:K3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{8BCEE5AB-B699-41DF-BD75-7A7F45ACDEF7}</x14:id>
        </ext>
      </extLst>
    </cfRule>
  </conditionalFormatting>
  <printOptions horizontalCentered="1"/>
  <pageMargins left="0.2" right="0.2" top="0.75" bottom="0.75" header="0.3" footer="0.3"/>
  <pageSetup orientation="landscape" r:id="rId1"/>
  <headerFooter>
    <oddFooter>&amp;LStudent Name&amp;C&amp;A&amp;R&amp;F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CEE5AB-B699-41DF-BD75-7A7F45ACDE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87D6-AE86-4682-A49E-36D4502B4E4A}">
  <sheetPr filterMode="1"/>
  <dimension ref="A1:L39"/>
  <sheetViews>
    <sheetView workbookViewId="0">
      <selection activeCell="C5" sqref="C5"/>
    </sheetView>
  </sheetViews>
  <sheetFormatPr defaultRowHeight="15" x14ac:dyDescent="0.25"/>
  <cols>
    <col min="1" max="1" width="5.140625" customWidth="1"/>
    <col min="2" max="2" width="10.140625" hidden="1" customWidth="1"/>
    <col min="3" max="3" width="27.7109375" bestFit="1" customWidth="1"/>
    <col min="4" max="4" width="8.42578125" hidden="1" customWidth="1"/>
    <col min="5" max="5" width="28.140625" customWidth="1"/>
    <col min="6" max="6" width="8.140625" customWidth="1"/>
    <col min="7" max="8" width="9.7109375" bestFit="1" customWidth="1"/>
    <col min="9" max="9" width="7.42578125" customWidth="1"/>
    <col min="11" max="11" width="10.5703125" bestFit="1" customWidth="1"/>
    <col min="14" max="14" width="20.5703125" bestFit="1" customWidth="1"/>
    <col min="15" max="15" width="17.28515625" bestFit="1" customWidth="1"/>
    <col min="16" max="16" width="19.7109375" bestFit="1" customWidth="1"/>
    <col min="17" max="17" width="20.5703125" bestFit="1" customWidth="1"/>
    <col min="18" max="18" width="28" bestFit="1" customWidth="1"/>
    <col min="19" max="19" width="19.7109375" bestFit="1" customWidth="1"/>
    <col min="20" max="20" width="20.5703125" bestFit="1" customWidth="1"/>
    <col min="21" max="21" width="17.28515625" bestFit="1" customWidth="1"/>
    <col min="22" max="22" width="19.7109375" bestFit="1" customWidth="1"/>
    <col min="23" max="23" width="20.5703125" bestFit="1" customWidth="1"/>
    <col min="24" max="24" width="17.28515625" bestFit="1" customWidth="1"/>
    <col min="25" max="25" width="19.7109375" bestFit="1" customWidth="1"/>
    <col min="26" max="26" width="20.5703125" bestFit="1" customWidth="1"/>
    <col min="27" max="27" width="17.28515625" bestFit="1" customWidth="1"/>
    <col min="28" max="28" width="19.7109375" bestFit="1" customWidth="1"/>
    <col min="29" max="29" width="20.5703125" bestFit="1" customWidth="1"/>
    <col min="30" max="30" width="17.28515625" bestFit="1" customWidth="1"/>
    <col min="31" max="31" width="19.7109375" bestFit="1" customWidth="1"/>
    <col min="32" max="32" width="20.5703125" bestFit="1" customWidth="1"/>
    <col min="33" max="33" width="22.28515625" bestFit="1" customWidth="1"/>
    <col min="34" max="34" width="24.7109375" bestFit="1" customWidth="1"/>
    <col min="35" max="35" width="25.7109375" bestFit="1" customWidth="1"/>
  </cols>
  <sheetData>
    <row r="1" spans="1:12" ht="21" x14ac:dyDescent="0.35">
      <c r="A1" s="4" t="s">
        <v>67</v>
      </c>
      <c r="B1" s="4"/>
      <c r="C1" s="4"/>
      <c r="D1" s="4"/>
    </row>
    <row r="2" spans="1:12" x14ac:dyDescent="0.25">
      <c r="A2" s="5" t="s">
        <v>66</v>
      </c>
      <c r="B2" s="5"/>
      <c r="C2" s="5"/>
      <c r="D2" s="5"/>
      <c r="E2" s="7"/>
    </row>
    <row r="4" spans="1:12" ht="30" x14ac:dyDescent="0.25">
      <c r="A4" s="3" t="s">
        <v>98</v>
      </c>
      <c r="B4" s="3" t="s">
        <v>65</v>
      </c>
      <c r="C4" s="3" t="s">
        <v>68</v>
      </c>
      <c r="D4" s="3" t="s">
        <v>99</v>
      </c>
      <c r="E4" s="3" t="s">
        <v>100</v>
      </c>
      <c r="F4" s="3" t="s">
        <v>3</v>
      </c>
      <c r="G4" s="3" t="s">
        <v>1</v>
      </c>
      <c r="H4" s="3" t="s">
        <v>2</v>
      </c>
      <c r="I4" s="3" t="s">
        <v>64</v>
      </c>
      <c r="J4" s="3" t="s">
        <v>0</v>
      </c>
      <c r="K4" s="3" t="s">
        <v>4</v>
      </c>
      <c r="L4" s="2"/>
    </row>
    <row r="5" spans="1:12" hidden="1" x14ac:dyDescent="0.25">
      <c r="A5" t="s">
        <v>53</v>
      </c>
      <c r="B5" t="s">
        <v>52</v>
      </c>
      <c r="C5" t="s">
        <v>69</v>
      </c>
      <c r="D5" s="15">
        <v>10</v>
      </c>
      <c r="E5" s="10" t="s">
        <v>30</v>
      </c>
      <c r="F5" s="11">
        <v>40</v>
      </c>
      <c r="G5" s="12">
        <v>44246</v>
      </c>
      <c r="H5" s="12">
        <v>44257</v>
      </c>
      <c r="I5" s="16">
        <v>11</v>
      </c>
      <c r="J5" s="13">
        <v>3.75</v>
      </c>
      <c r="K5" s="14">
        <v>150</v>
      </c>
    </row>
    <row r="6" spans="1:12" hidden="1" x14ac:dyDescent="0.25">
      <c r="A6" t="s">
        <v>35</v>
      </c>
      <c r="B6" t="s">
        <v>34</v>
      </c>
      <c r="C6" t="s">
        <v>79</v>
      </c>
      <c r="D6" s="15">
        <v>10</v>
      </c>
      <c r="E6" s="10" t="s">
        <v>30</v>
      </c>
      <c r="F6" s="11">
        <v>40</v>
      </c>
      <c r="G6" s="12">
        <v>44248</v>
      </c>
      <c r="H6" s="12">
        <v>44258</v>
      </c>
      <c r="I6" s="16">
        <v>10</v>
      </c>
      <c r="J6" s="13">
        <v>6.75</v>
      </c>
      <c r="K6" s="14">
        <v>270</v>
      </c>
    </row>
    <row r="7" spans="1:12" hidden="1" x14ac:dyDescent="0.25">
      <c r="A7" t="s">
        <v>57</v>
      </c>
      <c r="B7" t="s">
        <v>58</v>
      </c>
      <c r="C7" t="s">
        <v>75</v>
      </c>
      <c r="D7" s="15">
        <v>5</v>
      </c>
      <c r="E7" s="10" t="s">
        <v>21</v>
      </c>
      <c r="F7" s="11">
        <v>55</v>
      </c>
      <c r="G7" s="12">
        <v>44249</v>
      </c>
      <c r="H7" s="12">
        <v>44258</v>
      </c>
      <c r="I7" s="16">
        <v>9</v>
      </c>
      <c r="J7" s="13">
        <v>10.75</v>
      </c>
      <c r="K7" s="14">
        <v>691.25</v>
      </c>
    </row>
    <row r="8" spans="1:12" hidden="1" x14ac:dyDescent="0.25">
      <c r="A8" t="s">
        <v>60</v>
      </c>
      <c r="B8" t="s">
        <v>58</v>
      </c>
      <c r="C8" t="s">
        <v>75</v>
      </c>
      <c r="D8" s="15">
        <v>8</v>
      </c>
      <c r="E8" s="10" t="s">
        <v>38</v>
      </c>
      <c r="F8" s="11">
        <v>65</v>
      </c>
      <c r="G8" s="12">
        <v>44250</v>
      </c>
      <c r="H8" s="12">
        <v>44261</v>
      </c>
      <c r="I8" s="16">
        <v>11</v>
      </c>
      <c r="J8" s="13">
        <v>5</v>
      </c>
      <c r="K8" s="14">
        <v>325</v>
      </c>
    </row>
    <row r="9" spans="1:12" hidden="1" x14ac:dyDescent="0.25">
      <c r="A9" t="s">
        <v>42</v>
      </c>
      <c r="B9" t="s">
        <v>43</v>
      </c>
      <c r="C9" t="s">
        <v>78</v>
      </c>
      <c r="D9" s="15">
        <v>7</v>
      </c>
      <c r="E9" s="10" t="s">
        <v>13</v>
      </c>
      <c r="F9" s="11">
        <v>35</v>
      </c>
      <c r="G9" s="12">
        <v>44252</v>
      </c>
      <c r="H9" s="12">
        <v>44256</v>
      </c>
      <c r="I9" s="16">
        <v>4</v>
      </c>
      <c r="J9" s="13">
        <v>12.5</v>
      </c>
      <c r="K9" s="14">
        <v>537.5</v>
      </c>
    </row>
    <row r="10" spans="1:12" hidden="1" x14ac:dyDescent="0.25">
      <c r="A10" t="s">
        <v>12</v>
      </c>
      <c r="B10" t="s">
        <v>6</v>
      </c>
      <c r="C10" t="s">
        <v>82</v>
      </c>
      <c r="D10" s="15">
        <v>7</v>
      </c>
      <c r="E10" s="10" t="s">
        <v>13</v>
      </c>
      <c r="F10" s="11">
        <v>35</v>
      </c>
      <c r="G10" s="12">
        <v>44254</v>
      </c>
      <c r="H10" s="12">
        <v>44259</v>
      </c>
      <c r="I10" s="16">
        <v>5</v>
      </c>
      <c r="J10" s="13">
        <v>2.5</v>
      </c>
      <c r="K10" s="14">
        <v>87.5</v>
      </c>
    </row>
    <row r="11" spans="1:12" hidden="1" x14ac:dyDescent="0.25">
      <c r="A11" t="s">
        <v>40</v>
      </c>
      <c r="B11" t="s">
        <v>41</v>
      </c>
      <c r="C11" t="s">
        <v>72</v>
      </c>
      <c r="D11" s="15">
        <v>5</v>
      </c>
      <c r="E11" s="10" t="s">
        <v>38</v>
      </c>
      <c r="F11" s="11">
        <v>55</v>
      </c>
      <c r="G11" s="12">
        <v>44255</v>
      </c>
      <c r="H11" s="12">
        <v>44260</v>
      </c>
      <c r="I11" s="16">
        <v>15</v>
      </c>
      <c r="J11" s="13">
        <v>10</v>
      </c>
      <c r="K11" s="14">
        <v>550</v>
      </c>
    </row>
    <row r="12" spans="1:12" hidden="1" x14ac:dyDescent="0.25">
      <c r="A12" t="s">
        <v>14</v>
      </c>
      <c r="B12" t="s">
        <v>15</v>
      </c>
      <c r="C12" t="s">
        <v>84</v>
      </c>
      <c r="D12" s="15">
        <v>1</v>
      </c>
      <c r="E12" s="10" t="s">
        <v>16</v>
      </c>
      <c r="F12" s="11">
        <v>35</v>
      </c>
      <c r="G12" s="12">
        <v>44257</v>
      </c>
      <c r="H12" s="12">
        <v>44261</v>
      </c>
      <c r="I12" s="16">
        <v>4</v>
      </c>
      <c r="J12" s="13">
        <v>4.5</v>
      </c>
      <c r="K12" s="14">
        <v>157.5</v>
      </c>
    </row>
    <row r="13" spans="1:12" x14ac:dyDescent="0.25">
      <c r="A13" t="s">
        <v>5</v>
      </c>
      <c r="B13" t="s">
        <v>6</v>
      </c>
      <c r="C13" t="s">
        <v>82</v>
      </c>
      <c r="D13" s="15">
        <v>3</v>
      </c>
      <c r="E13" s="10" t="s">
        <v>30</v>
      </c>
      <c r="F13" s="11">
        <v>40</v>
      </c>
      <c r="G13" s="12">
        <v>44258</v>
      </c>
      <c r="H13" s="12">
        <v>44268</v>
      </c>
      <c r="I13" s="16">
        <v>10</v>
      </c>
      <c r="J13" s="13">
        <v>12.5</v>
      </c>
      <c r="K13" s="14">
        <v>600</v>
      </c>
    </row>
    <row r="14" spans="1:12" hidden="1" x14ac:dyDescent="0.25">
      <c r="A14" t="s">
        <v>10</v>
      </c>
      <c r="B14" t="s">
        <v>6</v>
      </c>
      <c r="C14" t="s">
        <v>82</v>
      </c>
      <c r="D14" s="15">
        <v>6</v>
      </c>
      <c r="E14" s="10" t="s">
        <v>11</v>
      </c>
      <c r="F14" s="11">
        <v>35</v>
      </c>
      <c r="G14" s="12">
        <v>44258</v>
      </c>
      <c r="H14" s="12">
        <v>44265</v>
      </c>
      <c r="I14" s="16">
        <v>7</v>
      </c>
      <c r="J14" s="13">
        <v>1.25</v>
      </c>
      <c r="K14" s="14">
        <v>43.75</v>
      </c>
    </row>
    <row r="15" spans="1:12" x14ac:dyDescent="0.25">
      <c r="A15" t="s">
        <v>33</v>
      </c>
      <c r="B15" t="s">
        <v>34</v>
      </c>
      <c r="C15" t="s">
        <v>79</v>
      </c>
      <c r="D15" s="15">
        <v>7</v>
      </c>
      <c r="E15" s="10" t="s">
        <v>13</v>
      </c>
      <c r="F15" s="11">
        <v>35</v>
      </c>
      <c r="G15" s="12">
        <v>44259</v>
      </c>
      <c r="H15" s="12">
        <v>44267</v>
      </c>
      <c r="I15" s="16">
        <v>8</v>
      </c>
      <c r="J15" s="13">
        <v>12</v>
      </c>
      <c r="K15" s="14">
        <v>520</v>
      </c>
    </row>
    <row r="16" spans="1:12" hidden="1" x14ac:dyDescent="0.25">
      <c r="A16" t="s">
        <v>44</v>
      </c>
      <c r="B16" t="s">
        <v>45</v>
      </c>
      <c r="C16" t="s">
        <v>77</v>
      </c>
      <c r="D16" s="15">
        <v>7</v>
      </c>
      <c r="E16" s="10" t="s">
        <v>13</v>
      </c>
      <c r="F16" s="11">
        <v>35</v>
      </c>
      <c r="G16" s="12">
        <v>44259</v>
      </c>
      <c r="H16" s="12">
        <v>44267</v>
      </c>
      <c r="I16" s="16">
        <v>8</v>
      </c>
      <c r="J16" s="13">
        <v>8</v>
      </c>
      <c r="K16" s="14">
        <v>280</v>
      </c>
    </row>
    <row r="17" spans="1:11" hidden="1" x14ac:dyDescent="0.25">
      <c r="A17" t="s">
        <v>51</v>
      </c>
      <c r="B17" t="s">
        <v>52</v>
      </c>
      <c r="C17" t="s">
        <v>69</v>
      </c>
      <c r="D17" s="15">
        <v>2</v>
      </c>
      <c r="E17" s="10" t="s">
        <v>38</v>
      </c>
      <c r="F17" s="11">
        <v>30</v>
      </c>
      <c r="G17" s="12">
        <v>44259</v>
      </c>
      <c r="H17" s="12">
        <v>44264</v>
      </c>
      <c r="I17" s="16">
        <v>5</v>
      </c>
      <c r="J17" s="13">
        <v>1.25</v>
      </c>
      <c r="K17" s="14">
        <v>37.5</v>
      </c>
    </row>
    <row r="18" spans="1:11" x14ac:dyDescent="0.25">
      <c r="A18" t="s">
        <v>31</v>
      </c>
      <c r="B18" t="s">
        <v>32</v>
      </c>
      <c r="C18" t="s">
        <v>81</v>
      </c>
      <c r="D18" s="15">
        <v>3</v>
      </c>
      <c r="E18" s="10" t="s">
        <v>7</v>
      </c>
      <c r="F18" s="11">
        <v>40</v>
      </c>
      <c r="G18" s="12">
        <v>44260</v>
      </c>
      <c r="H18" s="12">
        <v>44268</v>
      </c>
      <c r="I18" s="16">
        <v>8</v>
      </c>
      <c r="J18" s="13">
        <v>10.25</v>
      </c>
      <c r="K18" s="14">
        <v>510</v>
      </c>
    </row>
    <row r="19" spans="1:11" x14ac:dyDescent="0.25">
      <c r="A19" t="s">
        <v>39</v>
      </c>
      <c r="B19" t="s">
        <v>37</v>
      </c>
      <c r="C19" t="s">
        <v>73</v>
      </c>
      <c r="D19" s="15">
        <v>4</v>
      </c>
      <c r="E19" s="10" t="s">
        <v>9</v>
      </c>
      <c r="F19" s="11">
        <v>45</v>
      </c>
      <c r="G19" s="12">
        <v>44260</v>
      </c>
      <c r="H19" s="12">
        <v>44268</v>
      </c>
      <c r="I19" s="16">
        <v>8</v>
      </c>
      <c r="J19" s="13">
        <v>9.5</v>
      </c>
      <c r="K19" s="14">
        <v>427.5</v>
      </c>
    </row>
    <row r="20" spans="1:11" hidden="1" x14ac:dyDescent="0.25">
      <c r="A20" t="s">
        <v>17</v>
      </c>
      <c r="B20" t="s">
        <v>18</v>
      </c>
      <c r="C20" t="s">
        <v>76</v>
      </c>
      <c r="D20" s="15">
        <v>3</v>
      </c>
      <c r="E20" s="10" t="s">
        <v>7</v>
      </c>
      <c r="F20" s="11">
        <v>40</v>
      </c>
      <c r="G20" s="12">
        <v>44261</v>
      </c>
      <c r="H20" s="12">
        <v>44268</v>
      </c>
      <c r="I20" s="16">
        <v>7</v>
      </c>
      <c r="J20" s="13">
        <v>9.75</v>
      </c>
      <c r="K20" s="14">
        <v>390</v>
      </c>
    </row>
    <row r="21" spans="1:11" x14ac:dyDescent="0.25">
      <c r="A21" t="s">
        <v>19</v>
      </c>
      <c r="B21" t="s">
        <v>20</v>
      </c>
      <c r="C21" t="s">
        <v>80</v>
      </c>
      <c r="D21" s="15">
        <v>5</v>
      </c>
      <c r="E21" s="10" t="s">
        <v>21</v>
      </c>
      <c r="F21" s="11">
        <v>55</v>
      </c>
      <c r="G21" s="12">
        <v>44261</v>
      </c>
      <c r="H21" s="12">
        <v>44263</v>
      </c>
      <c r="I21" s="16">
        <v>2</v>
      </c>
      <c r="J21" s="13">
        <v>9.25</v>
      </c>
      <c r="K21" s="14">
        <v>508.75</v>
      </c>
    </row>
    <row r="22" spans="1:11" hidden="1" x14ac:dyDescent="0.25">
      <c r="A22" t="s">
        <v>54</v>
      </c>
      <c r="B22" t="s">
        <v>55</v>
      </c>
      <c r="C22" t="s">
        <v>74</v>
      </c>
      <c r="D22" s="15">
        <v>1</v>
      </c>
      <c r="E22" s="10" t="s">
        <v>16</v>
      </c>
      <c r="F22" s="11">
        <v>35</v>
      </c>
      <c r="G22" s="12">
        <v>44262</v>
      </c>
      <c r="H22" s="12">
        <v>44265</v>
      </c>
      <c r="I22" s="16">
        <v>3</v>
      </c>
      <c r="J22" s="13">
        <v>2</v>
      </c>
      <c r="K22" s="14">
        <v>70</v>
      </c>
    </row>
    <row r="23" spans="1:11" x14ac:dyDescent="0.25">
      <c r="A23" t="s">
        <v>22</v>
      </c>
      <c r="B23" t="s">
        <v>20</v>
      </c>
      <c r="C23" t="s">
        <v>80</v>
      </c>
      <c r="D23" s="15">
        <v>8</v>
      </c>
      <c r="E23" s="10" t="s">
        <v>23</v>
      </c>
      <c r="F23" s="11">
        <v>65</v>
      </c>
      <c r="G23" s="12">
        <v>44263</v>
      </c>
      <c r="H23" s="12">
        <v>44269</v>
      </c>
      <c r="I23" s="16">
        <v>6</v>
      </c>
      <c r="J23" s="13">
        <v>6.25</v>
      </c>
      <c r="K23" s="14">
        <v>406.25</v>
      </c>
    </row>
    <row r="24" spans="1:11" hidden="1" x14ac:dyDescent="0.25">
      <c r="A24" t="s">
        <v>24</v>
      </c>
      <c r="B24" t="s">
        <v>25</v>
      </c>
      <c r="C24" t="s">
        <v>83</v>
      </c>
      <c r="D24" s="15">
        <v>5</v>
      </c>
      <c r="E24" s="10" t="s">
        <v>21</v>
      </c>
      <c r="F24" s="11">
        <v>55</v>
      </c>
      <c r="G24" s="12">
        <v>44263</v>
      </c>
      <c r="H24" s="12">
        <v>44266</v>
      </c>
      <c r="I24" s="16">
        <v>3</v>
      </c>
      <c r="J24" s="13">
        <v>2.25</v>
      </c>
      <c r="K24" s="14">
        <v>123.75</v>
      </c>
    </row>
    <row r="25" spans="1:11" hidden="1" x14ac:dyDescent="0.25">
      <c r="A25" t="s">
        <v>46</v>
      </c>
      <c r="B25" t="s">
        <v>47</v>
      </c>
      <c r="C25" t="s">
        <v>70</v>
      </c>
      <c r="D25" s="15">
        <v>1</v>
      </c>
      <c r="E25" s="10" t="s">
        <v>16</v>
      </c>
      <c r="F25" s="11">
        <v>35</v>
      </c>
      <c r="G25" s="12">
        <v>44263</v>
      </c>
      <c r="H25" s="12">
        <v>44265</v>
      </c>
      <c r="I25" s="16">
        <v>2</v>
      </c>
      <c r="J25" s="13">
        <v>1.75</v>
      </c>
      <c r="K25" s="14">
        <v>61.25</v>
      </c>
    </row>
    <row r="26" spans="1:11" hidden="1" x14ac:dyDescent="0.25">
      <c r="A26" t="s">
        <v>56</v>
      </c>
      <c r="B26" t="s">
        <v>55</v>
      </c>
      <c r="C26" t="s">
        <v>74</v>
      </c>
      <c r="D26" s="15">
        <v>3</v>
      </c>
      <c r="E26" s="10" t="s">
        <v>30</v>
      </c>
      <c r="F26" s="11">
        <v>40</v>
      </c>
      <c r="G26" s="12">
        <v>44263</v>
      </c>
      <c r="H26" s="12">
        <v>44272</v>
      </c>
      <c r="I26" s="16">
        <v>9</v>
      </c>
      <c r="J26" s="13">
        <v>6.25</v>
      </c>
      <c r="K26" s="14">
        <v>250</v>
      </c>
    </row>
    <row r="27" spans="1:11" hidden="1" x14ac:dyDescent="0.25">
      <c r="A27" t="s">
        <v>27</v>
      </c>
      <c r="B27" t="s">
        <v>25</v>
      </c>
      <c r="C27" t="s">
        <v>83</v>
      </c>
      <c r="D27" s="15">
        <v>9</v>
      </c>
      <c r="E27" s="10" t="s">
        <v>28</v>
      </c>
      <c r="F27" s="11">
        <v>50</v>
      </c>
      <c r="G27" s="12">
        <v>44267</v>
      </c>
      <c r="H27" s="12">
        <v>44270</v>
      </c>
      <c r="I27" s="16">
        <v>3</v>
      </c>
      <c r="J27" s="13">
        <v>1.5</v>
      </c>
      <c r="K27" s="14">
        <v>75</v>
      </c>
    </row>
    <row r="28" spans="1:11" x14ac:dyDescent="0.25">
      <c r="A28" t="s">
        <v>62</v>
      </c>
      <c r="B28" t="s">
        <v>63</v>
      </c>
      <c r="C28" t="s">
        <v>85</v>
      </c>
      <c r="D28" s="15">
        <v>7</v>
      </c>
      <c r="E28" s="10" t="s">
        <v>13</v>
      </c>
      <c r="F28" s="11">
        <v>35</v>
      </c>
      <c r="G28" s="12">
        <v>44267</v>
      </c>
      <c r="H28" s="12">
        <v>44269</v>
      </c>
      <c r="I28" s="16">
        <v>2</v>
      </c>
      <c r="J28" s="13">
        <v>10.75</v>
      </c>
      <c r="K28" s="14">
        <v>476.25</v>
      </c>
    </row>
    <row r="29" spans="1:11" hidden="1" x14ac:dyDescent="0.25">
      <c r="A29" t="s">
        <v>8</v>
      </c>
      <c r="B29" t="s">
        <v>6</v>
      </c>
      <c r="C29" t="s">
        <v>82</v>
      </c>
      <c r="D29" s="15">
        <v>4</v>
      </c>
      <c r="E29" s="10" t="s">
        <v>9</v>
      </c>
      <c r="F29" s="11">
        <v>45</v>
      </c>
      <c r="G29" s="12">
        <v>44268</v>
      </c>
      <c r="H29" s="12">
        <v>44272</v>
      </c>
      <c r="I29" s="16">
        <v>4</v>
      </c>
      <c r="J29" s="13">
        <v>2.5</v>
      </c>
      <c r="K29" s="14">
        <v>112.5</v>
      </c>
    </row>
    <row r="30" spans="1:11" x14ac:dyDescent="0.25">
      <c r="A30" t="s">
        <v>36</v>
      </c>
      <c r="B30" t="s">
        <v>37</v>
      </c>
      <c r="C30" t="s">
        <v>73</v>
      </c>
      <c r="D30" s="15">
        <v>2</v>
      </c>
      <c r="E30" s="10" t="s">
        <v>38</v>
      </c>
      <c r="F30" s="11">
        <v>30</v>
      </c>
      <c r="G30" s="12">
        <v>44268</v>
      </c>
      <c r="H30" s="12">
        <v>44276</v>
      </c>
      <c r="I30" s="16">
        <v>8</v>
      </c>
      <c r="J30" s="13">
        <v>10.75</v>
      </c>
      <c r="K30" s="14">
        <v>422.5</v>
      </c>
    </row>
    <row r="31" spans="1:11" hidden="1" x14ac:dyDescent="0.25">
      <c r="A31" t="s">
        <v>59</v>
      </c>
      <c r="B31" t="s">
        <v>58</v>
      </c>
      <c r="C31" t="s">
        <v>75</v>
      </c>
      <c r="D31" s="15">
        <v>6</v>
      </c>
      <c r="E31" s="10" t="s">
        <v>11</v>
      </c>
      <c r="F31" s="11">
        <v>35</v>
      </c>
      <c r="G31" s="12">
        <v>44269</v>
      </c>
      <c r="H31" s="12">
        <v>44279</v>
      </c>
      <c r="I31" s="16">
        <v>10</v>
      </c>
      <c r="J31" s="13">
        <v>6</v>
      </c>
      <c r="K31" s="14">
        <v>210</v>
      </c>
    </row>
    <row r="32" spans="1:11" hidden="1" x14ac:dyDescent="0.25">
      <c r="A32" t="s">
        <v>48</v>
      </c>
      <c r="B32" t="s">
        <v>49</v>
      </c>
      <c r="C32" t="s">
        <v>71</v>
      </c>
      <c r="D32" s="15">
        <v>1</v>
      </c>
      <c r="E32" s="10" t="s">
        <v>16</v>
      </c>
      <c r="F32" s="11">
        <v>35</v>
      </c>
      <c r="G32" s="12">
        <v>44272</v>
      </c>
      <c r="H32" s="12">
        <v>44274</v>
      </c>
      <c r="I32" s="16">
        <v>2</v>
      </c>
      <c r="J32" s="13">
        <v>7.25</v>
      </c>
      <c r="K32" s="14">
        <v>253.75</v>
      </c>
    </row>
    <row r="33" spans="1:11" hidden="1" x14ac:dyDescent="0.25">
      <c r="A33" t="s">
        <v>26</v>
      </c>
      <c r="B33" t="s">
        <v>25</v>
      </c>
      <c r="C33" t="s">
        <v>83</v>
      </c>
      <c r="D33" s="15">
        <v>5</v>
      </c>
      <c r="E33" s="10" t="s">
        <v>21</v>
      </c>
      <c r="F33" s="11">
        <v>55</v>
      </c>
      <c r="G33" s="12">
        <v>44274</v>
      </c>
      <c r="H33" s="12">
        <v>44276</v>
      </c>
      <c r="I33" s="16">
        <v>2</v>
      </c>
      <c r="J33" s="13">
        <v>1.5</v>
      </c>
      <c r="K33" s="14">
        <v>82.5</v>
      </c>
    </row>
    <row r="34" spans="1:11" hidden="1" x14ac:dyDescent="0.25">
      <c r="A34" t="s">
        <v>29</v>
      </c>
      <c r="B34" t="s">
        <v>25</v>
      </c>
      <c r="C34" t="s">
        <v>83</v>
      </c>
      <c r="D34" s="15">
        <v>10</v>
      </c>
      <c r="E34" s="10" t="s">
        <v>38</v>
      </c>
      <c r="F34" s="11">
        <v>40</v>
      </c>
      <c r="G34" s="12">
        <v>44277</v>
      </c>
      <c r="H34" s="12">
        <v>44286</v>
      </c>
      <c r="I34" s="16">
        <v>9</v>
      </c>
      <c r="J34" s="13">
        <v>5.25</v>
      </c>
      <c r="K34" s="14">
        <v>210</v>
      </c>
    </row>
    <row r="35" spans="1:11" hidden="1" x14ac:dyDescent="0.25">
      <c r="A35" t="s">
        <v>50</v>
      </c>
      <c r="B35" t="s">
        <v>49</v>
      </c>
      <c r="C35" t="s">
        <v>71</v>
      </c>
      <c r="D35" s="15">
        <v>8</v>
      </c>
      <c r="E35" s="10" t="s">
        <v>23</v>
      </c>
      <c r="F35" s="11">
        <v>65</v>
      </c>
      <c r="G35" s="12">
        <v>44281</v>
      </c>
      <c r="H35" s="12">
        <v>44286</v>
      </c>
      <c r="I35" s="16">
        <v>5</v>
      </c>
      <c r="J35" s="13">
        <v>5</v>
      </c>
      <c r="K35" s="14">
        <v>325</v>
      </c>
    </row>
    <row r="36" spans="1:11" hidden="1" x14ac:dyDescent="0.25">
      <c r="A36" t="s">
        <v>61</v>
      </c>
      <c r="B36" t="s">
        <v>58</v>
      </c>
      <c r="C36" t="s">
        <v>75</v>
      </c>
      <c r="D36" s="15">
        <v>8</v>
      </c>
      <c r="E36" t="s">
        <v>23</v>
      </c>
      <c r="F36" s="11">
        <v>65</v>
      </c>
      <c r="G36" s="12">
        <v>44284</v>
      </c>
      <c r="H36" s="12">
        <v>44286</v>
      </c>
      <c r="I36" s="16">
        <v>2</v>
      </c>
      <c r="J36" s="13">
        <v>5</v>
      </c>
      <c r="K36" s="14">
        <v>325</v>
      </c>
    </row>
    <row r="37" spans="1:11" hidden="1" x14ac:dyDescent="0.25">
      <c r="A37" t="s">
        <v>94</v>
      </c>
      <c r="B37" t="s">
        <v>6</v>
      </c>
      <c r="C37" t="s">
        <v>82</v>
      </c>
      <c r="D37" s="15">
        <v>5</v>
      </c>
      <c r="E37" t="s">
        <v>21</v>
      </c>
      <c r="F37" s="11">
        <v>55</v>
      </c>
      <c r="G37" s="12">
        <v>44287</v>
      </c>
      <c r="H37" s="12">
        <v>44289</v>
      </c>
      <c r="I37" s="16">
        <v>2</v>
      </c>
      <c r="J37" s="13">
        <v>7.5</v>
      </c>
      <c r="K37" s="14">
        <v>412.5</v>
      </c>
    </row>
    <row r="38" spans="1:11" hidden="1" x14ac:dyDescent="0.25">
      <c r="A38" t="s">
        <v>95</v>
      </c>
      <c r="B38" t="s">
        <v>55</v>
      </c>
      <c r="C38" t="s">
        <v>74</v>
      </c>
      <c r="D38" s="15">
        <v>3</v>
      </c>
      <c r="E38" t="s">
        <v>7</v>
      </c>
      <c r="F38" s="11">
        <v>40</v>
      </c>
      <c r="G38" s="12">
        <v>44290</v>
      </c>
      <c r="H38" s="12">
        <v>44294</v>
      </c>
      <c r="I38" s="16">
        <v>4</v>
      </c>
      <c r="J38" s="13">
        <v>32</v>
      </c>
      <c r="K38" s="14">
        <v>1380</v>
      </c>
    </row>
    <row r="39" spans="1:11" hidden="1" x14ac:dyDescent="0.25">
      <c r="A39" t="s">
        <v>96</v>
      </c>
      <c r="B39" t="s">
        <v>52</v>
      </c>
      <c r="C39" t="s">
        <v>69</v>
      </c>
      <c r="D39" s="15">
        <v>7</v>
      </c>
      <c r="E39" t="s">
        <v>13</v>
      </c>
      <c r="F39" s="11">
        <v>35</v>
      </c>
      <c r="G39" s="12">
        <v>44290</v>
      </c>
      <c r="H39" s="12">
        <v>44292</v>
      </c>
      <c r="I39" s="16">
        <v>2</v>
      </c>
      <c r="J39" s="13">
        <v>10.75</v>
      </c>
      <c r="K39" s="14">
        <v>476.25</v>
      </c>
    </row>
  </sheetData>
  <autoFilter ref="A4:K39" xr:uid="{98C50EDE-19B6-4F6C-BBD8-E2FF3C8B3DE2}">
    <filterColumn colId="6">
      <filters>
        <dateGroupItem year="2021" month="3" dateTimeGrouping="month"/>
      </filters>
    </filterColumn>
    <filterColumn colId="10">
      <customFilters>
        <customFilter operator="greaterThanOrEqual" val="400"/>
      </customFilters>
    </filterColumn>
  </autoFilter>
  <printOptions horizontalCentered="1"/>
  <pageMargins left="0.2" right="0.2" top="0.75" bottom="0.75" header="0.3" footer="0.3"/>
  <pageSetup orientation="landscape" r:id="rId1"/>
  <headerFooter>
    <oddFooter>&amp;LStudent Name&amp;C&amp;A&amp;R&amp;F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47D4-76D1-451D-877E-4A94A35BE56B}">
  <dimension ref="A1:E48"/>
  <sheetViews>
    <sheetView workbookViewId="0">
      <selection activeCell="C5" sqref="C5"/>
    </sheetView>
  </sheetViews>
  <sheetFormatPr defaultRowHeight="15" x14ac:dyDescent="0.25"/>
  <cols>
    <col min="1" max="1" width="27.7109375" bestFit="1" customWidth="1"/>
    <col min="2" max="2" width="17.42578125" customWidth="1"/>
    <col min="3" max="3" width="19.85546875" customWidth="1"/>
    <col min="4" max="4" width="20.7109375" customWidth="1"/>
    <col min="5" max="5" width="12.7109375" bestFit="1" customWidth="1"/>
  </cols>
  <sheetData>
    <row r="1" spans="1:4" ht="21" x14ac:dyDescent="0.35">
      <c r="A1" s="18" t="s">
        <v>90</v>
      </c>
      <c r="B1" s="18"/>
      <c r="C1" s="18"/>
      <c r="D1" s="18"/>
    </row>
    <row r="2" spans="1:4" ht="31.5" customHeight="1" x14ac:dyDescent="0.25">
      <c r="A2" s="19" t="s">
        <v>68</v>
      </c>
      <c r="B2" s="19" t="s">
        <v>93</v>
      </c>
      <c r="C2" s="19" t="s">
        <v>86</v>
      </c>
      <c r="D2" s="19" t="s">
        <v>87</v>
      </c>
    </row>
    <row r="3" spans="1:4" x14ac:dyDescent="0.25">
      <c r="A3" s="8" t="s">
        <v>82</v>
      </c>
      <c r="B3" s="15">
        <f>SUMIF('March Hours'!C$5:C$39,$A3,'March Hours'!I$5:I$39)</f>
        <v>28</v>
      </c>
      <c r="C3" s="17">
        <f>SUMIF('March Hours'!$C$5:$C$39,A3,'March Hours'!$J$5:$J$39)</f>
        <v>26.25</v>
      </c>
      <c r="D3" s="1">
        <f>SUMIF('March Hours'!$C$5:$C$39,A3,'March Hours'!$K$5:$K$39)</f>
        <v>1256.25</v>
      </c>
    </row>
    <row r="4" spans="1:4" x14ac:dyDescent="0.25">
      <c r="A4" s="8" t="s">
        <v>84</v>
      </c>
      <c r="B4" s="15">
        <f>SUMIF('March Hours'!C$5:C$39,$A4,'March Hours'!I$5:I$39)</f>
        <v>4</v>
      </c>
      <c r="C4" s="17">
        <f>SUMIF('March Hours'!$C$5:$C$39,A4,'March Hours'!$J$5:$J$39)</f>
        <v>4.5</v>
      </c>
      <c r="D4" s="1">
        <f>SUMIF('March Hours'!$C$5:$C$39,A4,'March Hours'!$K$5:$K$39)</f>
        <v>157.5</v>
      </c>
    </row>
    <row r="5" spans="1:4" x14ac:dyDescent="0.25">
      <c r="A5" s="8" t="s">
        <v>76</v>
      </c>
      <c r="B5" s="15">
        <f>SUMIF('March Hours'!C$5:C$39,$A5,'March Hours'!I$5:I$39)</f>
        <v>7</v>
      </c>
      <c r="C5" s="17">
        <f>SUMIF('March Hours'!$C$5:$C$39,A5,'March Hours'!$J$5:$J$39)</f>
        <v>9.75</v>
      </c>
      <c r="D5" s="1">
        <f>SUMIF('March Hours'!$C$5:$C$39,A5,'March Hours'!$K$5:$K$39)</f>
        <v>390</v>
      </c>
    </row>
    <row r="6" spans="1:4" x14ac:dyDescent="0.25">
      <c r="A6" s="8" t="s">
        <v>80</v>
      </c>
      <c r="B6" s="15">
        <f>SUMIF('March Hours'!C$5:C$39,$A6,'March Hours'!I$5:I$39)</f>
        <v>8</v>
      </c>
      <c r="C6" s="17">
        <f>SUMIF('March Hours'!$C$5:$C$39,A6,'March Hours'!$J$5:$J$39)</f>
        <v>15.5</v>
      </c>
      <c r="D6" s="1">
        <f>SUMIF('March Hours'!$C$5:$C$39,A6,'March Hours'!$K$5:$K$39)</f>
        <v>915</v>
      </c>
    </row>
    <row r="7" spans="1:4" x14ac:dyDescent="0.25">
      <c r="A7" s="8" t="s">
        <v>83</v>
      </c>
      <c r="B7" s="15">
        <f>SUMIF('March Hours'!C$5:C$39,$A7,'March Hours'!I$5:I$39)</f>
        <v>17</v>
      </c>
      <c r="C7" s="17">
        <f>SUMIF('March Hours'!$C$5:$C$39,A7,'March Hours'!$J$5:$J$39)</f>
        <v>10.5</v>
      </c>
      <c r="D7" s="1">
        <f>SUMIF('March Hours'!$C$5:$C$39,A7,'March Hours'!$K$5:$K$39)</f>
        <v>491.25</v>
      </c>
    </row>
    <row r="8" spans="1:4" x14ac:dyDescent="0.25">
      <c r="A8" s="8" t="s">
        <v>81</v>
      </c>
      <c r="B8" s="15">
        <f>SUMIF('March Hours'!C$5:C$39,$A8,'March Hours'!I$5:I$39)</f>
        <v>8</v>
      </c>
      <c r="C8" s="17">
        <f>SUMIF('March Hours'!$C$5:$C$39,A8,'March Hours'!$J$5:$J$39)</f>
        <v>10.25</v>
      </c>
      <c r="D8" s="1">
        <f>SUMIF('March Hours'!$C$5:$C$39,A8,'March Hours'!$K$5:$K$39)</f>
        <v>510</v>
      </c>
    </row>
    <row r="9" spans="1:4" x14ac:dyDescent="0.25">
      <c r="A9" s="8" t="s">
        <v>79</v>
      </c>
      <c r="B9" s="15">
        <f>SUMIF('March Hours'!C$5:C$39,$A9,'March Hours'!I$5:I$39)</f>
        <v>18</v>
      </c>
      <c r="C9" s="17">
        <f>SUMIF('March Hours'!$C$5:$C$39,A9,'March Hours'!$J$5:$J$39)</f>
        <v>18.75</v>
      </c>
      <c r="D9" s="1">
        <f>SUMIF('March Hours'!$C$5:$C$39,A9,'March Hours'!$K$5:$K$39)</f>
        <v>790</v>
      </c>
    </row>
    <row r="10" spans="1:4" x14ac:dyDescent="0.25">
      <c r="A10" s="8" t="s">
        <v>73</v>
      </c>
      <c r="B10" s="15">
        <f>SUMIF('March Hours'!C$5:C$39,$A10,'March Hours'!I$5:I$39)</f>
        <v>16</v>
      </c>
      <c r="C10" s="17">
        <f>SUMIF('March Hours'!$C$5:$C$39,A10,'March Hours'!$J$5:$J$39)</f>
        <v>20.25</v>
      </c>
      <c r="D10" s="1">
        <f>SUMIF('March Hours'!$C$5:$C$39,A10,'March Hours'!$K$5:$K$39)</f>
        <v>850</v>
      </c>
    </row>
    <row r="11" spans="1:4" x14ac:dyDescent="0.25">
      <c r="A11" s="8" t="s">
        <v>72</v>
      </c>
      <c r="B11" s="15">
        <f>SUMIF('March Hours'!C$5:C$39,$A11,'March Hours'!I$5:I$39)</f>
        <v>15</v>
      </c>
      <c r="C11" s="17">
        <f>SUMIF('March Hours'!$C$5:$C$39,A11,'March Hours'!$J$5:$J$39)</f>
        <v>10</v>
      </c>
      <c r="D11" s="1">
        <f>SUMIF('March Hours'!$C$5:$C$39,A11,'March Hours'!$K$5:$K$39)</f>
        <v>550</v>
      </c>
    </row>
    <row r="12" spans="1:4" x14ac:dyDescent="0.25">
      <c r="A12" s="8" t="s">
        <v>78</v>
      </c>
      <c r="B12" s="15">
        <f>SUMIF('March Hours'!C$5:C$39,$A12,'March Hours'!I$5:I$39)</f>
        <v>4</v>
      </c>
      <c r="C12" s="17">
        <f>SUMIF('March Hours'!$C$5:$C$39,A12,'March Hours'!$J$5:$J$39)</f>
        <v>12.5</v>
      </c>
      <c r="D12" s="1">
        <f>SUMIF('March Hours'!$C$5:$C$39,A12,'March Hours'!$K$5:$K$39)</f>
        <v>537.5</v>
      </c>
    </row>
    <row r="13" spans="1:4" x14ac:dyDescent="0.25">
      <c r="A13" s="8" t="s">
        <v>77</v>
      </c>
      <c r="B13" s="15">
        <f>SUMIF('March Hours'!C$5:C$39,$A13,'March Hours'!I$5:I$39)</f>
        <v>8</v>
      </c>
      <c r="C13" s="17">
        <f>SUMIF('March Hours'!$C$5:$C$39,A13,'March Hours'!$J$5:$J$39)</f>
        <v>8</v>
      </c>
      <c r="D13" s="1">
        <f>SUMIF('March Hours'!$C$5:$C$39,A13,'March Hours'!$K$5:$K$39)</f>
        <v>280</v>
      </c>
    </row>
    <row r="14" spans="1:4" x14ac:dyDescent="0.25">
      <c r="A14" s="8" t="s">
        <v>70</v>
      </c>
      <c r="B14" s="15">
        <f>SUMIF('March Hours'!C$5:C$39,$A14,'March Hours'!I$5:I$39)</f>
        <v>2</v>
      </c>
      <c r="C14" s="17">
        <f>SUMIF('March Hours'!$C$5:$C$39,A14,'March Hours'!$J$5:$J$39)</f>
        <v>1.75</v>
      </c>
      <c r="D14" s="1">
        <f>SUMIF('March Hours'!$C$5:$C$39,A14,'March Hours'!$K$5:$K$39)</f>
        <v>61.25</v>
      </c>
    </row>
    <row r="15" spans="1:4" x14ac:dyDescent="0.25">
      <c r="A15" s="8" t="s">
        <v>71</v>
      </c>
      <c r="B15" s="15">
        <f>SUMIF('March Hours'!C$5:C$39,$A15,'March Hours'!I$5:I$39)</f>
        <v>7</v>
      </c>
      <c r="C15" s="17">
        <f>SUMIF('March Hours'!$C$5:$C$39,A15,'March Hours'!$J$5:$J$39)</f>
        <v>12.25</v>
      </c>
      <c r="D15" s="1">
        <f>SUMIF('March Hours'!$C$5:$C$39,A15,'March Hours'!$K$5:$K$39)</f>
        <v>578.75</v>
      </c>
    </row>
    <row r="16" spans="1:4" x14ac:dyDescent="0.25">
      <c r="A16" s="8" t="s">
        <v>69</v>
      </c>
      <c r="B16" s="15">
        <f>SUMIF('March Hours'!C$5:C$39,$A16,'March Hours'!I$5:I$39)</f>
        <v>18</v>
      </c>
      <c r="C16" s="17">
        <f>SUMIF('March Hours'!$C$5:$C$39,A16,'March Hours'!$J$5:$J$39)</f>
        <v>15.75</v>
      </c>
      <c r="D16" s="1">
        <f>SUMIF('March Hours'!$C$5:$C$39,A16,'March Hours'!$K$5:$K$39)</f>
        <v>663.75</v>
      </c>
    </row>
    <row r="17" spans="1:5" x14ac:dyDescent="0.25">
      <c r="A17" s="8" t="s">
        <v>74</v>
      </c>
      <c r="B17" s="15">
        <f>SUMIF('March Hours'!C$5:C$39,$A17,'March Hours'!I$5:I$39)</f>
        <v>16</v>
      </c>
      <c r="C17" s="17">
        <f>SUMIF('March Hours'!$C$5:$C$39,A17,'March Hours'!$J$5:$J$39)</f>
        <v>40.25</v>
      </c>
      <c r="D17" s="1">
        <f>SUMIF('March Hours'!$C$5:$C$39,A17,'March Hours'!$K$5:$K$39)</f>
        <v>1700</v>
      </c>
    </row>
    <row r="18" spans="1:5" x14ac:dyDescent="0.25">
      <c r="A18" s="8" t="s">
        <v>75</v>
      </c>
      <c r="B18" s="15">
        <f>SUMIF('March Hours'!C$5:C$39,$A18,'March Hours'!I$5:I$39)</f>
        <v>32</v>
      </c>
      <c r="C18" s="17">
        <f>SUMIF('March Hours'!$C$5:$C$39,A18,'March Hours'!$J$5:$J$39)</f>
        <v>26.75</v>
      </c>
      <c r="D18" s="1">
        <f>SUMIF('March Hours'!$C$5:$C$39,A18,'March Hours'!$K$5:$K$39)</f>
        <v>1551.25</v>
      </c>
    </row>
    <row r="19" spans="1:5" x14ac:dyDescent="0.25">
      <c r="A19" s="8" t="s">
        <v>85</v>
      </c>
      <c r="B19" s="15">
        <f>SUMIF('March Hours'!C$5:C$39,$A19,'March Hours'!I$5:I$39)</f>
        <v>2</v>
      </c>
      <c r="C19" s="17">
        <f>SUMIF('March Hours'!$C$5:$C$39,A19,'March Hours'!$J$5:$J$39)</f>
        <v>10.75</v>
      </c>
      <c r="D19" s="1">
        <f>SUMIF('March Hours'!$C$5:$C$39,A19,'March Hours'!$K$5:$K$39)</f>
        <v>476.25</v>
      </c>
    </row>
    <row r="20" spans="1:5" x14ac:dyDescent="0.25">
      <c r="A20" s="8" t="s">
        <v>101</v>
      </c>
      <c r="B20" s="15"/>
      <c r="C20" s="15"/>
      <c r="D20" s="20">
        <f>SUBTOTAL(109,Customer_Stats[Total Amount Billed])</f>
        <v>11758.75</v>
      </c>
    </row>
    <row r="22" spans="1:5" x14ac:dyDescent="0.25">
      <c r="A22" s="8"/>
      <c r="B22" s="15"/>
      <c r="C22" s="17"/>
      <c r="D22" s="1"/>
    </row>
    <row r="23" spans="1:5" x14ac:dyDescent="0.25">
      <c r="A23" s="8"/>
      <c r="B23" s="15"/>
      <c r="C23" s="17"/>
      <c r="D23" s="1"/>
    </row>
    <row r="26" spans="1:5" ht="21" x14ac:dyDescent="0.35">
      <c r="A26" s="4" t="s">
        <v>91</v>
      </c>
      <c r="B26" s="4"/>
      <c r="C26" s="4"/>
      <c r="D26" s="4"/>
      <c r="E26" s="4"/>
    </row>
    <row r="27" spans="1:5" ht="45" x14ac:dyDescent="0.25">
      <c r="A27" s="19" t="s">
        <v>100</v>
      </c>
      <c r="B27" s="19" t="s">
        <v>93</v>
      </c>
      <c r="C27" s="19" t="s">
        <v>86</v>
      </c>
      <c r="D27" s="19" t="s">
        <v>102</v>
      </c>
      <c r="E27" s="19" t="s">
        <v>87</v>
      </c>
    </row>
    <row r="28" spans="1:5" x14ac:dyDescent="0.25">
      <c r="A28" s="8" t="s">
        <v>23</v>
      </c>
      <c r="B28" s="15">
        <f>SUMIF('March Hours'!$E$5:$E$39,A28,'March Hours'!$I$5:$I$39)</f>
        <v>13</v>
      </c>
      <c r="C28" s="17">
        <f>SUMIF('March Hours'!$E$5:$E$39,A28,'March Hours'!$J$5:$J$39)</f>
        <v>16.25</v>
      </c>
      <c r="D28" s="17">
        <f>CallType_Stats[Total Days Open]/CallType_Stats[Total Hours Logged]</f>
        <v>0.8</v>
      </c>
      <c r="E28" s="1">
        <f>SUMIF('March Hours'!$E$5:$E$39,A28,'March Hours'!$K$5:$K$39)</f>
        <v>1056.25</v>
      </c>
    </row>
    <row r="29" spans="1:5" x14ac:dyDescent="0.25">
      <c r="A29" s="8" t="s">
        <v>16</v>
      </c>
      <c r="B29" s="15">
        <f>SUMIF('March Hours'!$E$5:$E$39,A29,'March Hours'!$I$5:$I$39)</f>
        <v>11</v>
      </c>
      <c r="C29" s="17">
        <f>SUMIF('March Hours'!$E$5:$E$39,A29,'March Hours'!$J$5:$J$39)</f>
        <v>15.5</v>
      </c>
      <c r="D29" s="17">
        <f>CallType_Stats[Total Days Open]/CallType_Stats[Total Hours Logged]</f>
        <v>0.70967741935483875</v>
      </c>
      <c r="E29" s="1">
        <f>SUMIF('March Hours'!$E$5:$E$39,A29,'March Hours'!$K$5:$K$39)</f>
        <v>542.5</v>
      </c>
    </row>
    <row r="30" spans="1:5" x14ac:dyDescent="0.25">
      <c r="A30" s="8" t="s">
        <v>9</v>
      </c>
      <c r="B30" s="15">
        <f>SUMIF('March Hours'!$E$5:$E$39,A30,'March Hours'!$I$5:$I$39)</f>
        <v>12</v>
      </c>
      <c r="C30" s="17">
        <f>SUMIF('March Hours'!$E$5:$E$39,A30,'March Hours'!$J$5:$J$39)</f>
        <v>12</v>
      </c>
      <c r="D30" s="17">
        <f>CallType_Stats[Total Days Open]/CallType_Stats[Total Hours Logged]</f>
        <v>1</v>
      </c>
      <c r="E30" s="1">
        <f>SUMIF('March Hours'!$E$5:$E$39,A30,'March Hours'!$K$5:$K$39)</f>
        <v>540</v>
      </c>
    </row>
    <row r="31" spans="1:5" x14ac:dyDescent="0.25">
      <c r="A31" s="8" t="s">
        <v>7</v>
      </c>
      <c r="B31" s="15">
        <f>SUMIF('March Hours'!$E$5:$E$39,A31,'March Hours'!$I$5:$I$39)</f>
        <v>19</v>
      </c>
      <c r="C31" s="17">
        <f>SUMIF('March Hours'!$E$5:$E$39,A31,'March Hours'!$J$5:$J$39)</f>
        <v>52</v>
      </c>
      <c r="D31" s="17">
        <f>CallType_Stats[Total Days Open]/CallType_Stats[Total Hours Logged]</f>
        <v>0.36538461538461536</v>
      </c>
      <c r="E31" s="1">
        <f>SUMIF('March Hours'!$E$5:$E$39,A31,'March Hours'!$K$5:$K$39)</f>
        <v>2280</v>
      </c>
    </row>
    <row r="32" spans="1:5" x14ac:dyDescent="0.25">
      <c r="A32" s="8" t="s">
        <v>30</v>
      </c>
      <c r="B32" s="15">
        <f>SUMIF('March Hours'!$E$5:$E$39,A32,'March Hours'!$I$5:$I$39)</f>
        <v>40</v>
      </c>
      <c r="C32" s="17">
        <f>SUMIF('March Hours'!$E$5:$E$39,A32,'March Hours'!$J$5:$J$39)</f>
        <v>29.25</v>
      </c>
      <c r="D32" s="17">
        <f>CallType_Stats[Total Days Open]/CallType_Stats[Total Hours Logged]</f>
        <v>1.3675213675213675</v>
      </c>
      <c r="E32" s="1">
        <f>SUMIF('March Hours'!$E$5:$E$39,A32,'March Hours'!$K$5:$K$39)</f>
        <v>1270</v>
      </c>
    </row>
    <row r="33" spans="1:5" x14ac:dyDescent="0.25">
      <c r="A33" s="8" t="s">
        <v>11</v>
      </c>
      <c r="B33" s="15">
        <f>SUMIF('March Hours'!$E$5:$E$39,A33,'March Hours'!$I$5:$I$39)</f>
        <v>17</v>
      </c>
      <c r="C33" s="17">
        <f>SUMIF('March Hours'!$E$5:$E$39,A33,'March Hours'!$J$5:$J$39)</f>
        <v>7.25</v>
      </c>
      <c r="D33" s="17">
        <f>CallType_Stats[Total Days Open]/CallType_Stats[Total Hours Logged]</f>
        <v>2.3448275862068964</v>
      </c>
      <c r="E33" s="1">
        <f>SUMIF('March Hours'!$E$5:$E$39,A33,'March Hours'!$K$5:$K$39)</f>
        <v>253.75</v>
      </c>
    </row>
    <row r="34" spans="1:5" x14ac:dyDescent="0.25">
      <c r="A34" s="8" t="s">
        <v>38</v>
      </c>
      <c r="B34" s="15">
        <f>SUMIF('March Hours'!$E$5:$E$39,A34,'March Hours'!$I$5:$I$39)</f>
        <v>48</v>
      </c>
      <c r="C34" s="17">
        <f>SUMIF('March Hours'!$E$5:$E$39,A34,'March Hours'!$J$5:$J$39)</f>
        <v>32.25</v>
      </c>
      <c r="D34" s="17">
        <f>CallType_Stats[Total Days Open]/CallType_Stats[Total Hours Logged]</f>
        <v>1.4883720930232558</v>
      </c>
      <c r="E34" s="1">
        <f>SUMIF('March Hours'!$E$5:$E$39,A34,'March Hours'!$K$5:$K$39)</f>
        <v>1545</v>
      </c>
    </row>
    <row r="35" spans="1:5" x14ac:dyDescent="0.25">
      <c r="A35" s="8" t="s">
        <v>21</v>
      </c>
      <c r="B35" s="15">
        <f>SUMIF('March Hours'!$E$5:$E$39,A35,'March Hours'!$I$5:$I$39)</f>
        <v>18</v>
      </c>
      <c r="C35" s="17">
        <f>SUMIF('March Hours'!$E$5:$E$39,A35,'March Hours'!$J$5:$J$39)</f>
        <v>31.25</v>
      </c>
      <c r="D35" s="17">
        <f>CallType_Stats[Total Days Open]/CallType_Stats[Total Hours Logged]</f>
        <v>0.57599999999999996</v>
      </c>
      <c r="E35" s="1">
        <f>SUMIF('March Hours'!$E$5:$E$39,A35,'March Hours'!$K$5:$K$39)</f>
        <v>1818.75</v>
      </c>
    </row>
    <row r="36" spans="1:5" x14ac:dyDescent="0.25">
      <c r="A36" s="8" t="s">
        <v>13</v>
      </c>
      <c r="B36" s="15">
        <f>SUMIF('March Hours'!$E$5:$E$39,A36,'March Hours'!$I$5:$I$39)</f>
        <v>29</v>
      </c>
      <c r="C36" s="17">
        <f>SUMIF('March Hours'!$E$5:$E$39,A36,'March Hours'!$J$5:$J$39)</f>
        <v>56.5</v>
      </c>
      <c r="D36" s="17">
        <f>CallType_Stats[Total Days Open]/CallType_Stats[Total Hours Logged]</f>
        <v>0.51327433628318586</v>
      </c>
      <c r="E36" s="1">
        <f>SUMIF('March Hours'!$E$5:$E$39,A36,'March Hours'!$K$5:$K$39)</f>
        <v>2377.5</v>
      </c>
    </row>
    <row r="37" spans="1:5" x14ac:dyDescent="0.25">
      <c r="A37" s="8" t="s">
        <v>28</v>
      </c>
      <c r="B37" s="15">
        <f>SUMIF('March Hours'!$E$5:$E$39,A37,'March Hours'!$I$5:$I$39)</f>
        <v>3</v>
      </c>
      <c r="C37" s="17">
        <f>SUMIF('March Hours'!$E$5:$E$39,A37,'March Hours'!$J$5:$J$39)</f>
        <v>1.5</v>
      </c>
      <c r="D37" s="17">
        <f>CallType_Stats[Total Days Open]/CallType_Stats[Total Hours Logged]</f>
        <v>2</v>
      </c>
      <c r="E37" s="1">
        <f>SUMIF('March Hours'!$E$5:$E$39,A37,'March Hours'!$K$5:$K$39)</f>
        <v>75</v>
      </c>
    </row>
    <row r="38" spans="1:5" x14ac:dyDescent="0.25">
      <c r="A38" s="8" t="s">
        <v>101</v>
      </c>
      <c r="B38" s="15"/>
      <c r="C38" s="15"/>
      <c r="D38" s="15"/>
      <c r="E38" s="20">
        <f>SUBTOTAL(109,CallType_Stats[Total Amount Billed])</f>
        <v>11758.75</v>
      </c>
    </row>
    <row r="39" spans="1:5" x14ac:dyDescent="0.25">
      <c r="A39" s="8"/>
      <c r="B39" s="15"/>
      <c r="C39" s="17"/>
      <c r="D39" s="1"/>
    </row>
    <row r="40" spans="1:5" x14ac:dyDescent="0.25">
      <c r="A40" s="8"/>
      <c r="B40" s="15"/>
      <c r="C40" s="17"/>
      <c r="D40" s="1"/>
    </row>
    <row r="42" spans="1:5" ht="15" customHeight="1" x14ac:dyDescent="0.25"/>
    <row r="43" spans="1:5" ht="21" x14ac:dyDescent="0.25">
      <c r="A43" s="21" t="s">
        <v>92</v>
      </c>
      <c r="B43" s="21"/>
    </row>
    <row r="44" spans="1:5" x14ac:dyDescent="0.25">
      <c r="A44" t="s">
        <v>86</v>
      </c>
      <c r="B44" s="9">
        <v>253.75</v>
      </c>
    </row>
    <row r="45" spans="1:5" x14ac:dyDescent="0.25">
      <c r="A45" t="s">
        <v>87</v>
      </c>
      <c r="B45" s="6">
        <v>11758.75</v>
      </c>
    </row>
    <row r="46" spans="1:5" x14ac:dyDescent="0.25">
      <c r="A46" t="s">
        <v>88</v>
      </c>
      <c r="B46">
        <v>20</v>
      </c>
    </row>
    <row r="47" spans="1:5" x14ac:dyDescent="0.25">
      <c r="A47" t="s">
        <v>89</v>
      </c>
      <c r="B47">
        <v>3</v>
      </c>
    </row>
    <row r="48" spans="1:5" x14ac:dyDescent="0.25">
      <c r="A48" t="s">
        <v>97</v>
      </c>
      <c r="B48">
        <v>38</v>
      </c>
    </row>
  </sheetData>
  <printOptions horizontalCentered="1"/>
  <pageMargins left="0.2" right="0.2" top="0.75" bottom="0.75" header="0.3" footer="0.3"/>
  <pageSetup orientation="landscape" r:id="rId1"/>
  <headerFooter>
    <oddFooter>&amp;LStudent Name&amp;C&amp;A&amp;R&amp;F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A43C-D0F3-41F7-9A6C-E93857880654}">
  <dimension ref="A1"/>
  <sheetViews>
    <sheetView showGridLines="0" topLeftCell="B1" zoomScaleNormal="100" workbookViewId="0">
      <selection activeCell="L27" sqref="L27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&amp;LStudent Name&amp;C&amp;A&amp;R&amp;F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March Hours</vt:lpstr>
      <vt:lpstr>March Filtered</vt:lpstr>
      <vt:lpstr>Summary Statiscs</vt:lpstr>
      <vt:lpstr>Summary Charts</vt:lpstr>
      <vt:lpstr>'Summary Statiscs'!Print_Area</vt:lpstr>
      <vt:lpstr>'March Hours'!Print_Titles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Mulbery</dc:creator>
  <cp:lastModifiedBy>Exploring Series</cp:lastModifiedBy>
  <cp:lastPrinted>2018-05-05T22:22:40Z</cp:lastPrinted>
  <dcterms:created xsi:type="dcterms:W3CDTF">2018-03-29T20:57:37Z</dcterms:created>
  <dcterms:modified xsi:type="dcterms:W3CDTF">2018-08-05T01:13:47Z</dcterms:modified>
</cp:coreProperties>
</file>