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64" windowWidth="30396" windowHeight="13164" activeTab="3"/>
  </bookViews>
  <sheets>
    <sheet name="Master" sheetId="1" r:id="rId1"/>
    <sheet name="DataMapping" sheetId="2" r:id="rId2"/>
    <sheet name="Contact" sheetId="3" r:id="rId3"/>
    <sheet name="Membership" sheetId="4" r:id="rId4"/>
    <sheet name="Contribution" sheetId="5" r:id="rId5"/>
  </sheets>
  <calcPr calcId="125725"/>
</workbook>
</file>

<file path=xl/calcChain.xml><?xml version="1.0" encoding="utf-8"?>
<calcChain xmlns="http://schemas.openxmlformats.org/spreadsheetml/2006/main">
  <c r="B8" i="2"/>
  <c r="B9"/>
  <c r="J20" i="4"/>
  <c r="J14"/>
  <c r="J27"/>
  <c r="V27" i="5"/>
  <c r="V15"/>
  <c r="V14"/>
  <c r="V2"/>
  <c r="Q27" i="4"/>
  <c r="E27"/>
  <c r="D27"/>
  <c r="J26"/>
  <c r="J25"/>
  <c r="J24"/>
  <c r="J23"/>
  <c r="J22"/>
  <c r="J21"/>
  <c r="J19"/>
  <c r="J18"/>
  <c r="J17"/>
  <c r="J16"/>
  <c r="Q15"/>
  <c r="J15"/>
  <c r="E15"/>
  <c r="D15"/>
  <c r="Q14"/>
  <c r="E14"/>
  <c r="D14"/>
  <c r="D18" i="2"/>
  <c r="D24" s="1"/>
  <c r="C18"/>
  <c r="C24" s="1"/>
  <c r="B18"/>
  <c r="D17"/>
  <c r="C17"/>
  <c r="C23" s="1"/>
  <c r="B17"/>
  <c r="D9"/>
  <c r="C9"/>
  <c r="D6"/>
  <c r="D11" s="1"/>
  <c r="C6"/>
  <c r="C10" s="1"/>
  <c r="B6"/>
  <c r="B10" s="1"/>
  <c r="C11" l="1"/>
  <c r="C12" s="1"/>
  <c r="B11"/>
  <c r="B12" s="1"/>
  <c r="D21"/>
  <c r="D22" s="1"/>
  <c r="B20"/>
  <c r="B24" s="1"/>
  <c r="D10"/>
  <c r="D12" s="1"/>
  <c r="C25"/>
  <c r="D23"/>
  <c r="D25" s="1"/>
  <c r="C21"/>
  <c r="C22" s="1"/>
  <c r="B21"/>
  <c r="B22" l="1"/>
  <c r="B23"/>
  <c r="B25" s="1"/>
</calcChain>
</file>

<file path=xl/comments1.xml><?xml version="1.0" encoding="utf-8"?>
<comments xmlns="http://schemas.openxmlformats.org/spreadsheetml/2006/main">
  <authors>
    <author/>
  </authors>
  <commentList>
    <comment ref="B23" authorId="0">
      <text>
        <r>
          <rPr>
            <sz val="10"/>
            <color rgb="FF000000"/>
            <rFont val="Arial"/>
            <scheme val="minor"/>
          </rPr>
          <t>Expected 33.52</t>
        </r>
      </text>
    </comment>
    <comment ref="B24" authorId="0">
      <text>
        <r>
          <rPr>
            <sz val="10"/>
            <color rgb="FF000000"/>
            <rFont val="Arial"/>
            <scheme val="minor"/>
          </rPr>
          <t>Expected 6.72</t>
        </r>
      </text>
    </comment>
    <comment ref="B25" authorId="0">
      <text>
        <r>
          <rPr>
            <sz val="10"/>
            <color rgb="FF000000"/>
            <rFont val="Arial"/>
            <scheme val="minor"/>
          </rPr>
          <t xml:space="preserve">Expected 40.24 </t>
        </r>
      </text>
    </comment>
  </commentList>
</comments>
</file>

<file path=xl/sharedStrings.xml><?xml version="1.0" encoding="utf-8"?>
<sst xmlns="http://schemas.openxmlformats.org/spreadsheetml/2006/main" count="720" uniqueCount="215">
  <si>
    <t>Scenario_ID</t>
  </si>
  <si>
    <t>Custom_Execution</t>
  </si>
  <si>
    <t>Module</t>
  </si>
  <si>
    <t>Core_scenario</t>
  </si>
  <si>
    <t>HCSA</t>
  </si>
  <si>
    <t>WHF</t>
  </si>
  <si>
    <t>BASW</t>
  </si>
  <si>
    <t>ASE</t>
  </si>
  <si>
    <t>TC_001</t>
  </si>
  <si>
    <t>Yes</t>
  </si>
  <si>
    <t>Membership</t>
  </si>
  <si>
    <t>TC_002</t>
  </si>
  <si>
    <t>TC_003</t>
  </si>
  <si>
    <t>TC_004</t>
  </si>
  <si>
    <t>Lookup Field Name</t>
  </si>
  <si>
    <t>Membership Org 1</t>
  </si>
  <si>
    <t>Full Annual Org</t>
  </si>
  <si>
    <t>Full Member (GDP &gt;1 million)</t>
  </si>
  <si>
    <t>BASW - Student</t>
  </si>
  <si>
    <t>ASE - Primary Teacher</t>
  </si>
  <si>
    <t>Fixed Start Date 1</t>
  </si>
  <si>
    <t>Fixed End Date 1</t>
  </si>
  <si>
    <t>Annual Pro-rata Calculation</t>
  </si>
  <si>
    <t>By Months</t>
  </si>
  <si>
    <t>No of Installments 1</t>
  </si>
  <si>
    <t>Membership Price 1</t>
  </si>
  <si>
    <t>VAT Price 1</t>
  </si>
  <si>
    <t>Total Price 1</t>
  </si>
  <si>
    <t>SubTotal 1</t>
  </si>
  <si>
    <t>Total Sales Tax 1</t>
  </si>
  <si>
    <t>Total 1</t>
  </si>
  <si>
    <t>Membership Org 2</t>
  </si>
  <si>
    <t>Demo organisation 2 - Individual Fixed Silver - 1yr</t>
  </si>
  <si>
    <t>Core Trainee / Speciality Trainee Annual Org</t>
  </si>
  <si>
    <t>Full Member (GDP: 100k - 550k)</t>
  </si>
  <si>
    <t>BASW - Newly Qualified</t>
  </si>
  <si>
    <t>ASE - Primary Trainee - 3y</t>
  </si>
  <si>
    <t>Fixed Start Date 2</t>
  </si>
  <si>
    <t>Fixed End Date 2</t>
  </si>
  <si>
    <t>By Days</t>
  </si>
  <si>
    <t>Num of Days</t>
  </si>
  <si>
    <t>No of Installments 2</t>
  </si>
  <si>
    <t>Membership Price 2</t>
  </si>
  <si>
    <t>VAT Price 2</t>
  </si>
  <si>
    <t>Unit Price 2</t>
  </si>
  <si>
    <t>Total Price 2</t>
  </si>
  <si>
    <t>SubTotal 2</t>
  </si>
  <si>
    <t>Total Sales Tax 2`</t>
  </si>
  <si>
    <t>Membership Org 3</t>
  </si>
  <si>
    <t xml:space="preserve">Demo organisation 3 - Individual Fixed Add-on1 - 1yr        </t>
  </si>
  <si>
    <t>Foundation Annual Org</t>
  </si>
  <si>
    <t>BASW - Qualified under 5 years</t>
  </si>
  <si>
    <t>ASE - Primary Student Teacher - 1y</t>
  </si>
  <si>
    <t>Membership Type 1</t>
  </si>
  <si>
    <t>Individual annual fixed membership - Gold - 1 yr</t>
  </si>
  <si>
    <t>Full Annual</t>
  </si>
  <si>
    <t>Full Member (GDP Over 1 million)</t>
  </si>
  <si>
    <t>Student</t>
  </si>
  <si>
    <t>Primary Teacher</t>
  </si>
  <si>
    <t>Membership Type 2</t>
  </si>
  <si>
    <t>Individual annual fixed membership - Silver - 1 yr</t>
  </si>
  <si>
    <t>Core Trainee / Speciality Trainee Annual</t>
  </si>
  <si>
    <t>Newly qualified</t>
  </si>
  <si>
    <t>Primary Trainee - 3y</t>
  </si>
  <si>
    <t>Membership Type 3</t>
  </si>
  <si>
    <t>Individual annual fixed membership - Add-on1 - 1 yr</t>
  </si>
  <si>
    <t>Foundation Annual</t>
  </si>
  <si>
    <t>Qualified under 5 years</t>
  </si>
  <si>
    <t>Primary Student Teacher - 1y</t>
  </si>
  <si>
    <t>Contact Create</t>
  </si>
  <si>
    <t>Contact First Name</t>
  </si>
  <si>
    <t>Contact Last Name</t>
  </si>
  <si>
    <t>Email</t>
  </si>
  <si>
    <t>Test1</t>
  </si>
  <si>
    <t>User</t>
  </si>
  <si>
    <t>Test1@user.com</t>
  </si>
  <si>
    <t>Test2</t>
  </si>
  <si>
    <t>Test2@user.com</t>
  </si>
  <si>
    <t>Test3</t>
  </si>
  <si>
    <t>Test3@user.com</t>
  </si>
  <si>
    <t>Test4</t>
  </si>
  <si>
    <t>Test4@user.com</t>
  </si>
  <si>
    <t>membership_type_org</t>
  </si>
  <si>
    <t>membership_type</t>
  </si>
  <si>
    <t>join_date</t>
  </si>
  <si>
    <t>start_date</t>
  </si>
  <si>
    <t>payment_method</t>
  </si>
  <si>
    <t>schedule</t>
  </si>
  <si>
    <t>No. of installments</t>
  </si>
  <si>
    <t>Instalment No</t>
  </si>
  <si>
    <t>Date</t>
  </si>
  <si>
    <t>Sales Tax Amount</t>
  </si>
  <si>
    <t>Total</t>
  </si>
  <si>
    <t>Status</t>
  </si>
  <si>
    <t>sub_total</t>
  </si>
  <si>
    <t>total_sales_tax</t>
  </si>
  <si>
    <t>Total_Amount</t>
  </si>
  <si>
    <t>membership_join_date</t>
  </si>
  <si>
    <t>membership_start_date</t>
  </si>
  <si>
    <t>membership_end_date</t>
  </si>
  <si>
    <t>membership_status</t>
  </si>
  <si>
    <t>auto_renew</t>
  </si>
  <si>
    <t>status</t>
  </si>
  <si>
    <t>~Membership Org 1~</t>
  </si>
  <si>
    <t>~Membership Type 1~</t>
  </si>
  <si>
    <t>Cheque</t>
  </si>
  <si>
    <t>Monthly</t>
  </si>
  <si>
    <t>~No of Installments 1~</t>
  </si>
  <si>
    <t>~VAT Price 1~</t>
  </si>
  <si>
    <t>~Total Price 1~</t>
  </si>
  <si>
    <t>Pending</t>
  </si>
  <si>
    <t>~SubTotal 1~</t>
  </si>
  <si>
    <t>~Total Sales Tax 1~</t>
  </si>
  <si>
    <t>~Total 1~</t>
  </si>
  <si>
    <t>~Fixed Start Date 1~</t>
  </si>
  <si>
    <t>~Fixed End Date 1~</t>
  </si>
  <si>
    <t>Current</t>
  </si>
  <si>
    <t>true</t>
  </si>
  <si>
    <t>Active</t>
  </si>
  <si>
    <t>Annual</t>
  </si>
  <si>
    <t>~Membership Org  2~</t>
  </si>
  <si>
    <t>~Membership Type 2~</t>
  </si>
  <si>
    <t>~No of Installments 2~</t>
  </si>
  <si>
    <t>~VAT Price 2~</t>
  </si>
  <si>
    <t>~Total Price 2~</t>
  </si>
  <si>
    <t>~SubTotal 2~</t>
  </si>
  <si>
    <t>~Total Sales Tax 2~</t>
  </si>
  <si>
    <t>~Total 2~</t>
  </si>
  <si>
    <t>~Fixed Start Date 2~</t>
  </si>
  <si>
    <t>~Fixed End Date 2~</t>
  </si>
  <si>
    <t>Contribution_Process</t>
  </si>
  <si>
    <t>Amount</t>
  </si>
  <si>
    <t>Type</t>
  </si>
  <si>
    <t>Received</t>
  </si>
  <si>
    <t>Financial Type</t>
  </si>
  <si>
    <t xml:space="preserve">Received </t>
  </si>
  <si>
    <t>Total Amount</t>
  </si>
  <si>
    <t>Total Sale Tax Amount</t>
  </si>
  <si>
    <t>Fee Amount</t>
  </si>
  <si>
    <t>Net Amount</t>
  </si>
  <si>
    <t>Contribution Status</t>
  </si>
  <si>
    <t>Payment Method</t>
  </si>
  <si>
    <t>CONTRIBUTION TOTAL</t>
  </si>
  <si>
    <t>TOTAL PAID</t>
  </si>
  <si>
    <t>BALANCE</t>
  </si>
  <si>
    <t>Recurring Contribution Status</t>
  </si>
  <si>
    <t>Frequency</t>
  </si>
  <si>
    <t>Start Date</t>
  </si>
  <si>
    <t>Installments</t>
  </si>
  <si>
    <t>Payment Processor</t>
  </si>
  <si>
    <t>Create</t>
  </si>
  <si>
    <t>Member Dues</t>
  </si>
  <si>
    <t>21st September 2022</t>
  </si>
  <si>
    <t>Pending (Pay Later)</t>
  </si>
  <si>
    <t>21st September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</si>
  <si>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</si>
  <si>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 xml:space="preserve">	Pending : Pay Later</t>
  </si>
  <si>
    <t xml:space="preserve">	Every 1 month</t>
  </si>
  <si>
    <t>Offline Recurring Contribution</t>
  </si>
  <si>
    <t xml:space="preserve">Pending        </t>
  </si>
  <si>
    <t>21st October 2022</t>
  </si>
  <si>
    <t>21st October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</si>
  <si>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</si>
  <si>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November 2022</t>
  </si>
  <si>
    <t>21st November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</si>
  <si>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</si>
  <si>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December 2022</t>
  </si>
  <si>
    <t>21st December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</si>
  <si>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</si>
  <si>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January 2022</t>
  </si>
  <si>
    <t>21st January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</si>
  <si>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</si>
  <si>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February 2022</t>
  </si>
  <si>
    <t>21st February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</si>
  <si>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</si>
  <si>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March 2022</t>
  </si>
  <si>
    <t>21st March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</si>
  <si>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</si>
  <si>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April 2022</t>
  </si>
  <si>
    <t>21st April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</si>
  <si>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</si>
  <si>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May 2022</t>
  </si>
  <si>
    <t>21st May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</si>
  <si>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</si>
  <si>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June 2022</t>
  </si>
  <si>
    <t>21st June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</si>
  <si>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</si>
  <si>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July 2022</t>
  </si>
  <si>
    <t>21st July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</si>
  <si>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</si>
  <si>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21st August 2022</t>
  </si>
  <si>
    <t>21st August 2022 12:00 AM</t>
  </si>
  <si>
    <r>
      <rPr>
        <sz val="10"/>
        <color rgb="FF000000"/>
        <rFont val="Titillium Web"/>
      </rPr>
      <t>~Total Price 1~</t>
    </r>
    <r>
      <rPr>
        <sz val="10"/>
        <color rgb="FF000000"/>
        <rFont val="Titillium Web"/>
      </rPr>
      <t xml:space="preserve"> Installments: 12, Interval: 1 month(s)</t>
    </r>
  </si>
  <si>
    <t>~Total 1~ Installments: 1, Interval: 1 year(s)</t>
  </si>
  <si>
    <t>Every 1 year</t>
  </si>
  <si>
    <t>~Total Price  2~</t>
  </si>
  <si>
    <t>~Total Price 2~ Installments: 12, Interval: 1 month(s)</t>
  </si>
  <si>
    <t>~Total 2~ Installments: 1, Interval: 1 year(s)</t>
  </si>
  <si>
    <t>~Total  2~</t>
  </si>
  <si>
    <t>today</t>
  </si>
  <si>
    <t>Demo organisation 21 - Individual fixed Gold - 1yr</t>
  </si>
  <si>
    <t>Jan 01</t>
  </si>
  <si>
    <t>Dec 31</t>
  </si>
  <si>
    <t>Fixed Start date</t>
  </si>
  <si>
    <t>Fixed Start date + 1 months</t>
  </si>
  <si>
    <t>Fixed Start date + 2 months</t>
  </si>
  <si>
    <t>Fixed Start date + 3 months</t>
  </si>
  <si>
    <t>Fixed Start date + 4 months</t>
  </si>
  <si>
    <t>Fixed Start date + 5 months</t>
  </si>
  <si>
    <t>Fixed Start date + 6 months</t>
  </si>
  <si>
    <t>Fixed Start date + 7 months</t>
  </si>
  <si>
    <t>Fixed Start date + 8 months</t>
  </si>
  <si>
    <t>Fixed Start date + 9 months</t>
  </si>
  <si>
    <t>Fixed Start date + 10 months</t>
  </si>
  <si>
    <t>Fixed Start date + 11 months</t>
  </si>
</sst>
</file>

<file path=xl/styles.xml><?xml version="1.0" encoding="utf-8"?>
<styleSheet xmlns="http://schemas.openxmlformats.org/spreadsheetml/2006/main">
  <numFmts count="5">
    <numFmt numFmtId="164" formatCode="mmm\ dd"/>
    <numFmt numFmtId="165" formatCode="mmm\ d"/>
    <numFmt numFmtId="166" formatCode="[$£-809]#,##0.00"/>
    <numFmt numFmtId="167" formatCode="&quot;£&quot;#,##0.00"/>
    <numFmt numFmtId="168" formatCode="dd/mm/yyyy"/>
  </numFmts>
  <fonts count="7">
    <font>
      <sz val="10"/>
      <color rgb="FF000000"/>
      <name val="Arial"/>
      <scheme val="minor"/>
    </font>
    <font>
      <sz val="10"/>
      <color theme="1"/>
      <name val="Titillium Web"/>
    </font>
    <font>
      <sz val="10"/>
      <color theme="1"/>
      <name val="Arial"/>
      <scheme val="minor"/>
    </font>
    <font>
      <b/>
      <sz val="10"/>
      <color theme="1"/>
      <name val="Titillium Web"/>
    </font>
    <font>
      <sz val="10"/>
      <color rgb="FF000000"/>
      <name val="Titillium Web"/>
    </font>
    <font>
      <sz val="10"/>
      <color theme="1"/>
      <name val="&quot;Titillium Web&quot;"/>
    </font>
    <font>
      <sz val="10"/>
      <color rgb="FFFF0000"/>
      <name val="Titillium Web"/>
    </font>
  </fonts>
  <fills count="7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/>
    <xf numFmtId="0" fontId="1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left" vertical="center" wrapText="1"/>
    </xf>
    <xf numFmtId="166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6" fontId="4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67" fontId="1" fillId="5" borderId="1" xfId="0" applyNumberFormat="1" applyFont="1" applyFill="1" applyBorder="1" applyAlignment="1">
      <alignment horizontal="left"/>
    </xf>
    <xf numFmtId="167" fontId="1" fillId="0" borderId="1" xfId="0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67" fontId="5" fillId="5" borderId="1" xfId="0" applyNumberFormat="1" applyFont="1" applyFill="1" applyBorder="1" applyAlignment="1"/>
    <xf numFmtId="0" fontId="6" fillId="0" borderId="1" xfId="0" applyFont="1" applyBorder="1" applyAlignment="1">
      <alignment horizontal="left"/>
    </xf>
    <xf numFmtId="167" fontId="4" fillId="0" borderId="1" xfId="0" applyNumberFormat="1" applyFont="1" applyBorder="1" applyAlignment="1">
      <alignment horizontal="left"/>
    </xf>
    <xf numFmtId="168" fontId="1" fillId="0" borderId="1" xfId="0" applyNumberFormat="1" applyFont="1" applyBorder="1" applyAlignment="1">
      <alignment horizontal="left"/>
    </xf>
    <xf numFmtId="167" fontId="5" fillId="5" borderId="1" xfId="0" applyNumberFormat="1" applyFont="1" applyFill="1" applyBorder="1" applyAlignment="1"/>
    <xf numFmtId="49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4"/>
  <sheetViews>
    <sheetView workbookViewId="0">
      <selection activeCell="G2" sqref="G2"/>
    </sheetView>
  </sheetViews>
  <sheetFormatPr defaultColWidth="12.6640625" defaultRowHeight="15.75" customHeight="1"/>
  <cols>
    <col min="2" max="2" width="15" customWidth="1"/>
    <col min="4" max="4" width="10.77734375" customWidth="1"/>
    <col min="5" max="5" width="7" customWidth="1"/>
    <col min="6" max="6" width="11.1093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 t="s">
        <v>8</v>
      </c>
      <c r="B2" s="3" t="s">
        <v>9</v>
      </c>
      <c r="C2" s="3" t="s">
        <v>10</v>
      </c>
      <c r="D2" s="3" t="s">
        <v>9</v>
      </c>
      <c r="E2" s="4"/>
      <c r="F2" s="4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3" t="s">
        <v>11</v>
      </c>
      <c r="B3" s="3" t="s">
        <v>9</v>
      </c>
      <c r="C3" s="3" t="s">
        <v>10</v>
      </c>
      <c r="D3" s="3" t="s">
        <v>9</v>
      </c>
      <c r="E3" s="4" t="s">
        <v>9</v>
      </c>
      <c r="F3" s="4" t="s">
        <v>9</v>
      </c>
      <c r="G3" s="3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3" t="s">
        <v>12</v>
      </c>
      <c r="B4" s="3" t="s">
        <v>9</v>
      </c>
      <c r="C4" s="3" t="s">
        <v>10</v>
      </c>
      <c r="D4" s="3" t="s">
        <v>9</v>
      </c>
      <c r="E4" s="4"/>
      <c r="F4" s="4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>
      <c r="A5" s="3" t="s">
        <v>13</v>
      </c>
      <c r="B5" s="3" t="s">
        <v>9</v>
      </c>
      <c r="C5" s="3" t="s">
        <v>10</v>
      </c>
      <c r="D5" s="3" t="s">
        <v>9</v>
      </c>
      <c r="E5" s="4" t="s">
        <v>9</v>
      </c>
      <c r="F5" s="4" t="s">
        <v>9</v>
      </c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1"/>
  <sheetViews>
    <sheetView workbookViewId="0">
      <selection activeCell="B8" sqref="B8"/>
    </sheetView>
  </sheetViews>
  <sheetFormatPr defaultColWidth="12.6640625" defaultRowHeight="15.75" customHeight="1"/>
  <cols>
    <col min="1" max="1" width="15.6640625" customWidth="1"/>
    <col min="2" max="2" width="39.33203125" customWidth="1"/>
    <col min="3" max="3" width="32.21875" customWidth="1"/>
    <col min="4" max="4" width="28.88671875" customWidth="1"/>
    <col min="5" max="5" width="23.109375" customWidth="1"/>
    <col min="6" max="6" width="35.33203125" customWidth="1"/>
  </cols>
  <sheetData>
    <row r="1" spans="1:26">
      <c r="A1" s="6" t="s">
        <v>14</v>
      </c>
      <c r="B1" s="6" t="s">
        <v>3</v>
      </c>
      <c r="C1" s="1" t="s">
        <v>4</v>
      </c>
      <c r="D1" s="1" t="s">
        <v>5</v>
      </c>
      <c r="E1" s="6" t="s">
        <v>6</v>
      </c>
      <c r="F1" s="6" t="s">
        <v>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26.4">
      <c r="A2" s="8" t="s">
        <v>15</v>
      </c>
      <c r="B2" s="8" t="s">
        <v>200</v>
      </c>
      <c r="C2" s="8" t="s">
        <v>16</v>
      </c>
      <c r="D2" s="8" t="s">
        <v>17</v>
      </c>
      <c r="E2" s="8" t="s">
        <v>18</v>
      </c>
      <c r="F2" s="8" t="s">
        <v>19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2">
      <c r="A3" s="13" t="s">
        <v>20</v>
      </c>
      <c r="B3" s="42" t="s">
        <v>201</v>
      </c>
      <c r="C3" s="11">
        <v>44835</v>
      </c>
      <c r="D3" s="11">
        <v>44562</v>
      </c>
      <c r="E3" s="10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2">
      <c r="A4" s="10" t="s">
        <v>21</v>
      </c>
      <c r="B4" s="42" t="s">
        <v>202</v>
      </c>
      <c r="C4" s="12">
        <v>44834</v>
      </c>
      <c r="D4" s="12">
        <v>44926</v>
      </c>
      <c r="E4" s="10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0" t="s">
        <v>22</v>
      </c>
      <c r="B5" s="10" t="s">
        <v>23</v>
      </c>
      <c r="C5" s="10" t="s">
        <v>23</v>
      </c>
      <c r="D5" s="10" t="s">
        <v>23</v>
      </c>
      <c r="E5" s="13"/>
      <c r="F5" s="1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>
      <c r="A6" s="10" t="s">
        <v>24</v>
      </c>
      <c r="B6" s="13">
        <f t="shared" ref="B6:D6" ca="1" si="0">DATEDIF(NOW(),B4,"M")+1</f>
        <v>2</v>
      </c>
      <c r="C6" s="13" t="e">
        <f t="shared" ca="1" si="0"/>
        <v>#NUM!</v>
      </c>
      <c r="D6" s="13">
        <f t="shared" ca="1" si="0"/>
        <v>2</v>
      </c>
      <c r="E6" s="13"/>
      <c r="F6" s="13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6.4">
      <c r="A7" s="10" t="s">
        <v>25</v>
      </c>
      <c r="B7" s="10">
        <v>120</v>
      </c>
      <c r="C7" s="10">
        <v>340</v>
      </c>
      <c r="D7" s="14">
        <v>1200</v>
      </c>
      <c r="E7" s="13"/>
      <c r="F7" s="13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>
      <c r="A8" s="10" t="s">
        <v>26</v>
      </c>
      <c r="B8" s="15">
        <f>(B7*0.2)/12</f>
        <v>2</v>
      </c>
      <c r="C8" s="10">
        <v>0</v>
      </c>
      <c r="D8" s="10">
        <v>0</v>
      </c>
      <c r="E8" s="13"/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0" t="s">
        <v>27</v>
      </c>
      <c r="B9" s="16">
        <f>(B7/12)+B8</f>
        <v>12</v>
      </c>
      <c r="C9" s="16">
        <f t="shared" ref="B9:D9" si="1">(C7/12)+C8</f>
        <v>28.333333333333332</v>
      </c>
      <c r="D9" s="16">
        <f t="shared" si="1"/>
        <v>100</v>
      </c>
      <c r="E9" s="13"/>
      <c r="F9" s="13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2">
      <c r="A10" s="10" t="s">
        <v>28</v>
      </c>
      <c r="B10" s="13">
        <f ca="1">(B7/12)*B6</f>
        <v>20</v>
      </c>
      <c r="C10" s="16" t="e">
        <f ca="1">C9*C6</f>
        <v>#NUM!</v>
      </c>
      <c r="D10" s="16">
        <f t="shared" ref="C10:D10" ca="1" si="2">D9*D6</f>
        <v>200</v>
      </c>
      <c r="E10" s="13"/>
      <c r="F10" s="13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10" t="s">
        <v>29</v>
      </c>
      <c r="B11" s="16">
        <f t="shared" ref="B11:D11" ca="1" si="3">B8*B6</f>
        <v>4</v>
      </c>
      <c r="C11" s="13" t="e">
        <f ca="1">C8*C6</f>
        <v>#NUM!</v>
      </c>
      <c r="D11" s="13">
        <f t="shared" ca="1" si="3"/>
        <v>0</v>
      </c>
      <c r="E11" s="13"/>
      <c r="F11" s="13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10" t="s">
        <v>30</v>
      </c>
      <c r="B12" s="16">
        <f t="shared" ref="B12:D12" ca="1" si="4">B10+B11</f>
        <v>24</v>
      </c>
      <c r="C12" s="13" t="e">
        <f t="shared" ca="1" si="4"/>
        <v>#NUM!</v>
      </c>
      <c r="D12" s="16">
        <f t="shared" ca="1" si="4"/>
        <v>200</v>
      </c>
      <c r="E12" s="13"/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6.4">
      <c r="A13" s="8" t="s">
        <v>31</v>
      </c>
      <c r="B13" s="8" t="s">
        <v>32</v>
      </c>
      <c r="C13" s="8" t="s">
        <v>33</v>
      </c>
      <c r="D13" s="8" t="s">
        <v>34</v>
      </c>
      <c r="E13" s="8" t="s">
        <v>35</v>
      </c>
      <c r="F13" s="8" t="s">
        <v>36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>
      <c r="A14" s="10" t="s">
        <v>37</v>
      </c>
      <c r="B14" s="11">
        <v>44562</v>
      </c>
      <c r="C14" s="11">
        <v>44835</v>
      </c>
      <c r="D14" s="11">
        <v>44562</v>
      </c>
      <c r="E14" s="10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10" t="s">
        <v>38</v>
      </c>
      <c r="B15" s="12">
        <v>44926</v>
      </c>
      <c r="C15" s="12">
        <v>44834</v>
      </c>
      <c r="D15" s="12">
        <v>44926</v>
      </c>
      <c r="E15" s="10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0" t="s">
        <v>22</v>
      </c>
      <c r="B16" s="10" t="s">
        <v>39</v>
      </c>
      <c r="C16" s="10" t="s">
        <v>39</v>
      </c>
      <c r="D16" s="10" t="s">
        <v>39</v>
      </c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10" t="s">
        <v>40</v>
      </c>
      <c r="B17" s="13">
        <f t="shared" ref="B17:D17" ca="1" si="5">DATEDIF(NOW(),B4,"D")+1</f>
        <v>57</v>
      </c>
      <c r="C17" s="13" t="e">
        <f t="shared" ca="1" si="5"/>
        <v>#NUM!</v>
      </c>
      <c r="D17" s="13">
        <f t="shared" ca="1" si="5"/>
        <v>57</v>
      </c>
      <c r="E17" s="13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0" t="s">
        <v>41</v>
      </c>
      <c r="B18" s="13">
        <f t="shared" ref="B18:D18" ca="1" si="6">DATEDIF(NOW(),B4,"M")+1</f>
        <v>2</v>
      </c>
      <c r="C18" s="13" t="e">
        <f t="shared" ca="1" si="6"/>
        <v>#NUM!</v>
      </c>
      <c r="D18" s="13">
        <f t="shared" ca="1" si="6"/>
        <v>2</v>
      </c>
      <c r="E18" s="13"/>
      <c r="F18" s="13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10" t="s">
        <v>42</v>
      </c>
      <c r="B19" s="10">
        <v>120</v>
      </c>
      <c r="C19" s="10">
        <v>340</v>
      </c>
      <c r="D19" s="14">
        <v>1200</v>
      </c>
      <c r="E19" s="13"/>
      <c r="F19" s="1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0" t="s">
        <v>43</v>
      </c>
      <c r="B20" s="15">
        <f ca="1">ROUNDUP((((B19*0.2)/365)*B17)/B18,1)</f>
        <v>1.9000000000000001</v>
      </c>
      <c r="C20" s="15">
        <v>0</v>
      </c>
      <c r="D20" s="15">
        <v>0</v>
      </c>
      <c r="E20" s="13"/>
      <c r="F20" s="13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10" t="s">
        <v>44</v>
      </c>
      <c r="B21" s="17">
        <f ca="1">ROUND((((B19/365)*B17)/B18),2)</f>
        <v>9.3699999999999992</v>
      </c>
      <c r="C21" s="13" t="e">
        <f t="shared" ref="C21:D21" ca="1" si="7">(((C19/365)*C17)/C18)+C20</f>
        <v>#NUM!</v>
      </c>
      <c r="D21" s="16">
        <f t="shared" ca="1" si="7"/>
        <v>93.698630136986296</v>
      </c>
      <c r="E21" s="13"/>
      <c r="F21" s="1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10" t="s">
        <v>45</v>
      </c>
      <c r="B22" s="18">
        <f ca="1">SUM(B20:B21)</f>
        <v>11.27</v>
      </c>
      <c r="C22" s="13" t="e">
        <f t="shared" ref="C22:D22" ca="1" si="8">(((C20/365)*C18)/C19)+C21</f>
        <v>#NUM!</v>
      </c>
      <c r="D22" s="16">
        <f t="shared" ca="1" si="8"/>
        <v>93.698630136986296</v>
      </c>
      <c r="E22" s="13"/>
      <c r="F22" s="1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10" t="s">
        <v>46</v>
      </c>
      <c r="B23" s="18">
        <f ca="1">SUM(B20:B21)</f>
        <v>11.27</v>
      </c>
      <c r="C23" s="16" t="e">
        <f t="shared" ref="C23:D23" ca="1" si="9">ROUNDUP((((C19/365)*C17)),2)</f>
        <v>#NUM!</v>
      </c>
      <c r="D23" s="16">
        <f t="shared" ca="1" si="9"/>
        <v>187.39999999999998</v>
      </c>
      <c r="E23" s="13"/>
      <c r="F23" s="1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10" t="s">
        <v>47</v>
      </c>
      <c r="B24" s="18">
        <f t="shared" ref="B24:D24" ca="1" si="10">B20*B18</f>
        <v>3.8000000000000003</v>
      </c>
      <c r="C24" s="13" t="e">
        <f t="shared" ca="1" si="10"/>
        <v>#NUM!</v>
      </c>
      <c r="D24" s="16">
        <f t="shared" ca="1" si="10"/>
        <v>0</v>
      </c>
      <c r="E24" s="13"/>
      <c r="F24" s="1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10" t="s">
        <v>30</v>
      </c>
      <c r="B25" s="18">
        <f ca="1">(B23*B18)</f>
        <v>22.54</v>
      </c>
      <c r="C25" s="13" t="e">
        <f t="shared" ref="C25:D25" ca="1" si="11">C23+C24</f>
        <v>#NUM!</v>
      </c>
      <c r="D25" s="16">
        <f t="shared" ca="1" si="11"/>
        <v>187.39999999999998</v>
      </c>
      <c r="E25" s="13"/>
      <c r="F25" s="1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19"/>
      <c r="B26" s="19"/>
      <c r="C26" s="19"/>
      <c r="D26" s="19"/>
      <c r="E26" s="19"/>
      <c r="F26" s="1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6.4">
      <c r="A27" s="19" t="s">
        <v>48</v>
      </c>
      <c r="B27" s="19" t="s">
        <v>49</v>
      </c>
      <c r="C27" s="19" t="s">
        <v>50</v>
      </c>
      <c r="D27" s="19" t="s">
        <v>34</v>
      </c>
      <c r="E27" s="19" t="s">
        <v>51</v>
      </c>
      <c r="F27" s="19" t="s">
        <v>52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6.4">
      <c r="A28" s="19" t="s">
        <v>53</v>
      </c>
      <c r="B28" s="19" t="s">
        <v>54</v>
      </c>
      <c r="C28" s="19" t="s">
        <v>55</v>
      </c>
      <c r="D28" s="19" t="s">
        <v>56</v>
      </c>
      <c r="E28" s="19" t="s">
        <v>57</v>
      </c>
      <c r="F28" s="19" t="s">
        <v>58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>
      <c r="A29" s="19" t="s">
        <v>59</v>
      </c>
      <c r="B29" s="19" t="s">
        <v>60</v>
      </c>
      <c r="C29" s="19" t="s">
        <v>61</v>
      </c>
      <c r="D29" s="19" t="s">
        <v>34</v>
      </c>
      <c r="E29" s="19" t="s">
        <v>62</v>
      </c>
      <c r="F29" s="19" t="s">
        <v>63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9" t="s">
        <v>64</v>
      </c>
      <c r="B30" s="19" t="s">
        <v>65</v>
      </c>
      <c r="C30" s="19" t="s">
        <v>66</v>
      </c>
      <c r="D30" s="19" t="s">
        <v>34</v>
      </c>
      <c r="E30" s="19" t="s">
        <v>67</v>
      </c>
      <c r="F30" s="19" t="s">
        <v>68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2"/>
  <sheetViews>
    <sheetView workbookViewId="0">
      <selection activeCell="D43" sqref="D43"/>
    </sheetView>
  </sheetViews>
  <sheetFormatPr defaultColWidth="12.6640625" defaultRowHeight="15.75" customHeight="1"/>
  <cols>
    <col min="1" max="1" width="10.109375" customWidth="1"/>
    <col min="2" max="2" width="12.21875" customWidth="1"/>
    <col min="3" max="3" width="15.33203125" customWidth="1"/>
    <col min="4" max="4" width="15.21875" customWidth="1"/>
    <col min="5" max="5" width="13.33203125" customWidth="1"/>
  </cols>
  <sheetData>
    <row r="1" spans="1:26">
      <c r="A1" s="1" t="s">
        <v>0</v>
      </c>
      <c r="B1" s="1" t="s">
        <v>69</v>
      </c>
      <c r="C1" s="1" t="s">
        <v>70</v>
      </c>
      <c r="D1" s="1" t="s">
        <v>71</v>
      </c>
      <c r="E1" s="1" t="s">
        <v>72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8</v>
      </c>
      <c r="B2" s="3" t="s">
        <v>9</v>
      </c>
      <c r="C2" s="3" t="s">
        <v>73</v>
      </c>
      <c r="D2" s="3" t="s">
        <v>74</v>
      </c>
      <c r="E2" s="3" t="s">
        <v>75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11</v>
      </c>
      <c r="B3" s="3" t="s">
        <v>9</v>
      </c>
      <c r="C3" s="3" t="s">
        <v>76</v>
      </c>
      <c r="D3" s="3" t="s">
        <v>74</v>
      </c>
      <c r="E3" s="3" t="s">
        <v>77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12</v>
      </c>
      <c r="B4" s="3" t="s">
        <v>9</v>
      </c>
      <c r="C4" s="3" t="s">
        <v>78</v>
      </c>
      <c r="D4" s="3" t="s">
        <v>74</v>
      </c>
      <c r="E4" s="3" t="s">
        <v>79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13</v>
      </c>
      <c r="B5" s="3" t="s">
        <v>9</v>
      </c>
      <c r="C5" s="3" t="s">
        <v>80</v>
      </c>
      <c r="D5" s="3" t="s">
        <v>74</v>
      </c>
      <c r="E5" s="3" t="s">
        <v>81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V1016"/>
  <sheetViews>
    <sheetView tabSelected="1" topLeftCell="B1" workbookViewId="0">
      <selection activeCell="J13" sqref="J13"/>
    </sheetView>
  </sheetViews>
  <sheetFormatPr defaultColWidth="12.6640625" defaultRowHeight="15.75" customHeight="1"/>
  <cols>
    <col min="1" max="1" width="9.44140625" customWidth="1"/>
    <col min="2" max="2" width="18" customWidth="1"/>
    <col min="3" max="3" width="16.6640625" customWidth="1"/>
    <col min="4" max="4" width="18.33203125" customWidth="1"/>
    <col min="5" max="5" width="9.33203125" customWidth="1"/>
    <col min="6" max="6" width="14.77734375" customWidth="1"/>
    <col min="7" max="7" width="9.33203125" customWidth="1"/>
    <col min="8" max="8" width="15.77734375" customWidth="1"/>
    <col min="9" max="9" width="11.77734375" customWidth="1"/>
    <col min="10" max="10" width="9.88671875" customWidth="1"/>
    <col min="11" max="11" width="16.6640625" customWidth="1"/>
    <col min="12" max="12" width="11.33203125" customWidth="1"/>
    <col min="15" max="15" width="14.33203125" customWidth="1"/>
    <col min="17" max="17" width="19.109375" customWidth="1"/>
    <col min="18" max="18" width="19.77734375" customWidth="1"/>
    <col min="19" max="19" width="19.109375" customWidth="1"/>
  </cols>
  <sheetData>
    <row r="1" spans="1:22">
      <c r="A1" s="20" t="s">
        <v>0</v>
      </c>
      <c r="B1" s="21" t="s">
        <v>82</v>
      </c>
      <c r="C1" s="21" t="s">
        <v>83</v>
      </c>
      <c r="D1" s="21" t="s">
        <v>84</v>
      </c>
      <c r="E1" s="21" t="s">
        <v>85</v>
      </c>
      <c r="F1" s="33" t="s">
        <v>86</v>
      </c>
      <c r="G1" s="21" t="s">
        <v>87</v>
      </c>
      <c r="H1" s="21" t="s">
        <v>88</v>
      </c>
      <c r="I1" s="22" t="s">
        <v>89</v>
      </c>
      <c r="J1" s="22" t="s">
        <v>90</v>
      </c>
      <c r="K1" s="22" t="s">
        <v>91</v>
      </c>
      <c r="L1" s="22" t="s">
        <v>92</v>
      </c>
      <c r="M1" s="22" t="s">
        <v>93</v>
      </c>
      <c r="N1" s="22" t="s">
        <v>94</v>
      </c>
      <c r="O1" s="22" t="s">
        <v>95</v>
      </c>
      <c r="P1" s="22" t="s">
        <v>96</v>
      </c>
      <c r="Q1" s="33" t="s">
        <v>97</v>
      </c>
      <c r="R1" s="21" t="s">
        <v>98</v>
      </c>
      <c r="S1" s="21" t="s">
        <v>99</v>
      </c>
      <c r="T1" s="21" t="s">
        <v>100</v>
      </c>
      <c r="U1" s="21" t="s">
        <v>101</v>
      </c>
      <c r="V1" s="21" t="s">
        <v>102</v>
      </c>
    </row>
    <row r="2" spans="1:22">
      <c r="A2" s="23" t="s">
        <v>8</v>
      </c>
      <c r="B2" s="30" t="s">
        <v>103</v>
      </c>
      <c r="C2" s="23" t="s">
        <v>104</v>
      </c>
      <c r="D2" s="26" t="s">
        <v>199</v>
      </c>
      <c r="E2" s="26" t="s">
        <v>199</v>
      </c>
      <c r="F2" s="30" t="s">
        <v>105</v>
      </c>
      <c r="G2" s="30" t="s">
        <v>106</v>
      </c>
      <c r="H2" s="30" t="s">
        <v>107</v>
      </c>
      <c r="I2" s="25">
        <v>1</v>
      </c>
      <c r="J2" s="26" t="s">
        <v>203</v>
      </c>
      <c r="K2" s="27" t="s">
        <v>108</v>
      </c>
      <c r="L2" s="27" t="s">
        <v>109</v>
      </c>
      <c r="M2" s="30" t="s">
        <v>110</v>
      </c>
      <c r="N2" s="28" t="s">
        <v>111</v>
      </c>
      <c r="O2" s="27" t="s">
        <v>112</v>
      </c>
      <c r="P2" s="27" t="s">
        <v>113</v>
      </c>
      <c r="Q2" s="26" t="s">
        <v>199</v>
      </c>
      <c r="R2" s="30" t="s">
        <v>114</v>
      </c>
      <c r="S2" s="30" t="s">
        <v>115</v>
      </c>
      <c r="T2" s="30" t="s">
        <v>116</v>
      </c>
      <c r="U2" s="29" t="s">
        <v>117</v>
      </c>
      <c r="V2" s="23" t="s">
        <v>118</v>
      </c>
    </row>
    <row r="3" spans="1:22" ht="13.2">
      <c r="A3" s="23" t="s">
        <v>8</v>
      </c>
      <c r="B3" s="30"/>
      <c r="C3" s="30"/>
      <c r="D3" s="30"/>
      <c r="E3" s="30"/>
      <c r="F3" s="30"/>
      <c r="G3" s="30"/>
      <c r="H3" s="30"/>
      <c r="I3" s="25">
        <v>2</v>
      </c>
      <c r="J3" s="26" t="s">
        <v>204</v>
      </c>
      <c r="K3" s="27" t="s">
        <v>108</v>
      </c>
      <c r="L3" s="27" t="s">
        <v>109</v>
      </c>
      <c r="M3" s="23" t="s">
        <v>110</v>
      </c>
      <c r="N3" s="30"/>
      <c r="O3" s="30"/>
      <c r="P3" s="30"/>
      <c r="Q3" s="30"/>
      <c r="R3" s="30"/>
      <c r="S3" s="30"/>
      <c r="T3" s="30"/>
      <c r="U3" s="30"/>
      <c r="V3" s="30"/>
    </row>
    <row r="4" spans="1:22" ht="13.2">
      <c r="A4" s="23" t="s">
        <v>8</v>
      </c>
      <c r="B4" s="30"/>
      <c r="C4" s="30"/>
      <c r="D4" s="30"/>
      <c r="E4" s="30"/>
      <c r="F4" s="30"/>
      <c r="G4" s="30"/>
      <c r="H4" s="30"/>
      <c r="I4" s="25">
        <v>3</v>
      </c>
      <c r="J4" s="26" t="s">
        <v>205</v>
      </c>
      <c r="K4" s="27" t="s">
        <v>108</v>
      </c>
      <c r="L4" s="27" t="s">
        <v>109</v>
      </c>
      <c r="M4" s="23" t="s">
        <v>110</v>
      </c>
      <c r="N4" s="30"/>
      <c r="O4" s="30"/>
      <c r="P4" s="30"/>
      <c r="Q4" s="30"/>
      <c r="R4" s="30"/>
      <c r="S4" s="30"/>
      <c r="T4" s="30"/>
      <c r="U4" s="30"/>
      <c r="V4" s="30"/>
    </row>
    <row r="5" spans="1:22" ht="13.2">
      <c r="A5" s="23" t="s">
        <v>8</v>
      </c>
      <c r="B5" s="30"/>
      <c r="C5" s="30"/>
      <c r="D5" s="30"/>
      <c r="E5" s="30"/>
      <c r="F5" s="30"/>
      <c r="G5" s="30"/>
      <c r="H5" s="30"/>
      <c r="I5" s="25">
        <v>4</v>
      </c>
      <c r="J5" s="26" t="s">
        <v>206</v>
      </c>
      <c r="K5" s="27" t="s">
        <v>108</v>
      </c>
      <c r="L5" s="27" t="s">
        <v>109</v>
      </c>
      <c r="M5" s="23" t="s">
        <v>110</v>
      </c>
      <c r="N5" s="30"/>
      <c r="O5" s="30"/>
      <c r="P5" s="30"/>
      <c r="Q5" s="30"/>
      <c r="R5" s="30"/>
      <c r="S5" s="30"/>
      <c r="T5" s="30"/>
      <c r="U5" s="30"/>
      <c r="V5" s="30"/>
    </row>
    <row r="6" spans="1:22">
      <c r="A6" s="23" t="s">
        <v>8</v>
      </c>
      <c r="B6" s="30"/>
      <c r="C6" s="30"/>
      <c r="D6" s="30"/>
      <c r="E6" s="30"/>
      <c r="F6" s="30"/>
      <c r="G6" s="30"/>
      <c r="H6" s="30"/>
      <c r="I6" s="25">
        <v>5</v>
      </c>
      <c r="J6" s="26" t="s">
        <v>207</v>
      </c>
      <c r="K6" s="27" t="s">
        <v>108</v>
      </c>
      <c r="L6" s="27" t="s">
        <v>109</v>
      </c>
      <c r="M6" s="23" t="s">
        <v>110</v>
      </c>
      <c r="N6" s="30"/>
      <c r="O6" s="30"/>
      <c r="P6" s="30"/>
      <c r="Q6" s="30"/>
      <c r="R6" s="30"/>
      <c r="S6" s="30"/>
      <c r="T6" s="30"/>
      <c r="U6" s="30"/>
      <c r="V6" s="30"/>
    </row>
    <row r="7" spans="1:22">
      <c r="A7" s="23" t="s">
        <v>8</v>
      </c>
      <c r="B7" s="30"/>
      <c r="C7" s="30"/>
      <c r="D7" s="30"/>
      <c r="E7" s="30"/>
      <c r="F7" s="30"/>
      <c r="G7" s="30"/>
      <c r="H7" s="30"/>
      <c r="I7" s="25">
        <v>6</v>
      </c>
      <c r="J7" s="26" t="s">
        <v>208</v>
      </c>
      <c r="K7" s="27" t="s">
        <v>108</v>
      </c>
      <c r="L7" s="27" t="s">
        <v>109</v>
      </c>
      <c r="M7" s="23" t="s">
        <v>110</v>
      </c>
      <c r="N7" s="30"/>
      <c r="O7" s="30"/>
      <c r="P7" s="30"/>
      <c r="Q7" s="30"/>
      <c r="R7" s="30"/>
      <c r="S7" s="30"/>
      <c r="T7" s="30"/>
      <c r="U7" s="30"/>
      <c r="V7" s="30"/>
    </row>
    <row r="8" spans="1:22">
      <c r="A8" s="23" t="s">
        <v>8</v>
      </c>
      <c r="B8" s="30"/>
      <c r="C8" s="30"/>
      <c r="D8" s="30"/>
      <c r="E8" s="30"/>
      <c r="F8" s="30"/>
      <c r="G8" s="30"/>
      <c r="H8" s="30"/>
      <c r="I8" s="25">
        <v>7</v>
      </c>
      <c r="J8" s="26" t="s">
        <v>209</v>
      </c>
      <c r="K8" s="27" t="s">
        <v>108</v>
      </c>
      <c r="L8" s="27" t="s">
        <v>109</v>
      </c>
      <c r="M8" s="23" t="s">
        <v>110</v>
      </c>
      <c r="N8" s="30"/>
      <c r="O8" s="30"/>
      <c r="P8" s="30"/>
      <c r="Q8" s="30"/>
      <c r="R8" s="30"/>
      <c r="S8" s="30"/>
      <c r="T8" s="30"/>
      <c r="U8" s="30"/>
      <c r="V8" s="30"/>
    </row>
    <row r="9" spans="1:22">
      <c r="A9" s="23" t="s">
        <v>8</v>
      </c>
      <c r="B9" s="30"/>
      <c r="C9" s="30"/>
      <c r="D9" s="30"/>
      <c r="E9" s="30"/>
      <c r="F9" s="30"/>
      <c r="G9" s="30"/>
      <c r="H9" s="30"/>
      <c r="I9" s="25">
        <v>8</v>
      </c>
      <c r="J9" s="26" t="s">
        <v>210</v>
      </c>
      <c r="K9" s="27" t="s">
        <v>108</v>
      </c>
      <c r="L9" s="27" t="s">
        <v>109</v>
      </c>
      <c r="M9" s="23" t="s">
        <v>110</v>
      </c>
      <c r="N9" s="30"/>
      <c r="O9" s="30"/>
      <c r="P9" s="30"/>
      <c r="Q9" s="30"/>
      <c r="R9" s="30"/>
      <c r="S9" s="30"/>
      <c r="T9" s="30"/>
      <c r="U9" s="30"/>
      <c r="V9" s="30"/>
    </row>
    <row r="10" spans="1:22">
      <c r="A10" s="23" t="s">
        <v>8</v>
      </c>
      <c r="B10" s="30"/>
      <c r="C10" s="30"/>
      <c r="D10" s="30"/>
      <c r="E10" s="30"/>
      <c r="F10" s="30"/>
      <c r="G10" s="30"/>
      <c r="H10" s="30"/>
      <c r="I10" s="25">
        <v>9</v>
      </c>
      <c r="J10" s="26" t="s">
        <v>211</v>
      </c>
      <c r="K10" s="27" t="s">
        <v>108</v>
      </c>
      <c r="L10" s="27" t="s">
        <v>109</v>
      </c>
      <c r="M10" s="23" t="s">
        <v>110</v>
      </c>
      <c r="N10" s="30"/>
      <c r="O10" s="30"/>
      <c r="P10" s="30"/>
      <c r="Q10" s="30"/>
      <c r="R10" s="30"/>
      <c r="S10" s="30"/>
      <c r="T10" s="30"/>
      <c r="U10" s="30"/>
      <c r="V10" s="30"/>
    </row>
    <row r="11" spans="1:22">
      <c r="A11" s="23" t="s">
        <v>8</v>
      </c>
      <c r="B11" s="30"/>
      <c r="C11" s="30"/>
      <c r="D11" s="30"/>
      <c r="E11" s="30"/>
      <c r="F11" s="30"/>
      <c r="G11" s="30"/>
      <c r="H11" s="30"/>
      <c r="I11" s="25">
        <v>10</v>
      </c>
      <c r="J11" s="26" t="s">
        <v>212</v>
      </c>
      <c r="K11" s="27" t="s">
        <v>108</v>
      </c>
      <c r="L11" s="27" t="s">
        <v>109</v>
      </c>
      <c r="M11" s="23" t="s">
        <v>110</v>
      </c>
      <c r="N11" s="30"/>
      <c r="O11" s="30"/>
      <c r="P11" s="30"/>
      <c r="Q11" s="30"/>
      <c r="R11" s="30"/>
      <c r="S11" s="30"/>
      <c r="T11" s="30"/>
      <c r="U11" s="30"/>
      <c r="V11" s="30"/>
    </row>
    <row r="12" spans="1:22">
      <c r="A12" s="23" t="s">
        <v>8</v>
      </c>
      <c r="B12" s="30"/>
      <c r="C12" s="30"/>
      <c r="D12" s="30"/>
      <c r="E12" s="30"/>
      <c r="F12" s="30"/>
      <c r="G12" s="30"/>
      <c r="H12" s="30"/>
      <c r="I12" s="25">
        <v>11</v>
      </c>
      <c r="J12" s="26" t="s">
        <v>213</v>
      </c>
      <c r="K12" s="27" t="s">
        <v>108</v>
      </c>
      <c r="L12" s="27" t="s">
        <v>109</v>
      </c>
      <c r="M12" s="23" t="s">
        <v>110</v>
      </c>
      <c r="N12" s="30"/>
      <c r="O12" s="30"/>
      <c r="P12" s="30"/>
      <c r="Q12" s="30"/>
      <c r="R12" s="30"/>
      <c r="S12" s="30"/>
      <c r="T12" s="30"/>
      <c r="U12" s="30"/>
      <c r="V12" s="30"/>
    </row>
    <row r="13" spans="1:22">
      <c r="A13" s="23" t="s">
        <v>8</v>
      </c>
      <c r="B13" s="30"/>
      <c r="C13" s="30"/>
      <c r="D13" s="30"/>
      <c r="E13" s="30"/>
      <c r="F13" s="30"/>
      <c r="G13" s="30"/>
      <c r="H13" s="30"/>
      <c r="I13" s="25">
        <v>12</v>
      </c>
      <c r="J13" s="26" t="s">
        <v>214</v>
      </c>
      <c r="K13" s="27" t="s">
        <v>108</v>
      </c>
      <c r="L13" s="27" t="s">
        <v>109</v>
      </c>
      <c r="M13" s="23" t="s">
        <v>110</v>
      </c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23" t="s">
        <v>11</v>
      </c>
      <c r="B14" s="30" t="s">
        <v>103</v>
      </c>
      <c r="C14" s="30" t="s">
        <v>104</v>
      </c>
      <c r="D14" s="24">
        <f t="shared" ref="D14:E14" ca="1" si="0">DATE(YEAR(NOW()),MONTH(NOW()),DAY(NOW()))</f>
        <v>44870</v>
      </c>
      <c r="E14" s="24">
        <f t="shared" ca="1" si="0"/>
        <v>44870</v>
      </c>
      <c r="F14" s="23" t="s">
        <v>105</v>
      </c>
      <c r="G14" s="23" t="s">
        <v>119</v>
      </c>
      <c r="H14" s="23">
        <v>1</v>
      </c>
      <c r="I14" s="25">
        <v>1</v>
      </c>
      <c r="J14" s="26">
        <f ca="1">DATE(YEAR(NOW()),MONTH(NOW()),DAY(NOW()))</f>
        <v>44870</v>
      </c>
      <c r="K14" s="28" t="s">
        <v>112</v>
      </c>
      <c r="L14" s="27" t="s">
        <v>113</v>
      </c>
      <c r="M14" s="23" t="s">
        <v>110</v>
      </c>
      <c r="N14" s="28" t="s">
        <v>111</v>
      </c>
      <c r="O14" s="27" t="s">
        <v>112</v>
      </c>
      <c r="P14" s="27" t="s">
        <v>113</v>
      </c>
      <c r="Q14" s="24">
        <f t="shared" ref="Q14:Q15" ca="1" si="1">DATE(YEAR(NOW()),MONTH(NOW()),DAY(NOW()))</f>
        <v>44870</v>
      </c>
      <c r="R14" s="23" t="s">
        <v>114</v>
      </c>
      <c r="S14" s="23" t="s">
        <v>115</v>
      </c>
      <c r="T14" s="23" t="s">
        <v>116</v>
      </c>
      <c r="U14" s="29" t="s">
        <v>117</v>
      </c>
      <c r="V14" s="23" t="s">
        <v>118</v>
      </c>
    </row>
    <row r="15" spans="1:22">
      <c r="A15" s="23" t="s">
        <v>12</v>
      </c>
      <c r="B15" s="30" t="s">
        <v>120</v>
      </c>
      <c r="C15" s="30" t="s">
        <v>121</v>
      </c>
      <c r="D15" s="24">
        <f t="shared" ref="D15:E15" ca="1" si="2">DATE(YEAR(NOW()),MONTH(NOW()),DAY(NOW()))</f>
        <v>44870</v>
      </c>
      <c r="E15" s="24">
        <f t="shared" ca="1" si="2"/>
        <v>44870</v>
      </c>
      <c r="F15" s="23" t="s">
        <v>105</v>
      </c>
      <c r="G15" s="23" t="s">
        <v>106</v>
      </c>
      <c r="H15" s="23" t="s">
        <v>122</v>
      </c>
      <c r="I15" s="25">
        <v>1</v>
      </c>
      <c r="J15" s="26">
        <f t="shared" ref="J14:J15" ca="1" si="3">DATE(YEAR(NOW()),MONTH(NOW()),DAY(NOW()))</f>
        <v>44870</v>
      </c>
      <c r="K15" s="27" t="s">
        <v>123</v>
      </c>
      <c r="L15" s="27" t="s">
        <v>124</v>
      </c>
      <c r="M15" s="23" t="s">
        <v>110</v>
      </c>
      <c r="N15" s="28" t="s">
        <v>125</v>
      </c>
      <c r="O15" s="27" t="s">
        <v>126</v>
      </c>
      <c r="P15" s="27" t="s">
        <v>127</v>
      </c>
      <c r="Q15" s="24">
        <f t="shared" ca="1" si="1"/>
        <v>44870</v>
      </c>
      <c r="R15" s="23" t="s">
        <v>128</v>
      </c>
      <c r="S15" s="23" t="s">
        <v>129</v>
      </c>
      <c r="T15" s="23" t="s">
        <v>116</v>
      </c>
      <c r="U15" s="29" t="s">
        <v>117</v>
      </c>
      <c r="V15" s="23" t="s">
        <v>118</v>
      </c>
    </row>
    <row r="16" spans="1:22">
      <c r="A16" s="23" t="s">
        <v>12</v>
      </c>
      <c r="B16" s="23"/>
      <c r="C16" s="23"/>
      <c r="D16" s="23"/>
      <c r="E16" s="23"/>
      <c r="F16" s="23"/>
      <c r="G16" s="23"/>
      <c r="H16" s="30"/>
      <c r="I16" s="25">
        <v>2</v>
      </c>
      <c r="J16" s="26">
        <f ca="1">DATE(YEAR(NOW()),MONTH(NOW())+1,DAY(NOW()))</f>
        <v>44900</v>
      </c>
      <c r="K16" s="27" t="s">
        <v>123</v>
      </c>
      <c r="L16" s="27" t="s">
        <v>124</v>
      </c>
      <c r="M16" s="23" t="s">
        <v>110</v>
      </c>
      <c r="N16" s="30"/>
      <c r="O16" s="30"/>
      <c r="P16" s="30"/>
      <c r="Q16" s="30"/>
      <c r="R16" s="30"/>
      <c r="S16" s="30"/>
      <c r="T16" s="30"/>
      <c r="U16" s="30"/>
      <c r="V16" s="30"/>
    </row>
    <row r="17" spans="1:22">
      <c r="A17" s="23" t="s">
        <v>12</v>
      </c>
      <c r="B17" s="23"/>
      <c r="C17" s="23"/>
      <c r="D17" s="23"/>
      <c r="E17" s="23"/>
      <c r="F17" s="23"/>
      <c r="G17" s="23"/>
      <c r="H17" s="30"/>
      <c r="I17" s="25">
        <v>3</v>
      </c>
      <c r="J17" s="26">
        <f ca="1">DATE(YEAR(NOW()),MONTH(NOW())+2,DAY(NOW()))</f>
        <v>44931</v>
      </c>
      <c r="K17" s="27" t="s">
        <v>123</v>
      </c>
      <c r="L17" s="27" t="s">
        <v>124</v>
      </c>
      <c r="M17" s="23" t="s">
        <v>110</v>
      </c>
      <c r="N17" s="30"/>
      <c r="O17" s="30"/>
      <c r="P17" s="30"/>
      <c r="Q17" s="30"/>
      <c r="R17" s="30"/>
      <c r="S17" s="30"/>
      <c r="T17" s="30"/>
      <c r="U17" s="30"/>
      <c r="V17" s="30"/>
    </row>
    <row r="18" spans="1:22">
      <c r="A18" s="23" t="s">
        <v>12</v>
      </c>
      <c r="B18" s="23"/>
      <c r="C18" s="23"/>
      <c r="D18" s="23"/>
      <c r="E18" s="23"/>
      <c r="F18" s="23"/>
      <c r="G18" s="23"/>
      <c r="H18" s="30"/>
      <c r="I18" s="25">
        <v>4</v>
      </c>
      <c r="J18" s="26">
        <f ca="1">DATE(YEAR(NOW()),MONTH(NOW())+3,DAY(NOW()))</f>
        <v>44962</v>
      </c>
      <c r="K18" s="27" t="s">
        <v>123</v>
      </c>
      <c r="L18" s="27" t="s">
        <v>124</v>
      </c>
      <c r="M18" s="23" t="s">
        <v>110</v>
      </c>
      <c r="N18" s="30"/>
      <c r="O18" s="30"/>
      <c r="P18" s="30"/>
      <c r="Q18" s="30"/>
      <c r="R18" s="30"/>
      <c r="S18" s="30"/>
      <c r="T18" s="30"/>
      <c r="U18" s="30"/>
      <c r="V18" s="30"/>
    </row>
    <row r="19" spans="1:22">
      <c r="A19" s="23" t="s">
        <v>12</v>
      </c>
      <c r="B19" s="23"/>
      <c r="C19" s="23"/>
      <c r="D19" s="23"/>
      <c r="E19" s="23"/>
      <c r="F19" s="23"/>
      <c r="G19" s="23"/>
      <c r="H19" s="30"/>
      <c r="I19" s="25">
        <v>5</v>
      </c>
      <c r="J19" s="26">
        <f ca="1">DATE(YEAR(NOW()),MONTH(NOW())+4,DAY(NOW()))</f>
        <v>44990</v>
      </c>
      <c r="K19" s="27" t="s">
        <v>123</v>
      </c>
      <c r="L19" s="27" t="s">
        <v>124</v>
      </c>
      <c r="M19" s="23" t="s">
        <v>110</v>
      </c>
      <c r="N19" s="30"/>
      <c r="O19" s="30"/>
      <c r="P19" s="30"/>
      <c r="Q19" s="30"/>
      <c r="R19" s="30"/>
      <c r="S19" s="30"/>
      <c r="T19" s="30"/>
      <c r="U19" s="30"/>
      <c r="V19" s="30"/>
    </row>
    <row r="20" spans="1:22">
      <c r="A20" s="23" t="s">
        <v>12</v>
      </c>
      <c r="B20" s="23"/>
      <c r="C20" s="23"/>
      <c r="D20" s="23"/>
      <c r="E20" s="23"/>
      <c r="F20" s="23"/>
      <c r="G20" s="23"/>
      <c r="H20" s="30"/>
      <c r="I20" s="25">
        <v>6</v>
      </c>
      <c r="J20" s="26">
        <f ca="1">DATE(YEAR(NOW()),MONTH(NOW())+5,DAY(NOW()))</f>
        <v>45021</v>
      </c>
      <c r="K20" s="27" t="s">
        <v>123</v>
      </c>
      <c r="L20" s="27" t="s">
        <v>124</v>
      </c>
      <c r="M20" s="23" t="s">
        <v>110</v>
      </c>
      <c r="N20" s="30"/>
      <c r="O20" s="30"/>
      <c r="P20" s="30"/>
      <c r="Q20" s="30"/>
      <c r="R20" s="30"/>
      <c r="S20" s="30"/>
      <c r="T20" s="30"/>
      <c r="U20" s="30"/>
      <c r="V20" s="30"/>
    </row>
    <row r="21" spans="1:22">
      <c r="A21" s="23" t="s">
        <v>12</v>
      </c>
      <c r="B21" s="23"/>
      <c r="C21" s="23"/>
      <c r="D21" s="23"/>
      <c r="E21" s="23"/>
      <c r="F21" s="23"/>
      <c r="G21" s="23"/>
      <c r="H21" s="30"/>
      <c r="I21" s="25">
        <v>7</v>
      </c>
      <c r="J21" s="26">
        <f ca="1">DATE(YEAR(NOW()),MONTH(NOW())+6,DAY(NOW()))</f>
        <v>45051</v>
      </c>
      <c r="K21" s="27" t="s">
        <v>123</v>
      </c>
      <c r="L21" s="27" t="s">
        <v>124</v>
      </c>
      <c r="M21" s="23" t="s">
        <v>110</v>
      </c>
      <c r="N21" s="30"/>
      <c r="O21" s="30"/>
      <c r="P21" s="30"/>
      <c r="Q21" s="30"/>
      <c r="R21" s="30"/>
      <c r="S21" s="30"/>
      <c r="T21" s="30"/>
      <c r="U21" s="30"/>
      <c r="V21" s="30"/>
    </row>
    <row r="22" spans="1:22">
      <c r="A22" s="23" t="s">
        <v>12</v>
      </c>
      <c r="B22" s="23"/>
      <c r="C22" s="23"/>
      <c r="D22" s="23"/>
      <c r="E22" s="23"/>
      <c r="F22" s="23"/>
      <c r="G22" s="23"/>
      <c r="H22" s="30"/>
      <c r="I22" s="25">
        <v>8</v>
      </c>
      <c r="J22" s="26">
        <f ca="1">DATE(YEAR(NOW()),MONTH(NOW())+7,DAY(NOW()))</f>
        <v>45082</v>
      </c>
      <c r="K22" s="27" t="s">
        <v>123</v>
      </c>
      <c r="L22" s="27" t="s">
        <v>124</v>
      </c>
      <c r="M22" s="23" t="s">
        <v>110</v>
      </c>
      <c r="N22" s="30"/>
      <c r="O22" s="30"/>
      <c r="P22" s="30"/>
      <c r="Q22" s="30"/>
      <c r="R22" s="30"/>
      <c r="S22" s="30"/>
      <c r="T22" s="30"/>
      <c r="U22" s="30"/>
      <c r="V22" s="30"/>
    </row>
    <row r="23" spans="1:22">
      <c r="A23" s="23" t="s">
        <v>12</v>
      </c>
      <c r="B23" s="23"/>
      <c r="C23" s="23"/>
      <c r="D23" s="23"/>
      <c r="E23" s="23"/>
      <c r="F23" s="23"/>
      <c r="G23" s="23"/>
      <c r="H23" s="30"/>
      <c r="I23" s="25">
        <v>9</v>
      </c>
      <c r="J23" s="26">
        <f ca="1">DATE(YEAR(NOW()),MONTH(NOW())+8,DAY(NOW()))</f>
        <v>45112</v>
      </c>
      <c r="K23" s="27" t="s">
        <v>123</v>
      </c>
      <c r="L23" s="27" t="s">
        <v>124</v>
      </c>
      <c r="M23" s="23" t="s">
        <v>110</v>
      </c>
      <c r="N23" s="30"/>
      <c r="O23" s="30"/>
      <c r="P23" s="30"/>
      <c r="Q23" s="30"/>
      <c r="R23" s="30"/>
      <c r="S23" s="30"/>
      <c r="T23" s="30"/>
      <c r="U23" s="30"/>
      <c r="V23" s="30"/>
    </row>
    <row r="24" spans="1:22">
      <c r="A24" s="23" t="s">
        <v>12</v>
      </c>
      <c r="B24" s="23"/>
      <c r="C24" s="23"/>
      <c r="D24" s="23"/>
      <c r="E24" s="23"/>
      <c r="F24" s="23"/>
      <c r="G24" s="23"/>
      <c r="H24" s="30"/>
      <c r="I24" s="25">
        <v>10</v>
      </c>
      <c r="J24" s="26">
        <f ca="1">DATE(YEAR(NOW()),MONTH(NOW())+9,DAY(NOW()))</f>
        <v>45143</v>
      </c>
      <c r="K24" s="27" t="s">
        <v>123</v>
      </c>
      <c r="L24" s="27" t="s">
        <v>124</v>
      </c>
      <c r="M24" s="23" t="s">
        <v>110</v>
      </c>
      <c r="N24" s="30"/>
      <c r="O24" s="30"/>
      <c r="P24" s="30"/>
      <c r="Q24" s="30"/>
      <c r="R24" s="30"/>
      <c r="S24" s="30"/>
      <c r="T24" s="30"/>
      <c r="U24" s="30"/>
      <c r="V24" s="30"/>
    </row>
    <row r="25" spans="1:22">
      <c r="A25" s="23" t="s">
        <v>12</v>
      </c>
      <c r="B25" s="23"/>
      <c r="C25" s="23"/>
      <c r="D25" s="23"/>
      <c r="E25" s="23"/>
      <c r="F25" s="23"/>
      <c r="G25" s="23"/>
      <c r="H25" s="30"/>
      <c r="I25" s="25">
        <v>11</v>
      </c>
      <c r="J25" s="26">
        <f ca="1">DATE(YEAR(NOW()),MONTH(NOW())+10,DAY(NOW()))</f>
        <v>45174</v>
      </c>
      <c r="K25" s="27" t="s">
        <v>123</v>
      </c>
      <c r="L25" s="27" t="s">
        <v>124</v>
      </c>
      <c r="M25" s="23" t="s">
        <v>110</v>
      </c>
      <c r="N25" s="30"/>
      <c r="O25" s="30"/>
      <c r="P25" s="30"/>
      <c r="Q25" s="30"/>
      <c r="R25" s="30"/>
      <c r="S25" s="30"/>
      <c r="T25" s="30"/>
      <c r="U25" s="30"/>
      <c r="V25" s="30"/>
    </row>
    <row r="26" spans="1:22">
      <c r="A26" s="23" t="s">
        <v>12</v>
      </c>
      <c r="B26" s="23"/>
      <c r="C26" s="23"/>
      <c r="D26" s="23"/>
      <c r="E26" s="23"/>
      <c r="F26" s="23"/>
      <c r="G26" s="23"/>
      <c r="H26" s="30"/>
      <c r="I26" s="25">
        <v>12</v>
      </c>
      <c r="J26" s="26">
        <f ca="1">DATE(YEAR(NOW()),MONTH(NOW())+11,DAY(NOW()))</f>
        <v>45204</v>
      </c>
      <c r="K26" s="27" t="s">
        <v>123</v>
      </c>
      <c r="L26" s="27" t="s">
        <v>124</v>
      </c>
      <c r="M26" s="23" t="s">
        <v>110</v>
      </c>
      <c r="N26" s="30"/>
      <c r="O26" s="30"/>
      <c r="P26" s="30"/>
      <c r="Q26" s="30"/>
      <c r="R26" s="30"/>
      <c r="S26" s="30"/>
      <c r="T26" s="30"/>
      <c r="U26" s="30"/>
      <c r="V26" s="30"/>
    </row>
    <row r="27" spans="1:22">
      <c r="A27" s="23" t="s">
        <v>13</v>
      </c>
      <c r="B27" s="23" t="s">
        <v>120</v>
      </c>
      <c r="C27" s="23" t="s">
        <v>121</v>
      </c>
      <c r="D27" s="24">
        <f t="shared" ref="D27:E27" ca="1" si="4">DATE(YEAR(NOW()),MONTH(NOW()),DAY(NOW()))</f>
        <v>44870</v>
      </c>
      <c r="E27" s="24">
        <f t="shared" ca="1" si="4"/>
        <v>44870</v>
      </c>
      <c r="F27" s="23" t="s">
        <v>105</v>
      </c>
      <c r="G27" s="23" t="s">
        <v>119</v>
      </c>
      <c r="H27" s="23">
        <v>1</v>
      </c>
      <c r="I27" s="25">
        <v>1</v>
      </c>
      <c r="J27" s="26">
        <f ca="1">DATE(YEAR(NOW()),MONTH(NOW()),DAY(NOW()))</f>
        <v>44870</v>
      </c>
      <c r="K27" s="28" t="s">
        <v>126</v>
      </c>
      <c r="L27" s="27" t="s">
        <v>127</v>
      </c>
      <c r="M27" s="23" t="s">
        <v>110</v>
      </c>
      <c r="N27" s="28" t="s">
        <v>125</v>
      </c>
      <c r="O27" s="27" t="s">
        <v>126</v>
      </c>
      <c r="P27" s="27" t="s">
        <v>127</v>
      </c>
      <c r="Q27" s="24">
        <f ca="1">DATE(YEAR(NOW()),MONTH(NOW()),DAY(NOW()))</f>
        <v>44870</v>
      </c>
      <c r="R27" s="23" t="s">
        <v>128</v>
      </c>
      <c r="S27" s="23" t="s">
        <v>129</v>
      </c>
      <c r="T27" s="23" t="s">
        <v>116</v>
      </c>
      <c r="U27" s="29" t="s">
        <v>117</v>
      </c>
      <c r="V27" s="23" t="s">
        <v>118</v>
      </c>
    </row>
    <row r="28" spans="1:22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</row>
    <row r="29" spans="1:22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</row>
    <row r="30" spans="1:22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</row>
    <row r="31" spans="1:22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</row>
    <row r="32" spans="1:2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</row>
    <row r="33" spans="1:22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1:22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</row>
    <row r="35" spans="1:22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</row>
    <row r="36" spans="1:22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</row>
    <row r="37" spans="1:22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</row>
    <row r="38" spans="1:22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</row>
    <row r="39" spans="1:2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2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2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spans="1:2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spans="1:2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spans="1:2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spans="1:2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spans="1:2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spans="1:2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spans="1:2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</row>
    <row r="77" spans="1:2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</row>
    <row r="78" spans="1:2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</row>
    <row r="79" spans="1:2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</row>
    <row r="80" spans="1:2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</row>
    <row r="81" spans="1:2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spans="1:2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spans="1:2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spans="1:2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spans="1:2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spans="1:2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</row>
    <row r="87" spans="1:2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</row>
    <row r="88" spans="1:2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</row>
    <row r="89" spans="1:2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</row>
    <row r="90" spans="1:2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</row>
    <row r="91" spans="1:2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</row>
    <row r="92" spans="1:2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</row>
    <row r="93" spans="1:2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</row>
    <row r="94" spans="1:2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</row>
    <row r="95" spans="1:2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</row>
    <row r="96" spans="1:2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</row>
    <row r="97" spans="1:2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</row>
    <row r="98" spans="1:2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</row>
    <row r="99" spans="1:2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spans="1:2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</row>
    <row r="101" spans="1:2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</row>
    <row r="102" spans="1:2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</row>
    <row r="103" spans="1:2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</row>
    <row r="104" spans="1:2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</row>
    <row r="105" spans="1:2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</row>
    <row r="106" spans="1:2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</row>
    <row r="107" spans="1:2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</row>
    <row r="108" spans="1:2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</row>
    <row r="109" spans="1:2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</row>
    <row r="110" spans="1:2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</row>
    <row r="111" spans="1:2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</row>
    <row r="112" spans="1:2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</row>
    <row r="113" spans="1:2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</row>
    <row r="114" spans="1:2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</row>
    <row r="115" spans="1:2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</row>
    <row r="116" spans="1:2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</row>
    <row r="117" spans="1:2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</row>
    <row r="118" spans="1:2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</row>
    <row r="119" spans="1:2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</row>
    <row r="120" spans="1:2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</row>
    <row r="121" spans="1:2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</row>
    <row r="122" spans="1: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</row>
    <row r="123" spans="1:2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</row>
    <row r="124" spans="1:2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</row>
    <row r="125" spans="1:2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</row>
    <row r="126" spans="1:2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</row>
    <row r="127" spans="1:2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</row>
    <row r="128" spans="1:2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</row>
    <row r="129" spans="1:2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</row>
    <row r="130" spans="1:2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</row>
    <row r="131" spans="1:2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</row>
    <row r="132" spans="1:2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</row>
    <row r="133" spans="1:2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</row>
    <row r="134" spans="1:2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</row>
    <row r="135" spans="1:2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</row>
    <row r="136" spans="1:2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</row>
    <row r="137" spans="1:2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</row>
    <row r="138" spans="1:2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</row>
    <row r="139" spans="1:2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</row>
    <row r="140" spans="1:2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</row>
    <row r="141" spans="1:2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</row>
    <row r="142" spans="1:2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</row>
    <row r="143" spans="1:2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</row>
    <row r="144" spans="1:2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</row>
    <row r="145" spans="1:2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</row>
    <row r="146" spans="1:2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</row>
    <row r="147" spans="1:2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</row>
    <row r="148" spans="1:2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</row>
    <row r="149" spans="1:2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</row>
    <row r="150" spans="1:2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</row>
    <row r="151" spans="1:2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</row>
    <row r="152" spans="1:2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</row>
    <row r="153" spans="1:2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</row>
    <row r="154" spans="1:2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</row>
    <row r="155" spans="1:2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</row>
    <row r="156" spans="1:2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</row>
    <row r="157" spans="1:2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</row>
    <row r="158" spans="1:2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</row>
    <row r="159" spans="1:2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</row>
    <row r="160" spans="1:2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</row>
    <row r="161" spans="1:2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</row>
    <row r="162" spans="1:2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</row>
    <row r="163" spans="1:2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</row>
    <row r="164" spans="1:2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</row>
    <row r="165" spans="1:2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</row>
    <row r="166" spans="1:2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</row>
    <row r="167" spans="1:2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</row>
    <row r="168" spans="1:2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</row>
    <row r="169" spans="1:2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</row>
    <row r="170" spans="1:2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</row>
    <row r="171" spans="1:2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</row>
    <row r="172" spans="1:2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</row>
    <row r="173" spans="1:2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</row>
    <row r="174" spans="1:2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</row>
    <row r="175" spans="1:2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</row>
    <row r="176" spans="1:2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</row>
    <row r="177" spans="1:2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</row>
    <row r="178" spans="1:2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</row>
    <row r="179" spans="1:2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</row>
    <row r="180" spans="1:2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</row>
    <row r="181" spans="1:2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</row>
    <row r="182" spans="1:2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</row>
    <row r="183" spans="1:2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</row>
    <row r="184" spans="1:2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</row>
    <row r="185" spans="1:2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</row>
    <row r="186" spans="1:2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</row>
    <row r="187" spans="1:2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</row>
    <row r="188" spans="1:2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</row>
    <row r="189" spans="1:2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</row>
    <row r="190" spans="1:2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</row>
    <row r="191" spans="1:2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</row>
    <row r="192" spans="1:2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</row>
    <row r="193" spans="1:2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</row>
    <row r="194" spans="1:2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</row>
    <row r="195" spans="1:2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</row>
    <row r="196" spans="1:2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</row>
    <row r="197" spans="1:2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</row>
    <row r="198" spans="1:2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</row>
    <row r="199" spans="1:2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</row>
    <row r="200" spans="1:2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</row>
    <row r="201" spans="1:2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</row>
    <row r="202" spans="1:2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</row>
    <row r="203" spans="1:2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</row>
    <row r="204" spans="1:2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</row>
    <row r="205" spans="1:2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</row>
    <row r="206" spans="1:2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</row>
    <row r="207" spans="1:2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</row>
    <row r="208" spans="1:2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</row>
    <row r="209" spans="1:2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</row>
    <row r="210" spans="1:2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</row>
    <row r="211" spans="1:2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</row>
    <row r="212" spans="1:2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</row>
    <row r="213" spans="1:2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</row>
    <row r="214" spans="1:2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</row>
    <row r="215" spans="1:2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</row>
    <row r="216" spans="1:2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</row>
    <row r="217" spans="1:2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</row>
    <row r="218" spans="1:2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</row>
    <row r="219" spans="1:2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</row>
    <row r="220" spans="1:2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</row>
    <row r="221" spans="1:2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</row>
    <row r="222" spans="1: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</row>
    <row r="223" spans="1:2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</row>
    <row r="224" spans="1:2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</row>
    <row r="225" spans="1:2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</row>
    <row r="226" spans="1:2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</row>
    <row r="227" spans="1:2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</row>
    <row r="228" spans="1:2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</row>
    <row r="229" spans="1:2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</row>
    <row r="230" spans="1:2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</row>
    <row r="231" spans="1:2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</row>
    <row r="232" spans="1:2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</row>
    <row r="233" spans="1:2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</row>
    <row r="234" spans="1:2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</row>
    <row r="235" spans="1:2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</row>
    <row r="236" spans="1:2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</row>
    <row r="237" spans="1:2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</row>
    <row r="238" spans="1:2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</row>
    <row r="239" spans="1:2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</row>
    <row r="240" spans="1:2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</row>
    <row r="241" spans="1:2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</row>
    <row r="242" spans="1:2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</row>
    <row r="243" spans="1:2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</row>
    <row r="244" spans="1:2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</row>
    <row r="245" spans="1:2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</row>
    <row r="246" spans="1:2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</row>
    <row r="247" spans="1:2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</row>
    <row r="248" spans="1:2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</row>
    <row r="249" spans="1:2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</row>
    <row r="250" spans="1:2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</row>
    <row r="251" spans="1:2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</row>
    <row r="252" spans="1:2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</row>
    <row r="253" spans="1:2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</row>
    <row r="254" spans="1:2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</row>
    <row r="255" spans="1:2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</row>
    <row r="256" spans="1:2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</row>
    <row r="257" spans="1:2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</row>
    <row r="258" spans="1:2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</row>
    <row r="259" spans="1:2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</row>
    <row r="260" spans="1:2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</row>
    <row r="261" spans="1:2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</row>
    <row r="262" spans="1:2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</row>
    <row r="263" spans="1:2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</row>
    <row r="264" spans="1:2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</row>
    <row r="265" spans="1:2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</row>
    <row r="266" spans="1:2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</row>
    <row r="267" spans="1:2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</row>
    <row r="268" spans="1:2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</row>
    <row r="269" spans="1:2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</row>
    <row r="270" spans="1:2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</row>
    <row r="271" spans="1:2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</row>
    <row r="272" spans="1:2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</row>
    <row r="273" spans="1:2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</row>
    <row r="274" spans="1:2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</row>
    <row r="275" spans="1:2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</row>
    <row r="276" spans="1:2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</row>
    <row r="277" spans="1:2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</row>
    <row r="278" spans="1:2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</row>
    <row r="279" spans="1:2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</row>
    <row r="280" spans="1:2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</row>
    <row r="281" spans="1:2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</row>
    <row r="282" spans="1:2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</row>
    <row r="283" spans="1:2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</row>
    <row r="284" spans="1:2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</row>
    <row r="285" spans="1:2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</row>
    <row r="286" spans="1:2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</row>
    <row r="287" spans="1:2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</row>
    <row r="288" spans="1:2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</row>
    <row r="289" spans="1:2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</row>
    <row r="290" spans="1:2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</row>
    <row r="291" spans="1:2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</row>
    <row r="292" spans="1:2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</row>
    <row r="293" spans="1:2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</row>
    <row r="294" spans="1:2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</row>
    <row r="295" spans="1:2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</row>
    <row r="296" spans="1:2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</row>
    <row r="297" spans="1:2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</row>
    <row r="298" spans="1:2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</row>
    <row r="299" spans="1:2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</row>
    <row r="300" spans="1:2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</row>
    <row r="301" spans="1:2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</row>
    <row r="302" spans="1:2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</row>
    <row r="303" spans="1:2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</row>
    <row r="304" spans="1:2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</row>
    <row r="305" spans="1:2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</row>
    <row r="306" spans="1:2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</row>
    <row r="307" spans="1:2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</row>
    <row r="308" spans="1:2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</row>
    <row r="309" spans="1:2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</row>
    <row r="310" spans="1:2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</row>
    <row r="311" spans="1:2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</row>
    <row r="312" spans="1:2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</row>
    <row r="313" spans="1:2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</row>
    <row r="314" spans="1:2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</row>
    <row r="315" spans="1:2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</row>
    <row r="316" spans="1:2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</row>
    <row r="317" spans="1:2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</row>
    <row r="318" spans="1:2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</row>
    <row r="319" spans="1:2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</row>
    <row r="320" spans="1:2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</row>
    <row r="321" spans="1:2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</row>
    <row r="322" spans="1: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</row>
    <row r="323" spans="1:2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</row>
    <row r="324" spans="1:2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</row>
    <row r="325" spans="1:2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</row>
    <row r="326" spans="1:2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</row>
    <row r="327" spans="1:2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</row>
    <row r="328" spans="1:2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</row>
    <row r="329" spans="1:2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</row>
    <row r="330" spans="1:2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</row>
    <row r="331" spans="1:2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</row>
    <row r="332" spans="1:2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</row>
    <row r="333" spans="1:2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</row>
    <row r="334" spans="1:2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</row>
    <row r="335" spans="1:2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</row>
    <row r="336" spans="1:2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</row>
    <row r="337" spans="1:2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</row>
    <row r="338" spans="1:2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</row>
    <row r="339" spans="1:2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</row>
    <row r="340" spans="1:2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</row>
    <row r="341" spans="1:2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</row>
    <row r="342" spans="1:2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</row>
    <row r="343" spans="1:2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</row>
    <row r="344" spans="1:2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</row>
    <row r="345" spans="1:2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</row>
    <row r="346" spans="1:2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</row>
    <row r="347" spans="1:2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</row>
    <row r="348" spans="1:2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</row>
    <row r="349" spans="1:2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</row>
    <row r="350" spans="1:2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</row>
    <row r="351" spans="1:2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</row>
    <row r="352" spans="1:2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</row>
    <row r="353" spans="1:2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</row>
    <row r="354" spans="1:2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</row>
    <row r="355" spans="1:2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</row>
    <row r="356" spans="1:2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</row>
    <row r="357" spans="1:2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</row>
    <row r="358" spans="1:2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</row>
    <row r="359" spans="1:2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</row>
    <row r="360" spans="1:2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</row>
    <row r="361" spans="1:2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</row>
    <row r="362" spans="1:2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</row>
    <row r="363" spans="1:2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</row>
    <row r="364" spans="1:2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</row>
    <row r="365" spans="1:2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</row>
    <row r="366" spans="1:2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</row>
    <row r="367" spans="1:2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</row>
    <row r="368" spans="1:2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</row>
    <row r="369" spans="1:2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</row>
    <row r="370" spans="1:2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</row>
    <row r="371" spans="1:2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</row>
    <row r="372" spans="1:2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</row>
    <row r="373" spans="1:2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</row>
    <row r="374" spans="1:2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</row>
    <row r="375" spans="1:2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</row>
    <row r="376" spans="1:2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</row>
    <row r="377" spans="1:2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</row>
    <row r="378" spans="1:2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</row>
    <row r="379" spans="1:2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</row>
    <row r="380" spans="1:2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</row>
    <row r="381" spans="1:2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</row>
    <row r="382" spans="1:2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</row>
    <row r="383" spans="1:2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</row>
    <row r="384" spans="1:2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</row>
    <row r="385" spans="1:2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</row>
    <row r="386" spans="1:2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</row>
    <row r="387" spans="1:2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</row>
    <row r="388" spans="1:2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</row>
    <row r="389" spans="1:2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</row>
    <row r="390" spans="1:2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</row>
    <row r="391" spans="1:2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</row>
    <row r="392" spans="1:2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</row>
    <row r="393" spans="1:2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</row>
    <row r="394" spans="1:2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</row>
    <row r="395" spans="1:2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</row>
    <row r="396" spans="1:2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</row>
    <row r="397" spans="1:2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</row>
    <row r="398" spans="1:2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</row>
    <row r="399" spans="1:2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</row>
    <row r="400" spans="1:2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</row>
    <row r="401" spans="1:2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</row>
    <row r="402" spans="1:2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</row>
    <row r="403" spans="1:2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</row>
    <row r="404" spans="1:2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</row>
    <row r="405" spans="1:2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</row>
    <row r="406" spans="1:2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</row>
    <row r="407" spans="1:2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</row>
    <row r="408" spans="1:2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</row>
    <row r="409" spans="1:2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</row>
    <row r="410" spans="1:2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</row>
    <row r="411" spans="1:2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</row>
    <row r="412" spans="1:2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</row>
    <row r="413" spans="1:2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</row>
    <row r="414" spans="1:2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</row>
    <row r="415" spans="1:2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</row>
    <row r="416" spans="1:2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</row>
    <row r="417" spans="1:2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</row>
    <row r="418" spans="1:2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</row>
    <row r="419" spans="1:2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</row>
    <row r="420" spans="1:2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</row>
    <row r="421" spans="1:2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</row>
    <row r="422" spans="1: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</row>
    <row r="423" spans="1:2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</row>
    <row r="424" spans="1:2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</row>
    <row r="425" spans="1:2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</row>
    <row r="426" spans="1:2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</row>
    <row r="427" spans="1:2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</row>
    <row r="428" spans="1:2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</row>
    <row r="429" spans="1:2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</row>
    <row r="430" spans="1:2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</row>
    <row r="431" spans="1:2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</row>
    <row r="432" spans="1:2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</row>
    <row r="433" spans="1:2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</row>
    <row r="434" spans="1:2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</row>
    <row r="435" spans="1:2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</row>
    <row r="436" spans="1:2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</row>
    <row r="437" spans="1:2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</row>
    <row r="438" spans="1:2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</row>
    <row r="439" spans="1:2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</row>
    <row r="440" spans="1:2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</row>
    <row r="441" spans="1:2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</row>
    <row r="442" spans="1:2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</row>
    <row r="443" spans="1:2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</row>
    <row r="444" spans="1:2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</row>
    <row r="445" spans="1:2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</row>
    <row r="446" spans="1:2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</row>
    <row r="447" spans="1:2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</row>
    <row r="448" spans="1:2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</row>
    <row r="449" spans="1:2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</row>
    <row r="450" spans="1:2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</row>
    <row r="451" spans="1:2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</row>
    <row r="452" spans="1:2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</row>
    <row r="453" spans="1:2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</row>
    <row r="454" spans="1:2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</row>
    <row r="455" spans="1:2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</row>
    <row r="456" spans="1:2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</row>
    <row r="457" spans="1:2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</row>
    <row r="458" spans="1:2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</row>
    <row r="459" spans="1:2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</row>
    <row r="460" spans="1:2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</row>
    <row r="461" spans="1:2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</row>
    <row r="462" spans="1:2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</row>
    <row r="463" spans="1:2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</row>
    <row r="464" spans="1:2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</row>
    <row r="465" spans="1:2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</row>
    <row r="466" spans="1:2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</row>
    <row r="467" spans="1:2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</row>
    <row r="468" spans="1:2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</row>
    <row r="469" spans="1:2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</row>
    <row r="470" spans="1:2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</row>
    <row r="471" spans="1:2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</row>
    <row r="472" spans="1:2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</row>
    <row r="473" spans="1:2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</row>
    <row r="474" spans="1:2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</row>
    <row r="475" spans="1:2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</row>
    <row r="476" spans="1:2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</row>
    <row r="477" spans="1:2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</row>
    <row r="478" spans="1:2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</row>
    <row r="479" spans="1:2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</row>
    <row r="480" spans="1:2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</row>
    <row r="481" spans="1:2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</row>
    <row r="482" spans="1:2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</row>
    <row r="483" spans="1:2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</row>
    <row r="484" spans="1:2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</row>
    <row r="485" spans="1:2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</row>
    <row r="486" spans="1:2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</row>
    <row r="487" spans="1:2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</row>
    <row r="488" spans="1:2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</row>
    <row r="489" spans="1:2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</row>
    <row r="490" spans="1:2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</row>
    <row r="491" spans="1:2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</row>
    <row r="492" spans="1:2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</row>
    <row r="493" spans="1:2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</row>
    <row r="494" spans="1:2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</row>
    <row r="495" spans="1:2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</row>
    <row r="496" spans="1:2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</row>
    <row r="497" spans="1:2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</row>
    <row r="498" spans="1:2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</row>
    <row r="499" spans="1:2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</row>
    <row r="500" spans="1:2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</row>
    <row r="501" spans="1:2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</row>
    <row r="502" spans="1:2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</row>
    <row r="503" spans="1:2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</row>
    <row r="504" spans="1:2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</row>
    <row r="505" spans="1:2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</row>
    <row r="506" spans="1:2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</row>
    <row r="507" spans="1:2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</row>
    <row r="508" spans="1:2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</row>
    <row r="509" spans="1:2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</row>
    <row r="510" spans="1:2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</row>
    <row r="511" spans="1:2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</row>
    <row r="512" spans="1:2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</row>
    <row r="513" spans="1:2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</row>
    <row r="514" spans="1:2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</row>
    <row r="515" spans="1:2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</row>
    <row r="516" spans="1:2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</row>
    <row r="517" spans="1:2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</row>
    <row r="518" spans="1:2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</row>
    <row r="519" spans="1:2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</row>
    <row r="520" spans="1:2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</row>
    <row r="521" spans="1:2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</row>
    <row r="522" spans="1: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</row>
    <row r="523" spans="1:2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</row>
    <row r="524" spans="1:2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</row>
    <row r="525" spans="1:2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</row>
    <row r="526" spans="1:2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</row>
    <row r="527" spans="1:2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</row>
    <row r="528" spans="1:2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</row>
    <row r="529" spans="1:2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</row>
    <row r="530" spans="1:2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</row>
    <row r="531" spans="1:2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</row>
    <row r="532" spans="1:2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</row>
    <row r="533" spans="1:2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</row>
    <row r="534" spans="1:2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</row>
    <row r="535" spans="1:2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</row>
    <row r="536" spans="1:2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</row>
    <row r="537" spans="1:2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</row>
    <row r="538" spans="1:2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</row>
    <row r="539" spans="1:2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</row>
    <row r="540" spans="1:2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</row>
    <row r="541" spans="1:2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</row>
    <row r="542" spans="1:2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</row>
    <row r="543" spans="1:2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</row>
    <row r="544" spans="1:2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</row>
    <row r="545" spans="1:2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</row>
    <row r="546" spans="1:2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</row>
    <row r="547" spans="1:2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</row>
    <row r="548" spans="1:2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</row>
    <row r="549" spans="1:2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</row>
    <row r="550" spans="1:2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</row>
    <row r="551" spans="1:2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</row>
    <row r="552" spans="1:2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</row>
    <row r="553" spans="1:2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</row>
    <row r="554" spans="1:2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</row>
    <row r="555" spans="1:2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</row>
    <row r="556" spans="1:2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</row>
    <row r="557" spans="1:2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</row>
    <row r="558" spans="1:2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</row>
    <row r="559" spans="1:2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</row>
    <row r="560" spans="1:2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</row>
    <row r="561" spans="1:2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</row>
    <row r="562" spans="1:2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</row>
    <row r="563" spans="1:2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</row>
    <row r="564" spans="1:2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</row>
    <row r="565" spans="1:2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</row>
    <row r="566" spans="1:2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</row>
    <row r="567" spans="1:2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</row>
    <row r="568" spans="1:2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</row>
    <row r="569" spans="1:2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</row>
    <row r="570" spans="1:2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</row>
    <row r="571" spans="1:2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</row>
    <row r="572" spans="1:2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</row>
    <row r="573" spans="1:2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</row>
    <row r="574" spans="1:2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</row>
    <row r="575" spans="1:2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</row>
    <row r="576" spans="1:2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</row>
    <row r="577" spans="1:2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</row>
    <row r="578" spans="1:2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</row>
    <row r="579" spans="1:2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</row>
    <row r="580" spans="1:2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</row>
    <row r="581" spans="1:2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</row>
    <row r="582" spans="1:2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</row>
    <row r="583" spans="1:2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</row>
    <row r="584" spans="1:2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</row>
    <row r="585" spans="1:2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</row>
    <row r="586" spans="1:2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</row>
    <row r="587" spans="1:2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</row>
    <row r="588" spans="1:2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</row>
    <row r="589" spans="1:2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</row>
    <row r="590" spans="1:2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</row>
    <row r="591" spans="1:2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</row>
    <row r="592" spans="1:2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</row>
    <row r="593" spans="1:2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</row>
    <row r="594" spans="1:2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</row>
    <row r="595" spans="1:2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</row>
    <row r="596" spans="1:2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</row>
    <row r="597" spans="1:2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</row>
    <row r="598" spans="1:2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</row>
    <row r="599" spans="1:2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</row>
    <row r="600" spans="1:2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</row>
    <row r="601" spans="1:2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</row>
    <row r="602" spans="1:2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</row>
    <row r="603" spans="1:2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</row>
    <row r="604" spans="1:2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</row>
    <row r="605" spans="1:2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</row>
    <row r="606" spans="1:2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</row>
    <row r="607" spans="1:2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</row>
    <row r="608" spans="1:2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</row>
    <row r="609" spans="1:2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</row>
    <row r="610" spans="1:2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</row>
    <row r="611" spans="1:2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</row>
    <row r="612" spans="1:2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</row>
    <row r="613" spans="1:2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</row>
    <row r="614" spans="1:2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</row>
    <row r="615" spans="1:2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</row>
    <row r="616" spans="1:2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</row>
    <row r="617" spans="1:2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</row>
    <row r="618" spans="1:2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</row>
    <row r="619" spans="1:2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</row>
    <row r="620" spans="1:2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</row>
    <row r="621" spans="1:2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</row>
    <row r="622" spans="1: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</row>
    <row r="623" spans="1:2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</row>
    <row r="624" spans="1:2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</row>
    <row r="625" spans="1:2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</row>
    <row r="626" spans="1:2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</row>
    <row r="627" spans="1:2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</row>
    <row r="628" spans="1:2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</row>
    <row r="629" spans="1:2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</row>
    <row r="630" spans="1:2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</row>
    <row r="631" spans="1:2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</row>
    <row r="632" spans="1:2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</row>
    <row r="633" spans="1:2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</row>
    <row r="634" spans="1:2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</row>
    <row r="635" spans="1:2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</row>
    <row r="636" spans="1:2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</row>
    <row r="637" spans="1:2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</row>
    <row r="638" spans="1:2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</row>
    <row r="639" spans="1:2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</row>
    <row r="640" spans="1:2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</row>
    <row r="641" spans="1:2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</row>
    <row r="642" spans="1:2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</row>
    <row r="643" spans="1:2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</row>
    <row r="644" spans="1:2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</row>
    <row r="645" spans="1:2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</row>
    <row r="646" spans="1:2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</row>
    <row r="647" spans="1:2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</row>
    <row r="648" spans="1:2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</row>
    <row r="649" spans="1:2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</row>
    <row r="650" spans="1:2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</row>
    <row r="651" spans="1:2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</row>
    <row r="652" spans="1:2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</row>
    <row r="653" spans="1:2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</row>
    <row r="654" spans="1:2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</row>
    <row r="655" spans="1:2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</row>
    <row r="656" spans="1:2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</row>
    <row r="657" spans="1:2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</row>
    <row r="658" spans="1:2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</row>
    <row r="659" spans="1:2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</row>
    <row r="660" spans="1:2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</row>
    <row r="661" spans="1:2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</row>
    <row r="662" spans="1:2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</row>
    <row r="663" spans="1:2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</row>
    <row r="664" spans="1:2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</row>
    <row r="665" spans="1:2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</row>
    <row r="666" spans="1:2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</row>
    <row r="667" spans="1:2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</row>
    <row r="668" spans="1:2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</row>
    <row r="669" spans="1:2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</row>
    <row r="670" spans="1:2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</row>
    <row r="671" spans="1:2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</row>
    <row r="672" spans="1:2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</row>
    <row r="673" spans="1:2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</row>
    <row r="674" spans="1:2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</row>
    <row r="675" spans="1:2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</row>
    <row r="676" spans="1:2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</row>
    <row r="677" spans="1:2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</row>
    <row r="678" spans="1:2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</row>
    <row r="679" spans="1:2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</row>
    <row r="680" spans="1:2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</row>
    <row r="681" spans="1:2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</row>
    <row r="682" spans="1:2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</row>
    <row r="683" spans="1:2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</row>
    <row r="684" spans="1:2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</row>
    <row r="685" spans="1:2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</row>
    <row r="686" spans="1:2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</row>
    <row r="687" spans="1:2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</row>
    <row r="688" spans="1:2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</row>
    <row r="689" spans="1:2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</row>
    <row r="690" spans="1:2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</row>
    <row r="691" spans="1:2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</row>
    <row r="692" spans="1:2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</row>
    <row r="693" spans="1:2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</row>
    <row r="694" spans="1:2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</row>
    <row r="695" spans="1:2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</row>
    <row r="696" spans="1:2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</row>
    <row r="697" spans="1:2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</row>
    <row r="698" spans="1:2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</row>
    <row r="699" spans="1:2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</row>
    <row r="700" spans="1:2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</row>
    <row r="701" spans="1:2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</row>
    <row r="702" spans="1:2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</row>
    <row r="703" spans="1:2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</row>
    <row r="704" spans="1:2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</row>
    <row r="705" spans="1:2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</row>
    <row r="706" spans="1:2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</row>
    <row r="707" spans="1:2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</row>
    <row r="708" spans="1:2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</row>
    <row r="709" spans="1:2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</row>
    <row r="710" spans="1:2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</row>
    <row r="711" spans="1:2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</row>
    <row r="712" spans="1:2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</row>
    <row r="713" spans="1:2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</row>
    <row r="714" spans="1:2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</row>
    <row r="715" spans="1:2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</row>
    <row r="716" spans="1:2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</row>
    <row r="717" spans="1:2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</row>
    <row r="718" spans="1:2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</row>
    <row r="719" spans="1:2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</row>
    <row r="720" spans="1:2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</row>
    <row r="721" spans="1:2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</row>
    <row r="722" spans="1: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</row>
    <row r="723" spans="1:2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</row>
    <row r="724" spans="1:2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</row>
    <row r="725" spans="1:2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</row>
    <row r="726" spans="1:2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</row>
    <row r="727" spans="1:2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</row>
    <row r="728" spans="1:2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</row>
    <row r="729" spans="1:2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</row>
    <row r="730" spans="1:2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</row>
    <row r="731" spans="1:2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</row>
    <row r="732" spans="1:2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</row>
    <row r="733" spans="1:2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</row>
    <row r="734" spans="1:2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</row>
    <row r="735" spans="1:2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</row>
    <row r="736" spans="1:2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</row>
    <row r="737" spans="1:2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</row>
    <row r="738" spans="1:2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</row>
    <row r="739" spans="1:2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</row>
    <row r="740" spans="1:2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</row>
    <row r="741" spans="1:2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</row>
    <row r="742" spans="1:2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</row>
    <row r="743" spans="1:2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</row>
    <row r="744" spans="1:2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</row>
    <row r="745" spans="1:2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</row>
    <row r="746" spans="1:2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</row>
    <row r="747" spans="1:2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</row>
    <row r="748" spans="1:2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</row>
    <row r="749" spans="1:2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</row>
    <row r="750" spans="1:2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</row>
    <row r="751" spans="1:2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</row>
    <row r="752" spans="1:2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</row>
    <row r="753" spans="1:2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</row>
    <row r="754" spans="1:2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</row>
    <row r="755" spans="1:2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</row>
    <row r="756" spans="1:2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</row>
    <row r="757" spans="1:2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</row>
    <row r="758" spans="1:2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</row>
    <row r="759" spans="1:2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</row>
    <row r="760" spans="1:2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</row>
    <row r="761" spans="1:2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</row>
    <row r="762" spans="1:2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</row>
    <row r="763" spans="1:2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</row>
    <row r="764" spans="1:2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</row>
    <row r="765" spans="1:2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</row>
    <row r="766" spans="1:2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</row>
    <row r="767" spans="1:2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</row>
    <row r="768" spans="1:2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</row>
    <row r="769" spans="1:2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</row>
    <row r="770" spans="1:2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</row>
    <row r="771" spans="1:2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</row>
    <row r="772" spans="1:2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</row>
    <row r="773" spans="1:2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</row>
    <row r="774" spans="1:2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</row>
    <row r="775" spans="1:2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</row>
    <row r="776" spans="1:2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</row>
    <row r="777" spans="1:2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</row>
    <row r="778" spans="1:2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</row>
    <row r="779" spans="1:2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</row>
    <row r="780" spans="1:2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</row>
    <row r="781" spans="1:2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</row>
    <row r="782" spans="1:2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</row>
    <row r="783" spans="1:2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</row>
    <row r="784" spans="1:2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</row>
    <row r="785" spans="1:2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</row>
    <row r="786" spans="1:2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</row>
    <row r="787" spans="1:2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</row>
    <row r="788" spans="1:2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</row>
    <row r="789" spans="1:2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</row>
    <row r="790" spans="1:2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</row>
    <row r="791" spans="1:2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</row>
    <row r="792" spans="1:2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</row>
    <row r="793" spans="1:2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</row>
    <row r="794" spans="1:2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</row>
    <row r="795" spans="1:2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</row>
    <row r="796" spans="1:2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</row>
    <row r="797" spans="1:2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</row>
    <row r="798" spans="1:2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</row>
    <row r="799" spans="1:2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</row>
    <row r="800" spans="1:2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</row>
    <row r="801" spans="1:2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</row>
    <row r="802" spans="1:2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</row>
    <row r="803" spans="1:2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</row>
    <row r="804" spans="1:2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</row>
    <row r="805" spans="1:2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</row>
    <row r="806" spans="1:2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</row>
    <row r="807" spans="1:2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</row>
    <row r="808" spans="1:2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</row>
    <row r="809" spans="1:2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</row>
    <row r="810" spans="1:2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</row>
    <row r="811" spans="1:2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</row>
    <row r="812" spans="1:2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</row>
    <row r="813" spans="1:2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</row>
    <row r="814" spans="1:2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</row>
    <row r="815" spans="1:2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</row>
    <row r="816" spans="1:2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</row>
    <row r="817" spans="1:2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</row>
    <row r="818" spans="1:2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</row>
    <row r="819" spans="1:2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</row>
    <row r="820" spans="1:2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</row>
    <row r="821" spans="1:2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</row>
    <row r="822" spans="1: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</row>
    <row r="823" spans="1:2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</row>
    <row r="824" spans="1:2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</row>
    <row r="825" spans="1:2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</row>
    <row r="826" spans="1:2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</row>
    <row r="827" spans="1:2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</row>
    <row r="828" spans="1:2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</row>
    <row r="829" spans="1:2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</row>
    <row r="830" spans="1:2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</row>
    <row r="831" spans="1:2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</row>
    <row r="832" spans="1:2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</row>
    <row r="833" spans="1:2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</row>
    <row r="834" spans="1:2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</row>
    <row r="835" spans="1:2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</row>
    <row r="836" spans="1:2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</row>
    <row r="837" spans="1:2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</row>
    <row r="838" spans="1:2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</row>
    <row r="839" spans="1:2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</row>
    <row r="840" spans="1:2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</row>
    <row r="841" spans="1:2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</row>
    <row r="842" spans="1:2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</row>
    <row r="843" spans="1:2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</row>
    <row r="844" spans="1:2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</row>
    <row r="845" spans="1:2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</row>
    <row r="846" spans="1:2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</row>
    <row r="847" spans="1:2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</row>
    <row r="848" spans="1:2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</row>
    <row r="849" spans="1:2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</row>
    <row r="850" spans="1:2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</row>
    <row r="851" spans="1:2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</row>
    <row r="852" spans="1:2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</row>
    <row r="853" spans="1:2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</row>
    <row r="854" spans="1:2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</row>
    <row r="855" spans="1:2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</row>
    <row r="856" spans="1:2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</row>
    <row r="857" spans="1:2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</row>
    <row r="858" spans="1:2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</row>
    <row r="859" spans="1:2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</row>
    <row r="860" spans="1:2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</row>
    <row r="861" spans="1:2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</row>
    <row r="862" spans="1:2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</row>
    <row r="863" spans="1:2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</row>
    <row r="864" spans="1:2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</row>
    <row r="865" spans="1:2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</row>
    <row r="866" spans="1:2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</row>
    <row r="867" spans="1:2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</row>
    <row r="868" spans="1:2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</row>
    <row r="869" spans="1:2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</row>
    <row r="870" spans="1:2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</row>
    <row r="871" spans="1:2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</row>
    <row r="872" spans="1:2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</row>
    <row r="873" spans="1:2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</row>
    <row r="874" spans="1:2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</row>
    <row r="875" spans="1:2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</row>
    <row r="876" spans="1:2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</row>
    <row r="877" spans="1:2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</row>
    <row r="878" spans="1:2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</row>
    <row r="879" spans="1:2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</row>
    <row r="880" spans="1:2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</row>
    <row r="881" spans="1:2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</row>
    <row r="882" spans="1:2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</row>
    <row r="883" spans="1:2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</row>
    <row r="884" spans="1:2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</row>
    <row r="885" spans="1:2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</row>
    <row r="886" spans="1:2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</row>
    <row r="887" spans="1:2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</row>
    <row r="888" spans="1:2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</row>
    <row r="889" spans="1:2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</row>
    <row r="890" spans="1:2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</row>
    <row r="891" spans="1:2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</row>
    <row r="892" spans="1:2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</row>
    <row r="893" spans="1:2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</row>
    <row r="894" spans="1:2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</row>
    <row r="895" spans="1:2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</row>
    <row r="896" spans="1:2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</row>
    <row r="897" spans="1:2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</row>
    <row r="898" spans="1:2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</row>
    <row r="899" spans="1:2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</row>
    <row r="900" spans="1:2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</row>
    <row r="901" spans="1:2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</row>
    <row r="902" spans="1:2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</row>
    <row r="903" spans="1:2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</row>
    <row r="904" spans="1:2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</row>
    <row r="905" spans="1:2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</row>
    <row r="906" spans="1:2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</row>
    <row r="907" spans="1:2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</row>
    <row r="908" spans="1:2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</row>
    <row r="909" spans="1:2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</row>
    <row r="910" spans="1:2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</row>
    <row r="911" spans="1:2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</row>
    <row r="912" spans="1:2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</row>
    <row r="913" spans="1:2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</row>
    <row r="914" spans="1:2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</row>
    <row r="915" spans="1:2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</row>
    <row r="916" spans="1:2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</row>
    <row r="917" spans="1:2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</row>
    <row r="918" spans="1:2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</row>
    <row r="919" spans="1:2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</row>
    <row r="920" spans="1:2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</row>
    <row r="921" spans="1:2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</row>
    <row r="922" spans="1: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</row>
    <row r="923" spans="1:2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</row>
    <row r="924" spans="1:2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</row>
    <row r="925" spans="1:2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</row>
    <row r="926" spans="1:2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</row>
    <row r="927" spans="1:2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</row>
    <row r="928" spans="1:2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</row>
    <row r="929" spans="1:2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</row>
    <row r="930" spans="1:2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</row>
    <row r="931" spans="1:2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</row>
    <row r="932" spans="1:2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</row>
    <row r="933" spans="1:2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</row>
    <row r="934" spans="1:2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</row>
    <row r="935" spans="1:2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</row>
    <row r="936" spans="1:2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</row>
    <row r="937" spans="1:2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</row>
    <row r="938" spans="1:2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</row>
    <row r="939" spans="1:2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</row>
    <row r="940" spans="1:2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</row>
    <row r="941" spans="1:2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</row>
    <row r="942" spans="1:2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</row>
    <row r="943" spans="1:2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</row>
    <row r="944" spans="1:2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</row>
    <row r="945" spans="1:2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</row>
    <row r="946" spans="1:2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</row>
    <row r="947" spans="1:2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</row>
    <row r="948" spans="1:2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</row>
    <row r="949" spans="1:2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</row>
    <row r="950" spans="1:2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</row>
    <row r="951" spans="1:2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</row>
    <row r="952" spans="1:2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</row>
    <row r="953" spans="1:2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</row>
    <row r="954" spans="1:2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</row>
    <row r="955" spans="1:2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</row>
    <row r="956" spans="1:2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</row>
    <row r="957" spans="1:2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</row>
    <row r="958" spans="1:2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</row>
    <row r="959" spans="1:2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</row>
    <row r="960" spans="1:2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</row>
    <row r="961" spans="1:2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</row>
    <row r="962" spans="1:2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</row>
    <row r="963" spans="1:2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</row>
    <row r="964" spans="1:2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</row>
    <row r="965" spans="1:2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</row>
    <row r="966" spans="1:2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</row>
    <row r="967" spans="1:2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</row>
    <row r="968" spans="1:2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</row>
    <row r="969" spans="1:2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</row>
    <row r="970" spans="1:2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</row>
    <row r="971" spans="1:2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</row>
    <row r="972" spans="1:2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</row>
    <row r="973" spans="1:2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</row>
    <row r="974" spans="1:2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</row>
    <row r="975" spans="1:2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</row>
    <row r="976" spans="1:2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</row>
    <row r="977" spans="1:2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</row>
    <row r="978" spans="1:2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</row>
    <row r="979" spans="1:2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</row>
    <row r="980" spans="1:2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</row>
    <row r="981" spans="1:2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</row>
    <row r="982" spans="1:2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</row>
    <row r="983" spans="1:2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</row>
    <row r="984" spans="1:2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</row>
    <row r="985" spans="1:2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</row>
    <row r="986" spans="1:2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</row>
    <row r="987" spans="1:22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</row>
    <row r="988" spans="1:22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</row>
    <row r="989" spans="1:22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</row>
    <row r="990" spans="1:22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</row>
    <row r="991" spans="1:22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</row>
    <row r="992" spans="1:2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</row>
    <row r="993" spans="1:22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</row>
    <row r="994" spans="1:22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</row>
    <row r="995" spans="1:22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</row>
    <row r="996" spans="1:22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</row>
    <row r="997" spans="1:22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</row>
    <row r="998" spans="1:22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</row>
    <row r="999" spans="1:22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</row>
    <row r="1000" spans="1:22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</row>
    <row r="1001" spans="1:22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</row>
    <row r="1002" spans="1:22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</row>
    <row r="1003" spans="1:22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</row>
    <row r="1004" spans="1:22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</row>
    <row r="1005" spans="1:22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</row>
    <row r="1006" spans="1:22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</row>
    <row r="1007" spans="1:22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</row>
    <row r="1008" spans="1:22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</row>
    <row r="1009" spans="1:22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</row>
    <row r="1010" spans="1:22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</row>
    <row r="1011" spans="1:22">
      <c r="A1011" s="32"/>
      <c r="B1011" s="32"/>
      <c r="C1011" s="32"/>
      <c r="D1011" s="32"/>
      <c r="E1011" s="32"/>
      <c r="F1011" s="32"/>
      <c r="G1011" s="32"/>
      <c r="H1011" s="3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</row>
    <row r="1012" spans="1:22">
      <c r="A1012" s="32"/>
      <c r="B1012" s="32"/>
      <c r="C1012" s="32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</row>
    <row r="1013" spans="1:22">
      <c r="A1013" s="32"/>
      <c r="B1013" s="32"/>
      <c r="C1013" s="32"/>
      <c r="D1013" s="32"/>
      <c r="E1013" s="32"/>
      <c r="F1013" s="32"/>
      <c r="G1013" s="32"/>
      <c r="H1013" s="3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</row>
    <row r="1014" spans="1:22">
      <c r="A1014" s="32"/>
      <c r="B1014" s="32"/>
      <c r="C1014" s="32"/>
      <c r="D1014" s="32"/>
      <c r="E1014" s="32"/>
      <c r="F1014" s="32"/>
      <c r="G1014" s="32"/>
      <c r="H1014" s="3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</row>
    <row r="1015" spans="1:22">
      <c r="A1015" s="32"/>
      <c r="B1015" s="32"/>
      <c r="C1015" s="32"/>
      <c r="D1015" s="32"/>
      <c r="E1015" s="32"/>
      <c r="F1015" s="32"/>
      <c r="G1015" s="32"/>
      <c r="H1015" s="3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</row>
    <row r="1016" spans="1:22">
      <c r="A1016" s="32"/>
      <c r="B1016" s="32"/>
      <c r="C1016" s="32"/>
      <c r="D1016" s="32"/>
      <c r="E1016" s="32"/>
      <c r="F1016" s="32"/>
      <c r="G1016" s="32"/>
      <c r="H1016" s="3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10"/>
  <sheetViews>
    <sheetView workbookViewId="0">
      <selection activeCell="J5" sqref="J5"/>
    </sheetView>
  </sheetViews>
  <sheetFormatPr defaultColWidth="12.6640625" defaultRowHeight="15.75" customHeight="1"/>
  <cols>
    <col min="1" max="1" width="10.109375" customWidth="1"/>
    <col min="2" max="3" width="16.88671875" customWidth="1"/>
    <col min="4" max="4" width="11.33203125" customWidth="1"/>
    <col min="5" max="5" width="11.44140625" customWidth="1"/>
    <col min="6" max="6" width="23.6640625" customWidth="1"/>
    <col min="7" max="7" width="15.88671875" customWidth="1"/>
    <col min="8" max="8" width="11.77734375" customWidth="1"/>
    <col min="9" max="9" width="23.6640625" customWidth="1"/>
    <col min="10" max="10" width="40.109375" customWidth="1"/>
    <col min="11" max="11" width="17.6640625" customWidth="1"/>
    <col min="12" max="12" width="10.109375" customWidth="1"/>
    <col min="13" max="13" width="11.33203125" customWidth="1"/>
    <col min="14" max="14" width="16.109375" customWidth="1"/>
    <col min="15" max="15" width="13.6640625" customWidth="1"/>
    <col min="16" max="16" width="19.33203125" customWidth="1"/>
    <col min="17" max="17" width="10.44140625" customWidth="1"/>
    <col min="18" max="18" width="11.33203125" customWidth="1"/>
    <col min="19" max="19" width="22.88671875" customWidth="1"/>
    <col min="20" max="20" width="11.33203125" customWidth="1"/>
    <col min="21" max="21" width="12.21875" customWidth="1"/>
    <col min="22" max="22" width="23.6640625" customWidth="1"/>
    <col min="23" max="23" width="9.88671875" customWidth="1"/>
    <col min="24" max="24" width="22.88671875" customWidth="1"/>
    <col min="25" max="25" width="10.88671875" customWidth="1"/>
  </cols>
  <sheetData>
    <row r="1" spans="1:27">
      <c r="A1" s="33" t="s">
        <v>0</v>
      </c>
      <c r="B1" s="33" t="s">
        <v>130</v>
      </c>
      <c r="C1" s="21" t="s">
        <v>88</v>
      </c>
      <c r="D1" s="33" t="s">
        <v>131</v>
      </c>
      <c r="E1" s="33" t="s">
        <v>132</v>
      </c>
      <c r="F1" s="33" t="s">
        <v>133</v>
      </c>
      <c r="G1" s="33" t="s">
        <v>102</v>
      </c>
      <c r="H1" s="34" t="s">
        <v>134</v>
      </c>
      <c r="I1" s="34" t="s">
        <v>135</v>
      </c>
      <c r="J1" s="34" t="s">
        <v>136</v>
      </c>
      <c r="K1" s="34" t="s">
        <v>137</v>
      </c>
      <c r="L1" s="35" t="s">
        <v>138</v>
      </c>
      <c r="M1" s="35" t="s">
        <v>139</v>
      </c>
      <c r="N1" s="35" t="s">
        <v>140</v>
      </c>
      <c r="O1" s="35" t="s">
        <v>141</v>
      </c>
      <c r="P1" s="36" t="s">
        <v>142</v>
      </c>
      <c r="Q1" s="35" t="s">
        <v>143</v>
      </c>
      <c r="R1" s="35" t="s">
        <v>144</v>
      </c>
      <c r="S1" s="33" t="s">
        <v>145</v>
      </c>
      <c r="T1" s="33" t="s">
        <v>131</v>
      </c>
      <c r="U1" s="33" t="s">
        <v>146</v>
      </c>
      <c r="V1" s="33" t="s">
        <v>147</v>
      </c>
      <c r="W1" s="33" t="s">
        <v>148</v>
      </c>
      <c r="X1" s="33" t="s">
        <v>149</v>
      </c>
      <c r="Y1" s="33" t="s">
        <v>93</v>
      </c>
      <c r="Z1" s="32"/>
      <c r="AA1" s="32"/>
    </row>
    <row r="2" spans="1:27">
      <c r="A2" s="23" t="s">
        <v>8</v>
      </c>
      <c r="B2" s="23" t="s">
        <v>150</v>
      </c>
      <c r="C2" s="23" t="s">
        <v>107</v>
      </c>
      <c r="D2" s="37" t="s">
        <v>109</v>
      </c>
      <c r="E2" s="23" t="s">
        <v>151</v>
      </c>
      <c r="F2" s="38" t="s">
        <v>152</v>
      </c>
      <c r="G2" s="23" t="s">
        <v>153</v>
      </c>
      <c r="H2" s="23" t="s">
        <v>151</v>
      </c>
      <c r="I2" s="38" t="s">
        <v>154</v>
      </c>
      <c r="J2" s="39" t="s">
        <v>155</v>
      </c>
      <c r="K2" s="27" t="s">
        <v>108</v>
      </c>
      <c r="L2" s="28">
        <v>0</v>
      </c>
      <c r="M2" s="37" t="s">
        <v>109</v>
      </c>
      <c r="N2" s="23" t="s">
        <v>156</v>
      </c>
      <c r="O2" s="23" t="s">
        <v>105</v>
      </c>
      <c r="P2" s="37" t="s">
        <v>109</v>
      </c>
      <c r="Q2" s="28">
        <v>0</v>
      </c>
      <c r="R2" s="37" t="s">
        <v>109</v>
      </c>
      <c r="S2" s="23" t="s">
        <v>118</v>
      </c>
      <c r="T2" s="37" t="s">
        <v>109</v>
      </c>
      <c r="U2" s="23" t="s">
        <v>157</v>
      </c>
      <c r="V2" s="23" t="str">
        <f>I2</f>
        <v>21st September 2022 12:00 AM</v>
      </c>
      <c r="W2" s="23">
        <v>12</v>
      </c>
      <c r="X2" s="23" t="s">
        <v>158</v>
      </c>
      <c r="Y2" s="23" t="s">
        <v>159</v>
      </c>
      <c r="Z2" s="32"/>
      <c r="AA2" s="32"/>
    </row>
    <row r="3" spans="1:27">
      <c r="A3" s="23"/>
      <c r="B3" s="23"/>
      <c r="C3" s="23"/>
      <c r="D3" s="37" t="s">
        <v>109</v>
      </c>
      <c r="E3" s="23" t="s">
        <v>151</v>
      </c>
      <c r="F3" s="25" t="s">
        <v>160</v>
      </c>
      <c r="G3" s="23" t="s">
        <v>153</v>
      </c>
      <c r="H3" s="23" t="s">
        <v>151</v>
      </c>
      <c r="I3" s="25" t="s">
        <v>161</v>
      </c>
      <c r="J3" s="39" t="s">
        <v>162</v>
      </c>
      <c r="K3" s="27" t="s">
        <v>108</v>
      </c>
      <c r="L3" s="28">
        <v>0</v>
      </c>
      <c r="M3" s="37" t="s">
        <v>109</v>
      </c>
      <c r="N3" s="30" t="s">
        <v>156</v>
      </c>
      <c r="O3" s="23" t="s">
        <v>105</v>
      </c>
      <c r="P3" s="37" t="s">
        <v>109</v>
      </c>
      <c r="Q3" s="28">
        <v>0</v>
      </c>
      <c r="R3" s="37" t="s">
        <v>109</v>
      </c>
      <c r="S3" s="30"/>
      <c r="T3" s="30"/>
      <c r="U3" s="30"/>
      <c r="V3" s="30"/>
      <c r="W3" s="30"/>
      <c r="X3" s="30"/>
      <c r="Y3" s="30"/>
      <c r="Z3" s="32"/>
      <c r="AA3" s="32"/>
    </row>
    <row r="4" spans="1:27">
      <c r="A4" s="23"/>
      <c r="B4" s="40">
        <v>44825</v>
      </c>
      <c r="C4" s="23"/>
      <c r="D4" s="37" t="s">
        <v>109</v>
      </c>
      <c r="E4" s="23" t="s">
        <v>151</v>
      </c>
      <c r="F4" s="25" t="s">
        <v>163</v>
      </c>
      <c r="G4" s="23" t="s">
        <v>153</v>
      </c>
      <c r="H4" s="23" t="s">
        <v>151</v>
      </c>
      <c r="I4" s="25" t="s">
        <v>164</v>
      </c>
      <c r="J4" s="39" t="s">
        <v>165</v>
      </c>
      <c r="K4" s="27" t="s">
        <v>108</v>
      </c>
      <c r="L4" s="28">
        <v>0</v>
      </c>
      <c r="M4" s="37" t="s">
        <v>109</v>
      </c>
      <c r="N4" s="23" t="s">
        <v>156</v>
      </c>
      <c r="O4" s="23" t="s">
        <v>105</v>
      </c>
      <c r="P4" s="37" t="s">
        <v>109</v>
      </c>
      <c r="Q4" s="28">
        <v>0</v>
      </c>
      <c r="R4" s="37" t="s">
        <v>109</v>
      </c>
      <c r="S4" s="30"/>
      <c r="T4" s="30"/>
      <c r="U4" s="30"/>
      <c r="V4" s="30"/>
      <c r="W4" s="30"/>
      <c r="X4" s="30"/>
      <c r="Y4" s="30"/>
      <c r="Z4" s="32"/>
      <c r="AA4" s="32"/>
    </row>
    <row r="5" spans="1:27">
      <c r="A5" s="23"/>
      <c r="B5" s="23"/>
      <c r="C5" s="23"/>
      <c r="D5" s="37" t="s">
        <v>109</v>
      </c>
      <c r="E5" s="23" t="s">
        <v>151</v>
      </c>
      <c r="F5" s="25" t="s">
        <v>166</v>
      </c>
      <c r="G5" s="23" t="s">
        <v>153</v>
      </c>
      <c r="H5" s="23" t="s">
        <v>151</v>
      </c>
      <c r="I5" s="25" t="s">
        <v>167</v>
      </c>
      <c r="J5" s="39" t="s">
        <v>168</v>
      </c>
      <c r="K5" s="27" t="s">
        <v>108</v>
      </c>
      <c r="L5" s="28">
        <v>0</v>
      </c>
      <c r="M5" s="37" t="s">
        <v>109</v>
      </c>
      <c r="N5" s="23" t="s">
        <v>156</v>
      </c>
      <c r="O5" s="23" t="s">
        <v>105</v>
      </c>
      <c r="P5" s="37" t="s">
        <v>109</v>
      </c>
      <c r="Q5" s="28">
        <v>0</v>
      </c>
      <c r="R5" s="37" t="s">
        <v>109</v>
      </c>
      <c r="S5" s="30"/>
      <c r="T5" s="30"/>
      <c r="U5" s="30"/>
      <c r="V5" s="30"/>
      <c r="W5" s="30"/>
      <c r="X5" s="30"/>
      <c r="Y5" s="30"/>
      <c r="Z5" s="32"/>
      <c r="AA5" s="32"/>
    </row>
    <row r="6" spans="1:27">
      <c r="A6" s="23"/>
      <c r="B6" s="23"/>
      <c r="C6" s="23"/>
      <c r="D6" s="37" t="s">
        <v>109</v>
      </c>
      <c r="E6" s="23" t="s">
        <v>151</v>
      </c>
      <c r="F6" s="25" t="s">
        <v>169</v>
      </c>
      <c r="G6" s="23" t="s">
        <v>153</v>
      </c>
      <c r="H6" s="23" t="s">
        <v>151</v>
      </c>
      <c r="I6" s="25" t="s">
        <v>170</v>
      </c>
      <c r="J6" s="39" t="s">
        <v>171</v>
      </c>
      <c r="K6" s="27" t="s">
        <v>108</v>
      </c>
      <c r="L6" s="28">
        <v>0</v>
      </c>
      <c r="M6" s="37" t="s">
        <v>109</v>
      </c>
      <c r="N6" s="23" t="s">
        <v>156</v>
      </c>
      <c r="O6" s="23" t="s">
        <v>105</v>
      </c>
      <c r="P6" s="37" t="s">
        <v>109</v>
      </c>
      <c r="Q6" s="28">
        <v>0</v>
      </c>
      <c r="R6" s="37" t="s">
        <v>109</v>
      </c>
      <c r="S6" s="30"/>
      <c r="T6" s="30"/>
      <c r="U6" s="30"/>
      <c r="V6" s="30"/>
      <c r="W6" s="30"/>
      <c r="X6" s="30"/>
      <c r="Y6" s="30"/>
      <c r="Z6" s="32"/>
      <c r="AA6" s="32"/>
    </row>
    <row r="7" spans="1:27">
      <c r="A7" s="23"/>
      <c r="B7" s="23"/>
      <c r="C7" s="23"/>
      <c r="D7" s="37" t="s">
        <v>109</v>
      </c>
      <c r="E7" s="23" t="s">
        <v>151</v>
      </c>
      <c r="F7" s="25" t="s">
        <v>172</v>
      </c>
      <c r="G7" s="23" t="s">
        <v>153</v>
      </c>
      <c r="H7" s="23" t="s">
        <v>151</v>
      </c>
      <c r="I7" s="25" t="s">
        <v>173</v>
      </c>
      <c r="J7" s="39" t="s">
        <v>174</v>
      </c>
      <c r="K7" s="27" t="s">
        <v>108</v>
      </c>
      <c r="L7" s="28">
        <v>0</v>
      </c>
      <c r="M7" s="37" t="s">
        <v>109</v>
      </c>
      <c r="N7" s="23" t="s">
        <v>156</v>
      </c>
      <c r="O7" s="23" t="s">
        <v>105</v>
      </c>
      <c r="P7" s="37" t="s">
        <v>109</v>
      </c>
      <c r="Q7" s="28">
        <v>0</v>
      </c>
      <c r="R7" s="37" t="s">
        <v>109</v>
      </c>
      <c r="S7" s="30"/>
      <c r="T7" s="30"/>
      <c r="U7" s="30"/>
      <c r="V7" s="30"/>
      <c r="W7" s="30"/>
      <c r="X7" s="30"/>
      <c r="Y7" s="30"/>
      <c r="Z7" s="32"/>
      <c r="AA7" s="32"/>
    </row>
    <row r="8" spans="1:27">
      <c r="A8" s="23"/>
      <c r="B8" s="23"/>
      <c r="C8" s="23"/>
      <c r="D8" s="37" t="s">
        <v>109</v>
      </c>
      <c r="E8" s="23" t="s">
        <v>151</v>
      </c>
      <c r="F8" s="25" t="s">
        <v>175</v>
      </c>
      <c r="G8" s="23" t="s">
        <v>153</v>
      </c>
      <c r="H8" s="23" t="s">
        <v>151</v>
      </c>
      <c r="I8" s="25" t="s">
        <v>176</v>
      </c>
      <c r="J8" s="39" t="s">
        <v>177</v>
      </c>
      <c r="K8" s="27" t="s">
        <v>108</v>
      </c>
      <c r="L8" s="28">
        <v>0</v>
      </c>
      <c r="M8" s="37" t="s">
        <v>109</v>
      </c>
      <c r="N8" s="23" t="s">
        <v>156</v>
      </c>
      <c r="O8" s="23" t="s">
        <v>105</v>
      </c>
      <c r="P8" s="37" t="s">
        <v>109</v>
      </c>
      <c r="Q8" s="28">
        <v>0</v>
      </c>
      <c r="R8" s="37" t="s">
        <v>109</v>
      </c>
      <c r="S8" s="30"/>
      <c r="T8" s="30"/>
      <c r="U8" s="30"/>
      <c r="V8" s="30"/>
      <c r="W8" s="30"/>
      <c r="X8" s="30"/>
      <c r="Y8" s="30"/>
      <c r="Z8" s="32"/>
      <c r="AA8" s="32"/>
    </row>
    <row r="9" spans="1:27">
      <c r="A9" s="23"/>
      <c r="B9" s="23"/>
      <c r="C9" s="23"/>
      <c r="D9" s="37" t="s">
        <v>109</v>
      </c>
      <c r="E9" s="23" t="s">
        <v>151</v>
      </c>
      <c r="F9" s="25" t="s">
        <v>178</v>
      </c>
      <c r="G9" s="23" t="s">
        <v>153</v>
      </c>
      <c r="H9" s="23" t="s">
        <v>151</v>
      </c>
      <c r="I9" s="25" t="s">
        <v>179</v>
      </c>
      <c r="J9" s="39" t="s">
        <v>180</v>
      </c>
      <c r="K9" s="27" t="s">
        <v>108</v>
      </c>
      <c r="L9" s="28">
        <v>0</v>
      </c>
      <c r="M9" s="37" t="s">
        <v>109</v>
      </c>
      <c r="N9" s="23" t="s">
        <v>156</v>
      </c>
      <c r="O9" s="23" t="s">
        <v>105</v>
      </c>
      <c r="P9" s="37" t="s">
        <v>109</v>
      </c>
      <c r="Q9" s="28">
        <v>0</v>
      </c>
      <c r="R9" s="37" t="s">
        <v>109</v>
      </c>
      <c r="S9" s="30"/>
      <c r="T9" s="30"/>
      <c r="U9" s="30"/>
      <c r="V9" s="30"/>
      <c r="W9" s="30"/>
      <c r="X9" s="30"/>
      <c r="Y9" s="30"/>
      <c r="Z9" s="32"/>
      <c r="AA9" s="32"/>
    </row>
    <row r="10" spans="1:27">
      <c r="A10" s="30"/>
      <c r="B10" s="23"/>
      <c r="C10" s="23"/>
      <c r="D10" s="37" t="s">
        <v>109</v>
      </c>
      <c r="E10" s="23" t="s">
        <v>151</v>
      </c>
      <c r="F10" s="25" t="s">
        <v>181</v>
      </c>
      <c r="G10" s="23" t="s">
        <v>153</v>
      </c>
      <c r="H10" s="23" t="s">
        <v>151</v>
      </c>
      <c r="I10" s="25" t="s">
        <v>182</v>
      </c>
      <c r="J10" s="39" t="s">
        <v>183</v>
      </c>
      <c r="K10" s="27" t="s">
        <v>108</v>
      </c>
      <c r="L10" s="28">
        <v>0</v>
      </c>
      <c r="M10" s="37" t="s">
        <v>109</v>
      </c>
      <c r="N10" s="23" t="s">
        <v>156</v>
      </c>
      <c r="O10" s="23" t="s">
        <v>105</v>
      </c>
      <c r="P10" s="37" t="s">
        <v>109</v>
      </c>
      <c r="Q10" s="28">
        <v>0</v>
      </c>
      <c r="R10" s="37" t="s">
        <v>109</v>
      </c>
      <c r="S10" s="30"/>
      <c r="T10" s="30"/>
      <c r="U10" s="30"/>
      <c r="V10" s="30"/>
      <c r="W10" s="30"/>
      <c r="X10" s="30"/>
      <c r="Y10" s="30"/>
      <c r="Z10" s="32"/>
      <c r="AA10" s="32"/>
    </row>
    <row r="11" spans="1:27">
      <c r="A11" s="30"/>
      <c r="B11" s="23"/>
      <c r="C11" s="23"/>
      <c r="D11" s="37" t="s">
        <v>109</v>
      </c>
      <c r="E11" s="23" t="s">
        <v>151</v>
      </c>
      <c r="F11" s="25" t="s">
        <v>184</v>
      </c>
      <c r="G11" s="23" t="s">
        <v>153</v>
      </c>
      <c r="H11" s="23" t="s">
        <v>151</v>
      </c>
      <c r="I11" s="25" t="s">
        <v>185</v>
      </c>
      <c r="J11" s="39" t="s">
        <v>186</v>
      </c>
      <c r="K11" s="27" t="s">
        <v>108</v>
      </c>
      <c r="L11" s="28">
        <v>0</v>
      </c>
      <c r="M11" s="37" t="s">
        <v>109</v>
      </c>
      <c r="N11" s="23" t="s">
        <v>156</v>
      </c>
      <c r="O11" s="23" t="s">
        <v>105</v>
      </c>
      <c r="P11" s="37" t="s">
        <v>109</v>
      </c>
      <c r="Q11" s="28">
        <v>0</v>
      </c>
      <c r="R11" s="37" t="s">
        <v>109</v>
      </c>
      <c r="S11" s="30"/>
      <c r="T11" s="30"/>
      <c r="U11" s="30"/>
      <c r="V11" s="30"/>
      <c r="W11" s="30"/>
      <c r="X11" s="30"/>
      <c r="Y11" s="30"/>
      <c r="Z11" s="32"/>
      <c r="AA11" s="32"/>
    </row>
    <row r="12" spans="1:27">
      <c r="A12" s="30"/>
      <c r="B12" s="30"/>
      <c r="C12" s="30"/>
      <c r="D12" s="37" t="s">
        <v>109</v>
      </c>
      <c r="E12" s="23" t="s">
        <v>151</v>
      </c>
      <c r="F12" s="25" t="s">
        <v>187</v>
      </c>
      <c r="G12" s="23" t="s">
        <v>153</v>
      </c>
      <c r="H12" s="23" t="s">
        <v>151</v>
      </c>
      <c r="I12" s="25" t="s">
        <v>188</v>
      </c>
      <c r="J12" s="39" t="s">
        <v>189</v>
      </c>
      <c r="K12" s="27" t="s">
        <v>108</v>
      </c>
      <c r="L12" s="28">
        <v>0</v>
      </c>
      <c r="M12" s="37" t="s">
        <v>109</v>
      </c>
      <c r="N12" s="23" t="s">
        <v>156</v>
      </c>
      <c r="O12" s="23" t="s">
        <v>105</v>
      </c>
      <c r="P12" s="37" t="s">
        <v>109</v>
      </c>
      <c r="Q12" s="28">
        <v>0</v>
      </c>
      <c r="R12" s="37" t="s">
        <v>109</v>
      </c>
      <c r="S12" s="30"/>
      <c r="T12" s="30"/>
      <c r="U12" s="30"/>
      <c r="V12" s="30"/>
      <c r="W12" s="30"/>
      <c r="X12" s="30"/>
      <c r="Y12" s="30"/>
      <c r="Z12" s="32"/>
      <c r="AA12" s="32"/>
    </row>
    <row r="13" spans="1:27">
      <c r="A13" s="30"/>
      <c r="B13" s="30"/>
      <c r="C13" s="30"/>
      <c r="D13" s="37" t="s">
        <v>109</v>
      </c>
      <c r="E13" s="23" t="s">
        <v>151</v>
      </c>
      <c r="F13" s="25" t="s">
        <v>190</v>
      </c>
      <c r="G13" s="23" t="s">
        <v>153</v>
      </c>
      <c r="H13" s="23" t="s">
        <v>151</v>
      </c>
      <c r="I13" s="25" t="s">
        <v>191</v>
      </c>
      <c r="J13" s="39" t="s">
        <v>192</v>
      </c>
      <c r="K13" s="27" t="s">
        <v>108</v>
      </c>
      <c r="L13" s="28">
        <v>0</v>
      </c>
      <c r="M13" s="37" t="s">
        <v>109</v>
      </c>
      <c r="N13" s="23" t="s">
        <v>156</v>
      </c>
      <c r="O13" s="23" t="s">
        <v>105</v>
      </c>
      <c r="P13" s="37" t="s">
        <v>109</v>
      </c>
      <c r="Q13" s="28">
        <v>0</v>
      </c>
      <c r="R13" s="37" t="s">
        <v>109</v>
      </c>
      <c r="S13" s="30"/>
      <c r="T13" s="30"/>
      <c r="U13" s="30"/>
      <c r="V13" s="30"/>
      <c r="W13" s="30"/>
      <c r="X13" s="30"/>
      <c r="Y13" s="30"/>
      <c r="Z13" s="32"/>
      <c r="AA13" s="32"/>
    </row>
    <row r="14" spans="1:27">
      <c r="A14" s="23" t="s">
        <v>11</v>
      </c>
      <c r="B14" s="23" t="s">
        <v>150</v>
      </c>
      <c r="C14" s="23">
        <v>1</v>
      </c>
      <c r="D14" s="27" t="s">
        <v>113</v>
      </c>
      <c r="E14" s="23" t="s">
        <v>151</v>
      </c>
      <c r="F14" s="25" t="s">
        <v>152</v>
      </c>
      <c r="G14" s="23" t="s">
        <v>153</v>
      </c>
      <c r="H14" s="23" t="s">
        <v>151</v>
      </c>
      <c r="I14" s="25" t="s">
        <v>154</v>
      </c>
      <c r="J14" s="28" t="s">
        <v>193</v>
      </c>
      <c r="K14" s="28" t="s">
        <v>112</v>
      </c>
      <c r="L14" s="28">
        <v>0</v>
      </c>
      <c r="M14" s="27" t="s">
        <v>113</v>
      </c>
      <c r="N14" s="23" t="s">
        <v>156</v>
      </c>
      <c r="O14" s="23" t="s">
        <v>105</v>
      </c>
      <c r="P14" s="27" t="s">
        <v>113</v>
      </c>
      <c r="Q14" s="28">
        <v>0</v>
      </c>
      <c r="R14" s="27" t="s">
        <v>113</v>
      </c>
      <c r="S14" s="23" t="s">
        <v>118</v>
      </c>
      <c r="T14" s="27" t="s">
        <v>113</v>
      </c>
      <c r="U14" s="23" t="s">
        <v>194</v>
      </c>
      <c r="V14" s="23" t="str">
        <f t="shared" ref="V14:V15" si="0">I14</f>
        <v>21st September 2022 12:00 AM</v>
      </c>
      <c r="W14" s="23">
        <v>1</v>
      </c>
      <c r="X14" s="23" t="s">
        <v>158</v>
      </c>
      <c r="Y14" s="23" t="s">
        <v>159</v>
      </c>
      <c r="Z14" s="32"/>
      <c r="AA14" s="32"/>
    </row>
    <row r="15" spans="1:27">
      <c r="A15" s="23" t="s">
        <v>12</v>
      </c>
      <c r="B15" s="23" t="s">
        <v>150</v>
      </c>
      <c r="C15" s="23" t="s">
        <v>122</v>
      </c>
      <c r="D15" s="41" t="s">
        <v>195</v>
      </c>
      <c r="E15" s="23" t="s">
        <v>151</v>
      </c>
      <c r="F15" s="25" t="s">
        <v>152</v>
      </c>
      <c r="G15" s="23" t="s">
        <v>153</v>
      </c>
      <c r="H15" s="23" t="s">
        <v>151</v>
      </c>
      <c r="I15" s="25" t="s">
        <v>154</v>
      </c>
      <c r="J15" s="39" t="s">
        <v>196</v>
      </c>
      <c r="K15" s="27" t="s">
        <v>123</v>
      </c>
      <c r="L15" s="28">
        <v>0</v>
      </c>
      <c r="M15" s="41" t="s">
        <v>124</v>
      </c>
      <c r="N15" s="23" t="s">
        <v>156</v>
      </c>
      <c r="O15" s="23" t="s">
        <v>105</v>
      </c>
      <c r="P15" s="41" t="s">
        <v>124</v>
      </c>
      <c r="Q15" s="28">
        <v>0</v>
      </c>
      <c r="R15" s="41" t="s">
        <v>124</v>
      </c>
      <c r="S15" s="23" t="s">
        <v>118</v>
      </c>
      <c r="T15" s="41" t="s">
        <v>124</v>
      </c>
      <c r="U15" s="23" t="s">
        <v>157</v>
      </c>
      <c r="V15" s="23" t="str">
        <f t="shared" si="0"/>
        <v>21st September 2022 12:00 AM</v>
      </c>
      <c r="W15" s="23">
        <v>12</v>
      </c>
      <c r="X15" s="23" t="s">
        <v>158</v>
      </c>
      <c r="Y15" s="23" t="s">
        <v>159</v>
      </c>
      <c r="Z15" s="32"/>
      <c r="AA15" s="32"/>
    </row>
    <row r="16" spans="1:27">
      <c r="A16" s="23" t="s">
        <v>12</v>
      </c>
      <c r="B16" s="23"/>
      <c r="C16" s="23"/>
      <c r="D16" s="41" t="s">
        <v>195</v>
      </c>
      <c r="E16" s="23" t="s">
        <v>151</v>
      </c>
      <c r="F16" s="25" t="s">
        <v>160</v>
      </c>
      <c r="G16" s="23" t="s">
        <v>153</v>
      </c>
      <c r="H16" s="23" t="s">
        <v>151</v>
      </c>
      <c r="I16" s="25" t="s">
        <v>161</v>
      </c>
      <c r="J16" s="39" t="s">
        <v>196</v>
      </c>
      <c r="K16" s="27" t="s">
        <v>123</v>
      </c>
      <c r="L16" s="28">
        <v>0</v>
      </c>
      <c r="M16" s="41" t="s">
        <v>124</v>
      </c>
      <c r="N16" s="23" t="s">
        <v>156</v>
      </c>
      <c r="O16" s="23" t="s">
        <v>105</v>
      </c>
      <c r="P16" s="41" t="s">
        <v>124</v>
      </c>
      <c r="Q16" s="28">
        <v>0</v>
      </c>
      <c r="R16" s="41" t="s">
        <v>124</v>
      </c>
      <c r="S16" s="30"/>
      <c r="T16" s="30"/>
      <c r="U16" s="30"/>
      <c r="V16" s="30"/>
      <c r="W16" s="30"/>
      <c r="X16" s="30"/>
      <c r="Y16" s="30"/>
      <c r="Z16" s="32"/>
      <c r="AA16" s="32"/>
    </row>
    <row r="17" spans="1:27">
      <c r="A17" s="23" t="s">
        <v>12</v>
      </c>
      <c r="B17" s="23"/>
      <c r="C17" s="23"/>
      <c r="D17" s="41" t="s">
        <v>195</v>
      </c>
      <c r="E17" s="23" t="s">
        <v>151</v>
      </c>
      <c r="F17" s="25" t="s">
        <v>163</v>
      </c>
      <c r="G17" s="23" t="s">
        <v>153</v>
      </c>
      <c r="H17" s="23" t="s">
        <v>151</v>
      </c>
      <c r="I17" s="25" t="s">
        <v>164</v>
      </c>
      <c r="J17" s="39" t="s">
        <v>196</v>
      </c>
      <c r="K17" s="27" t="s">
        <v>123</v>
      </c>
      <c r="L17" s="28">
        <v>0</v>
      </c>
      <c r="M17" s="41" t="s">
        <v>124</v>
      </c>
      <c r="N17" s="23" t="s">
        <v>156</v>
      </c>
      <c r="O17" s="23" t="s">
        <v>105</v>
      </c>
      <c r="P17" s="41" t="s">
        <v>124</v>
      </c>
      <c r="Q17" s="28">
        <v>0</v>
      </c>
      <c r="R17" s="41" t="s">
        <v>124</v>
      </c>
      <c r="S17" s="30"/>
      <c r="T17" s="30"/>
      <c r="U17" s="30"/>
      <c r="V17" s="30"/>
      <c r="W17" s="30"/>
      <c r="X17" s="30"/>
      <c r="Y17" s="30"/>
      <c r="Z17" s="32"/>
      <c r="AA17" s="32"/>
    </row>
    <row r="18" spans="1:27">
      <c r="A18" s="23" t="s">
        <v>12</v>
      </c>
      <c r="B18" s="23"/>
      <c r="C18" s="23"/>
      <c r="D18" s="41" t="s">
        <v>195</v>
      </c>
      <c r="E18" s="23" t="s">
        <v>151</v>
      </c>
      <c r="F18" s="25" t="s">
        <v>166</v>
      </c>
      <c r="G18" s="23" t="s">
        <v>153</v>
      </c>
      <c r="H18" s="23" t="s">
        <v>151</v>
      </c>
      <c r="I18" s="25" t="s">
        <v>167</v>
      </c>
      <c r="J18" s="39" t="s">
        <v>196</v>
      </c>
      <c r="K18" s="27" t="s">
        <v>123</v>
      </c>
      <c r="L18" s="28">
        <v>0</v>
      </c>
      <c r="M18" s="41" t="s">
        <v>124</v>
      </c>
      <c r="N18" s="23" t="s">
        <v>156</v>
      </c>
      <c r="O18" s="23" t="s">
        <v>105</v>
      </c>
      <c r="P18" s="41" t="s">
        <v>124</v>
      </c>
      <c r="Q18" s="28">
        <v>0</v>
      </c>
      <c r="R18" s="41" t="s">
        <v>124</v>
      </c>
      <c r="S18" s="30"/>
      <c r="T18" s="30"/>
      <c r="U18" s="30"/>
      <c r="V18" s="30"/>
      <c r="W18" s="30"/>
      <c r="X18" s="30"/>
      <c r="Y18" s="30"/>
      <c r="Z18" s="32"/>
      <c r="AA18" s="32"/>
    </row>
    <row r="19" spans="1:27">
      <c r="A19" s="23" t="s">
        <v>12</v>
      </c>
      <c r="B19" s="23"/>
      <c r="C19" s="23"/>
      <c r="D19" s="41" t="s">
        <v>195</v>
      </c>
      <c r="E19" s="23" t="s">
        <v>151</v>
      </c>
      <c r="F19" s="25" t="s">
        <v>169</v>
      </c>
      <c r="G19" s="23" t="s">
        <v>153</v>
      </c>
      <c r="H19" s="23" t="s">
        <v>151</v>
      </c>
      <c r="I19" s="25" t="s">
        <v>170</v>
      </c>
      <c r="J19" s="39" t="s">
        <v>196</v>
      </c>
      <c r="K19" s="27" t="s">
        <v>123</v>
      </c>
      <c r="L19" s="28">
        <v>0</v>
      </c>
      <c r="M19" s="41" t="s">
        <v>124</v>
      </c>
      <c r="N19" s="23" t="s">
        <v>156</v>
      </c>
      <c r="O19" s="23" t="s">
        <v>105</v>
      </c>
      <c r="P19" s="41" t="s">
        <v>124</v>
      </c>
      <c r="Q19" s="28">
        <v>0</v>
      </c>
      <c r="R19" s="41" t="s">
        <v>124</v>
      </c>
      <c r="S19" s="30"/>
      <c r="T19" s="30"/>
      <c r="U19" s="30"/>
      <c r="V19" s="30"/>
      <c r="W19" s="30"/>
      <c r="X19" s="30"/>
      <c r="Y19" s="30"/>
      <c r="Z19" s="32"/>
      <c r="AA19" s="32"/>
    </row>
    <row r="20" spans="1:27">
      <c r="A20" s="23" t="s">
        <v>12</v>
      </c>
      <c r="B20" s="23"/>
      <c r="C20" s="23"/>
      <c r="D20" s="41" t="s">
        <v>195</v>
      </c>
      <c r="E20" s="23" t="s">
        <v>151</v>
      </c>
      <c r="F20" s="25" t="s">
        <v>172</v>
      </c>
      <c r="G20" s="23" t="s">
        <v>153</v>
      </c>
      <c r="H20" s="23" t="s">
        <v>151</v>
      </c>
      <c r="I20" s="25" t="s">
        <v>173</v>
      </c>
      <c r="J20" s="39" t="s">
        <v>196</v>
      </c>
      <c r="K20" s="27" t="s">
        <v>123</v>
      </c>
      <c r="L20" s="28">
        <v>0</v>
      </c>
      <c r="M20" s="41" t="s">
        <v>124</v>
      </c>
      <c r="N20" s="23" t="s">
        <v>156</v>
      </c>
      <c r="O20" s="23" t="s">
        <v>105</v>
      </c>
      <c r="P20" s="41" t="s">
        <v>124</v>
      </c>
      <c r="Q20" s="28">
        <v>0</v>
      </c>
      <c r="R20" s="41" t="s">
        <v>124</v>
      </c>
      <c r="S20" s="30"/>
      <c r="T20" s="30"/>
      <c r="U20" s="30"/>
      <c r="V20" s="30"/>
      <c r="W20" s="30"/>
      <c r="X20" s="30"/>
      <c r="Y20" s="30"/>
      <c r="Z20" s="32"/>
      <c r="AA20" s="32"/>
    </row>
    <row r="21" spans="1:27">
      <c r="A21" s="23" t="s">
        <v>12</v>
      </c>
      <c r="B21" s="23"/>
      <c r="C21" s="23"/>
      <c r="D21" s="41" t="s">
        <v>195</v>
      </c>
      <c r="E21" s="23" t="s">
        <v>151</v>
      </c>
      <c r="F21" s="25" t="s">
        <v>175</v>
      </c>
      <c r="G21" s="23" t="s">
        <v>153</v>
      </c>
      <c r="H21" s="23" t="s">
        <v>151</v>
      </c>
      <c r="I21" s="25" t="s">
        <v>176</v>
      </c>
      <c r="J21" s="39" t="s">
        <v>196</v>
      </c>
      <c r="K21" s="27" t="s">
        <v>123</v>
      </c>
      <c r="L21" s="28">
        <v>0</v>
      </c>
      <c r="M21" s="41" t="s">
        <v>124</v>
      </c>
      <c r="N21" s="23" t="s">
        <v>156</v>
      </c>
      <c r="O21" s="23" t="s">
        <v>105</v>
      </c>
      <c r="P21" s="41" t="s">
        <v>124</v>
      </c>
      <c r="Q21" s="28">
        <v>0</v>
      </c>
      <c r="R21" s="41" t="s">
        <v>124</v>
      </c>
      <c r="S21" s="30"/>
      <c r="T21" s="30"/>
      <c r="U21" s="30"/>
      <c r="V21" s="30"/>
      <c r="W21" s="30"/>
      <c r="X21" s="30"/>
      <c r="Y21" s="30"/>
      <c r="Z21" s="32"/>
      <c r="AA21" s="32"/>
    </row>
    <row r="22" spans="1:27">
      <c r="A22" s="23" t="s">
        <v>12</v>
      </c>
      <c r="B22" s="23"/>
      <c r="C22" s="23"/>
      <c r="D22" s="41" t="s">
        <v>195</v>
      </c>
      <c r="E22" s="23" t="s">
        <v>151</v>
      </c>
      <c r="F22" s="25" t="s">
        <v>178</v>
      </c>
      <c r="G22" s="23" t="s">
        <v>153</v>
      </c>
      <c r="H22" s="23" t="s">
        <v>151</v>
      </c>
      <c r="I22" s="25" t="s">
        <v>179</v>
      </c>
      <c r="J22" s="39" t="s">
        <v>196</v>
      </c>
      <c r="K22" s="27" t="s">
        <v>123</v>
      </c>
      <c r="L22" s="28">
        <v>0</v>
      </c>
      <c r="M22" s="41" t="s">
        <v>124</v>
      </c>
      <c r="N22" s="23" t="s">
        <v>156</v>
      </c>
      <c r="O22" s="23" t="s">
        <v>105</v>
      </c>
      <c r="P22" s="41" t="s">
        <v>124</v>
      </c>
      <c r="Q22" s="28">
        <v>0</v>
      </c>
      <c r="R22" s="41" t="s">
        <v>124</v>
      </c>
      <c r="S22" s="30"/>
      <c r="T22" s="30"/>
      <c r="U22" s="30"/>
      <c r="V22" s="30"/>
      <c r="W22" s="30"/>
      <c r="X22" s="30"/>
      <c r="Y22" s="30"/>
      <c r="Z22" s="32"/>
      <c r="AA22" s="32"/>
    </row>
    <row r="23" spans="1:27">
      <c r="A23" s="23" t="s">
        <v>12</v>
      </c>
      <c r="B23" s="23"/>
      <c r="C23" s="23"/>
      <c r="D23" s="41" t="s">
        <v>195</v>
      </c>
      <c r="E23" s="23" t="s">
        <v>151</v>
      </c>
      <c r="F23" s="25" t="s">
        <v>181</v>
      </c>
      <c r="G23" s="23" t="s">
        <v>153</v>
      </c>
      <c r="H23" s="23" t="s">
        <v>151</v>
      </c>
      <c r="I23" s="25" t="s">
        <v>182</v>
      </c>
      <c r="J23" s="39" t="s">
        <v>196</v>
      </c>
      <c r="K23" s="27" t="s">
        <v>123</v>
      </c>
      <c r="L23" s="28">
        <v>0</v>
      </c>
      <c r="M23" s="41" t="s">
        <v>124</v>
      </c>
      <c r="N23" s="23" t="s">
        <v>156</v>
      </c>
      <c r="O23" s="23" t="s">
        <v>105</v>
      </c>
      <c r="P23" s="41" t="s">
        <v>124</v>
      </c>
      <c r="Q23" s="28">
        <v>0</v>
      </c>
      <c r="R23" s="41" t="s">
        <v>124</v>
      </c>
      <c r="S23" s="30"/>
      <c r="T23" s="30"/>
      <c r="U23" s="30"/>
      <c r="V23" s="30"/>
      <c r="W23" s="30"/>
      <c r="X23" s="30"/>
      <c r="Y23" s="30"/>
      <c r="Z23" s="32"/>
      <c r="AA23" s="32"/>
    </row>
    <row r="24" spans="1:27">
      <c r="A24" s="23" t="s">
        <v>12</v>
      </c>
      <c r="B24" s="23"/>
      <c r="C24" s="23"/>
      <c r="D24" s="41" t="s">
        <v>195</v>
      </c>
      <c r="E24" s="23" t="s">
        <v>151</v>
      </c>
      <c r="F24" s="25" t="s">
        <v>184</v>
      </c>
      <c r="G24" s="23" t="s">
        <v>153</v>
      </c>
      <c r="H24" s="23" t="s">
        <v>151</v>
      </c>
      <c r="I24" s="25" t="s">
        <v>185</v>
      </c>
      <c r="J24" s="39" t="s">
        <v>196</v>
      </c>
      <c r="K24" s="27" t="s">
        <v>123</v>
      </c>
      <c r="L24" s="28">
        <v>0</v>
      </c>
      <c r="M24" s="41" t="s">
        <v>124</v>
      </c>
      <c r="N24" s="23" t="s">
        <v>156</v>
      </c>
      <c r="O24" s="23" t="s">
        <v>105</v>
      </c>
      <c r="P24" s="41" t="s">
        <v>124</v>
      </c>
      <c r="Q24" s="28">
        <v>0</v>
      </c>
      <c r="R24" s="41" t="s">
        <v>124</v>
      </c>
      <c r="S24" s="30"/>
      <c r="T24" s="30"/>
      <c r="U24" s="30"/>
      <c r="V24" s="30"/>
      <c r="W24" s="30"/>
      <c r="X24" s="30"/>
      <c r="Y24" s="30"/>
      <c r="Z24" s="32"/>
      <c r="AA24" s="32"/>
    </row>
    <row r="25" spans="1:27">
      <c r="A25" s="23" t="s">
        <v>12</v>
      </c>
      <c r="B25" s="30"/>
      <c r="C25" s="30"/>
      <c r="D25" s="41" t="s">
        <v>195</v>
      </c>
      <c r="E25" s="23" t="s">
        <v>151</v>
      </c>
      <c r="F25" s="25" t="s">
        <v>187</v>
      </c>
      <c r="G25" s="23" t="s">
        <v>153</v>
      </c>
      <c r="H25" s="23" t="s">
        <v>151</v>
      </c>
      <c r="I25" s="25" t="s">
        <v>188</v>
      </c>
      <c r="J25" s="39" t="s">
        <v>196</v>
      </c>
      <c r="K25" s="27" t="s">
        <v>123</v>
      </c>
      <c r="L25" s="28">
        <v>0</v>
      </c>
      <c r="M25" s="41" t="s">
        <v>124</v>
      </c>
      <c r="N25" s="23" t="s">
        <v>156</v>
      </c>
      <c r="O25" s="23" t="s">
        <v>105</v>
      </c>
      <c r="P25" s="41" t="s">
        <v>124</v>
      </c>
      <c r="Q25" s="28">
        <v>0</v>
      </c>
      <c r="R25" s="41" t="s">
        <v>124</v>
      </c>
      <c r="S25" s="30"/>
      <c r="T25" s="30"/>
      <c r="U25" s="30"/>
      <c r="V25" s="30"/>
      <c r="W25" s="30"/>
      <c r="X25" s="30"/>
      <c r="Y25" s="30"/>
      <c r="Z25" s="32"/>
      <c r="AA25" s="32"/>
    </row>
    <row r="26" spans="1:27">
      <c r="A26" s="23" t="s">
        <v>12</v>
      </c>
      <c r="B26" s="30"/>
      <c r="C26" s="30"/>
      <c r="D26" s="41" t="s">
        <v>195</v>
      </c>
      <c r="E26" s="23" t="s">
        <v>151</v>
      </c>
      <c r="F26" s="25" t="s">
        <v>190</v>
      </c>
      <c r="G26" s="23" t="s">
        <v>153</v>
      </c>
      <c r="H26" s="23" t="s">
        <v>151</v>
      </c>
      <c r="I26" s="25" t="s">
        <v>191</v>
      </c>
      <c r="J26" s="39" t="s">
        <v>196</v>
      </c>
      <c r="K26" s="27" t="s">
        <v>123</v>
      </c>
      <c r="L26" s="28">
        <v>0</v>
      </c>
      <c r="M26" s="41" t="s">
        <v>124</v>
      </c>
      <c r="N26" s="23" t="s">
        <v>156</v>
      </c>
      <c r="O26" s="23" t="s">
        <v>105</v>
      </c>
      <c r="P26" s="41" t="s">
        <v>124</v>
      </c>
      <c r="Q26" s="28">
        <v>0</v>
      </c>
      <c r="R26" s="41" t="s">
        <v>124</v>
      </c>
      <c r="S26" s="30"/>
      <c r="T26" s="30"/>
      <c r="U26" s="30"/>
      <c r="V26" s="30"/>
      <c r="W26" s="30"/>
      <c r="X26" s="30"/>
      <c r="Y26" s="30"/>
      <c r="Z26" s="32"/>
      <c r="AA26" s="32"/>
    </row>
    <row r="27" spans="1:27">
      <c r="A27" s="23" t="s">
        <v>13</v>
      </c>
      <c r="B27" s="23" t="s">
        <v>150</v>
      </c>
      <c r="C27" s="23">
        <v>1</v>
      </c>
      <c r="D27" s="27" t="s">
        <v>127</v>
      </c>
      <c r="E27" s="23" t="s">
        <v>151</v>
      </c>
      <c r="F27" s="25" t="s">
        <v>152</v>
      </c>
      <c r="G27" s="23" t="s">
        <v>153</v>
      </c>
      <c r="H27" s="23" t="s">
        <v>151</v>
      </c>
      <c r="I27" s="25" t="s">
        <v>154</v>
      </c>
      <c r="J27" s="28" t="s">
        <v>197</v>
      </c>
      <c r="K27" s="28" t="s">
        <v>126</v>
      </c>
      <c r="L27" s="28">
        <v>0</v>
      </c>
      <c r="M27" s="27" t="s">
        <v>127</v>
      </c>
      <c r="N27" s="23" t="s">
        <v>156</v>
      </c>
      <c r="O27" s="23" t="s">
        <v>105</v>
      </c>
      <c r="P27" s="27" t="s">
        <v>127</v>
      </c>
      <c r="Q27" s="28">
        <v>0</v>
      </c>
      <c r="R27" s="27" t="s">
        <v>127</v>
      </c>
      <c r="S27" s="23" t="s">
        <v>118</v>
      </c>
      <c r="T27" s="27" t="s">
        <v>198</v>
      </c>
      <c r="U27" s="23" t="s">
        <v>194</v>
      </c>
      <c r="V27" s="23" t="str">
        <f>I27</f>
        <v>21st September 2022 12:00 AM</v>
      </c>
      <c r="W27" s="23">
        <v>1</v>
      </c>
      <c r="X27" s="23" t="s">
        <v>158</v>
      </c>
      <c r="Y27" s="23" t="s">
        <v>159</v>
      </c>
      <c r="Z27" s="32"/>
      <c r="AA27" s="32"/>
    </row>
    <row r="28" spans="1:27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  <row r="990" spans="1:27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</row>
    <row r="991" spans="1:27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</row>
    <row r="992" spans="1:27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</row>
    <row r="993" spans="1:27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</row>
    <row r="994" spans="1:27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</row>
    <row r="995" spans="1:27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</row>
    <row r="996" spans="1:27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</row>
    <row r="997" spans="1:2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</row>
    <row r="998" spans="1:27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</row>
    <row r="999" spans="1:27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</row>
    <row r="1000" spans="1:27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</row>
    <row r="1001" spans="1:27">
      <c r="A1001" s="32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</row>
    <row r="1002" spans="1:27">
      <c r="A1002" s="32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</row>
    <row r="1003" spans="1:27">
      <c r="A1003" s="32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</row>
    <row r="1004" spans="1:27">
      <c r="A1004" s="32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</row>
    <row r="1005" spans="1:27">
      <c r="A1005" s="32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</row>
    <row r="1006" spans="1:27">
      <c r="A1006" s="32"/>
      <c r="B1006" s="32"/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</row>
    <row r="1007" spans="1:27">
      <c r="A1007" s="32"/>
      <c r="B1007" s="32"/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</row>
    <row r="1008" spans="1:27">
      <c r="A1008" s="32"/>
      <c r="B1008" s="32"/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</row>
    <row r="1009" spans="1:27">
      <c r="A1009" s="32"/>
      <c r="B1009" s="32"/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</row>
    <row r="1010" spans="1:27">
      <c r="A1010" s="32"/>
      <c r="B1010" s="32"/>
      <c r="C1010" s="32"/>
      <c r="D1010" s="32"/>
      <c r="E1010" s="32"/>
      <c r="F1010" s="32"/>
      <c r="G1010" s="32"/>
      <c r="H1010" s="3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DataMapping</vt:lpstr>
      <vt:lpstr>Contact</vt:lpstr>
      <vt:lpstr>Membership</vt:lpstr>
      <vt:lpstr>Contribution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opetmar</cp:lastModifiedBy>
  <dcterms:modified xsi:type="dcterms:W3CDTF">2022-11-05T18:29:39Z</dcterms:modified>
</cp:coreProperties>
</file>