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 Lobrano\USE_THIS_graph_data\"/>
    </mc:Choice>
  </mc:AlternateContent>
  <xr:revisionPtr revIDLastSave="0" documentId="13_ncr:1_{9A63CF5D-7DC0-4A72-B738-788B3E1D73C0}" xr6:coauthVersionLast="47" xr6:coauthVersionMax="47" xr10:uidLastSave="{00000000-0000-0000-0000-000000000000}"/>
  <bookViews>
    <workbookView xWindow="-28920" yWindow="4245" windowWidth="29040" windowHeight="15840" xr2:uid="{00000000-000D-0000-FFFF-FFFF00000000}"/>
  </bookViews>
  <sheets>
    <sheet name="int_scalabil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4" i="1" l="1"/>
  <c r="K14" i="1"/>
  <c r="L14" i="1"/>
  <c r="M14" i="1"/>
  <c r="M24" i="1" s="1"/>
  <c r="J15" i="1"/>
  <c r="K15" i="1"/>
  <c r="L15" i="1"/>
  <c r="M15" i="1"/>
  <c r="J16" i="1"/>
  <c r="K16" i="1"/>
  <c r="L16" i="1"/>
  <c r="M16" i="1"/>
  <c r="J17" i="1"/>
  <c r="K17" i="1"/>
  <c r="L17" i="1"/>
  <c r="M17" i="1"/>
  <c r="J18" i="1"/>
  <c r="K18" i="1"/>
  <c r="L18" i="1"/>
  <c r="M18" i="1"/>
  <c r="J19" i="1"/>
  <c r="K19" i="1"/>
  <c r="L19" i="1"/>
  <c r="M19" i="1"/>
  <c r="J20" i="1"/>
  <c r="K20" i="1"/>
  <c r="L20" i="1"/>
  <c r="M20" i="1"/>
  <c r="J21" i="1"/>
  <c r="K21" i="1"/>
  <c r="L21" i="1"/>
  <c r="M21" i="1"/>
  <c r="J22" i="1"/>
  <c r="K22" i="1"/>
  <c r="L22" i="1"/>
  <c r="M22" i="1"/>
  <c r="J23" i="1"/>
  <c r="K23" i="1"/>
  <c r="L23" i="1"/>
  <c r="M23" i="1"/>
  <c r="I15" i="1"/>
  <c r="I16" i="1"/>
  <c r="I17" i="1"/>
  <c r="I18" i="1"/>
  <c r="I19" i="1"/>
  <c r="I20" i="1"/>
  <c r="I21" i="1"/>
  <c r="I22" i="1"/>
  <c r="I23" i="1"/>
  <c r="I14" i="1"/>
  <c r="M3" i="1"/>
  <c r="M4" i="1"/>
  <c r="M5" i="1"/>
  <c r="M6" i="1"/>
  <c r="M7" i="1"/>
  <c r="M8" i="1"/>
  <c r="M9" i="1"/>
  <c r="M10" i="1"/>
  <c r="M11" i="1"/>
  <c r="L3" i="1"/>
  <c r="L4" i="1"/>
  <c r="L5" i="1"/>
  <c r="L6" i="1"/>
  <c r="L7" i="1"/>
  <c r="L8" i="1"/>
  <c r="L9" i="1"/>
  <c r="L10" i="1"/>
  <c r="L11" i="1"/>
  <c r="K3" i="1"/>
  <c r="K4" i="1"/>
  <c r="K5" i="1"/>
  <c r="K6" i="1"/>
  <c r="K7" i="1"/>
  <c r="K8" i="1"/>
  <c r="K9" i="1"/>
  <c r="K10" i="1"/>
  <c r="K11" i="1"/>
  <c r="J3" i="1"/>
  <c r="J4" i="1"/>
  <c r="J5" i="1"/>
  <c r="J6" i="1"/>
  <c r="J7" i="1"/>
  <c r="J8" i="1"/>
  <c r="J9" i="1"/>
  <c r="J10" i="1"/>
  <c r="J11" i="1"/>
  <c r="I3" i="1"/>
  <c r="I4" i="1"/>
  <c r="I5" i="1"/>
  <c r="I6" i="1"/>
  <c r="I7" i="1"/>
  <c r="I8" i="1"/>
  <c r="I9" i="1"/>
  <c r="I10" i="1"/>
  <c r="I11" i="1"/>
  <c r="M2" i="1"/>
  <c r="L2" i="1"/>
  <c r="K2" i="1"/>
  <c r="J2" i="1"/>
  <c r="I2" i="1"/>
  <c r="L24" i="1" l="1"/>
  <c r="I24" i="1"/>
  <c r="K24" i="1"/>
  <c r="J24" i="1"/>
</calcChain>
</file>

<file path=xl/sharedStrings.xml><?xml version="1.0" encoding="utf-8"?>
<sst xmlns="http://schemas.openxmlformats.org/spreadsheetml/2006/main" count="44" uniqueCount="14">
  <si>
    <t>AVG</t>
  </si>
  <si>
    <t>500.perlbench_r</t>
  </si>
  <si>
    <t>502.gcc_r</t>
  </si>
  <si>
    <t>505.mcf_r</t>
  </si>
  <si>
    <t>520.omnetpp_r</t>
  </si>
  <si>
    <t>523.xalancbmk_r</t>
  </si>
  <si>
    <t>525.x264_r</t>
  </si>
  <si>
    <t>531.deepsjeng_r</t>
  </si>
  <si>
    <t>541.leela_r</t>
  </si>
  <si>
    <t>548.exchange2_r</t>
  </si>
  <si>
    <t>557.xz_r</t>
  </si>
  <si>
    <t>MAX</t>
  </si>
  <si>
    <t>SPEEDUP_JL</t>
  </si>
  <si>
    <t>SPEEDUP_LANE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</si>
</sst>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953EB8"/>
      <color rgb="FFF3B23D"/>
      <color rgb="FFFF7533"/>
      <color rgb="FFDE00A4"/>
      <color rgb="FF4668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r>
              <a:rPr lang="en-US" baseline="0">
                <a:latin typeface="Times New Roman" panose="02020603050405020304" pitchFamily="18" charset="0"/>
              </a:rPr>
              <a:t>Int Rate Speedup for Various Instances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1 Instance</c:v>
          </c:tx>
          <c:spPr>
            <a:solidFill>
              <a:srgbClr val="F3B23D"/>
            </a:solidFill>
            <a:ln>
              <a:noFill/>
            </a:ln>
            <a:effectLst/>
          </c:spPr>
          <c:invertIfNegative val="0"/>
          <c:cat>
            <c:strRef>
              <c:f>int_scalability!$H$2:$H$11</c:f>
              <c:strCache>
                <c:ptCount val="10"/>
                <c:pt idx="0">
                  <c:v>500.perlbench_r</c:v>
                </c:pt>
                <c:pt idx="1">
                  <c:v>502.gcc_r</c:v>
                </c:pt>
                <c:pt idx="2">
                  <c:v>505.mcf_r</c:v>
                </c:pt>
                <c:pt idx="3">
                  <c:v>520.omnetpp_r</c:v>
                </c:pt>
                <c:pt idx="4">
                  <c:v>523.xalancbmk_r</c:v>
                </c:pt>
                <c:pt idx="5">
                  <c:v>525.x264_r</c:v>
                </c:pt>
                <c:pt idx="6">
                  <c:v>531.deepsjeng_r</c:v>
                </c:pt>
                <c:pt idx="7">
                  <c:v>541.leela_r</c:v>
                </c:pt>
                <c:pt idx="8">
                  <c:v>548.exchange2_r</c:v>
                </c:pt>
                <c:pt idx="9">
                  <c:v>557.xz_r</c:v>
                </c:pt>
              </c:strCache>
            </c:strRef>
          </c:cat>
          <c:val>
            <c:numRef>
              <c:f>int_scalability!$I$2:$I$11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7E-431A-A237-C22E03A23B12}"/>
            </c:ext>
          </c:extLst>
        </c:ser>
        <c:ser>
          <c:idx val="1"/>
          <c:order val="1"/>
          <c:tx>
            <c:v>3 Instances</c:v>
          </c:tx>
          <c:spPr>
            <a:solidFill>
              <a:srgbClr val="FF7533"/>
            </a:solidFill>
            <a:ln>
              <a:noFill/>
            </a:ln>
            <a:effectLst/>
          </c:spPr>
          <c:invertIfNegative val="0"/>
          <c:cat>
            <c:strRef>
              <c:f>int_scalability!$H$2:$H$11</c:f>
              <c:strCache>
                <c:ptCount val="10"/>
                <c:pt idx="0">
                  <c:v>500.perlbench_r</c:v>
                </c:pt>
                <c:pt idx="1">
                  <c:v>502.gcc_r</c:v>
                </c:pt>
                <c:pt idx="2">
                  <c:v>505.mcf_r</c:v>
                </c:pt>
                <c:pt idx="3">
                  <c:v>520.omnetpp_r</c:v>
                </c:pt>
                <c:pt idx="4">
                  <c:v>523.xalancbmk_r</c:v>
                </c:pt>
                <c:pt idx="5">
                  <c:v>525.x264_r</c:v>
                </c:pt>
                <c:pt idx="6">
                  <c:v>531.deepsjeng_r</c:v>
                </c:pt>
                <c:pt idx="7">
                  <c:v>541.leela_r</c:v>
                </c:pt>
                <c:pt idx="8">
                  <c:v>548.exchange2_r</c:v>
                </c:pt>
                <c:pt idx="9">
                  <c:v>557.xz_r</c:v>
                </c:pt>
              </c:strCache>
            </c:strRef>
          </c:cat>
          <c:val>
            <c:numRef>
              <c:f>int_scalability!$J$2:$J$11</c:f>
              <c:numCache>
                <c:formatCode>General</c:formatCode>
                <c:ptCount val="10"/>
                <c:pt idx="0">
                  <c:v>2.6915362774119491</c:v>
                </c:pt>
                <c:pt idx="1">
                  <c:v>2.6709863210943126</c:v>
                </c:pt>
                <c:pt idx="2">
                  <c:v>2.7183277167929001</c:v>
                </c:pt>
                <c:pt idx="3">
                  <c:v>2.3042877609496522</c:v>
                </c:pt>
                <c:pt idx="4">
                  <c:v>2.5332091447925489</c:v>
                </c:pt>
                <c:pt idx="5">
                  <c:v>3.0924805531547106</c:v>
                </c:pt>
                <c:pt idx="6">
                  <c:v>2.9753036600621448</c:v>
                </c:pt>
                <c:pt idx="7">
                  <c:v>2.9865610173165393</c:v>
                </c:pt>
                <c:pt idx="8">
                  <c:v>2.9991160872127289</c:v>
                </c:pt>
                <c:pt idx="9">
                  <c:v>2.3744230769230765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7E-431A-A237-C22E03A23B12}"/>
            </c:ext>
          </c:extLst>
        </c:ser>
        <c:ser>
          <c:idx val="2"/>
          <c:order val="2"/>
          <c:tx>
            <c:v>6 Instances</c:v>
          </c:tx>
          <c:spPr>
            <a:solidFill>
              <a:srgbClr val="DE00A4"/>
            </a:solidFill>
            <a:ln>
              <a:noFill/>
            </a:ln>
            <a:effectLst/>
          </c:spPr>
          <c:invertIfNegative val="0"/>
          <c:cat>
            <c:strRef>
              <c:f>int_scalability!$H$2:$H$11</c:f>
              <c:strCache>
                <c:ptCount val="10"/>
                <c:pt idx="0">
                  <c:v>500.perlbench_r</c:v>
                </c:pt>
                <c:pt idx="1">
                  <c:v>502.gcc_r</c:v>
                </c:pt>
                <c:pt idx="2">
                  <c:v>505.mcf_r</c:v>
                </c:pt>
                <c:pt idx="3">
                  <c:v>520.omnetpp_r</c:v>
                </c:pt>
                <c:pt idx="4">
                  <c:v>523.xalancbmk_r</c:v>
                </c:pt>
                <c:pt idx="5">
                  <c:v>525.x264_r</c:v>
                </c:pt>
                <c:pt idx="6">
                  <c:v>531.deepsjeng_r</c:v>
                </c:pt>
                <c:pt idx="7">
                  <c:v>541.leela_r</c:v>
                </c:pt>
                <c:pt idx="8">
                  <c:v>548.exchange2_r</c:v>
                </c:pt>
                <c:pt idx="9">
                  <c:v>557.xz_r</c:v>
                </c:pt>
              </c:strCache>
            </c:strRef>
          </c:cat>
          <c:val>
            <c:numRef>
              <c:f>int_scalability!$K$2:$K$11</c:f>
              <c:numCache>
                <c:formatCode>General</c:formatCode>
                <c:ptCount val="10"/>
                <c:pt idx="0">
                  <c:v>5.4306435884934174</c:v>
                </c:pt>
                <c:pt idx="1">
                  <c:v>5.2094547156564488</c:v>
                </c:pt>
                <c:pt idx="2">
                  <c:v>4.8733961417676088</c:v>
                </c:pt>
                <c:pt idx="3">
                  <c:v>4.6392761486161671</c:v>
                </c:pt>
                <c:pt idx="4">
                  <c:v>4.9812187812187814</c:v>
                </c:pt>
                <c:pt idx="5">
                  <c:v>6.1725129384703852</c:v>
                </c:pt>
                <c:pt idx="6">
                  <c:v>5.9283589290021714</c:v>
                </c:pt>
                <c:pt idx="7">
                  <c:v>5.9701025468200868</c:v>
                </c:pt>
                <c:pt idx="8">
                  <c:v>5.9952292605353836</c:v>
                </c:pt>
                <c:pt idx="9">
                  <c:v>4.6748280431627434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87E-431A-A237-C22E03A23B12}"/>
            </c:ext>
          </c:extLst>
        </c:ser>
        <c:ser>
          <c:idx val="3"/>
          <c:order val="3"/>
          <c:tx>
            <c:v>24 Instances</c:v>
          </c:tx>
          <c:spPr>
            <a:solidFill>
              <a:srgbClr val="953EB8"/>
            </a:solidFill>
            <a:ln>
              <a:noFill/>
            </a:ln>
            <a:effectLst/>
          </c:spPr>
          <c:invertIfNegative val="0"/>
          <c:cat>
            <c:strRef>
              <c:f>int_scalability!$H$2:$H$11</c:f>
              <c:strCache>
                <c:ptCount val="10"/>
                <c:pt idx="0">
                  <c:v>500.perlbench_r</c:v>
                </c:pt>
                <c:pt idx="1">
                  <c:v>502.gcc_r</c:v>
                </c:pt>
                <c:pt idx="2">
                  <c:v>505.mcf_r</c:v>
                </c:pt>
                <c:pt idx="3">
                  <c:v>520.omnetpp_r</c:v>
                </c:pt>
                <c:pt idx="4">
                  <c:v>523.xalancbmk_r</c:v>
                </c:pt>
                <c:pt idx="5">
                  <c:v>525.x264_r</c:v>
                </c:pt>
                <c:pt idx="6">
                  <c:v>531.deepsjeng_r</c:v>
                </c:pt>
                <c:pt idx="7">
                  <c:v>541.leela_r</c:v>
                </c:pt>
                <c:pt idx="8">
                  <c:v>548.exchange2_r</c:v>
                </c:pt>
                <c:pt idx="9">
                  <c:v>557.xz_r</c:v>
                </c:pt>
              </c:strCache>
            </c:strRef>
          </c:cat>
          <c:val>
            <c:numRef>
              <c:f>int_scalability!$L$2:$L$11</c:f>
              <c:numCache>
                <c:formatCode>General</c:formatCode>
                <c:ptCount val="10"/>
                <c:pt idx="0">
                  <c:v>21.757050421193991</c:v>
                </c:pt>
                <c:pt idx="1">
                  <c:v>19.716563330380872</c:v>
                </c:pt>
                <c:pt idx="2">
                  <c:v>17.34025061856493</c:v>
                </c:pt>
                <c:pt idx="3">
                  <c:v>17.296760978107798</c:v>
                </c:pt>
                <c:pt idx="4">
                  <c:v>19.664902882308478</c:v>
                </c:pt>
                <c:pt idx="5">
                  <c:v>24.499857346647648</c:v>
                </c:pt>
                <c:pt idx="6">
                  <c:v>23.628890758322321</c:v>
                </c:pt>
                <c:pt idx="7">
                  <c:v>23.837374149986786</c:v>
                </c:pt>
                <c:pt idx="8">
                  <c:v>23.93650793650794</c:v>
                </c:pt>
                <c:pt idx="9">
                  <c:v>18.010575578921774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87E-431A-A237-C22E03A23B12}"/>
            </c:ext>
          </c:extLst>
        </c:ser>
        <c:ser>
          <c:idx val="4"/>
          <c:order val="4"/>
          <c:tx>
            <c:v>48 Instances</c:v>
          </c:tx>
          <c:spPr>
            <a:solidFill>
              <a:srgbClr val="4668AC"/>
            </a:solidFill>
            <a:ln>
              <a:noFill/>
            </a:ln>
            <a:effectLst/>
          </c:spPr>
          <c:invertIfNegative val="0"/>
          <c:cat>
            <c:strRef>
              <c:f>int_scalability!$H$2:$H$11</c:f>
              <c:strCache>
                <c:ptCount val="10"/>
                <c:pt idx="0">
                  <c:v>500.perlbench_r</c:v>
                </c:pt>
                <c:pt idx="1">
                  <c:v>502.gcc_r</c:v>
                </c:pt>
                <c:pt idx="2">
                  <c:v>505.mcf_r</c:v>
                </c:pt>
                <c:pt idx="3">
                  <c:v>520.omnetpp_r</c:v>
                </c:pt>
                <c:pt idx="4">
                  <c:v>523.xalancbmk_r</c:v>
                </c:pt>
                <c:pt idx="5">
                  <c:v>525.x264_r</c:v>
                </c:pt>
                <c:pt idx="6">
                  <c:v>531.deepsjeng_r</c:v>
                </c:pt>
                <c:pt idx="7">
                  <c:v>541.leela_r</c:v>
                </c:pt>
                <c:pt idx="8">
                  <c:v>548.exchange2_r</c:v>
                </c:pt>
                <c:pt idx="9">
                  <c:v>557.xz_r</c:v>
                </c:pt>
              </c:strCache>
            </c:strRef>
          </c:cat>
          <c:val>
            <c:numRef>
              <c:f>int_scalability!$M$2:$M$11</c:f>
              <c:numCache>
                <c:formatCode>General</c:formatCode>
                <c:ptCount val="10"/>
                <c:pt idx="0">
                  <c:v>43.471642883278449</c:v>
                </c:pt>
                <c:pt idx="1">
                  <c:v>39.459339685353427</c:v>
                </c:pt>
                <c:pt idx="2">
                  <c:v>34.82503807004889</c:v>
                </c:pt>
                <c:pt idx="3">
                  <c:v>34.574156710330605</c:v>
                </c:pt>
                <c:pt idx="4">
                  <c:v>39.32205172017219</c:v>
                </c:pt>
                <c:pt idx="5">
                  <c:v>37.837409120951754</c:v>
                </c:pt>
                <c:pt idx="6">
                  <c:v>47.318438891340101</c:v>
                </c:pt>
                <c:pt idx="7">
                  <c:v>47.654137144229622</c:v>
                </c:pt>
                <c:pt idx="8">
                  <c:v>47.932191417976348</c:v>
                </c:pt>
                <c:pt idx="9">
                  <c:v>35.935968954644679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87E-431A-A237-C22E03A23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613552"/>
        <c:axId val="374622736"/>
      </c:barChart>
      <c:catAx>
        <c:axId val="374613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US" baseline="0">
                    <a:latin typeface="Times New Roman" panose="02020603050405020304" pitchFamily="18" charset="0"/>
                  </a:rPr>
                  <a:t>Int Rate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374622736"/>
        <c:crosses val="autoZero"/>
        <c:auto val="1"/>
        <c:lblAlgn val="ctr"/>
        <c:lblOffset val="100"/>
        <c:noMultiLvlLbl val="0"/>
      </c:catAx>
      <c:valAx>
        <c:axId val="374622736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US" baseline="0">
                    <a:latin typeface="Times New Roman" panose="02020603050405020304" pitchFamily="18" charset="0"/>
                  </a:rPr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374613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r>
              <a:rPr lang="en-US" baseline="0">
                <a:latin typeface="Times New Roman" panose="02020603050405020304" pitchFamily="18" charset="0"/>
              </a:rPr>
              <a:t>Geometric Mean of Speedup for Int Rate Suite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Geomean</c:v>
          </c:tx>
          <c:spPr>
            <a:ln w="19050" cap="rnd">
              <a:solidFill>
                <a:srgbClr val="953EB8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53EB8"/>
              </a:solidFill>
              <a:ln w="9525">
                <a:solidFill>
                  <a:srgbClr val="953EB8"/>
                </a:solidFill>
              </a:ln>
              <a:effectLst/>
            </c:spPr>
          </c:marker>
          <c:xVal>
            <c:numRef>
              <c:f>int_scalability!$I$1:$M$1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24</c:v>
                </c:pt>
                <c:pt idx="4">
                  <c:v>48</c:v>
                </c:pt>
              </c:numCache>
            </c:numRef>
          </c:xVal>
          <c:yVal>
            <c:numRef>
              <c:f>int_scalability!$I$24:$M$24</c:f>
              <c:numCache>
                <c:formatCode>General</c:formatCode>
                <c:ptCount val="5"/>
                <c:pt idx="0">
                  <c:v>100</c:v>
                </c:pt>
                <c:pt idx="1">
                  <c:v>90.730435920309262</c:v>
                </c:pt>
                <c:pt idx="2">
                  <c:v>89.3037785199068</c:v>
                </c:pt>
                <c:pt idx="3">
                  <c:v>86.606092929324987</c:v>
                </c:pt>
                <c:pt idx="4">
                  <c:v>84.419580806710698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D1-4174-8ECB-C152A0DD1C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2581696"/>
        <c:axId val="602581368"/>
      </c:scatterChart>
      <c:valAx>
        <c:axId val="602581696"/>
        <c:scaling>
          <c:orientation val="minMax"/>
          <c:max val="48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US" baseline="0">
                    <a:latin typeface="Times New Roman" panose="02020603050405020304" pitchFamily="18" charset="0"/>
                  </a:rPr>
                  <a:t>Instances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602581368"/>
        <c:crosses val="autoZero"/>
        <c:crossBetween val="midCat"/>
        <c:majorUnit val="6"/>
      </c:valAx>
      <c:valAx>
        <c:axId val="602581368"/>
        <c:scaling>
          <c:orientation val="minMax"/>
          <c:max val="105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US" baseline="0">
                    <a:latin typeface="Times New Roman" panose="02020603050405020304" pitchFamily="18" charset="0"/>
                  </a:rPr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602581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573087</xdr:colOff>
      <xdr:row>1</xdr:row>
      <xdr:rowOff>66675</xdr:rowOff>
    </xdr:from>
    <xdr:to>
      <xdr:col>21</xdr:col>
      <xdr:colOff>552450</xdr:colOff>
      <xdr:row>17</xdr:row>
      <xdr:rowOff>92075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2CC43F-1DE6-4B24-BAB5-9A159B902D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458787</xdr:colOff>
      <xdr:row>19</xdr:row>
      <xdr:rowOff>49212</xdr:rowOff>
    </xdr:from>
    <xdr:to>
      <xdr:col>20</xdr:col>
      <xdr:colOff>417512</xdr:colOff>
      <xdr:row>32</xdr:row>
      <xdr:rowOff>198437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51C251D-B8E9-44A1-B635-260B742342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F29" sqref="F29"/>
    </sheetView>
  </sheetViews>
  <sheetFormatPr defaultRowHeight="15.5" x14ac:dyDescent="0.35"/>
  <cols>
    <col min="8" max="8" width="14.75" bestFit="1" customWidth="1"/>
  </cols>
  <sheetData>
    <row r="1" spans="1:13" x14ac:dyDescent="0.35">
      <c r="A1" t="s">
        <v>0</v>
      </c>
      <c r="B1">
        <v>1</v>
      </c>
      <c r="C1">
        <v>3</v>
      </c>
      <c r="D1">
        <v>6</v>
      </c>
      <c r="E1">
        <v>24</v>
      </c>
      <c r="F1">
        <v>48</v>
      </c>
      <c r="H1" t="s">
        <v>12</v>
      </c>
      <c r="I1">
        <v>1</v>
      </c>
      <c r="J1">
        <v>3</v>
      </c>
      <c r="K1">
        <v>6</v>
      </c>
      <c r="L1">
        <v>24</v>
      </c>
      <c r="M1">
        <v>48</v>
      </c>
    </row>
    <row r="2" spans="1:13" x14ac:dyDescent="0.35">
      <c r="A2" t="s">
        <v>1</v>
      </c>
      <c r="B2">
        <v>148.51</v>
      </c>
      <c r="C2">
        <v>165.53</v>
      </c>
      <c r="D2">
        <v>164.08</v>
      </c>
      <c r="E2">
        <v>163.82</v>
      </c>
      <c r="F2">
        <v>163.98</v>
      </c>
      <c r="H2" t="s">
        <v>1</v>
      </c>
      <c r="I2">
        <f>(1*B2)/B2</f>
        <v>1</v>
      </c>
      <c r="J2">
        <f>(3*B2)/C2</f>
        <v>2.6915362774119491</v>
      </c>
      <c r="K2">
        <f>(6*B2)/D2</f>
        <v>5.4306435884934174</v>
      </c>
      <c r="L2">
        <f>(24*B2)/E2</f>
        <v>21.757050421193991</v>
      </c>
      <c r="M2">
        <f>(48*B2)/F2</f>
        <v>43.471642883278449</v>
      </c>
    </row>
    <row r="3" spans="1:13" x14ac:dyDescent="0.35">
      <c r="A3" t="s">
        <v>2</v>
      </c>
      <c r="B3">
        <v>37.1</v>
      </c>
      <c r="C3">
        <v>41.67</v>
      </c>
      <c r="D3">
        <v>42.73</v>
      </c>
      <c r="E3">
        <v>45.16</v>
      </c>
      <c r="F3">
        <v>45.13</v>
      </c>
      <c r="H3" t="s">
        <v>2</v>
      </c>
      <c r="I3">
        <f t="shared" ref="I3:I11" si="0">(1*B3)/B3</f>
        <v>1</v>
      </c>
      <c r="J3">
        <f t="shared" ref="J3:J11" si="1">(3*B3)/C3</f>
        <v>2.6709863210943126</v>
      </c>
      <c r="K3">
        <f t="shared" ref="K3:K11" si="2">(6*B3)/D3</f>
        <v>5.2094547156564488</v>
      </c>
      <c r="L3">
        <f t="shared" ref="L3:L11" si="3">(24*B3)/E3</f>
        <v>19.716563330380872</v>
      </c>
      <c r="M3">
        <f t="shared" ref="M3:M11" si="4">(48*B3)/F3</f>
        <v>39.459339685353427</v>
      </c>
    </row>
    <row r="4" spans="1:13" x14ac:dyDescent="0.35">
      <c r="A4" t="s">
        <v>3</v>
      </c>
      <c r="B4">
        <v>271.57</v>
      </c>
      <c r="C4">
        <v>299.70999999999998</v>
      </c>
      <c r="D4">
        <v>334.35</v>
      </c>
      <c r="E4">
        <v>375.87</v>
      </c>
      <c r="F4">
        <v>374.31</v>
      </c>
      <c r="H4" t="s">
        <v>3</v>
      </c>
      <c r="I4">
        <f t="shared" si="0"/>
        <v>1</v>
      </c>
      <c r="J4">
        <f t="shared" si="1"/>
        <v>2.7183277167929001</v>
      </c>
      <c r="K4">
        <f t="shared" si="2"/>
        <v>4.8733961417676088</v>
      </c>
      <c r="L4">
        <f t="shared" si="3"/>
        <v>17.34025061856493</v>
      </c>
      <c r="M4">
        <f t="shared" si="4"/>
        <v>34.82503807004889</v>
      </c>
    </row>
    <row r="5" spans="1:13" x14ac:dyDescent="0.35">
      <c r="A5" t="s">
        <v>4</v>
      </c>
      <c r="B5">
        <v>450.35</v>
      </c>
      <c r="C5">
        <v>586.32000000000005</v>
      </c>
      <c r="D5">
        <v>582.44000000000005</v>
      </c>
      <c r="E5">
        <v>624.88</v>
      </c>
      <c r="F5">
        <v>625.23</v>
      </c>
      <c r="H5" t="s">
        <v>4</v>
      </c>
      <c r="I5">
        <f t="shared" si="0"/>
        <v>1</v>
      </c>
      <c r="J5">
        <f t="shared" si="1"/>
        <v>2.3042877609496522</v>
      </c>
      <c r="K5">
        <f t="shared" si="2"/>
        <v>4.6392761486161671</v>
      </c>
      <c r="L5">
        <f t="shared" si="3"/>
        <v>17.296760978107798</v>
      </c>
      <c r="M5">
        <f t="shared" si="4"/>
        <v>34.574156710330605</v>
      </c>
    </row>
    <row r="6" spans="1:13" x14ac:dyDescent="0.35">
      <c r="A6" t="s">
        <v>5</v>
      </c>
      <c r="B6">
        <v>249.31</v>
      </c>
      <c r="C6">
        <v>295.25</v>
      </c>
      <c r="D6">
        <v>300.3</v>
      </c>
      <c r="E6">
        <v>304.27</v>
      </c>
      <c r="F6">
        <v>304.33</v>
      </c>
      <c r="H6" t="s">
        <v>5</v>
      </c>
      <c r="I6">
        <f t="shared" si="0"/>
        <v>1</v>
      </c>
      <c r="J6">
        <f t="shared" si="1"/>
        <v>2.5332091447925489</v>
      </c>
      <c r="K6">
        <f t="shared" si="2"/>
        <v>4.9812187812187814</v>
      </c>
      <c r="L6">
        <f t="shared" si="3"/>
        <v>19.664902882308478</v>
      </c>
      <c r="M6">
        <f t="shared" si="4"/>
        <v>39.32205172017219</v>
      </c>
    </row>
    <row r="7" spans="1:13" x14ac:dyDescent="0.35">
      <c r="A7" t="s">
        <v>6</v>
      </c>
      <c r="B7">
        <v>35.78</v>
      </c>
      <c r="C7">
        <v>34.71</v>
      </c>
      <c r="D7">
        <v>34.78</v>
      </c>
      <c r="E7">
        <v>35.049999999999997</v>
      </c>
      <c r="F7">
        <v>45.39</v>
      </c>
      <c r="H7" t="s">
        <v>6</v>
      </c>
      <c r="I7">
        <f t="shared" si="0"/>
        <v>1</v>
      </c>
      <c r="J7">
        <f t="shared" si="1"/>
        <v>3.0924805531547106</v>
      </c>
      <c r="K7">
        <f t="shared" si="2"/>
        <v>6.1725129384703852</v>
      </c>
      <c r="L7">
        <f t="shared" si="3"/>
        <v>24.499857346647648</v>
      </c>
      <c r="M7">
        <f t="shared" si="4"/>
        <v>37.837409120951754</v>
      </c>
    </row>
    <row r="8" spans="1:13" x14ac:dyDescent="0.35">
      <c r="A8" t="s">
        <v>7</v>
      </c>
      <c r="B8">
        <v>245.77</v>
      </c>
      <c r="C8">
        <v>247.81</v>
      </c>
      <c r="D8">
        <v>248.74</v>
      </c>
      <c r="E8">
        <v>249.63</v>
      </c>
      <c r="F8">
        <v>249.31</v>
      </c>
      <c r="H8" t="s">
        <v>7</v>
      </c>
      <c r="I8">
        <f t="shared" si="0"/>
        <v>1</v>
      </c>
      <c r="J8">
        <f t="shared" si="1"/>
        <v>2.9753036600621448</v>
      </c>
      <c r="K8">
        <f t="shared" si="2"/>
        <v>5.9283589290021714</v>
      </c>
      <c r="L8">
        <f t="shared" si="3"/>
        <v>23.628890758322321</v>
      </c>
      <c r="M8">
        <f t="shared" si="4"/>
        <v>47.318438891340101</v>
      </c>
    </row>
    <row r="9" spans="1:13" x14ac:dyDescent="0.35">
      <c r="A9" t="s">
        <v>8</v>
      </c>
      <c r="B9">
        <v>413.35</v>
      </c>
      <c r="C9">
        <v>415.21</v>
      </c>
      <c r="D9">
        <v>415.42</v>
      </c>
      <c r="E9">
        <v>416.17</v>
      </c>
      <c r="F9">
        <v>416.35</v>
      </c>
      <c r="H9" t="s">
        <v>8</v>
      </c>
      <c r="I9">
        <f t="shared" si="0"/>
        <v>1</v>
      </c>
      <c r="J9">
        <f t="shared" si="1"/>
        <v>2.9865610173165393</v>
      </c>
      <c r="K9">
        <f t="shared" si="2"/>
        <v>5.9701025468200868</v>
      </c>
      <c r="L9">
        <f t="shared" si="3"/>
        <v>23.837374149986786</v>
      </c>
      <c r="M9">
        <f t="shared" si="4"/>
        <v>47.654137144229622</v>
      </c>
    </row>
    <row r="10" spans="1:13" x14ac:dyDescent="0.35">
      <c r="A10" t="s">
        <v>9</v>
      </c>
      <c r="B10">
        <v>339.3</v>
      </c>
      <c r="C10">
        <v>339.4</v>
      </c>
      <c r="D10">
        <v>339.57</v>
      </c>
      <c r="E10">
        <v>340.2</v>
      </c>
      <c r="F10">
        <v>339.78</v>
      </c>
      <c r="H10" t="s">
        <v>9</v>
      </c>
      <c r="I10">
        <f t="shared" si="0"/>
        <v>1</v>
      </c>
      <c r="J10">
        <f t="shared" si="1"/>
        <v>2.9991160872127289</v>
      </c>
      <c r="K10">
        <f t="shared" si="2"/>
        <v>5.9952292605353836</v>
      </c>
      <c r="L10">
        <f t="shared" si="3"/>
        <v>23.93650793650794</v>
      </c>
      <c r="M10">
        <f t="shared" si="4"/>
        <v>47.932191417976348</v>
      </c>
    </row>
    <row r="11" spans="1:13" x14ac:dyDescent="0.35">
      <c r="A11" t="s">
        <v>10</v>
      </c>
      <c r="B11">
        <v>123.47</v>
      </c>
      <c r="C11">
        <v>156</v>
      </c>
      <c r="D11">
        <v>158.47</v>
      </c>
      <c r="E11">
        <v>164.53</v>
      </c>
      <c r="F11">
        <v>164.92</v>
      </c>
      <c r="H11" t="s">
        <v>10</v>
      </c>
      <c r="I11">
        <f t="shared" si="0"/>
        <v>1</v>
      </c>
      <c r="J11">
        <f t="shared" si="1"/>
        <v>2.3744230769230765</v>
      </c>
      <c r="K11">
        <f t="shared" si="2"/>
        <v>4.6748280431627434</v>
      </c>
      <c r="L11">
        <f t="shared" si="3"/>
        <v>18.010575578921774</v>
      </c>
      <c r="M11">
        <f t="shared" si="4"/>
        <v>35.935968954644679</v>
      </c>
    </row>
    <row r="13" spans="1:13" x14ac:dyDescent="0.35">
      <c r="A13" t="s">
        <v>11</v>
      </c>
      <c r="B13">
        <v>1</v>
      </c>
      <c r="C13">
        <v>3</v>
      </c>
      <c r="D13">
        <v>6</v>
      </c>
      <c r="E13">
        <v>24</v>
      </c>
      <c r="F13">
        <v>48</v>
      </c>
      <c r="H13" t="s">
        <v>13</v>
      </c>
      <c r="I13">
        <v>1</v>
      </c>
      <c r="J13">
        <v>3</v>
      </c>
      <c r="K13">
        <v>6</v>
      </c>
      <c r="L13">
        <v>24</v>
      </c>
      <c r="M13">
        <v>48</v>
      </c>
    </row>
    <row r="14" spans="1:13" x14ac:dyDescent="0.35">
      <c r="A14" t="s">
        <v>1</v>
      </c>
      <c r="B14">
        <v>148.51</v>
      </c>
      <c r="C14">
        <v>165.53</v>
      </c>
      <c r="D14">
        <v>165.47</v>
      </c>
      <c r="E14">
        <v>166.6</v>
      </c>
      <c r="F14">
        <v>166.71</v>
      </c>
      <c r="H14" t="s">
        <v>1</v>
      </c>
      <c r="I14">
        <f>$B2/B2*100</f>
        <v>100</v>
      </c>
      <c r="J14">
        <f t="shared" ref="J14:M23" si="5">$B2/C2*100</f>
        <v>89.717875913731646</v>
      </c>
      <c r="K14">
        <f t="shared" si="5"/>
        <v>90.510726474890276</v>
      </c>
      <c r="L14">
        <f t="shared" si="5"/>
        <v>90.654376754974976</v>
      </c>
      <c r="M14">
        <f t="shared" si="5"/>
        <v>90.565922673496772</v>
      </c>
    </row>
    <row r="15" spans="1:13" x14ac:dyDescent="0.35">
      <c r="A15" t="s">
        <v>2</v>
      </c>
      <c r="B15">
        <v>37.1</v>
      </c>
      <c r="C15">
        <v>41.8</v>
      </c>
      <c r="D15">
        <v>42.92</v>
      </c>
      <c r="E15">
        <v>45.77</v>
      </c>
      <c r="F15">
        <v>45.85</v>
      </c>
      <c r="H15" t="s">
        <v>2</v>
      </c>
      <c r="I15">
        <f t="shared" ref="I15:I23" si="6">$B3/B3*100</f>
        <v>100</v>
      </c>
      <c r="J15">
        <f t="shared" si="5"/>
        <v>89.032877369810421</v>
      </c>
      <c r="K15">
        <f t="shared" si="5"/>
        <v>86.824245260940799</v>
      </c>
      <c r="L15">
        <f t="shared" si="5"/>
        <v>82.152347209920293</v>
      </c>
      <c r="M15">
        <f t="shared" si="5"/>
        <v>82.206957677819631</v>
      </c>
    </row>
    <row r="16" spans="1:13" x14ac:dyDescent="0.35">
      <c r="A16" t="s">
        <v>3</v>
      </c>
      <c r="B16">
        <v>271.57</v>
      </c>
      <c r="C16">
        <v>301.39999999999998</v>
      </c>
      <c r="D16">
        <v>335.25</v>
      </c>
      <c r="E16">
        <v>378.89</v>
      </c>
      <c r="F16">
        <v>378.24</v>
      </c>
      <c r="H16" t="s">
        <v>3</v>
      </c>
      <c r="I16">
        <f t="shared" si="6"/>
        <v>100</v>
      </c>
      <c r="J16">
        <f t="shared" si="5"/>
        <v>90.610923893096668</v>
      </c>
      <c r="K16">
        <f t="shared" si="5"/>
        <v>81.223269029460141</v>
      </c>
      <c r="L16">
        <f t="shared" si="5"/>
        <v>72.251044244020534</v>
      </c>
      <c r="M16">
        <f t="shared" si="5"/>
        <v>72.552162645935184</v>
      </c>
    </row>
    <row r="17" spans="1:13" x14ac:dyDescent="0.35">
      <c r="A17" t="s">
        <v>4</v>
      </c>
      <c r="B17">
        <v>450.35</v>
      </c>
      <c r="C17">
        <v>587.01</v>
      </c>
      <c r="D17">
        <v>597.66999999999996</v>
      </c>
      <c r="E17">
        <v>633.37</v>
      </c>
      <c r="F17">
        <v>632.41</v>
      </c>
      <c r="H17" t="s">
        <v>4</v>
      </c>
      <c r="I17">
        <f t="shared" si="6"/>
        <v>100</v>
      </c>
      <c r="J17">
        <f t="shared" si="5"/>
        <v>76.809592031655072</v>
      </c>
      <c r="K17">
        <f t="shared" si="5"/>
        <v>77.321269143602763</v>
      </c>
      <c r="L17">
        <f t="shared" si="5"/>
        <v>72.06983740878249</v>
      </c>
      <c r="M17">
        <f t="shared" si="5"/>
        <v>72.029493146522086</v>
      </c>
    </row>
    <row r="18" spans="1:13" x14ac:dyDescent="0.35">
      <c r="A18" t="s">
        <v>5</v>
      </c>
      <c r="B18">
        <v>249.31</v>
      </c>
      <c r="C18">
        <v>303.13</v>
      </c>
      <c r="D18">
        <v>306.10000000000002</v>
      </c>
      <c r="E18">
        <v>307.77999999999997</v>
      </c>
      <c r="F18">
        <v>308.48</v>
      </c>
      <c r="H18" t="s">
        <v>5</v>
      </c>
      <c r="I18">
        <f t="shared" si="6"/>
        <v>100</v>
      </c>
      <c r="J18">
        <f t="shared" si="5"/>
        <v>84.440304826418284</v>
      </c>
      <c r="K18">
        <f t="shared" si="5"/>
        <v>83.020313020313026</v>
      </c>
      <c r="L18">
        <f t="shared" si="5"/>
        <v>81.937095342951991</v>
      </c>
      <c r="M18">
        <f t="shared" si="5"/>
        <v>81.920941083692043</v>
      </c>
    </row>
    <row r="19" spans="1:13" x14ac:dyDescent="0.35">
      <c r="A19" t="s">
        <v>6</v>
      </c>
      <c r="B19">
        <v>35.78</v>
      </c>
      <c r="C19">
        <v>34.71</v>
      </c>
      <c r="D19">
        <v>34.79</v>
      </c>
      <c r="E19">
        <v>35.1</v>
      </c>
      <c r="F19">
        <v>45.48</v>
      </c>
      <c r="H19" t="s">
        <v>6</v>
      </c>
      <c r="I19">
        <f t="shared" si="6"/>
        <v>100</v>
      </c>
      <c r="J19">
        <f t="shared" si="5"/>
        <v>103.08268510515701</v>
      </c>
      <c r="K19">
        <f t="shared" si="5"/>
        <v>102.87521564117309</v>
      </c>
      <c r="L19">
        <f t="shared" si="5"/>
        <v>102.08273894436522</v>
      </c>
      <c r="M19">
        <f t="shared" si="5"/>
        <v>78.827935668649488</v>
      </c>
    </row>
    <row r="20" spans="1:13" x14ac:dyDescent="0.35">
      <c r="A20" t="s">
        <v>7</v>
      </c>
      <c r="B20">
        <v>245.77</v>
      </c>
      <c r="C20">
        <v>248.19</v>
      </c>
      <c r="D20">
        <v>249.15</v>
      </c>
      <c r="E20">
        <v>250.09</v>
      </c>
      <c r="F20">
        <v>249.87</v>
      </c>
      <c r="H20" t="s">
        <v>7</v>
      </c>
      <c r="I20">
        <f t="shared" si="6"/>
        <v>100</v>
      </c>
      <c r="J20">
        <f t="shared" si="5"/>
        <v>99.176788668738141</v>
      </c>
      <c r="K20">
        <f t="shared" si="5"/>
        <v>98.805982150036186</v>
      </c>
      <c r="L20">
        <f t="shared" si="5"/>
        <v>98.453711493009649</v>
      </c>
      <c r="M20">
        <f t="shared" si="5"/>
        <v>98.580081023625212</v>
      </c>
    </row>
    <row r="21" spans="1:13" x14ac:dyDescent="0.35">
      <c r="A21" t="s">
        <v>8</v>
      </c>
      <c r="B21">
        <v>413.35</v>
      </c>
      <c r="C21">
        <v>415.47</v>
      </c>
      <c r="D21">
        <v>415.84</v>
      </c>
      <c r="E21">
        <v>416.67</v>
      </c>
      <c r="F21">
        <v>421.36</v>
      </c>
      <c r="H21" t="s">
        <v>8</v>
      </c>
      <c r="I21">
        <f t="shared" si="6"/>
        <v>100</v>
      </c>
      <c r="J21">
        <f t="shared" si="5"/>
        <v>99.552033910551302</v>
      </c>
      <c r="K21">
        <f t="shared" si="5"/>
        <v>99.501709113668099</v>
      </c>
      <c r="L21">
        <f t="shared" si="5"/>
        <v>99.322392291611607</v>
      </c>
      <c r="M21">
        <f t="shared" si="5"/>
        <v>99.279452383811702</v>
      </c>
    </row>
    <row r="22" spans="1:13" x14ac:dyDescent="0.35">
      <c r="A22" t="s">
        <v>9</v>
      </c>
      <c r="B22">
        <v>339.3</v>
      </c>
      <c r="C22">
        <v>339.52</v>
      </c>
      <c r="D22">
        <v>339.75</v>
      </c>
      <c r="E22">
        <v>343.81</v>
      </c>
      <c r="F22">
        <v>341.99</v>
      </c>
      <c r="H22" t="s">
        <v>9</v>
      </c>
      <c r="I22">
        <f t="shared" si="6"/>
        <v>100</v>
      </c>
      <c r="J22">
        <f t="shared" si="5"/>
        <v>99.970536240424295</v>
      </c>
      <c r="K22">
        <f t="shared" si="5"/>
        <v>99.920487675589726</v>
      </c>
      <c r="L22">
        <f t="shared" si="5"/>
        <v>99.735449735449748</v>
      </c>
      <c r="M22">
        <f t="shared" si="5"/>
        <v>99.85873212078404</v>
      </c>
    </row>
    <row r="23" spans="1:13" x14ac:dyDescent="0.35">
      <c r="A23" t="s">
        <v>10</v>
      </c>
      <c r="B23">
        <v>123.47</v>
      </c>
      <c r="C23">
        <v>156.32</v>
      </c>
      <c r="D23">
        <v>158.71</v>
      </c>
      <c r="E23">
        <v>165.33</v>
      </c>
      <c r="F23">
        <v>165.67</v>
      </c>
      <c r="H23" t="s">
        <v>10</v>
      </c>
      <c r="I23">
        <f t="shared" si="6"/>
        <v>100</v>
      </c>
      <c r="J23">
        <f t="shared" si="5"/>
        <v>79.147435897435898</v>
      </c>
      <c r="K23">
        <f t="shared" si="5"/>
        <v>77.913800719379068</v>
      </c>
      <c r="L23">
        <f t="shared" si="5"/>
        <v>75.044064912174065</v>
      </c>
      <c r="M23">
        <f t="shared" si="5"/>
        <v>74.866601988843087</v>
      </c>
    </row>
    <row r="24" spans="1:13" x14ac:dyDescent="0.35">
      <c r="I24">
        <f>GEOMEAN(I14:I23)</f>
        <v>100</v>
      </c>
      <c r="J24">
        <f t="shared" ref="J24:M24" si="7">GEOMEAN(J14:J23)</f>
        <v>90.730435920309262</v>
      </c>
      <c r="K24">
        <f t="shared" si="7"/>
        <v>89.3037785199068</v>
      </c>
      <c r="L24">
        <f t="shared" si="7"/>
        <v>86.606092929324987</v>
      </c>
      <c r="M24">
        <f t="shared" si="7"/>
        <v>84.419580806710698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int_scalability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Lobrano</cp:lastModifiedBy>
  <dcterms:created xsi:type="dcterms:W3CDTF">2022-04-08T17:10:42Z</dcterms:created>
  <dcterms:modified xsi:type="dcterms:W3CDTF">2022-04-21T16:59:27Z</dcterms:modified>
</cp:coreProperties>
</file>