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8800" yWindow="-1780" windowWidth="38400" windowHeight="21140" tabRatio="500"/>
  </bookViews>
  <sheets>
    <sheet name="summary_sr_sc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G37" i="1"/>
  <c r="E38" i="1"/>
  <c r="G38" i="1"/>
  <c r="E36" i="1"/>
  <c r="G36" i="1"/>
  <c r="F36" i="1"/>
  <c r="G8" i="1"/>
  <c r="F9" i="1"/>
  <c r="F8" i="1"/>
  <c r="H38" i="1"/>
  <c r="H36" i="1"/>
</calcChain>
</file>

<file path=xl/sharedStrings.xml><?xml version="1.0" encoding="utf-8"?>
<sst xmlns="http://schemas.openxmlformats.org/spreadsheetml/2006/main" count="95" uniqueCount="85">
  <si>
    <t>name</t>
  </si>
  <si>
    <t>mz</t>
  </si>
  <si>
    <t>rt</t>
  </si>
  <si>
    <t>intensity</t>
  </si>
  <si>
    <t>label_charge_oligomer</t>
  </si>
  <si>
    <t>isotope_labels_a</t>
  </si>
  <si>
    <t>isotope_ids</t>
  </si>
  <si>
    <t>isotope_labels_b</t>
  </si>
  <si>
    <t>atoms</t>
  </si>
  <si>
    <t>compounds_hmdb_full_v4_0_v1</t>
  </si>
  <si>
    <t>compounds_test</t>
  </si>
  <si>
    <t>compounds_test_rt</t>
  </si>
  <si>
    <t>M127T60</t>
  </si>
  <si>
    <t>C3H4O3::[M+K]+::2-hydroxyacrylic Acid::HMDB0062676::126.979202::0.02::None||C3H4O3::[M+K]+::Glucosereductone::HMDB0040261::126.979202::0.02::None||C3H4O3::[M+K]+::Malonic semialdehyde::HMDB0011111::126.979202::0.02::None||C3H4O3::[M+K]+::Pyruvic acid::HMDB0000243::126.979202::0.02::None||CH3O5P::[M+H]+::Foscarnet::HMDB0014670::126.979086::0.93::None</t>
  </si>
  <si>
    <t>C3H4O3::[M+K]+::3-Hydroxypropenoate::8947::126.979202::0.02::None||C3H4O3::[M+K]+::3-Oxopropanoate::721::126.979202::0.02::None||C3H4O3::[M+K]+::Pyruvate::578::126.979202::0.02::None||CH3O5P::[M+H]+::Formyl phosphate::1969::126.979086::0.93::None||CH3O5P::[M+H]+::Phosphonoformate::4022::126.979086::0.93::None</t>
  </si>
  <si>
    <t>M135T70</t>
  </si>
  <si>
    <t>C4H6O5::[M+H]+::D-Malic acid::HMDB0031518::135.028799::0.01::None||C4H6O5::[M+H]+::L-Malic acid::HMDB0000156::135.028799::0.01::None||C4H6O5::[M+H]+::Malic acid::HMDB0000744::135.028799::0.01::None||C4H6O5::[M+H]+::Velcorin::HMDB0032872::135.028799::0.01::None</t>
  </si>
  <si>
    <t>C4H6O5::[M+H]+::3-Dehydro-L-threonate::2300::135.028799::0.01::None||C4H6O5::[M+H]+::Malate::1018::135.028799::0.01::None</t>
  </si>
  <si>
    <t>M139T80</t>
  </si>
  <si>
    <t>C4H4O4::[M+Na]+::Fumaric acid::HMDB0000134::139.00018::0.01::None||C4H4O4::[M+Na]+::Maleic acid::HMDB0000176::139.00018::0.01::None</t>
  </si>
  <si>
    <t>C4H4O4::[M+Na]+::Formylpyruvate::1832::139.00018::0.01::None||C4H4O4::[M+Na]+::Fumarate::652::139.00018::0.01::None||C4H4O4::[M+Na]+::Maleic acid::1414::139.00018::0.01::None</t>
  </si>
  <si>
    <t>M147T90</t>
  </si>
  <si>
    <t>C5H6O5::[M+H]+::3-Oxoglutaric acid::HMDB0013701::147.028799::0.01::None||C5H6O5::[M+H]+::Oxoglutaric acid::HMDB0000208::147.028799::0.01::None</t>
  </si>
  <si>
    <t>C5H6O5::[M+H]+::2-Oxoglutarate::582::147.028799::0.01::None||C5H6O5::[M+H]+::D-erythro-Ascorbate::239::147.028799::0.01::None||C5H6O5::[M+H]+::Dehydro-D-arabinono-1,4-lactone::3919::147.028799::0.01::None||C5H6O5::[M+H]+::Methyloxaloacetate::3778::147.028799::0.01::None||C5H6O5::[M+H]+::Oxaloacetate 4-methyl ester::2636::147.028799::0.01::None</t>
  </si>
  <si>
    <t>M155T100</t>
  </si>
  <si>
    <t>C4H4O5::[M+Na]+::Oxalacetic acid::HMDB0000223::154.995094::0.01::None</t>
  </si>
  <si>
    <t>C4H4O5::[M+Na]+::2-Hydroxyethylenedicarboxylate::2770::154.995094::0.01::None||C4H4O5::[M+Na]+::Oxaloacetate::589::154.995094::0.01::None||C4H4O5::[M+Na]+::enol-oxaloacetate::19221::154.995094::0.01::None||C4H4O5::[M+Na]+::trans-2,3-Epoxysuccinate::2551::154.995094::0.01::None</t>
  </si>
  <si>
    <t>M157T110</t>
  </si>
  <si>
    <t>C4H6O4::[M+K]+::3-methoxy-3-oxopropanoic acid::HMDB0130020::156.989767::0.01::None||C4H6O4::[M+K]+::4-Hydroxy-2-oxobutanoic acid::HMDB0031204::156.989767::0.01::None||C4H6O4::[M+K]+::Erythrono-1,4-lactone::HMDB0000349::156.989767::0.01::None||C4H6O4::[M+K]+::Methylmalonic acid::HMDB0000202::156.989767::0.01::None||C4H6O4::[M+K]+::Succinic acid::HMDB0000254::156.989767::0.01::None||C4H6O4::[M+K]+::Threonolactone::HMDB0000940::156.989767::0.01::None||C4H6O4::[M+K]+::xi-3-Hydroxy-2-oxobutanoic acid::HMDB0039324::156.989767::0.01::None||C2H5O6P::[M+H]+::Phosphoglycolic acid::HMDB0000816::156.989651::0.75::None</t>
  </si>
  <si>
    <t>C4H6O4::[M+K]+::D,L-malic semialdehyde::18220::156.989767::0.01::None||C4H6O4::[M+K]+::Erythrono-1,4-lactone::11996::156.989767::0.01::None||C4H6O4::[M+K]+::Methyl oxalate::7890::156.989767::0.01::None||C4H6O4::[M+K]+::Methylmalonate::1845::156.989767::0.01::None||C4H6O4::[M+K]+::Succinate::592::156.989767::0.01::None||C2H5O6P::[M+H]+::2-Phosphoglycolate::1183::156.989651::0.75::None</t>
  </si>
  <si>
    <t>M169T120</t>
  </si>
  <si>
    <t>[M+H]+::1::1</t>
  </si>
  <si>
    <t>C3H5O6P::[M+H]+::Phosphoenolpyruvic acid::HMDB0000263::168.989651::0.02::None</t>
  </si>
  <si>
    <t>C3H5O6P::[M+H]+::3-Phosphonopyruvate::2162::168.989651::0.02::None||C3H5O6P::[M+H]+::Phosphoenolpyruvate::614::168.989651::0.02::None</t>
  </si>
  <si>
    <t>C3H5O6P::[M+H]+::Phosphoenolpyruvic acid::HMDB0000263::168.989651::0.02::2.0</t>
  </si>
  <si>
    <t>M337T121</t>
  </si>
  <si>
    <t>[2M+H]+::1::2</t>
  </si>
  <si>
    <t>C3H5O6P::[2M+H]+::Phosphoenolpyruvic acid::HMDB0000263::336.972026::0.02::None</t>
  </si>
  <si>
    <t>C3H5O6P::[2M+H]+::3-Phosphonopyruvate::2162::336.972026::0.02::None||C3H5O6P::[2M+H]+::Phosphoenolpyruvate::614::336.972026::0.02::None</t>
  </si>
  <si>
    <t>M505T122</t>
  </si>
  <si>
    <t>[3M+H]+::1::3</t>
  </si>
  <si>
    <t>C3H5O6P::[3M+H]+::Phosphoenolpyruvic acid::HMDB0000263::504.954401::0.02::None</t>
  </si>
  <si>
    <t>C3H5O6P::[3M+H]+::3-Phosphonopyruvate::2162::504.954401::0.02::None||C3H5O6P::[3M+H]+::Phosphoenolpyruvate::614::504.954401::0.02::None</t>
  </si>
  <si>
    <t>M197T150</t>
  </si>
  <si>
    <t>C6H6O6::[M+Na]+::Dehydroascorbic acid::HMDB0001264::197.005659::0.01::None||C6H6O6::[M+Na]+::Dehydroascorbide(1-)::HMDB0062706::197.005659::0.01::None||C6H6O6::[M+Na]+::cis-Aconitic acid::HMDB0000072::197.005659::0.01::None||C6H6O6::[M+Na]+::trans-Aconitic acid::HMDB0000958::197.005659::0.01::None</t>
  </si>
  <si>
    <t>C6H6O6::[M+Na]+::Aconitate Ion::38282::197.005659::0.01::None||C6H6O6::[M+Na]+::Dehydroascorbic acid::12423::197.005659::0.01::None||C6H6O6::[M+Na]+::cis-Aconitate::843::197.005659::0.01::None||C6H6O6::[M+Na]+::trans-Aconitate::1934::197.005659::0.01::None</t>
  </si>
  <si>
    <t>M213T160</t>
  </si>
  <si>
    <t>C6H6O7::[M+Na]+::Oxalosuccinic acid::HMDB0003974::213.000574::0.01::None</t>
  </si>
  <si>
    <t>C6H6O7::[M+Na]+::4-Hydroxy-Aconitate Ion::41990::213.000574::0.01::None||C6H6O7::[M+Na]+::Oxalosuccinate::3402::213.000574::0.01::None</t>
  </si>
  <si>
    <t>M215T170</t>
  </si>
  <si>
    <t>[M+Na]+::1::1</t>
  </si>
  <si>
    <t>C6H8O7::[M+Na]+::(1R,2R)-Isocitric acid::HMDB0033717::215.016224::0.01::None||C6H8O7::[M+Na]+::2,3-Diketo-L-gulonate::HMDB0006511::215.016224::0.01::None||C6H8O7::[M+Na]+::2,3-diketogulonate::HMDB0062803::215.016224::0.01::None||C6H8O7::[M+Na]+::Citric acid::HMDB0000094::215.016224::0.01::None||C6H8O7::[M+Na]+::D-Glucaro-1,4-lactone::HMDB0041862::215.016224::0.01::None||C6H8O7::[M+Na]+::D-threo-Isocitric acid::HMDB0001874::215.016224::0.01::None||C6H8O7::[M+Na]+::Diketogulonic acid::HMDB0005971::215.016224::0.01::None||C6H8O7::[M+Na]+::Isocitric acid::HMDB0000193::215.016224::0.01::None</t>
  </si>
  <si>
    <t>C6H8O7::[M+Na]+::(1R,2S)-1-Hydroxypropane-1,2,3-tricarboxylate::863::215.016224::0.01::None||C6H8O7::[M+Na]+::(1S,2S)-1-Hydroxypropane-1,2,3-tricarboxylate::3090::215.016224::0.01::None||C6H8O7::[M+Na]+::(4R,5S)-4,5,6-Trihydroxy-2,3-dioxohexanoate::3064::215.016224::0.01::None||C6H8O7::[M+Na]+::2,3-Dihydroxy-5-Oxo-Hexanedioate::37494::215.016224::0.01::None||C6H8O7::[M+Na]+::2,3-Dioxo-L-gulonate::13506::215.016224::0.01::None||C6H8O7::[M+Na]+::2,3-diketo-L-gulonate::20293::215.016224::0.01::None||C6H8O7::[M+Na]+::2,5-Didehydro-D-gluconate::2148::215.016224::0.01::None||C6H8O7::[M+Na]+::2-Dehydro-3-deoxy-D-glucarate::2740::215.016224::0.01::None||C6H8O7::[M+Na]+::4,5-Dehydro-D-Glucuronic Acid::36800::215.016224::0.01::None||C6H8O7::[M+Na]+::5-Dehydro-4-deoxy-D-glucarate::1000::215.016224::0.01::None||C6H8O7::[M+Na]+::5-keto-4-deoxy-D-glucarate::20308::215.016224::0.01::None||C6H8O7::[M+Na]+::Carboxymethyloxysuccinate::2580::215.016224::0.01::None||C6H8O7::[M+Na]+::Citrate::675::215.016224::0.01::None||C6H8O7::[M+Na]+::Isocitrate::781::215.016224::0.01::None</t>
  </si>
  <si>
    <t>M231T174</t>
  </si>
  <si>
    <t>[M+K]+::1::1</t>
  </si>
  <si>
    <t>C6H8O7::[M+K]+::(1R,2R)-Isocitric acid::HMDB0033717::230.990161::0.01::None||C6H8O7::[M+K]+::2,3-Diketo-L-gulonate::HMDB0006511::230.990161::0.01::None||C6H8O7::[M+K]+::2,3-diketogulonate::HMDB0062803::230.990161::0.01::None||C6H8O7::[M+K]+::Citric acid::HMDB0000094::230.990161::0.01::None||C6H8O7::[M+K]+::D-Glucaro-1,4-lactone::HMDB0041862::230.990161::0.01::None||C6H8O7::[M+K]+::D-threo-Isocitric acid::HMDB0001874::230.990161::0.01::None||C6H8O7::[M+K]+::Diketogulonic acid::HMDB0005971::230.990161::0.01::None||C6H8O7::[M+K]+::Isocitric acid::HMDB0000193::230.990161::0.01::None</t>
  </si>
  <si>
    <t>C6H8O7::[M+K]+::(1R,2S)-1-Hydroxypropane-1,2,3-tricarboxylate::863::230.990161::0.01::None||C6H8O7::[M+K]+::(1S,2S)-1-Hydroxypropane-1,2,3-tricarboxylate::3090::230.990161::0.01::None||C6H8O7::[M+K]+::(4R,5S)-4,5,6-Trihydroxy-2,3-dioxohexanoate::3064::230.990161::0.01::None||C6H8O7::[M+K]+::2,3-Dihydroxy-5-Oxo-Hexanedioate::37494::230.990161::0.01::None||C6H8O7::[M+K]+::2,3-Dioxo-L-gulonate::13506::230.990161::0.01::None||C6H8O7::[M+K]+::2,3-diketo-L-gulonate::20293::230.990161::0.01::None||C6H8O7::[M+K]+::2,5-Didehydro-D-gluconate::2148::230.990161::0.01::None||C6H8O7::[M+K]+::2-Dehydro-3-deoxy-D-glucarate::2740::230.990161::0.01::None||C6H8O7::[M+K]+::4,5-Dehydro-D-Glucuronic Acid::36800::230.990161::0.01::None||C6H8O7::[M+K]+::5-Dehydro-4-deoxy-D-glucarate::1000::230.990161::0.01::None||C6H8O7::[M+K]+::5-keto-4-deoxy-D-glucarate::20308::230.990161::0.01::None||C6H8O7::[M+K]+::Carboxymethyloxysuccinate::2580::230.990161::0.01::None||C6H8O7::[M+K]+::Citrate::675::230.990161::0.01::None||C6H8O7::[M+K]+::Isocitrate::781::230.990161::0.01::None</t>
  </si>
  <si>
    <t>M426T180</t>
  </si>
  <si>
    <t>C12H19N4O7P2S::[M+H]+::Thiamine pyrophosphate::HMDB0001372::426.052245::0.01::None||C14H19NO10S2::[M+H]+::Glucosinalbin::HMDB0038401::426.052314::-0.15::None</t>
  </si>
  <si>
    <t>C14H19NO10S2::[M+H]+::Sinalbin::40568::426.052314::-0.15::None</t>
  </si>
  <si>
    <t>M492T190</t>
  </si>
  <si>
    <t>C</t>
  </si>
  <si>
    <t>M493T192</t>
  </si>
  <si>
    <t>(13C)</t>
  </si>
  <si>
    <t>C14H23N4O8P2S::[M+Na]+::2-(a-Hydroxyethyl)thiamine diphosphate::HMDB0003904::492.060405::0.01::None</t>
  </si>
  <si>
    <t>C14H23N4O8P2S::[M+Na]+::2-(a-Hydroxyethyl)thiamine diphosphate::HMDB0003904::493.06376::0.01::None</t>
  </si>
  <si>
    <t>M550T200</t>
  </si>
  <si>
    <t>C16H25N4O10P2S::[M+Na]+::3-Carboxy-1-hydroxypropylthiamine diphosphate::HMDB0006744::550.065884::0.01::None</t>
  </si>
  <si>
    <t>label</t>
  </si>
  <si>
    <t>exact_mass</t>
  </si>
  <si>
    <t>charge</t>
  </si>
  <si>
    <t>ion_mode</t>
  </si>
  <si>
    <t>[M+H]+</t>
  </si>
  <si>
    <t>pos</t>
  </si>
  <si>
    <t>[M+Na]+</t>
  </si>
  <si>
    <t>[M+K]+</t>
  </si>
  <si>
    <t>[M-H]-</t>
  </si>
  <si>
    <t>neg</t>
  </si>
  <si>
    <t>[M+Cl]-</t>
  </si>
  <si>
    <t>[M+Na-2H]-</t>
  </si>
  <si>
    <t>[M+K-2H]-</t>
  </si>
  <si>
    <t>[M+Hac-H]-</t>
  </si>
  <si>
    <t>M214T181</t>
  </si>
  <si>
    <t>M214T182</t>
  </si>
  <si>
    <t>M225T182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</si>
</sst>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H38" sqref="H38"/>
    </sheetView>
  </sheetViews>
  <sheetFormatPr baseColWidth="10" defaultRowHeight="15" x14ac:dyDescent="0"/>
  <cols>
    <col min="2" max="2" width="12.1640625" bestFit="1" customWidth="1"/>
    <col min="7" max="7" width="13.8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126.979204</v>
      </c>
      <c r="C2">
        <v>60</v>
      </c>
      <c r="D2">
        <v>1421.7750000000001</v>
      </c>
      <c r="J2" t="s">
        <v>13</v>
      </c>
      <c r="K2" t="s">
        <v>14</v>
      </c>
    </row>
    <row r="3" spans="1:12">
      <c r="A3" t="s">
        <v>15</v>
      </c>
      <c r="B3">
        <v>135.02880099999999</v>
      </c>
      <c r="C3">
        <v>70</v>
      </c>
      <c r="D3">
        <v>2581.91</v>
      </c>
      <c r="J3" t="s">
        <v>16</v>
      </c>
      <c r="K3" t="s">
        <v>17</v>
      </c>
    </row>
    <row r="4" spans="1:12">
      <c r="A4" t="s">
        <v>18</v>
      </c>
      <c r="B4">
        <v>139.000181</v>
      </c>
      <c r="C4">
        <v>80</v>
      </c>
      <c r="D4">
        <v>3870.3</v>
      </c>
      <c r="J4" t="s">
        <v>19</v>
      </c>
      <c r="K4" t="s">
        <v>20</v>
      </c>
    </row>
    <row r="5" spans="1:12">
      <c r="A5" t="s">
        <v>21</v>
      </c>
      <c r="B5">
        <v>147.02880099999999</v>
      </c>
      <c r="C5">
        <v>90</v>
      </c>
      <c r="D5">
        <v>2334.12</v>
      </c>
      <c r="J5" t="s">
        <v>22</v>
      </c>
      <c r="K5" t="s">
        <v>23</v>
      </c>
    </row>
    <row r="6" spans="1:12">
      <c r="A6" t="s">
        <v>24</v>
      </c>
      <c r="B6">
        <v>154.99509599999999</v>
      </c>
      <c r="C6">
        <v>100</v>
      </c>
      <c r="D6">
        <v>2341.5</v>
      </c>
      <c r="J6" t="s">
        <v>25</v>
      </c>
      <c r="K6" t="s">
        <v>26</v>
      </c>
    </row>
    <row r="7" spans="1:12">
      <c r="A7" t="s">
        <v>27</v>
      </c>
      <c r="B7">
        <v>156.989769</v>
      </c>
      <c r="C7">
        <v>110</v>
      </c>
      <c r="D7">
        <v>1417.22</v>
      </c>
      <c r="J7" t="s">
        <v>28</v>
      </c>
      <c r="K7" t="s">
        <v>29</v>
      </c>
    </row>
    <row r="8" spans="1:12">
      <c r="A8" t="s">
        <v>30</v>
      </c>
      <c r="B8">
        <v>168.989654</v>
      </c>
      <c r="C8">
        <v>120</v>
      </c>
      <c r="D8">
        <v>520</v>
      </c>
      <c r="E8" t="s">
        <v>31</v>
      </c>
      <c r="F8">
        <f>B8-C26</f>
        <v>167.98237800000001</v>
      </c>
      <c r="G8">
        <f>F9/F8</f>
        <v>2</v>
      </c>
      <c r="J8" t="s">
        <v>32</v>
      </c>
      <c r="K8" t="s">
        <v>33</v>
      </c>
      <c r="L8" t="s">
        <v>34</v>
      </c>
    </row>
    <row r="9" spans="1:12">
      <c r="A9" t="s">
        <v>35</v>
      </c>
      <c r="B9">
        <v>336.97203200000001</v>
      </c>
      <c r="C9">
        <v>121</v>
      </c>
      <c r="D9">
        <v>1040</v>
      </c>
      <c r="E9" t="s">
        <v>36</v>
      </c>
      <c r="F9">
        <f>B9-C26</f>
        <v>335.96475600000002</v>
      </c>
      <c r="J9" t="s">
        <v>37</v>
      </c>
      <c r="K9" t="s">
        <v>38</v>
      </c>
    </row>
    <row r="10" spans="1:12">
      <c r="A10" t="s">
        <v>39</v>
      </c>
      <c r="B10">
        <v>504.95441</v>
      </c>
      <c r="C10">
        <v>122.5</v>
      </c>
      <c r="D10">
        <v>390</v>
      </c>
      <c r="E10" t="s">
        <v>40</v>
      </c>
      <c r="J10" t="s">
        <v>41</v>
      </c>
      <c r="K10" t="s">
        <v>42</v>
      </c>
    </row>
    <row r="11" spans="1:12">
      <c r="A11" t="s">
        <v>43</v>
      </c>
      <c r="B11">
        <v>197.005661</v>
      </c>
      <c r="C11">
        <v>150</v>
      </c>
      <c r="D11">
        <v>5112.38</v>
      </c>
      <c r="J11" t="s">
        <v>44</v>
      </c>
      <c r="K11" t="s">
        <v>45</v>
      </c>
    </row>
    <row r="12" spans="1:12">
      <c r="A12" t="s">
        <v>46</v>
      </c>
      <c r="B12">
        <v>213.000576</v>
      </c>
      <c r="C12">
        <v>160</v>
      </c>
      <c r="D12">
        <v>1018.075</v>
      </c>
      <c r="J12" t="s">
        <v>47</v>
      </c>
      <c r="K12" t="s">
        <v>48</v>
      </c>
    </row>
    <row r="13" spans="1:12">
      <c r="A13" t="s">
        <v>49</v>
      </c>
      <c r="B13">
        <v>215.01622599999999</v>
      </c>
      <c r="C13">
        <v>170</v>
      </c>
      <c r="D13">
        <v>3859.8</v>
      </c>
      <c r="E13" t="s">
        <v>50</v>
      </c>
      <c r="J13" t="s">
        <v>51</v>
      </c>
      <c r="K13" t="s">
        <v>52</v>
      </c>
    </row>
    <row r="14" spans="1:12">
      <c r="A14" t="s">
        <v>53</v>
      </c>
      <c r="B14">
        <v>230.99016399999999</v>
      </c>
      <c r="C14">
        <v>173.5</v>
      </c>
      <c r="D14">
        <v>1929.9</v>
      </c>
      <c r="E14" t="s">
        <v>54</v>
      </c>
      <c r="J14" t="s">
        <v>55</v>
      </c>
      <c r="K14" t="s">
        <v>56</v>
      </c>
    </row>
    <row r="15" spans="1:12">
      <c r="A15" t="s">
        <v>57</v>
      </c>
      <c r="B15">
        <v>426.05225000000002</v>
      </c>
      <c r="C15">
        <v>180</v>
      </c>
      <c r="D15">
        <v>1149.95</v>
      </c>
      <c r="J15" t="s">
        <v>58</v>
      </c>
      <c r="K15" t="s">
        <v>59</v>
      </c>
    </row>
    <row r="16" spans="1:12">
      <c r="A16" t="s">
        <v>82</v>
      </c>
      <c r="B16" s="1">
        <v>213.529763</v>
      </c>
      <c r="C16">
        <v>181</v>
      </c>
      <c r="D16">
        <v>530</v>
      </c>
    </row>
    <row r="17" spans="1:10">
      <c r="A17" t="s">
        <v>83</v>
      </c>
      <c r="B17" s="1">
        <v>214.0314405</v>
      </c>
      <c r="C17">
        <v>182</v>
      </c>
      <c r="D17">
        <v>81.5</v>
      </c>
    </row>
    <row r="18" spans="1:10">
      <c r="A18" t="s">
        <v>84</v>
      </c>
      <c r="B18" s="1">
        <v>224.5207355</v>
      </c>
      <c r="C18">
        <v>182</v>
      </c>
      <c r="D18">
        <v>300</v>
      </c>
    </row>
    <row r="19" spans="1:10">
      <c r="A19" t="s">
        <v>60</v>
      </c>
      <c r="B19">
        <v>492.06040999999999</v>
      </c>
      <c r="C19">
        <v>190</v>
      </c>
      <c r="D19">
        <v>1060</v>
      </c>
      <c r="F19" t="s">
        <v>61</v>
      </c>
      <c r="G19" t="s">
        <v>62</v>
      </c>
      <c r="H19" t="s">
        <v>63</v>
      </c>
      <c r="I19">
        <v>14.4</v>
      </c>
      <c r="J19" t="s">
        <v>64</v>
      </c>
    </row>
    <row r="20" spans="1:10">
      <c r="A20" t="s">
        <v>62</v>
      </c>
      <c r="B20">
        <v>493.06376499999999</v>
      </c>
      <c r="C20">
        <v>192.5</v>
      </c>
      <c r="D20">
        <v>163.33000000000001</v>
      </c>
      <c r="F20" t="s">
        <v>63</v>
      </c>
      <c r="G20" t="s">
        <v>60</v>
      </c>
      <c r="H20" t="s">
        <v>61</v>
      </c>
      <c r="I20">
        <v>14.4</v>
      </c>
      <c r="J20" t="s">
        <v>65</v>
      </c>
    </row>
    <row r="21" spans="1:10">
      <c r="A21" t="s">
        <v>66</v>
      </c>
      <c r="B21">
        <v>550.06588999999997</v>
      </c>
      <c r="C21">
        <v>200</v>
      </c>
      <c r="D21">
        <v>4549.6499999999996</v>
      </c>
      <c r="J21" t="s">
        <v>67</v>
      </c>
    </row>
    <row r="25" spans="1:10">
      <c r="B25" t="s">
        <v>68</v>
      </c>
      <c r="C25" t="s">
        <v>69</v>
      </c>
      <c r="D25" t="s">
        <v>70</v>
      </c>
      <c r="E25" t="s">
        <v>71</v>
      </c>
    </row>
    <row r="26" spans="1:10">
      <c r="B26" t="s">
        <v>72</v>
      </c>
      <c r="C26">
        <v>1.0072760000000001</v>
      </c>
      <c r="D26">
        <v>1</v>
      </c>
      <c r="E26" t="s">
        <v>73</v>
      </c>
    </row>
    <row r="27" spans="1:10">
      <c r="B27" t="s">
        <v>74</v>
      </c>
      <c r="C27">
        <v>22.989221000000001</v>
      </c>
      <c r="D27">
        <v>1</v>
      </c>
      <c r="E27" t="s">
        <v>73</v>
      </c>
    </row>
    <row r="28" spans="1:10">
      <c r="B28" t="s">
        <v>75</v>
      </c>
      <c r="C28">
        <v>38.963158</v>
      </c>
      <c r="D28">
        <v>1</v>
      </c>
      <c r="E28" t="s">
        <v>73</v>
      </c>
    </row>
    <row r="29" spans="1:10">
      <c r="B29" t="s">
        <v>76</v>
      </c>
      <c r="C29">
        <v>-1.0072760000000001</v>
      </c>
      <c r="D29">
        <v>1</v>
      </c>
      <c r="E29" t="s">
        <v>77</v>
      </c>
    </row>
    <row r="30" spans="1:10">
      <c r="B30" t="s">
        <v>78</v>
      </c>
      <c r="C30">
        <v>34.969400999999998</v>
      </c>
      <c r="D30">
        <v>1</v>
      </c>
      <c r="E30" t="s">
        <v>77</v>
      </c>
    </row>
    <row r="31" spans="1:10">
      <c r="B31" t="s">
        <v>79</v>
      </c>
      <c r="C31">
        <v>20.974668000000001</v>
      </c>
      <c r="D31">
        <v>1</v>
      </c>
      <c r="E31" t="s">
        <v>77</v>
      </c>
    </row>
    <row r="32" spans="1:10">
      <c r="B32" t="s">
        <v>80</v>
      </c>
      <c r="C32">
        <v>36.948605000000001</v>
      </c>
      <c r="D32">
        <v>1</v>
      </c>
      <c r="E32" t="s">
        <v>77</v>
      </c>
    </row>
    <row r="33" spans="2:8">
      <c r="B33" t="s">
        <v>81</v>
      </c>
      <c r="C33">
        <v>59.013852999999997</v>
      </c>
      <c r="D33">
        <v>1</v>
      </c>
      <c r="E33" t="s">
        <v>77</v>
      </c>
    </row>
    <row r="36" spans="2:8">
      <c r="B36">
        <v>426.05225000000002</v>
      </c>
      <c r="E36">
        <f>B36+C26</f>
        <v>427.05952600000001</v>
      </c>
      <c r="F36">
        <f>E36-E37</f>
        <v>-1.0033549999999991</v>
      </c>
      <c r="G36" s="1">
        <f>E36/2</f>
        <v>213.529763</v>
      </c>
      <c r="H36">
        <f>G37-G36</f>
        <v>0.50167749999999955</v>
      </c>
    </row>
    <row r="37" spans="2:8">
      <c r="B37">
        <v>426.05225000000002</v>
      </c>
      <c r="D37">
        <v>1.003355</v>
      </c>
      <c r="E37">
        <f>B37+D37+C26</f>
        <v>428.062881</v>
      </c>
      <c r="G37" s="1">
        <f>E37/2</f>
        <v>214.0314405</v>
      </c>
    </row>
    <row r="38" spans="2:8">
      <c r="B38">
        <v>426.05225000000002</v>
      </c>
      <c r="E38">
        <f>B38+C27</f>
        <v>449.041471</v>
      </c>
      <c r="G38" s="1">
        <f>E38/2</f>
        <v>224.5207355</v>
      </c>
      <c r="H38">
        <f>G38-G36</f>
        <v>10.990972499999998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summary_sr_sc.txt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Weber</dc:creator>
  <cp:lastModifiedBy>Ralf Weber</cp:lastModifiedBy>
  <dcterms:created xsi:type="dcterms:W3CDTF">2020-10-14T11:57:31Z</dcterms:created>
  <dcterms:modified xsi:type="dcterms:W3CDTF">2020-10-14T14:04:36Z</dcterms:modified>
</cp:coreProperties>
</file>