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"/>
    </mc:Choice>
  </mc:AlternateContent>
  <xr:revisionPtr revIDLastSave="0" documentId="13_ncr:1_{26619361-668C-479D-A528-14BFB3C430E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KCAL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4" i="1" l="1"/>
  <c r="Q143" i="1"/>
  <c r="Q139" i="1"/>
  <c r="O129" i="1"/>
  <c r="Q142" i="1"/>
  <c r="Q141" i="1"/>
  <c r="Q140" i="1"/>
  <c r="Q138" i="1"/>
  <c r="O125" i="1"/>
  <c r="O126" i="1"/>
  <c r="O127" i="1"/>
  <c r="O128" i="1"/>
  <c r="O130" i="1"/>
  <c r="T41" i="2"/>
  <c r="S41" i="2"/>
  <c r="R41" i="2"/>
  <c r="U40" i="2"/>
  <c r="U39" i="2"/>
  <c r="U38" i="2"/>
  <c r="U37" i="2"/>
  <c r="U24" i="2"/>
  <c r="U23" i="2"/>
  <c r="U22" i="2"/>
  <c r="U21" i="2"/>
  <c r="U20" i="2"/>
  <c r="T24" i="2"/>
  <c r="S24" i="2"/>
  <c r="R24" i="2"/>
  <c r="E36" i="2"/>
  <c r="B40" i="2"/>
  <c r="E20" i="2"/>
  <c r="B24" i="2"/>
  <c r="E39" i="2"/>
  <c r="E38" i="2"/>
  <c r="E37" i="2"/>
  <c r="D40" i="2"/>
  <c r="C40" i="2"/>
  <c r="B41" i="2"/>
  <c r="F6" i="1"/>
  <c r="E21" i="2"/>
  <c r="E22" i="2"/>
  <c r="E23" i="2"/>
  <c r="C24" i="2"/>
  <c r="D24" i="2"/>
  <c r="D25" i="2"/>
  <c r="D41" i="2"/>
  <c r="C41" i="2"/>
  <c r="C25" i="2"/>
  <c r="B25" i="2"/>
  <c r="U41" i="2" l="1"/>
</calcChain>
</file>

<file path=xl/sharedStrings.xml><?xml version="1.0" encoding="utf-8"?>
<sst xmlns="http://schemas.openxmlformats.org/spreadsheetml/2006/main" count="418" uniqueCount="80">
  <si>
    <t>Plain means</t>
  </si>
  <si>
    <t>DivNA</t>
  </si>
  <si>
    <t>Div0</t>
  </si>
  <si>
    <t>Div1</t>
  </si>
  <si>
    <t>Div2</t>
  </si>
  <si>
    <t>DivGroup</t>
  </si>
  <si>
    <t>kcal</t>
  </si>
  <si>
    <t>contrast</t>
  </si>
  <si>
    <t>emmean</t>
  </si>
  <si>
    <t>SE</t>
  </si>
  <si>
    <t>df</t>
  </si>
  <si>
    <t>lower.CL</t>
  </si>
  <si>
    <t>upper.CL</t>
  </si>
  <si>
    <t>.</t>
  </si>
  <si>
    <t>DivNA - Div0</t>
  </si>
  <si>
    <t>DivNA - Div1</t>
  </si>
  <si>
    <t>DivNA - Div2</t>
  </si>
  <si>
    <t>Div0 - Div1</t>
  </si>
  <si>
    <t>Div0 - Div2</t>
  </si>
  <si>
    <t>Div1 - Div2</t>
  </si>
  <si>
    <t>lm.kcal.ag &lt;-    lm( KCAL ~ DivGroup + RIDAGEYR + Gender, data=df)</t>
  </si>
  <si>
    <t xml:space="preserve">  lm.kcal.agf &lt;- lm( KCAL ~ DivGroup + RIDAGEYR + Gender + FIBE, data=df)</t>
  </si>
  <si>
    <t>lm.kcal.agtl &lt;- lm( KCAL ~ DivGroup + RIDAGEYR + Gender + PF_TOTAL_LEG, data=df)</t>
  </si>
  <si>
    <t>With Gender &amp; Age</t>
  </si>
  <si>
    <t>+FIBE</t>
  </si>
  <si>
    <t>+ PF</t>
  </si>
  <si>
    <t>All terms are significant.</t>
  </si>
  <si>
    <t xml:space="preserve">Should we adjust by protein? </t>
  </si>
  <si>
    <t>Male</t>
  </si>
  <si>
    <t>Female</t>
  </si>
  <si>
    <t>Low_0_5</t>
  </si>
  <si>
    <t>Mid_5_10</t>
  </si>
  <si>
    <t>High_10</t>
  </si>
  <si>
    <t>PF_TOTAL_LEG</t>
  </si>
  <si>
    <t>FIBE</t>
  </si>
  <si>
    <t>Low_0_10</t>
  </si>
  <si>
    <t>Mid_10_15</t>
  </si>
  <si>
    <t>High_15</t>
  </si>
  <si>
    <t>DivGroup only</t>
  </si>
  <si>
    <t>lm.kcal.div &lt;-    lm( KCAL ~ DivGroup , data=df)</t>
  </si>
  <si>
    <t>DivGroup has an effect (p=9.7x10-11)</t>
  </si>
  <si>
    <t>PF_TOTAL_LEG is different among DivGroups (p&lt; 2.2e-16 ***)</t>
  </si>
  <si>
    <t>DivGroup is not significant.</t>
  </si>
  <si>
    <t xml:space="preserve"> This means the KCAL intake is the same when adjusted for the total protein intake? </t>
  </si>
  <si>
    <t>DivNA-Div2</t>
  </si>
  <si>
    <t>margins</t>
  </si>
  <si>
    <t>SD</t>
  </si>
  <si>
    <t>PF_Low</t>
  </si>
  <si>
    <t>PF_Mid</t>
  </si>
  <si>
    <t>PF_High</t>
  </si>
  <si>
    <t>Total n</t>
  </si>
  <si>
    <t>FIBE_Low</t>
  </si>
  <si>
    <t>FIBE_Mid</t>
  </si>
  <si>
    <t>FIBE_High</t>
  </si>
  <si>
    <t>PF Mean &amp; SD</t>
  </si>
  <si>
    <t>FIBE Mean &amp; SD</t>
  </si>
  <si>
    <t>PF n</t>
  </si>
  <si>
    <t>FIBE n</t>
  </si>
  <si>
    <t>DivGroup, Age, Gender, FIBE, PF</t>
  </si>
  <si>
    <t>Sum Sq</t>
  </si>
  <si>
    <t>Df</t>
  </si>
  <si>
    <t>F value</t>
  </si>
  <si>
    <t>Pr(&gt;F)</t>
  </si>
  <si>
    <t>(Intercept)</t>
  </si>
  <si>
    <t>RIDAGEYR</t>
  </si>
  <si>
    <t>Gender</t>
  </si>
  <si>
    <t>Residuals</t>
  </si>
  <si>
    <t>NA</t>
  </si>
  <si>
    <t>All terms have an effect.</t>
  </si>
  <si>
    <t>The more diverse, the less KCAL intake.</t>
  </si>
  <si>
    <t>DivGroup, Age, Gender, FIBE/1000kcal, PF</t>
  </si>
  <si>
    <t>FIBE1000kcal</t>
  </si>
  <si>
    <t>The more diverse, the more kcal intake!</t>
  </si>
  <si>
    <t>When KCAL is the response, I don't quite understand the meaning of adjusting it by FiBE/1000kcal…?</t>
  </si>
  <si>
    <t>p-value</t>
  </si>
  <si>
    <t>PF_ALL</t>
  </si>
  <si>
    <t>lm.kcal.agfp &lt;-    lm( BMXWAIST ~ DivGroup + RIDAGEYR + Gender + FIBE + PF_ALL, data=df)</t>
  </si>
  <si>
    <t>lm.kcal.ag1000fp &lt;-    lm( KCAL ~ DivGroup + RIDAGEYR + Gender + FIBE1000kcal + PF_ALL, data=df)</t>
  </si>
  <si>
    <t>FIBE/1000kcal</t>
  </si>
  <si>
    <t>Intake Improves Nutrient Density among US Adult Consumers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</si>
</sst>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" fontId="0" fillId="0" borderId="0" xfId="0" applyNumberFormat="1"/>
    <xf numFmtId="0" fontId="0" fillId="0" borderId="2" xfId="0" applyBorder="1"/>
    <xf numFmtId="0" fontId="0" fillId="0" borderId="3" xfId="0" applyBorder="1"/>
    <xf numFmtId="1" fontId="0" fillId="0" borderId="3" xfId="0" applyNumberFormat="1" applyBorder="1"/>
    <xf numFmtId="0" fontId="0" fillId="0" borderId="1" xfId="0" applyBorder="1"/>
    <xf numFmtId="1" fontId="0" fillId="0" borderId="2" xfId="0" applyNumberFormat="1" applyBorder="1"/>
    <xf numFmtId="0" fontId="0" fillId="2" borderId="0" xfId="0" applyFill="1"/>
    <xf numFmtId="0" fontId="0" fillId="2" borderId="0" xfId="0" quotePrefix="1" applyFill="1"/>
    <xf numFmtId="0" fontId="0" fillId="2" borderId="1" xfId="0" applyFill="1" applyBorder="1"/>
    <xf numFmtId="0" fontId="0" fillId="2" borderId="2" xfId="0" applyFill="1" applyBorder="1"/>
    <xf numFmtId="1" fontId="0" fillId="2" borderId="2" xfId="0" applyNumberFormat="1" applyFill="1" applyBorder="1"/>
    <xf numFmtId="1" fontId="0" fillId="2" borderId="0" xfId="0" applyNumberFormat="1" applyFill="1"/>
    <xf numFmtId="0" fontId="0" fillId="2" borderId="3" xfId="0" applyFill="1" applyBorder="1"/>
    <xf numFmtId="1" fontId="0" fillId="2" borderId="3" xfId="0" applyNumberFormat="1" applyFill="1" applyBorder="1"/>
    <xf numFmtId="0" fontId="1" fillId="0" borderId="0" xfId="0" applyFont="1"/>
    <xf numFmtId="11" fontId="0" fillId="0" borderId="0" xfId="0" applyNumberFormat="1"/>
    <xf numFmtId="11" fontId="0" fillId="0" borderId="2" xfId="0" applyNumberFormat="1" applyBorder="1"/>
    <xf numFmtId="165" fontId="0" fillId="0" borderId="2" xfId="0" applyNumberFormat="1" applyBorder="1"/>
    <xf numFmtId="165" fontId="0" fillId="0" borderId="0" xfId="0" applyNumberFormat="1"/>
    <xf numFmtId="165" fontId="0" fillId="0" borderId="3" xfId="0" applyNumberFormat="1" applyBorder="1"/>
    <xf numFmtId="164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1" fontId="0" fillId="0" borderId="6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3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0" xfId="0" applyFo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3" borderId="0" xfId="0" applyFill="1"/>
    <xf numFmtId="0" fontId="7" fillId="0" borderId="3" xfId="0" applyFont="1" applyBorder="1"/>
    <xf numFmtId="1" fontId="7" fillId="0" borderId="3" xfId="0" applyNumberFormat="1" applyFont="1" applyBorder="1"/>
    <xf numFmtId="2" fontId="0" fillId="0" borderId="0" xfId="0" applyNumberFormat="1"/>
    <xf numFmtId="1" fontId="0" fillId="0" borderId="1" xfId="0" applyNumberFormat="1" applyBorder="1"/>
    <xf numFmtId="164" fontId="0" fillId="0" borderId="0" xfId="0" applyNumberFormat="1"/>
    <xf numFmtId="164" fontId="0" fillId="0" borderId="2" xfId="0" applyNumberFormat="1" applyBorder="1"/>
    <xf numFmtId="0" fontId="0" fillId="0" borderId="2" xfId="0" applyBorder="1" applyAlignment="1">
      <alignment horizontal="center"/>
    </xf>
    <xf numFmtId="164" fontId="0" fillId="0" borderId="3" xfId="0" applyNumberFormat="1" applyBorder="1"/>
    <xf numFmtId="0" fontId="0" fillId="0" borderId="3" xfId="0" applyBorder="1" applyAlignment="1">
      <alignment horizontal="center"/>
    </xf>
    <xf numFmtId="0" fontId="7" fillId="0" borderId="0" xfId="0" applyFont="1"/>
    <xf numFmtId="1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583506859585976"/>
          <c:y val="6.7276620684465105E-2"/>
          <c:w val="0.69848926180221127"/>
          <c:h val="0.76845122306270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KCAL!$T$133</c:f>
              <c:strCache>
                <c:ptCount val="1"/>
                <c:pt idx="0">
                  <c:v>emmean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KCAL!$M$134:$M$137</c:f>
                <c:numCache>
                  <c:formatCode>General</c:formatCode>
                  <c:ptCount val="4"/>
                  <c:pt idx="0">
                    <c:v>13.6563338055635</c:v>
                  </c:pt>
                  <c:pt idx="1">
                    <c:v>16.4368928850663</c:v>
                  </c:pt>
                  <c:pt idx="2">
                    <c:v>30.334330472387201</c:v>
                  </c:pt>
                  <c:pt idx="3">
                    <c:v>31.174938955120801</c:v>
                  </c:pt>
                </c:numCache>
              </c:numRef>
            </c:plus>
            <c:minus>
              <c:numRef>
                <c:f>KCAL!$M$134:$M$137</c:f>
                <c:numCache>
                  <c:formatCode>General</c:formatCode>
                  <c:ptCount val="4"/>
                  <c:pt idx="0">
                    <c:v>13.6563338055635</c:v>
                  </c:pt>
                  <c:pt idx="1">
                    <c:v>16.4368928850663</c:v>
                  </c:pt>
                  <c:pt idx="2">
                    <c:v>30.334330472387201</c:v>
                  </c:pt>
                  <c:pt idx="3">
                    <c:v>31.174938955120801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KCAL!$S$134:$S$137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KCAL!$T$134:$T$137</c:f>
              <c:numCache>
                <c:formatCode>0</c:formatCode>
                <c:ptCount val="4"/>
                <c:pt idx="0">
                  <c:v>1977.15672849103</c:v>
                </c:pt>
                <c:pt idx="1">
                  <c:v>2020.70670468556</c:v>
                </c:pt>
                <c:pt idx="2">
                  <c:v>2088.00107638999</c:v>
                </c:pt>
                <c:pt idx="3">
                  <c:v>2151.7802221952802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E-47B0-903B-DC1BFE466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45"/>
        <c:axId val="477875424"/>
        <c:axId val="477873624"/>
      </c:barChart>
      <c:catAx>
        <c:axId val="477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3624"/>
        <c:crosses val="autoZero"/>
        <c:auto val="1"/>
        <c:lblAlgn val="ctr"/>
        <c:lblOffset val="100"/>
        <c:noMultiLvlLbl val="0"/>
      </c:catAx>
      <c:valAx>
        <c:axId val="4778736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542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Sheet2!$A$3:$A$6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Sheet2!$B$3:$B$6</c:f>
              <c:numCache>
                <c:formatCode>0</c:formatCode>
                <c:ptCount val="4"/>
                <c:pt idx="0">
                  <c:v>2199.3995983935702</c:v>
                </c:pt>
                <c:pt idx="1">
                  <c:v>2300.1407342657299</c:v>
                </c:pt>
                <c:pt idx="2">
                  <c:v>2425.8684210526299</c:v>
                </c:pt>
                <c:pt idx="3">
                  <c:v>2496.9602272727302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F-4895-B61F-D0864B63AFB3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Sheet2!$A$3:$A$6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Sheet2!$C$3:$C$6</c:f>
              <c:numCache>
                <c:formatCode>0</c:formatCode>
                <c:ptCount val="4"/>
                <c:pt idx="0">
                  <c:v>1699.3843503937001</c:v>
                </c:pt>
                <c:pt idx="1">
                  <c:v>1782.9384272996999</c:v>
                </c:pt>
                <c:pt idx="2">
                  <c:v>1873.6481481481501</c:v>
                </c:pt>
                <c:pt idx="3">
                  <c:v>1945.1589861751199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F-4895-B61F-D0864B63A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191104"/>
        <c:axId val="614179944"/>
      </c:lineChart>
      <c:catAx>
        <c:axId val="6141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79944"/>
        <c:crosses val="autoZero"/>
        <c:auto val="1"/>
        <c:lblAlgn val="ctr"/>
        <c:lblOffset val="100"/>
        <c:noMultiLvlLbl val="0"/>
      </c:catAx>
      <c:valAx>
        <c:axId val="61417994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KCAL</a:t>
                </a:r>
              </a:p>
            </c:rich>
          </c:tx>
          <c:layout>
            <c:manualLayout>
              <c:xMode val="edge"/>
              <c:yMode val="edge"/>
              <c:x val="3.2520325203252036E-2"/>
              <c:y val="0.34932498267235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Low_0_5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cat>
            <c:strRef>
              <c:f>Sheet2!$A$20:$A$23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Sheet2!$B$20:$B$23</c:f>
              <c:numCache>
                <c:formatCode>0</c:formatCode>
                <c:ptCount val="4"/>
                <c:pt idx="0">
                  <c:v>1639.8886618998999</c:v>
                </c:pt>
                <c:pt idx="1">
                  <c:v>1609.6092105263201</c:v>
                </c:pt>
                <c:pt idx="2">
                  <c:v>1651.5246913580199</c:v>
                </c:pt>
                <c:pt idx="3">
                  <c:v>1723.0487804878001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3-4047-B6C5-2D597D3CDB9E}"/>
            </c:ext>
          </c:extLst>
        </c:ser>
        <c:ser>
          <c:idx val="1"/>
          <c:order val="1"/>
          <c:tx>
            <c:strRef>
              <c:f>Sheet2!$C$19</c:f>
              <c:strCache>
                <c:ptCount val="1"/>
                <c:pt idx="0">
                  <c:v>Mid_5_10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Sheet2!$A$20:$A$23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Sheet2!$C$20:$C$23</c:f>
              <c:numCache>
                <c:formatCode>0</c:formatCode>
                <c:ptCount val="4"/>
                <c:pt idx="0">
                  <c:v>2118.5385985748198</c:v>
                </c:pt>
                <c:pt idx="1">
                  <c:v>2054.6310077519402</c:v>
                </c:pt>
                <c:pt idx="2">
                  <c:v>2059.9134615384601</c:v>
                </c:pt>
                <c:pt idx="3">
                  <c:v>2080.9453551912602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3-4047-B6C5-2D597D3CDB9E}"/>
            </c:ext>
          </c:extLst>
        </c:ser>
        <c:ser>
          <c:idx val="2"/>
          <c:order val="2"/>
          <c:tx>
            <c:strRef>
              <c:f>Sheet2!$D$19</c:f>
              <c:strCache>
                <c:ptCount val="1"/>
                <c:pt idx="0">
                  <c:v>High_10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12700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cat>
            <c:strRef>
              <c:f>Sheet2!$A$20:$A$23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Sheet2!$D$20:$D$23</c:f>
              <c:numCache>
                <c:formatCode>0</c:formatCode>
                <c:ptCount val="4"/>
                <c:pt idx="0">
                  <c:v>2763.9581151832499</c:v>
                </c:pt>
                <c:pt idx="1">
                  <c:v>2626.6628959275999</c:v>
                </c:pt>
                <c:pt idx="2">
                  <c:v>2625.4693877550999</c:v>
                </c:pt>
                <c:pt idx="3">
                  <c:v>2652.04296875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3-4047-B6C5-2D597D3CD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15944"/>
        <c:axId val="614215224"/>
      </c:lineChart>
      <c:catAx>
        <c:axId val="61421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5224"/>
        <c:crosses val="autoZero"/>
        <c:auto val="1"/>
        <c:lblAlgn val="ctr"/>
        <c:lblOffset val="100"/>
        <c:noMultiLvlLbl val="0"/>
      </c:catAx>
      <c:valAx>
        <c:axId val="61421522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KCAL</a:t>
                </a:r>
              </a:p>
            </c:rich>
          </c:tx>
          <c:layout>
            <c:manualLayout>
              <c:xMode val="edge"/>
              <c:yMode val="edge"/>
              <c:x val="2.5216706067769899E-2"/>
              <c:y val="0.3596275461107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Sheet2!$B$35</c:f>
              <c:strCache>
                <c:ptCount val="1"/>
                <c:pt idx="0">
                  <c:v>Low_0_10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5000"/>
                </a:schemeClr>
              </a:solidFill>
              <a:ln w="9525">
                <a:solidFill>
                  <a:schemeClr val="accent6">
                    <a:tint val="65000"/>
                  </a:schemeClr>
                </a:solidFill>
              </a:ln>
              <a:effectLst/>
            </c:spPr>
          </c:marker>
          <c:cat>
            <c:strRef>
              <c:f>Sheet2!$A$36:$A$39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Sheet2!$B$36:$B$39</c:f>
              <c:numCache>
                <c:formatCode>0</c:formatCode>
                <c:ptCount val="4"/>
                <c:pt idx="0">
                  <c:v>1503.0496000000001</c:v>
                </c:pt>
                <c:pt idx="1">
                  <c:v>1375.6054216867501</c:v>
                </c:pt>
                <c:pt idx="2">
                  <c:v>1505.6363636363601</c:v>
                </c:pt>
                <c:pt idx="3">
                  <c:v>1446.9375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A-4FEA-B607-E5AF3CD129A1}"/>
            </c:ext>
          </c:extLst>
        </c:ser>
        <c:ser>
          <c:idx val="1"/>
          <c:order val="1"/>
          <c:tx>
            <c:strRef>
              <c:f>Sheet2!$C$35</c:f>
              <c:strCache>
                <c:ptCount val="1"/>
                <c:pt idx="0">
                  <c:v>Mid_10_15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Sheet2!$A$36:$A$39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Sheet2!$C$36:$C$39</c:f>
              <c:numCache>
                <c:formatCode>0</c:formatCode>
                <c:ptCount val="4"/>
                <c:pt idx="0">
                  <c:v>2013.0852749301</c:v>
                </c:pt>
                <c:pt idx="1">
                  <c:v>1884.6076335877899</c:v>
                </c:pt>
                <c:pt idx="2">
                  <c:v>1886.4111842105301</c:v>
                </c:pt>
                <c:pt idx="3">
                  <c:v>1766.0871559632999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A-4FEA-B607-E5AF3CD129A1}"/>
            </c:ext>
          </c:extLst>
        </c:ser>
        <c:ser>
          <c:idx val="2"/>
          <c:order val="2"/>
          <c:tx>
            <c:strRef>
              <c:f>Sheet2!$D$35</c:f>
              <c:strCache>
                <c:ptCount val="1"/>
                <c:pt idx="0">
                  <c:v>High_15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9525">
                <a:solidFill>
                  <a:schemeClr val="accent6">
                    <a:shade val="65000"/>
                  </a:schemeClr>
                </a:solidFill>
              </a:ln>
              <a:effectLst/>
            </c:spPr>
          </c:marker>
          <c:cat>
            <c:strRef>
              <c:f>Sheet2!$A$36:$A$39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Sheet2!$D$36:$D$39</c:f>
              <c:numCache>
                <c:formatCode>0</c:formatCode>
                <c:ptCount val="4"/>
                <c:pt idx="0">
                  <c:v>2604.23566878981</c:v>
                </c:pt>
                <c:pt idx="1">
                  <c:v>2481.4411764705901</c:v>
                </c:pt>
                <c:pt idx="2">
                  <c:v>2345.8826291079799</c:v>
                </c:pt>
                <c:pt idx="3">
                  <c:v>2382.19384057971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A-4FEA-B607-E5AF3CD12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15944"/>
        <c:axId val="614215224"/>
      </c:lineChart>
      <c:catAx>
        <c:axId val="61421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5224"/>
        <c:crosses val="autoZero"/>
        <c:auto val="1"/>
        <c:lblAlgn val="ctr"/>
        <c:lblOffset val="100"/>
        <c:noMultiLvlLbl val="0"/>
      </c:catAx>
      <c:valAx>
        <c:axId val="61421522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KCAL</a:t>
                </a:r>
              </a:p>
            </c:rich>
          </c:tx>
          <c:layout>
            <c:manualLayout>
              <c:xMode val="edge"/>
              <c:yMode val="edge"/>
              <c:x val="2.5216706067769899E-2"/>
              <c:y val="0.3596275461107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178377</xdr:colOff>
      <xdr:row>73</xdr:row>
      <xdr:rowOff>171161</xdr:rowOff>
    </xdr:from>
    <xdr:to>
      <xdr:col>14</xdr:col>
      <xdr:colOff>376775</xdr:colOff>
      <xdr:row>90</xdr:row>
      <xdr:rowOff>151709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6B1889-6E3B-816F-83DC-5424BC384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6427" y="14077661"/>
          <a:ext cx="3779798" cy="3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472787</xdr:colOff>
      <xdr:row>50</xdr:row>
      <xdr:rowOff>37234</xdr:rowOff>
    </xdr:from>
    <xdr:to>
      <xdr:col>15</xdr:col>
      <xdr:colOff>548524</xdr:colOff>
      <xdr:row>66</xdr:row>
      <xdr:rowOff>103520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0F9E97-64EA-3349-6429-908C24FAE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6378" y="9562234"/>
          <a:ext cx="3683980" cy="3114286"/>
        </a:xfrm>
        <a:prstGeom prst="rect">
          <a:avLst/>
        </a:prstGeom>
      </xdr:spPr>
    </xdr:pic>
    <xdr:clientData/>
  </xdr:twoCellAnchor>
  <xdr:twoCellAnchor>
    <xdr:from>
      <xdr:col>20</xdr:col>
      <xdr:colOff>276225</xdr:colOff>
      <xdr:row>132</xdr:row>
      <xdr:rowOff>9525</xdr:rowOff>
    </xdr:from>
    <xdr:to>
      <xdr:col>26</xdr:col>
      <xdr:colOff>534459</xdr:colOff>
      <xdr:row>146</xdr:row>
      <xdr:rowOff>62441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262AAC-7F9E-471F-824B-3345F7EA2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2.55373E-7</cdr:x>
      <cdr:y>0.01167</cdr:y>
    </cdr:from>
    <cdr:to>
      <cdr:x>0.1</cdr:x>
      <cdr:y>0.89883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5F7DC9-3DD0-48DB-EA7D-4FA42F8645E7}"/>
            </a:ext>
          </a:extLst>
        </cdr:cNvPr>
        <cdr:cNvSpPr txBox="1"/>
      </cdr:nvSpPr>
      <cdr:spPr>
        <a:xfrm xmlns:a="http://schemas.openxmlformats.org/drawingml/2006/main" rot="16200000">
          <a:off x="-1010712" y="1042454"/>
          <a:ext cx="2413009" cy="391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KCAL</a:t>
          </a:r>
          <a:endParaRPr lang="en-US" sz="105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4762</xdr:rowOff>
    </xdr:from>
    <xdr:to>
      <xdr:col>9</xdr:col>
      <xdr:colOff>552450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0934E-0509-1C54-72AF-F020F61E0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466726</xdr:colOff>
      <xdr:row>16</xdr:row>
      <xdr:rowOff>80962</xdr:rowOff>
    </xdr:from>
    <xdr:to>
      <xdr:col>11</xdr:col>
      <xdr:colOff>447676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8094D8-6AA9-5AAC-F346-E1E5FE64E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285750</xdr:colOff>
      <xdr:row>33</xdr:row>
      <xdr:rowOff>19050</xdr:rowOff>
    </xdr:from>
    <xdr:to>
      <xdr:col>11</xdr:col>
      <xdr:colOff>266700</xdr:colOff>
      <xdr:row>47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4E19BC-CA3E-4818-9009-8B7B8102B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504825</xdr:colOff>
      <xdr:row>21</xdr:row>
      <xdr:rowOff>114300</xdr:rowOff>
    </xdr:from>
    <xdr:to>
      <xdr:col>13</xdr:col>
      <xdr:colOff>581025</xdr:colOff>
      <xdr:row>30</xdr:row>
      <xdr:rowOff>19050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91676AD-C016-EE29-1B2C-657AD9BD7448}"/>
            </a:ext>
          </a:extLst>
        </xdr:cNvPr>
        <xdr:cNvSpPr txBox="1"/>
      </xdr:nvSpPr>
      <xdr:spPr>
        <a:xfrm>
          <a:off x="6057900" y="4114800"/>
          <a:ext cx="2514600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When PF</a:t>
          </a:r>
          <a:r>
            <a:rPr lang="en-US" sz="1100" baseline="0"/>
            <a:t> was in the model, there was no difference between DivGroups. </a:t>
          </a:r>
        </a:p>
        <a:p>
          <a:r>
            <a:rPr lang="en-US" sz="1100"/>
            <a:t>Is that because there is</a:t>
          </a:r>
          <a:r>
            <a:rPr lang="en-US" sz="1100" baseline="0"/>
            <a:t> upward and downward lines here? =interaction)</a:t>
          </a:r>
          <a:endParaRPr lang="en-US" sz="1100"/>
        </a:p>
      </xdr:txBody>
    </xdr:sp>
    <xdr:clientData/>
  </xdr:twoCellAnchor>
  <xdr:twoCellAnchor>
    <xdr:from>
      <xdr:col>9</xdr:col>
      <xdr:colOff>542925</xdr:colOff>
      <xdr:row>34</xdr:row>
      <xdr:rowOff>161925</xdr:rowOff>
    </xdr:from>
    <xdr:to>
      <xdr:col>14</xdr:col>
      <xdr:colOff>9525</xdr:colOff>
      <xdr:row>43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569976C-4814-479A-959F-41C5E9306331}"/>
            </a:ext>
          </a:extLst>
        </xdr:cNvPr>
        <xdr:cNvSpPr txBox="1"/>
      </xdr:nvSpPr>
      <xdr:spPr>
        <a:xfrm>
          <a:off x="6096000" y="6638925"/>
          <a:ext cx="2514600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When FIBE</a:t>
          </a:r>
          <a:r>
            <a:rPr lang="en-US" sz="1100" baseline="0"/>
            <a:t> was in the model, there was still differences between DivGroups. </a:t>
          </a:r>
        </a:p>
        <a:p>
          <a:r>
            <a:rPr lang="en-US" sz="1100"/>
            <a:t>Is that because there is</a:t>
          </a:r>
          <a:r>
            <a:rPr lang="en-US" sz="1100" baseline="0"/>
            <a:t> no interaction here? == KCAL decreases from DivNA to Div2, kind of.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doh\OneDrive\Documents\GitHub\DietR\eg_data\NHANES\PF\20_BMI.xlsx" TargetMode="External"/><Relationship Id="rId1" Type="http://schemas.openxmlformats.org/officeDocument/2006/relationships/externalLinkPath" Target="20_BM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49">
          <cell r="T149" t="str">
            <v>emmean</v>
          </cell>
        </row>
        <row r="150">
          <cell r="S150" t="str">
            <v>DivNA</v>
          </cell>
          <cell r="T150">
            <v>29.833039894761601</v>
          </cell>
        </row>
        <row r="151">
          <cell r="S151" t="str">
            <v>Div0</v>
          </cell>
          <cell r="T151">
            <v>29.701989237987501</v>
          </cell>
        </row>
        <row r="152">
          <cell r="S152" t="str">
            <v>Div1</v>
          </cell>
          <cell r="T152">
            <v>28.923320343383399</v>
          </cell>
        </row>
        <row r="153">
          <cell r="S153" t="str">
            <v>Div2</v>
          </cell>
          <cell r="T153">
            <v>27.695775047685299</v>
          </cell>
        </row>
        <row r="160">
          <cell r="D160">
            <v>0.165029993120519</v>
          </cell>
        </row>
        <row r="161">
          <cell r="D161">
            <v>0.198631664864556</v>
          </cell>
        </row>
        <row r="162">
          <cell r="D162">
            <v>0.36657527711677601</v>
          </cell>
        </row>
        <row r="163">
          <cell r="D163">
            <v>0.37673361200355499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4"/>
  <sheetViews>
    <sheetView tabSelected="1" topLeftCell="C120" zoomScaleNormal="100" workbookViewId="0">
      <selection activeCell="Q140" sqref="K140:Q140"/>
    </sheetView>
  </sheetViews>
  <sheetFormatPr defaultRowHeight="15" x14ac:dyDescent="0.25"/>
  <cols>
    <col min="2" max="2" width="15.5703125" customWidth="1"/>
    <col min="3" max="3" width="11.28515625" customWidth="1"/>
    <col min="6" max="6" width="10.5703125" customWidth="1"/>
    <col min="8" max="8" width="10.42578125" customWidth="1"/>
    <col min="9" max="9" width="12.7109375" customWidth="1"/>
    <col min="11" max="11" width="13.42578125" customWidth="1"/>
    <col min="12" max="12" width="12.85546875" customWidth="1"/>
    <col min="15" max="15" width="9.85546875" customWidth="1"/>
  </cols>
  <sheetData>
    <row r="1" spans="1:8" x14ac:dyDescent="0.25">
      <c r="A1" t="s">
        <v>0</v>
      </c>
    </row>
    <row r="2" spans="1:8" x14ac:dyDescent="0.25">
      <c r="A2" s="5" t="s">
        <v>5</v>
      </c>
      <c r="B2" s="5" t="s">
        <v>6</v>
      </c>
    </row>
    <row r="3" spans="1:8" x14ac:dyDescent="0.25">
      <c r="A3" t="s">
        <v>1</v>
      </c>
      <c r="B3" s="1">
        <v>1946.90680914513</v>
      </c>
    </row>
    <row r="4" spans="1:8" x14ac:dyDescent="0.25">
      <c r="A4" t="s">
        <v>2</v>
      </c>
      <c r="B4" s="1">
        <v>2020.3699839486401</v>
      </c>
    </row>
    <row r="5" spans="1:8" x14ac:dyDescent="0.25">
      <c r="A5" t="s">
        <v>3</v>
      </c>
      <c r="B5" s="1">
        <v>2117.6524547803601</v>
      </c>
    </row>
    <row r="6" spans="1:8" x14ac:dyDescent="0.25">
      <c r="A6" s="3" t="s">
        <v>4</v>
      </c>
      <c r="B6" s="4">
        <v>2192.27608142494</v>
      </c>
      <c r="D6" s="15" t="s">
        <v>16</v>
      </c>
      <c r="F6" s="21">
        <f>B3-B6</f>
        <v>-245.36927227981005</v>
      </c>
    </row>
    <row r="8" spans="1:8" s="7" customFormat="1" x14ac:dyDescent="0.25">
      <c r="A8" s="7" t="s">
        <v>38</v>
      </c>
    </row>
    <row r="9" spans="1:8" x14ac:dyDescent="0.25">
      <c r="A9" t="s">
        <v>39</v>
      </c>
    </row>
    <row r="10" spans="1:8" x14ac:dyDescent="0.25">
      <c r="A10" t="s">
        <v>40</v>
      </c>
    </row>
    <row r="12" spans="1:8" x14ac:dyDescent="0.25">
      <c r="A12" s="5" t="s">
        <v>5</v>
      </c>
      <c r="B12" s="5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5" t="s">
        <v>74</v>
      </c>
    </row>
    <row r="13" spans="1:8" x14ac:dyDescent="0.25">
      <c r="A13" t="s">
        <v>1</v>
      </c>
      <c r="B13" t="s">
        <v>13</v>
      </c>
      <c r="C13" s="1">
        <v>1946.90680914512</v>
      </c>
      <c r="D13" s="1">
        <v>15.993169347206001</v>
      </c>
      <c r="E13">
        <v>4034</v>
      </c>
      <c r="F13">
        <v>1901.98872583302</v>
      </c>
      <c r="G13">
        <v>1991.8248924572299</v>
      </c>
      <c r="H13" t="s">
        <v>13</v>
      </c>
    </row>
    <row r="14" spans="1:8" x14ac:dyDescent="0.25">
      <c r="A14" t="s">
        <v>2</v>
      </c>
      <c r="B14" t="s">
        <v>13</v>
      </c>
      <c r="C14" s="1">
        <v>2020.3699839486301</v>
      </c>
      <c r="D14" s="1">
        <v>20.323078886186199</v>
      </c>
      <c r="E14">
        <v>4034</v>
      </c>
      <c r="F14">
        <v>1963.2910066208699</v>
      </c>
      <c r="G14">
        <v>2077.44896127639</v>
      </c>
      <c r="H14" t="s">
        <v>13</v>
      </c>
    </row>
    <row r="15" spans="1:8" x14ac:dyDescent="0.25">
      <c r="A15" t="s">
        <v>3</v>
      </c>
      <c r="B15" t="s">
        <v>13</v>
      </c>
      <c r="C15" s="1">
        <v>2117.6524547803601</v>
      </c>
      <c r="D15" s="1">
        <v>36.466412606502999</v>
      </c>
      <c r="E15">
        <v>4034</v>
      </c>
      <c r="F15">
        <v>2015.23364560051</v>
      </c>
      <c r="G15">
        <v>2220.0712639602102</v>
      </c>
      <c r="H15" t="s">
        <v>13</v>
      </c>
    </row>
    <row r="16" spans="1:8" x14ac:dyDescent="0.25">
      <c r="A16" t="s">
        <v>4</v>
      </c>
      <c r="B16" t="s">
        <v>13</v>
      </c>
      <c r="C16" s="1">
        <v>2192.27608142493</v>
      </c>
      <c r="D16" s="1">
        <v>36.186972376621299</v>
      </c>
      <c r="E16">
        <v>4034</v>
      </c>
      <c r="F16">
        <v>2090.64210227183</v>
      </c>
      <c r="G16">
        <v>2293.91006057802</v>
      </c>
      <c r="H16" t="s">
        <v>13</v>
      </c>
    </row>
    <row r="17" spans="1:8" x14ac:dyDescent="0.25">
      <c r="A17" s="2" t="s">
        <v>13</v>
      </c>
      <c r="B17" s="2" t="s">
        <v>14</v>
      </c>
      <c r="C17" s="6">
        <v>-73.463174803507002</v>
      </c>
      <c r="D17" s="6">
        <v>25.861341828732499</v>
      </c>
      <c r="E17" s="2">
        <v>4034</v>
      </c>
      <c r="F17" s="2">
        <v>-146.09680242333499</v>
      </c>
      <c r="G17" s="2">
        <v>-0.82954718367889801</v>
      </c>
      <c r="H17" s="18">
        <v>2.3427524633697301E-2</v>
      </c>
    </row>
    <row r="18" spans="1:8" x14ac:dyDescent="0.25">
      <c r="A18" t="s">
        <v>13</v>
      </c>
      <c r="B18" t="s">
        <v>15</v>
      </c>
      <c r="C18" s="1">
        <v>-170.74564563523899</v>
      </c>
      <c r="D18" s="1">
        <v>39.819351001192203</v>
      </c>
      <c r="E18">
        <v>4034</v>
      </c>
      <c r="F18">
        <v>-282.581447962808</v>
      </c>
      <c r="G18">
        <v>-58.909843307669298</v>
      </c>
      <c r="H18" s="19">
        <v>1.08567524906178E-4</v>
      </c>
    </row>
    <row r="19" spans="1:8" x14ac:dyDescent="0.25">
      <c r="A19" t="s">
        <v>13</v>
      </c>
      <c r="B19" s="22" t="s">
        <v>16</v>
      </c>
      <c r="C19" s="23">
        <v>-245.36927227980499</v>
      </c>
      <c r="D19" s="1">
        <v>39.563599881137698</v>
      </c>
      <c r="E19">
        <v>4034</v>
      </c>
      <c r="F19">
        <v>-356.486777322553</v>
      </c>
      <c r="G19">
        <v>-134.25176723705599</v>
      </c>
      <c r="H19" s="24">
        <v>3.0790360261434597E-8</v>
      </c>
    </row>
    <row r="20" spans="1:8" x14ac:dyDescent="0.25">
      <c r="A20" t="s">
        <v>13</v>
      </c>
      <c r="B20" t="s">
        <v>17</v>
      </c>
      <c r="C20" s="1">
        <v>-97.282470831731601</v>
      </c>
      <c r="D20" s="1">
        <v>41.747176956075201</v>
      </c>
      <c r="E20">
        <v>4034</v>
      </c>
      <c r="F20">
        <v>-214.53272510267399</v>
      </c>
      <c r="G20">
        <v>19.9677834392104</v>
      </c>
      <c r="H20" s="19">
        <v>9.1395216990704201E-2</v>
      </c>
    </row>
    <row r="21" spans="1:8" x14ac:dyDescent="0.25">
      <c r="A21" t="s">
        <v>13</v>
      </c>
      <c r="B21" t="s">
        <v>18</v>
      </c>
      <c r="C21" s="1">
        <v>-171.90609747629799</v>
      </c>
      <c r="D21" s="1">
        <v>41.503307159797401</v>
      </c>
      <c r="E21">
        <v>4034</v>
      </c>
      <c r="F21">
        <v>-288.47142410164901</v>
      </c>
      <c r="G21">
        <v>-55.340770850946001</v>
      </c>
      <c r="H21" s="19">
        <v>2.05685917466281E-4</v>
      </c>
    </row>
    <row r="22" spans="1:8" x14ac:dyDescent="0.25">
      <c r="A22" s="3" t="s">
        <v>13</v>
      </c>
      <c r="B22" s="3" t="s">
        <v>19</v>
      </c>
      <c r="C22" s="4">
        <v>-74.623626644566002</v>
      </c>
      <c r="D22" s="4">
        <v>51.374081190558101</v>
      </c>
      <c r="E22" s="3">
        <v>4034</v>
      </c>
      <c r="F22" s="3">
        <v>-218.91180423479699</v>
      </c>
      <c r="G22" s="3">
        <v>69.664550945664601</v>
      </c>
      <c r="H22" s="20">
        <v>0.46658178065221001</v>
      </c>
    </row>
    <row r="27" spans="1:8" s="7" customFormat="1" x14ac:dyDescent="0.25">
      <c r="A27" s="7" t="s">
        <v>23</v>
      </c>
    </row>
    <row r="28" spans="1:8" x14ac:dyDescent="0.25">
      <c r="A28" t="s">
        <v>20</v>
      </c>
    </row>
    <row r="29" spans="1:8" x14ac:dyDescent="0.25">
      <c r="A29" t="s">
        <v>26</v>
      </c>
    </row>
    <row r="31" spans="1:8" x14ac:dyDescent="0.25">
      <c r="A31" s="5" t="s">
        <v>5</v>
      </c>
      <c r="B31" s="5" t="s">
        <v>7</v>
      </c>
      <c r="C31" s="5" t="s">
        <v>8</v>
      </c>
      <c r="D31" s="5" t="s">
        <v>9</v>
      </c>
      <c r="E31" s="5" t="s">
        <v>10</v>
      </c>
      <c r="F31" s="5" t="s">
        <v>11</v>
      </c>
      <c r="G31" s="5" t="s">
        <v>12</v>
      </c>
      <c r="H31" s="5" t="s">
        <v>74</v>
      </c>
    </row>
    <row r="32" spans="1:8" x14ac:dyDescent="0.25">
      <c r="A32" s="2" t="s">
        <v>1</v>
      </c>
      <c r="B32" s="2" t="s">
        <v>13</v>
      </c>
      <c r="C32" s="6">
        <v>1942.11722556206</v>
      </c>
      <c r="D32" s="2">
        <v>14.7617609357041</v>
      </c>
      <c r="E32" s="2">
        <v>4032</v>
      </c>
      <c r="F32" s="2">
        <v>1900.6576390207399</v>
      </c>
      <c r="G32" s="2">
        <v>1983.57681210338</v>
      </c>
      <c r="H32" t="s">
        <v>13</v>
      </c>
    </row>
    <row r="33" spans="1:8" x14ac:dyDescent="0.25">
      <c r="A33" t="s">
        <v>2</v>
      </c>
      <c r="B33" t="s">
        <v>13</v>
      </c>
      <c r="C33" s="1">
        <v>2048.59751502164</v>
      </c>
      <c r="D33">
        <v>18.767993820832899</v>
      </c>
      <c r="E33">
        <v>4032</v>
      </c>
      <c r="F33">
        <v>1995.8861029204099</v>
      </c>
      <c r="G33">
        <v>2101.30892712288</v>
      </c>
      <c r="H33" t="s">
        <v>13</v>
      </c>
    </row>
    <row r="34" spans="1:8" x14ac:dyDescent="0.25">
      <c r="A34" t="s">
        <v>3</v>
      </c>
      <c r="B34" t="s">
        <v>13</v>
      </c>
      <c r="C34" s="1">
        <v>2154.1868715365699</v>
      </c>
      <c r="D34">
        <v>33.645890780437</v>
      </c>
      <c r="E34">
        <v>4032</v>
      </c>
      <c r="F34">
        <v>2059.6896955799102</v>
      </c>
      <c r="G34">
        <v>2248.6840474932201</v>
      </c>
      <c r="H34" t="s">
        <v>13</v>
      </c>
    </row>
    <row r="35" spans="1:8" x14ac:dyDescent="0.25">
      <c r="A35" s="3" t="s">
        <v>4</v>
      </c>
      <c r="B35" s="3" t="s">
        <v>13</v>
      </c>
      <c r="C35" s="4">
        <v>2229.2248580810701</v>
      </c>
      <c r="D35" s="3">
        <v>33.3925324037371</v>
      </c>
      <c r="E35" s="3">
        <v>4032</v>
      </c>
      <c r="F35" s="3">
        <v>2135.4392593942598</v>
      </c>
      <c r="G35" s="3">
        <v>2323.01045676788</v>
      </c>
      <c r="H35" t="s">
        <v>13</v>
      </c>
    </row>
    <row r="36" spans="1:8" x14ac:dyDescent="0.25">
      <c r="A36" t="s">
        <v>13</v>
      </c>
      <c r="B36" t="s">
        <v>14</v>
      </c>
      <c r="C36" s="1">
        <v>-106.48028945958301</v>
      </c>
      <c r="D36">
        <v>23.895061920935898</v>
      </c>
      <c r="E36">
        <v>4032</v>
      </c>
      <c r="F36">
        <v>-173.591482489751</v>
      </c>
      <c r="G36">
        <v>-39.369096429414903</v>
      </c>
      <c r="H36" s="17">
        <v>5.0683059001022102E-5</v>
      </c>
    </row>
    <row r="37" spans="1:8" x14ac:dyDescent="0.25">
      <c r="A37" t="s">
        <v>13</v>
      </c>
      <c r="B37" t="s">
        <v>15</v>
      </c>
      <c r="C37" s="1">
        <v>-212.06964597450599</v>
      </c>
      <c r="D37">
        <v>36.750906316147798</v>
      </c>
      <c r="E37">
        <v>4032</v>
      </c>
      <c r="F37">
        <v>-315.28750646708102</v>
      </c>
      <c r="G37">
        <v>-108.85178548192999</v>
      </c>
      <c r="H37" s="16">
        <v>7.7925693231506404E-8</v>
      </c>
    </row>
    <row r="38" spans="1:8" x14ac:dyDescent="0.25">
      <c r="A38" t="s">
        <v>13</v>
      </c>
      <c r="B38" s="22" t="s">
        <v>16</v>
      </c>
      <c r="C38" s="23">
        <v>-287.10763251901199</v>
      </c>
      <c r="D38">
        <v>36.526178083994701</v>
      </c>
      <c r="E38">
        <v>4032</v>
      </c>
      <c r="F38">
        <v>-389.69432579313599</v>
      </c>
      <c r="G38">
        <v>-184.52093924488801</v>
      </c>
      <c r="H38" s="25">
        <v>2.6998179913917401E-8</v>
      </c>
    </row>
    <row r="39" spans="1:8" x14ac:dyDescent="0.25">
      <c r="A39" t="s">
        <v>13</v>
      </c>
      <c r="B39" t="s">
        <v>17</v>
      </c>
      <c r="C39" s="1">
        <v>-105.589356514923</v>
      </c>
      <c r="D39">
        <v>38.487842971911903</v>
      </c>
      <c r="E39">
        <v>4032</v>
      </c>
      <c r="F39">
        <v>-213.68554256161701</v>
      </c>
      <c r="G39">
        <v>2.5068295317714302</v>
      </c>
      <c r="H39">
        <v>3.1051523938158802E-2</v>
      </c>
    </row>
    <row r="40" spans="1:8" x14ac:dyDescent="0.25">
      <c r="A40" t="s">
        <v>13</v>
      </c>
      <c r="B40" t="s">
        <v>18</v>
      </c>
      <c r="C40" s="1">
        <v>-180.62734305942899</v>
      </c>
      <c r="D40">
        <v>38.263103149012899</v>
      </c>
      <c r="E40">
        <v>4032</v>
      </c>
      <c r="F40">
        <v>-288.092329334135</v>
      </c>
      <c r="G40">
        <v>-73.162356784722903</v>
      </c>
      <c r="H40" s="16">
        <v>1.4470372179609099E-5</v>
      </c>
    </row>
    <row r="41" spans="1:8" x14ac:dyDescent="0.25">
      <c r="A41" s="3" t="s">
        <v>13</v>
      </c>
      <c r="B41" s="3" t="s">
        <v>19</v>
      </c>
      <c r="C41" s="4">
        <v>-75.037986544505998</v>
      </c>
      <c r="D41" s="3">
        <v>47.362433190379001</v>
      </c>
      <c r="E41" s="3">
        <v>4032</v>
      </c>
      <c r="F41" s="3">
        <v>-208.059169194509</v>
      </c>
      <c r="G41" s="3">
        <v>57.983196105497299</v>
      </c>
      <c r="H41" s="3">
        <v>0.38767172019629598</v>
      </c>
    </row>
    <row r="43" spans="1:8" x14ac:dyDescent="0.25">
      <c r="A43" s="5" t="s">
        <v>5</v>
      </c>
      <c r="B43" s="5" t="s">
        <v>8</v>
      </c>
    </row>
    <row r="44" spans="1:8" x14ac:dyDescent="0.25">
      <c r="A44" s="2" t="s">
        <v>1</v>
      </c>
      <c r="B44" s="6">
        <v>1942.11722556206</v>
      </c>
    </row>
    <row r="45" spans="1:8" x14ac:dyDescent="0.25">
      <c r="A45" t="s">
        <v>2</v>
      </c>
      <c r="B45" s="1">
        <v>2048.59751502164</v>
      </c>
    </row>
    <row r="46" spans="1:8" x14ac:dyDescent="0.25">
      <c r="A46" t="s">
        <v>3</v>
      </c>
      <c r="B46" s="1">
        <v>2154.1868715365699</v>
      </c>
    </row>
    <row r="47" spans="1:8" x14ac:dyDescent="0.25">
      <c r="A47" s="3" t="s">
        <v>4</v>
      </c>
      <c r="B47" s="4">
        <v>2229.2248580810701</v>
      </c>
    </row>
    <row r="49" spans="1:8" s="7" customFormat="1" x14ac:dyDescent="0.25">
      <c r="A49" s="8" t="s">
        <v>24</v>
      </c>
    </row>
    <row r="50" spans="1:8" x14ac:dyDescent="0.25">
      <c r="A50" t="s">
        <v>21</v>
      </c>
    </row>
    <row r="51" spans="1:8" x14ac:dyDescent="0.25">
      <c r="A51" t="s">
        <v>26</v>
      </c>
    </row>
    <row r="53" spans="1:8" x14ac:dyDescent="0.25">
      <c r="A53" s="5" t="s">
        <v>5</v>
      </c>
      <c r="B53" s="5" t="s">
        <v>7</v>
      </c>
      <c r="C53" s="5" t="s">
        <v>8</v>
      </c>
      <c r="D53" s="5" t="s">
        <v>9</v>
      </c>
      <c r="E53" s="5" t="s">
        <v>10</v>
      </c>
      <c r="F53" s="5" t="s">
        <v>11</v>
      </c>
      <c r="G53" s="5" t="s">
        <v>12</v>
      </c>
      <c r="H53" s="5" t="s">
        <v>74</v>
      </c>
    </row>
    <row r="54" spans="1:8" x14ac:dyDescent="0.25">
      <c r="A54" t="s">
        <v>1</v>
      </c>
      <c r="B54" t="s">
        <v>13</v>
      </c>
      <c r="C54" s="1">
        <v>2087.8871498624799</v>
      </c>
      <c r="D54">
        <v>13.235863761361299</v>
      </c>
      <c r="E54">
        <v>4031</v>
      </c>
      <c r="F54">
        <v>2050.7131625286902</v>
      </c>
      <c r="G54">
        <v>2125.06113719627</v>
      </c>
      <c r="H54" t="s">
        <v>13</v>
      </c>
    </row>
    <row r="55" spans="1:8" x14ac:dyDescent="0.25">
      <c r="A55" t="s">
        <v>2</v>
      </c>
      <c r="B55" t="s">
        <v>13</v>
      </c>
      <c r="C55" s="1">
        <v>2004.3659684363099</v>
      </c>
      <c r="D55">
        <v>16.147787403079899</v>
      </c>
      <c r="E55">
        <v>4031</v>
      </c>
      <c r="F55">
        <v>1959.0136094808499</v>
      </c>
      <c r="G55">
        <v>2049.7183273917699</v>
      </c>
      <c r="H55" t="s">
        <v>13</v>
      </c>
    </row>
    <row r="56" spans="1:8" x14ac:dyDescent="0.25">
      <c r="A56" t="s">
        <v>3</v>
      </c>
      <c r="B56" t="s">
        <v>13</v>
      </c>
      <c r="C56" s="1">
        <v>1900.13904416111</v>
      </c>
      <c r="D56">
        <v>29.6371087599438</v>
      </c>
      <c r="E56">
        <v>4031</v>
      </c>
      <c r="F56">
        <v>1816.90084184079</v>
      </c>
      <c r="G56">
        <v>1983.3772464814199</v>
      </c>
      <c r="H56" t="s">
        <v>13</v>
      </c>
    </row>
    <row r="57" spans="1:8" x14ac:dyDescent="0.25">
      <c r="A57" t="s">
        <v>4</v>
      </c>
      <c r="B57" t="s">
        <v>13</v>
      </c>
      <c r="C57" s="1">
        <v>1837.08220280879</v>
      </c>
      <c r="D57">
        <v>30.457235594758998</v>
      </c>
      <c r="E57">
        <v>4031</v>
      </c>
      <c r="F57">
        <v>1751.5406083472999</v>
      </c>
      <c r="G57">
        <v>1922.62379727028</v>
      </c>
      <c r="H57" t="s">
        <v>13</v>
      </c>
    </row>
    <row r="58" spans="1:8" x14ac:dyDescent="0.25">
      <c r="A58" s="2" t="s">
        <v>13</v>
      </c>
      <c r="B58" s="2" t="s">
        <v>14</v>
      </c>
      <c r="C58" s="6">
        <v>83.521181426170102</v>
      </c>
      <c r="D58" s="2">
        <v>21.106340013282399</v>
      </c>
      <c r="E58" s="2">
        <v>4031</v>
      </c>
      <c r="F58" s="2">
        <v>24.242328873539101</v>
      </c>
      <c r="G58" s="2">
        <v>142.800033978801</v>
      </c>
      <c r="H58" s="2">
        <v>4.4799056338940002E-4</v>
      </c>
    </row>
    <row r="59" spans="1:8" x14ac:dyDescent="0.25">
      <c r="A59" t="s">
        <v>13</v>
      </c>
      <c r="B59" t="s">
        <v>15</v>
      </c>
      <c r="C59" s="1">
        <v>187.74810570137299</v>
      </c>
      <c r="D59">
        <v>33.246506248796301</v>
      </c>
      <c r="E59">
        <v>4031</v>
      </c>
      <c r="F59">
        <v>94.372620393532998</v>
      </c>
      <c r="G59">
        <v>281.12359100921299</v>
      </c>
      <c r="H59" s="16">
        <v>1.3137921450745401E-7</v>
      </c>
    </row>
    <row r="60" spans="1:8" x14ac:dyDescent="0.25">
      <c r="A60" t="s">
        <v>13</v>
      </c>
      <c r="B60" s="22" t="s">
        <v>16</v>
      </c>
      <c r="C60" s="23">
        <v>250.80494705369</v>
      </c>
      <c r="D60">
        <v>34.392950937557998</v>
      </c>
      <c r="E60">
        <v>4031</v>
      </c>
      <c r="F60">
        <v>154.209579680931</v>
      </c>
      <c r="G60">
        <v>347.40031442644897</v>
      </c>
      <c r="H60" s="25">
        <v>2.6942442499233701E-8</v>
      </c>
    </row>
    <row r="61" spans="1:8" x14ac:dyDescent="0.25">
      <c r="A61" t="s">
        <v>13</v>
      </c>
      <c r="B61" t="s">
        <v>17</v>
      </c>
      <c r="C61" s="1">
        <v>104.226924275203</v>
      </c>
      <c r="D61">
        <v>33.4867132837581</v>
      </c>
      <c r="E61">
        <v>4031</v>
      </c>
      <c r="F61">
        <v>10.176798200718901</v>
      </c>
      <c r="G61">
        <v>198.27705034968699</v>
      </c>
      <c r="H61">
        <v>1.00886229081495E-2</v>
      </c>
    </row>
    <row r="62" spans="1:8" x14ac:dyDescent="0.25">
      <c r="A62" t="s">
        <v>13</v>
      </c>
      <c r="B62" t="s">
        <v>18</v>
      </c>
      <c r="C62" s="1">
        <v>167.28376562752001</v>
      </c>
      <c r="D62">
        <v>34.087988099350703</v>
      </c>
      <c r="E62">
        <v>4031</v>
      </c>
      <c r="F62">
        <v>71.544910900190501</v>
      </c>
      <c r="G62">
        <v>263.02262035484898</v>
      </c>
      <c r="H62" s="16">
        <v>5.7430303856964596E-6</v>
      </c>
    </row>
    <row r="63" spans="1:8" x14ac:dyDescent="0.25">
      <c r="A63" s="3" t="s">
        <v>13</v>
      </c>
      <c r="B63" s="3" t="s">
        <v>19</v>
      </c>
      <c r="C63" s="4">
        <v>63.056841352316802</v>
      </c>
      <c r="D63" s="3">
        <v>40.806276951399298</v>
      </c>
      <c r="E63" s="3">
        <v>4031</v>
      </c>
      <c r="F63" s="3">
        <v>-51.550867663152701</v>
      </c>
      <c r="G63" s="3">
        <v>177.66455036778601</v>
      </c>
      <c r="H63" s="3">
        <v>0.41047110812800303</v>
      </c>
    </row>
    <row r="65" spans="1:8" x14ac:dyDescent="0.25">
      <c r="A65" s="5" t="s">
        <v>5</v>
      </c>
      <c r="B65" s="5" t="s">
        <v>8</v>
      </c>
    </row>
    <row r="66" spans="1:8" x14ac:dyDescent="0.25">
      <c r="A66" s="2" t="s">
        <v>1</v>
      </c>
      <c r="B66" s="6">
        <v>2087.8871498624799</v>
      </c>
    </row>
    <row r="67" spans="1:8" x14ac:dyDescent="0.25">
      <c r="A67" t="s">
        <v>2</v>
      </c>
      <c r="B67" s="1">
        <v>2004.3659684363099</v>
      </c>
    </row>
    <row r="68" spans="1:8" x14ac:dyDescent="0.25">
      <c r="A68" t="s">
        <v>3</v>
      </c>
      <c r="B68" s="1">
        <v>1900.13904416111</v>
      </c>
    </row>
    <row r="69" spans="1:8" x14ac:dyDescent="0.25">
      <c r="A69" s="3" t="s">
        <v>4</v>
      </c>
      <c r="B69" s="4">
        <v>1837.08220280879</v>
      </c>
    </row>
    <row r="71" spans="1:8" s="7" customFormat="1" x14ac:dyDescent="0.25">
      <c r="A71" s="8" t="s">
        <v>25</v>
      </c>
    </row>
    <row r="72" spans="1:8" x14ac:dyDescent="0.25">
      <c r="A72" t="s">
        <v>22</v>
      </c>
    </row>
    <row r="73" spans="1:8" x14ac:dyDescent="0.25">
      <c r="A73" t="s">
        <v>42</v>
      </c>
    </row>
    <row r="74" spans="1:8" x14ac:dyDescent="0.25">
      <c r="A74" t="s">
        <v>43</v>
      </c>
    </row>
    <row r="75" spans="1:8" x14ac:dyDescent="0.25">
      <c r="A75" s="9" t="s">
        <v>5</v>
      </c>
      <c r="B75" s="9" t="s">
        <v>7</v>
      </c>
      <c r="C75" s="9" t="s">
        <v>8</v>
      </c>
      <c r="D75" s="9" t="s">
        <v>9</v>
      </c>
      <c r="E75" s="9" t="s">
        <v>10</v>
      </c>
      <c r="F75" s="9" t="s">
        <v>11</v>
      </c>
      <c r="G75" s="9" t="s">
        <v>12</v>
      </c>
      <c r="H75" s="7" t="s">
        <v>74</v>
      </c>
    </row>
    <row r="76" spans="1:8" x14ac:dyDescent="0.25">
      <c r="A76" s="7" t="s">
        <v>1</v>
      </c>
      <c r="B76" s="7" t="s">
        <v>13</v>
      </c>
      <c r="C76" s="12">
        <v>2023.6512577108001</v>
      </c>
      <c r="D76" s="12">
        <v>13.312672530669699</v>
      </c>
      <c r="E76" s="7">
        <v>4031</v>
      </c>
      <c r="F76" s="7">
        <v>1986.26154677417</v>
      </c>
      <c r="G76" s="7">
        <v>2061.04096864744</v>
      </c>
      <c r="H76" s="7" t="s">
        <v>13</v>
      </c>
    </row>
    <row r="77" spans="1:8" x14ac:dyDescent="0.25">
      <c r="A77" s="7" t="s">
        <v>2</v>
      </c>
      <c r="B77" s="7" t="s">
        <v>13</v>
      </c>
      <c r="C77" s="12">
        <v>2007.2061990331099</v>
      </c>
      <c r="D77" s="12">
        <v>16.681597298133099</v>
      </c>
      <c r="E77" s="7">
        <v>4031</v>
      </c>
      <c r="F77" s="7">
        <v>1960.3545920772799</v>
      </c>
      <c r="G77" s="7">
        <v>2054.0578059889399</v>
      </c>
      <c r="H77" s="7" t="s">
        <v>13</v>
      </c>
    </row>
    <row r="78" spans="1:8" x14ac:dyDescent="0.25">
      <c r="A78" s="7" t="s">
        <v>3</v>
      </c>
      <c r="B78" s="7" t="s">
        <v>13</v>
      </c>
      <c r="C78" s="12">
        <v>2010.23519088679</v>
      </c>
      <c r="D78" s="12">
        <v>30.135657136313601</v>
      </c>
      <c r="E78" s="7">
        <v>4031</v>
      </c>
      <c r="F78" s="7">
        <v>1925.59677537581</v>
      </c>
      <c r="G78" s="7">
        <v>2094.8736063977599</v>
      </c>
      <c r="H78" s="7" t="s">
        <v>13</v>
      </c>
    </row>
    <row r="79" spans="1:8" x14ac:dyDescent="0.25">
      <c r="A79" s="7" t="s">
        <v>4</v>
      </c>
      <c r="B79" s="7" t="s">
        <v>13</v>
      </c>
      <c r="C79" s="12">
        <v>2036.9547450669399</v>
      </c>
      <c r="D79" s="12">
        <v>30.159001089939402</v>
      </c>
      <c r="E79" s="7">
        <v>4031</v>
      </c>
      <c r="F79" s="7">
        <v>1952.2507661857101</v>
      </c>
      <c r="G79" s="7">
        <v>2121.6587239481701</v>
      </c>
      <c r="H79" s="7" t="s">
        <v>13</v>
      </c>
    </row>
    <row r="80" spans="1:8" x14ac:dyDescent="0.25">
      <c r="A80" s="10" t="s">
        <v>13</v>
      </c>
      <c r="B80" s="10" t="s">
        <v>14</v>
      </c>
      <c r="C80" s="11">
        <v>16.445058677692799</v>
      </c>
      <c r="D80" s="11">
        <v>21.500721176819798</v>
      </c>
      <c r="E80" s="10">
        <v>4031</v>
      </c>
      <c r="F80" s="10">
        <v>-43.941445074916999</v>
      </c>
      <c r="G80" s="10">
        <v>76.831562430302696</v>
      </c>
      <c r="H80" s="10">
        <v>0.87026972953427195</v>
      </c>
    </row>
    <row r="81" spans="1:10" x14ac:dyDescent="0.25">
      <c r="A81" s="7" t="s">
        <v>13</v>
      </c>
      <c r="B81" s="7" t="s">
        <v>15</v>
      </c>
      <c r="C81" s="12">
        <v>13.416066824019399</v>
      </c>
      <c r="D81" s="12">
        <v>33.275038319805503</v>
      </c>
      <c r="E81" s="7">
        <v>4031</v>
      </c>
      <c r="F81" s="7">
        <v>-80.039553098789995</v>
      </c>
      <c r="G81" s="7">
        <v>106.871686746829</v>
      </c>
      <c r="H81" s="7">
        <v>0.97783918429210603</v>
      </c>
    </row>
    <row r="82" spans="1:10" x14ac:dyDescent="0.25">
      <c r="A82" s="7" t="s">
        <v>13</v>
      </c>
      <c r="B82" s="7" t="s">
        <v>16</v>
      </c>
      <c r="C82" s="12">
        <v>-13.3034873561321</v>
      </c>
      <c r="D82" s="12">
        <v>33.409523750049402</v>
      </c>
      <c r="E82" s="7">
        <v>4031</v>
      </c>
      <c r="F82" s="7">
        <v>-107.136820420343</v>
      </c>
      <c r="G82" s="7">
        <v>80.529845708078497</v>
      </c>
      <c r="H82" s="7">
        <v>0.97862062160394403</v>
      </c>
    </row>
    <row r="83" spans="1:10" x14ac:dyDescent="0.25">
      <c r="A83" s="7" t="s">
        <v>13</v>
      </c>
      <c r="B83" s="7" t="s">
        <v>17</v>
      </c>
      <c r="C83" s="12">
        <v>-3.0289918536734399</v>
      </c>
      <c r="D83" s="12">
        <v>34.253182204892802</v>
      </c>
      <c r="E83" s="7">
        <v>4031</v>
      </c>
      <c r="F83" s="7">
        <v>-99.231807505484397</v>
      </c>
      <c r="G83" s="7">
        <v>93.173823798137505</v>
      </c>
      <c r="H83" s="7">
        <v>0.999752312876107</v>
      </c>
    </row>
    <row r="84" spans="1:10" x14ac:dyDescent="0.25">
      <c r="A84" s="7" t="s">
        <v>13</v>
      </c>
      <c r="B84" s="7" t="s">
        <v>18</v>
      </c>
      <c r="C84" s="12">
        <v>-29.748546033824901</v>
      </c>
      <c r="D84" s="12">
        <v>34.217664200848503</v>
      </c>
      <c r="E84" s="7">
        <v>4031</v>
      </c>
      <c r="F84" s="7">
        <v>-125.85160651617601</v>
      </c>
      <c r="G84" s="7">
        <v>66.354514448526004</v>
      </c>
      <c r="H84" s="7">
        <v>0.82068932515662496</v>
      </c>
    </row>
    <row r="85" spans="1:10" x14ac:dyDescent="0.25">
      <c r="A85" s="13" t="s">
        <v>13</v>
      </c>
      <c r="B85" s="13" t="s">
        <v>19</v>
      </c>
      <c r="C85" s="14">
        <v>-26.719554180151501</v>
      </c>
      <c r="D85" s="14">
        <v>42.004667557479003</v>
      </c>
      <c r="E85" s="13">
        <v>4031</v>
      </c>
      <c r="F85" s="13">
        <v>-144.69303954498099</v>
      </c>
      <c r="G85" s="13">
        <v>91.253931184677896</v>
      </c>
      <c r="H85" s="13">
        <v>0.92036361348107498</v>
      </c>
    </row>
    <row r="86" spans="1:10" x14ac:dyDescent="0.25">
      <c r="A86" s="7"/>
      <c r="B86" s="7"/>
      <c r="C86" s="7"/>
      <c r="D86" s="7"/>
      <c r="E86" s="7"/>
      <c r="F86" s="7"/>
      <c r="G86" s="7"/>
      <c r="H86" s="7"/>
    </row>
    <row r="87" spans="1:10" x14ac:dyDescent="0.25">
      <c r="A87" s="9" t="s">
        <v>5</v>
      </c>
      <c r="B87" s="9" t="s">
        <v>8</v>
      </c>
      <c r="C87" s="7"/>
      <c r="D87" s="7"/>
      <c r="E87" s="7"/>
      <c r="F87" s="7"/>
      <c r="G87" s="7"/>
      <c r="H87" s="7"/>
    </row>
    <row r="88" spans="1:10" x14ac:dyDescent="0.25">
      <c r="A88" s="10" t="s">
        <v>1</v>
      </c>
      <c r="B88" s="11">
        <v>2023.6512577108001</v>
      </c>
      <c r="C88" s="7"/>
      <c r="D88" s="7"/>
      <c r="E88" s="7"/>
      <c r="F88" s="7"/>
      <c r="G88" s="7"/>
      <c r="H88" s="7"/>
    </row>
    <row r="89" spans="1:10" x14ac:dyDescent="0.25">
      <c r="A89" s="7" t="s">
        <v>2</v>
      </c>
      <c r="B89" s="12">
        <v>2007.2061990331099</v>
      </c>
      <c r="C89" s="7"/>
      <c r="D89" s="7"/>
      <c r="E89" s="7"/>
      <c r="F89" s="7"/>
      <c r="G89" s="7"/>
      <c r="H89" s="7"/>
    </row>
    <row r="90" spans="1:10" x14ac:dyDescent="0.25">
      <c r="A90" s="7" t="s">
        <v>3</v>
      </c>
      <c r="B90" s="12">
        <v>2010.23519088679</v>
      </c>
      <c r="C90" s="7"/>
      <c r="D90" s="7"/>
      <c r="E90" s="7"/>
      <c r="F90" s="7"/>
      <c r="G90" s="7"/>
      <c r="H90" s="7"/>
    </row>
    <row r="91" spans="1:10" x14ac:dyDescent="0.25">
      <c r="A91" s="13" t="s">
        <v>4</v>
      </c>
      <c r="B91" s="14">
        <v>2036.9547450669399</v>
      </c>
      <c r="C91" s="7"/>
      <c r="D91" s="7"/>
      <c r="E91" s="7"/>
      <c r="F91" s="7"/>
      <c r="G91" s="7"/>
      <c r="H91" s="7"/>
    </row>
    <row r="92" spans="1:10" x14ac:dyDescent="0.25">
      <c r="J92" t="s">
        <v>41</v>
      </c>
    </row>
    <row r="93" spans="1:10" x14ac:dyDescent="0.25">
      <c r="A93" t="s">
        <v>27</v>
      </c>
    </row>
    <row r="95" spans="1:10" s="50" customFormat="1" x14ac:dyDescent="0.25">
      <c r="A95" s="50" t="s">
        <v>58</v>
      </c>
    </row>
    <row r="96" spans="1:10" x14ac:dyDescent="0.25">
      <c r="A96" t="s">
        <v>76</v>
      </c>
    </row>
    <row r="97" spans="1:8" x14ac:dyDescent="0.25">
      <c r="A97" t="s">
        <v>68</v>
      </c>
    </row>
    <row r="98" spans="1:8" x14ac:dyDescent="0.25">
      <c r="B98" t="s">
        <v>59</v>
      </c>
      <c r="C98" t="s">
        <v>60</v>
      </c>
      <c r="D98" t="s">
        <v>61</v>
      </c>
      <c r="E98" t="s">
        <v>62</v>
      </c>
    </row>
    <row r="99" spans="1:8" x14ac:dyDescent="0.25">
      <c r="B99" t="s">
        <v>63</v>
      </c>
      <c r="C99">
        <v>373179779.51554</v>
      </c>
      <c r="D99">
        <v>1</v>
      </c>
      <c r="E99">
        <v>1398.0876964260401</v>
      </c>
      <c r="F99" s="16">
        <v>5.8851966731691299E-263</v>
      </c>
    </row>
    <row r="100" spans="1:8" x14ac:dyDescent="0.25">
      <c r="B100" t="s">
        <v>5</v>
      </c>
      <c r="C100">
        <v>51910403.856978402</v>
      </c>
      <c r="D100">
        <v>3</v>
      </c>
      <c r="E100">
        <v>64.826035539908204</v>
      </c>
      <c r="F100" s="16">
        <v>6.2428351805183905E-41</v>
      </c>
    </row>
    <row r="101" spans="1:8" x14ac:dyDescent="0.25">
      <c r="B101" t="s">
        <v>64</v>
      </c>
      <c r="C101">
        <v>30579869.1270709</v>
      </c>
      <c r="D101">
        <v>1</v>
      </c>
      <c r="E101">
        <v>114.564992884605</v>
      </c>
      <c r="F101" s="16">
        <v>2.2097303100334501E-26</v>
      </c>
    </row>
    <row r="102" spans="1:8" x14ac:dyDescent="0.25">
      <c r="B102" t="s">
        <v>65</v>
      </c>
      <c r="C102">
        <v>63249633.913745403</v>
      </c>
      <c r="D102">
        <v>1</v>
      </c>
      <c r="E102">
        <v>236.959609904524</v>
      </c>
      <c r="F102" s="16">
        <v>5.3210318097224899E-52</v>
      </c>
    </row>
    <row r="103" spans="1:8" x14ac:dyDescent="0.25">
      <c r="B103" t="s">
        <v>34</v>
      </c>
      <c r="C103">
        <v>309367628.46933103</v>
      </c>
      <c r="D103">
        <v>1</v>
      </c>
      <c r="E103">
        <v>1159.0206618294601</v>
      </c>
      <c r="F103" s="16">
        <v>1.64805229437945E-223</v>
      </c>
    </row>
    <row r="104" spans="1:8" x14ac:dyDescent="0.25">
      <c r="B104" t="s">
        <v>75</v>
      </c>
      <c r="C104">
        <v>222657032.56821701</v>
      </c>
      <c r="D104">
        <v>1</v>
      </c>
      <c r="E104">
        <v>834.16646571922297</v>
      </c>
      <c r="F104" s="16">
        <v>7.0680972260306296E-167</v>
      </c>
    </row>
    <row r="105" spans="1:8" x14ac:dyDescent="0.25">
      <c r="B105" t="s">
        <v>66</v>
      </c>
      <c r="C105">
        <v>1075693974.91453</v>
      </c>
      <c r="D105">
        <v>4030</v>
      </c>
      <c r="E105" t="s">
        <v>67</v>
      </c>
      <c r="F105" t="s">
        <v>67</v>
      </c>
    </row>
    <row r="107" spans="1:8" x14ac:dyDescent="0.25">
      <c r="A107" s="5" t="s">
        <v>5</v>
      </c>
      <c r="B107" s="5" t="s">
        <v>7</v>
      </c>
      <c r="C107" s="5" t="s">
        <v>8</v>
      </c>
      <c r="D107" s="5" t="s">
        <v>9</v>
      </c>
      <c r="E107" s="5" t="s">
        <v>10</v>
      </c>
      <c r="F107" s="5" t="s">
        <v>11</v>
      </c>
      <c r="G107" s="5" t="s">
        <v>12</v>
      </c>
      <c r="H107" s="5" t="s">
        <v>74</v>
      </c>
    </row>
    <row r="108" spans="1:8" x14ac:dyDescent="0.25">
      <c r="A108" t="s">
        <v>1</v>
      </c>
      <c r="B108" t="s">
        <v>13</v>
      </c>
      <c r="C108" s="1">
        <v>2128.4662666589502</v>
      </c>
      <c r="D108" s="1">
        <v>12.130735506751799</v>
      </c>
      <c r="E108">
        <v>4030</v>
      </c>
      <c r="F108" s="55">
        <v>2094.3961162056899</v>
      </c>
      <c r="G108" s="55">
        <v>2162.5364171122101</v>
      </c>
      <c r="H108" t="s">
        <v>13</v>
      </c>
    </row>
    <row r="109" spans="1:8" x14ac:dyDescent="0.25">
      <c r="A109" t="s">
        <v>2</v>
      </c>
      <c r="B109" t="s">
        <v>13</v>
      </c>
      <c r="C109" s="1">
        <v>1978.9337204506101</v>
      </c>
      <c r="D109" s="1">
        <v>14.726278107830099</v>
      </c>
      <c r="E109">
        <v>4030</v>
      </c>
      <c r="F109" s="55">
        <v>1937.5737789638699</v>
      </c>
      <c r="G109" s="55">
        <v>2020.29366193735</v>
      </c>
      <c r="H109" t="s">
        <v>13</v>
      </c>
    </row>
    <row r="110" spans="1:8" x14ac:dyDescent="0.25">
      <c r="A110" t="s">
        <v>3</v>
      </c>
      <c r="B110" t="s">
        <v>13</v>
      </c>
      <c r="C110" s="1">
        <v>1827.9568880014001</v>
      </c>
      <c r="D110" s="1">
        <v>27.095263567446601</v>
      </c>
      <c r="E110">
        <v>4030</v>
      </c>
      <c r="F110" s="55">
        <v>1751.85765182566</v>
      </c>
      <c r="G110" s="55">
        <v>1904.05612417713</v>
      </c>
      <c r="H110" t="s">
        <v>13</v>
      </c>
    </row>
    <row r="111" spans="1:8" x14ac:dyDescent="0.25">
      <c r="A111" t="s">
        <v>4</v>
      </c>
      <c r="B111" t="s">
        <v>13</v>
      </c>
      <c r="C111" s="1">
        <v>1749.2452311612501</v>
      </c>
      <c r="D111" s="1">
        <v>27.8926427048157</v>
      </c>
      <c r="E111">
        <v>4030</v>
      </c>
      <c r="F111" s="55">
        <v>1670.90649127502</v>
      </c>
      <c r="G111" s="55">
        <v>1827.58397104748</v>
      </c>
      <c r="H111" t="s">
        <v>13</v>
      </c>
    </row>
    <row r="112" spans="1:8" x14ac:dyDescent="0.25">
      <c r="A112" s="2" t="s">
        <v>13</v>
      </c>
      <c r="B112" s="2" t="s">
        <v>14</v>
      </c>
      <c r="C112" s="6">
        <v>149.53254620834099</v>
      </c>
      <c r="D112" s="6">
        <v>19.3493418863209</v>
      </c>
      <c r="E112" s="2">
        <v>4030</v>
      </c>
      <c r="F112" s="56">
        <v>95.188356701315897</v>
      </c>
      <c r="G112" s="56">
        <v>203.87673571536601</v>
      </c>
      <c r="H112" s="17">
        <v>2.6881694537017599E-8</v>
      </c>
    </row>
    <row r="113" spans="1:15" x14ac:dyDescent="0.25">
      <c r="A113" t="s">
        <v>13</v>
      </c>
      <c r="B113" t="s">
        <v>15</v>
      </c>
      <c r="C113" s="1">
        <v>300.50937865755498</v>
      </c>
      <c r="D113" s="1">
        <v>30.516304364119598</v>
      </c>
      <c r="E113">
        <v>4030</v>
      </c>
      <c r="F113" s="55">
        <v>214.801873091684</v>
      </c>
      <c r="G113" s="55">
        <v>386.21688422342498</v>
      </c>
      <c r="H113" s="16">
        <v>2.68816225945656E-8</v>
      </c>
    </row>
    <row r="114" spans="1:15" x14ac:dyDescent="0.25">
      <c r="A114" t="s">
        <v>13</v>
      </c>
      <c r="B114" s="22" t="s">
        <v>16</v>
      </c>
      <c r="C114" s="23">
        <v>379.22103549770401</v>
      </c>
      <c r="D114" s="1">
        <v>31.623306395223199</v>
      </c>
      <c r="E114">
        <v>4030</v>
      </c>
      <c r="F114" s="55">
        <v>290.40442531647301</v>
      </c>
      <c r="G114" s="55">
        <v>468.03764567893501</v>
      </c>
      <c r="H114" s="25">
        <v>2.6881583403692801E-8</v>
      </c>
    </row>
    <row r="115" spans="1:15" x14ac:dyDescent="0.25">
      <c r="A115" t="s">
        <v>13</v>
      </c>
      <c r="B115" t="s">
        <v>17</v>
      </c>
      <c r="C115" s="1">
        <v>150.97683244921399</v>
      </c>
      <c r="D115" s="1">
        <v>30.527136975646702</v>
      </c>
      <c r="E115">
        <v>4030</v>
      </c>
      <c r="F115" s="55">
        <v>65.238902618934503</v>
      </c>
      <c r="G115" s="55">
        <v>236.71476227949299</v>
      </c>
      <c r="H115" s="16">
        <v>4.7348925935608602E-6</v>
      </c>
    </row>
    <row r="116" spans="1:15" x14ac:dyDescent="0.25">
      <c r="A116" t="s">
        <v>13</v>
      </c>
      <c r="B116" s="22" t="s">
        <v>18</v>
      </c>
      <c r="C116" s="23">
        <v>229.68848928936299</v>
      </c>
      <c r="D116" s="1">
        <v>31.106687790891399</v>
      </c>
      <c r="E116">
        <v>4030</v>
      </c>
      <c r="F116" s="55">
        <v>142.32284418495999</v>
      </c>
      <c r="G116" s="55">
        <v>317.05413439376599</v>
      </c>
      <c r="H116" s="25">
        <v>2.6882725157051401E-8</v>
      </c>
    </row>
    <row r="117" spans="1:15" x14ac:dyDescent="0.25">
      <c r="A117" s="3" t="s">
        <v>13</v>
      </c>
      <c r="B117" s="51" t="s">
        <v>19</v>
      </c>
      <c r="C117" s="52">
        <v>78.711656840149303</v>
      </c>
      <c r="D117" s="4">
        <v>37.151417083916598</v>
      </c>
      <c r="E117" s="3">
        <v>4030</v>
      </c>
      <c r="F117" s="58">
        <v>-25.631098708049102</v>
      </c>
      <c r="G117" s="58">
        <v>183.054412388348</v>
      </c>
      <c r="H117" s="3">
        <v>0.14728034949558899</v>
      </c>
    </row>
    <row r="119" spans="1:15" x14ac:dyDescent="0.25">
      <c r="A119" t="s">
        <v>69</v>
      </c>
    </row>
    <row r="121" spans="1:15" s="50" customFormat="1" x14ac:dyDescent="0.25">
      <c r="A121" s="50" t="s">
        <v>70</v>
      </c>
    </row>
    <row r="122" spans="1:15" x14ac:dyDescent="0.25">
      <c r="A122" t="s">
        <v>77</v>
      </c>
    </row>
    <row r="124" spans="1:15" x14ac:dyDescent="0.25">
      <c r="B124" s="5"/>
      <c r="C124" s="5" t="s">
        <v>59</v>
      </c>
      <c r="D124" s="5" t="s">
        <v>60</v>
      </c>
      <c r="E124" s="5" t="s">
        <v>61</v>
      </c>
      <c r="F124" s="5" t="s">
        <v>62</v>
      </c>
      <c r="K124" s="5"/>
      <c r="L124" s="5" t="s">
        <v>59</v>
      </c>
      <c r="M124" s="5" t="s">
        <v>60</v>
      </c>
      <c r="N124" s="5" t="s">
        <v>61</v>
      </c>
      <c r="O124" s="5" t="s">
        <v>74</v>
      </c>
    </row>
    <row r="125" spans="1:15" x14ac:dyDescent="0.25">
      <c r="B125" t="s">
        <v>63</v>
      </c>
      <c r="C125">
        <v>709833089.27832401</v>
      </c>
      <c r="D125">
        <v>1</v>
      </c>
      <c r="E125">
        <v>2137.99822561173</v>
      </c>
      <c r="F125">
        <v>0</v>
      </c>
      <c r="K125" t="s">
        <v>63</v>
      </c>
      <c r="L125" s="1">
        <v>709833089.27832401</v>
      </c>
      <c r="M125" s="31">
        <v>1</v>
      </c>
      <c r="N125" s="53">
        <v>2137.99822561173</v>
      </c>
      <c r="O125" s="31" t="str">
        <f t="shared" ref="O125:O128" si="0">IF(F125&lt;0.0001,"&lt;0.0001",IF(F125&lt;0.001,"&lt;0.001",IF(F125&lt;0.01,"&lt;0.01",ROUND(F125,3))))</f>
        <v>&lt;0.0001</v>
      </c>
    </row>
    <row r="126" spans="1:15" x14ac:dyDescent="0.25">
      <c r="B126" t="s">
        <v>5</v>
      </c>
      <c r="C126">
        <v>9162173.4489710294</v>
      </c>
      <c r="D126">
        <v>3</v>
      </c>
      <c r="E126">
        <v>9.1987402261765201</v>
      </c>
      <c r="F126" s="16">
        <v>4.6120846967502999E-6</v>
      </c>
      <c r="K126" t="s">
        <v>5</v>
      </c>
      <c r="L126" s="1">
        <v>9162173.4489710294</v>
      </c>
      <c r="M126" s="31">
        <v>3</v>
      </c>
      <c r="N126" s="53">
        <v>9.1987402261765201</v>
      </c>
      <c r="O126" s="31" t="str">
        <f t="shared" si="0"/>
        <v>&lt;0.0001</v>
      </c>
    </row>
    <row r="127" spans="1:15" x14ac:dyDescent="0.25">
      <c r="B127" t="s">
        <v>64</v>
      </c>
      <c r="C127">
        <v>19112705.601948999</v>
      </c>
      <c r="D127">
        <v>1</v>
      </c>
      <c r="E127">
        <v>57.5669566280026</v>
      </c>
      <c r="F127" s="16">
        <v>4.0327700314543797E-14</v>
      </c>
      <c r="K127" t="s">
        <v>64</v>
      </c>
      <c r="L127" s="1">
        <v>19112705.601948999</v>
      </c>
      <c r="M127" s="31">
        <v>1</v>
      </c>
      <c r="N127" s="53">
        <v>57.5669566280026</v>
      </c>
      <c r="O127" s="31" t="str">
        <f t="shared" si="0"/>
        <v>&lt;0.0001</v>
      </c>
    </row>
    <row r="128" spans="1:15" x14ac:dyDescent="0.25">
      <c r="B128" t="s">
        <v>65</v>
      </c>
      <c r="C128">
        <v>97742726.029083699</v>
      </c>
      <c r="D128">
        <v>1</v>
      </c>
      <c r="E128">
        <v>294.39846912334701</v>
      </c>
      <c r="F128" s="16">
        <v>9.5645833220882601E-64</v>
      </c>
      <c r="K128" t="s">
        <v>65</v>
      </c>
      <c r="L128" s="1">
        <v>97742726.029083699</v>
      </c>
      <c r="M128" s="31">
        <v>1</v>
      </c>
      <c r="N128" s="53">
        <v>294.39846912334701</v>
      </c>
      <c r="O128" s="31" t="str">
        <f t="shared" si="0"/>
        <v>&lt;0.0001</v>
      </c>
    </row>
    <row r="129" spans="1:20" x14ac:dyDescent="0.25">
      <c r="B129" t="s">
        <v>71</v>
      </c>
      <c r="C129">
        <v>47068280.693823799</v>
      </c>
      <c r="D129">
        <v>1</v>
      </c>
      <c r="E129">
        <v>141.76839897433001</v>
      </c>
      <c r="F129" s="16">
        <v>3.7592943636252998E-32</v>
      </c>
      <c r="K129" t="s">
        <v>78</v>
      </c>
      <c r="L129" s="1">
        <v>47068280.693823799</v>
      </c>
      <c r="M129" s="31">
        <v>1</v>
      </c>
      <c r="N129" s="53">
        <v>141.76839897433001</v>
      </c>
      <c r="O129" s="31" t="str">
        <f>IF(F129&lt;0.0001,"&lt;0.0001",IF(F129&lt;0.001,"&lt;0.001",IF(F129&lt;0.01,"&lt;0.01",ROUND(F129,3))))</f>
        <v>&lt;0.0001</v>
      </c>
    </row>
    <row r="130" spans="1:20" x14ac:dyDescent="0.25">
      <c r="B130" t="s">
        <v>75</v>
      </c>
      <c r="C130">
        <v>339374647.087915</v>
      </c>
      <c r="D130">
        <v>1</v>
      </c>
      <c r="E130">
        <v>1022.1873342496</v>
      </c>
      <c r="F130" s="16">
        <v>4.2111066516711199E-200</v>
      </c>
      <c r="K130" t="s">
        <v>75</v>
      </c>
      <c r="L130" s="1">
        <v>339374647.087915</v>
      </c>
      <c r="M130" s="31">
        <v>1</v>
      </c>
      <c r="N130" s="53">
        <v>1022.1873342496</v>
      </c>
      <c r="O130" s="31" t="str">
        <f>IF(F130&lt;0.0001,"&lt;0.0001",IF(F130&lt;0.001,"&lt;0.001",IF(F130&lt;0.01,"&lt;0.01",ROUND(F130,3))))</f>
        <v>&lt;0.0001</v>
      </c>
    </row>
    <row r="131" spans="1:20" x14ac:dyDescent="0.25">
      <c r="B131" s="5" t="s">
        <v>66</v>
      </c>
      <c r="C131" s="5">
        <v>1337993322.6900401</v>
      </c>
      <c r="D131" s="5">
        <v>4030</v>
      </c>
      <c r="E131" s="5" t="s">
        <v>67</v>
      </c>
      <c r="F131" s="5" t="s">
        <v>67</v>
      </c>
      <c r="K131" s="5" t="s">
        <v>66</v>
      </c>
      <c r="L131" s="54">
        <v>1337993322.6900401</v>
      </c>
      <c r="M131" s="5">
        <v>4030</v>
      </c>
      <c r="N131" s="28" t="s">
        <v>67</v>
      </c>
      <c r="O131" s="28" t="s">
        <v>67</v>
      </c>
    </row>
    <row r="133" spans="1:20" x14ac:dyDescent="0.25">
      <c r="A133" s="5" t="s">
        <v>5</v>
      </c>
      <c r="B133" s="5" t="s">
        <v>7</v>
      </c>
      <c r="C133" s="5" t="s">
        <v>8</v>
      </c>
      <c r="D133" s="5" t="s">
        <v>9</v>
      </c>
      <c r="E133" s="5" t="s">
        <v>10</v>
      </c>
      <c r="F133" s="5" t="s">
        <v>11</v>
      </c>
      <c r="G133" s="5" t="s">
        <v>12</v>
      </c>
      <c r="H133" s="5" t="s">
        <v>74</v>
      </c>
      <c r="J133" s="5" t="s">
        <v>5</v>
      </c>
      <c r="K133" s="5" t="s">
        <v>7</v>
      </c>
      <c r="L133" s="5" t="s">
        <v>8</v>
      </c>
      <c r="M133" s="5" t="s">
        <v>9</v>
      </c>
      <c r="N133" s="5" t="s">
        <v>10</v>
      </c>
      <c r="O133" s="5" t="s">
        <v>11</v>
      </c>
      <c r="P133" s="5" t="s">
        <v>12</v>
      </c>
      <c r="Q133" s="5" t="s">
        <v>74</v>
      </c>
      <c r="S133" s="5" t="s">
        <v>5</v>
      </c>
      <c r="T133" s="5" t="s">
        <v>8</v>
      </c>
    </row>
    <row r="134" spans="1:20" x14ac:dyDescent="0.25">
      <c r="A134" t="s">
        <v>1</v>
      </c>
      <c r="B134" t="s">
        <v>13</v>
      </c>
      <c r="C134" s="1">
        <v>1977.15672849103</v>
      </c>
      <c r="D134" s="1">
        <v>13.6563338055635</v>
      </c>
      <c r="E134">
        <v>4030</v>
      </c>
      <c r="F134">
        <v>1938.80181199512</v>
      </c>
      <c r="G134">
        <v>2015.5116449869499</v>
      </c>
      <c r="H134" t="s">
        <v>13</v>
      </c>
      <c r="J134" t="s">
        <v>1</v>
      </c>
      <c r="K134" t="s">
        <v>13</v>
      </c>
      <c r="L134" s="1">
        <v>1977.15672849103</v>
      </c>
      <c r="M134" s="1">
        <v>13.6563338055635</v>
      </c>
      <c r="N134">
        <v>4030</v>
      </c>
      <c r="O134" s="1">
        <v>1938.80181199512</v>
      </c>
      <c r="P134" s="1">
        <v>2015.5116449869499</v>
      </c>
      <c r="Q134" t="s">
        <v>13</v>
      </c>
      <c r="S134" t="s">
        <v>1</v>
      </c>
      <c r="T134" s="1">
        <v>1977.15672849103</v>
      </c>
    </row>
    <row r="135" spans="1:20" x14ac:dyDescent="0.25">
      <c r="A135" t="s">
        <v>2</v>
      </c>
      <c r="B135" t="s">
        <v>13</v>
      </c>
      <c r="C135" s="1">
        <v>2020.70670468556</v>
      </c>
      <c r="D135" s="1">
        <v>16.4368928850663</v>
      </c>
      <c r="E135">
        <v>4030</v>
      </c>
      <c r="F135">
        <v>1974.54236343299</v>
      </c>
      <c r="G135">
        <v>2066.87104593813</v>
      </c>
      <c r="H135" t="s">
        <v>13</v>
      </c>
      <c r="J135" t="s">
        <v>2</v>
      </c>
      <c r="K135" t="s">
        <v>13</v>
      </c>
      <c r="L135" s="1">
        <v>2020.70670468556</v>
      </c>
      <c r="M135" s="1">
        <v>16.4368928850663</v>
      </c>
      <c r="N135">
        <v>4030</v>
      </c>
      <c r="O135" s="1">
        <v>1974.54236343299</v>
      </c>
      <c r="P135" s="1">
        <v>2066.87104593813</v>
      </c>
      <c r="Q135" t="s">
        <v>13</v>
      </c>
      <c r="S135" t="s">
        <v>2</v>
      </c>
      <c r="T135" s="1">
        <v>2020.70670468556</v>
      </c>
    </row>
    <row r="136" spans="1:20" x14ac:dyDescent="0.25">
      <c r="A136" t="s">
        <v>3</v>
      </c>
      <c r="B136" t="s">
        <v>13</v>
      </c>
      <c r="C136" s="1">
        <v>2088.00107638999</v>
      </c>
      <c r="D136" s="1">
        <v>30.334330472387201</v>
      </c>
      <c r="E136">
        <v>4030</v>
      </c>
      <c r="F136">
        <v>2002.80465919683</v>
      </c>
      <c r="G136">
        <v>2173.1974935831499</v>
      </c>
      <c r="H136" t="s">
        <v>13</v>
      </c>
      <c r="J136" t="s">
        <v>3</v>
      </c>
      <c r="K136" t="s">
        <v>13</v>
      </c>
      <c r="L136" s="1">
        <v>2088.00107638999</v>
      </c>
      <c r="M136" s="1">
        <v>30.334330472387201</v>
      </c>
      <c r="N136">
        <v>4030</v>
      </c>
      <c r="O136" s="1">
        <v>2002.80465919683</v>
      </c>
      <c r="P136" s="1">
        <v>2173.1974935831499</v>
      </c>
      <c r="Q136" t="s">
        <v>13</v>
      </c>
      <c r="S136" t="s">
        <v>3</v>
      </c>
      <c r="T136" s="1">
        <v>2088.00107638999</v>
      </c>
    </row>
    <row r="137" spans="1:20" x14ac:dyDescent="0.25">
      <c r="A137" t="s">
        <v>4</v>
      </c>
      <c r="B137" t="s">
        <v>13</v>
      </c>
      <c r="C137" s="1">
        <v>2151.7802221952802</v>
      </c>
      <c r="D137" s="1">
        <v>31.174938955120801</v>
      </c>
      <c r="E137">
        <v>4030</v>
      </c>
      <c r="F137">
        <v>2064.2228881835799</v>
      </c>
      <c r="G137">
        <v>2239.33755620697</v>
      </c>
      <c r="H137" t="s">
        <v>13</v>
      </c>
      <c r="J137" t="s">
        <v>4</v>
      </c>
      <c r="K137" t="s">
        <v>13</v>
      </c>
      <c r="L137" s="1">
        <v>2151.7802221952802</v>
      </c>
      <c r="M137" s="1">
        <v>31.174938955120801</v>
      </c>
      <c r="N137">
        <v>4030</v>
      </c>
      <c r="O137" s="1">
        <v>2064.2228881835799</v>
      </c>
      <c r="P137" s="1">
        <v>2239.33755620697</v>
      </c>
      <c r="Q137" t="s">
        <v>13</v>
      </c>
      <c r="S137" t="s">
        <v>4</v>
      </c>
      <c r="T137" s="1">
        <v>2151.7802221952802</v>
      </c>
    </row>
    <row r="138" spans="1:20" x14ac:dyDescent="0.25">
      <c r="A138" s="2" t="s">
        <v>13</v>
      </c>
      <c r="B138" s="2" t="s">
        <v>14</v>
      </c>
      <c r="C138" s="6">
        <v>-43.549976194526202</v>
      </c>
      <c r="D138" s="6">
        <v>21.7272074469534</v>
      </c>
      <c r="E138" s="2">
        <v>4030</v>
      </c>
      <c r="F138" s="2">
        <v>-104.572593185465</v>
      </c>
      <c r="G138" s="2">
        <v>17.472640796412499</v>
      </c>
      <c r="H138" s="2">
        <v>0.186446366606354</v>
      </c>
      <c r="J138" s="2" t="s">
        <v>13</v>
      </c>
      <c r="K138" s="2" t="s">
        <v>14</v>
      </c>
      <c r="L138" s="6">
        <v>-43.549976194526202</v>
      </c>
      <c r="M138" s="6">
        <v>21.7272074469534</v>
      </c>
      <c r="N138" s="2">
        <v>4030</v>
      </c>
      <c r="O138" s="6">
        <v>-104.572593185465</v>
      </c>
      <c r="P138" s="6">
        <v>17.472640796412499</v>
      </c>
      <c r="Q138" s="57">
        <f>IF(H138&lt;0.0001,"&lt;0.0001",IF(H138&lt;0.001,"&lt;0.001",IF(H138&lt;0.01,"&lt;0.01",ROUND(H138,3))))</f>
        <v>0.186</v>
      </c>
    </row>
    <row r="139" spans="1:20" x14ac:dyDescent="0.25">
      <c r="A139" t="s">
        <v>13</v>
      </c>
      <c r="B139" t="s">
        <v>15</v>
      </c>
      <c r="C139" s="1">
        <v>-110.844347898954</v>
      </c>
      <c r="D139" s="1">
        <v>34.333387241538297</v>
      </c>
      <c r="E139">
        <v>4030</v>
      </c>
      <c r="F139">
        <v>-207.27243902650201</v>
      </c>
      <c r="G139">
        <v>-14.4162567714051</v>
      </c>
      <c r="H139">
        <v>6.8741851637872404E-3</v>
      </c>
      <c r="J139" t="s">
        <v>13</v>
      </c>
      <c r="K139" s="60" t="s">
        <v>15</v>
      </c>
      <c r="L139" s="61">
        <v>-110.844347898954</v>
      </c>
      <c r="M139" s="61">
        <v>34.333387241538297</v>
      </c>
      <c r="N139" s="60">
        <v>4030</v>
      </c>
      <c r="O139" s="1">
        <v>-207.27243902650201</v>
      </c>
      <c r="P139" s="1">
        <v>-14.4162567714051</v>
      </c>
      <c r="Q139" s="31" t="str">
        <f>IF(H139&lt;0.0001,"&lt;0.0001",IF(H139&lt;0.001,"&lt;0.001",IF(H139&lt;0.01,"&lt;0.01",ROUND(H139,3))))</f>
        <v>&lt;0.01</v>
      </c>
    </row>
    <row r="140" spans="1:20" x14ac:dyDescent="0.25">
      <c r="A140" t="s">
        <v>13</v>
      </c>
      <c r="B140" s="22" t="s">
        <v>16</v>
      </c>
      <c r="C140" s="23">
        <v>-174.62349370423999</v>
      </c>
      <c r="D140" s="1">
        <v>35.526052067048802</v>
      </c>
      <c r="E140">
        <v>4030</v>
      </c>
      <c r="F140">
        <v>-274.40128032410502</v>
      </c>
      <c r="G140">
        <v>-74.845707084375107</v>
      </c>
      <c r="H140" s="16">
        <v>5.5176291592351498E-6</v>
      </c>
      <c r="J140" t="s">
        <v>13</v>
      </c>
      <c r="K140" s="60" t="s">
        <v>16</v>
      </c>
      <c r="L140" s="61">
        <v>-174.62349370423999</v>
      </c>
      <c r="M140" s="61">
        <v>35.526052067048802</v>
      </c>
      <c r="N140" s="60">
        <v>4030</v>
      </c>
      <c r="O140" s="1">
        <v>-274.40128032410502</v>
      </c>
      <c r="P140" s="1">
        <v>-74.845707084375107</v>
      </c>
      <c r="Q140" s="31" t="str">
        <f t="shared" ref="Q140:Q142" si="1">IF(H140&lt;0.0001,"&lt;0.0001",IF(H140&lt;0.001,"&lt;0.001",IF(H140&lt;0.01,"&lt;0.01",ROUND(H140,3))))</f>
        <v>&lt;0.0001</v>
      </c>
    </row>
    <row r="141" spans="1:20" x14ac:dyDescent="0.25">
      <c r="A141" t="s">
        <v>13</v>
      </c>
      <c r="B141" t="s">
        <v>17</v>
      </c>
      <c r="C141" s="1">
        <v>-67.294371704427306</v>
      </c>
      <c r="D141" s="1">
        <v>34.100185727058303</v>
      </c>
      <c r="E141">
        <v>4030</v>
      </c>
      <c r="F141">
        <v>-163.06749754319799</v>
      </c>
      <c r="G141">
        <v>28.478754134343699</v>
      </c>
      <c r="H141">
        <v>0.19821917733491001</v>
      </c>
      <c r="J141" t="s">
        <v>13</v>
      </c>
      <c r="K141" s="60" t="s">
        <v>17</v>
      </c>
      <c r="L141" s="61">
        <v>-67.294371704427306</v>
      </c>
      <c r="M141" s="61">
        <v>34.100185727058303</v>
      </c>
      <c r="N141" s="60">
        <v>4030</v>
      </c>
      <c r="O141" s="1">
        <v>-163.06749754319799</v>
      </c>
      <c r="P141" s="1">
        <v>28.478754134343699</v>
      </c>
      <c r="Q141" s="31">
        <f t="shared" si="1"/>
        <v>0.19800000000000001</v>
      </c>
    </row>
    <row r="142" spans="1:20" x14ac:dyDescent="0.25">
      <c r="A142" t="s">
        <v>13</v>
      </c>
      <c r="B142" t="s">
        <v>18</v>
      </c>
      <c r="C142" s="1">
        <v>-131.07351750971401</v>
      </c>
      <c r="D142" s="1">
        <v>34.695239645989197</v>
      </c>
      <c r="E142">
        <v>4030</v>
      </c>
      <c r="F142">
        <v>-228.51790034147601</v>
      </c>
      <c r="G142">
        <v>-33.6291346779525</v>
      </c>
      <c r="H142">
        <v>9.2258547335033502E-4</v>
      </c>
      <c r="J142" t="s">
        <v>13</v>
      </c>
      <c r="K142" s="60" t="s">
        <v>18</v>
      </c>
      <c r="L142" s="61">
        <v>-131.07351750971401</v>
      </c>
      <c r="M142" s="61">
        <v>34.695239645989197</v>
      </c>
      <c r="N142" s="60">
        <v>4030</v>
      </c>
      <c r="O142" s="1">
        <v>-228.51790034147601</v>
      </c>
      <c r="P142" s="1">
        <v>-33.6291346779525</v>
      </c>
      <c r="Q142" s="31" t="str">
        <f t="shared" si="1"/>
        <v>&lt;0.001</v>
      </c>
    </row>
    <row r="143" spans="1:20" x14ac:dyDescent="0.25">
      <c r="A143" s="3" t="s">
        <v>13</v>
      </c>
      <c r="B143" s="3" t="s">
        <v>19</v>
      </c>
      <c r="C143" s="4">
        <v>-63.779145805286703</v>
      </c>
      <c r="D143" s="4">
        <v>41.407049675645197</v>
      </c>
      <c r="E143" s="3">
        <v>4030</v>
      </c>
      <c r="F143" s="3">
        <v>-180.07418920884999</v>
      </c>
      <c r="G143" s="3">
        <v>52.515897598276602</v>
      </c>
      <c r="H143" s="3">
        <v>0.413414621546289</v>
      </c>
      <c r="J143" s="3" t="s">
        <v>13</v>
      </c>
      <c r="K143" s="51" t="s">
        <v>19</v>
      </c>
      <c r="L143" s="52">
        <v>-63.779145805286703</v>
      </c>
      <c r="M143" s="52">
        <v>41.407049675645197</v>
      </c>
      <c r="N143" s="51">
        <v>4030</v>
      </c>
      <c r="O143" s="4">
        <v>-180.07418920884999</v>
      </c>
      <c r="P143" s="4">
        <v>52.515897598276602</v>
      </c>
      <c r="Q143" s="59">
        <f>IF(H143&lt;0.0001,"&lt;0.0001",IF(H143&lt;0.001,"&lt;0.001",IF(H143&lt;0.01,"&lt;0.01",ROUND(H143,3))))</f>
        <v>0.41299999999999998</v>
      </c>
    </row>
    <row r="144" spans="1:20" x14ac:dyDescent="0.25">
      <c r="K144" s="60"/>
      <c r="L144" s="60"/>
      <c r="M144" s="60"/>
      <c r="N144" s="60"/>
    </row>
    <row r="145" spans="1:1" x14ac:dyDescent="0.25">
      <c r="A145" t="s">
        <v>72</v>
      </c>
    </row>
    <row r="146" spans="1:1" x14ac:dyDescent="0.25">
      <c r="A146" t="s">
        <v>73</v>
      </c>
    </row>
    <row r="153" spans="1:1" x14ac:dyDescent="0.25">
      <c r="A153" t="s">
        <v>79</v>
      </c>
    </row>
    <row r="154" spans="1:1" x14ac:dyDescent="0.25">
      <c r="A154" t="str">
        <f>LOWER(A153)</f>
        <v>intake improves nutrient density among us adult consumers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FA67-EC19-4424-8F70-1DC3E066EC3F}">
  <dimension ref="A2:X49"/>
  <sheetViews>
    <sheetView zoomScaleNormal="100" workbookViewId="0">
      <selection activeCell="O20" sqref="O20"/>
    </sheetView>
  </sheetViews>
  <sheetFormatPr defaultRowHeight="15" x14ac:dyDescent="0.25"/>
  <cols>
    <col min="1" max="1" width="10" customWidth="1"/>
    <col min="2" max="2" width="9.28515625" customWidth="1"/>
  </cols>
  <sheetData>
    <row r="2" spans="1:3" x14ac:dyDescent="0.25">
      <c r="A2" t="s">
        <v>5</v>
      </c>
      <c r="B2" t="s">
        <v>28</v>
      </c>
      <c r="C2" t="s">
        <v>29</v>
      </c>
    </row>
    <row r="3" spans="1:3" x14ac:dyDescent="0.25">
      <c r="A3" t="s">
        <v>1</v>
      </c>
      <c r="B3" s="1">
        <v>2199.3995983935702</v>
      </c>
      <c r="C3" s="1">
        <v>1699.3843503937001</v>
      </c>
    </row>
    <row r="4" spans="1:3" x14ac:dyDescent="0.25">
      <c r="A4" t="s">
        <v>2</v>
      </c>
      <c r="B4" s="1">
        <v>2300.1407342657299</v>
      </c>
      <c r="C4" s="1">
        <v>1782.9384272996999</v>
      </c>
    </row>
    <row r="5" spans="1:3" x14ac:dyDescent="0.25">
      <c r="A5" t="s">
        <v>3</v>
      </c>
      <c r="B5" s="1">
        <v>2425.8684210526299</v>
      </c>
      <c r="C5" s="1">
        <v>1873.6481481481501</v>
      </c>
    </row>
    <row r="6" spans="1:3" x14ac:dyDescent="0.25">
      <c r="A6" t="s">
        <v>4</v>
      </c>
      <c r="B6" s="1">
        <v>2496.9602272727302</v>
      </c>
      <c r="C6" s="1">
        <v>1945.1589861751199</v>
      </c>
    </row>
    <row r="18" spans="1:24" x14ac:dyDescent="0.25">
      <c r="A18" s="39" t="s">
        <v>33</v>
      </c>
      <c r="Q18" s="49" t="s">
        <v>56</v>
      </c>
      <c r="R18" s="31"/>
      <c r="S18" s="31"/>
      <c r="T18" s="31"/>
      <c r="U18" s="31"/>
    </row>
    <row r="19" spans="1:24" x14ac:dyDescent="0.25">
      <c r="A19" s="5" t="s">
        <v>5</v>
      </c>
      <c r="B19" s="5" t="s">
        <v>30</v>
      </c>
      <c r="C19" s="5" t="s">
        <v>31</v>
      </c>
      <c r="D19" s="5" t="s">
        <v>32</v>
      </c>
      <c r="E19" s="5" t="s">
        <v>45</v>
      </c>
      <c r="Q19" s="46" t="s">
        <v>5</v>
      </c>
      <c r="R19" s="28" t="s">
        <v>47</v>
      </c>
      <c r="S19" s="28" t="s">
        <v>48</v>
      </c>
      <c r="T19" s="28" t="s">
        <v>49</v>
      </c>
      <c r="U19" s="32" t="s">
        <v>50</v>
      </c>
    </row>
    <row r="20" spans="1:24" x14ac:dyDescent="0.25">
      <c r="A20" t="s">
        <v>1</v>
      </c>
      <c r="B20" s="26">
        <v>1639.8886618998999</v>
      </c>
      <c r="C20" s="26">
        <v>2118.5385985748198</v>
      </c>
      <c r="D20" s="26">
        <v>2763.9581151832499</v>
      </c>
      <c r="E20" s="26">
        <f>AVERAGE(B20:D20)</f>
        <v>2174.1284585526569</v>
      </c>
      <c r="Q20" s="47" t="s">
        <v>1</v>
      </c>
      <c r="R20" s="31">
        <v>979</v>
      </c>
      <c r="S20" s="31">
        <v>842</v>
      </c>
      <c r="T20" s="31">
        <v>191</v>
      </c>
      <c r="U20" s="33">
        <f>SUM(R20:T20)</f>
        <v>2012</v>
      </c>
    </row>
    <row r="21" spans="1:24" x14ac:dyDescent="0.25">
      <c r="A21" t="s">
        <v>2</v>
      </c>
      <c r="B21" s="26">
        <v>1609.6092105263201</v>
      </c>
      <c r="C21" s="26">
        <v>2054.6310077519402</v>
      </c>
      <c r="D21" s="26">
        <v>2626.6628959275999</v>
      </c>
      <c r="E21" s="26">
        <f t="shared" ref="E21:E23" si="0">AVERAGE(B21:D21)</f>
        <v>2096.9677047352866</v>
      </c>
      <c r="Q21" s="47" t="s">
        <v>2</v>
      </c>
      <c r="R21" s="31">
        <v>380</v>
      </c>
      <c r="S21" s="31">
        <v>645</v>
      </c>
      <c r="T21" s="31">
        <v>221</v>
      </c>
      <c r="U21" s="33">
        <f>SUM(R21:T21)</f>
        <v>1246</v>
      </c>
    </row>
    <row r="22" spans="1:24" x14ac:dyDescent="0.25">
      <c r="A22" t="s">
        <v>3</v>
      </c>
      <c r="B22" s="26">
        <v>1651.5246913580199</v>
      </c>
      <c r="C22" s="26">
        <v>2059.9134615384601</v>
      </c>
      <c r="D22" s="26">
        <v>2625.4693877550999</v>
      </c>
      <c r="E22" s="26">
        <f t="shared" si="0"/>
        <v>2112.3025135505268</v>
      </c>
      <c r="Q22" s="47" t="s">
        <v>3</v>
      </c>
      <c r="R22" s="31">
        <v>81</v>
      </c>
      <c r="S22" s="31">
        <v>208</v>
      </c>
      <c r="T22" s="31">
        <v>98</v>
      </c>
      <c r="U22" s="33">
        <f>SUM(R22:T22)</f>
        <v>387</v>
      </c>
    </row>
    <row r="23" spans="1:24" x14ac:dyDescent="0.25">
      <c r="A23" t="s">
        <v>4</v>
      </c>
      <c r="B23" s="26">
        <v>1723.0487804878001</v>
      </c>
      <c r="C23" s="26">
        <v>2080.9453551912602</v>
      </c>
      <c r="D23" s="26">
        <v>2652.04296875</v>
      </c>
      <c r="E23" s="26">
        <f t="shared" si="0"/>
        <v>2152.01236814302</v>
      </c>
      <c r="Q23" s="47" t="s">
        <v>4</v>
      </c>
      <c r="R23" s="31">
        <v>82</v>
      </c>
      <c r="S23" s="31">
        <v>183</v>
      </c>
      <c r="T23" s="31">
        <v>128</v>
      </c>
      <c r="U23" s="33">
        <f>SUM(R23:T23)</f>
        <v>393</v>
      </c>
    </row>
    <row r="24" spans="1:24" x14ac:dyDescent="0.25">
      <c r="A24" s="5" t="s">
        <v>45</v>
      </c>
      <c r="B24" s="27">
        <f>AVERAGE(B20:B23)</f>
        <v>1656.01783606801</v>
      </c>
      <c r="C24" s="27">
        <f>AVERAGE(C20:C23)</f>
        <v>2078.5071057641198</v>
      </c>
      <c r="D24" s="27">
        <f>AVERAGE(D20:D23)</f>
        <v>2667.0333419039875</v>
      </c>
      <c r="E24" s="28"/>
      <c r="Q24" s="46" t="s">
        <v>50</v>
      </c>
      <c r="R24" s="28">
        <f>SUM(R20:R23)</f>
        <v>1522</v>
      </c>
      <c r="S24" s="28">
        <f>SUM(S20:S23)</f>
        <v>1878</v>
      </c>
      <c r="T24" s="28">
        <f>SUM(T20:T23)</f>
        <v>638</v>
      </c>
      <c r="U24" s="32">
        <f>SUM(R24:T24)</f>
        <v>4038</v>
      </c>
    </row>
    <row r="25" spans="1:24" x14ac:dyDescent="0.25">
      <c r="A25" t="s">
        <v>44</v>
      </c>
      <c r="B25" s="1">
        <f>B20-B23</f>
        <v>-83.160118587900115</v>
      </c>
      <c r="C25" s="1">
        <f>C20-C23</f>
        <v>37.593243383559638</v>
      </c>
      <c r="D25" s="1">
        <f>D20-D23</f>
        <v>111.9151464332499</v>
      </c>
    </row>
    <row r="26" spans="1:24" x14ac:dyDescent="0.25">
      <c r="Q26" s="48" t="s">
        <v>54</v>
      </c>
    </row>
    <row r="27" spans="1:24" x14ac:dyDescent="0.25">
      <c r="A27" t="s">
        <v>46</v>
      </c>
      <c r="Q27" s="5" t="s">
        <v>5</v>
      </c>
      <c r="R27" s="5" t="s">
        <v>30</v>
      </c>
      <c r="S27" s="40" t="s">
        <v>46</v>
      </c>
      <c r="T27" s="5" t="s">
        <v>31</v>
      </c>
      <c r="U27" s="40" t="s">
        <v>46</v>
      </c>
      <c r="V27" s="5" t="s">
        <v>32</v>
      </c>
      <c r="W27" s="40" t="s">
        <v>46</v>
      </c>
      <c r="X27" s="5" t="s">
        <v>45</v>
      </c>
    </row>
    <row r="28" spans="1:24" x14ac:dyDescent="0.25">
      <c r="A28" s="5" t="s">
        <v>5</v>
      </c>
      <c r="B28" s="28" t="s">
        <v>47</v>
      </c>
      <c r="C28" s="28" t="s">
        <v>48</v>
      </c>
      <c r="D28" s="28" t="s">
        <v>49</v>
      </c>
      <c r="Q28" t="s">
        <v>1</v>
      </c>
      <c r="R28" s="26">
        <v>1639.8886618998999</v>
      </c>
      <c r="S28" s="41">
        <v>591.397199961963</v>
      </c>
      <c r="T28" s="26">
        <v>2118.5385985748198</v>
      </c>
      <c r="U28" s="41">
        <v>658.82926106728303</v>
      </c>
      <c r="V28" s="26">
        <v>2763.9581151832499</v>
      </c>
      <c r="W28" s="41">
        <v>725.90744902654001</v>
      </c>
      <c r="X28" s="29">
        <v>2174.1284585526569</v>
      </c>
    </row>
    <row r="29" spans="1:24" x14ac:dyDescent="0.25">
      <c r="A29" s="2" t="s">
        <v>1</v>
      </c>
      <c r="B29" s="29">
        <v>591.397199961963</v>
      </c>
      <c r="C29" s="29">
        <v>658.82926106728303</v>
      </c>
      <c r="D29" s="29">
        <v>725.90744902654001</v>
      </c>
      <c r="Q29" t="s">
        <v>2</v>
      </c>
      <c r="R29" s="26">
        <v>1609.6092105263201</v>
      </c>
      <c r="S29" s="42">
        <v>539.50434649644603</v>
      </c>
      <c r="T29" s="26">
        <v>2054.6310077519402</v>
      </c>
      <c r="U29" s="42">
        <v>613.94309612476502</v>
      </c>
      <c r="V29" s="26">
        <v>2626.6628959275999</v>
      </c>
      <c r="W29" s="42">
        <v>784.68583793349706</v>
      </c>
      <c r="X29" s="26">
        <v>2096.9677047352866</v>
      </c>
    </row>
    <row r="30" spans="1:24" x14ac:dyDescent="0.25">
      <c r="A30" t="s">
        <v>2</v>
      </c>
      <c r="B30" s="26">
        <v>539.50434649644603</v>
      </c>
      <c r="C30" s="26">
        <v>613.94309612476502</v>
      </c>
      <c r="D30" s="26">
        <v>784.68583793349706</v>
      </c>
      <c r="Q30" t="s">
        <v>3</v>
      </c>
      <c r="R30" s="26">
        <v>1651.5246913580199</v>
      </c>
      <c r="S30" s="42">
        <v>473.812284172452</v>
      </c>
      <c r="T30" s="26">
        <v>2059.9134615384601</v>
      </c>
      <c r="U30" s="42">
        <v>597.54949845425801</v>
      </c>
      <c r="V30" s="26">
        <v>2625.4693877550999</v>
      </c>
      <c r="W30" s="42">
        <v>648.78815985868403</v>
      </c>
      <c r="X30" s="26">
        <v>2112.3025135505268</v>
      </c>
    </row>
    <row r="31" spans="1:24" x14ac:dyDescent="0.25">
      <c r="A31" t="s">
        <v>3</v>
      </c>
      <c r="B31" s="26">
        <v>473.812284172452</v>
      </c>
      <c r="C31" s="26">
        <v>597.54949845425801</v>
      </c>
      <c r="D31" s="26">
        <v>648.78815985868403</v>
      </c>
      <c r="Q31" t="s">
        <v>4</v>
      </c>
      <c r="R31" s="26">
        <v>1723.0487804878001</v>
      </c>
      <c r="S31" s="43">
        <v>567.05994310352105</v>
      </c>
      <c r="T31" s="26">
        <v>2080.9453551912602</v>
      </c>
      <c r="U31" s="43">
        <v>573.88686068394202</v>
      </c>
      <c r="V31" s="26">
        <v>2652.04296875</v>
      </c>
      <c r="W31" s="43">
        <v>793.48390580343198</v>
      </c>
      <c r="X31" s="30">
        <v>2152.01236814302</v>
      </c>
    </row>
    <row r="32" spans="1:24" x14ac:dyDescent="0.25">
      <c r="A32" s="3" t="s">
        <v>4</v>
      </c>
      <c r="B32" s="30">
        <v>567.05994310352105</v>
      </c>
      <c r="C32" s="30">
        <v>573.88686068394202</v>
      </c>
      <c r="D32" s="30">
        <v>793.48390580343198</v>
      </c>
      <c r="Q32" s="5" t="s">
        <v>45</v>
      </c>
      <c r="R32" s="27">
        <v>1656.01783606801</v>
      </c>
      <c r="S32" s="44"/>
      <c r="T32" s="27">
        <v>2078.5071057641198</v>
      </c>
      <c r="U32" s="5"/>
      <c r="V32" s="27">
        <v>2667.0333419039875</v>
      </c>
      <c r="W32" s="45"/>
    </row>
    <row r="34" spans="1:24" x14ac:dyDescent="0.25">
      <c r="A34" s="38" t="s">
        <v>34</v>
      </c>
    </row>
    <row r="35" spans="1:24" x14ac:dyDescent="0.25">
      <c r="A35" s="5" t="s">
        <v>5</v>
      </c>
      <c r="B35" s="5" t="s">
        <v>35</v>
      </c>
      <c r="C35" s="5" t="s">
        <v>36</v>
      </c>
      <c r="D35" s="5" t="s">
        <v>37</v>
      </c>
      <c r="E35" s="5" t="s">
        <v>45</v>
      </c>
      <c r="Q35" s="49" t="s">
        <v>57</v>
      </c>
    </row>
    <row r="36" spans="1:24" x14ac:dyDescent="0.25">
      <c r="A36" t="s">
        <v>1</v>
      </c>
      <c r="B36" s="26">
        <v>1503.0496000000001</v>
      </c>
      <c r="C36" s="26">
        <v>2013.0852749301</v>
      </c>
      <c r="D36" s="26">
        <v>2604.23566878981</v>
      </c>
      <c r="E36" s="26">
        <f>AVERAGE(B36:D36)</f>
        <v>2040.1235145733033</v>
      </c>
      <c r="Q36" s="5" t="s">
        <v>5</v>
      </c>
      <c r="R36" s="28" t="s">
        <v>51</v>
      </c>
      <c r="S36" s="28" t="s">
        <v>52</v>
      </c>
      <c r="T36" s="28" t="s">
        <v>53</v>
      </c>
      <c r="U36" s="28" t="s">
        <v>50</v>
      </c>
    </row>
    <row r="37" spans="1:24" x14ac:dyDescent="0.25">
      <c r="A37" t="s">
        <v>2</v>
      </c>
      <c r="B37" s="26">
        <v>1375.6054216867501</v>
      </c>
      <c r="C37" s="26">
        <v>1884.6076335877899</v>
      </c>
      <c r="D37" s="26">
        <v>2481.4411764705901</v>
      </c>
      <c r="E37" s="26">
        <f t="shared" ref="E37:E39" si="1">AVERAGE(B37:D37)</f>
        <v>1913.8847439150434</v>
      </c>
      <c r="Q37" t="s">
        <v>1</v>
      </c>
      <c r="R37" s="31">
        <v>625</v>
      </c>
      <c r="S37" s="31">
        <v>1073</v>
      </c>
      <c r="T37" s="31">
        <v>314</v>
      </c>
      <c r="U37" s="31">
        <f>SUM(R37:T37)</f>
        <v>2012</v>
      </c>
    </row>
    <row r="38" spans="1:24" x14ac:dyDescent="0.25">
      <c r="A38" t="s">
        <v>3</v>
      </c>
      <c r="B38" s="26">
        <v>1505.6363636363601</v>
      </c>
      <c r="C38" s="26">
        <v>1886.4111842105301</v>
      </c>
      <c r="D38" s="26">
        <v>2345.8826291079799</v>
      </c>
      <c r="E38" s="26">
        <f t="shared" si="1"/>
        <v>1912.6433923182901</v>
      </c>
      <c r="Q38" t="s">
        <v>2</v>
      </c>
      <c r="R38" s="31">
        <v>166</v>
      </c>
      <c r="S38" s="31">
        <v>655</v>
      </c>
      <c r="T38" s="31">
        <v>425</v>
      </c>
      <c r="U38" s="31">
        <f>SUM(R38:T38)</f>
        <v>1246</v>
      </c>
    </row>
    <row r="39" spans="1:24" x14ac:dyDescent="0.25">
      <c r="A39" t="s">
        <v>4</v>
      </c>
      <c r="B39" s="26">
        <v>1446.9375</v>
      </c>
      <c r="C39" s="26">
        <v>1766.0871559632999</v>
      </c>
      <c r="D39" s="26">
        <v>2382.19384057971</v>
      </c>
      <c r="E39" s="26">
        <f t="shared" si="1"/>
        <v>1865.0728321810032</v>
      </c>
      <c r="Q39" t="s">
        <v>3</v>
      </c>
      <c r="R39" s="31">
        <v>22</v>
      </c>
      <c r="S39" s="31">
        <v>152</v>
      </c>
      <c r="T39" s="31">
        <v>213</v>
      </c>
      <c r="U39" s="31">
        <f>SUM(R39:T39)</f>
        <v>387</v>
      </c>
    </row>
    <row r="40" spans="1:24" x14ac:dyDescent="0.25">
      <c r="A40" s="5" t="s">
        <v>45</v>
      </c>
      <c r="B40" s="27">
        <f>AVERAGE(B36:B39)</f>
        <v>1457.8072213307776</v>
      </c>
      <c r="C40" s="27">
        <f>AVERAGE(C36:C39)</f>
        <v>1887.54781217293</v>
      </c>
      <c r="D40" s="27">
        <f>AVERAGE(D36:D39)</f>
        <v>2453.4383287370224</v>
      </c>
      <c r="E40" s="28"/>
      <c r="Q40" t="s">
        <v>4</v>
      </c>
      <c r="R40" s="31">
        <v>8</v>
      </c>
      <c r="S40" s="31">
        <v>109</v>
      </c>
      <c r="T40" s="31">
        <v>276</v>
      </c>
      <c r="U40" s="31">
        <f>SUM(R40:T40)</f>
        <v>393</v>
      </c>
    </row>
    <row r="41" spans="1:24" x14ac:dyDescent="0.25">
      <c r="A41" t="s">
        <v>44</v>
      </c>
      <c r="B41" s="1">
        <f>B36-B39</f>
        <v>56.112100000000055</v>
      </c>
      <c r="C41" s="1">
        <f>C36-C39</f>
        <v>246.99811896680012</v>
      </c>
      <c r="D41" s="1">
        <f>D36-D39</f>
        <v>222.04182821009999</v>
      </c>
      <c r="Q41" s="5" t="s">
        <v>50</v>
      </c>
      <c r="R41" s="28">
        <f>SUM(R37:R40)</f>
        <v>821</v>
      </c>
      <c r="S41" s="28">
        <f>SUM(S37:S40)</f>
        <v>1989</v>
      </c>
      <c r="T41" s="28">
        <f>SUM(T37:T40)</f>
        <v>1228</v>
      </c>
      <c r="U41" s="28">
        <f>SUM(R41:T41)</f>
        <v>4038</v>
      </c>
    </row>
    <row r="43" spans="1:24" x14ac:dyDescent="0.25">
      <c r="A43" t="s">
        <v>46</v>
      </c>
      <c r="Q43" s="48" t="s">
        <v>55</v>
      </c>
    </row>
    <row r="44" spans="1:24" x14ac:dyDescent="0.25">
      <c r="A44" s="5" t="s">
        <v>5</v>
      </c>
      <c r="B44" s="28" t="s">
        <v>51</v>
      </c>
      <c r="C44" s="28" t="s">
        <v>52</v>
      </c>
      <c r="D44" s="28" t="s">
        <v>53</v>
      </c>
      <c r="Q44" s="5" t="s">
        <v>5</v>
      </c>
      <c r="R44" s="5" t="s">
        <v>35</v>
      </c>
      <c r="S44" s="40" t="s">
        <v>46</v>
      </c>
      <c r="T44" s="5" t="s">
        <v>36</v>
      </c>
      <c r="U44" s="40" t="s">
        <v>46</v>
      </c>
      <c r="V44" s="5" t="s">
        <v>37</v>
      </c>
      <c r="W44" s="40" t="s">
        <v>46</v>
      </c>
      <c r="X44" s="34" t="s">
        <v>45</v>
      </c>
    </row>
    <row r="45" spans="1:24" x14ac:dyDescent="0.25">
      <c r="A45" s="2" t="s">
        <v>1</v>
      </c>
      <c r="B45" s="29">
        <v>546.62701807985297</v>
      </c>
      <c r="C45" s="29">
        <v>632.05055409829004</v>
      </c>
      <c r="D45" s="29">
        <v>744.73644170636805</v>
      </c>
      <c r="Q45" t="s">
        <v>1</v>
      </c>
      <c r="R45" s="26">
        <v>1503.0496000000001</v>
      </c>
      <c r="S45" s="41">
        <v>546.62701807985297</v>
      </c>
      <c r="T45" s="26">
        <v>2013.0852749301</v>
      </c>
      <c r="U45" s="41">
        <v>632.05055409829004</v>
      </c>
      <c r="V45" s="26">
        <v>2604.23566878981</v>
      </c>
      <c r="W45" s="41">
        <v>744.73644170636805</v>
      </c>
      <c r="X45" s="35">
        <v>2040.1235145733033</v>
      </c>
    </row>
    <row r="46" spans="1:24" x14ac:dyDescent="0.25">
      <c r="A46" t="s">
        <v>2</v>
      </c>
      <c r="B46" s="26">
        <v>424.852465694611</v>
      </c>
      <c r="C46" s="26">
        <v>578.97421636357001</v>
      </c>
      <c r="D46" s="26">
        <v>710.73789059397404</v>
      </c>
      <c r="Q46" t="s">
        <v>2</v>
      </c>
      <c r="R46" s="26">
        <v>1375.6054216867501</v>
      </c>
      <c r="S46" s="42">
        <v>424.852465694611</v>
      </c>
      <c r="T46" s="26">
        <v>1884.6076335877899</v>
      </c>
      <c r="U46" s="42">
        <v>578.97421636357001</v>
      </c>
      <c r="V46" s="26">
        <v>2481.4411764705901</v>
      </c>
      <c r="W46" s="42">
        <v>710.73789059397404</v>
      </c>
      <c r="X46" s="36">
        <v>1913.8847439150434</v>
      </c>
    </row>
    <row r="47" spans="1:24" x14ac:dyDescent="0.25">
      <c r="A47" t="s">
        <v>3</v>
      </c>
      <c r="B47" s="26">
        <v>466.50399839602699</v>
      </c>
      <c r="C47" s="26">
        <v>548.53658139850904</v>
      </c>
      <c r="D47" s="26">
        <v>682.66574138518195</v>
      </c>
      <c r="Q47" t="s">
        <v>3</v>
      </c>
      <c r="R47" s="26">
        <v>1505.6363636363601</v>
      </c>
      <c r="S47" s="42">
        <v>466.50399839602699</v>
      </c>
      <c r="T47" s="26">
        <v>1886.4111842105301</v>
      </c>
      <c r="U47" s="42">
        <v>548.53658139850904</v>
      </c>
      <c r="V47" s="26">
        <v>2345.8826291079799</v>
      </c>
      <c r="W47" s="42">
        <v>682.66574138518195</v>
      </c>
      <c r="X47" s="36">
        <v>1912.6433923182901</v>
      </c>
    </row>
    <row r="48" spans="1:24" x14ac:dyDescent="0.25">
      <c r="A48" s="3" t="s">
        <v>4</v>
      </c>
      <c r="B48" s="30">
        <v>434.77263659953798</v>
      </c>
      <c r="C48" s="30">
        <v>495.22200803368003</v>
      </c>
      <c r="D48" s="30">
        <v>741.79388801013704</v>
      </c>
      <c r="Q48" t="s">
        <v>4</v>
      </c>
      <c r="R48" s="26">
        <v>1446.9375</v>
      </c>
      <c r="S48" s="43">
        <v>434.77263659953798</v>
      </c>
      <c r="T48" s="26">
        <v>1766.0871559632999</v>
      </c>
      <c r="U48" s="43">
        <v>495.22200803368003</v>
      </c>
      <c r="V48" s="26">
        <v>2382.19384057971</v>
      </c>
      <c r="W48" s="43">
        <v>741.79388801013704</v>
      </c>
      <c r="X48" s="37">
        <v>1865.0728321810032</v>
      </c>
    </row>
    <row r="49" spans="17:23" x14ac:dyDescent="0.25">
      <c r="Q49" s="5" t="s">
        <v>45</v>
      </c>
      <c r="R49" s="27">
        <v>1457.8072213307776</v>
      </c>
      <c r="S49" s="44"/>
      <c r="T49" s="27">
        <v>1887.54781217293</v>
      </c>
      <c r="U49" s="44"/>
      <c r="V49" s="27">
        <v>2453.4383287370224</v>
      </c>
      <c r="W49" s="4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KCAL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2023-04-21T01:27:34Z</dcterms:modified>
</cp:coreProperties>
</file>