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Demog\"/>
    </mc:Choice>
  </mc:AlternateContent>
  <xr:revisionPtr revIDLastSave="0" documentId="13_ncr:1_{417AA391-A3DF-4B15-8D27-51F3D540BCAA}" xr6:coauthVersionLast="47" xr6:coauthVersionMax="47" xr10:uidLastSave="{00000000-0000-0000-0000-000000000000}"/>
  <bookViews>
    <workbookView xWindow="21660" yWindow="-3075" windowWidth="25290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Q8" i="1" s="1"/>
  <c r="E25" i="1"/>
  <c r="E21" i="1"/>
  <c r="E17" i="1"/>
  <c r="E11" i="1"/>
  <c r="G59" i="1"/>
  <c r="F59" i="1"/>
  <c r="E59" i="1"/>
  <c r="D59" i="1"/>
  <c r="F17" i="1"/>
  <c r="G17" i="1"/>
  <c r="H17" i="1"/>
  <c r="E7" i="1"/>
  <c r="H53" i="1"/>
  <c r="G53" i="1"/>
  <c r="F53" i="1"/>
  <c r="E53" i="1"/>
  <c r="D52" i="1"/>
  <c r="V52" i="1" s="1"/>
  <c r="D51" i="1"/>
  <c r="X51" i="1" s="1"/>
  <c r="D50" i="1"/>
  <c r="Y50" i="1" s="1"/>
  <c r="Z49" i="1"/>
  <c r="H49" i="1"/>
  <c r="G49" i="1"/>
  <c r="F49" i="1"/>
  <c r="E49" i="1"/>
  <c r="D48" i="1"/>
  <c r="Y48" i="1" s="1"/>
  <c r="D47" i="1"/>
  <c r="X47" i="1" s="1"/>
  <c r="D46" i="1"/>
  <c r="X46" i="1" s="1"/>
  <c r="D45" i="1"/>
  <c r="W45" i="1" s="1"/>
  <c r="Z44" i="1"/>
  <c r="H44" i="1"/>
  <c r="G44" i="1"/>
  <c r="F44" i="1"/>
  <c r="E44" i="1"/>
  <c r="D43" i="1"/>
  <c r="V43" i="1" s="1"/>
  <c r="D42" i="1"/>
  <c r="X42" i="1" s="1"/>
  <c r="D41" i="1"/>
  <c r="Y41" i="1" s="1"/>
  <c r="D40" i="1"/>
  <c r="Y40" i="1" s="1"/>
  <c r="D39" i="1"/>
  <c r="V39" i="1" s="1"/>
  <c r="Z38" i="1"/>
  <c r="H38" i="1"/>
  <c r="G38" i="1"/>
  <c r="F38" i="1"/>
  <c r="E38" i="1"/>
  <c r="D37" i="1"/>
  <c r="X37" i="1" s="1"/>
  <c r="D36" i="1"/>
  <c r="W36" i="1" s="1"/>
  <c r="D35" i="1"/>
  <c r="Y35" i="1" s="1"/>
  <c r="Z34" i="1"/>
  <c r="H34" i="1"/>
  <c r="G34" i="1"/>
  <c r="F34" i="1"/>
  <c r="E34" i="1"/>
  <c r="D33" i="1"/>
  <c r="X33" i="1" s="1"/>
  <c r="D32" i="1"/>
  <c r="Y32" i="1" s="1"/>
  <c r="F25" i="1"/>
  <c r="G25" i="1"/>
  <c r="H25" i="1"/>
  <c r="F21" i="1"/>
  <c r="G21" i="1"/>
  <c r="H21" i="1"/>
  <c r="F11" i="1"/>
  <c r="G11" i="1"/>
  <c r="H11" i="1"/>
  <c r="F7" i="1"/>
  <c r="G7" i="1"/>
  <c r="H7" i="1"/>
  <c r="Z7" i="1"/>
  <c r="Z11" i="1"/>
  <c r="Z17" i="1"/>
  <c r="Z21" i="1"/>
  <c r="D5" i="1"/>
  <c r="Y5" i="1" s="1"/>
  <c r="D22" i="1"/>
  <c r="Y22" i="1" s="1"/>
  <c r="D24" i="1"/>
  <c r="W24" i="1" s="1"/>
  <c r="D23" i="1"/>
  <c r="Y23" i="1" s="1"/>
  <c r="D18" i="1"/>
  <c r="Y18" i="1" s="1"/>
  <c r="D19" i="1"/>
  <c r="Y19" i="1" s="1"/>
  <c r="D20" i="1"/>
  <c r="W20" i="1" s="1"/>
  <c r="D16" i="1"/>
  <c r="Y16" i="1" s="1"/>
  <c r="D15" i="1"/>
  <c r="Y15" i="1" s="1"/>
  <c r="D6" i="1"/>
  <c r="V6" i="1" s="1"/>
  <c r="Y8" i="1"/>
  <c r="D9" i="1"/>
  <c r="V9" i="1" s="1"/>
  <c r="D10" i="1"/>
  <c r="Y10" i="1" s="1"/>
  <c r="D13" i="1"/>
  <c r="Y13" i="1" s="1"/>
  <c r="D14" i="1"/>
  <c r="Y14" i="1" s="1"/>
  <c r="L19" i="1" l="1"/>
  <c r="L2" i="1"/>
  <c r="O23" i="1"/>
  <c r="O2" i="1"/>
  <c r="N18" i="1"/>
  <c r="N2" i="1"/>
  <c r="M15" i="1"/>
  <c r="M2" i="1"/>
  <c r="V5" i="1"/>
  <c r="L5" i="1"/>
  <c r="Q14" i="1"/>
  <c r="Q22" i="1"/>
  <c r="Q6" i="1"/>
  <c r="Q10" i="1"/>
  <c r="Q5" i="1"/>
  <c r="Q19" i="1"/>
  <c r="Q9" i="1"/>
  <c r="Q18" i="1"/>
  <c r="Q16" i="1"/>
  <c r="Q24" i="1"/>
  <c r="Q15" i="1"/>
  <c r="Q23" i="1"/>
  <c r="Q13" i="1"/>
  <c r="Q20" i="1"/>
  <c r="V51" i="1"/>
  <c r="X39" i="1"/>
  <c r="W52" i="1"/>
  <c r="V41" i="1"/>
  <c r="W41" i="1"/>
  <c r="X41" i="1"/>
  <c r="X35" i="1"/>
  <c r="W39" i="1"/>
  <c r="V32" i="1"/>
  <c r="V36" i="1"/>
  <c r="W47" i="1"/>
  <c r="W48" i="1"/>
  <c r="V50" i="1"/>
  <c r="V42" i="1"/>
  <c r="V33" i="1"/>
  <c r="V35" i="1"/>
  <c r="X40" i="1"/>
  <c r="W43" i="1"/>
  <c r="V45" i="1"/>
  <c r="X48" i="1"/>
  <c r="W50" i="1"/>
  <c r="W32" i="1"/>
  <c r="W33" i="1"/>
  <c r="W35" i="1"/>
  <c r="X43" i="1"/>
  <c r="X45" i="1"/>
  <c r="X50" i="1"/>
  <c r="X36" i="1"/>
  <c r="X32" i="1"/>
  <c r="V48" i="1"/>
  <c r="L35" i="1"/>
  <c r="L45" i="1"/>
  <c r="N33" i="1"/>
  <c r="M37" i="1"/>
  <c r="M50" i="1"/>
  <c r="O52" i="1"/>
  <c r="N41" i="1"/>
  <c r="N32" i="1"/>
  <c r="O5" i="1"/>
  <c r="L40" i="1"/>
  <c r="O16" i="1"/>
  <c r="L42" i="1"/>
  <c r="M46" i="1"/>
  <c r="L36" i="1"/>
  <c r="N42" i="1"/>
  <c r="L41" i="1"/>
  <c r="M51" i="1"/>
  <c r="N43" i="1"/>
  <c r="N47" i="1"/>
  <c r="M52" i="1"/>
  <c r="O32" i="1"/>
  <c r="O33" i="1"/>
  <c r="L37" i="1"/>
  <c r="M41" i="1"/>
  <c r="M42" i="1"/>
  <c r="O43" i="1"/>
  <c r="L46" i="1"/>
  <c r="O47" i="1"/>
  <c r="L50" i="1"/>
  <c r="L51" i="1"/>
  <c r="N52" i="1"/>
  <c r="M24" i="1"/>
  <c r="M35" i="1"/>
  <c r="M36" i="1"/>
  <c r="N37" i="1"/>
  <c r="L39" i="1"/>
  <c r="M40" i="1"/>
  <c r="O41" i="1"/>
  <c r="O42" i="1"/>
  <c r="M45" i="1"/>
  <c r="N46" i="1"/>
  <c r="N50" i="1"/>
  <c r="N51" i="1"/>
  <c r="M14" i="1"/>
  <c r="N35" i="1"/>
  <c r="N36" i="1"/>
  <c r="O37" i="1"/>
  <c r="M39" i="1"/>
  <c r="N40" i="1"/>
  <c r="N45" i="1"/>
  <c r="O46" i="1"/>
  <c r="L48" i="1"/>
  <c r="O50" i="1"/>
  <c r="O51" i="1"/>
  <c r="N8" i="1"/>
  <c r="O35" i="1"/>
  <c r="O36" i="1"/>
  <c r="N39" i="1"/>
  <c r="O40" i="1"/>
  <c r="O45" i="1"/>
  <c r="M48" i="1"/>
  <c r="N16" i="1"/>
  <c r="L32" i="1"/>
  <c r="L33" i="1"/>
  <c r="O39" i="1"/>
  <c r="L43" i="1"/>
  <c r="L47" i="1"/>
  <c r="N48" i="1"/>
  <c r="M32" i="1"/>
  <c r="M33" i="1"/>
  <c r="M43" i="1"/>
  <c r="M47" i="1"/>
  <c r="O48" i="1"/>
  <c r="L52" i="1"/>
  <c r="V37" i="1"/>
  <c r="Y42" i="1"/>
  <c r="V46" i="1"/>
  <c r="Y51" i="1"/>
  <c r="Y47" i="1"/>
  <c r="Y33" i="1"/>
  <c r="Y36" i="1"/>
  <c r="W37" i="1"/>
  <c r="V40" i="1"/>
  <c r="Y45" i="1"/>
  <c r="W46" i="1"/>
  <c r="X52" i="1"/>
  <c r="Y37" i="1"/>
  <c r="Y46" i="1"/>
  <c r="Y39" i="1"/>
  <c r="W40" i="1"/>
  <c r="Y43" i="1"/>
  <c r="V47" i="1"/>
  <c r="Y52" i="1"/>
  <c r="W42" i="1"/>
  <c r="W51" i="1"/>
  <c r="L10" i="1"/>
  <c r="L12" i="1"/>
  <c r="M22" i="1"/>
  <c r="M13" i="1"/>
  <c r="N6" i="1"/>
  <c r="N15" i="1"/>
  <c r="O8" i="1"/>
  <c r="O18" i="1"/>
  <c r="L13" i="1"/>
  <c r="L22" i="1"/>
  <c r="M12" i="1"/>
  <c r="N24" i="1"/>
  <c r="N14" i="1"/>
  <c r="O10" i="1"/>
  <c r="O19" i="1"/>
  <c r="L20" i="1"/>
  <c r="L14" i="1"/>
  <c r="L24" i="1"/>
  <c r="M20" i="1"/>
  <c r="M10" i="1"/>
  <c r="N22" i="1"/>
  <c r="N13" i="1"/>
  <c r="O9" i="1"/>
  <c r="O20" i="1"/>
  <c r="L15" i="1"/>
  <c r="L23" i="1"/>
  <c r="M19" i="1"/>
  <c r="M9" i="1"/>
  <c r="N12" i="1"/>
  <c r="O12" i="1"/>
  <c r="L6" i="1"/>
  <c r="L16" i="1"/>
  <c r="M6" i="1"/>
  <c r="M18" i="1"/>
  <c r="M8" i="1"/>
  <c r="N20" i="1"/>
  <c r="N10" i="1"/>
  <c r="O13" i="1"/>
  <c r="O22" i="1"/>
  <c r="L8" i="1"/>
  <c r="L18" i="1"/>
  <c r="M5" i="1"/>
  <c r="M16" i="1"/>
  <c r="N5" i="1"/>
  <c r="N19" i="1"/>
  <c r="N23" i="1"/>
  <c r="O14" i="1"/>
  <c r="O24" i="1"/>
  <c r="L9" i="1"/>
  <c r="M23" i="1"/>
  <c r="N9" i="1"/>
  <c r="O6" i="1"/>
  <c r="O15" i="1"/>
  <c r="V20" i="1"/>
  <c r="W6" i="1"/>
  <c r="V16" i="1"/>
  <c r="W16" i="1"/>
  <c r="W9" i="1"/>
  <c r="X9" i="1"/>
  <c r="X19" i="1"/>
  <c r="V24" i="1"/>
  <c r="Y9" i="1"/>
  <c r="Y20" i="1"/>
  <c r="V14" i="1"/>
  <c r="X20" i="1"/>
  <c r="X14" i="1"/>
  <c r="X16" i="1"/>
  <c r="X24" i="1"/>
  <c r="Y24" i="1"/>
  <c r="Y6" i="1"/>
  <c r="V19" i="1"/>
  <c r="X6" i="1"/>
  <c r="W14" i="1"/>
  <c r="W19" i="1"/>
  <c r="V8" i="1"/>
  <c r="V10" i="1"/>
  <c r="V13" i="1"/>
  <c r="V15" i="1"/>
  <c r="V18" i="1"/>
  <c r="V22" i="1"/>
  <c r="V23" i="1"/>
  <c r="W5" i="1"/>
  <c r="W8" i="1"/>
  <c r="W10" i="1"/>
  <c r="W13" i="1"/>
  <c r="W15" i="1"/>
  <c r="W18" i="1"/>
  <c r="W22" i="1"/>
  <c r="W23" i="1"/>
  <c r="X5" i="1"/>
  <c r="X8" i="1"/>
  <c r="X10" i="1"/>
  <c r="X13" i="1"/>
  <c r="X15" i="1"/>
  <c r="X18" i="1"/>
  <c r="X22" i="1"/>
  <c r="X23" i="1"/>
  <c r="D12" i="1"/>
  <c r="Q12" i="1" s="1"/>
  <c r="Z40" i="1" l="1"/>
  <c r="Z45" i="1"/>
  <c r="Z48" i="1"/>
  <c r="Z32" i="1"/>
  <c r="Z39" i="1"/>
  <c r="Z41" i="1"/>
  <c r="Z43" i="1"/>
  <c r="Z36" i="1"/>
  <c r="Z35" i="1"/>
  <c r="Z52" i="1"/>
  <c r="Z50" i="1"/>
  <c r="Z42" i="1"/>
  <c r="Z33" i="1"/>
  <c r="Z51" i="1"/>
  <c r="Z24" i="1"/>
  <c r="Z46" i="1"/>
  <c r="Z47" i="1"/>
  <c r="Z37" i="1"/>
  <c r="Z18" i="1"/>
  <c r="Z16" i="1"/>
  <c r="Z13" i="1"/>
  <c r="Z9" i="1"/>
  <c r="Z20" i="1"/>
  <c r="Z6" i="1"/>
  <c r="Z14" i="1"/>
  <c r="Z23" i="1"/>
  <c r="Z5" i="1"/>
  <c r="Z22" i="1"/>
  <c r="Z10" i="1"/>
  <c r="Z8" i="1"/>
  <c r="Z15" i="1"/>
  <c r="Z19" i="1"/>
  <c r="X12" i="1"/>
  <c r="Y12" i="1"/>
  <c r="W12" i="1"/>
  <c r="V12" i="1"/>
  <c r="Z12" i="1" l="1"/>
</calcChain>
</file>

<file path=xl/sharedStrings.xml><?xml version="1.0" encoding="utf-8"?>
<sst xmlns="http://schemas.openxmlformats.org/spreadsheetml/2006/main" count="174" uniqueCount="32">
  <si>
    <t>Gender</t>
  </si>
  <si>
    <t>Male</t>
  </si>
  <si>
    <t>Female</t>
  </si>
  <si>
    <t>Race/Ethnicity</t>
  </si>
  <si>
    <t>NH White</t>
  </si>
  <si>
    <t>NH Black</t>
  </si>
  <si>
    <t>NH Asian</t>
  </si>
  <si>
    <t>Family IPR</t>
  </si>
  <si>
    <t>Education</t>
  </si>
  <si>
    <t>DivNA</t>
  </si>
  <si>
    <t>Div0</t>
  </si>
  <si>
    <t>Div1</t>
  </si>
  <si>
    <t>Div2</t>
  </si>
  <si>
    <t>Age</t>
  </si>
  <si>
    <t>Other race</t>
  </si>
  <si>
    <t>&lt;1.85</t>
  </si>
  <si>
    <t>&gt;= 3.00</t>
  </si>
  <si>
    <t>1.85-2.99</t>
  </si>
  <si>
    <t>NA</t>
  </si>
  <si>
    <t>&lt; HS</t>
  </si>
  <si>
    <t>Collage grad or above</t>
  </si>
  <si>
    <t>HS grad or some collage</t>
  </si>
  <si>
    <t>18-39</t>
  </si>
  <si>
    <t>40-59</t>
  </si>
  <si>
    <t>60+</t>
  </si>
  <si>
    <t>Mexican Am. &amp; Hispanic</t>
  </si>
  <si>
    <t>total n</t>
  </si>
  <si>
    <t xml:space="preserve"> -------------- % ---------------</t>
  </si>
  <si>
    <t>count</t>
  </si>
  <si>
    <t>1+2, Mex Am, Hispanic</t>
  </si>
  <si>
    <t>BEFORE REMOVING NA's in EDUCATION</t>
  </si>
  <si>
    <t>Horizontal %..  I don't think it's 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</si>
</sst>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3"/>
  <sheetViews>
    <sheetView tabSelected="1" workbookViewId="0">
      <selection activeCell="C2" sqref="C2"/>
    </sheetView>
  </sheetViews>
  <sheetFormatPr defaultRowHeight="15" x14ac:dyDescent="0.25"/>
  <cols>
    <col min="1" max="1" width="5.5703125" customWidth="1"/>
    <col min="2" max="2" width="4.85546875" customWidth="1"/>
    <col min="3" max="3" width="23.140625" customWidth="1"/>
    <col min="10" max="10" width="4.7109375" customWidth="1"/>
    <col min="11" max="11" width="22.5703125" bestFit="1" customWidth="1"/>
    <col min="18" max="18" width="21.28515625" customWidth="1"/>
    <col min="19" max="19" width="4.7109375" customWidth="1"/>
    <col min="20" max="20" width="22.5703125" bestFit="1" customWidth="1"/>
    <col min="21" max="21" width="9.140625" style="1"/>
  </cols>
  <sheetData>
    <row r="1" spans="2:26" x14ac:dyDescent="0.25">
      <c r="J1" s="2"/>
      <c r="K1" s="2"/>
      <c r="L1" s="3" t="s">
        <v>9</v>
      </c>
      <c r="M1" s="3" t="s">
        <v>10</v>
      </c>
      <c r="N1" s="3" t="s">
        <v>11</v>
      </c>
      <c r="O1" s="3" t="s">
        <v>12</v>
      </c>
      <c r="Q1" s="3" t="s">
        <v>26</v>
      </c>
      <c r="U1" s="1" t="s">
        <v>31</v>
      </c>
    </row>
    <row r="2" spans="2:26" x14ac:dyDescent="0.25">
      <c r="L2" s="1" t="str">
        <f>CONCATENATE("(n=",E7,")")</f>
        <v>(n=1840)</v>
      </c>
      <c r="M2" s="1" t="str">
        <f>CONCATENATE("(n=",F7,")")</f>
        <v>(n=1114)</v>
      </c>
      <c r="N2" s="1" t="str">
        <f>CONCATENATE("(n=",G7,")")</f>
        <v>(n=361)</v>
      </c>
      <c r="O2" s="1" t="str">
        <f>CONCATENATE("(n=",H7,")")</f>
        <v>(n=361)</v>
      </c>
    </row>
    <row r="3" spans="2:26" x14ac:dyDescent="0.25">
      <c r="D3" s="1" t="s">
        <v>26</v>
      </c>
      <c r="E3" s="1" t="s">
        <v>9</v>
      </c>
      <c r="F3" s="1" t="s">
        <v>10</v>
      </c>
      <c r="G3" s="1" t="s">
        <v>11</v>
      </c>
      <c r="H3" s="1" t="s">
        <v>12</v>
      </c>
      <c r="J3" s="4"/>
      <c r="K3" s="4"/>
      <c r="L3" s="24" t="s">
        <v>27</v>
      </c>
      <c r="M3" s="25"/>
      <c r="N3" s="25"/>
      <c r="O3" s="25"/>
      <c r="Q3" s="4"/>
      <c r="S3" s="2"/>
      <c r="T3" s="2"/>
      <c r="U3" s="3" t="s">
        <v>26</v>
      </c>
      <c r="V3" s="3" t="s">
        <v>9</v>
      </c>
      <c r="W3" s="3" t="s">
        <v>10</v>
      </c>
      <c r="X3" s="3" t="s">
        <v>11</v>
      </c>
      <c r="Y3" s="3" t="s">
        <v>12</v>
      </c>
    </row>
    <row r="4" spans="2:26" x14ac:dyDescent="0.25">
      <c r="B4" t="s">
        <v>0</v>
      </c>
      <c r="D4" s="1"/>
      <c r="E4" s="1" t="s">
        <v>28</v>
      </c>
      <c r="F4" s="1" t="s">
        <v>28</v>
      </c>
      <c r="G4" s="1" t="s">
        <v>28</v>
      </c>
      <c r="H4" s="1" t="s">
        <v>28</v>
      </c>
      <c r="J4" t="s">
        <v>0</v>
      </c>
      <c r="Q4" s="1"/>
      <c r="S4" s="4" t="s">
        <v>0</v>
      </c>
      <c r="T4" s="4"/>
      <c r="U4" s="5"/>
      <c r="V4" s="24" t="s">
        <v>27</v>
      </c>
      <c r="W4" s="25"/>
      <c r="X4" s="25"/>
      <c r="Y4" s="25"/>
    </row>
    <row r="5" spans="2:26" x14ac:dyDescent="0.25">
      <c r="C5" t="s">
        <v>1</v>
      </c>
      <c r="D5" s="10">
        <f>SUM(E5:H5)</f>
        <v>1745</v>
      </c>
      <c r="E5" s="1">
        <v>908</v>
      </c>
      <c r="F5" s="1">
        <v>509</v>
      </c>
      <c r="G5" s="1">
        <v>156</v>
      </c>
      <c r="H5" s="1">
        <v>172</v>
      </c>
      <c r="K5" t="s">
        <v>1</v>
      </c>
      <c r="L5" s="7">
        <f>E5/$E$7%</f>
        <v>49.347826086956523</v>
      </c>
      <c r="M5" s="7">
        <f>F5/$F$7%</f>
        <v>45.691202872531413</v>
      </c>
      <c r="N5" s="7">
        <f>G5/$G$7%</f>
        <v>43.21329639889197</v>
      </c>
      <c r="O5" s="7">
        <f>H5/$H$7%</f>
        <v>47.64542936288089</v>
      </c>
      <c r="Q5" s="1">
        <f>IFERROR(D5,"")</f>
        <v>1745</v>
      </c>
      <c r="S5" s="2"/>
      <c r="T5" s="2" t="s">
        <v>1</v>
      </c>
      <c r="U5" s="3">
        <v>1915</v>
      </c>
      <c r="V5" s="6">
        <f>E5/D5*100</f>
        <v>52.034383954154727</v>
      </c>
      <c r="W5" s="6">
        <f>F5/D5*100</f>
        <v>29.169054441260744</v>
      </c>
      <c r="X5" s="6">
        <f>G5/D5*100</f>
        <v>8.9398280802292263</v>
      </c>
      <c r="Y5" s="6">
        <f>H5/D5*100</f>
        <v>9.8567335243553007</v>
      </c>
      <c r="Z5" s="9">
        <f>SUM(V5:Y5)</f>
        <v>100.00000000000001</v>
      </c>
    </row>
    <row r="6" spans="2:26" x14ac:dyDescent="0.25">
      <c r="C6" t="s">
        <v>2</v>
      </c>
      <c r="D6" s="10">
        <f>SUM(E6:H6)</f>
        <v>1931</v>
      </c>
      <c r="E6" s="1">
        <v>932</v>
      </c>
      <c r="F6" s="1">
        <v>605</v>
      </c>
      <c r="G6" s="1">
        <v>205</v>
      </c>
      <c r="H6" s="1">
        <v>189</v>
      </c>
      <c r="K6" t="s">
        <v>2</v>
      </c>
      <c r="L6" s="7">
        <f>E6/$E$7%</f>
        <v>50.652173913043484</v>
      </c>
      <c r="M6" s="7">
        <f>F6/$F$7%</f>
        <v>54.30879712746858</v>
      </c>
      <c r="N6" s="7">
        <f>G6/$G$7%</f>
        <v>56.786703601108037</v>
      </c>
      <c r="O6" s="7">
        <f>H6/$H$7%</f>
        <v>52.354570637119117</v>
      </c>
      <c r="Q6" s="1">
        <f>IFERROR(D6,"")</f>
        <v>1931</v>
      </c>
      <c r="T6" t="s">
        <v>2</v>
      </c>
      <c r="U6" s="1">
        <v>2123</v>
      </c>
      <c r="V6" s="7">
        <f>E6/D6*100</f>
        <v>48.265147591921284</v>
      </c>
      <c r="W6" s="7">
        <f>F6/D6*100</f>
        <v>31.330916623511136</v>
      </c>
      <c r="X6" s="7">
        <f>G6/D6*100</f>
        <v>10.616261004660798</v>
      </c>
      <c r="Y6" s="7">
        <f>H6/D6*100</f>
        <v>9.7876747799067836</v>
      </c>
      <c r="Z6" s="9">
        <f t="shared" ref="Z6:Z23" si="0">SUM(V6:Y6)</f>
        <v>100</v>
      </c>
    </row>
    <row r="7" spans="2:26" x14ac:dyDescent="0.25">
      <c r="B7" t="s">
        <v>13</v>
      </c>
      <c r="D7" s="1"/>
      <c r="E7" s="10">
        <f>SUM(E5:E6)</f>
        <v>1840</v>
      </c>
      <c r="F7" s="10">
        <f t="shared" ref="F7:H7" si="1">SUM(F5:F6)</f>
        <v>1114</v>
      </c>
      <c r="G7" s="10">
        <f t="shared" si="1"/>
        <v>361</v>
      </c>
      <c r="H7" s="10">
        <f t="shared" si="1"/>
        <v>361</v>
      </c>
      <c r="J7" t="s">
        <v>13</v>
      </c>
      <c r="M7" s="7"/>
      <c r="Q7" s="1"/>
      <c r="S7" t="s">
        <v>13</v>
      </c>
      <c r="Z7" s="9">
        <f t="shared" si="0"/>
        <v>0</v>
      </c>
    </row>
    <row r="8" spans="2:26" x14ac:dyDescent="0.25">
      <c r="C8" t="s">
        <v>22</v>
      </c>
      <c r="D8" s="10">
        <f>SUM(E8:H8)</f>
        <v>1320</v>
      </c>
      <c r="E8" s="1">
        <v>714</v>
      </c>
      <c r="F8" s="1">
        <v>375</v>
      </c>
      <c r="G8" s="1">
        <v>109</v>
      </c>
      <c r="H8" s="1">
        <v>122</v>
      </c>
      <c r="K8" t="s">
        <v>22</v>
      </c>
      <c r="L8" s="7">
        <f>E8/$E$7%</f>
        <v>38.804347826086961</v>
      </c>
      <c r="M8" s="7">
        <f>F8/$F$7%</f>
        <v>33.662477558348293</v>
      </c>
      <c r="N8" s="7">
        <f>G8/$G$7%</f>
        <v>30.193905817174517</v>
      </c>
      <c r="O8" s="7">
        <f>H8/$H$7%</f>
        <v>33.795013850415515</v>
      </c>
      <c r="Q8" s="1">
        <f>IFERROR(D8,"")</f>
        <v>1320</v>
      </c>
      <c r="T8" t="s">
        <v>22</v>
      </c>
      <c r="U8" s="1">
        <v>1429</v>
      </c>
      <c r="V8" s="7">
        <f>E8/D8*100</f>
        <v>54.090909090909086</v>
      </c>
      <c r="W8" s="7">
        <f>F8/D8*100</f>
        <v>28.40909090909091</v>
      </c>
      <c r="X8" s="7">
        <f>G8/D8*100</f>
        <v>8.2575757575757578</v>
      </c>
      <c r="Y8" s="7">
        <f>H8/D8*100</f>
        <v>9.2424242424242422</v>
      </c>
      <c r="Z8" s="9">
        <f t="shared" si="0"/>
        <v>100</v>
      </c>
    </row>
    <row r="9" spans="2:26" x14ac:dyDescent="0.25">
      <c r="C9" t="s">
        <v>23</v>
      </c>
      <c r="D9" s="10">
        <f>SUM(E9:H9)</f>
        <v>1190</v>
      </c>
      <c r="E9" s="1">
        <v>567</v>
      </c>
      <c r="F9" s="1">
        <v>366</v>
      </c>
      <c r="G9" s="1">
        <v>138</v>
      </c>
      <c r="H9" s="1">
        <v>119</v>
      </c>
      <c r="K9" t="s">
        <v>23</v>
      </c>
      <c r="L9" s="7">
        <f>E9/$E$7%</f>
        <v>30.815217391304351</v>
      </c>
      <c r="M9" s="7">
        <f>F9/$F$7%</f>
        <v>32.854578096947932</v>
      </c>
      <c r="N9" s="7">
        <f>G9/$G$7%</f>
        <v>38.227146814404435</v>
      </c>
      <c r="O9" s="7">
        <f>H9/$H$7%</f>
        <v>32.963988919667592</v>
      </c>
      <c r="Q9" s="1">
        <f>IFERROR(D9,"")</f>
        <v>1190</v>
      </c>
      <c r="T9" t="s">
        <v>23</v>
      </c>
      <c r="U9" s="1">
        <v>1297</v>
      </c>
      <c r="V9" s="7">
        <f>E9/D9*100</f>
        <v>47.647058823529406</v>
      </c>
      <c r="W9" s="7">
        <f>F9/D9*100</f>
        <v>30.756302521008404</v>
      </c>
      <c r="X9" s="7">
        <f>G9/D9*100</f>
        <v>11.596638655462185</v>
      </c>
      <c r="Y9" s="7">
        <f>H9/D9*100</f>
        <v>10</v>
      </c>
      <c r="Z9" s="9">
        <f t="shared" si="0"/>
        <v>100</v>
      </c>
    </row>
    <row r="10" spans="2:26" x14ac:dyDescent="0.25">
      <c r="C10" t="s">
        <v>24</v>
      </c>
      <c r="D10" s="10">
        <f>SUM(E10:H10)</f>
        <v>1166</v>
      </c>
      <c r="E10" s="1">
        <v>559</v>
      </c>
      <c r="F10" s="1">
        <v>373</v>
      </c>
      <c r="G10" s="1">
        <v>114</v>
      </c>
      <c r="H10" s="1">
        <v>120</v>
      </c>
      <c r="K10" t="s">
        <v>24</v>
      </c>
      <c r="L10" s="7">
        <f>E10/$E$7%</f>
        <v>30.380434782608699</v>
      </c>
      <c r="M10" s="7">
        <f>F10/$F$7%</f>
        <v>33.482944344703768</v>
      </c>
      <c r="N10" s="7">
        <f>G10/$G$7%</f>
        <v>31.578947368421055</v>
      </c>
      <c r="O10" s="7">
        <f>H10/$H$7%</f>
        <v>33.2409972299169</v>
      </c>
      <c r="Q10" s="1">
        <f>IFERROR(D10,"")</f>
        <v>1166</v>
      </c>
      <c r="T10" t="s">
        <v>24</v>
      </c>
      <c r="U10" s="1">
        <v>1312</v>
      </c>
      <c r="V10" s="7">
        <f>E10/D10*100</f>
        <v>47.941680960548879</v>
      </c>
      <c r="W10" s="7">
        <f>F10/D10*100</f>
        <v>31.989708404802748</v>
      </c>
      <c r="X10" s="7">
        <f>G10/D10*100</f>
        <v>9.7770154373927962</v>
      </c>
      <c r="Y10" s="7">
        <f>H10/D10*100</f>
        <v>10.291595197255575</v>
      </c>
      <c r="Z10" s="9">
        <f t="shared" si="0"/>
        <v>100</v>
      </c>
    </row>
    <row r="11" spans="2:26" x14ac:dyDescent="0.25">
      <c r="B11" t="s">
        <v>3</v>
      </c>
      <c r="D11" s="1"/>
      <c r="E11" s="10">
        <f>SUM(E8:E10)</f>
        <v>1840</v>
      </c>
      <c r="F11" s="10">
        <f t="shared" ref="F11:H11" si="2">SUM(F8:F10)</f>
        <v>1114</v>
      </c>
      <c r="G11" s="10">
        <f t="shared" si="2"/>
        <v>361</v>
      </c>
      <c r="H11" s="10">
        <f t="shared" si="2"/>
        <v>361</v>
      </c>
      <c r="J11" t="s">
        <v>3</v>
      </c>
      <c r="M11" s="7"/>
      <c r="N11" s="7"/>
      <c r="Q11" s="1"/>
      <c r="S11" t="s">
        <v>3</v>
      </c>
      <c r="Z11" s="9">
        <f t="shared" si="0"/>
        <v>0</v>
      </c>
    </row>
    <row r="12" spans="2:26" x14ac:dyDescent="0.25">
      <c r="C12" t="s">
        <v>25</v>
      </c>
      <c r="D12" s="10">
        <f>SUM(E12:H12)</f>
        <v>1092</v>
      </c>
      <c r="E12" s="1">
        <v>500</v>
      </c>
      <c r="F12" s="1">
        <v>384</v>
      </c>
      <c r="G12" s="1">
        <v>91</v>
      </c>
      <c r="H12" s="1">
        <v>117</v>
      </c>
      <c r="K12" t="s">
        <v>25</v>
      </c>
      <c r="L12" s="7">
        <f>E12/$E$7%</f>
        <v>27.173913043478262</v>
      </c>
      <c r="M12" s="7">
        <f>F12/$F$7%</f>
        <v>34.470377019748653</v>
      </c>
      <c r="N12" s="7">
        <f>G12/$G$7%</f>
        <v>25.207756232686982</v>
      </c>
      <c r="O12" s="7">
        <f>H12/$H$7%</f>
        <v>32.409972299168977</v>
      </c>
      <c r="Q12" s="1">
        <f>IFERROR(D12,"")</f>
        <v>1092</v>
      </c>
      <c r="T12" t="s">
        <v>25</v>
      </c>
      <c r="U12" s="1">
        <v>1210</v>
      </c>
      <c r="V12" s="7">
        <f>E12/D12*100</f>
        <v>45.787545787545788</v>
      </c>
      <c r="W12" s="7">
        <f>F12/D12*100</f>
        <v>35.164835164835168</v>
      </c>
      <c r="X12" s="7">
        <f>G12/D12*100</f>
        <v>8.3333333333333321</v>
      </c>
      <c r="Y12" s="7">
        <f>H12/D12*100</f>
        <v>10.714285714285714</v>
      </c>
      <c r="Z12" s="9">
        <f t="shared" si="0"/>
        <v>100</v>
      </c>
    </row>
    <row r="13" spans="2:26" x14ac:dyDescent="0.25">
      <c r="C13" t="s">
        <v>4</v>
      </c>
      <c r="D13" s="10">
        <f>SUM(E13:H13)</f>
        <v>1328</v>
      </c>
      <c r="E13" s="1">
        <v>666</v>
      </c>
      <c r="F13" s="1">
        <v>397</v>
      </c>
      <c r="G13" s="1">
        <v>135</v>
      </c>
      <c r="H13" s="1">
        <v>130</v>
      </c>
      <c r="K13" t="s">
        <v>4</v>
      </c>
      <c r="L13" s="7">
        <f>E13/$E$7%</f>
        <v>36.195652173913047</v>
      </c>
      <c r="M13" s="7">
        <f>F13/$F$7%</f>
        <v>35.637342908438058</v>
      </c>
      <c r="N13" s="7">
        <f>G13/$G$7%</f>
        <v>37.396121883656512</v>
      </c>
      <c r="O13" s="7">
        <f>H13/$H$7%</f>
        <v>36.011080332409975</v>
      </c>
      <c r="Q13" s="1">
        <f>IFERROR(D13,"")</f>
        <v>1328</v>
      </c>
      <c r="T13" t="s">
        <v>4</v>
      </c>
      <c r="U13" s="1">
        <v>1410</v>
      </c>
      <c r="V13" s="7">
        <f>E13/D13*100</f>
        <v>50.150602409638559</v>
      </c>
      <c r="W13" s="7">
        <f>F13/D13*100</f>
        <v>29.89457831325301</v>
      </c>
      <c r="X13" s="7">
        <f>G13/D13*100</f>
        <v>10.16566265060241</v>
      </c>
      <c r="Y13" s="7">
        <f>H13/D13*100</f>
        <v>9.7891566265060241</v>
      </c>
      <c r="Z13" s="9">
        <f t="shared" si="0"/>
        <v>100.00000000000001</v>
      </c>
    </row>
    <row r="14" spans="2:26" x14ac:dyDescent="0.25">
      <c r="C14" t="s">
        <v>5</v>
      </c>
      <c r="D14" s="10">
        <f>SUM(E14:H14)</f>
        <v>753</v>
      </c>
      <c r="E14" s="1">
        <v>478</v>
      </c>
      <c r="F14" s="1">
        <v>195</v>
      </c>
      <c r="G14" s="1">
        <v>46</v>
      </c>
      <c r="H14" s="1">
        <v>34</v>
      </c>
      <c r="K14" t="s">
        <v>5</v>
      </c>
      <c r="L14" s="7">
        <f>E14/$E$7%</f>
        <v>25.978260869565219</v>
      </c>
      <c r="M14" s="7">
        <f>F14/$F$7%</f>
        <v>17.504488330341111</v>
      </c>
      <c r="N14" s="7">
        <f>G14/$G$7%</f>
        <v>12.742382271468145</v>
      </c>
      <c r="O14" s="7">
        <f>H14/$H$7%</f>
        <v>9.418282548476455</v>
      </c>
      <c r="Q14" s="1">
        <f>IFERROR(D14,"")</f>
        <v>753</v>
      </c>
      <c r="T14" t="s">
        <v>5</v>
      </c>
      <c r="U14" s="1">
        <v>851</v>
      </c>
      <c r="V14" s="7">
        <f>E14/D14*100</f>
        <v>63.479415670650731</v>
      </c>
      <c r="W14" s="7">
        <f>F14/D14*100</f>
        <v>25.89641434262948</v>
      </c>
      <c r="X14" s="7">
        <f>G14/D14*100</f>
        <v>6.1088977423638777</v>
      </c>
      <c r="Y14" s="7">
        <f>H14/D14*100</f>
        <v>4.5152722443559101</v>
      </c>
      <c r="Z14" s="9">
        <f t="shared" si="0"/>
        <v>100</v>
      </c>
    </row>
    <row r="15" spans="2:26" x14ac:dyDescent="0.25">
      <c r="C15" t="s">
        <v>6</v>
      </c>
      <c r="D15" s="10">
        <f>SUM(E15:H15)</f>
        <v>363</v>
      </c>
      <c r="E15" s="1">
        <v>115</v>
      </c>
      <c r="F15" s="1">
        <v>95</v>
      </c>
      <c r="G15" s="1">
        <v>79</v>
      </c>
      <c r="H15" s="1">
        <v>74</v>
      </c>
      <c r="K15" t="s">
        <v>6</v>
      </c>
      <c r="L15" s="7">
        <f>E15/$E$7%</f>
        <v>6.2500000000000009</v>
      </c>
      <c r="M15" s="7">
        <f>F15/$F$7%</f>
        <v>8.5278276481149007</v>
      </c>
      <c r="N15" s="7">
        <f>G15/$G$7%</f>
        <v>21.883656509695292</v>
      </c>
      <c r="O15" s="7">
        <f>H15/$H$7%</f>
        <v>20.498614958448755</v>
      </c>
      <c r="Q15" s="1">
        <f>IFERROR(D15,"")</f>
        <v>363</v>
      </c>
      <c r="T15" t="s">
        <v>6</v>
      </c>
      <c r="U15" s="1">
        <v>410</v>
      </c>
      <c r="V15" s="7">
        <f>E15/D15*100</f>
        <v>31.680440771349861</v>
      </c>
      <c r="W15" s="7">
        <f>F15/D15*100</f>
        <v>26.170798898071624</v>
      </c>
      <c r="X15" s="7">
        <f>G15/D15*100</f>
        <v>21.763085399449036</v>
      </c>
      <c r="Y15" s="7">
        <f>H15/D15*100</f>
        <v>20.385674931129476</v>
      </c>
      <c r="Z15" s="9">
        <f t="shared" si="0"/>
        <v>100</v>
      </c>
    </row>
    <row r="16" spans="2:26" x14ac:dyDescent="0.25">
      <c r="C16" t="s">
        <v>14</v>
      </c>
      <c r="D16" s="10">
        <f>SUM(E16:H16)</f>
        <v>140</v>
      </c>
      <c r="E16" s="1">
        <v>81</v>
      </c>
      <c r="F16" s="1">
        <v>43</v>
      </c>
      <c r="G16" s="1">
        <v>10</v>
      </c>
      <c r="H16" s="1">
        <v>6</v>
      </c>
      <c r="K16" t="s">
        <v>14</v>
      </c>
      <c r="L16" s="7">
        <f>E16/$E$7%</f>
        <v>4.4021739130434785</v>
      </c>
      <c r="M16" s="7">
        <f>F16/$F$7%</f>
        <v>3.859964093357271</v>
      </c>
      <c r="N16" s="7">
        <f>G16/$G$7%</f>
        <v>2.770083102493075</v>
      </c>
      <c r="O16" s="7">
        <f>H16/$H$7%</f>
        <v>1.662049861495845</v>
      </c>
      <c r="Q16" s="1">
        <f>IFERROR(D16,"")</f>
        <v>140</v>
      </c>
      <c r="T16" t="s">
        <v>14</v>
      </c>
      <c r="U16" s="1">
        <v>157</v>
      </c>
      <c r="V16" s="7">
        <f>E16/D16*100</f>
        <v>57.857142857142861</v>
      </c>
      <c r="W16" s="7">
        <f>F16/D16*100</f>
        <v>30.714285714285715</v>
      </c>
      <c r="X16" s="7">
        <f>G16/D16*100</f>
        <v>7.1428571428571423</v>
      </c>
      <c r="Y16" s="7">
        <f>H16/D16*100</f>
        <v>4.2857142857142856</v>
      </c>
      <c r="Z16" s="9">
        <f t="shared" si="0"/>
        <v>100.00000000000001</v>
      </c>
    </row>
    <row r="17" spans="2:26" x14ac:dyDescent="0.25">
      <c r="B17" t="s">
        <v>7</v>
      </c>
      <c r="D17" s="1"/>
      <c r="E17" s="10">
        <f>SUM(E12:E16)</f>
        <v>1840</v>
      </c>
      <c r="F17" s="10">
        <f t="shared" ref="F17:H17" si="3">SUM(F12:F16)</f>
        <v>1114</v>
      </c>
      <c r="G17" s="10">
        <f t="shared" si="3"/>
        <v>361</v>
      </c>
      <c r="H17" s="10">
        <f t="shared" si="3"/>
        <v>361</v>
      </c>
      <c r="J17" t="s">
        <v>7</v>
      </c>
      <c r="M17" s="7"/>
      <c r="N17" s="7"/>
      <c r="Q17" s="1"/>
      <c r="S17" t="s">
        <v>7</v>
      </c>
      <c r="Z17" s="9">
        <f t="shared" si="0"/>
        <v>0</v>
      </c>
    </row>
    <row r="18" spans="2:26" x14ac:dyDescent="0.25">
      <c r="C18" t="s">
        <v>15</v>
      </c>
      <c r="D18" s="10">
        <f>SUM(E18:H18)</f>
        <v>1638</v>
      </c>
      <c r="E18" s="1">
        <v>909</v>
      </c>
      <c r="F18" s="1">
        <v>496</v>
      </c>
      <c r="G18" s="1">
        <v>109</v>
      </c>
      <c r="H18" s="1">
        <v>124</v>
      </c>
      <c r="K18" t="s">
        <v>15</v>
      </c>
      <c r="L18" s="7">
        <f>E18/$E$7%</f>
        <v>49.402173913043484</v>
      </c>
      <c r="M18" s="7">
        <f>F18/$F$7%</f>
        <v>44.524236983842009</v>
      </c>
      <c r="N18" s="7">
        <f>G18/$G$7%</f>
        <v>30.193905817174517</v>
      </c>
      <c r="O18" s="7">
        <f>H18/$H$7%</f>
        <v>34.34903047091413</v>
      </c>
      <c r="Q18" s="1">
        <f>IFERROR(D18,"")</f>
        <v>1638</v>
      </c>
      <c r="T18" t="s">
        <v>15</v>
      </c>
      <c r="U18" s="1">
        <v>1638</v>
      </c>
      <c r="V18" s="7">
        <f>E18/D18*100</f>
        <v>55.494505494505496</v>
      </c>
      <c r="W18" s="7">
        <f>F18/D18*100</f>
        <v>30.28083028083028</v>
      </c>
      <c r="X18" s="7">
        <f>G18/D18*100</f>
        <v>6.6544566544566548</v>
      </c>
      <c r="Y18" s="7">
        <f>H18/D18*100</f>
        <v>7.57020757020757</v>
      </c>
      <c r="Z18" s="9">
        <f t="shared" si="0"/>
        <v>100</v>
      </c>
    </row>
    <row r="19" spans="2:26" x14ac:dyDescent="0.25">
      <c r="C19" t="s">
        <v>17</v>
      </c>
      <c r="D19" s="10">
        <f>SUM(E19:H19)</f>
        <v>760</v>
      </c>
      <c r="E19" s="1">
        <v>393</v>
      </c>
      <c r="F19" s="1">
        <v>223</v>
      </c>
      <c r="G19" s="1">
        <v>84</v>
      </c>
      <c r="H19" s="1">
        <v>60</v>
      </c>
      <c r="K19" t="s">
        <v>17</v>
      </c>
      <c r="L19" s="7">
        <f>E19/$E$7%</f>
        <v>21.358695652173914</v>
      </c>
      <c r="M19" s="7">
        <f>F19/$F$7%</f>
        <v>20.017953321364452</v>
      </c>
      <c r="N19" s="7">
        <f>G19/$G$7%</f>
        <v>23.26869806094183</v>
      </c>
      <c r="O19" s="7">
        <f>H19/$H$7%</f>
        <v>16.62049861495845</v>
      </c>
      <c r="Q19" s="1">
        <f>IFERROR(D19,"")</f>
        <v>760</v>
      </c>
      <c r="T19" t="s">
        <v>17</v>
      </c>
      <c r="U19" s="1">
        <v>760</v>
      </c>
      <c r="V19" s="7">
        <f>E19/D19*100</f>
        <v>51.710526315789473</v>
      </c>
      <c r="W19" s="7">
        <f>F19/D19*100</f>
        <v>29.342105263157897</v>
      </c>
      <c r="X19" s="7">
        <f>G19/D19*100</f>
        <v>11.052631578947368</v>
      </c>
      <c r="Y19" s="7">
        <f>H19/D19*100</f>
        <v>7.8947368421052628</v>
      </c>
      <c r="Z19" s="9">
        <f t="shared" si="0"/>
        <v>100</v>
      </c>
    </row>
    <row r="20" spans="2:26" x14ac:dyDescent="0.25">
      <c r="C20" t="s">
        <v>16</v>
      </c>
      <c r="D20" s="10">
        <f>SUM(E20:H20)</f>
        <v>1278</v>
      </c>
      <c r="E20" s="1">
        <v>538</v>
      </c>
      <c r="F20" s="1">
        <v>395</v>
      </c>
      <c r="G20" s="1">
        <v>168</v>
      </c>
      <c r="H20" s="1">
        <v>177</v>
      </c>
      <c r="K20" t="s">
        <v>16</v>
      </c>
      <c r="L20" s="7">
        <f>E20/$E$7%</f>
        <v>29.239130434782609</v>
      </c>
      <c r="M20" s="7">
        <f>F20/$F$7%</f>
        <v>35.457809694793532</v>
      </c>
      <c r="N20" s="7">
        <f>G20/$G$7%</f>
        <v>46.53739612188366</v>
      </c>
      <c r="O20" s="7">
        <f>H20/$H$7%</f>
        <v>49.030470914127427</v>
      </c>
      <c r="Q20" s="1">
        <f>IFERROR(D20,"")</f>
        <v>1278</v>
      </c>
      <c r="T20" t="s">
        <v>16</v>
      </c>
      <c r="U20" s="1">
        <v>1279</v>
      </c>
      <c r="V20" s="7">
        <f>E20/D20*100</f>
        <v>42.097026604068859</v>
      </c>
      <c r="W20" s="7">
        <f>F20/D20*100</f>
        <v>30.907668231611897</v>
      </c>
      <c r="X20" s="7">
        <f>G20/D20*100</f>
        <v>13.145539906103288</v>
      </c>
      <c r="Y20" s="7">
        <f>H20/D20*100</f>
        <v>13.849765258215962</v>
      </c>
      <c r="Z20" s="9">
        <f t="shared" si="0"/>
        <v>100</v>
      </c>
    </row>
    <row r="21" spans="2:26" x14ac:dyDescent="0.25">
      <c r="B21" t="s">
        <v>8</v>
      </c>
      <c r="D21" s="1"/>
      <c r="E21" s="10">
        <f>SUM(E18:E20)</f>
        <v>1840</v>
      </c>
      <c r="F21" s="10">
        <f>SUM(F18:F20)</f>
        <v>1114</v>
      </c>
      <c r="G21" s="10">
        <f>SUM(G18:G20)</f>
        <v>361</v>
      </c>
      <c r="H21" s="10">
        <f>SUM(H18:H20)</f>
        <v>361</v>
      </c>
      <c r="J21" t="s">
        <v>8</v>
      </c>
      <c r="M21" s="7"/>
      <c r="N21" s="7"/>
      <c r="Q21" s="1"/>
      <c r="S21" t="s">
        <v>8</v>
      </c>
      <c r="Z21" s="9">
        <f t="shared" si="0"/>
        <v>0</v>
      </c>
    </row>
    <row r="22" spans="2:26" x14ac:dyDescent="0.25">
      <c r="C22" t="s">
        <v>19</v>
      </c>
      <c r="D22" s="10">
        <f t="shared" ref="D22:D23" si="4">SUM(E22:H22)</f>
        <v>720</v>
      </c>
      <c r="E22">
        <v>399</v>
      </c>
      <c r="F22">
        <v>228</v>
      </c>
      <c r="G22">
        <v>42</v>
      </c>
      <c r="H22" s="1">
        <v>51</v>
      </c>
      <c r="K22" t="s">
        <v>19</v>
      </c>
      <c r="L22" s="7">
        <f>E22/$E$7%</f>
        <v>21.684782608695652</v>
      </c>
      <c r="M22" s="7">
        <f>F22/$F$7%</f>
        <v>20.466786355475762</v>
      </c>
      <c r="N22" s="7">
        <f>G22/$G$7%</f>
        <v>11.634349030470915</v>
      </c>
      <c r="O22" s="7">
        <f>H22/$H$7%</f>
        <v>14.127423822714682</v>
      </c>
      <c r="Q22" s="1">
        <f>IFERROR(D22,"")</f>
        <v>720</v>
      </c>
      <c r="T22" t="s">
        <v>19</v>
      </c>
      <c r="U22" s="1">
        <v>815</v>
      </c>
      <c r="V22" s="7">
        <f>E22/D22*100</f>
        <v>55.416666666666671</v>
      </c>
      <c r="W22" s="7">
        <f>F22/D22*100</f>
        <v>31.666666666666664</v>
      </c>
      <c r="X22" s="7">
        <f>G22/D22*100</f>
        <v>5.833333333333333</v>
      </c>
      <c r="Y22" s="7">
        <f>H22/D22*100</f>
        <v>7.083333333333333</v>
      </c>
      <c r="Z22" s="9">
        <f t="shared" si="0"/>
        <v>100</v>
      </c>
    </row>
    <row r="23" spans="2:26" x14ac:dyDescent="0.25">
      <c r="C23" t="s">
        <v>21</v>
      </c>
      <c r="D23" s="10">
        <f t="shared" si="4"/>
        <v>1965</v>
      </c>
      <c r="E23">
        <v>1078</v>
      </c>
      <c r="F23">
        <v>574</v>
      </c>
      <c r="G23">
        <v>161</v>
      </c>
      <c r="H23" s="1">
        <v>152</v>
      </c>
      <c r="K23" t="s">
        <v>21</v>
      </c>
      <c r="L23" s="7">
        <f>E23/$E$7%</f>
        <v>58.586956521739133</v>
      </c>
      <c r="M23" s="7">
        <f>F23/$F$7%</f>
        <v>51.526032315978455</v>
      </c>
      <c r="N23" s="7">
        <f>G23/$G$7%</f>
        <v>44.598337950138507</v>
      </c>
      <c r="O23" s="7">
        <f>H23/$H$7%</f>
        <v>42.10526315789474</v>
      </c>
      <c r="Q23" s="1">
        <f>IFERROR(D23,"")</f>
        <v>1965</v>
      </c>
      <c r="S23" s="4"/>
      <c r="T23" s="4" t="s">
        <v>21</v>
      </c>
      <c r="U23" s="5">
        <v>2152</v>
      </c>
      <c r="V23" s="8">
        <f>E23/D23*100</f>
        <v>54.860050890585242</v>
      </c>
      <c r="W23" s="8">
        <f>F23/D23*100</f>
        <v>29.211195928753181</v>
      </c>
      <c r="X23" s="8">
        <f>G23/D23*100</f>
        <v>8.1933842239185743</v>
      </c>
      <c r="Y23" s="8">
        <f>H23/D23*100</f>
        <v>7.7353689567430024</v>
      </c>
      <c r="Z23" s="9">
        <f t="shared" si="0"/>
        <v>100</v>
      </c>
    </row>
    <row r="24" spans="2:26" x14ac:dyDescent="0.25">
      <c r="C24" t="s">
        <v>20</v>
      </c>
      <c r="D24" s="10">
        <f>SUM(E24:H24)</f>
        <v>991</v>
      </c>
      <c r="E24">
        <v>363</v>
      </c>
      <c r="F24">
        <v>312</v>
      </c>
      <c r="G24">
        <v>158</v>
      </c>
      <c r="H24" s="1">
        <v>158</v>
      </c>
      <c r="J24" s="4"/>
      <c r="K24" s="4" t="s">
        <v>20</v>
      </c>
      <c r="L24" s="8">
        <f>E24/$E$7%</f>
        <v>19.728260869565219</v>
      </c>
      <c r="M24" s="8">
        <f>F24/$F$7%</f>
        <v>28.00718132854578</v>
      </c>
      <c r="N24" s="8">
        <f>G24/$G$7%</f>
        <v>43.767313019390585</v>
      </c>
      <c r="O24" s="8">
        <f>H24/$H$7%</f>
        <v>43.767313019390585</v>
      </c>
      <c r="P24" s="4"/>
      <c r="Q24" s="5">
        <f>IFERROR(D24,"")</f>
        <v>991</v>
      </c>
      <c r="T24" t="s">
        <v>20</v>
      </c>
      <c r="U24" s="1">
        <v>1071</v>
      </c>
      <c r="V24" s="7">
        <f>E24/D24*100</f>
        <v>36.629667003027244</v>
      </c>
      <c r="W24" s="7">
        <f>F24/D24*100</f>
        <v>31.483350151362259</v>
      </c>
      <c r="X24" s="7">
        <f>G24/D24*100</f>
        <v>15.943491422805248</v>
      </c>
      <c r="Y24" s="7">
        <f>H24/D24*100</f>
        <v>15.943491422805248</v>
      </c>
      <c r="Z24" s="9">
        <f>SUM(V24:Y24)</f>
        <v>100</v>
      </c>
    </row>
    <row r="25" spans="2:26" x14ac:dyDescent="0.25">
      <c r="D25" s="1"/>
      <c r="E25" s="10">
        <f>SUM(E22:E24)</f>
        <v>1840</v>
      </c>
      <c r="F25" s="10">
        <f t="shared" ref="F25:H25" si="5">SUM(F22:F24)</f>
        <v>1114</v>
      </c>
      <c r="G25" s="10">
        <f t="shared" si="5"/>
        <v>361</v>
      </c>
      <c r="H25" s="10">
        <f t="shared" si="5"/>
        <v>361</v>
      </c>
    </row>
    <row r="26" spans="2:26" x14ac:dyDescent="0.25">
      <c r="D26" s="1"/>
      <c r="E26" s="1"/>
      <c r="F26" s="1"/>
      <c r="G26" s="1"/>
      <c r="H26" s="1"/>
    </row>
    <row r="27" spans="2:26" x14ac:dyDescent="0.25">
      <c r="D27" s="1"/>
      <c r="E27" s="1"/>
      <c r="F27" s="1"/>
      <c r="G27" s="1"/>
      <c r="H27" s="1"/>
    </row>
    <row r="28" spans="2:26" x14ac:dyDescent="0.25">
      <c r="D28" s="1"/>
      <c r="E28" s="1"/>
      <c r="F28" s="1"/>
      <c r="G28" s="1"/>
      <c r="H28" s="1"/>
    </row>
    <row r="29" spans="2:26" s="22" customFormat="1" x14ac:dyDescent="0.25">
      <c r="C29" s="22" t="s">
        <v>30</v>
      </c>
      <c r="U29" s="23"/>
    </row>
    <row r="30" spans="2:26" s="11" customFormat="1" x14ac:dyDescent="0.25">
      <c r="D30" s="12" t="s">
        <v>26</v>
      </c>
      <c r="E30" s="12" t="s">
        <v>9</v>
      </c>
      <c r="F30" s="12" t="s">
        <v>10</v>
      </c>
      <c r="G30" s="12" t="s">
        <v>11</v>
      </c>
      <c r="H30" s="12" t="s">
        <v>12</v>
      </c>
      <c r="J30" s="13"/>
      <c r="K30" s="13"/>
      <c r="L30" s="14" t="s">
        <v>9</v>
      </c>
      <c r="M30" s="14" t="s">
        <v>10</v>
      </c>
      <c r="N30" s="14" t="s">
        <v>11</v>
      </c>
      <c r="O30" s="14" t="s">
        <v>12</v>
      </c>
      <c r="Q30" s="14" t="s">
        <v>26</v>
      </c>
      <c r="S30" s="13"/>
      <c r="T30" s="13"/>
      <c r="U30" s="14" t="s">
        <v>26</v>
      </c>
      <c r="V30" s="14" t="s">
        <v>9</v>
      </c>
      <c r="W30" s="14" t="s">
        <v>10</v>
      </c>
      <c r="X30" s="14" t="s">
        <v>11</v>
      </c>
      <c r="Y30" s="14" t="s">
        <v>12</v>
      </c>
    </row>
    <row r="31" spans="2:26" s="11" customFormat="1" x14ac:dyDescent="0.25">
      <c r="B31" s="11" t="s">
        <v>0</v>
      </c>
      <c r="D31" s="12"/>
      <c r="E31" s="12" t="s">
        <v>28</v>
      </c>
      <c r="F31" s="12" t="s">
        <v>28</v>
      </c>
      <c r="G31" s="12" t="s">
        <v>28</v>
      </c>
      <c r="H31" s="12" t="s">
        <v>28</v>
      </c>
      <c r="J31" s="15" t="s">
        <v>0</v>
      </c>
      <c r="K31" s="15"/>
      <c r="L31" s="26" t="s">
        <v>27</v>
      </c>
      <c r="M31" s="27"/>
      <c r="N31" s="27"/>
      <c r="O31" s="27"/>
      <c r="Q31" s="16"/>
      <c r="S31" s="15" t="s">
        <v>0</v>
      </c>
      <c r="T31" s="15"/>
      <c r="U31" s="16"/>
      <c r="V31" s="26" t="s">
        <v>27</v>
      </c>
      <c r="W31" s="27"/>
      <c r="X31" s="27"/>
      <c r="Y31" s="27"/>
    </row>
    <row r="32" spans="2:26" s="11" customFormat="1" x14ac:dyDescent="0.25">
      <c r="C32" s="11" t="s">
        <v>1</v>
      </c>
      <c r="D32" s="17">
        <f>SUM(E32:H32)</f>
        <v>1915</v>
      </c>
      <c r="E32" s="12">
        <v>996</v>
      </c>
      <c r="F32" s="12">
        <v>572</v>
      </c>
      <c r="G32" s="12">
        <v>171</v>
      </c>
      <c r="H32" s="12">
        <v>176</v>
      </c>
      <c r="J32" s="13"/>
      <c r="K32" s="13" t="s">
        <v>1</v>
      </c>
      <c r="L32" s="18">
        <f>E32/$E$7%</f>
        <v>54.130434782608702</v>
      </c>
      <c r="M32" s="19">
        <f>F32/$F$7%</f>
        <v>51.346499102333929</v>
      </c>
      <c r="N32" s="19">
        <f>G32/$G$7%</f>
        <v>47.368421052631582</v>
      </c>
      <c r="O32" s="19">
        <f>H32/$H$7%</f>
        <v>48.75346260387812</v>
      </c>
      <c r="Q32" s="14">
        <v>1915</v>
      </c>
      <c r="S32" s="13"/>
      <c r="T32" s="13" t="s">
        <v>1</v>
      </c>
      <c r="U32" s="14">
        <v>1915</v>
      </c>
      <c r="V32" s="18">
        <f>E32/D32*100</f>
        <v>52.010443864229764</v>
      </c>
      <c r="W32" s="18">
        <f>F32/D32*100</f>
        <v>29.869451697127936</v>
      </c>
      <c r="X32" s="18">
        <f>G32/D32*100</f>
        <v>8.9295039164490859</v>
      </c>
      <c r="Y32" s="18">
        <f>H32/D32*100</f>
        <v>9.1906005221932112</v>
      </c>
      <c r="Z32" s="20">
        <f>SUM(V32:Y32)</f>
        <v>99.999999999999986</v>
      </c>
    </row>
    <row r="33" spans="2:26" s="11" customFormat="1" x14ac:dyDescent="0.25">
      <c r="C33" s="11" t="s">
        <v>2</v>
      </c>
      <c r="D33" s="17">
        <f>SUM(E33:H33)</f>
        <v>2123</v>
      </c>
      <c r="E33" s="12">
        <v>1016</v>
      </c>
      <c r="F33" s="12">
        <v>674</v>
      </c>
      <c r="G33" s="12">
        <v>216</v>
      </c>
      <c r="H33" s="12">
        <v>217</v>
      </c>
      <c r="K33" s="11" t="s">
        <v>2</v>
      </c>
      <c r="L33" s="19">
        <f>E33/$E$7%</f>
        <v>55.217391304347828</v>
      </c>
      <c r="M33" s="19">
        <f>F33/$F$7%</f>
        <v>60.502692998204665</v>
      </c>
      <c r="N33" s="19">
        <f>G33/$G$7%</f>
        <v>59.83379501385042</v>
      </c>
      <c r="O33" s="19">
        <f>H33/$H$7%</f>
        <v>60.110803324099727</v>
      </c>
      <c r="Q33" s="12">
        <v>2123</v>
      </c>
      <c r="T33" s="11" t="s">
        <v>2</v>
      </c>
      <c r="U33" s="12">
        <v>2123</v>
      </c>
      <c r="V33" s="19">
        <f>E33/D33*100</f>
        <v>47.856806406029207</v>
      </c>
      <c r="W33" s="19">
        <f>F33/D33*100</f>
        <v>31.747527084314648</v>
      </c>
      <c r="X33" s="19">
        <f>G33/D33*100</f>
        <v>10.174281676872351</v>
      </c>
      <c r="Y33" s="19">
        <f>H33/D33*100</f>
        <v>10.221384832783796</v>
      </c>
      <c r="Z33" s="20">
        <f t="shared" ref="Z33:Z51" si="6">SUM(V33:Y33)</f>
        <v>100.00000000000001</v>
      </c>
    </row>
    <row r="34" spans="2:26" s="11" customFormat="1" x14ac:dyDescent="0.25">
      <c r="B34" s="11" t="s">
        <v>13</v>
      </c>
      <c r="D34" s="12"/>
      <c r="E34" s="17">
        <f>SUM(E32:E33)</f>
        <v>2012</v>
      </c>
      <c r="F34" s="17">
        <f t="shared" ref="F34:H34" si="7">SUM(F32:F33)</f>
        <v>1246</v>
      </c>
      <c r="G34" s="17">
        <f t="shared" si="7"/>
        <v>387</v>
      </c>
      <c r="H34" s="17">
        <f t="shared" si="7"/>
        <v>393</v>
      </c>
      <c r="J34" s="11" t="s">
        <v>13</v>
      </c>
      <c r="M34" s="19"/>
      <c r="Q34" s="12"/>
      <c r="S34" s="11" t="s">
        <v>13</v>
      </c>
      <c r="U34" s="12"/>
      <c r="Z34" s="20">
        <f t="shared" si="6"/>
        <v>0</v>
      </c>
    </row>
    <row r="35" spans="2:26" s="11" customFormat="1" x14ac:dyDescent="0.25">
      <c r="C35" s="11" t="s">
        <v>22</v>
      </c>
      <c r="D35" s="17">
        <f>SUM(E35:H35)</f>
        <v>1429</v>
      </c>
      <c r="E35" s="12">
        <v>773</v>
      </c>
      <c r="F35" s="12">
        <v>409</v>
      </c>
      <c r="G35" s="12">
        <v>125</v>
      </c>
      <c r="H35" s="12">
        <v>122</v>
      </c>
      <c r="K35" s="11" t="s">
        <v>22</v>
      </c>
      <c r="L35" s="19">
        <f>E35/$E$7%</f>
        <v>42.010869565217398</v>
      </c>
      <c r="M35" s="19">
        <f t="shared" ref="M35:M37" si="8">F35/$F$7%</f>
        <v>36.714542190305202</v>
      </c>
      <c r="N35" s="19">
        <f>G35/$G$7%</f>
        <v>34.626038781163437</v>
      </c>
      <c r="O35" s="19">
        <f>H35/$H$7%</f>
        <v>33.795013850415515</v>
      </c>
      <c r="Q35" s="12">
        <v>1429</v>
      </c>
      <c r="T35" s="11" t="s">
        <v>22</v>
      </c>
      <c r="U35" s="12">
        <v>1429</v>
      </c>
      <c r="V35" s="19">
        <f>E35/D35*100</f>
        <v>54.093771868439468</v>
      </c>
      <c r="W35" s="19">
        <f>F35/D35*100</f>
        <v>28.621413575927225</v>
      </c>
      <c r="X35" s="19">
        <f>G35/D35*100</f>
        <v>8.7473757872638203</v>
      </c>
      <c r="Y35" s="19">
        <f>H35/D35*100</f>
        <v>8.5374387683694888</v>
      </c>
      <c r="Z35" s="20">
        <f t="shared" si="6"/>
        <v>100</v>
      </c>
    </row>
    <row r="36" spans="2:26" s="11" customFormat="1" x14ac:dyDescent="0.25">
      <c r="C36" s="11" t="s">
        <v>23</v>
      </c>
      <c r="D36" s="17">
        <f>SUM(E36:H36)</f>
        <v>1297</v>
      </c>
      <c r="E36" s="12">
        <v>615</v>
      </c>
      <c r="F36" s="12">
        <v>409</v>
      </c>
      <c r="G36" s="12">
        <v>136</v>
      </c>
      <c r="H36" s="12">
        <v>137</v>
      </c>
      <c r="K36" s="11" t="s">
        <v>23</v>
      </c>
      <c r="L36" s="19">
        <f t="shared" ref="L36" si="9">E36/$E$7%</f>
        <v>33.423913043478265</v>
      </c>
      <c r="M36" s="19">
        <f t="shared" si="8"/>
        <v>36.714542190305202</v>
      </c>
      <c r="N36" s="19">
        <f>G36/$G$7%</f>
        <v>37.67313019390582</v>
      </c>
      <c r="O36" s="19">
        <f t="shared" ref="O36:O37" si="10">H36/$H$7%</f>
        <v>37.950138504155127</v>
      </c>
      <c r="Q36" s="12">
        <v>1297</v>
      </c>
      <c r="T36" s="11" t="s">
        <v>23</v>
      </c>
      <c r="U36" s="12">
        <v>1297</v>
      </c>
      <c r="V36" s="19">
        <f>E36/D36*100</f>
        <v>47.417116422513494</v>
      </c>
      <c r="W36" s="19">
        <f>F36/D36*100</f>
        <v>31.5343099460293</v>
      </c>
      <c r="X36" s="19">
        <f>G36/D36*100</f>
        <v>10.485736314572089</v>
      </c>
      <c r="Y36" s="19">
        <f>H36/D36*100</f>
        <v>10.562837316885119</v>
      </c>
      <c r="Z36" s="20">
        <f t="shared" si="6"/>
        <v>100.00000000000001</v>
      </c>
    </row>
    <row r="37" spans="2:26" s="11" customFormat="1" x14ac:dyDescent="0.25">
      <c r="C37" s="11" t="s">
        <v>24</v>
      </c>
      <c r="D37" s="17">
        <f>SUM(E37:H37)</f>
        <v>1312</v>
      </c>
      <c r="E37" s="12">
        <v>624</v>
      </c>
      <c r="F37" s="12">
        <v>428</v>
      </c>
      <c r="G37" s="12">
        <v>126</v>
      </c>
      <c r="H37" s="12">
        <v>134</v>
      </c>
      <c r="K37" s="11" t="s">
        <v>24</v>
      </c>
      <c r="L37" s="19">
        <f>E37/$E$7%</f>
        <v>33.913043478260875</v>
      </c>
      <c r="M37" s="19">
        <f t="shared" si="8"/>
        <v>38.420107719928183</v>
      </c>
      <c r="N37" s="19">
        <f t="shared" ref="N37" si="11">G37/$G$7%</f>
        <v>34.903047091412745</v>
      </c>
      <c r="O37" s="19">
        <f t="shared" si="10"/>
        <v>37.119113573407205</v>
      </c>
      <c r="Q37" s="12">
        <v>1312</v>
      </c>
      <c r="T37" s="11" t="s">
        <v>24</v>
      </c>
      <c r="U37" s="12">
        <v>1312</v>
      </c>
      <c r="V37" s="19">
        <f>E37/D37*100</f>
        <v>47.560975609756099</v>
      </c>
      <c r="W37" s="19">
        <f>F37/D37*100</f>
        <v>32.621951219512198</v>
      </c>
      <c r="X37" s="19">
        <f>G37/D37*100</f>
        <v>9.6036585365853657</v>
      </c>
      <c r="Y37" s="19">
        <f>H37/D37*100</f>
        <v>10.213414634146341</v>
      </c>
      <c r="Z37" s="20">
        <f t="shared" si="6"/>
        <v>100.00000000000001</v>
      </c>
    </row>
    <row r="38" spans="2:26" s="11" customFormat="1" x14ac:dyDescent="0.25">
      <c r="B38" s="11" t="s">
        <v>3</v>
      </c>
      <c r="D38" s="12"/>
      <c r="E38" s="17">
        <f>SUM(E35:E37)</f>
        <v>2012</v>
      </c>
      <c r="F38" s="17">
        <f t="shared" ref="F38:H38" si="12">SUM(F35:F37)</f>
        <v>1246</v>
      </c>
      <c r="G38" s="17">
        <f t="shared" si="12"/>
        <v>387</v>
      </c>
      <c r="H38" s="17">
        <f t="shared" si="12"/>
        <v>393</v>
      </c>
      <c r="J38" s="11" t="s">
        <v>3</v>
      </c>
      <c r="M38" s="19"/>
      <c r="N38" s="19"/>
      <c r="Q38" s="12"/>
      <c r="S38" s="11" t="s">
        <v>3</v>
      </c>
      <c r="U38" s="12"/>
      <c r="Z38" s="20">
        <f t="shared" si="6"/>
        <v>0</v>
      </c>
    </row>
    <row r="39" spans="2:26" s="11" customFormat="1" x14ac:dyDescent="0.25">
      <c r="C39" s="11" t="s">
        <v>25</v>
      </c>
      <c r="D39" s="17">
        <f>SUM(E39:H39)</f>
        <v>1210</v>
      </c>
      <c r="E39" s="12">
        <v>545</v>
      </c>
      <c r="F39" s="12">
        <v>438</v>
      </c>
      <c r="G39" s="12">
        <v>108</v>
      </c>
      <c r="H39" s="12">
        <v>119</v>
      </c>
      <c r="K39" s="11" t="s">
        <v>25</v>
      </c>
      <c r="L39" s="19">
        <f>E39/$E$7%</f>
        <v>29.619565217391308</v>
      </c>
      <c r="M39" s="19">
        <f t="shared" ref="M39:M43" si="13">F39/$F$7%</f>
        <v>39.317773788150809</v>
      </c>
      <c r="N39" s="19">
        <f t="shared" ref="N39:N43" si="14">G39/$G$7%</f>
        <v>29.91689750692521</v>
      </c>
      <c r="O39" s="19">
        <f>H39/$H$7%</f>
        <v>32.963988919667592</v>
      </c>
      <c r="Q39" s="12">
        <v>1210</v>
      </c>
      <c r="T39" s="11" t="s">
        <v>25</v>
      </c>
      <c r="U39" s="12">
        <v>1210</v>
      </c>
      <c r="V39" s="19">
        <f>E39/D39*100</f>
        <v>45.041322314049587</v>
      </c>
      <c r="W39" s="19">
        <f>F39/D39*100</f>
        <v>36.198347107438018</v>
      </c>
      <c r="X39" s="19">
        <f>G39/D39*100</f>
        <v>8.9256198347107443</v>
      </c>
      <c r="Y39" s="19">
        <f>H39/D39*100</f>
        <v>9.8347107438016526</v>
      </c>
      <c r="Z39" s="20">
        <f t="shared" si="6"/>
        <v>100</v>
      </c>
    </row>
    <row r="40" spans="2:26" s="11" customFormat="1" x14ac:dyDescent="0.25">
      <c r="C40" s="11" t="s">
        <v>4</v>
      </c>
      <c r="D40" s="17">
        <f>SUM(E40:H40)</f>
        <v>1410</v>
      </c>
      <c r="E40" s="12">
        <v>708</v>
      </c>
      <c r="F40" s="12">
        <v>426</v>
      </c>
      <c r="G40" s="12">
        <v>134</v>
      </c>
      <c r="H40" s="12">
        <v>142</v>
      </c>
      <c r="K40" s="11" t="s">
        <v>4</v>
      </c>
      <c r="L40" s="19">
        <f t="shared" ref="L40" si="15">E40/$E$7%</f>
        <v>38.478260869565219</v>
      </c>
      <c r="M40" s="19">
        <f t="shared" si="13"/>
        <v>38.240574506283657</v>
      </c>
      <c r="N40" s="19">
        <f t="shared" si="14"/>
        <v>37.119113573407205</v>
      </c>
      <c r="O40" s="19">
        <f t="shared" ref="O40" si="16">H40/$H$7%</f>
        <v>39.335180055401665</v>
      </c>
      <c r="Q40" s="12">
        <v>1410</v>
      </c>
      <c r="T40" s="11" t="s">
        <v>4</v>
      </c>
      <c r="U40" s="12">
        <v>1410</v>
      </c>
      <c r="V40" s="19">
        <f>E40/D40*100</f>
        <v>50.212765957446805</v>
      </c>
      <c r="W40" s="19">
        <f>F40/D40*100</f>
        <v>30.212765957446809</v>
      </c>
      <c r="X40" s="19">
        <f>G40/D40*100</f>
        <v>9.5035460992907801</v>
      </c>
      <c r="Y40" s="19">
        <f>H40/D40*100</f>
        <v>10.070921985815604</v>
      </c>
      <c r="Z40" s="20">
        <f t="shared" si="6"/>
        <v>100</v>
      </c>
    </row>
    <row r="41" spans="2:26" s="11" customFormat="1" x14ac:dyDescent="0.25">
      <c r="C41" s="11" t="s">
        <v>5</v>
      </c>
      <c r="D41" s="17">
        <f>SUM(E41:H41)</f>
        <v>851</v>
      </c>
      <c r="E41" s="12">
        <v>540</v>
      </c>
      <c r="F41" s="12">
        <v>223</v>
      </c>
      <c r="G41" s="12">
        <v>54</v>
      </c>
      <c r="H41" s="12">
        <v>34</v>
      </c>
      <c r="K41" s="11" t="s">
        <v>5</v>
      </c>
      <c r="L41" s="19">
        <f>E41/$E$7%</f>
        <v>29.347826086956523</v>
      </c>
      <c r="M41" s="19">
        <f t="shared" si="13"/>
        <v>20.017953321364452</v>
      </c>
      <c r="N41" s="19">
        <f t="shared" si="14"/>
        <v>14.958448753462605</v>
      </c>
      <c r="O41" s="19">
        <f>H41/$H$7%</f>
        <v>9.418282548476455</v>
      </c>
      <c r="Q41" s="12">
        <v>851</v>
      </c>
      <c r="T41" s="11" t="s">
        <v>5</v>
      </c>
      <c r="U41" s="12">
        <v>851</v>
      </c>
      <c r="V41" s="19">
        <f>E41/D41*100</f>
        <v>63.454759106933025</v>
      </c>
      <c r="W41" s="19">
        <f>F41/D41*100</f>
        <v>26.204465334900117</v>
      </c>
      <c r="X41" s="19">
        <f>G41/D41*100</f>
        <v>6.3454759106933016</v>
      </c>
      <c r="Y41" s="19">
        <f>H41/D41*100</f>
        <v>3.9952996474735603</v>
      </c>
      <c r="Z41" s="20">
        <f t="shared" si="6"/>
        <v>100</v>
      </c>
    </row>
    <row r="42" spans="2:26" s="11" customFormat="1" x14ac:dyDescent="0.25">
      <c r="C42" s="11" t="s">
        <v>6</v>
      </c>
      <c r="D42" s="17">
        <f>SUM(E42:H42)</f>
        <v>410</v>
      </c>
      <c r="E42" s="12">
        <v>130</v>
      </c>
      <c r="F42" s="12">
        <v>111</v>
      </c>
      <c r="G42" s="12">
        <v>79</v>
      </c>
      <c r="H42" s="12">
        <v>90</v>
      </c>
      <c r="K42" s="11" t="s">
        <v>6</v>
      </c>
      <c r="L42" s="19">
        <f t="shared" ref="L42" si="17">E42/$E$7%</f>
        <v>7.0652173913043486</v>
      </c>
      <c r="M42" s="19">
        <f t="shared" si="13"/>
        <v>9.9640933572710946</v>
      </c>
      <c r="N42" s="19">
        <f t="shared" si="14"/>
        <v>21.883656509695292</v>
      </c>
      <c r="O42" s="19">
        <f t="shared" ref="O42:O43" si="18">H42/$H$7%</f>
        <v>24.930747922437675</v>
      </c>
      <c r="Q42" s="12">
        <v>410</v>
      </c>
      <c r="T42" s="11" t="s">
        <v>6</v>
      </c>
      <c r="U42" s="12">
        <v>410</v>
      </c>
      <c r="V42" s="19">
        <f>E42/D42*100</f>
        <v>31.707317073170731</v>
      </c>
      <c r="W42" s="19">
        <f>F42/D42*100</f>
        <v>27.073170731707318</v>
      </c>
      <c r="X42" s="19">
        <f>G42/D42*100</f>
        <v>19.26829268292683</v>
      </c>
      <c r="Y42" s="19">
        <f>H42/D42*100</f>
        <v>21.951219512195124</v>
      </c>
      <c r="Z42" s="20">
        <f t="shared" si="6"/>
        <v>100</v>
      </c>
    </row>
    <row r="43" spans="2:26" s="11" customFormat="1" x14ac:dyDescent="0.25">
      <c r="C43" s="11" t="s">
        <v>14</v>
      </c>
      <c r="D43" s="17">
        <f>SUM(E43:H43)</f>
        <v>157</v>
      </c>
      <c r="E43" s="12">
        <v>89</v>
      </c>
      <c r="F43" s="12">
        <v>48</v>
      </c>
      <c r="G43" s="12">
        <v>12</v>
      </c>
      <c r="H43" s="12">
        <v>8</v>
      </c>
      <c r="K43" s="11" t="s">
        <v>14</v>
      </c>
      <c r="L43" s="19">
        <f>E43/$E$7%</f>
        <v>4.8369565217391308</v>
      </c>
      <c r="M43" s="19">
        <f t="shared" si="13"/>
        <v>4.3087971274685817</v>
      </c>
      <c r="N43" s="19">
        <f t="shared" si="14"/>
        <v>3.32409972299169</v>
      </c>
      <c r="O43" s="19">
        <f t="shared" si="18"/>
        <v>2.21606648199446</v>
      </c>
      <c r="Q43" s="12">
        <v>157</v>
      </c>
      <c r="T43" s="11" t="s">
        <v>14</v>
      </c>
      <c r="U43" s="12">
        <v>157</v>
      </c>
      <c r="V43" s="19">
        <f>E43/D43*100</f>
        <v>56.687898089171973</v>
      </c>
      <c r="W43" s="19">
        <f>F43/D43*100</f>
        <v>30.573248407643312</v>
      </c>
      <c r="X43" s="19">
        <f>G43/D43*100</f>
        <v>7.6433121019108281</v>
      </c>
      <c r="Y43" s="19">
        <f>H43/D43*100</f>
        <v>5.095541401273886</v>
      </c>
      <c r="Z43" s="20">
        <f t="shared" si="6"/>
        <v>100</v>
      </c>
    </row>
    <row r="44" spans="2:26" s="11" customFormat="1" x14ac:dyDescent="0.25">
      <c r="B44" s="11" t="s">
        <v>7</v>
      </c>
      <c r="D44" s="12"/>
      <c r="E44" s="17">
        <f>SUM(E39:E43)</f>
        <v>2012</v>
      </c>
      <c r="F44" s="17">
        <f t="shared" ref="F44:H44" si="19">SUM(F39:F43)</f>
        <v>1246</v>
      </c>
      <c r="G44" s="17">
        <f t="shared" si="19"/>
        <v>387</v>
      </c>
      <c r="H44" s="17">
        <f t="shared" si="19"/>
        <v>393</v>
      </c>
      <c r="J44" s="11" t="s">
        <v>7</v>
      </c>
      <c r="M44" s="19"/>
      <c r="N44" s="19"/>
      <c r="Q44" s="12"/>
      <c r="S44" s="11" t="s">
        <v>7</v>
      </c>
      <c r="U44" s="12"/>
      <c r="Z44" s="20">
        <f t="shared" si="6"/>
        <v>0</v>
      </c>
    </row>
    <row r="45" spans="2:26" s="11" customFormat="1" x14ac:dyDescent="0.25">
      <c r="C45" s="11" t="s">
        <v>15</v>
      </c>
      <c r="D45" s="17">
        <f>SUM(E45:H45)</f>
        <v>1638</v>
      </c>
      <c r="E45" s="12">
        <v>909</v>
      </c>
      <c r="F45" s="12">
        <v>496</v>
      </c>
      <c r="G45" s="12">
        <v>115</v>
      </c>
      <c r="H45" s="12">
        <v>118</v>
      </c>
      <c r="K45" s="11" t="s">
        <v>15</v>
      </c>
      <c r="L45" s="19">
        <f>E45/$E$7%</f>
        <v>49.402173913043484</v>
      </c>
      <c r="M45" s="19">
        <f t="shared" ref="M45:M48" si="20">F45/$F$7%</f>
        <v>44.524236983842009</v>
      </c>
      <c r="N45" s="19">
        <f t="shared" ref="N45:N48" si="21">G45/$G$7%</f>
        <v>31.855955678670362</v>
      </c>
      <c r="O45" s="19">
        <f>H45/$H$7%</f>
        <v>32.686980609418285</v>
      </c>
      <c r="Q45" s="12">
        <v>1638</v>
      </c>
      <c r="T45" s="11" t="s">
        <v>15</v>
      </c>
      <c r="U45" s="12">
        <v>1638</v>
      </c>
      <c r="V45" s="19">
        <f>E45/D45*100</f>
        <v>55.494505494505496</v>
      </c>
      <c r="W45" s="19">
        <f>F45/D45*100</f>
        <v>30.28083028083028</v>
      </c>
      <c r="X45" s="19">
        <f>G45/D45*100</f>
        <v>7.0207570207570207</v>
      </c>
      <c r="Y45" s="19">
        <f>H45/D45*100</f>
        <v>7.2039072039072032</v>
      </c>
      <c r="Z45" s="20">
        <f t="shared" si="6"/>
        <v>100</v>
      </c>
    </row>
    <row r="46" spans="2:26" s="11" customFormat="1" x14ac:dyDescent="0.25">
      <c r="C46" s="11" t="s">
        <v>17</v>
      </c>
      <c r="D46" s="17">
        <f>SUM(E46:H46)</f>
        <v>760</v>
      </c>
      <c r="E46" s="12">
        <v>393</v>
      </c>
      <c r="F46" s="12">
        <v>223</v>
      </c>
      <c r="G46" s="12">
        <v>80</v>
      </c>
      <c r="H46" s="12">
        <v>64</v>
      </c>
      <c r="K46" s="11" t="s">
        <v>17</v>
      </c>
      <c r="L46" s="19">
        <f>E46/$E$7%</f>
        <v>21.358695652173914</v>
      </c>
      <c r="M46" s="19">
        <f t="shared" si="20"/>
        <v>20.017953321364452</v>
      </c>
      <c r="N46" s="19">
        <f t="shared" si="21"/>
        <v>22.1606648199446</v>
      </c>
      <c r="O46" s="19">
        <f>H46/$H$7%</f>
        <v>17.72853185595568</v>
      </c>
      <c r="Q46" s="12">
        <v>760</v>
      </c>
      <c r="T46" s="11" t="s">
        <v>17</v>
      </c>
      <c r="U46" s="12">
        <v>760</v>
      </c>
      <c r="V46" s="19">
        <f>E46/D46*100</f>
        <v>51.710526315789473</v>
      </c>
      <c r="W46" s="19">
        <f>F46/D46*100</f>
        <v>29.342105263157897</v>
      </c>
      <c r="X46" s="19">
        <f>G46/D46*100</f>
        <v>10.526315789473683</v>
      </c>
      <c r="Y46" s="19">
        <f>H46/D46*100</f>
        <v>8.4210526315789469</v>
      </c>
      <c r="Z46" s="20">
        <f t="shared" si="6"/>
        <v>100</v>
      </c>
    </row>
    <row r="47" spans="2:26" s="11" customFormat="1" x14ac:dyDescent="0.25">
      <c r="C47" s="11" t="s">
        <v>16</v>
      </c>
      <c r="D47" s="17">
        <f>SUM(E47:H47)</f>
        <v>1279</v>
      </c>
      <c r="E47" s="12">
        <v>538</v>
      </c>
      <c r="F47" s="12">
        <v>395</v>
      </c>
      <c r="G47" s="12">
        <v>161</v>
      </c>
      <c r="H47" s="12">
        <v>185</v>
      </c>
      <c r="K47" s="11" t="s">
        <v>16</v>
      </c>
      <c r="L47" s="19">
        <f t="shared" ref="L47" si="22">E47/$E$7%</f>
        <v>29.239130434782609</v>
      </c>
      <c r="M47" s="19">
        <f t="shared" si="20"/>
        <v>35.457809694793532</v>
      </c>
      <c r="N47" s="19">
        <f t="shared" si="21"/>
        <v>44.598337950138507</v>
      </c>
      <c r="O47" s="19">
        <f t="shared" ref="O47:O48" si="23">H47/$H$7%</f>
        <v>51.246537396121887</v>
      </c>
      <c r="Q47" s="12">
        <v>1279</v>
      </c>
      <c r="T47" s="11" t="s">
        <v>16</v>
      </c>
      <c r="U47" s="12">
        <v>1279</v>
      </c>
      <c r="V47" s="19">
        <f>E47/D47*100</f>
        <v>42.064112587959343</v>
      </c>
      <c r="W47" s="19">
        <f>F47/D47*100</f>
        <v>30.883502736512902</v>
      </c>
      <c r="X47" s="19">
        <f>G47/D47*100</f>
        <v>12.587959343236903</v>
      </c>
      <c r="Y47" s="19">
        <f>H47/D47*100</f>
        <v>14.464425332290853</v>
      </c>
      <c r="Z47" s="20">
        <f t="shared" si="6"/>
        <v>100.00000000000001</v>
      </c>
    </row>
    <row r="48" spans="2:26" s="11" customFormat="1" x14ac:dyDescent="0.25">
      <c r="C48" s="11" t="s">
        <v>18</v>
      </c>
      <c r="D48" s="17">
        <f>SUM(E48:H48)</f>
        <v>361</v>
      </c>
      <c r="E48" s="12">
        <v>172</v>
      </c>
      <c r="F48" s="12">
        <v>132</v>
      </c>
      <c r="G48" s="12">
        <v>31</v>
      </c>
      <c r="H48" s="12">
        <v>26</v>
      </c>
      <c r="K48" s="11" t="s">
        <v>18</v>
      </c>
      <c r="L48" s="19">
        <f>E48/$E$7%</f>
        <v>9.3478260869565233</v>
      </c>
      <c r="M48" s="19">
        <f t="shared" si="20"/>
        <v>11.849192100538598</v>
      </c>
      <c r="N48" s="19">
        <f t="shared" si="21"/>
        <v>8.5872576177285325</v>
      </c>
      <c r="O48" s="19">
        <f t="shared" si="23"/>
        <v>7.202216066481995</v>
      </c>
      <c r="Q48" s="12">
        <v>361</v>
      </c>
      <c r="T48" s="11" t="s">
        <v>18</v>
      </c>
      <c r="U48" s="12">
        <v>361</v>
      </c>
      <c r="V48" s="19">
        <f>E48/D48*100</f>
        <v>47.64542936288089</v>
      </c>
      <c r="W48" s="19">
        <f>F48/D48*100</f>
        <v>36.56509695290859</v>
      </c>
      <c r="X48" s="19">
        <f>G48/D48*100</f>
        <v>8.5872576177285325</v>
      </c>
      <c r="Y48" s="19">
        <f>H48/D48*100</f>
        <v>7.202216066481995</v>
      </c>
      <c r="Z48" s="20">
        <f t="shared" si="6"/>
        <v>100.00000000000001</v>
      </c>
    </row>
    <row r="49" spans="2:26" s="11" customFormat="1" x14ac:dyDescent="0.25">
      <c r="B49" s="11" t="s">
        <v>8</v>
      </c>
      <c r="D49" s="12"/>
      <c r="E49" s="17">
        <f>SUM(E45:E48)</f>
        <v>2012</v>
      </c>
      <c r="F49" s="17">
        <f t="shared" ref="F49:H49" si="24">SUM(F45:F48)</f>
        <v>1246</v>
      </c>
      <c r="G49" s="17">
        <f t="shared" si="24"/>
        <v>387</v>
      </c>
      <c r="H49" s="17">
        <f t="shared" si="24"/>
        <v>393</v>
      </c>
      <c r="J49" s="11" t="s">
        <v>8</v>
      </c>
      <c r="M49" s="19"/>
      <c r="N49" s="19"/>
      <c r="Q49" s="12"/>
      <c r="S49" s="11" t="s">
        <v>8</v>
      </c>
      <c r="U49" s="12"/>
      <c r="Z49" s="20">
        <f t="shared" si="6"/>
        <v>0</v>
      </c>
    </row>
    <row r="50" spans="2:26" s="11" customFormat="1" x14ac:dyDescent="0.25">
      <c r="C50" s="11" t="s">
        <v>19</v>
      </c>
      <c r="D50" s="17">
        <f t="shared" ref="D50:D51" si="25">SUM(E50:H50)</f>
        <v>815</v>
      </c>
      <c r="E50" s="12">
        <v>451</v>
      </c>
      <c r="F50" s="12">
        <v>258</v>
      </c>
      <c r="G50" s="12">
        <v>53</v>
      </c>
      <c r="H50" s="12">
        <v>53</v>
      </c>
      <c r="K50" s="11" t="s">
        <v>19</v>
      </c>
      <c r="L50" s="19">
        <f>E50/$E$7%</f>
        <v>24.510869565217394</v>
      </c>
      <c r="M50" s="19">
        <f t="shared" ref="M50:M51" si="26">F50/$F$7%</f>
        <v>23.159784560143624</v>
      </c>
      <c r="N50" s="19">
        <f t="shared" ref="N50:N51" si="27">G50/$G$7%</f>
        <v>14.681440443213297</v>
      </c>
      <c r="O50" s="19">
        <f>H50/$H$7%</f>
        <v>14.681440443213297</v>
      </c>
      <c r="Q50" s="12">
        <v>815</v>
      </c>
      <c r="T50" s="11" t="s">
        <v>19</v>
      </c>
      <c r="U50" s="12">
        <v>815</v>
      </c>
      <c r="V50" s="19">
        <f>E50/D50*100</f>
        <v>55.337423312883438</v>
      </c>
      <c r="W50" s="19">
        <f>F50/D50*100</f>
        <v>31.656441717791413</v>
      </c>
      <c r="X50" s="19">
        <f>G50/D50*100</f>
        <v>6.5030674846625764</v>
      </c>
      <c r="Y50" s="19">
        <f>H50/D50*100</f>
        <v>6.5030674846625764</v>
      </c>
      <c r="Z50" s="20">
        <f t="shared" si="6"/>
        <v>100.00000000000001</v>
      </c>
    </row>
    <row r="51" spans="2:26" s="11" customFormat="1" x14ac:dyDescent="0.25">
      <c r="C51" s="11" t="s">
        <v>21</v>
      </c>
      <c r="D51" s="17">
        <f t="shared" si="25"/>
        <v>2152</v>
      </c>
      <c r="E51" s="12">
        <v>1172</v>
      </c>
      <c r="F51" s="12">
        <v>644</v>
      </c>
      <c r="G51" s="12">
        <v>177</v>
      </c>
      <c r="H51" s="12">
        <v>159</v>
      </c>
      <c r="K51" s="11" t="s">
        <v>21</v>
      </c>
      <c r="L51" s="19">
        <f>E51/$E$7%</f>
        <v>63.695652173913047</v>
      </c>
      <c r="M51" s="19">
        <f t="shared" si="26"/>
        <v>57.809694793536799</v>
      </c>
      <c r="N51" s="19">
        <f t="shared" si="27"/>
        <v>49.030470914127427</v>
      </c>
      <c r="O51" s="19">
        <f t="shared" ref="O51" si="28">H51/$H$7%</f>
        <v>44.044321329639892</v>
      </c>
      <c r="Q51" s="12">
        <v>2152</v>
      </c>
      <c r="S51" s="15"/>
      <c r="T51" s="15" t="s">
        <v>21</v>
      </c>
      <c r="U51" s="16">
        <v>2152</v>
      </c>
      <c r="V51" s="21">
        <f>E51/D51*100</f>
        <v>54.460966542750931</v>
      </c>
      <c r="W51" s="21">
        <f>F51/D51*100</f>
        <v>29.92565055762082</v>
      </c>
      <c r="X51" s="21">
        <f>G51/D51*100</f>
        <v>8.2249070631970262</v>
      </c>
      <c r="Y51" s="21">
        <f>H51/D51*100</f>
        <v>7.3884758364312271</v>
      </c>
      <c r="Z51" s="20">
        <f t="shared" si="6"/>
        <v>100</v>
      </c>
    </row>
    <row r="52" spans="2:26" s="11" customFormat="1" x14ac:dyDescent="0.25">
      <c r="C52" s="11" t="s">
        <v>20</v>
      </c>
      <c r="D52" s="17">
        <f>SUM(E52:H52)</f>
        <v>1071</v>
      </c>
      <c r="E52" s="12">
        <v>389</v>
      </c>
      <c r="F52" s="12">
        <v>344</v>
      </c>
      <c r="G52" s="12">
        <v>157</v>
      </c>
      <c r="H52" s="12">
        <v>181</v>
      </c>
      <c r="J52" s="15"/>
      <c r="K52" s="15" t="s">
        <v>20</v>
      </c>
      <c r="L52" s="21">
        <f>E52/$E$7%</f>
        <v>21.14130434782609</v>
      </c>
      <c r="M52" s="21">
        <f>F52/$F$7%</f>
        <v>30.879712746858168</v>
      </c>
      <c r="N52" s="21">
        <f>G52/$G$7%</f>
        <v>43.490304709141277</v>
      </c>
      <c r="O52" s="21">
        <f>H52/$H$7%</f>
        <v>50.138504155124657</v>
      </c>
      <c r="P52" s="15"/>
      <c r="Q52" s="16">
        <v>1071</v>
      </c>
      <c r="T52" s="11" t="s">
        <v>20</v>
      </c>
      <c r="U52" s="12">
        <v>1071</v>
      </c>
      <c r="V52" s="19">
        <f>E52/D52*100</f>
        <v>36.321195144724555</v>
      </c>
      <c r="W52" s="19">
        <f>F52/D52*100</f>
        <v>32.119514472455649</v>
      </c>
      <c r="X52" s="19">
        <f>G52/D52*100</f>
        <v>14.65919701213819</v>
      </c>
      <c r="Y52" s="19">
        <f>H52/D52*100</f>
        <v>16.900093370681606</v>
      </c>
      <c r="Z52" s="20">
        <f>SUM(V52:Y52)</f>
        <v>100</v>
      </c>
    </row>
    <row r="53" spans="2:26" s="11" customFormat="1" x14ac:dyDescent="0.25">
      <c r="D53" s="12"/>
      <c r="E53" s="17">
        <f>SUM(E50:E52)</f>
        <v>2012</v>
      </c>
      <c r="F53" s="17">
        <f t="shared" ref="F53:H53" si="29">SUM(F50:F52)</f>
        <v>1246</v>
      </c>
      <c r="G53" s="17">
        <f t="shared" si="29"/>
        <v>387</v>
      </c>
      <c r="H53" s="17">
        <f t="shared" si="29"/>
        <v>393</v>
      </c>
      <c r="U53" s="12"/>
    </row>
    <row r="57" spans="2:26" x14ac:dyDescent="0.25">
      <c r="C57">
        <v>1</v>
      </c>
      <c r="D57">
        <v>289</v>
      </c>
      <c r="E57">
        <v>213</v>
      </c>
      <c r="F57">
        <v>56</v>
      </c>
      <c r="G57">
        <v>72</v>
      </c>
    </row>
    <row r="58" spans="2:26" x14ac:dyDescent="0.25">
      <c r="C58">
        <v>2</v>
      </c>
      <c r="D58">
        <v>211</v>
      </c>
      <c r="E58">
        <v>171</v>
      </c>
      <c r="F58">
        <v>35</v>
      </c>
      <c r="G58">
        <v>45</v>
      </c>
    </row>
    <row r="59" spans="2:26" x14ac:dyDescent="0.25">
      <c r="C59" t="s">
        <v>29</v>
      </c>
      <c r="D59">
        <f>D57+D58</f>
        <v>500</v>
      </c>
      <c r="E59">
        <f>E57+E58</f>
        <v>384</v>
      </c>
      <c r="F59">
        <f>F57+F58</f>
        <v>91</v>
      </c>
      <c r="G59">
        <f>G57+G58</f>
        <v>117</v>
      </c>
    </row>
    <row r="60" spans="2:26" x14ac:dyDescent="0.25">
      <c r="C60">
        <v>3</v>
      </c>
      <c r="D60">
        <v>666</v>
      </c>
      <c r="E60">
        <v>397</v>
      </c>
      <c r="F60">
        <v>135</v>
      </c>
      <c r="G60">
        <v>130</v>
      </c>
    </row>
    <row r="61" spans="2:26" x14ac:dyDescent="0.25">
      <c r="C61">
        <v>4</v>
      </c>
      <c r="D61">
        <v>478</v>
      </c>
      <c r="E61">
        <v>195</v>
      </c>
      <c r="F61">
        <v>46</v>
      </c>
      <c r="G61">
        <v>34</v>
      </c>
    </row>
    <row r="62" spans="2:26" x14ac:dyDescent="0.25">
      <c r="C62">
        <v>6</v>
      </c>
      <c r="D62">
        <v>115</v>
      </c>
      <c r="E62">
        <v>95</v>
      </c>
      <c r="F62">
        <v>79</v>
      </c>
      <c r="G62">
        <v>74</v>
      </c>
    </row>
    <row r="63" spans="2:26" x14ac:dyDescent="0.25">
      <c r="C63">
        <v>7</v>
      </c>
      <c r="D63">
        <v>81</v>
      </c>
      <c r="E63">
        <v>43</v>
      </c>
      <c r="F63">
        <v>10</v>
      </c>
      <c r="G63">
        <v>6</v>
      </c>
    </row>
  </sheetData>
  <mergeCells count="4">
    <mergeCell ref="V4:Y4"/>
    <mergeCell ref="L3:O3"/>
    <mergeCell ref="L31:O31"/>
    <mergeCell ref="V31:Y31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A184D5A-B882-4B3C-A16A-BC2831429D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Sheet1!L5:O5</xm:f>
              <xm:sqref>P5</xm:sqref>
            </x14:sparkline>
            <x14:sparkline>
              <xm:f>Sheet1!L6:O6</xm:f>
              <xm:sqref>P6</xm:sqref>
            </x14:sparkline>
            <x14:sparkline>
              <xm:f>Sheet1!L7:O7</xm:f>
              <xm:sqref>P7</xm:sqref>
            </x14:sparkline>
            <x14:sparkline>
              <xm:f>Sheet1!L8:O8</xm:f>
              <xm:sqref>P8</xm:sqref>
            </x14:sparkline>
            <x14:sparkline>
              <xm:f>Sheet1!L9:O9</xm:f>
              <xm:sqref>P9</xm:sqref>
            </x14:sparkline>
            <x14:sparkline>
              <xm:f>Sheet1!L10:O10</xm:f>
              <xm:sqref>P10</xm:sqref>
            </x14:sparkline>
            <x14:sparkline>
              <xm:f>Sheet1!L11:O11</xm:f>
              <xm:sqref>P11</xm:sqref>
            </x14:sparkline>
            <x14:sparkline>
              <xm:f>Sheet1!L12:O12</xm:f>
              <xm:sqref>P12</xm:sqref>
            </x14:sparkline>
            <x14:sparkline>
              <xm:f>Sheet1!L13:O13</xm:f>
              <xm:sqref>P13</xm:sqref>
            </x14:sparkline>
            <x14:sparkline>
              <xm:f>Sheet1!L14:O14</xm:f>
              <xm:sqref>P14</xm:sqref>
            </x14:sparkline>
            <x14:sparkline>
              <xm:f>Sheet1!L15:O15</xm:f>
              <xm:sqref>P15</xm:sqref>
            </x14:sparkline>
            <x14:sparkline>
              <xm:f>Sheet1!L16:O16</xm:f>
              <xm:sqref>P16</xm:sqref>
            </x14:sparkline>
            <x14:sparkline>
              <xm:f>Sheet1!L17:O17</xm:f>
              <xm:sqref>P17</xm:sqref>
            </x14:sparkline>
            <x14:sparkline>
              <xm:f>Sheet1!L18:O18</xm:f>
              <xm:sqref>P18</xm:sqref>
            </x14:sparkline>
            <x14:sparkline>
              <xm:f>Sheet1!L19:O19</xm:f>
              <xm:sqref>P19</xm:sqref>
            </x14:sparkline>
            <x14:sparkline>
              <xm:f>Sheet1!L20:O20</xm:f>
              <xm:sqref>P20</xm:sqref>
            </x14:sparkline>
            <x14:sparkline>
              <xm:f>Sheet1!L21:O21</xm:f>
              <xm:sqref>P21</xm:sqref>
            </x14:sparkline>
            <x14:sparkline>
              <xm:f>Sheet1!L22:O22</xm:f>
              <xm:sqref>P22</xm:sqref>
            </x14:sparkline>
            <x14:sparkline>
              <xm:f>Sheet1!L23:O23</xm:f>
              <xm:sqref>P23</xm:sqref>
            </x14:sparkline>
            <x14:sparkline>
              <xm:f>Sheet1!L24:O24</xm:f>
              <xm:sqref>P24</xm:sqref>
            </x14:sparkline>
          </x14:sparklines>
        </x14:sparklineGroup>
        <x14:sparklineGroup type="column" displayEmptyCellsAs="gap" xr2:uid="{9309082F-C68D-4BE0-B6FB-5BBCC7127E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Sheet1!V5:Y5</xm:f>
              <xm:sqref>AA5</xm:sqref>
            </x14:sparkline>
            <x14:sparkline>
              <xm:f>Sheet1!V6:Y6</xm:f>
              <xm:sqref>AA6</xm:sqref>
            </x14:sparkline>
            <x14:sparkline>
              <xm:f>Sheet1!V7:Y7</xm:f>
              <xm:sqref>AA7</xm:sqref>
            </x14:sparkline>
            <x14:sparkline>
              <xm:f>Sheet1!V8:Y8</xm:f>
              <xm:sqref>AA8</xm:sqref>
            </x14:sparkline>
            <x14:sparkline>
              <xm:f>Sheet1!V9:Y9</xm:f>
              <xm:sqref>AA9</xm:sqref>
            </x14:sparkline>
            <x14:sparkline>
              <xm:f>Sheet1!V10:Y10</xm:f>
              <xm:sqref>AA10</xm:sqref>
            </x14:sparkline>
            <x14:sparkline>
              <xm:f>Sheet1!V11:Y11</xm:f>
              <xm:sqref>AA11</xm:sqref>
            </x14:sparkline>
            <x14:sparkline>
              <xm:f>Sheet1!V12:Y12</xm:f>
              <xm:sqref>AA12</xm:sqref>
            </x14:sparkline>
            <x14:sparkline>
              <xm:f>Sheet1!V13:Y13</xm:f>
              <xm:sqref>AA13</xm:sqref>
            </x14:sparkline>
            <x14:sparkline>
              <xm:f>Sheet1!V14:Y14</xm:f>
              <xm:sqref>AA14</xm:sqref>
            </x14:sparkline>
            <x14:sparkline>
              <xm:f>Sheet1!V15:Y15</xm:f>
              <xm:sqref>AA15</xm:sqref>
            </x14:sparkline>
            <x14:sparkline>
              <xm:f>Sheet1!V16:Y16</xm:f>
              <xm:sqref>AA16</xm:sqref>
            </x14:sparkline>
            <x14:sparkline>
              <xm:f>Sheet1!V17:Y17</xm:f>
              <xm:sqref>AA17</xm:sqref>
            </x14:sparkline>
            <x14:sparkline>
              <xm:f>Sheet1!V18:Y18</xm:f>
              <xm:sqref>AA18</xm:sqref>
            </x14:sparkline>
            <x14:sparkline>
              <xm:f>Sheet1!V19:Y19</xm:f>
              <xm:sqref>AA19</xm:sqref>
            </x14:sparkline>
            <x14:sparkline>
              <xm:f>Sheet1!V20:Y20</xm:f>
              <xm:sqref>AA20</xm:sqref>
            </x14:sparkline>
            <x14:sparkline>
              <xm:f>Sheet1!V21:Y21</xm:f>
              <xm:sqref>AA21</xm:sqref>
            </x14:sparkline>
            <x14:sparkline>
              <xm:f>Sheet1!V22:Y22</xm:f>
              <xm:sqref>AA22</xm:sqref>
            </x14:sparkline>
            <x14:sparkline>
              <xm:f>Sheet1!V23:Y23</xm:f>
              <xm:sqref>AA23</xm:sqref>
            </x14:sparkline>
            <x14:sparkline>
              <xm:f>Sheet1!V24:Y24</xm:f>
              <xm:sqref>AA24</xm:sqref>
            </x14:sparkline>
          </x14:sparklines>
        </x14:sparklineGroup>
        <x14:sparklineGroup type="column" displayEmptyCellsAs="gap" xr2:uid="{29EFE6B1-440F-4969-A63D-24717DB0B9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Sheet1!V32:Y32</xm:f>
              <xm:sqref>AA32</xm:sqref>
            </x14:sparkline>
            <x14:sparkline>
              <xm:f>Sheet1!V33:Y33</xm:f>
              <xm:sqref>AA33</xm:sqref>
            </x14:sparkline>
            <x14:sparkline>
              <xm:f>Sheet1!V34:Y34</xm:f>
              <xm:sqref>AA34</xm:sqref>
            </x14:sparkline>
            <x14:sparkline>
              <xm:f>Sheet1!V35:Y35</xm:f>
              <xm:sqref>AA35</xm:sqref>
            </x14:sparkline>
            <x14:sparkline>
              <xm:f>Sheet1!V36:Y36</xm:f>
              <xm:sqref>AA36</xm:sqref>
            </x14:sparkline>
            <x14:sparkline>
              <xm:f>Sheet1!V37:Y37</xm:f>
              <xm:sqref>AA37</xm:sqref>
            </x14:sparkline>
            <x14:sparkline>
              <xm:f>Sheet1!V38:Y38</xm:f>
              <xm:sqref>AA38</xm:sqref>
            </x14:sparkline>
            <x14:sparkline>
              <xm:f>Sheet1!V39:Y39</xm:f>
              <xm:sqref>AA39</xm:sqref>
            </x14:sparkline>
            <x14:sparkline>
              <xm:f>Sheet1!V40:Y40</xm:f>
              <xm:sqref>AA40</xm:sqref>
            </x14:sparkline>
            <x14:sparkline>
              <xm:f>Sheet1!V41:Y41</xm:f>
              <xm:sqref>AA41</xm:sqref>
            </x14:sparkline>
            <x14:sparkline>
              <xm:f>Sheet1!V42:Y42</xm:f>
              <xm:sqref>AA42</xm:sqref>
            </x14:sparkline>
            <x14:sparkline>
              <xm:f>Sheet1!V43:Y43</xm:f>
              <xm:sqref>AA43</xm:sqref>
            </x14:sparkline>
            <x14:sparkline>
              <xm:f>Sheet1!V44:Y44</xm:f>
              <xm:sqref>AA44</xm:sqref>
            </x14:sparkline>
            <x14:sparkline>
              <xm:f>Sheet1!V45:Y45</xm:f>
              <xm:sqref>AA45</xm:sqref>
            </x14:sparkline>
            <x14:sparkline>
              <xm:f>Sheet1!V46:Y46</xm:f>
              <xm:sqref>AA46</xm:sqref>
            </x14:sparkline>
            <x14:sparkline>
              <xm:f>Sheet1!V47:Y47</xm:f>
              <xm:sqref>AA47</xm:sqref>
            </x14:sparkline>
            <x14:sparkline>
              <xm:f>Sheet1!V48:Y48</xm:f>
              <xm:sqref>AA48</xm:sqref>
            </x14:sparkline>
            <x14:sparkline>
              <xm:f>Sheet1!V49:Y49</xm:f>
              <xm:sqref>AA49</xm:sqref>
            </x14:sparkline>
            <x14:sparkline>
              <xm:f>Sheet1!V50:Y50</xm:f>
              <xm:sqref>AA50</xm:sqref>
            </x14:sparkline>
            <x14:sparkline>
              <xm:f>Sheet1!V51:Y51</xm:f>
              <xm:sqref>AA51</xm:sqref>
            </x14:sparkline>
            <x14:sparkline>
              <xm:f>Sheet1!V52:Y52</xm:f>
              <xm:sqref>AA52</xm:sqref>
            </x14:sparkline>
          </x14:sparklines>
        </x14:sparklineGroup>
        <x14:sparklineGroup type="column" displayEmptyCellsAs="gap" xr2:uid="{77EDBE04-127B-4D30-9AC8-FAA1BDCAF5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Sheet1!L32:O32</xm:f>
              <xm:sqref>P32</xm:sqref>
            </x14:sparkline>
            <x14:sparkline>
              <xm:f>Sheet1!L33:O33</xm:f>
              <xm:sqref>P33</xm:sqref>
            </x14:sparkline>
            <x14:sparkline>
              <xm:f>Sheet1!L34:O34</xm:f>
              <xm:sqref>P34</xm:sqref>
            </x14:sparkline>
            <x14:sparkline>
              <xm:f>Sheet1!L35:O35</xm:f>
              <xm:sqref>P35</xm:sqref>
            </x14:sparkline>
            <x14:sparkline>
              <xm:f>Sheet1!L36:O36</xm:f>
              <xm:sqref>P36</xm:sqref>
            </x14:sparkline>
            <x14:sparkline>
              <xm:f>Sheet1!L37:O37</xm:f>
              <xm:sqref>P37</xm:sqref>
            </x14:sparkline>
            <x14:sparkline>
              <xm:f>Sheet1!L38:O38</xm:f>
              <xm:sqref>P38</xm:sqref>
            </x14:sparkline>
            <x14:sparkline>
              <xm:f>Sheet1!L39:O39</xm:f>
              <xm:sqref>P39</xm:sqref>
            </x14:sparkline>
            <x14:sparkline>
              <xm:f>Sheet1!L40:O40</xm:f>
              <xm:sqref>P40</xm:sqref>
            </x14:sparkline>
            <x14:sparkline>
              <xm:f>Sheet1!L41:O41</xm:f>
              <xm:sqref>P41</xm:sqref>
            </x14:sparkline>
            <x14:sparkline>
              <xm:f>Sheet1!L42:O42</xm:f>
              <xm:sqref>P42</xm:sqref>
            </x14:sparkline>
            <x14:sparkline>
              <xm:f>Sheet1!L43:O43</xm:f>
              <xm:sqref>P43</xm:sqref>
            </x14:sparkline>
            <x14:sparkline>
              <xm:f>Sheet1!L44:O44</xm:f>
              <xm:sqref>P44</xm:sqref>
            </x14:sparkline>
            <x14:sparkline>
              <xm:f>Sheet1!L45:O45</xm:f>
              <xm:sqref>P45</xm:sqref>
            </x14:sparkline>
            <x14:sparkline>
              <xm:f>Sheet1!L46:O46</xm:f>
              <xm:sqref>P46</xm:sqref>
            </x14:sparkline>
            <x14:sparkline>
              <xm:f>Sheet1!L47:O47</xm:f>
              <xm:sqref>P47</xm:sqref>
            </x14:sparkline>
            <x14:sparkline>
              <xm:f>Sheet1!L48:O48</xm:f>
              <xm:sqref>P48</xm:sqref>
            </x14:sparkline>
            <x14:sparkline>
              <xm:f>Sheet1!L49:O49</xm:f>
              <xm:sqref>P49</xm:sqref>
            </x14:sparkline>
            <x14:sparkline>
              <xm:f>Sheet1!L50:O50</xm:f>
              <xm:sqref>P50</xm:sqref>
            </x14:sparkline>
            <x14:sparkline>
              <xm:f>Sheet1!L51:O51</xm:f>
              <xm:sqref>P51</xm:sqref>
            </x14:sparkline>
            <x14:sparkline>
              <xm:f>Sheet1!L52:O52</xm:f>
              <xm:sqref>P52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2023-05-25T08:28:28Z</dcterms:modified>
</cp:coreProperties>
</file>