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sadoh\OneDrive\Documents\GitHub\DietR\eg_data\NHANES\PF\Waist2\Demog\"/>
    </mc:Choice>
  </mc:AlternateContent>
  <xr:revisionPtr revIDLastSave="0" documentId="13_ncr:1_{3989D3AA-A14F-4C34-A55C-4C0294C8DC19}" xr6:coauthVersionLast="47" xr6:coauthVersionMax="47" xr10:uidLastSave="{00000000-0000-0000-0000-000000000000}"/>
  <bookViews>
    <workbookView xWindow="26010" yWindow="-2880" windowWidth="21510" windowHeight="147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1" l="1"/>
  <c r="R9" i="1" s="1"/>
  <c r="E30" i="1"/>
  <c r="E25" i="1"/>
  <c r="E20" i="1"/>
  <c r="E13" i="1"/>
  <c r="G64" i="1"/>
  <c r="F64" i="1"/>
  <c r="E64" i="1"/>
  <c r="D64" i="1"/>
  <c r="F20" i="1"/>
  <c r="G20" i="1"/>
  <c r="H20" i="1"/>
  <c r="E8" i="1"/>
  <c r="H58" i="1"/>
  <c r="G58" i="1"/>
  <c r="F58" i="1"/>
  <c r="E58" i="1"/>
  <c r="D57" i="1"/>
  <c r="X57" i="1" s="1"/>
  <c r="D56" i="1"/>
  <c r="Z56" i="1" s="1"/>
  <c r="D55" i="1"/>
  <c r="AA55" i="1" s="1"/>
  <c r="AB54" i="1"/>
  <c r="H54" i="1"/>
  <c r="G54" i="1"/>
  <c r="F54" i="1"/>
  <c r="E54" i="1"/>
  <c r="D53" i="1"/>
  <c r="AA53" i="1" s="1"/>
  <c r="D52" i="1"/>
  <c r="Z52" i="1" s="1"/>
  <c r="D51" i="1"/>
  <c r="Z51" i="1" s="1"/>
  <c r="D50" i="1"/>
  <c r="Y50" i="1" s="1"/>
  <c r="AB49" i="1"/>
  <c r="H49" i="1"/>
  <c r="G49" i="1"/>
  <c r="F49" i="1"/>
  <c r="E49" i="1"/>
  <c r="D48" i="1"/>
  <c r="X48" i="1" s="1"/>
  <c r="D47" i="1"/>
  <c r="Z47" i="1" s="1"/>
  <c r="D46" i="1"/>
  <c r="AA46" i="1" s="1"/>
  <c r="D45" i="1"/>
  <c r="AA45" i="1" s="1"/>
  <c r="D44" i="1"/>
  <c r="X44" i="1" s="1"/>
  <c r="AB43" i="1"/>
  <c r="H43" i="1"/>
  <c r="G43" i="1"/>
  <c r="F43" i="1"/>
  <c r="E43" i="1"/>
  <c r="D42" i="1"/>
  <c r="Z42" i="1" s="1"/>
  <c r="D41" i="1"/>
  <c r="Y41" i="1" s="1"/>
  <c r="D40" i="1"/>
  <c r="AA40" i="1" s="1"/>
  <c r="AB39" i="1"/>
  <c r="H39" i="1"/>
  <c r="G39" i="1"/>
  <c r="F39" i="1"/>
  <c r="E39" i="1"/>
  <c r="D38" i="1"/>
  <c r="Z38" i="1" s="1"/>
  <c r="D37" i="1"/>
  <c r="AA37" i="1" s="1"/>
  <c r="F30" i="1"/>
  <c r="G30" i="1"/>
  <c r="H30" i="1"/>
  <c r="F25" i="1"/>
  <c r="G25" i="1"/>
  <c r="H25" i="1"/>
  <c r="F13" i="1"/>
  <c r="G13" i="1"/>
  <c r="H13" i="1"/>
  <c r="F8" i="1"/>
  <c r="G8" i="1"/>
  <c r="H8" i="1"/>
  <c r="AB8" i="1"/>
  <c r="AB13" i="1"/>
  <c r="AB20" i="1"/>
  <c r="AB25" i="1"/>
  <c r="D5" i="1"/>
  <c r="AA5" i="1" s="1"/>
  <c r="D26" i="1"/>
  <c r="AA26" i="1" s="1"/>
  <c r="D28" i="1"/>
  <c r="Y28" i="1" s="1"/>
  <c r="D27" i="1"/>
  <c r="AA27" i="1" s="1"/>
  <c r="D21" i="1"/>
  <c r="AA21" i="1" s="1"/>
  <c r="D22" i="1"/>
  <c r="AA22" i="1" s="1"/>
  <c r="D23" i="1"/>
  <c r="Y23" i="1" s="1"/>
  <c r="D18" i="1"/>
  <c r="AA18" i="1" s="1"/>
  <c r="D17" i="1"/>
  <c r="AA17" i="1" s="1"/>
  <c r="D6" i="1"/>
  <c r="X6" i="1" s="1"/>
  <c r="AA9" i="1"/>
  <c r="D10" i="1"/>
  <c r="X10" i="1" s="1"/>
  <c r="D11" i="1"/>
  <c r="AA11" i="1" s="1"/>
  <c r="D15" i="1"/>
  <c r="AA15" i="1" s="1"/>
  <c r="D16" i="1"/>
  <c r="AA16" i="1" s="1"/>
  <c r="M22" i="1" l="1"/>
  <c r="M2" i="1"/>
  <c r="P27" i="1"/>
  <c r="P2" i="1"/>
  <c r="O21" i="1"/>
  <c r="O2" i="1"/>
  <c r="N17" i="1"/>
  <c r="N2" i="1"/>
  <c r="X5" i="1"/>
  <c r="M5" i="1"/>
  <c r="R16" i="1"/>
  <c r="R26" i="1"/>
  <c r="R6" i="1"/>
  <c r="R11" i="1"/>
  <c r="R5" i="1"/>
  <c r="R22" i="1"/>
  <c r="R10" i="1"/>
  <c r="R21" i="1"/>
  <c r="R18" i="1"/>
  <c r="R28" i="1"/>
  <c r="R17" i="1"/>
  <c r="R27" i="1"/>
  <c r="R15" i="1"/>
  <c r="R23" i="1"/>
  <c r="X56" i="1"/>
  <c r="Z44" i="1"/>
  <c r="Y57" i="1"/>
  <c r="X46" i="1"/>
  <c r="Y46" i="1"/>
  <c r="Z46" i="1"/>
  <c r="Z40" i="1"/>
  <c r="Y44" i="1"/>
  <c r="X37" i="1"/>
  <c r="X41" i="1"/>
  <c r="Y52" i="1"/>
  <c r="Y53" i="1"/>
  <c r="X55" i="1"/>
  <c r="X47" i="1"/>
  <c r="X38" i="1"/>
  <c r="X40" i="1"/>
  <c r="Z45" i="1"/>
  <c r="Y48" i="1"/>
  <c r="X50" i="1"/>
  <c r="Z53" i="1"/>
  <c r="Y55" i="1"/>
  <c r="Y37" i="1"/>
  <c r="Y38" i="1"/>
  <c r="Y40" i="1"/>
  <c r="Z48" i="1"/>
  <c r="Z50" i="1"/>
  <c r="Z55" i="1"/>
  <c r="Z41" i="1"/>
  <c r="Z37" i="1"/>
  <c r="X53" i="1"/>
  <c r="M40" i="1"/>
  <c r="M50" i="1"/>
  <c r="O38" i="1"/>
  <c r="N42" i="1"/>
  <c r="N55" i="1"/>
  <c r="P57" i="1"/>
  <c r="O46" i="1"/>
  <c r="O37" i="1"/>
  <c r="P5" i="1"/>
  <c r="M45" i="1"/>
  <c r="P18" i="1"/>
  <c r="M47" i="1"/>
  <c r="N51" i="1"/>
  <c r="M41" i="1"/>
  <c r="O47" i="1"/>
  <c r="M46" i="1"/>
  <c r="N56" i="1"/>
  <c r="O48" i="1"/>
  <c r="O52" i="1"/>
  <c r="N57" i="1"/>
  <c r="P37" i="1"/>
  <c r="P38" i="1"/>
  <c r="M42" i="1"/>
  <c r="N46" i="1"/>
  <c r="N47" i="1"/>
  <c r="P48" i="1"/>
  <c r="M51" i="1"/>
  <c r="P52" i="1"/>
  <c r="M55" i="1"/>
  <c r="M56" i="1"/>
  <c r="O57" i="1"/>
  <c r="N28" i="1"/>
  <c r="N40" i="1"/>
  <c r="N41" i="1"/>
  <c r="O42" i="1"/>
  <c r="M44" i="1"/>
  <c r="N45" i="1"/>
  <c r="P46" i="1"/>
  <c r="P47" i="1"/>
  <c r="N50" i="1"/>
  <c r="O51" i="1"/>
  <c r="O55" i="1"/>
  <c r="O56" i="1"/>
  <c r="N16" i="1"/>
  <c r="O40" i="1"/>
  <c r="O41" i="1"/>
  <c r="P42" i="1"/>
  <c r="N44" i="1"/>
  <c r="O45" i="1"/>
  <c r="O50" i="1"/>
  <c r="P51" i="1"/>
  <c r="M53" i="1"/>
  <c r="P55" i="1"/>
  <c r="P56" i="1"/>
  <c r="O9" i="1"/>
  <c r="P40" i="1"/>
  <c r="P41" i="1"/>
  <c r="O44" i="1"/>
  <c r="P45" i="1"/>
  <c r="P50" i="1"/>
  <c r="N53" i="1"/>
  <c r="O18" i="1"/>
  <c r="M37" i="1"/>
  <c r="M38" i="1"/>
  <c r="P44" i="1"/>
  <c r="M48" i="1"/>
  <c r="M52" i="1"/>
  <c r="O53" i="1"/>
  <c r="N37" i="1"/>
  <c r="N38" i="1"/>
  <c r="N48" i="1"/>
  <c r="N52" i="1"/>
  <c r="P53" i="1"/>
  <c r="M57" i="1"/>
  <c r="X42" i="1"/>
  <c r="AA47" i="1"/>
  <c r="X51" i="1"/>
  <c r="AA56" i="1"/>
  <c r="AA52" i="1"/>
  <c r="AA38" i="1"/>
  <c r="AA41" i="1"/>
  <c r="Y42" i="1"/>
  <c r="X45" i="1"/>
  <c r="AA50" i="1"/>
  <c r="Y51" i="1"/>
  <c r="Z57" i="1"/>
  <c r="AA42" i="1"/>
  <c r="AA51" i="1"/>
  <c r="AA44" i="1"/>
  <c r="Y45" i="1"/>
  <c r="AA48" i="1"/>
  <c r="X52" i="1"/>
  <c r="AA57" i="1"/>
  <c r="Y47" i="1"/>
  <c r="Y56" i="1"/>
  <c r="M11" i="1"/>
  <c r="M14" i="1"/>
  <c r="N26" i="1"/>
  <c r="N15" i="1"/>
  <c r="O6" i="1"/>
  <c r="O17" i="1"/>
  <c r="P9" i="1"/>
  <c r="P21" i="1"/>
  <c r="M15" i="1"/>
  <c r="M26" i="1"/>
  <c r="N14" i="1"/>
  <c r="O28" i="1"/>
  <c r="O16" i="1"/>
  <c r="P11" i="1"/>
  <c r="P22" i="1"/>
  <c r="M23" i="1"/>
  <c r="M16" i="1"/>
  <c r="M28" i="1"/>
  <c r="N23" i="1"/>
  <c r="N11" i="1"/>
  <c r="O26" i="1"/>
  <c r="O15" i="1"/>
  <c r="P10" i="1"/>
  <c r="P23" i="1"/>
  <c r="M17" i="1"/>
  <c r="M27" i="1"/>
  <c r="N22" i="1"/>
  <c r="N10" i="1"/>
  <c r="O14" i="1"/>
  <c r="P14" i="1"/>
  <c r="M6" i="1"/>
  <c r="M18" i="1"/>
  <c r="N6" i="1"/>
  <c r="N21" i="1"/>
  <c r="N9" i="1"/>
  <c r="O23" i="1"/>
  <c r="O11" i="1"/>
  <c r="P15" i="1"/>
  <c r="P26" i="1"/>
  <c r="M9" i="1"/>
  <c r="M21" i="1"/>
  <c r="N5" i="1"/>
  <c r="N18" i="1"/>
  <c r="O5" i="1"/>
  <c r="O22" i="1"/>
  <c r="O27" i="1"/>
  <c r="P16" i="1"/>
  <c r="P28" i="1"/>
  <c r="M10" i="1"/>
  <c r="N27" i="1"/>
  <c r="O10" i="1"/>
  <c r="P6" i="1"/>
  <c r="P17" i="1"/>
  <c r="X23" i="1"/>
  <c r="Y6" i="1"/>
  <c r="X18" i="1"/>
  <c r="Y18" i="1"/>
  <c r="Y10" i="1"/>
  <c r="Z10" i="1"/>
  <c r="Z22" i="1"/>
  <c r="X28" i="1"/>
  <c r="AA10" i="1"/>
  <c r="AA23" i="1"/>
  <c r="X16" i="1"/>
  <c r="Z23" i="1"/>
  <c r="Z16" i="1"/>
  <c r="Z18" i="1"/>
  <c r="Z28" i="1"/>
  <c r="AA28" i="1"/>
  <c r="AA6" i="1"/>
  <c r="X22" i="1"/>
  <c r="Z6" i="1"/>
  <c r="Y16" i="1"/>
  <c r="Y22" i="1"/>
  <c r="X9" i="1"/>
  <c r="X11" i="1"/>
  <c r="X15" i="1"/>
  <c r="X17" i="1"/>
  <c r="X21" i="1"/>
  <c r="X26" i="1"/>
  <c r="X27" i="1"/>
  <c r="Y5" i="1"/>
  <c r="Y9" i="1"/>
  <c r="Y11" i="1"/>
  <c r="Y15" i="1"/>
  <c r="Y17" i="1"/>
  <c r="Y21" i="1"/>
  <c r="Y26" i="1"/>
  <c r="Y27" i="1"/>
  <c r="Z5" i="1"/>
  <c r="Z9" i="1"/>
  <c r="Z11" i="1"/>
  <c r="Z15" i="1"/>
  <c r="Z17" i="1"/>
  <c r="Z21" i="1"/>
  <c r="Z26" i="1"/>
  <c r="Z27" i="1"/>
  <c r="D14" i="1"/>
  <c r="R14" i="1" s="1"/>
  <c r="AB45" i="1" l="1"/>
  <c r="AB50" i="1"/>
  <c r="AB53" i="1"/>
  <c r="AB37" i="1"/>
  <c r="AB44" i="1"/>
  <c r="AB46" i="1"/>
  <c r="AB48" i="1"/>
  <c r="AB41" i="1"/>
  <c r="AB40" i="1"/>
  <c r="AB57" i="1"/>
  <c r="AB55" i="1"/>
  <c r="AB47" i="1"/>
  <c r="AB38" i="1"/>
  <c r="AB56" i="1"/>
  <c r="AB28" i="1"/>
  <c r="AB51" i="1"/>
  <c r="AB52" i="1"/>
  <c r="AB42" i="1"/>
  <c r="AB21" i="1"/>
  <c r="AB18" i="1"/>
  <c r="AB15" i="1"/>
  <c r="AB10" i="1"/>
  <c r="AB23" i="1"/>
  <c r="AB6" i="1"/>
  <c r="AB16" i="1"/>
  <c r="AB27" i="1"/>
  <c r="AB5" i="1"/>
  <c r="AB26" i="1"/>
  <c r="AB11" i="1"/>
  <c r="AB9" i="1"/>
  <c r="AB17" i="1"/>
  <c r="AB22" i="1"/>
  <c r="Z14" i="1"/>
  <c r="AA14" i="1"/>
  <c r="Y14" i="1"/>
  <c r="X14" i="1"/>
  <c r="AB14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tc={2C5AD34B-0D2F-464C-8814-9F000872949B}</author>
    <author>tc={6B71FC00-6E35-43E5-AA19-CBFB515381FE}</author>
  </authors>
  <commentList>
    <comment ref="S2" authorId="0" shapeId="0" xr:uid="{2C5AD34B-0D2F-464C-8814-9F000872949B}">
      <text>
        <t>[Threaded comment]
Your version of Excel allows you to read this threaded comment; however, any edits to it will get removed if the file is opened in a newer version of Excel. Learn more: https://go.microsoft.com/fwlink/?linkid=870924
Comment:
    Tests whether the demographic categories (column K) and DivGroups are independent or not.</t>
      </text>
    </comment>
    <comment ref="I3" authorId="1" shapeId="0" xr:uid="{6B71FC00-6E35-43E5-AA19-CBFB515381FE}">
      <text>
        <t>[Threaded comment]
Your version of Excel allows you to read this threaded comment; however, any edits to it will get removed if the file is opened in a newer version of Excel. Learn more: https://go.microsoft.com/fwlink/?linkid=870924
Comment:
    Tests whether the demographic categories (column K) and DivGroups are independent or not.</t>
      </text>
    </comment>
  </commentList>
</comments>
</file>

<file path=xl/sharedStrings.xml><?xml version="1.0" encoding="utf-8"?>
<sst xmlns="http://schemas.openxmlformats.org/spreadsheetml/2006/main" count="182" uniqueCount="35">
  <si>
    <t>Gender</t>
  </si>
  <si>
    <t>Male</t>
  </si>
  <si>
    <t>Female</t>
  </si>
  <si>
    <t>Race/Ethnicity</t>
  </si>
  <si>
    <t>NH White</t>
  </si>
  <si>
    <t>NH Black</t>
  </si>
  <si>
    <t>NH Asian</t>
  </si>
  <si>
    <t>Family IPR</t>
  </si>
  <si>
    <t>Education</t>
  </si>
  <si>
    <t>DivNA</t>
  </si>
  <si>
    <t>Div0</t>
  </si>
  <si>
    <t>Div1</t>
  </si>
  <si>
    <t>Div2</t>
  </si>
  <si>
    <t>Age</t>
  </si>
  <si>
    <t>Other race</t>
  </si>
  <si>
    <t>&lt;1.85</t>
  </si>
  <si>
    <t>&gt;= 3.00</t>
  </si>
  <si>
    <t>1.85-2.99</t>
  </si>
  <si>
    <t>NA</t>
  </si>
  <si>
    <t>&lt; HS</t>
  </si>
  <si>
    <t>Collage grad or above</t>
  </si>
  <si>
    <t>HS grad or some collage</t>
  </si>
  <si>
    <t>18-39</t>
  </si>
  <si>
    <t>40-59</t>
  </si>
  <si>
    <t>60+</t>
  </si>
  <si>
    <t>Mexican Am. &amp; Hispanic</t>
  </si>
  <si>
    <t>total n</t>
  </si>
  <si>
    <t xml:space="preserve"> -------------- % ---------------</t>
  </si>
  <si>
    <t>count</t>
  </si>
  <si>
    <t>1+2, Mex Am, Hispanic</t>
  </si>
  <si>
    <t>BEFORE REMOVING NA's in EDUCATION</t>
  </si>
  <si>
    <t>Horizontal %..  I don't think it's useful</t>
  </si>
  <si>
    <t>X2-test</t>
  </si>
  <si>
    <t>p-difference</t>
  </si>
  <si>
    <t>p-trend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</si>
</sst>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9"/>
      <color indexed="81"/>
      <name val="Tahoma"/>
      <charset val="1"/>
    </font>
    <font>
      <sz val="11"/>
      <color rgb="FF7030A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2" xfId="0" applyNumberFormat="1" applyBorder="1" applyAlignment="1">
      <alignment horizontal="center"/>
    </xf>
    <xf numFmtId="1" fontId="0" fillId="0" borderId="0" xfId="0" applyNumberFormat="1"/>
    <xf numFmtId="0" fontId="0" fillId="2" borderId="0" xfId="0" applyFill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2" xfId="0" applyFont="1" applyBorder="1"/>
    <xf numFmtId="0" fontId="1" fillId="0" borderId="2" xfId="0" applyFont="1" applyBorder="1" applyAlignment="1">
      <alignment horizontal="center"/>
    </xf>
    <xf numFmtId="0" fontId="1" fillId="2" borderId="0" xfId="0" applyFont="1" applyFill="1" applyAlignment="1">
      <alignment horizontal="center"/>
    </xf>
    <xf numFmtId="1" fontId="1" fillId="0" borderId="1" xfId="0" applyNumberFormat="1" applyFont="1" applyBorder="1" applyAlignment="1">
      <alignment horizontal="center"/>
    </xf>
    <xf numFmtId="1" fontId="1" fillId="0" borderId="0" xfId="0" applyNumberFormat="1" applyFont="1" applyAlignment="1">
      <alignment horizontal="center"/>
    </xf>
    <xf numFmtId="1" fontId="1" fillId="0" borderId="0" xfId="0" applyNumberFormat="1" applyFont="1"/>
    <xf numFmtId="1" fontId="1" fillId="0" borderId="2" xfId="0" applyNumberFormat="1" applyFont="1" applyBorder="1" applyAlignment="1">
      <alignment horizontal="center"/>
    </xf>
    <xf numFmtId="0" fontId="2" fillId="3" borderId="0" xfId="0" applyFont="1" applyFill="1"/>
    <xf numFmtId="0" fontId="2" fillId="3" borderId="0" xfId="0" applyFont="1" applyFill="1" applyAlignment="1">
      <alignment horizontal="center"/>
    </xf>
    <xf numFmtId="0" fontId="0" fillId="0" borderId="2" xfId="0" quotePrefix="1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2" xfId="0" quotePrefix="1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1" fillId="0" borderId="0" xfId="0" applyFont="1" applyBorder="1" applyAlignment="1">
      <alignment horizontal="center"/>
    </xf>
    <xf numFmtId="0" fontId="4" fillId="0" borderId="0" xfId="0" applyFont="1"/>
    <xf numFmtId="11" fontId="4" fillId="0" borderId="0" xfId="0" applyNumberFormat="1" applyFont="1"/>
    <xf numFmtId="0" fontId="5" fillId="0" borderId="0" xfId="0" applyFont="1"/>
    <xf numFmtId="1" fontId="0" fillId="0" borderId="0" xfId="0" applyNumberFormat="1" applyBorder="1" applyAlignment="1">
      <alignment horizontal="center"/>
    </xf>
    <xf numFmtId="0" fontId="5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adohara, Rie" id="{0428676E-8216-4833-A51F-E760E10D3DEE}" userId="S::sadohara@msu.edu::261a7c81-5dfa-4dc1-9615-57898a49abaf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S2" dT="2023-05-26T04:52:50.62" personId="{0428676E-8216-4833-A51F-E760E10D3DEE}" id="{2C5AD34B-0D2F-464C-8814-9F000872949B}">
    <text>Tests whether the demographic categories (column K) and DivGroups are independent or not.</text>
  </threadedComment>
  <threadedComment ref="I3" dT="2023-05-26T04:52:50.62" personId="{0428676E-8216-4833-A51F-E760E10D3DEE}" id="{6B71FC00-6E35-43E5-AA19-CBFB515381FE}">
    <text>Tests whether the demographic categories (column K) and DivGroups are independent or not.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B68"/>
  <sheetViews>
    <sheetView tabSelected="1" workbookViewId="0">
      <selection activeCell="J12" sqref="J12"/>
    </sheetView>
  </sheetViews>
  <sheetFormatPr defaultRowHeight="15" x14ac:dyDescent="0.25"/>
  <cols>
    <col min="1" max="1" width="5.5703125" customWidth="1"/>
    <col min="2" max="2" width="4.85546875" customWidth="1"/>
    <col min="3" max="3" width="23.140625" customWidth="1"/>
    <col min="11" max="11" width="4.7109375" customWidth="1"/>
    <col min="12" max="12" width="22.5703125" bestFit="1" customWidth="1"/>
    <col min="20" max="20" width="21.28515625" customWidth="1"/>
    <col min="21" max="21" width="4.7109375" customWidth="1"/>
    <col min="22" max="22" width="22.5703125" bestFit="1" customWidth="1"/>
    <col min="23" max="23" width="9.140625" style="1"/>
  </cols>
  <sheetData>
    <row r="1" spans="2:28" x14ac:dyDescent="0.25">
      <c r="K1" s="2"/>
      <c r="L1" s="2"/>
      <c r="M1" s="3" t="s">
        <v>9</v>
      </c>
      <c r="N1" s="3" t="s">
        <v>10</v>
      </c>
      <c r="O1" s="3" t="s">
        <v>11</v>
      </c>
      <c r="P1" s="3" t="s">
        <v>12</v>
      </c>
      <c r="R1" s="3" t="s">
        <v>26</v>
      </c>
      <c r="S1" s="28" t="s">
        <v>32</v>
      </c>
      <c r="W1" s="1" t="s">
        <v>31</v>
      </c>
    </row>
    <row r="2" spans="2:28" x14ac:dyDescent="0.25">
      <c r="I2" s="28" t="s">
        <v>32</v>
      </c>
      <c r="M2" s="1" t="str">
        <f>CONCATENATE("(n=",E8,")")</f>
        <v>(n=1840)</v>
      </c>
      <c r="N2" s="1" t="str">
        <f>CONCATENATE("(n=",F8,")")</f>
        <v>(n=1114)</v>
      </c>
      <c r="O2" s="1" t="str">
        <f>CONCATENATE("(n=",G8,")")</f>
        <v>(n=361)</v>
      </c>
      <c r="P2" s="1" t="str">
        <f>CONCATENATE("(n=",H8,")")</f>
        <v>(n=361)</v>
      </c>
    </row>
    <row r="3" spans="2:28" x14ac:dyDescent="0.25">
      <c r="D3" s="1" t="s">
        <v>26</v>
      </c>
      <c r="E3" s="1" t="s">
        <v>9</v>
      </c>
      <c r="F3" s="1" t="s">
        <v>10</v>
      </c>
      <c r="G3" s="1" t="s">
        <v>11</v>
      </c>
      <c r="H3" s="1" t="s">
        <v>12</v>
      </c>
      <c r="K3" s="4"/>
      <c r="L3" s="4"/>
      <c r="M3" s="24" t="s">
        <v>27</v>
      </c>
      <c r="N3" s="25"/>
      <c r="O3" s="25"/>
      <c r="P3" s="25"/>
      <c r="Q3" s="4"/>
      <c r="R3" s="4"/>
      <c r="S3" s="29"/>
      <c r="U3" s="2"/>
      <c r="V3" s="2"/>
      <c r="W3" s="3" t="s">
        <v>26</v>
      </c>
      <c r="X3" s="3" t="s">
        <v>9</v>
      </c>
      <c r="Y3" s="3" t="s">
        <v>10</v>
      </c>
      <c r="Z3" s="3" t="s">
        <v>11</v>
      </c>
      <c r="AA3" s="3" t="s">
        <v>12</v>
      </c>
    </row>
    <row r="4" spans="2:28" x14ac:dyDescent="0.25">
      <c r="B4" s="31" t="s">
        <v>0</v>
      </c>
      <c r="C4" s="31"/>
      <c r="D4" s="1"/>
      <c r="E4" s="1" t="s">
        <v>28</v>
      </c>
      <c r="F4" s="1" t="s">
        <v>28</v>
      </c>
      <c r="G4" s="1" t="s">
        <v>28</v>
      </c>
      <c r="H4" s="1" t="s">
        <v>28</v>
      </c>
      <c r="I4" s="31">
        <v>8.4180000000000005E-2</v>
      </c>
      <c r="K4" t="s">
        <v>0</v>
      </c>
      <c r="R4" s="1"/>
      <c r="S4" s="35" t="s">
        <v>34</v>
      </c>
      <c r="U4" s="4" t="s">
        <v>0</v>
      </c>
      <c r="V4" s="4"/>
      <c r="W4" s="5"/>
      <c r="X4" s="24" t="s">
        <v>27</v>
      </c>
      <c r="Y4" s="25"/>
      <c r="Z4" s="25"/>
      <c r="AA4" s="25"/>
    </row>
    <row r="5" spans="2:28" x14ac:dyDescent="0.25">
      <c r="C5" t="s">
        <v>1</v>
      </c>
      <c r="D5" s="10">
        <f>SUM(E5:H5)</f>
        <v>1745</v>
      </c>
      <c r="E5" s="1">
        <v>908</v>
      </c>
      <c r="F5" s="1">
        <v>509</v>
      </c>
      <c r="G5" s="1">
        <v>156</v>
      </c>
      <c r="H5" s="1">
        <v>172</v>
      </c>
      <c r="L5" t="s">
        <v>1</v>
      </c>
      <c r="M5" s="7">
        <f>E5/$E$8%</f>
        <v>49.347826086956523</v>
      </c>
      <c r="N5" s="7">
        <f>F5/$F$8%</f>
        <v>45.691202872531413</v>
      </c>
      <c r="O5" s="7">
        <f>G5/$G$8%</f>
        <v>43.21329639889197</v>
      </c>
      <c r="P5" s="7">
        <f>H5/$H$8%</f>
        <v>47.64542936288089</v>
      </c>
      <c r="R5" s="1">
        <f>IFERROR(D5,"")</f>
        <v>1745</v>
      </c>
      <c r="S5" s="1"/>
      <c r="U5" s="2"/>
      <c r="V5" s="2" t="s">
        <v>1</v>
      </c>
      <c r="W5" s="3">
        <v>1915</v>
      </c>
      <c r="X5" s="6">
        <f>E5/D5*100</f>
        <v>52.034383954154727</v>
      </c>
      <c r="Y5" s="6">
        <f>F5/D5*100</f>
        <v>29.169054441260744</v>
      </c>
      <c r="Z5" s="6">
        <f>G5/D5*100</f>
        <v>8.9398280802292263</v>
      </c>
      <c r="AA5" s="6">
        <f>H5/D5*100</f>
        <v>9.8567335243553007</v>
      </c>
      <c r="AB5" s="9">
        <f>SUM(X5:AA5)</f>
        <v>100.00000000000001</v>
      </c>
    </row>
    <row r="6" spans="2:28" x14ac:dyDescent="0.25">
      <c r="C6" t="s">
        <v>2</v>
      </c>
      <c r="D6" s="10">
        <f>SUM(E6:H6)</f>
        <v>1931</v>
      </c>
      <c r="E6" s="1">
        <v>932</v>
      </c>
      <c r="F6" s="1">
        <v>605</v>
      </c>
      <c r="G6" s="1">
        <v>205</v>
      </c>
      <c r="H6" s="1">
        <v>189</v>
      </c>
      <c r="L6" t="s">
        <v>2</v>
      </c>
      <c r="M6" s="7">
        <f>E6/$E$8%</f>
        <v>50.652173913043484</v>
      </c>
      <c r="N6" s="7">
        <f>F6/$F$8%</f>
        <v>54.30879712746858</v>
      </c>
      <c r="O6" s="7">
        <f>G6/$G$8%</f>
        <v>56.786703601108037</v>
      </c>
      <c r="P6" s="7">
        <f>H6/$H$8%</f>
        <v>52.354570637119117</v>
      </c>
      <c r="R6" s="1">
        <f>IFERROR(D6,"")</f>
        <v>1931</v>
      </c>
      <c r="S6" s="1"/>
      <c r="V6" t="s">
        <v>2</v>
      </c>
      <c r="W6" s="1">
        <v>2123</v>
      </c>
      <c r="X6" s="7">
        <f>E6/D6*100</f>
        <v>48.265147591921284</v>
      </c>
      <c r="Y6" s="7">
        <f>F6/D6*100</f>
        <v>31.330916623511136</v>
      </c>
      <c r="Z6" s="7">
        <f>G6/D6*100</f>
        <v>10.616261004660798</v>
      </c>
      <c r="AA6" s="7">
        <f>H6/D6*100</f>
        <v>9.7876747799067836</v>
      </c>
      <c r="AB6" s="9">
        <f t="shared" ref="AB6:AB27" si="0">SUM(X6:AA6)</f>
        <v>100</v>
      </c>
    </row>
    <row r="7" spans="2:28" x14ac:dyDescent="0.25">
      <c r="D7" s="10"/>
      <c r="E7" s="1"/>
      <c r="F7" s="1"/>
      <c r="G7" s="1"/>
      <c r="H7" s="1"/>
      <c r="L7" s="33" t="s">
        <v>33</v>
      </c>
      <c r="M7" s="7"/>
      <c r="N7" s="7"/>
      <c r="O7" s="7"/>
      <c r="P7" s="7"/>
      <c r="R7" s="1"/>
      <c r="S7" s="1"/>
      <c r="X7" s="7"/>
      <c r="Y7" s="7"/>
      <c r="Z7" s="7"/>
      <c r="AA7" s="7"/>
      <c r="AB7" s="9"/>
    </row>
    <row r="8" spans="2:28" x14ac:dyDescent="0.25">
      <c r="B8" s="31" t="s">
        <v>13</v>
      </c>
      <c r="D8" s="1"/>
      <c r="E8" s="10">
        <f>SUM(E5:E6)</f>
        <v>1840</v>
      </c>
      <c r="F8" s="10">
        <f t="shared" ref="F8:H8" si="1">SUM(F5:F6)</f>
        <v>1114</v>
      </c>
      <c r="G8" s="10">
        <f t="shared" si="1"/>
        <v>361</v>
      </c>
      <c r="H8" s="10">
        <f t="shared" si="1"/>
        <v>361</v>
      </c>
      <c r="I8" s="31">
        <v>8.2019999999999992E-3</v>
      </c>
      <c r="K8" t="s">
        <v>13</v>
      </c>
      <c r="N8" s="7"/>
      <c r="R8" s="1"/>
      <c r="S8" s="1"/>
      <c r="U8" t="s">
        <v>13</v>
      </c>
      <c r="AB8" s="9">
        <f t="shared" si="0"/>
        <v>0</v>
      </c>
    </row>
    <row r="9" spans="2:28" x14ac:dyDescent="0.25">
      <c r="C9" t="s">
        <v>22</v>
      </c>
      <c r="D9" s="10">
        <f>SUM(E9:H9)</f>
        <v>1320</v>
      </c>
      <c r="E9" s="1">
        <v>714</v>
      </c>
      <c r="F9" s="1">
        <v>375</v>
      </c>
      <c r="G9" s="1">
        <v>109</v>
      </c>
      <c r="H9" s="1">
        <v>122</v>
      </c>
      <c r="L9" t="s">
        <v>22</v>
      </c>
      <c r="M9" s="7">
        <f>E9/$E$8%</f>
        <v>38.804347826086961</v>
      </c>
      <c r="N9" s="7">
        <f>F9/$F$8%</f>
        <v>33.662477558348293</v>
      </c>
      <c r="O9" s="7">
        <f>G9/$G$8%</f>
        <v>30.193905817174517</v>
      </c>
      <c r="P9" s="7">
        <f>H9/$H$8%</f>
        <v>33.795013850415515</v>
      </c>
      <c r="R9" s="1">
        <f>IFERROR(D9,"")</f>
        <v>1320</v>
      </c>
      <c r="S9" s="1"/>
      <c r="V9" t="s">
        <v>22</v>
      </c>
      <c r="W9" s="1">
        <v>1429</v>
      </c>
      <c r="X9" s="7">
        <f>E9/D9*100</f>
        <v>54.090909090909086</v>
      </c>
      <c r="Y9" s="7">
        <f>F9/D9*100</f>
        <v>28.40909090909091</v>
      </c>
      <c r="Z9" s="7">
        <f>G9/D9*100</f>
        <v>8.2575757575757578</v>
      </c>
      <c r="AA9" s="7">
        <f>H9/D9*100</f>
        <v>9.2424242424242422</v>
      </c>
      <c r="AB9" s="9">
        <f t="shared" si="0"/>
        <v>100</v>
      </c>
    </row>
    <row r="10" spans="2:28" x14ac:dyDescent="0.25">
      <c r="C10" t="s">
        <v>23</v>
      </c>
      <c r="D10" s="10">
        <f>SUM(E10:H10)</f>
        <v>1190</v>
      </c>
      <c r="E10" s="1">
        <v>567</v>
      </c>
      <c r="F10" s="1">
        <v>366</v>
      </c>
      <c r="G10" s="1">
        <v>138</v>
      </c>
      <c r="H10" s="1">
        <v>119</v>
      </c>
      <c r="L10" t="s">
        <v>23</v>
      </c>
      <c r="M10" s="7">
        <f>E10/$E$8%</f>
        <v>30.815217391304351</v>
      </c>
      <c r="N10" s="7">
        <f>F10/$F$8%</f>
        <v>32.854578096947932</v>
      </c>
      <c r="O10" s="7">
        <f>G10/$G$8%</f>
        <v>38.227146814404435</v>
      </c>
      <c r="P10" s="7">
        <f>H10/$H$8%</f>
        <v>32.963988919667592</v>
      </c>
      <c r="R10" s="1">
        <f>IFERROR(D10,"")</f>
        <v>1190</v>
      </c>
      <c r="S10" s="1"/>
      <c r="V10" t="s">
        <v>23</v>
      </c>
      <c r="W10" s="1">
        <v>1297</v>
      </c>
      <c r="X10" s="7">
        <f>E10/D10*100</f>
        <v>47.647058823529406</v>
      </c>
      <c r="Y10" s="7">
        <f>F10/D10*100</f>
        <v>30.756302521008404</v>
      </c>
      <c r="Z10" s="7">
        <f>G10/D10*100</f>
        <v>11.596638655462185</v>
      </c>
      <c r="AA10" s="7">
        <f>H10/D10*100</f>
        <v>10</v>
      </c>
      <c r="AB10" s="9">
        <f t="shared" si="0"/>
        <v>100</v>
      </c>
    </row>
    <row r="11" spans="2:28" x14ac:dyDescent="0.25">
      <c r="C11" t="s">
        <v>24</v>
      </c>
      <c r="D11" s="10">
        <f>SUM(E11:H11)</f>
        <v>1166</v>
      </c>
      <c r="E11" s="1">
        <v>559</v>
      </c>
      <c r="F11" s="1">
        <v>373</v>
      </c>
      <c r="G11" s="1">
        <v>114</v>
      </c>
      <c r="H11" s="1">
        <v>120</v>
      </c>
      <c r="L11" t="s">
        <v>24</v>
      </c>
      <c r="M11" s="7">
        <f>E11/$E$8%</f>
        <v>30.380434782608699</v>
      </c>
      <c r="N11" s="7">
        <f>F11/$F$8%</f>
        <v>33.482944344703768</v>
      </c>
      <c r="O11" s="7">
        <f>G11/$G$8%</f>
        <v>31.578947368421055</v>
      </c>
      <c r="P11" s="7">
        <f>H11/$H$8%</f>
        <v>33.2409972299169</v>
      </c>
      <c r="R11" s="1">
        <f>IFERROR(D11,"")</f>
        <v>1166</v>
      </c>
      <c r="S11" s="1"/>
      <c r="V11" t="s">
        <v>24</v>
      </c>
      <c r="W11" s="1">
        <v>1312</v>
      </c>
      <c r="X11" s="7">
        <f>E11/D11*100</f>
        <v>47.941680960548879</v>
      </c>
      <c r="Y11" s="7">
        <f>F11/D11*100</f>
        <v>31.989708404802748</v>
      </c>
      <c r="Z11" s="7">
        <f>G11/D11*100</f>
        <v>9.7770154373927962</v>
      </c>
      <c r="AA11" s="7">
        <f>H11/D11*100</f>
        <v>10.291595197255575</v>
      </c>
      <c r="AB11" s="9">
        <f t="shared" si="0"/>
        <v>100</v>
      </c>
    </row>
    <row r="12" spans="2:28" x14ac:dyDescent="0.25">
      <c r="D12" s="10"/>
      <c r="E12" s="1"/>
      <c r="F12" s="1"/>
      <c r="G12" s="1"/>
      <c r="H12" s="1"/>
      <c r="L12" s="33" t="s">
        <v>34</v>
      </c>
      <c r="M12" s="7"/>
      <c r="N12" s="7"/>
      <c r="O12" s="7"/>
      <c r="P12" s="7"/>
      <c r="R12" s="1"/>
      <c r="S12" s="1"/>
      <c r="X12" s="7"/>
      <c r="Y12" s="7"/>
      <c r="Z12" s="7"/>
      <c r="AA12" s="7"/>
      <c r="AB12" s="9"/>
    </row>
    <row r="13" spans="2:28" x14ac:dyDescent="0.25">
      <c r="B13" s="31" t="s">
        <v>3</v>
      </c>
      <c r="D13" s="1"/>
      <c r="E13" s="10">
        <f>SUM(E9:E11)</f>
        <v>1840</v>
      </c>
      <c r="F13" s="10">
        <f t="shared" ref="F13:H13" si="2">SUM(F9:F11)</f>
        <v>1114</v>
      </c>
      <c r="G13" s="10">
        <f t="shared" si="2"/>
        <v>361</v>
      </c>
      <c r="H13" s="10">
        <f t="shared" si="2"/>
        <v>361</v>
      </c>
      <c r="I13" s="32">
        <v>2.2E-16</v>
      </c>
      <c r="K13" t="s">
        <v>3</v>
      </c>
      <c r="N13" s="7"/>
      <c r="O13" s="7"/>
      <c r="R13" s="1"/>
      <c r="S13" s="1"/>
      <c r="U13" t="s">
        <v>3</v>
      </c>
      <c r="AB13" s="9">
        <f t="shared" si="0"/>
        <v>0</v>
      </c>
    </row>
    <row r="14" spans="2:28" x14ac:dyDescent="0.25">
      <c r="C14" t="s">
        <v>25</v>
      </c>
      <c r="D14" s="10">
        <f>SUM(E14:H14)</f>
        <v>1092</v>
      </c>
      <c r="E14" s="1">
        <v>500</v>
      </c>
      <c r="F14" s="1">
        <v>384</v>
      </c>
      <c r="G14" s="1">
        <v>91</v>
      </c>
      <c r="H14" s="1">
        <v>117</v>
      </c>
      <c r="L14" t="s">
        <v>25</v>
      </c>
      <c r="M14" s="7">
        <f>E14/$E$8%</f>
        <v>27.173913043478262</v>
      </c>
      <c r="N14" s="7">
        <f>F14/$F$8%</f>
        <v>34.470377019748653</v>
      </c>
      <c r="O14" s="7">
        <f>G14/$G$8%</f>
        <v>25.207756232686982</v>
      </c>
      <c r="P14" s="7">
        <f>H14/$H$8%</f>
        <v>32.409972299168977</v>
      </c>
      <c r="R14" s="1">
        <f>IFERROR(D14,"")</f>
        <v>1092</v>
      </c>
      <c r="S14" s="1"/>
      <c r="V14" t="s">
        <v>25</v>
      </c>
      <c r="W14" s="1">
        <v>1210</v>
      </c>
      <c r="X14" s="7">
        <f>E14/D14*100</f>
        <v>45.787545787545788</v>
      </c>
      <c r="Y14" s="7">
        <f>F14/D14*100</f>
        <v>35.164835164835168</v>
      </c>
      <c r="Z14" s="7">
        <f>G14/D14*100</f>
        <v>8.3333333333333321</v>
      </c>
      <c r="AA14" s="7">
        <f>H14/D14*100</f>
        <v>10.714285714285714</v>
      </c>
      <c r="AB14" s="9">
        <f t="shared" si="0"/>
        <v>100</v>
      </c>
    </row>
    <row r="15" spans="2:28" x14ac:dyDescent="0.25">
      <c r="C15" t="s">
        <v>4</v>
      </c>
      <c r="D15" s="10">
        <f>SUM(E15:H15)</f>
        <v>1328</v>
      </c>
      <c r="E15" s="1">
        <v>666</v>
      </c>
      <c r="F15" s="1">
        <v>397</v>
      </c>
      <c r="G15" s="1">
        <v>135</v>
      </c>
      <c r="H15" s="1">
        <v>130</v>
      </c>
      <c r="L15" t="s">
        <v>4</v>
      </c>
      <c r="M15" s="7">
        <f>E15/$E$8%</f>
        <v>36.195652173913047</v>
      </c>
      <c r="N15" s="7">
        <f>F15/$F$8%</f>
        <v>35.637342908438058</v>
      </c>
      <c r="O15" s="7">
        <f>G15/$G$8%</f>
        <v>37.396121883656512</v>
      </c>
      <c r="P15" s="7">
        <f>H15/$H$8%</f>
        <v>36.011080332409975</v>
      </c>
      <c r="R15" s="1">
        <f>IFERROR(D15,"")</f>
        <v>1328</v>
      </c>
      <c r="S15" s="1"/>
      <c r="V15" t="s">
        <v>4</v>
      </c>
      <c r="W15" s="1">
        <v>1410</v>
      </c>
      <c r="X15" s="7">
        <f>E15/D15*100</f>
        <v>50.150602409638559</v>
      </c>
      <c r="Y15" s="7">
        <f>F15/D15*100</f>
        <v>29.89457831325301</v>
      </c>
      <c r="Z15" s="7">
        <f>G15/D15*100</f>
        <v>10.16566265060241</v>
      </c>
      <c r="AA15" s="7">
        <f>H15/D15*100</f>
        <v>9.7891566265060241</v>
      </c>
      <c r="AB15" s="9">
        <f t="shared" si="0"/>
        <v>100.00000000000001</v>
      </c>
    </row>
    <row r="16" spans="2:28" x14ac:dyDescent="0.25">
      <c r="C16" t="s">
        <v>5</v>
      </c>
      <c r="D16" s="10">
        <f>SUM(E16:H16)</f>
        <v>753</v>
      </c>
      <c r="E16" s="1">
        <v>478</v>
      </c>
      <c r="F16" s="1">
        <v>195</v>
      </c>
      <c r="G16" s="1">
        <v>46</v>
      </c>
      <c r="H16" s="1">
        <v>34</v>
      </c>
      <c r="L16" t="s">
        <v>5</v>
      </c>
      <c r="M16" s="7">
        <f>E16/$E$8%</f>
        <v>25.978260869565219</v>
      </c>
      <c r="N16" s="7">
        <f>F16/$F$8%</f>
        <v>17.504488330341111</v>
      </c>
      <c r="O16" s="7">
        <f>G16/$G$8%</f>
        <v>12.742382271468145</v>
      </c>
      <c r="P16" s="7">
        <f>H16/$H$8%</f>
        <v>9.418282548476455</v>
      </c>
      <c r="R16" s="1">
        <f>IFERROR(D16,"")</f>
        <v>753</v>
      </c>
      <c r="S16" s="1"/>
      <c r="V16" t="s">
        <v>5</v>
      </c>
      <c r="W16" s="1">
        <v>851</v>
      </c>
      <c r="X16" s="7">
        <f>E16/D16*100</f>
        <v>63.479415670650731</v>
      </c>
      <c r="Y16" s="7">
        <f>F16/D16*100</f>
        <v>25.89641434262948</v>
      </c>
      <c r="Z16" s="7">
        <f>G16/D16*100</f>
        <v>6.1088977423638777</v>
      </c>
      <c r="AA16" s="7">
        <f>H16/D16*100</f>
        <v>4.5152722443559101</v>
      </c>
      <c r="AB16" s="9">
        <f t="shared" si="0"/>
        <v>100</v>
      </c>
    </row>
    <row r="17" spans="2:28" x14ac:dyDescent="0.25">
      <c r="C17" t="s">
        <v>6</v>
      </c>
      <c r="D17" s="10">
        <f>SUM(E17:H17)</f>
        <v>363</v>
      </c>
      <c r="E17" s="1">
        <v>115</v>
      </c>
      <c r="F17" s="1">
        <v>95</v>
      </c>
      <c r="G17" s="1">
        <v>79</v>
      </c>
      <c r="H17" s="1">
        <v>74</v>
      </c>
      <c r="L17" t="s">
        <v>6</v>
      </c>
      <c r="M17" s="7">
        <f>E17/$E$8%</f>
        <v>6.2500000000000009</v>
      </c>
      <c r="N17" s="7">
        <f>F17/$F$8%</f>
        <v>8.5278276481149007</v>
      </c>
      <c r="O17" s="7">
        <f>G17/$G$8%</f>
        <v>21.883656509695292</v>
      </c>
      <c r="P17" s="7">
        <f>H17/$H$8%</f>
        <v>20.498614958448755</v>
      </c>
      <c r="R17" s="1">
        <f>IFERROR(D17,"")</f>
        <v>363</v>
      </c>
      <c r="S17" s="1"/>
      <c r="V17" t="s">
        <v>6</v>
      </c>
      <c r="W17" s="1">
        <v>410</v>
      </c>
      <c r="X17" s="7">
        <f>E17/D17*100</f>
        <v>31.680440771349861</v>
      </c>
      <c r="Y17" s="7">
        <f>F17/D17*100</f>
        <v>26.170798898071624</v>
      </c>
      <c r="Z17" s="7">
        <f>G17/D17*100</f>
        <v>21.763085399449036</v>
      </c>
      <c r="AA17" s="7">
        <f>H17/D17*100</f>
        <v>20.385674931129476</v>
      </c>
      <c r="AB17" s="9">
        <f t="shared" si="0"/>
        <v>100</v>
      </c>
    </row>
    <row r="18" spans="2:28" x14ac:dyDescent="0.25">
      <c r="C18" t="s">
        <v>14</v>
      </c>
      <c r="D18" s="10">
        <f>SUM(E18:H18)</f>
        <v>140</v>
      </c>
      <c r="E18" s="1">
        <v>81</v>
      </c>
      <c r="F18" s="1">
        <v>43</v>
      </c>
      <c r="G18" s="1">
        <v>10</v>
      </c>
      <c r="H18" s="1">
        <v>6</v>
      </c>
      <c r="L18" t="s">
        <v>14</v>
      </c>
      <c r="M18" s="7">
        <f>E18/$E$8%</f>
        <v>4.4021739130434785</v>
      </c>
      <c r="N18" s="7">
        <f>F18/$F$8%</f>
        <v>3.859964093357271</v>
      </c>
      <c r="O18" s="7">
        <f>G18/$G$8%</f>
        <v>2.770083102493075</v>
      </c>
      <c r="P18" s="7">
        <f>H18/$H$8%</f>
        <v>1.662049861495845</v>
      </c>
      <c r="R18" s="1">
        <f>IFERROR(D18,"")</f>
        <v>140</v>
      </c>
      <c r="S18" s="1"/>
      <c r="V18" t="s">
        <v>14</v>
      </c>
      <c r="W18" s="1">
        <v>157</v>
      </c>
      <c r="X18" s="7">
        <f>E18/D18*100</f>
        <v>57.857142857142861</v>
      </c>
      <c r="Y18" s="7">
        <f>F18/D18*100</f>
        <v>30.714285714285715</v>
      </c>
      <c r="Z18" s="7">
        <f>G18/D18*100</f>
        <v>7.1428571428571423</v>
      </c>
      <c r="AA18" s="7">
        <f>H18/D18*100</f>
        <v>4.2857142857142856</v>
      </c>
      <c r="AB18" s="9">
        <f t="shared" si="0"/>
        <v>100.00000000000001</v>
      </c>
    </row>
    <row r="19" spans="2:28" x14ac:dyDescent="0.25">
      <c r="D19" s="10"/>
      <c r="E19" s="1"/>
      <c r="F19" s="1"/>
      <c r="G19" s="1"/>
      <c r="H19" s="1"/>
      <c r="L19" s="33" t="s">
        <v>33</v>
      </c>
      <c r="M19" s="7"/>
      <c r="N19" s="7"/>
      <c r="O19" s="7"/>
      <c r="P19" s="7"/>
      <c r="R19" s="1"/>
      <c r="S19" s="1"/>
      <c r="X19" s="7"/>
      <c r="Y19" s="7"/>
      <c r="Z19" s="7"/>
      <c r="AA19" s="7"/>
      <c r="AB19" s="9"/>
    </row>
    <row r="20" spans="2:28" x14ac:dyDescent="0.25">
      <c r="B20" s="31" t="s">
        <v>7</v>
      </c>
      <c r="D20" s="1"/>
      <c r="E20" s="10">
        <f>SUM(E14:E18)</f>
        <v>1840</v>
      </c>
      <c r="F20" s="10">
        <f t="shared" ref="F20:H20" si="3">SUM(F14:F18)</f>
        <v>1114</v>
      </c>
      <c r="G20" s="10">
        <f t="shared" si="3"/>
        <v>361</v>
      </c>
      <c r="H20" s="10">
        <f t="shared" si="3"/>
        <v>361</v>
      </c>
      <c r="I20" s="32">
        <v>2.2E-16</v>
      </c>
      <c r="K20" t="s">
        <v>7</v>
      </c>
      <c r="N20" s="7"/>
      <c r="O20" s="7"/>
      <c r="R20" s="1"/>
      <c r="S20" s="1"/>
      <c r="U20" t="s">
        <v>7</v>
      </c>
      <c r="AB20" s="9">
        <f t="shared" si="0"/>
        <v>0</v>
      </c>
    </row>
    <row r="21" spans="2:28" x14ac:dyDescent="0.25">
      <c r="C21" t="s">
        <v>15</v>
      </c>
      <c r="D21" s="10">
        <f>SUM(E21:H21)</f>
        <v>1638</v>
      </c>
      <c r="E21" s="1">
        <v>909</v>
      </c>
      <c r="F21" s="1">
        <v>496</v>
      </c>
      <c r="G21" s="1">
        <v>109</v>
      </c>
      <c r="H21" s="1">
        <v>124</v>
      </c>
      <c r="L21" t="s">
        <v>15</v>
      </c>
      <c r="M21" s="7">
        <f>E21/$E$8%</f>
        <v>49.402173913043484</v>
      </c>
      <c r="N21" s="7">
        <f>F21/$F$8%</f>
        <v>44.524236983842009</v>
      </c>
      <c r="O21" s="7">
        <f>G21/$G$8%</f>
        <v>30.193905817174517</v>
      </c>
      <c r="P21" s="7">
        <f>H21/$H$8%</f>
        <v>34.34903047091413</v>
      </c>
      <c r="R21" s="1">
        <f>IFERROR(D21,"")</f>
        <v>1638</v>
      </c>
      <c r="S21" s="1"/>
      <c r="V21" t="s">
        <v>15</v>
      </c>
      <c r="W21" s="1">
        <v>1638</v>
      </c>
      <c r="X21" s="7">
        <f>E21/D21*100</f>
        <v>55.494505494505496</v>
      </c>
      <c r="Y21" s="7">
        <f>F21/D21*100</f>
        <v>30.28083028083028</v>
      </c>
      <c r="Z21" s="7">
        <f>G21/D21*100</f>
        <v>6.6544566544566548</v>
      </c>
      <c r="AA21" s="7">
        <f>H21/D21*100</f>
        <v>7.57020757020757</v>
      </c>
      <c r="AB21" s="9">
        <f t="shared" si="0"/>
        <v>100</v>
      </c>
    </row>
    <row r="22" spans="2:28" x14ac:dyDescent="0.25">
      <c r="C22" t="s">
        <v>17</v>
      </c>
      <c r="D22" s="10">
        <f>SUM(E22:H22)</f>
        <v>760</v>
      </c>
      <c r="E22" s="1">
        <v>393</v>
      </c>
      <c r="F22" s="1">
        <v>223</v>
      </c>
      <c r="G22" s="1">
        <v>84</v>
      </c>
      <c r="H22" s="1">
        <v>60</v>
      </c>
      <c r="L22" t="s">
        <v>17</v>
      </c>
      <c r="M22" s="7">
        <f>E22/$E$8%</f>
        <v>21.358695652173914</v>
      </c>
      <c r="N22" s="7">
        <f>F22/$F$8%</f>
        <v>20.017953321364452</v>
      </c>
      <c r="O22" s="7">
        <f>G22/$G$8%</f>
        <v>23.26869806094183</v>
      </c>
      <c r="P22" s="7">
        <f>H22/$H$8%</f>
        <v>16.62049861495845</v>
      </c>
      <c r="R22" s="1">
        <f>IFERROR(D22,"")</f>
        <v>760</v>
      </c>
      <c r="S22" s="1"/>
      <c r="V22" t="s">
        <v>17</v>
      </c>
      <c r="W22" s="1">
        <v>760</v>
      </c>
      <c r="X22" s="7">
        <f>E22/D22*100</f>
        <v>51.710526315789473</v>
      </c>
      <c r="Y22" s="7">
        <f>F22/D22*100</f>
        <v>29.342105263157897</v>
      </c>
      <c r="Z22" s="7">
        <f>G22/D22*100</f>
        <v>11.052631578947368</v>
      </c>
      <c r="AA22" s="7">
        <f>H22/D22*100</f>
        <v>7.8947368421052628</v>
      </c>
      <c r="AB22" s="9">
        <f t="shared" si="0"/>
        <v>100</v>
      </c>
    </row>
    <row r="23" spans="2:28" x14ac:dyDescent="0.25">
      <c r="C23" t="s">
        <v>16</v>
      </c>
      <c r="D23" s="10">
        <f>SUM(E23:H23)</f>
        <v>1278</v>
      </c>
      <c r="E23" s="1">
        <v>538</v>
      </c>
      <c r="F23" s="1">
        <v>395</v>
      </c>
      <c r="G23" s="1">
        <v>168</v>
      </c>
      <c r="H23" s="1">
        <v>177</v>
      </c>
      <c r="L23" t="s">
        <v>16</v>
      </c>
      <c r="M23" s="7">
        <f>E23/$E$8%</f>
        <v>29.239130434782609</v>
      </c>
      <c r="N23" s="7">
        <f>F23/$F$8%</f>
        <v>35.457809694793532</v>
      </c>
      <c r="O23" s="7">
        <f>G23/$G$8%</f>
        <v>46.53739612188366</v>
      </c>
      <c r="P23" s="7">
        <f>H23/$H$8%</f>
        <v>49.030470914127427</v>
      </c>
      <c r="R23" s="1">
        <f>IFERROR(D23,"")</f>
        <v>1278</v>
      </c>
      <c r="S23" s="1"/>
      <c r="V23" t="s">
        <v>16</v>
      </c>
      <c r="W23" s="1">
        <v>1279</v>
      </c>
      <c r="X23" s="7">
        <f>E23/D23*100</f>
        <v>42.097026604068859</v>
      </c>
      <c r="Y23" s="7">
        <f>F23/D23*100</f>
        <v>30.907668231611897</v>
      </c>
      <c r="Z23" s="7">
        <f>G23/D23*100</f>
        <v>13.145539906103288</v>
      </c>
      <c r="AA23" s="7">
        <f>H23/D23*100</f>
        <v>13.849765258215962</v>
      </c>
      <c r="AB23" s="9">
        <f t="shared" si="0"/>
        <v>100</v>
      </c>
    </row>
    <row r="24" spans="2:28" x14ac:dyDescent="0.25">
      <c r="D24" s="10"/>
      <c r="E24" s="1"/>
      <c r="F24" s="1"/>
      <c r="G24" s="1"/>
      <c r="H24" s="1"/>
      <c r="L24" s="33" t="s">
        <v>34</v>
      </c>
      <c r="M24" s="7"/>
      <c r="N24" s="7"/>
      <c r="O24" s="7"/>
      <c r="P24" s="7"/>
      <c r="R24" s="1"/>
      <c r="S24" s="1"/>
      <c r="X24" s="7"/>
      <c r="Y24" s="7"/>
      <c r="Z24" s="7"/>
      <c r="AA24" s="7"/>
      <c r="AB24" s="9"/>
    </row>
    <row r="25" spans="2:28" x14ac:dyDescent="0.25">
      <c r="B25" s="31" t="s">
        <v>8</v>
      </c>
      <c r="D25" s="1"/>
      <c r="E25" s="10">
        <f>SUM(E21:E23)</f>
        <v>1840</v>
      </c>
      <c r="F25" s="10">
        <f>SUM(F21:F23)</f>
        <v>1114</v>
      </c>
      <c r="G25" s="10">
        <f>SUM(G21:G23)</f>
        <v>361</v>
      </c>
      <c r="H25" s="10">
        <f>SUM(H21:H23)</f>
        <v>361</v>
      </c>
      <c r="I25" s="32">
        <v>2.2E-16</v>
      </c>
      <c r="K25" t="s">
        <v>8</v>
      </c>
      <c r="N25" s="7"/>
      <c r="O25" s="7"/>
      <c r="R25" s="1"/>
      <c r="S25" s="1"/>
      <c r="U25" t="s">
        <v>8</v>
      </c>
      <c r="AB25" s="9">
        <f t="shared" si="0"/>
        <v>0</v>
      </c>
    </row>
    <row r="26" spans="2:28" x14ac:dyDescent="0.25">
      <c r="C26" t="s">
        <v>19</v>
      </c>
      <c r="D26" s="10">
        <f t="shared" ref="D26:D27" si="4">SUM(E26:H26)</f>
        <v>720</v>
      </c>
      <c r="E26">
        <v>399</v>
      </c>
      <c r="F26">
        <v>228</v>
      </c>
      <c r="G26" s="1">
        <v>42</v>
      </c>
      <c r="H26" s="1">
        <v>51</v>
      </c>
      <c r="L26" t="s">
        <v>19</v>
      </c>
      <c r="M26" s="7">
        <f>E26/$E$8%</f>
        <v>21.684782608695652</v>
      </c>
      <c r="N26" s="7">
        <f>F26/$F$8%</f>
        <v>20.466786355475762</v>
      </c>
      <c r="O26" s="7">
        <f>G26/$G$8%</f>
        <v>11.634349030470915</v>
      </c>
      <c r="P26" s="7">
        <f>H26/$H$8%</f>
        <v>14.127423822714682</v>
      </c>
      <c r="R26" s="1">
        <f>IFERROR(D26,"")</f>
        <v>720</v>
      </c>
      <c r="S26" s="1"/>
      <c r="V26" t="s">
        <v>19</v>
      </c>
      <c r="W26" s="1">
        <v>815</v>
      </c>
      <c r="X26" s="7">
        <f>E26/D26*100</f>
        <v>55.416666666666671</v>
      </c>
      <c r="Y26" s="7">
        <f>F26/D26*100</f>
        <v>31.666666666666664</v>
      </c>
      <c r="Z26" s="7">
        <f>G26/D26*100</f>
        <v>5.833333333333333</v>
      </c>
      <c r="AA26" s="7">
        <f>H26/D26*100</f>
        <v>7.083333333333333</v>
      </c>
      <c r="AB26" s="9">
        <f t="shared" si="0"/>
        <v>100</v>
      </c>
    </row>
    <row r="27" spans="2:28" x14ac:dyDescent="0.25">
      <c r="C27" t="s">
        <v>21</v>
      </c>
      <c r="D27" s="10">
        <f t="shared" si="4"/>
        <v>1965</v>
      </c>
      <c r="E27">
        <v>1078</v>
      </c>
      <c r="F27">
        <v>574</v>
      </c>
      <c r="G27" s="1">
        <v>161</v>
      </c>
      <c r="H27" s="1">
        <v>152</v>
      </c>
      <c r="L27" t="s">
        <v>21</v>
      </c>
      <c r="M27" s="7">
        <f>E27/$E$8%</f>
        <v>58.586956521739133</v>
      </c>
      <c r="N27" s="7">
        <f>F27/$F$8%</f>
        <v>51.526032315978455</v>
      </c>
      <c r="O27" s="7">
        <f>G27/$G$8%</f>
        <v>44.598337950138507</v>
      </c>
      <c r="P27" s="7">
        <f>H27/$H$8%</f>
        <v>42.10526315789474</v>
      </c>
      <c r="R27" s="1">
        <f>IFERROR(D27,"")</f>
        <v>1965</v>
      </c>
      <c r="S27" s="1"/>
      <c r="U27" s="4"/>
      <c r="V27" s="4" t="s">
        <v>21</v>
      </c>
      <c r="W27" s="5">
        <v>2152</v>
      </c>
      <c r="X27" s="8">
        <f>E27/D27*100</f>
        <v>54.860050890585242</v>
      </c>
      <c r="Y27" s="8">
        <f>F27/D27*100</f>
        <v>29.211195928753181</v>
      </c>
      <c r="Z27" s="8">
        <f>G27/D27*100</f>
        <v>8.1933842239185743</v>
      </c>
      <c r="AA27" s="8">
        <f>H27/D27*100</f>
        <v>7.7353689567430024</v>
      </c>
      <c r="AB27" s="9">
        <f t="shared" si="0"/>
        <v>100</v>
      </c>
    </row>
    <row r="28" spans="2:28" x14ac:dyDescent="0.25">
      <c r="C28" t="s">
        <v>20</v>
      </c>
      <c r="D28" s="10">
        <f>SUM(E28:H28)</f>
        <v>991</v>
      </c>
      <c r="E28">
        <v>363</v>
      </c>
      <c r="F28">
        <v>312</v>
      </c>
      <c r="G28" s="1">
        <v>158</v>
      </c>
      <c r="H28" s="1">
        <v>158</v>
      </c>
      <c r="K28" s="29"/>
      <c r="L28" s="29" t="s">
        <v>20</v>
      </c>
      <c r="M28" s="34">
        <f>E28/$E$8%</f>
        <v>19.728260869565219</v>
      </c>
      <c r="N28" s="34">
        <f>F28/$F$8%</f>
        <v>28.00718132854578</v>
      </c>
      <c r="O28" s="34">
        <f>G28/$G$8%</f>
        <v>43.767313019390585</v>
      </c>
      <c r="P28" s="34">
        <f>H28/$H$8%</f>
        <v>43.767313019390585</v>
      </c>
      <c r="Q28" s="29"/>
      <c r="R28" s="28">
        <f>IFERROR(D28,"")</f>
        <v>991</v>
      </c>
      <c r="S28" s="28"/>
      <c r="V28" t="s">
        <v>20</v>
      </c>
      <c r="W28" s="1">
        <v>1071</v>
      </c>
      <c r="X28" s="7">
        <f>E28/D28*100</f>
        <v>36.629667003027244</v>
      </c>
      <c r="Y28" s="7">
        <f>F28/D28*100</f>
        <v>31.483350151362259</v>
      </c>
      <c r="Z28" s="7">
        <f>G28/D28*100</f>
        <v>15.943491422805248</v>
      </c>
      <c r="AA28" s="7">
        <f>H28/D28*100</f>
        <v>15.943491422805248</v>
      </c>
      <c r="AB28" s="9">
        <f>SUM(X28:AA28)</f>
        <v>100</v>
      </c>
    </row>
    <row r="29" spans="2:28" x14ac:dyDescent="0.25">
      <c r="D29" s="10"/>
      <c r="G29" s="1"/>
      <c r="H29" s="1"/>
      <c r="K29" s="29"/>
      <c r="L29" s="33" t="s">
        <v>34</v>
      </c>
      <c r="M29" s="34"/>
      <c r="N29" s="34"/>
      <c r="O29" s="34"/>
      <c r="P29" s="34"/>
      <c r="Q29" s="29"/>
      <c r="R29" s="28"/>
      <c r="S29" s="28"/>
      <c r="X29" s="7"/>
      <c r="Y29" s="7"/>
      <c r="Z29" s="7"/>
      <c r="AA29" s="7"/>
      <c r="AB29" s="9"/>
    </row>
    <row r="30" spans="2:28" x14ac:dyDescent="0.25">
      <c r="D30" s="1"/>
      <c r="E30" s="10">
        <f>SUM(E26:E28)</f>
        <v>1840</v>
      </c>
      <c r="F30" s="10">
        <f t="shared" ref="F30:H30" si="5">SUM(F26:F28)</f>
        <v>1114</v>
      </c>
      <c r="G30" s="10">
        <f t="shared" si="5"/>
        <v>361</v>
      </c>
      <c r="H30" s="10">
        <f t="shared" si="5"/>
        <v>361</v>
      </c>
    </row>
    <row r="31" spans="2:28" x14ac:dyDescent="0.25">
      <c r="D31" s="1"/>
      <c r="E31" s="1"/>
      <c r="F31" s="1"/>
      <c r="G31" s="1"/>
      <c r="H31" s="1"/>
      <c r="M31" s="9"/>
      <c r="N31" s="9"/>
      <c r="O31" s="9"/>
      <c r="P31" s="9"/>
    </row>
    <row r="32" spans="2:28" x14ac:dyDescent="0.25">
      <c r="D32" s="1"/>
      <c r="E32" s="1"/>
      <c r="F32" s="1"/>
      <c r="G32" s="1"/>
      <c r="H32" s="1"/>
    </row>
    <row r="33" spans="2:28" x14ac:dyDescent="0.25">
      <c r="D33" s="1"/>
      <c r="E33" s="1"/>
      <c r="F33" s="1"/>
      <c r="G33" s="1"/>
      <c r="H33" s="1"/>
    </row>
    <row r="34" spans="2:28" s="22" customFormat="1" x14ac:dyDescent="0.25">
      <c r="C34" s="22" t="s">
        <v>30</v>
      </c>
      <c r="W34" s="23"/>
    </row>
    <row r="35" spans="2:28" s="11" customFormat="1" x14ac:dyDescent="0.25">
      <c r="D35" s="12" t="s">
        <v>26</v>
      </c>
      <c r="E35" s="12" t="s">
        <v>9</v>
      </c>
      <c r="F35" s="12" t="s">
        <v>10</v>
      </c>
      <c r="G35" s="12" t="s">
        <v>11</v>
      </c>
      <c r="H35" s="12" t="s">
        <v>12</v>
      </c>
      <c r="K35" s="13"/>
      <c r="L35" s="13"/>
      <c r="M35" s="14" t="s">
        <v>9</v>
      </c>
      <c r="N35" s="14" t="s">
        <v>10</v>
      </c>
      <c r="O35" s="14" t="s">
        <v>11</v>
      </c>
      <c r="P35" s="14" t="s">
        <v>12</v>
      </c>
      <c r="R35" s="14" t="s">
        <v>26</v>
      </c>
      <c r="S35" s="30"/>
      <c r="U35" s="13"/>
      <c r="V35" s="13"/>
      <c r="W35" s="14" t="s">
        <v>26</v>
      </c>
      <c r="X35" s="14" t="s">
        <v>9</v>
      </c>
      <c r="Y35" s="14" t="s">
        <v>10</v>
      </c>
      <c r="Z35" s="14" t="s">
        <v>11</v>
      </c>
      <c r="AA35" s="14" t="s">
        <v>12</v>
      </c>
    </row>
    <row r="36" spans="2:28" s="11" customFormat="1" x14ac:dyDescent="0.25">
      <c r="B36" s="11" t="s">
        <v>0</v>
      </c>
      <c r="D36" s="12"/>
      <c r="E36" s="12" t="s">
        <v>28</v>
      </c>
      <c r="F36" s="12" t="s">
        <v>28</v>
      </c>
      <c r="G36" s="12" t="s">
        <v>28</v>
      </c>
      <c r="H36" s="12" t="s">
        <v>28</v>
      </c>
      <c r="K36" s="15" t="s">
        <v>0</v>
      </c>
      <c r="L36" s="15"/>
      <c r="M36" s="26" t="s">
        <v>27</v>
      </c>
      <c r="N36" s="27"/>
      <c r="O36" s="27"/>
      <c r="P36" s="27"/>
      <c r="R36" s="16"/>
      <c r="S36" s="30"/>
      <c r="U36" s="15" t="s">
        <v>0</v>
      </c>
      <c r="V36" s="15"/>
      <c r="W36" s="16"/>
      <c r="X36" s="26" t="s">
        <v>27</v>
      </c>
      <c r="Y36" s="27"/>
      <c r="Z36" s="27"/>
      <c r="AA36" s="27"/>
    </row>
    <row r="37" spans="2:28" s="11" customFormat="1" x14ac:dyDescent="0.25">
      <c r="C37" s="11" t="s">
        <v>1</v>
      </c>
      <c r="D37" s="17">
        <f>SUM(E37:H37)</f>
        <v>1915</v>
      </c>
      <c r="E37" s="12">
        <v>996</v>
      </c>
      <c r="F37" s="12">
        <v>572</v>
      </c>
      <c r="G37" s="12">
        <v>171</v>
      </c>
      <c r="H37" s="12">
        <v>176</v>
      </c>
      <c r="K37" s="13"/>
      <c r="L37" s="13" t="s">
        <v>1</v>
      </c>
      <c r="M37" s="18">
        <f>E37/$E$8%</f>
        <v>54.130434782608702</v>
      </c>
      <c r="N37" s="19">
        <f>F37/$F$8%</f>
        <v>51.346499102333929</v>
      </c>
      <c r="O37" s="19">
        <f>G37/$G$8%</f>
        <v>47.368421052631582</v>
      </c>
      <c r="P37" s="19">
        <f>H37/$H$8%</f>
        <v>48.75346260387812</v>
      </c>
      <c r="R37" s="14">
        <v>1915</v>
      </c>
      <c r="S37" s="30"/>
      <c r="U37" s="13"/>
      <c r="V37" s="13" t="s">
        <v>1</v>
      </c>
      <c r="W37" s="14">
        <v>1915</v>
      </c>
      <c r="X37" s="18">
        <f>E37/D37*100</f>
        <v>52.010443864229764</v>
      </c>
      <c r="Y37" s="18">
        <f>F37/D37*100</f>
        <v>29.869451697127936</v>
      </c>
      <c r="Z37" s="18">
        <f>G37/D37*100</f>
        <v>8.9295039164490859</v>
      </c>
      <c r="AA37" s="18">
        <f>H37/D37*100</f>
        <v>9.1906005221932112</v>
      </c>
      <c r="AB37" s="20">
        <f>SUM(X37:AA37)</f>
        <v>99.999999999999986</v>
      </c>
    </row>
    <row r="38" spans="2:28" s="11" customFormat="1" x14ac:dyDescent="0.25">
      <c r="C38" s="11" t="s">
        <v>2</v>
      </c>
      <c r="D38" s="17">
        <f>SUM(E38:H38)</f>
        <v>2123</v>
      </c>
      <c r="E38" s="12">
        <v>1016</v>
      </c>
      <c r="F38" s="12">
        <v>674</v>
      </c>
      <c r="G38" s="12">
        <v>216</v>
      </c>
      <c r="H38" s="12">
        <v>217</v>
      </c>
      <c r="L38" s="11" t="s">
        <v>2</v>
      </c>
      <c r="M38" s="19">
        <f>E38/$E$8%</f>
        <v>55.217391304347828</v>
      </c>
      <c r="N38" s="19">
        <f>F38/$F$8%</f>
        <v>60.502692998204665</v>
      </c>
      <c r="O38" s="19">
        <f>G38/$G$8%</f>
        <v>59.83379501385042</v>
      </c>
      <c r="P38" s="19">
        <f>H38/$H$8%</f>
        <v>60.110803324099727</v>
      </c>
      <c r="R38" s="12">
        <v>2123</v>
      </c>
      <c r="S38" s="12"/>
      <c r="V38" s="11" t="s">
        <v>2</v>
      </c>
      <c r="W38" s="12">
        <v>2123</v>
      </c>
      <c r="X38" s="19">
        <f>E38/D38*100</f>
        <v>47.856806406029207</v>
      </c>
      <c r="Y38" s="19">
        <f>F38/D38*100</f>
        <v>31.747527084314648</v>
      </c>
      <c r="Z38" s="19">
        <f>G38/D38*100</f>
        <v>10.174281676872351</v>
      </c>
      <c r="AA38" s="19">
        <f>H38/D38*100</f>
        <v>10.221384832783796</v>
      </c>
      <c r="AB38" s="20">
        <f t="shared" ref="AB38:AB56" si="6">SUM(X38:AA38)</f>
        <v>100.00000000000001</v>
      </c>
    </row>
    <row r="39" spans="2:28" s="11" customFormat="1" x14ac:dyDescent="0.25">
      <c r="B39" s="11" t="s">
        <v>13</v>
      </c>
      <c r="D39" s="12"/>
      <c r="E39" s="17">
        <f>SUM(E37:E38)</f>
        <v>2012</v>
      </c>
      <c r="F39" s="17">
        <f t="shared" ref="F39:H39" si="7">SUM(F37:F38)</f>
        <v>1246</v>
      </c>
      <c r="G39" s="17">
        <f t="shared" si="7"/>
        <v>387</v>
      </c>
      <c r="H39" s="17">
        <f t="shared" si="7"/>
        <v>393</v>
      </c>
      <c r="K39" s="11" t="s">
        <v>13</v>
      </c>
      <c r="N39" s="19"/>
      <c r="R39" s="12"/>
      <c r="S39" s="12"/>
      <c r="U39" s="11" t="s">
        <v>13</v>
      </c>
      <c r="W39" s="12"/>
      <c r="AB39" s="20">
        <f t="shared" si="6"/>
        <v>0</v>
      </c>
    </row>
    <row r="40" spans="2:28" s="11" customFormat="1" x14ac:dyDescent="0.25">
      <c r="C40" s="11" t="s">
        <v>22</v>
      </c>
      <c r="D40" s="17">
        <f>SUM(E40:H40)</f>
        <v>1429</v>
      </c>
      <c r="E40" s="12">
        <v>773</v>
      </c>
      <c r="F40" s="12">
        <v>409</v>
      </c>
      <c r="G40" s="12">
        <v>125</v>
      </c>
      <c r="H40" s="12">
        <v>122</v>
      </c>
      <c r="L40" s="11" t="s">
        <v>22</v>
      </c>
      <c r="M40" s="19">
        <f>E40/$E$8%</f>
        <v>42.010869565217398</v>
      </c>
      <c r="N40" s="19">
        <f t="shared" ref="N40:N42" si="8">F40/$F$8%</f>
        <v>36.714542190305202</v>
      </c>
      <c r="O40" s="19">
        <f>G40/$G$8%</f>
        <v>34.626038781163437</v>
      </c>
      <c r="P40" s="19">
        <f>H40/$H$8%</f>
        <v>33.795013850415515</v>
      </c>
      <c r="R40" s="12">
        <v>1429</v>
      </c>
      <c r="S40" s="12"/>
      <c r="V40" s="11" t="s">
        <v>22</v>
      </c>
      <c r="W40" s="12">
        <v>1429</v>
      </c>
      <c r="X40" s="19">
        <f>E40/D40*100</f>
        <v>54.093771868439468</v>
      </c>
      <c r="Y40" s="19">
        <f>F40/D40*100</f>
        <v>28.621413575927225</v>
      </c>
      <c r="Z40" s="19">
        <f>G40/D40*100</f>
        <v>8.7473757872638203</v>
      </c>
      <c r="AA40" s="19">
        <f>H40/D40*100</f>
        <v>8.5374387683694888</v>
      </c>
      <c r="AB40" s="20">
        <f t="shared" si="6"/>
        <v>100</v>
      </c>
    </row>
    <row r="41" spans="2:28" s="11" customFormat="1" x14ac:dyDescent="0.25">
      <c r="C41" s="11" t="s">
        <v>23</v>
      </c>
      <c r="D41" s="17">
        <f>SUM(E41:H41)</f>
        <v>1297</v>
      </c>
      <c r="E41" s="12">
        <v>615</v>
      </c>
      <c r="F41" s="12">
        <v>409</v>
      </c>
      <c r="G41" s="12">
        <v>136</v>
      </c>
      <c r="H41" s="12">
        <v>137</v>
      </c>
      <c r="L41" s="11" t="s">
        <v>23</v>
      </c>
      <c r="M41" s="19">
        <f t="shared" ref="M41" si="9">E41/$E$8%</f>
        <v>33.423913043478265</v>
      </c>
      <c r="N41" s="19">
        <f t="shared" si="8"/>
        <v>36.714542190305202</v>
      </c>
      <c r="O41" s="19">
        <f>G41/$G$8%</f>
        <v>37.67313019390582</v>
      </c>
      <c r="P41" s="19">
        <f t="shared" ref="P41:P42" si="10">H41/$H$8%</f>
        <v>37.950138504155127</v>
      </c>
      <c r="R41" s="12">
        <v>1297</v>
      </c>
      <c r="S41" s="12"/>
      <c r="V41" s="11" t="s">
        <v>23</v>
      </c>
      <c r="W41" s="12">
        <v>1297</v>
      </c>
      <c r="X41" s="19">
        <f>E41/D41*100</f>
        <v>47.417116422513494</v>
      </c>
      <c r="Y41" s="19">
        <f>F41/D41*100</f>
        <v>31.5343099460293</v>
      </c>
      <c r="Z41" s="19">
        <f>G41/D41*100</f>
        <v>10.485736314572089</v>
      </c>
      <c r="AA41" s="19">
        <f>H41/D41*100</f>
        <v>10.562837316885119</v>
      </c>
      <c r="AB41" s="20">
        <f t="shared" si="6"/>
        <v>100.00000000000001</v>
      </c>
    </row>
    <row r="42" spans="2:28" s="11" customFormat="1" x14ac:dyDescent="0.25">
      <c r="C42" s="11" t="s">
        <v>24</v>
      </c>
      <c r="D42" s="17">
        <f>SUM(E42:H42)</f>
        <v>1312</v>
      </c>
      <c r="E42" s="12">
        <v>624</v>
      </c>
      <c r="F42" s="12">
        <v>428</v>
      </c>
      <c r="G42" s="12">
        <v>126</v>
      </c>
      <c r="H42" s="12">
        <v>134</v>
      </c>
      <c r="L42" s="11" t="s">
        <v>24</v>
      </c>
      <c r="M42" s="19">
        <f>E42/$E$8%</f>
        <v>33.913043478260875</v>
      </c>
      <c r="N42" s="19">
        <f t="shared" si="8"/>
        <v>38.420107719928183</v>
      </c>
      <c r="O42" s="19">
        <f t="shared" ref="O42" si="11">G42/$G$8%</f>
        <v>34.903047091412745</v>
      </c>
      <c r="P42" s="19">
        <f t="shared" si="10"/>
        <v>37.119113573407205</v>
      </c>
      <c r="R42" s="12">
        <v>1312</v>
      </c>
      <c r="S42" s="12"/>
      <c r="V42" s="11" t="s">
        <v>24</v>
      </c>
      <c r="W42" s="12">
        <v>1312</v>
      </c>
      <c r="X42" s="19">
        <f>E42/D42*100</f>
        <v>47.560975609756099</v>
      </c>
      <c r="Y42" s="19">
        <f>F42/D42*100</f>
        <v>32.621951219512198</v>
      </c>
      <c r="Z42" s="19">
        <f>G42/D42*100</f>
        <v>9.6036585365853657</v>
      </c>
      <c r="AA42" s="19">
        <f>H42/D42*100</f>
        <v>10.213414634146341</v>
      </c>
      <c r="AB42" s="20">
        <f t="shared" si="6"/>
        <v>100.00000000000001</v>
      </c>
    </row>
    <row r="43" spans="2:28" s="11" customFormat="1" x14ac:dyDescent="0.25">
      <c r="B43" s="11" t="s">
        <v>3</v>
      </c>
      <c r="D43" s="12"/>
      <c r="E43" s="17">
        <f>SUM(E40:E42)</f>
        <v>2012</v>
      </c>
      <c r="F43" s="17">
        <f t="shared" ref="F43:H43" si="12">SUM(F40:F42)</f>
        <v>1246</v>
      </c>
      <c r="G43" s="17">
        <f t="shared" si="12"/>
        <v>387</v>
      </c>
      <c r="H43" s="17">
        <f t="shared" si="12"/>
        <v>393</v>
      </c>
      <c r="K43" s="11" t="s">
        <v>3</v>
      </c>
      <c r="N43" s="19"/>
      <c r="O43" s="19"/>
      <c r="R43" s="12"/>
      <c r="S43" s="12"/>
      <c r="U43" s="11" t="s">
        <v>3</v>
      </c>
      <c r="W43" s="12"/>
      <c r="AB43" s="20">
        <f t="shared" si="6"/>
        <v>0</v>
      </c>
    </row>
    <row r="44" spans="2:28" s="11" customFormat="1" x14ac:dyDescent="0.25">
      <c r="C44" s="11" t="s">
        <v>25</v>
      </c>
      <c r="D44" s="17">
        <f>SUM(E44:H44)</f>
        <v>1210</v>
      </c>
      <c r="E44" s="12">
        <v>545</v>
      </c>
      <c r="F44" s="12">
        <v>438</v>
      </c>
      <c r="G44" s="12">
        <v>108</v>
      </c>
      <c r="H44" s="12">
        <v>119</v>
      </c>
      <c r="L44" s="11" t="s">
        <v>25</v>
      </c>
      <c r="M44" s="19">
        <f>E44/$E$8%</f>
        <v>29.619565217391308</v>
      </c>
      <c r="N44" s="19">
        <f t="shared" ref="N44:N48" si="13">F44/$F$8%</f>
        <v>39.317773788150809</v>
      </c>
      <c r="O44" s="19">
        <f t="shared" ref="O44:O48" si="14">G44/$G$8%</f>
        <v>29.91689750692521</v>
      </c>
      <c r="P44" s="19">
        <f>H44/$H$8%</f>
        <v>32.963988919667592</v>
      </c>
      <c r="R44" s="12">
        <v>1210</v>
      </c>
      <c r="S44" s="12"/>
      <c r="V44" s="11" t="s">
        <v>25</v>
      </c>
      <c r="W44" s="12">
        <v>1210</v>
      </c>
      <c r="X44" s="19">
        <f>E44/D44*100</f>
        <v>45.041322314049587</v>
      </c>
      <c r="Y44" s="19">
        <f>F44/D44*100</f>
        <v>36.198347107438018</v>
      </c>
      <c r="Z44" s="19">
        <f>G44/D44*100</f>
        <v>8.9256198347107443</v>
      </c>
      <c r="AA44" s="19">
        <f>H44/D44*100</f>
        <v>9.8347107438016526</v>
      </c>
      <c r="AB44" s="20">
        <f t="shared" si="6"/>
        <v>100</v>
      </c>
    </row>
    <row r="45" spans="2:28" s="11" customFormat="1" x14ac:dyDescent="0.25">
      <c r="C45" s="11" t="s">
        <v>4</v>
      </c>
      <c r="D45" s="17">
        <f>SUM(E45:H45)</f>
        <v>1410</v>
      </c>
      <c r="E45" s="12">
        <v>708</v>
      </c>
      <c r="F45" s="12">
        <v>426</v>
      </c>
      <c r="G45" s="12">
        <v>134</v>
      </c>
      <c r="H45" s="12">
        <v>142</v>
      </c>
      <c r="L45" s="11" t="s">
        <v>4</v>
      </c>
      <c r="M45" s="19">
        <f t="shared" ref="M45" si="15">E45/$E$8%</f>
        <v>38.478260869565219</v>
      </c>
      <c r="N45" s="19">
        <f t="shared" si="13"/>
        <v>38.240574506283657</v>
      </c>
      <c r="O45" s="19">
        <f t="shared" si="14"/>
        <v>37.119113573407205</v>
      </c>
      <c r="P45" s="19">
        <f t="shared" ref="P45" si="16">H45/$H$8%</f>
        <v>39.335180055401665</v>
      </c>
      <c r="R45" s="12">
        <v>1410</v>
      </c>
      <c r="S45" s="12"/>
      <c r="V45" s="11" t="s">
        <v>4</v>
      </c>
      <c r="W45" s="12">
        <v>1410</v>
      </c>
      <c r="X45" s="19">
        <f>E45/D45*100</f>
        <v>50.212765957446805</v>
      </c>
      <c r="Y45" s="19">
        <f>F45/D45*100</f>
        <v>30.212765957446809</v>
      </c>
      <c r="Z45" s="19">
        <f>G45/D45*100</f>
        <v>9.5035460992907801</v>
      </c>
      <c r="AA45" s="19">
        <f>H45/D45*100</f>
        <v>10.070921985815604</v>
      </c>
      <c r="AB45" s="20">
        <f t="shared" si="6"/>
        <v>100</v>
      </c>
    </row>
    <row r="46" spans="2:28" s="11" customFormat="1" x14ac:dyDescent="0.25">
      <c r="C46" s="11" t="s">
        <v>5</v>
      </c>
      <c r="D46" s="17">
        <f>SUM(E46:H46)</f>
        <v>851</v>
      </c>
      <c r="E46" s="12">
        <v>540</v>
      </c>
      <c r="F46" s="12">
        <v>223</v>
      </c>
      <c r="G46" s="12">
        <v>54</v>
      </c>
      <c r="H46" s="12">
        <v>34</v>
      </c>
      <c r="L46" s="11" t="s">
        <v>5</v>
      </c>
      <c r="M46" s="19">
        <f>E46/$E$8%</f>
        <v>29.347826086956523</v>
      </c>
      <c r="N46" s="19">
        <f t="shared" si="13"/>
        <v>20.017953321364452</v>
      </c>
      <c r="O46" s="19">
        <f t="shared" si="14"/>
        <v>14.958448753462605</v>
      </c>
      <c r="P46" s="19">
        <f>H46/$H$8%</f>
        <v>9.418282548476455</v>
      </c>
      <c r="R46" s="12">
        <v>851</v>
      </c>
      <c r="S46" s="12"/>
      <c r="V46" s="11" t="s">
        <v>5</v>
      </c>
      <c r="W46" s="12">
        <v>851</v>
      </c>
      <c r="X46" s="19">
        <f>E46/D46*100</f>
        <v>63.454759106933025</v>
      </c>
      <c r="Y46" s="19">
        <f>F46/D46*100</f>
        <v>26.204465334900117</v>
      </c>
      <c r="Z46" s="19">
        <f>G46/D46*100</f>
        <v>6.3454759106933016</v>
      </c>
      <c r="AA46" s="19">
        <f>H46/D46*100</f>
        <v>3.9952996474735603</v>
      </c>
      <c r="AB46" s="20">
        <f t="shared" si="6"/>
        <v>100</v>
      </c>
    </row>
    <row r="47" spans="2:28" s="11" customFormat="1" x14ac:dyDescent="0.25">
      <c r="C47" s="11" t="s">
        <v>6</v>
      </c>
      <c r="D47" s="17">
        <f>SUM(E47:H47)</f>
        <v>410</v>
      </c>
      <c r="E47" s="12">
        <v>130</v>
      </c>
      <c r="F47" s="12">
        <v>111</v>
      </c>
      <c r="G47" s="12">
        <v>79</v>
      </c>
      <c r="H47" s="12">
        <v>90</v>
      </c>
      <c r="L47" s="11" t="s">
        <v>6</v>
      </c>
      <c r="M47" s="19">
        <f t="shared" ref="M47" si="17">E47/$E$8%</f>
        <v>7.0652173913043486</v>
      </c>
      <c r="N47" s="19">
        <f t="shared" si="13"/>
        <v>9.9640933572710946</v>
      </c>
      <c r="O47" s="19">
        <f t="shared" si="14"/>
        <v>21.883656509695292</v>
      </c>
      <c r="P47" s="19">
        <f t="shared" ref="P47:P48" si="18">H47/$H$8%</f>
        <v>24.930747922437675</v>
      </c>
      <c r="R47" s="12">
        <v>410</v>
      </c>
      <c r="S47" s="12"/>
      <c r="V47" s="11" t="s">
        <v>6</v>
      </c>
      <c r="W47" s="12">
        <v>410</v>
      </c>
      <c r="X47" s="19">
        <f>E47/D47*100</f>
        <v>31.707317073170731</v>
      </c>
      <c r="Y47" s="19">
        <f>F47/D47*100</f>
        <v>27.073170731707318</v>
      </c>
      <c r="Z47" s="19">
        <f>G47/D47*100</f>
        <v>19.26829268292683</v>
      </c>
      <c r="AA47" s="19">
        <f>H47/D47*100</f>
        <v>21.951219512195124</v>
      </c>
      <c r="AB47" s="20">
        <f t="shared" si="6"/>
        <v>100</v>
      </c>
    </row>
    <row r="48" spans="2:28" s="11" customFormat="1" x14ac:dyDescent="0.25">
      <c r="C48" s="11" t="s">
        <v>14</v>
      </c>
      <c r="D48" s="17">
        <f>SUM(E48:H48)</f>
        <v>157</v>
      </c>
      <c r="E48" s="12">
        <v>89</v>
      </c>
      <c r="F48" s="12">
        <v>48</v>
      </c>
      <c r="G48" s="12">
        <v>12</v>
      </c>
      <c r="H48" s="12">
        <v>8</v>
      </c>
      <c r="L48" s="11" t="s">
        <v>14</v>
      </c>
      <c r="M48" s="19">
        <f>E48/$E$8%</f>
        <v>4.8369565217391308</v>
      </c>
      <c r="N48" s="19">
        <f t="shared" si="13"/>
        <v>4.3087971274685817</v>
      </c>
      <c r="O48" s="19">
        <f t="shared" si="14"/>
        <v>3.32409972299169</v>
      </c>
      <c r="P48" s="19">
        <f t="shared" si="18"/>
        <v>2.21606648199446</v>
      </c>
      <c r="R48" s="12">
        <v>157</v>
      </c>
      <c r="S48" s="12"/>
      <c r="V48" s="11" t="s">
        <v>14</v>
      </c>
      <c r="W48" s="12">
        <v>157</v>
      </c>
      <c r="X48" s="19">
        <f>E48/D48*100</f>
        <v>56.687898089171973</v>
      </c>
      <c r="Y48" s="19">
        <f>F48/D48*100</f>
        <v>30.573248407643312</v>
      </c>
      <c r="Z48" s="19">
        <f>G48/D48*100</f>
        <v>7.6433121019108281</v>
      </c>
      <c r="AA48" s="19">
        <f>H48/D48*100</f>
        <v>5.095541401273886</v>
      </c>
      <c r="AB48" s="20">
        <f t="shared" si="6"/>
        <v>100</v>
      </c>
    </row>
    <row r="49" spans="2:28" s="11" customFormat="1" x14ac:dyDescent="0.25">
      <c r="B49" s="11" t="s">
        <v>7</v>
      </c>
      <c r="D49" s="12"/>
      <c r="E49" s="17">
        <f>SUM(E44:E48)</f>
        <v>2012</v>
      </c>
      <c r="F49" s="17">
        <f t="shared" ref="F49:H49" si="19">SUM(F44:F48)</f>
        <v>1246</v>
      </c>
      <c r="G49" s="17">
        <f t="shared" si="19"/>
        <v>387</v>
      </c>
      <c r="H49" s="17">
        <f t="shared" si="19"/>
        <v>393</v>
      </c>
      <c r="K49" s="11" t="s">
        <v>7</v>
      </c>
      <c r="N49" s="19"/>
      <c r="O49" s="19"/>
      <c r="R49" s="12"/>
      <c r="S49" s="12"/>
      <c r="U49" s="11" t="s">
        <v>7</v>
      </c>
      <c r="W49" s="12"/>
      <c r="AB49" s="20">
        <f t="shared" si="6"/>
        <v>0</v>
      </c>
    </row>
    <row r="50" spans="2:28" s="11" customFormat="1" x14ac:dyDescent="0.25">
      <c r="C50" s="11" t="s">
        <v>15</v>
      </c>
      <c r="D50" s="17">
        <f>SUM(E50:H50)</f>
        <v>1638</v>
      </c>
      <c r="E50" s="12">
        <v>909</v>
      </c>
      <c r="F50" s="12">
        <v>496</v>
      </c>
      <c r="G50" s="12">
        <v>115</v>
      </c>
      <c r="H50" s="12">
        <v>118</v>
      </c>
      <c r="L50" s="11" t="s">
        <v>15</v>
      </c>
      <c r="M50" s="19">
        <f>E50/$E$8%</f>
        <v>49.402173913043484</v>
      </c>
      <c r="N50" s="19">
        <f t="shared" ref="N50:N53" si="20">F50/$F$8%</f>
        <v>44.524236983842009</v>
      </c>
      <c r="O50" s="19">
        <f t="shared" ref="O50:O53" si="21">G50/$G$8%</f>
        <v>31.855955678670362</v>
      </c>
      <c r="P50" s="19">
        <f>H50/$H$8%</f>
        <v>32.686980609418285</v>
      </c>
      <c r="R50" s="12">
        <v>1638</v>
      </c>
      <c r="S50" s="12"/>
      <c r="V50" s="11" t="s">
        <v>15</v>
      </c>
      <c r="W50" s="12">
        <v>1638</v>
      </c>
      <c r="X50" s="19">
        <f>E50/D50*100</f>
        <v>55.494505494505496</v>
      </c>
      <c r="Y50" s="19">
        <f>F50/D50*100</f>
        <v>30.28083028083028</v>
      </c>
      <c r="Z50" s="19">
        <f>G50/D50*100</f>
        <v>7.0207570207570207</v>
      </c>
      <c r="AA50" s="19">
        <f>H50/D50*100</f>
        <v>7.2039072039072032</v>
      </c>
      <c r="AB50" s="20">
        <f t="shared" si="6"/>
        <v>100</v>
      </c>
    </row>
    <row r="51" spans="2:28" s="11" customFormat="1" x14ac:dyDescent="0.25">
      <c r="C51" s="11" t="s">
        <v>17</v>
      </c>
      <c r="D51" s="17">
        <f>SUM(E51:H51)</f>
        <v>760</v>
      </c>
      <c r="E51" s="12">
        <v>393</v>
      </c>
      <c r="F51" s="12">
        <v>223</v>
      </c>
      <c r="G51" s="12">
        <v>80</v>
      </c>
      <c r="H51" s="12">
        <v>64</v>
      </c>
      <c r="L51" s="11" t="s">
        <v>17</v>
      </c>
      <c r="M51" s="19">
        <f>E51/$E$8%</f>
        <v>21.358695652173914</v>
      </c>
      <c r="N51" s="19">
        <f t="shared" si="20"/>
        <v>20.017953321364452</v>
      </c>
      <c r="O51" s="19">
        <f t="shared" si="21"/>
        <v>22.1606648199446</v>
      </c>
      <c r="P51" s="19">
        <f>H51/$H$8%</f>
        <v>17.72853185595568</v>
      </c>
      <c r="R51" s="12">
        <v>760</v>
      </c>
      <c r="S51" s="12"/>
      <c r="V51" s="11" t="s">
        <v>17</v>
      </c>
      <c r="W51" s="12">
        <v>760</v>
      </c>
      <c r="X51" s="19">
        <f>E51/D51*100</f>
        <v>51.710526315789473</v>
      </c>
      <c r="Y51" s="19">
        <f>F51/D51*100</f>
        <v>29.342105263157897</v>
      </c>
      <c r="Z51" s="19">
        <f>G51/D51*100</f>
        <v>10.526315789473683</v>
      </c>
      <c r="AA51" s="19">
        <f>H51/D51*100</f>
        <v>8.4210526315789469</v>
      </c>
      <c r="AB51" s="20">
        <f t="shared" si="6"/>
        <v>100</v>
      </c>
    </row>
    <row r="52" spans="2:28" s="11" customFormat="1" x14ac:dyDescent="0.25">
      <c r="C52" s="11" t="s">
        <v>16</v>
      </c>
      <c r="D52" s="17">
        <f>SUM(E52:H52)</f>
        <v>1279</v>
      </c>
      <c r="E52" s="12">
        <v>538</v>
      </c>
      <c r="F52" s="12">
        <v>395</v>
      </c>
      <c r="G52" s="12">
        <v>161</v>
      </c>
      <c r="H52" s="12">
        <v>185</v>
      </c>
      <c r="L52" s="11" t="s">
        <v>16</v>
      </c>
      <c r="M52" s="19">
        <f t="shared" ref="M52" si="22">E52/$E$8%</f>
        <v>29.239130434782609</v>
      </c>
      <c r="N52" s="19">
        <f t="shared" si="20"/>
        <v>35.457809694793532</v>
      </c>
      <c r="O52" s="19">
        <f t="shared" si="21"/>
        <v>44.598337950138507</v>
      </c>
      <c r="P52" s="19">
        <f t="shared" ref="P52:P53" si="23">H52/$H$8%</f>
        <v>51.246537396121887</v>
      </c>
      <c r="R52" s="12">
        <v>1279</v>
      </c>
      <c r="S52" s="12"/>
      <c r="V52" s="11" t="s">
        <v>16</v>
      </c>
      <c r="W52" s="12">
        <v>1279</v>
      </c>
      <c r="X52" s="19">
        <f>E52/D52*100</f>
        <v>42.064112587959343</v>
      </c>
      <c r="Y52" s="19">
        <f>F52/D52*100</f>
        <v>30.883502736512902</v>
      </c>
      <c r="Z52" s="19">
        <f>G52/D52*100</f>
        <v>12.587959343236903</v>
      </c>
      <c r="AA52" s="19">
        <f>H52/D52*100</f>
        <v>14.464425332290853</v>
      </c>
      <c r="AB52" s="20">
        <f t="shared" si="6"/>
        <v>100.00000000000001</v>
      </c>
    </row>
    <row r="53" spans="2:28" s="11" customFormat="1" x14ac:dyDescent="0.25">
      <c r="C53" s="11" t="s">
        <v>18</v>
      </c>
      <c r="D53" s="17">
        <f>SUM(E53:H53)</f>
        <v>361</v>
      </c>
      <c r="E53" s="12">
        <v>172</v>
      </c>
      <c r="F53" s="12">
        <v>132</v>
      </c>
      <c r="G53" s="12">
        <v>31</v>
      </c>
      <c r="H53" s="12">
        <v>26</v>
      </c>
      <c r="L53" s="11" t="s">
        <v>18</v>
      </c>
      <c r="M53" s="19">
        <f>E53/$E$8%</f>
        <v>9.3478260869565233</v>
      </c>
      <c r="N53" s="19">
        <f t="shared" si="20"/>
        <v>11.849192100538598</v>
      </c>
      <c r="O53" s="19">
        <f t="shared" si="21"/>
        <v>8.5872576177285325</v>
      </c>
      <c r="P53" s="19">
        <f t="shared" si="23"/>
        <v>7.202216066481995</v>
      </c>
      <c r="R53" s="12">
        <v>361</v>
      </c>
      <c r="S53" s="12"/>
      <c r="V53" s="11" t="s">
        <v>18</v>
      </c>
      <c r="W53" s="12">
        <v>361</v>
      </c>
      <c r="X53" s="19">
        <f>E53/D53*100</f>
        <v>47.64542936288089</v>
      </c>
      <c r="Y53" s="19">
        <f>F53/D53*100</f>
        <v>36.56509695290859</v>
      </c>
      <c r="Z53" s="19">
        <f>G53/D53*100</f>
        <v>8.5872576177285325</v>
      </c>
      <c r="AA53" s="19">
        <f>H53/D53*100</f>
        <v>7.202216066481995</v>
      </c>
      <c r="AB53" s="20">
        <f t="shared" si="6"/>
        <v>100.00000000000001</v>
      </c>
    </row>
    <row r="54" spans="2:28" s="11" customFormat="1" x14ac:dyDescent="0.25">
      <c r="B54" s="11" t="s">
        <v>8</v>
      </c>
      <c r="D54" s="12"/>
      <c r="E54" s="17">
        <f>SUM(E50:E53)</f>
        <v>2012</v>
      </c>
      <c r="F54" s="17">
        <f t="shared" ref="F54:H54" si="24">SUM(F50:F53)</f>
        <v>1246</v>
      </c>
      <c r="G54" s="17">
        <f t="shared" si="24"/>
        <v>387</v>
      </c>
      <c r="H54" s="17">
        <f t="shared" si="24"/>
        <v>393</v>
      </c>
      <c r="K54" s="11" t="s">
        <v>8</v>
      </c>
      <c r="N54" s="19"/>
      <c r="O54" s="19"/>
      <c r="R54" s="12"/>
      <c r="S54" s="12"/>
      <c r="U54" s="11" t="s">
        <v>8</v>
      </c>
      <c r="W54" s="12"/>
      <c r="AB54" s="20">
        <f t="shared" si="6"/>
        <v>0</v>
      </c>
    </row>
    <row r="55" spans="2:28" s="11" customFormat="1" x14ac:dyDescent="0.25">
      <c r="C55" s="11" t="s">
        <v>19</v>
      </c>
      <c r="D55" s="17">
        <f t="shared" ref="D55:D56" si="25">SUM(E55:H55)</f>
        <v>815</v>
      </c>
      <c r="E55" s="12">
        <v>451</v>
      </c>
      <c r="F55" s="12">
        <v>258</v>
      </c>
      <c r="G55" s="12">
        <v>53</v>
      </c>
      <c r="H55" s="12">
        <v>53</v>
      </c>
      <c r="L55" s="11" t="s">
        <v>19</v>
      </c>
      <c r="M55" s="19">
        <f>E55/$E$8%</f>
        <v>24.510869565217394</v>
      </c>
      <c r="N55" s="19">
        <f t="shared" ref="N55:N56" si="26">F55/$F$8%</f>
        <v>23.159784560143624</v>
      </c>
      <c r="O55" s="19">
        <f t="shared" ref="O55:O56" si="27">G55/$G$8%</f>
        <v>14.681440443213297</v>
      </c>
      <c r="P55" s="19">
        <f>H55/$H$8%</f>
        <v>14.681440443213297</v>
      </c>
      <c r="R55" s="12">
        <v>815</v>
      </c>
      <c r="S55" s="12"/>
      <c r="V55" s="11" t="s">
        <v>19</v>
      </c>
      <c r="W55" s="12">
        <v>815</v>
      </c>
      <c r="X55" s="19">
        <f>E55/D55*100</f>
        <v>55.337423312883438</v>
      </c>
      <c r="Y55" s="19">
        <f>F55/D55*100</f>
        <v>31.656441717791413</v>
      </c>
      <c r="Z55" s="19">
        <f>G55/D55*100</f>
        <v>6.5030674846625764</v>
      </c>
      <c r="AA55" s="19">
        <f>H55/D55*100</f>
        <v>6.5030674846625764</v>
      </c>
      <c r="AB55" s="20">
        <f t="shared" si="6"/>
        <v>100.00000000000001</v>
      </c>
    </row>
    <row r="56" spans="2:28" s="11" customFormat="1" x14ac:dyDescent="0.25">
      <c r="C56" s="11" t="s">
        <v>21</v>
      </c>
      <c r="D56" s="17">
        <f t="shared" si="25"/>
        <v>2152</v>
      </c>
      <c r="E56" s="12">
        <v>1172</v>
      </c>
      <c r="F56" s="12">
        <v>644</v>
      </c>
      <c r="G56" s="12">
        <v>177</v>
      </c>
      <c r="H56" s="12">
        <v>159</v>
      </c>
      <c r="L56" s="11" t="s">
        <v>21</v>
      </c>
      <c r="M56" s="19">
        <f>E56/$E$8%</f>
        <v>63.695652173913047</v>
      </c>
      <c r="N56" s="19">
        <f t="shared" si="26"/>
        <v>57.809694793536799</v>
      </c>
      <c r="O56" s="19">
        <f t="shared" si="27"/>
        <v>49.030470914127427</v>
      </c>
      <c r="P56" s="19">
        <f t="shared" ref="P56" si="28">H56/$H$8%</f>
        <v>44.044321329639892</v>
      </c>
      <c r="R56" s="12">
        <v>2152</v>
      </c>
      <c r="S56" s="12"/>
      <c r="U56" s="15"/>
      <c r="V56" s="15" t="s">
        <v>21</v>
      </c>
      <c r="W56" s="16">
        <v>2152</v>
      </c>
      <c r="X56" s="21">
        <f>E56/D56*100</f>
        <v>54.460966542750931</v>
      </c>
      <c r="Y56" s="21">
        <f>F56/D56*100</f>
        <v>29.92565055762082</v>
      </c>
      <c r="Z56" s="21">
        <f>G56/D56*100</f>
        <v>8.2249070631970262</v>
      </c>
      <c r="AA56" s="21">
        <f>H56/D56*100</f>
        <v>7.3884758364312271</v>
      </c>
      <c r="AB56" s="20">
        <f t="shared" si="6"/>
        <v>100</v>
      </c>
    </row>
    <row r="57" spans="2:28" s="11" customFormat="1" x14ac:dyDescent="0.25">
      <c r="C57" s="11" t="s">
        <v>20</v>
      </c>
      <c r="D57" s="17">
        <f>SUM(E57:H57)</f>
        <v>1071</v>
      </c>
      <c r="E57" s="12">
        <v>389</v>
      </c>
      <c r="F57" s="12">
        <v>344</v>
      </c>
      <c r="G57" s="12">
        <v>157</v>
      </c>
      <c r="H57" s="12">
        <v>181</v>
      </c>
      <c r="K57" s="15"/>
      <c r="L57" s="15" t="s">
        <v>20</v>
      </c>
      <c r="M57" s="21">
        <f>E57/$E$8%</f>
        <v>21.14130434782609</v>
      </c>
      <c r="N57" s="21">
        <f>F57/$F$8%</f>
        <v>30.879712746858168</v>
      </c>
      <c r="O57" s="21">
        <f>G57/$G$8%</f>
        <v>43.490304709141277</v>
      </c>
      <c r="P57" s="21">
        <f>H57/$H$8%</f>
        <v>50.138504155124657</v>
      </c>
      <c r="Q57" s="15"/>
      <c r="R57" s="16">
        <v>1071</v>
      </c>
      <c r="S57" s="30"/>
      <c r="V57" s="11" t="s">
        <v>20</v>
      </c>
      <c r="W57" s="12">
        <v>1071</v>
      </c>
      <c r="X57" s="19">
        <f>E57/D57*100</f>
        <v>36.321195144724555</v>
      </c>
      <c r="Y57" s="19">
        <f>F57/D57*100</f>
        <v>32.119514472455649</v>
      </c>
      <c r="Z57" s="19">
        <f>G57/D57*100</f>
        <v>14.65919701213819</v>
      </c>
      <c r="AA57" s="19">
        <f>H57/D57*100</f>
        <v>16.900093370681606</v>
      </c>
      <c r="AB57" s="20">
        <f>SUM(X57:AA57)</f>
        <v>100</v>
      </c>
    </row>
    <row r="58" spans="2:28" s="11" customFormat="1" x14ac:dyDescent="0.25">
      <c r="D58" s="12"/>
      <c r="E58" s="17">
        <f>SUM(E55:E57)</f>
        <v>2012</v>
      </c>
      <c r="F58" s="17">
        <f t="shared" ref="F58:H58" si="29">SUM(F55:F57)</f>
        <v>1246</v>
      </c>
      <c r="G58" s="17">
        <f t="shared" si="29"/>
        <v>387</v>
      </c>
      <c r="H58" s="17">
        <f t="shared" si="29"/>
        <v>393</v>
      </c>
      <c r="W58" s="12"/>
    </row>
    <row r="62" spans="2:28" x14ac:dyDescent="0.25">
      <c r="C62">
        <v>1</v>
      </c>
      <c r="D62">
        <v>289</v>
      </c>
      <c r="E62">
        <v>213</v>
      </c>
      <c r="F62">
        <v>56</v>
      </c>
      <c r="G62">
        <v>72</v>
      </c>
    </row>
    <row r="63" spans="2:28" x14ac:dyDescent="0.25">
      <c r="C63">
        <v>2</v>
      </c>
      <c r="D63">
        <v>211</v>
      </c>
      <c r="E63">
        <v>171</v>
      </c>
      <c r="F63">
        <v>35</v>
      </c>
      <c r="G63">
        <v>45</v>
      </c>
    </row>
    <row r="64" spans="2:28" x14ac:dyDescent="0.25">
      <c r="C64" t="s">
        <v>29</v>
      </c>
      <c r="D64">
        <f>D62+D63</f>
        <v>500</v>
      </c>
      <c r="E64">
        <f>E62+E63</f>
        <v>384</v>
      </c>
      <c r="F64">
        <f>F62+F63</f>
        <v>91</v>
      </c>
      <c r="G64">
        <f>G62+G63</f>
        <v>117</v>
      </c>
    </row>
    <row r="65" spans="3:7" x14ac:dyDescent="0.25">
      <c r="C65">
        <v>3</v>
      </c>
      <c r="D65">
        <v>666</v>
      </c>
      <c r="E65">
        <v>397</v>
      </c>
      <c r="F65">
        <v>135</v>
      </c>
      <c r="G65">
        <v>130</v>
      </c>
    </row>
    <row r="66" spans="3:7" x14ac:dyDescent="0.25">
      <c r="C66">
        <v>4</v>
      </c>
      <c r="D66">
        <v>478</v>
      </c>
      <c r="E66">
        <v>195</v>
      </c>
      <c r="F66">
        <v>46</v>
      </c>
      <c r="G66">
        <v>34</v>
      </c>
    </row>
    <row r="67" spans="3:7" x14ac:dyDescent="0.25">
      <c r="C67">
        <v>6</v>
      </c>
      <c r="D67">
        <v>115</v>
      </c>
      <c r="E67">
        <v>95</v>
      </c>
      <c r="F67">
        <v>79</v>
      </c>
      <c r="G67">
        <v>74</v>
      </c>
    </row>
    <row r="68" spans="3:7" x14ac:dyDescent="0.25">
      <c r="C68">
        <v>7</v>
      </c>
      <c r="D68">
        <v>81</v>
      </c>
      <c r="E68">
        <v>43</v>
      </c>
      <c r="F68">
        <v>10</v>
      </c>
      <c r="G68">
        <v>6</v>
      </c>
    </row>
  </sheetData>
  <mergeCells count="4">
    <mergeCell ref="X4:AA4"/>
    <mergeCell ref="M3:P3"/>
    <mergeCell ref="M36:P36"/>
    <mergeCell ref="X36:AA36"/>
  </mergeCells>
  <pageMargins left="0.7" right="0.7" top="0.75" bottom="0.75" header="0.3" footer="0.3"/>
  <pageSetup orientation="portrait" r:id="rId1"/>
  <legacy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xr2:uid="{77EDBE04-127B-4D30-9AC8-FAA1BDCAF585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Sheet1!M37:P37</xm:f>
              <xm:sqref>Q37</xm:sqref>
            </x14:sparkline>
            <x14:sparkline>
              <xm:f>Sheet1!M38:P38</xm:f>
              <xm:sqref>Q38</xm:sqref>
            </x14:sparkline>
            <x14:sparkline>
              <xm:f>Sheet1!M39:P39</xm:f>
              <xm:sqref>Q39</xm:sqref>
            </x14:sparkline>
            <x14:sparkline>
              <xm:f>Sheet1!M40:P40</xm:f>
              <xm:sqref>Q40</xm:sqref>
            </x14:sparkline>
            <x14:sparkline>
              <xm:f>Sheet1!M41:P41</xm:f>
              <xm:sqref>Q41</xm:sqref>
            </x14:sparkline>
            <x14:sparkline>
              <xm:f>Sheet1!M42:P42</xm:f>
              <xm:sqref>Q42</xm:sqref>
            </x14:sparkline>
            <x14:sparkline>
              <xm:f>Sheet1!M43:P43</xm:f>
              <xm:sqref>Q43</xm:sqref>
            </x14:sparkline>
            <x14:sparkline>
              <xm:f>Sheet1!M44:P44</xm:f>
              <xm:sqref>Q44</xm:sqref>
            </x14:sparkline>
            <x14:sparkline>
              <xm:f>Sheet1!M45:P45</xm:f>
              <xm:sqref>Q45</xm:sqref>
            </x14:sparkline>
            <x14:sparkline>
              <xm:f>Sheet1!M46:P46</xm:f>
              <xm:sqref>Q46</xm:sqref>
            </x14:sparkline>
            <x14:sparkline>
              <xm:f>Sheet1!M47:P47</xm:f>
              <xm:sqref>Q47</xm:sqref>
            </x14:sparkline>
            <x14:sparkline>
              <xm:f>Sheet1!M48:P48</xm:f>
              <xm:sqref>Q48</xm:sqref>
            </x14:sparkline>
            <x14:sparkline>
              <xm:f>Sheet1!M49:P49</xm:f>
              <xm:sqref>Q49</xm:sqref>
            </x14:sparkline>
            <x14:sparkline>
              <xm:f>Sheet1!M50:P50</xm:f>
              <xm:sqref>Q50</xm:sqref>
            </x14:sparkline>
            <x14:sparkline>
              <xm:f>Sheet1!M51:P51</xm:f>
              <xm:sqref>Q51</xm:sqref>
            </x14:sparkline>
            <x14:sparkline>
              <xm:f>Sheet1!M52:P52</xm:f>
              <xm:sqref>Q52</xm:sqref>
            </x14:sparkline>
            <x14:sparkline>
              <xm:f>Sheet1!M53:P53</xm:f>
              <xm:sqref>Q53</xm:sqref>
            </x14:sparkline>
            <x14:sparkline>
              <xm:f>Sheet1!M54:P54</xm:f>
              <xm:sqref>Q54</xm:sqref>
            </x14:sparkline>
            <x14:sparkline>
              <xm:f>Sheet1!M55:P55</xm:f>
              <xm:sqref>Q55</xm:sqref>
            </x14:sparkline>
            <x14:sparkline>
              <xm:f>Sheet1!M56:P56</xm:f>
              <xm:sqref>Q56</xm:sqref>
            </x14:sparkline>
            <x14:sparkline>
              <xm:f>Sheet1!M57:P57</xm:f>
              <xm:sqref>Q57</xm:sqref>
            </x14:sparkline>
          </x14:sparklines>
        </x14:sparklineGroup>
        <x14:sparklineGroup type="column" displayEmptyCellsAs="gap" xr2:uid="{29EFE6B1-440F-4969-A63D-24717DB0B9C4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Sheet1!X37:AA37</xm:f>
              <xm:sqref>AC37</xm:sqref>
            </x14:sparkline>
            <x14:sparkline>
              <xm:f>Sheet1!X38:AA38</xm:f>
              <xm:sqref>AC38</xm:sqref>
            </x14:sparkline>
            <x14:sparkline>
              <xm:f>Sheet1!X39:AA39</xm:f>
              <xm:sqref>AC39</xm:sqref>
            </x14:sparkline>
            <x14:sparkline>
              <xm:f>Sheet1!X40:AA40</xm:f>
              <xm:sqref>AC40</xm:sqref>
            </x14:sparkline>
            <x14:sparkline>
              <xm:f>Sheet1!X41:AA41</xm:f>
              <xm:sqref>AC41</xm:sqref>
            </x14:sparkline>
            <x14:sparkline>
              <xm:f>Sheet1!X42:AA42</xm:f>
              <xm:sqref>AC42</xm:sqref>
            </x14:sparkline>
            <x14:sparkline>
              <xm:f>Sheet1!X43:AA43</xm:f>
              <xm:sqref>AC43</xm:sqref>
            </x14:sparkline>
            <x14:sparkline>
              <xm:f>Sheet1!X44:AA44</xm:f>
              <xm:sqref>AC44</xm:sqref>
            </x14:sparkline>
            <x14:sparkline>
              <xm:f>Sheet1!X45:AA45</xm:f>
              <xm:sqref>AC45</xm:sqref>
            </x14:sparkline>
            <x14:sparkline>
              <xm:f>Sheet1!X46:AA46</xm:f>
              <xm:sqref>AC46</xm:sqref>
            </x14:sparkline>
            <x14:sparkline>
              <xm:f>Sheet1!X47:AA47</xm:f>
              <xm:sqref>AC47</xm:sqref>
            </x14:sparkline>
            <x14:sparkline>
              <xm:f>Sheet1!X48:AA48</xm:f>
              <xm:sqref>AC48</xm:sqref>
            </x14:sparkline>
            <x14:sparkline>
              <xm:f>Sheet1!X49:AA49</xm:f>
              <xm:sqref>AC49</xm:sqref>
            </x14:sparkline>
            <x14:sparkline>
              <xm:f>Sheet1!X50:AA50</xm:f>
              <xm:sqref>AC50</xm:sqref>
            </x14:sparkline>
            <x14:sparkline>
              <xm:f>Sheet1!X51:AA51</xm:f>
              <xm:sqref>AC51</xm:sqref>
            </x14:sparkline>
            <x14:sparkline>
              <xm:f>Sheet1!X52:AA52</xm:f>
              <xm:sqref>AC52</xm:sqref>
            </x14:sparkline>
            <x14:sparkline>
              <xm:f>Sheet1!X53:AA53</xm:f>
              <xm:sqref>AC53</xm:sqref>
            </x14:sparkline>
            <x14:sparkline>
              <xm:f>Sheet1!X54:AA54</xm:f>
              <xm:sqref>AC54</xm:sqref>
            </x14:sparkline>
            <x14:sparkline>
              <xm:f>Sheet1!X55:AA55</xm:f>
              <xm:sqref>AC55</xm:sqref>
            </x14:sparkline>
            <x14:sparkline>
              <xm:f>Sheet1!X56:AA56</xm:f>
              <xm:sqref>AC56</xm:sqref>
            </x14:sparkline>
            <x14:sparkline>
              <xm:f>Sheet1!X57:AA57</xm:f>
              <xm:sqref>AC57</xm:sqref>
            </x14:sparkline>
          </x14:sparklines>
        </x14:sparklineGroup>
        <x14:sparklineGroup type="column" displayEmptyCellsAs="gap" xr2:uid="{9309082F-C68D-4BE0-B6FB-5BBCC7127EC3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Sheet1!X5:AA5</xm:f>
              <xm:sqref>AC5</xm:sqref>
            </x14:sparkline>
            <x14:sparkline>
              <xm:f>Sheet1!X6:AA6</xm:f>
              <xm:sqref>AC6</xm:sqref>
            </x14:sparkline>
            <x14:sparkline>
              <xm:f>Sheet1!X7:AA7</xm:f>
              <xm:sqref>AC7</xm:sqref>
            </x14:sparkline>
            <x14:sparkline>
              <xm:f>Sheet1!X8:AA8</xm:f>
              <xm:sqref>AC8</xm:sqref>
            </x14:sparkline>
            <x14:sparkline>
              <xm:f>Sheet1!X9:AA9</xm:f>
              <xm:sqref>AC9</xm:sqref>
            </x14:sparkline>
            <x14:sparkline>
              <xm:f>Sheet1!X10:AA10</xm:f>
              <xm:sqref>AC10</xm:sqref>
            </x14:sparkline>
            <x14:sparkline>
              <xm:f>Sheet1!X11:AA11</xm:f>
              <xm:sqref>AC11</xm:sqref>
            </x14:sparkline>
            <x14:sparkline>
              <xm:f>Sheet1!X12:AA12</xm:f>
              <xm:sqref>AC12</xm:sqref>
            </x14:sparkline>
            <x14:sparkline>
              <xm:f>Sheet1!X13:AA13</xm:f>
              <xm:sqref>AC13</xm:sqref>
            </x14:sparkline>
            <x14:sparkline>
              <xm:f>Sheet1!X14:AA14</xm:f>
              <xm:sqref>AC14</xm:sqref>
            </x14:sparkline>
            <x14:sparkline>
              <xm:f>Sheet1!X15:AA15</xm:f>
              <xm:sqref>AC15</xm:sqref>
            </x14:sparkline>
            <x14:sparkline>
              <xm:f>Sheet1!X16:AA16</xm:f>
              <xm:sqref>AC16</xm:sqref>
            </x14:sparkline>
            <x14:sparkline>
              <xm:f>Sheet1!X17:AA17</xm:f>
              <xm:sqref>AC17</xm:sqref>
            </x14:sparkline>
            <x14:sparkline>
              <xm:f>Sheet1!X18:AA18</xm:f>
              <xm:sqref>AC18</xm:sqref>
            </x14:sparkline>
            <x14:sparkline>
              <xm:f>Sheet1!X19:AA19</xm:f>
              <xm:sqref>AC19</xm:sqref>
            </x14:sparkline>
            <x14:sparkline>
              <xm:f>Sheet1!X20:AA20</xm:f>
              <xm:sqref>AC20</xm:sqref>
            </x14:sparkline>
            <x14:sparkline>
              <xm:f>Sheet1!X21:AA21</xm:f>
              <xm:sqref>AC21</xm:sqref>
            </x14:sparkline>
            <x14:sparkline>
              <xm:f>Sheet1!X22:AA22</xm:f>
              <xm:sqref>AC22</xm:sqref>
            </x14:sparkline>
            <x14:sparkline>
              <xm:f>Sheet1!X23:AA23</xm:f>
              <xm:sqref>AC23</xm:sqref>
            </x14:sparkline>
            <x14:sparkline>
              <xm:f>Sheet1!X24:AA24</xm:f>
              <xm:sqref>AC24</xm:sqref>
            </x14:sparkline>
            <x14:sparkline>
              <xm:f>Sheet1!X25:AA25</xm:f>
              <xm:sqref>AC25</xm:sqref>
            </x14:sparkline>
            <x14:sparkline>
              <xm:f>Sheet1!X26:AA26</xm:f>
              <xm:sqref>AC26</xm:sqref>
            </x14:sparkline>
            <x14:sparkline>
              <xm:f>Sheet1!X27:AA27</xm:f>
              <xm:sqref>AC27</xm:sqref>
            </x14:sparkline>
            <x14:sparkline>
              <xm:f>Sheet1!X28:AA28</xm:f>
              <xm:sqref>AC28</xm:sqref>
            </x14:sparkline>
            <x14:sparkline>
              <xm:f>Sheet1!X29:AA29</xm:f>
              <xm:sqref>AC29</xm:sqref>
            </x14:sparkline>
          </x14:sparklines>
        </x14:sparklineGroup>
        <x14:sparklineGroup type="column" displayEmptyCellsAs="gap" xr2:uid="{0A184D5A-B882-4B3C-A16A-BC2831429DCD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Sheet1!M5:P5</xm:f>
              <xm:sqref>Q5</xm:sqref>
            </x14:sparkline>
            <x14:sparkline>
              <xm:f>Sheet1!M6:P6</xm:f>
              <xm:sqref>Q6</xm:sqref>
            </x14:sparkline>
            <x14:sparkline>
              <xm:f>Sheet1!M7:P7</xm:f>
              <xm:sqref>Q7</xm:sqref>
            </x14:sparkline>
            <x14:sparkline>
              <xm:f>Sheet1!M8:P8</xm:f>
              <xm:sqref>Q8</xm:sqref>
            </x14:sparkline>
            <x14:sparkline>
              <xm:f>Sheet1!M9:P9</xm:f>
              <xm:sqref>Q9</xm:sqref>
            </x14:sparkline>
            <x14:sparkline>
              <xm:f>Sheet1!M10:P10</xm:f>
              <xm:sqref>Q10</xm:sqref>
            </x14:sparkline>
            <x14:sparkline>
              <xm:f>Sheet1!M11:P11</xm:f>
              <xm:sqref>Q11</xm:sqref>
            </x14:sparkline>
            <x14:sparkline>
              <xm:f>Sheet1!M12:P12</xm:f>
              <xm:sqref>Q12</xm:sqref>
            </x14:sparkline>
            <x14:sparkline>
              <xm:f>Sheet1!M13:P13</xm:f>
              <xm:sqref>Q13</xm:sqref>
            </x14:sparkline>
            <x14:sparkline>
              <xm:f>Sheet1!M14:P14</xm:f>
              <xm:sqref>Q14</xm:sqref>
            </x14:sparkline>
            <x14:sparkline>
              <xm:f>Sheet1!M15:P15</xm:f>
              <xm:sqref>Q15</xm:sqref>
            </x14:sparkline>
            <x14:sparkline>
              <xm:f>Sheet1!M16:P16</xm:f>
              <xm:sqref>Q16</xm:sqref>
            </x14:sparkline>
            <x14:sparkline>
              <xm:f>Sheet1!M17:P17</xm:f>
              <xm:sqref>Q17</xm:sqref>
            </x14:sparkline>
            <x14:sparkline>
              <xm:f>Sheet1!M18:P18</xm:f>
              <xm:sqref>Q18</xm:sqref>
            </x14:sparkline>
            <x14:sparkline>
              <xm:f>Sheet1!M19:P19</xm:f>
              <xm:sqref>Q19</xm:sqref>
            </x14:sparkline>
            <x14:sparkline>
              <xm:f>Sheet1!M20:P20</xm:f>
              <xm:sqref>Q20</xm:sqref>
            </x14:sparkline>
            <x14:sparkline>
              <xm:f>Sheet1!M21:P21</xm:f>
              <xm:sqref>Q21</xm:sqref>
            </x14:sparkline>
            <x14:sparkline>
              <xm:f>Sheet1!M22:P22</xm:f>
              <xm:sqref>Q22</xm:sqref>
            </x14:sparkline>
            <x14:sparkline>
              <xm:f>Sheet1!M23:P23</xm:f>
              <xm:sqref>Q23</xm:sqref>
            </x14:sparkline>
            <x14:sparkline>
              <xm:f>Sheet1!M24:P24</xm:f>
              <xm:sqref>Q24</xm:sqref>
            </x14:sparkline>
            <x14:sparkline>
              <xm:f>Sheet1!M25:P25</xm:f>
              <xm:sqref>Q25</xm:sqref>
            </x14:sparkline>
            <x14:sparkline>
              <xm:f>Sheet1!M26:P26</xm:f>
              <xm:sqref>Q26</xm:sqref>
            </x14:sparkline>
            <x14:sparkline>
              <xm:f>Sheet1!M27:P27</xm:f>
              <xm:sqref>Q27</xm:sqref>
            </x14:sparkline>
            <x14:sparkline>
              <xm:f>Sheet1!M28:P28</xm:f>
              <xm:sqref>Q28</xm:sqref>
            </x14:sparkline>
            <x14:sparkline>
              <xm:f>Sheet1!M29:P29</xm:f>
              <xm:sqref>Q29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Rie Sadohara</dc:creator>
  <cp:lastModifiedBy>Rie Sadohara</cp:lastModifiedBy>
  <dcterms:created xsi:type="dcterms:W3CDTF">2015-06-05T18:17:20Z</dcterms:created>
  <dcterms:modified xsi:type="dcterms:W3CDTF">2023-05-26T06:17:13Z</dcterms:modified>
</cp:coreProperties>
</file>