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Demog\"/>
    </mc:Choice>
  </mc:AlternateContent>
  <xr:revisionPtr revIDLastSave="0" documentId="13_ncr:1_{8970D3B9-80E3-4209-888D-330D9BAB3739}" xr6:coauthVersionLast="47" xr6:coauthVersionMax="47" xr10:uidLastSave="{00000000-0000-0000-0000-000000000000}"/>
  <bookViews>
    <workbookView xWindow="21450" yWindow="-2895" windowWidth="17940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S6" i="1"/>
  <c r="E14" i="1"/>
  <c r="F14" i="1"/>
  <c r="G14" i="1"/>
  <c r="H14" i="1"/>
  <c r="H31" i="1"/>
  <c r="G31" i="1"/>
  <c r="F31" i="1"/>
  <c r="E31" i="1"/>
  <c r="D29" i="1"/>
  <c r="Z29" i="1" s="1"/>
  <c r="D28" i="1"/>
  <c r="AA28" i="1" s="1"/>
  <c r="D27" i="1"/>
  <c r="AA27" i="1" s="1"/>
  <c r="AB26" i="1"/>
  <c r="H26" i="1"/>
  <c r="G26" i="1"/>
  <c r="F26" i="1"/>
  <c r="E26" i="1"/>
  <c r="D24" i="1"/>
  <c r="AA24" i="1" s="1"/>
  <c r="D23" i="1"/>
  <c r="AA23" i="1" s="1"/>
  <c r="D22" i="1"/>
  <c r="AA22" i="1" s="1"/>
  <c r="AB21" i="1"/>
  <c r="H21" i="1"/>
  <c r="G21" i="1"/>
  <c r="F21" i="1"/>
  <c r="E21" i="1"/>
  <c r="D19" i="1"/>
  <c r="AA19" i="1" s="1"/>
  <c r="D18" i="1"/>
  <c r="S18" i="1" s="1"/>
  <c r="D17" i="1"/>
  <c r="Z17" i="1" s="1"/>
  <c r="D16" i="1"/>
  <c r="Z16" i="1" s="1"/>
  <c r="D15" i="1"/>
  <c r="Z15" i="1" s="1"/>
  <c r="AB14" i="1"/>
  <c r="D12" i="1"/>
  <c r="Z12" i="1" s="1"/>
  <c r="D11" i="1"/>
  <c r="AA11" i="1" s="1"/>
  <c r="D10" i="1"/>
  <c r="AA10" i="1" s="1"/>
  <c r="AB9" i="1"/>
  <c r="H9" i="1"/>
  <c r="P3" i="1" s="1"/>
  <c r="G9" i="1"/>
  <c r="O3" i="1" s="1"/>
  <c r="F9" i="1"/>
  <c r="N3" i="1" s="1"/>
  <c r="E9" i="1"/>
  <c r="D7" i="1"/>
  <c r="AA7" i="1" s="1"/>
  <c r="D6" i="1"/>
  <c r="AA6" i="1" s="1"/>
  <c r="D43" i="1"/>
  <c r="S43" i="1" s="1"/>
  <c r="E64" i="1"/>
  <c r="E59" i="1"/>
  <c r="E54" i="1"/>
  <c r="E47" i="1"/>
  <c r="G98" i="1"/>
  <c r="F98" i="1"/>
  <c r="E98" i="1"/>
  <c r="D98" i="1"/>
  <c r="F54" i="1"/>
  <c r="G54" i="1"/>
  <c r="H54" i="1"/>
  <c r="E42" i="1"/>
  <c r="M28" i="1" s="1"/>
  <c r="H92" i="1"/>
  <c r="G92" i="1"/>
  <c r="F92" i="1"/>
  <c r="E92" i="1"/>
  <c r="D91" i="1"/>
  <c r="X91" i="1" s="1"/>
  <c r="D90" i="1"/>
  <c r="Z90" i="1" s="1"/>
  <c r="D89" i="1"/>
  <c r="AA89" i="1" s="1"/>
  <c r="AB88" i="1"/>
  <c r="H88" i="1"/>
  <c r="G88" i="1"/>
  <c r="F88" i="1"/>
  <c r="E88" i="1"/>
  <c r="D87" i="1"/>
  <c r="AA87" i="1" s="1"/>
  <c r="D86" i="1"/>
  <c r="Z86" i="1" s="1"/>
  <c r="D85" i="1"/>
  <c r="Z85" i="1" s="1"/>
  <c r="D84" i="1"/>
  <c r="Y84" i="1" s="1"/>
  <c r="AB83" i="1"/>
  <c r="H83" i="1"/>
  <c r="G83" i="1"/>
  <c r="F83" i="1"/>
  <c r="E83" i="1"/>
  <c r="D82" i="1"/>
  <c r="X82" i="1" s="1"/>
  <c r="D81" i="1"/>
  <c r="Z81" i="1" s="1"/>
  <c r="D80" i="1"/>
  <c r="AA80" i="1" s="1"/>
  <c r="D79" i="1"/>
  <c r="AA79" i="1" s="1"/>
  <c r="D78" i="1"/>
  <c r="X78" i="1" s="1"/>
  <c r="AB77" i="1"/>
  <c r="H77" i="1"/>
  <c r="G77" i="1"/>
  <c r="F77" i="1"/>
  <c r="E77" i="1"/>
  <c r="D76" i="1"/>
  <c r="Z76" i="1" s="1"/>
  <c r="D75" i="1"/>
  <c r="Y75" i="1" s="1"/>
  <c r="D74" i="1"/>
  <c r="AA74" i="1" s="1"/>
  <c r="AB73" i="1"/>
  <c r="H73" i="1"/>
  <c r="G73" i="1"/>
  <c r="F73" i="1"/>
  <c r="E73" i="1"/>
  <c r="D72" i="1"/>
  <c r="Z72" i="1" s="1"/>
  <c r="D71" i="1"/>
  <c r="AA71" i="1" s="1"/>
  <c r="F64" i="1"/>
  <c r="G64" i="1"/>
  <c r="H64" i="1"/>
  <c r="F59" i="1"/>
  <c r="G59" i="1"/>
  <c r="H59" i="1"/>
  <c r="F47" i="1"/>
  <c r="G47" i="1"/>
  <c r="H47" i="1"/>
  <c r="F42" i="1"/>
  <c r="N18" i="1" s="1"/>
  <c r="G42" i="1"/>
  <c r="O27" i="1" s="1"/>
  <c r="H42" i="1"/>
  <c r="P27" i="1" s="1"/>
  <c r="AB42" i="1"/>
  <c r="AB47" i="1"/>
  <c r="AB54" i="1"/>
  <c r="AB59" i="1"/>
  <c r="D39" i="1"/>
  <c r="AA39" i="1" s="1"/>
  <c r="D60" i="1"/>
  <c r="AA60" i="1" s="1"/>
  <c r="D62" i="1"/>
  <c r="Y62" i="1" s="1"/>
  <c r="D61" i="1"/>
  <c r="AA61" i="1" s="1"/>
  <c r="D55" i="1"/>
  <c r="AA55" i="1" s="1"/>
  <c r="D56" i="1"/>
  <c r="AA56" i="1" s="1"/>
  <c r="D57" i="1"/>
  <c r="Y57" i="1" s="1"/>
  <c r="D52" i="1"/>
  <c r="AA52" i="1" s="1"/>
  <c r="D51" i="1"/>
  <c r="AA51" i="1" s="1"/>
  <c r="D40" i="1"/>
  <c r="X40" i="1" s="1"/>
  <c r="AA43" i="1"/>
  <c r="D44" i="1"/>
  <c r="X44" i="1" s="1"/>
  <c r="D45" i="1"/>
  <c r="AA45" i="1" s="1"/>
  <c r="D49" i="1"/>
  <c r="AA49" i="1" s="1"/>
  <c r="D50" i="1"/>
  <c r="AA50" i="1" s="1"/>
  <c r="S12" i="1" l="1"/>
  <c r="X12" i="1"/>
  <c r="AA12" i="1"/>
  <c r="S23" i="1"/>
  <c r="Y23" i="1"/>
  <c r="Y12" i="1"/>
  <c r="Y15" i="1"/>
  <c r="S29" i="1"/>
  <c r="Y29" i="1"/>
  <c r="X16" i="1"/>
  <c r="S10" i="1"/>
  <c r="S7" i="1"/>
  <c r="N10" i="1"/>
  <c r="N16" i="1"/>
  <c r="N6" i="1"/>
  <c r="Y7" i="1"/>
  <c r="O10" i="1"/>
  <c r="O16" i="1"/>
  <c r="O18" i="1"/>
  <c r="N24" i="1"/>
  <c r="X29" i="1"/>
  <c r="AB29" i="1" s="1"/>
  <c r="N27" i="1"/>
  <c r="X6" i="1"/>
  <c r="Y10" i="1"/>
  <c r="S15" i="1"/>
  <c r="Y16" i="1"/>
  <c r="AB16" i="1" s="1"/>
  <c r="N19" i="1"/>
  <c r="Y24" i="1"/>
  <c r="S27" i="1"/>
  <c r="AA29" i="1"/>
  <c r="N15" i="1"/>
  <c r="N22" i="1"/>
  <c r="S24" i="1"/>
  <c r="Y6" i="1"/>
  <c r="X15" i="1"/>
  <c r="AA16" i="1"/>
  <c r="N23" i="1"/>
  <c r="Y27" i="1"/>
  <c r="N11" i="1"/>
  <c r="N7" i="1"/>
  <c r="AA15" i="1"/>
  <c r="O17" i="1"/>
  <c r="X23" i="1"/>
  <c r="N28" i="1"/>
  <c r="O7" i="1"/>
  <c r="N12" i="1"/>
  <c r="X17" i="1"/>
  <c r="Z6" i="1"/>
  <c r="P16" i="1"/>
  <c r="M17" i="1"/>
  <c r="AA17" i="1"/>
  <c r="X18" i="1"/>
  <c r="O19" i="1"/>
  <c r="O22" i="1"/>
  <c r="Z23" i="1"/>
  <c r="M6" i="1"/>
  <c r="X7" i="1"/>
  <c r="X10" i="1"/>
  <c r="O11" i="1"/>
  <c r="S16" i="1"/>
  <c r="N17" i="1"/>
  <c r="Y18" i="1"/>
  <c r="P19" i="1"/>
  <c r="P22" i="1"/>
  <c r="M23" i="1"/>
  <c r="X24" i="1"/>
  <c r="X27" i="1"/>
  <c r="O28" i="1"/>
  <c r="Z18" i="1"/>
  <c r="S22" i="1"/>
  <c r="P28" i="1"/>
  <c r="M29" i="1"/>
  <c r="O6" i="1"/>
  <c r="Z7" i="1"/>
  <c r="M18" i="1"/>
  <c r="AA18" i="1"/>
  <c r="X22" i="1"/>
  <c r="O23" i="1"/>
  <c r="Z24" i="1"/>
  <c r="Z27" i="1"/>
  <c r="S28" i="1"/>
  <c r="N29" i="1"/>
  <c r="P11" i="1"/>
  <c r="M12" i="1"/>
  <c r="M15" i="1"/>
  <c r="S19" i="1"/>
  <c r="Z10" i="1"/>
  <c r="S11" i="1"/>
  <c r="P17" i="1"/>
  <c r="X19" i="1"/>
  <c r="P6" i="1"/>
  <c r="M7" i="1"/>
  <c r="M10" i="1"/>
  <c r="X11" i="1"/>
  <c r="O12" i="1"/>
  <c r="O15" i="1"/>
  <c r="S17" i="1"/>
  <c r="Y19" i="1"/>
  <c r="Y22" i="1"/>
  <c r="P23" i="1"/>
  <c r="M24" i="1"/>
  <c r="M27" i="1"/>
  <c r="X28" i="1"/>
  <c r="O29" i="1"/>
  <c r="Y11" i="1"/>
  <c r="P12" i="1"/>
  <c r="P15" i="1"/>
  <c r="M16" i="1"/>
  <c r="Z19" i="1"/>
  <c r="Z22" i="1"/>
  <c r="Y28" i="1"/>
  <c r="P29" i="1"/>
  <c r="Z11" i="1"/>
  <c r="Y17" i="1"/>
  <c r="P18" i="1"/>
  <c r="M19" i="1"/>
  <c r="M22" i="1"/>
  <c r="O24" i="1"/>
  <c r="Z28" i="1"/>
  <c r="P7" i="1"/>
  <c r="P10" i="1"/>
  <c r="M11" i="1"/>
  <c r="P24" i="1"/>
  <c r="M56" i="1"/>
  <c r="M36" i="1"/>
  <c r="P61" i="1"/>
  <c r="P36" i="1"/>
  <c r="O55" i="1"/>
  <c r="O36" i="1"/>
  <c r="N51" i="1"/>
  <c r="N36" i="1"/>
  <c r="X39" i="1"/>
  <c r="M39" i="1"/>
  <c r="S50" i="1"/>
  <c r="S60" i="1"/>
  <c r="S40" i="1"/>
  <c r="S45" i="1"/>
  <c r="S39" i="1"/>
  <c r="S56" i="1"/>
  <c r="S44" i="1"/>
  <c r="S55" i="1"/>
  <c r="S52" i="1"/>
  <c r="S62" i="1"/>
  <c r="S51" i="1"/>
  <c r="S61" i="1"/>
  <c r="S49" i="1"/>
  <c r="S57" i="1"/>
  <c r="X90" i="1"/>
  <c r="Z78" i="1"/>
  <c r="Y91" i="1"/>
  <c r="X80" i="1"/>
  <c r="Y80" i="1"/>
  <c r="Z80" i="1"/>
  <c r="Z74" i="1"/>
  <c r="Y78" i="1"/>
  <c r="X71" i="1"/>
  <c r="X75" i="1"/>
  <c r="Y86" i="1"/>
  <c r="Y87" i="1"/>
  <c r="X89" i="1"/>
  <c r="X81" i="1"/>
  <c r="X72" i="1"/>
  <c r="X74" i="1"/>
  <c r="Z79" i="1"/>
  <c r="Y82" i="1"/>
  <c r="X84" i="1"/>
  <c r="Z87" i="1"/>
  <c r="Y89" i="1"/>
  <c r="Y71" i="1"/>
  <c r="Y72" i="1"/>
  <c r="Y74" i="1"/>
  <c r="Z82" i="1"/>
  <c r="Z84" i="1"/>
  <c r="Z89" i="1"/>
  <c r="Z75" i="1"/>
  <c r="Z71" i="1"/>
  <c r="X87" i="1"/>
  <c r="M74" i="1"/>
  <c r="M84" i="1"/>
  <c r="O72" i="1"/>
  <c r="N76" i="1"/>
  <c r="N89" i="1"/>
  <c r="P91" i="1"/>
  <c r="O80" i="1"/>
  <c r="O71" i="1"/>
  <c r="P39" i="1"/>
  <c r="M79" i="1"/>
  <c r="P52" i="1"/>
  <c r="M81" i="1"/>
  <c r="N85" i="1"/>
  <c r="M75" i="1"/>
  <c r="O81" i="1"/>
  <c r="M80" i="1"/>
  <c r="N90" i="1"/>
  <c r="O82" i="1"/>
  <c r="O86" i="1"/>
  <c r="N91" i="1"/>
  <c r="P71" i="1"/>
  <c r="P72" i="1"/>
  <c r="M76" i="1"/>
  <c r="N80" i="1"/>
  <c r="N81" i="1"/>
  <c r="P82" i="1"/>
  <c r="M85" i="1"/>
  <c r="P86" i="1"/>
  <c r="M89" i="1"/>
  <c r="M90" i="1"/>
  <c r="O91" i="1"/>
  <c r="N62" i="1"/>
  <c r="N74" i="1"/>
  <c r="N75" i="1"/>
  <c r="O76" i="1"/>
  <c r="M78" i="1"/>
  <c r="N79" i="1"/>
  <c r="P80" i="1"/>
  <c r="P81" i="1"/>
  <c r="N84" i="1"/>
  <c r="O85" i="1"/>
  <c r="O89" i="1"/>
  <c r="O90" i="1"/>
  <c r="N50" i="1"/>
  <c r="O74" i="1"/>
  <c r="O75" i="1"/>
  <c r="P76" i="1"/>
  <c r="N78" i="1"/>
  <c r="O79" i="1"/>
  <c r="O84" i="1"/>
  <c r="P85" i="1"/>
  <c r="M87" i="1"/>
  <c r="P89" i="1"/>
  <c r="P90" i="1"/>
  <c r="O43" i="1"/>
  <c r="P74" i="1"/>
  <c r="P75" i="1"/>
  <c r="O78" i="1"/>
  <c r="P79" i="1"/>
  <c r="P84" i="1"/>
  <c r="N87" i="1"/>
  <c r="O52" i="1"/>
  <c r="M71" i="1"/>
  <c r="M72" i="1"/>
  <c r="P78" i="1"/>
  <c r="M82" i="1"/>
  <c r="M86" i="1"/>
  <c r="O87" i="1"/>
  <c r="N71" i="1"/>
  <c r="N72" i="1"/>
  <c r="N82" i="1"/>
  <c r="N86" i="1"/>
  <c r="P87" i="1"/>
  <c r="M91" i="1"/>
  <c r="X76" i="1"/>
  <c r="AA81" i="1"/>
  <c r="X85" i="1"/>
  <c r="AA90" i="1"/>
  <c r="AA86" i="1"/>
  <c r="AA72" i="1"/>
  <c r="AA75" i="1"/>
  <c r="Y76" i="1"/>
  <c r="X79" i="1"/>
  <c r="AA84" i="1"/>
  <c r="Y85" i="1"/>
  <c r="Z91" i="1"/>
  <c r="AA76" i="1"/>
  <c r="AA85" i="1"/>
  <c r="AA78" i="1"/>
  <c r="Y79" i="1"/>
  <c r="AA82" i="1"/>
  <c r="X86" i="1"/>
  <c r="AA91" i="1"/>
  <c r="Y81" i="1"/>
  <c r="Y90" i="1"/>
  <c r="M45" i="1"/>
  <c r="M48" i="1"/>
  <c r="N60" i="1"/>
  <c r="N49" i="1"/>
  <c r="O40" i="1"/>
  <c r="O51" i="1"/>
  <c r="P43" i="1"/>
  <c r="P55" i="1"/>
  <c r="M49" i="1"/>
  <c r="M60" i="1"/>
  <c r="N48" i="1"/>
  <c r="O62" i="1"/>
  <c r="O50" i="1"/>
  <c r="P45" i="1"/>
  <c r="P56" i="1"/>
  <c r="M57" i="1"/>
  <c r="M50" i="1"/>
  <c r="M62" i="1"/>
  <c r="N57" i="1"/>
  <c r="N45" i="1"/>
  <c r="O60" i="1"/>
  <c r="O49" i="1"/>
  <c r="P44" i="1"/>
  <c r="P57" i="1"/>
  <c r="M51" i="1"/>
  <c r="M61" i="1"/>
  <c r="N56" i="1"/>
  <c r="N44" i="1"/>
  <c r="O48" i="1"/>
  <c r="P48" i="1"/>
  <c r="M40" i="1"/>
  <c r="M52" i="1"/>
  <c r="N40" i="1"/>
  <c r="N55" i="1"/>
  <c r="N43" i="1"/>
  <c r="O57" i="1"/>
  <c r="O45" i="1"/>
  <c r="P49" i="1"/>
  <c r="P60" i="1"/>
  <c r="M43" i="1"/>
  <c r="M55" i="1"/>
  <c r="N39" i="1"/>
  <c r="N52" i="1"/>
  <c r="O39" i="1"/>
  <c r="O56" i="1"/>
  <c r="O61" i="1"/>
  <c r="P50" i="1"/>
  <c r="P62" i="1"/>
  <c r="M44" i="1"/>
  <c r="N61" i="1"/>
  <c r="O44" i="1"/>
  <c r="P40" i="1"/>
  <c r="P51" i="1"/>
  <c r="X57" i="1"/>
  <c r="Y40" i="1"/>
  <c r="X52" i="1"/>
  <c r="Y52" i="1"/>
  <c r="Y44" i="1"/>
  <c r="Z44" i="1"/>
  <c r="Z56" i="1"/>
  <c r="X62" i="1"/>
  <c r="AA44" i="1"/>
  <c r="AA57" i="1"/>
  <c r="X50" i="1"/>
  <c r="Z57" i="1"/>
  <c r="Z50" i="1"/>
  <c r="Z52" i="1"/>
  <c r="Z62" i="1"/>
  <c r="AA62" i="1"/>
  <c r="AA40" i="1"/>
  <c r="X56" i="1"/>
  <c r="Z40" i="1"/>
  <c r="Y50" i="1"/>
  <c r="Y56" i="1"/>
  <c r="X43" i="1"/>
  <c r="X45" i="1"/>
  <c r="X49" i="1"/>
  <c r="X51" i="1"/>
  <c r="X55" i="1"/>
  <c r="X60" i="1"/>
  <c r="X61" i="1"/>
  <c r="Y39" i="1"/>
  <c r="Y43" i="1"/>
  <c r="Y45" i="1"/>
  <c r="Y49" i="1"/>
  <c r="Y51" i="1"/>
  <c r="Y55" i="1"/>
  <c r="Y60" i="1"/>
  <c r="Y61" i="1"/>
  <c r="Z39" i="1"/>
  <c r="Z43" i="1"/>
  <c r="Z45" i="1"/>
  <c r="Z49" i="1"/>
  <c r="Z51" i="1"/>
  <c r="Z55" i="1"/>
  <c r="Z60" i="1"/>
  <c r="Z61" i="1"/>
  <c r="D48" i="1"/>
  <c r="S48" i="1" s="1"/>
  <c r="AB12" i="1" l="1"/>
  <c r="AB7" i="1"/>
  <c r="AB23" i="1"/>
  <c r="AB15" i="1"/>
  <c r="AB17" i="1"/>
  <c r="AB6" i="1"/>
  <c r="AB28" i="1"/>
  <c r="AB11" i="1"/>
  <c r="AB22" i="1"/>
  <c r="AB18" i="1"/>
  <c r="AB27" i="1"/>
  <c r="AB19" i="1"/>
  <c r="AB24" i="1"/>
  <c r="AB10" i="1"/>
  <c r="AB79" i="1"/>
  <c r="AB84" i="1"/>
  <c r="AB87" i="1"/>
  <c r="AB71" i="1"/>
  <c r="AB78" i="1"/>
  <c r="AB80" i="1"/>
  <c r="AB82" i="1"/>
  <c r="AB75" i="1"/>
  <c r="AB74" i="1"/>
  <c r="AB91" i="1"/>
  <c r="AB89" i="1"/>
  <c r="AB81" i="1"/>
  <c r="AB72" i="1"/>
  <c r="AB90" i="1"/>
  <c r="AB62" i="1"/>
  <c r="AB85" i="1"/>
  <c r="AB86" i="1"/>
  <c r="AB76" i="1"/>
  <c r="AB55" i="1"/>
  <c r="AB52" i="1"/>
  <c r="AB49" i="1"/>
  <c r="AB44" i="1"/>
  <c r="AB57" i="1"/>
  <c r="AB40" i="1"/>
  <c r="AB50" i="1"/>
  <c r="AB61" i="1"/>
  <c r="AB39" i="1"/>
  <c r="AB60" i="1"/>
  <c r="AB45" i="1"/>
  <c r="AB43" i="1"/>
  <c r="AB51" i="1"/>
  <c r="AB56" i="1"/>
  <c r="Z48" i="1"/>
  <c r="AA48" i="1"/>
  <c r="Y48" i="1"/>
  <c r="X48" i="1"/>
  <c r="AB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tc={CF8C64F6-D4DE-4961-8A46-9BAFC8B78A43}</author>
    <author>tc={F01574ED-3B78-4C66-9D63-D7277DB48C13}</author>
    <author>tc={2C5AD34B-0D2F-464C-8814-9F000872949B}</author>
    <author>tc={6B71FC00-6E35-43E5-AA19-CBFB515381FE}</author>
  </authors>
  <commentList>
    <comment ref="Q3" authorId="0" shapeId="0" xr:uid="{CF8C64F6-D4DE-4961-8A46-9BAFC8B78A4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I4" authorId="1" shapeId="0" xr:uid="{F01574ED-3B78-4C66-9D63-D7277DB48C1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Q36" authorId="2" shapeId="0" xr:uid="{2C5AD34B-0D2F-464C-8814-9F000872949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I37" authorId="3" shapeId="0" xr:uid="{6B71FC00-6E35-43E5-AA19-CBFB515381FE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</commentList>
</comments>
</file>

<file path=xl/sharedStrings.xml><?xml version="1.0" encoding="utf-8"?>
<sst xmlns="http://schemas.openxmlformats.org/spreadsheetml/2006/main" count="273" uniqueCount="38">
  <si>
    <t>Gender</t>
  </si>
  <si>
    <t>Male</t>
  </si>
  <si>
    <t>Female</t>
  </si>
  <si>
    <t>Race/Ethnicity</t>
  </si>
  <si>
    <t>NH White</t>
  </si>
  <si>
    <t>NH Black</t>
  </si>
  <si>
    <t>NH Asian</t>
  </si>
  <si>
    <t>Family IPR</t>
  </si>
  <si>
    <t>Education</t>
  </si>
  <si>
    <t>DivNA</t>
  </si>
  <si>
    <t>Div0</t>
  </si>
  <si>
    <t>Div1</t>
  </si>
  <si>
    <t>Div2</t>
  </si>
  <si>
    <t>Age</t>
  </si>
  <si>
    <t>Other race</t>
  </si>
  <si>
    <t>&lt;1.85</t>
  </si>
  <si>
    <t>&gt;= 3.00</t>
  </si>
  <si>
    <t>1.85-2.99</t>
  </si>
  <si>
    <t>NA</t>
  </si>
  <si>
    <t>&lt; HS</t>
  </si>
  <si>
    <t>Collage grad or above</t>
  </si>
  <si>
    <t>HS grad or some collage</t>
  </si>
  <si>
    <t>18-39</t>
  </si>
  <si>
    <t>40-59</t>
  </si>
  <si>
    <t>60+</t>
  </si>
  <si>
    <t>Mexican Am. &amp; Hispanic</t>
  </si>
  <si>
    <t>total n</t>
  </si>
  <si>
    <t xml:space="preserve"> -------------- % ---------------</t>
  </si>
  <si>
    <t>count</t>
  </si>
  <si>
    <t>1+2, Mex Am, Hispanic</t>
  </si>
  <si>
    <t>BEFORE REMOVING NA's in EDUCATION</t>
  </si>
  <si>
    <t>Horizontal %..  I don't think it's useful</t>
  </si>
  <si>
    <t>X2-test</t>
  </si>
  <si>
    <t>p-difference</t>
  </si>
  <si>
    <t>p-Chi sq.</t>
  </si>
  <si>
    <t>&lt; 0.0001</t>
  </si>
  <si>
    <t>QC-ed Males and Females combined (OLD)</t>
  </si>
  <si>
    <t>QC-ed Males and Females separately (NEW!)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</si>
</sst>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0" fillId="0" borderId="2" xfId="0" quotePrefix="1" applyBorder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4" fillId="0" borderId="2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5" fillId="0" borderId="0" xfId="0" applyNumberFormat="1" applyFont="1"/>
    <xf numFmtId="0" fontId="5" fillId="2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/>
    <xf numFmtId="0" fontId="6" fillId="0" borderId="0" xfId="0" applyFont="1"/>
    <xf numFmtId="1" fontId="5" fillId="0" borderId="2" xfId="0" applyNumberFormat="1" applyFont="1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dohara, Rie" id="{0428676E-8216-4833-A51F-E760E10D3DEE}" userId="S::sadohara@msu.edu::261a7c81-5dfa-4dc1-9615-57898a49ab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3-05-26T04:52:50.62" personId="{0428676E-8216-4833-A51F-E760E10D3DEE}" id="{CF8C64F6-D4DE-4961-8A46-9BAFC8B78A43}">
    <text>Tests whether the demographic categories (column K) and DivGroups are independent or not.</text>
  </threadedComment>
  <threadedComment ref="I4" dT="2023-05-26T04:52:50.62" personId="{0428676E-8216-4833-A51F-E760E10D3DEE}" id="{F01574ED-3B78-4C66-9D63-D7277DB48C13}">
    <text>Tests whether the demographic categories (column K) and DivGroups are independent or not.</text>
  </threadedComment>
  <threadedComment ref="Q36" dT="2023-05-26T04:52:50.62" personId="{0428676E-8216-4833-A51F-E760E10D3DEE}" id="{2C5AD34B-0D2F-464C-8814-9F000872949B}">
    <text>Tests whether the demographic categories (column K) and DivGroups are independent or not.</text>
  </threadedComment>
  <threadedComment ref="I37" dT="2023-05-26T04:52:50.62" personId="{0428676E-8216-4833-A51F-E760E10D3DEE}" id="{6B71FC00-6E35-43E5-AA19-CBFB515381FE}">
    <text>Tests whether the demographic categories (column K) and DivGroups are independent or not.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02"/>
  <sheetViews>
    <sheetView tabSelected="1" workbookViewId="0">
      <selection activeCell="J3" sqref="J3"/>
    </sheetView>
  </sheetViews>
  <sheetFormatPr defaultRowHeight="15" x14ac:dyDescent="0.25"/>
  <cols>
    <col min="1" max="1" width="5.5703125" customWidth="1"/>
    <col min="2" max="2" width="4.85546875" customWidth="1"/>
    <col min="3" max="3" width="23.140625" customWidth="1"/>
    <col min="11" max="11" width="4.7109375" customWidth="1"/>
    <col min="12" max="12" width="22.5703125" bestFit="1" customWidth="1"/>
    <col min="20" max="20" width="21.28515625" customWidth="1"/>
    <col min="21" max="21" width="4.7109375" style="26" customWidth="1"/>
    <col min="22" max="22" width="22.5703125" style="26" bestFit="1" customWidth="1"/>
    <col min="23" max="23" width="9.140625" style="27"/>
    <col min="24" max="28" width="9.140625" style="26"/>
  </cols>
  <sheetData>
    <row r="1" spans="2:28" s="18" customFormat="1" x14ac:dyDescent="0.25">
      <c r="C1" s="18" t="s">
        <v>37</v>
      </c>
      <c r="U1" s="41"/>
      <c r="V1" s="41"/>
      <c r="W1" s="42"/>
      <c r="X1" s="41"/>
      <c r="Y1" s="41"/>
      <c r="Z1" s="41"/>
      <c r="AA1" s="41"/>
      <c r="AB1" s="41"/>
    </row>
    <row r="2" spans="2:28" x14ac:dyDescent="0.25">
      <c r="K2" s="2"/>
      <c r="L2" s="2"/>
      <c r="M2" s="3" t="s">
        <v>9</v>
      </c>
      <c r="N2" s="3" t="s">
        <v>10</v>
      </c>
      <c r="O2" s="3" t="s">
        <v>11</v>
      </c>
      <c r="P2" s="3" t="s">
        <v>12</v>
      </c>
      <c r="Q2" s="1"/>
      <c r="S2" s="3" t="s">
        <v>26</v>
      </c>
      <c r="W2" s="27" t="s">
        <v>31</v>
      </c>
    </row>
    <row r="3" spans="2:28" x14ac:dyDescent="0.25">
      <c r="I3" s="1" t="s">
        <v>32</v>
      </c>
      <c r="M3" s="1" t="str">
        <f>CONCATENATE("(n=",E9,")")</f>
        <v>(n=1819)</v>
      </c>
      <c r="N3" s="1" t="str">
        <f>CONCATENATE("(n=",F9,")")</f>
        <v>(n=1105)</v>
      </c>
      <c r="O3" s="1" t="str">
        <f>CONCATENATE("(n=",G9,")")</f>
        <v>(n=360)</v>
      </c>
      <c r="P3" s="1" t="str">
        <f>CONCATENATE("(n=",H9,")")</f>
        <v>(n=357)</v>
      </c>
    </row>
    <row r="4" spans="2:28" x14ac:dyDescent="0.25">
      <c r="D4" s="1" t="s">
        <v>26</v>
      </c>
      <c r="E4" s="1" t="s">
        <v>9</v>
      </c>
      <c r="F4" s="1" t="s">
        <v>10</v>
      </c>
      <c r="G4" s="1" t="s">
        <v>11</v>
      </c>
      <c r="H4" s="1" t="s">
        <v>12</v>
      </c>
      <c r="K4" s="4"/>
      <c r="L4" s="4"/>
      <c r="M4" s="21" t="s">
        <v>27</v>
      </c>
      <c r="N4" s="5"/>
      <c r="O4" s="5"/>
      <c r="P4" s="5"/>
      <c r="Q4" s="24" t="s">
        <v>34</v>
      </c>
      <c r="R4" s="4"/>
      <c r="S4" s="4"/>
      <c r="U4" s="28"/>
      <c r="V4" s="28"/>
      <c r="W4" s="29" t="s">
        <v>26</v>
      </c>
      <c r="X4" s="29" t="s">
        <v>9</v>
      </c>
      <c r="Y4" s="29" t="s">
        <v>10</v>
      </c>
      <c r="Z4" s="29" t="s">
        <v>11</v>
      </c>
      <c r="AA4" s="29" t="s">
        <v>12</v>
      </c>
    </row>
    <row r="5" spans="2:28" x14ac:dyDescent="0.25">
      <c r="B5" s="19" t="s">
        <v>0</v>
      </c>
      <c r="C5" s="19"/>
      <c r="D5" s="1"/>
      <c r="E5" s="1" t="s">
        <v>28</v>
      </c>
      <c r="F5" s="1" t="s">
        <v>28</v>
      </c>
      <c r="G5" s="1" t="s">
        <v>28</v>
      </c>
      <c r="H5" s="1" t="s">
        <v>28</v>
      </c>
      <c r="I5" s="23">
        <v>0.28310000000000002</v>
      </c>
      <c r="K5" t="s">
        <v>0</v>
      </c>
      <c r="Q5" s="1">
        <v>0.28299999999999997</v>
      </c>
      <c r="S5" s="1"/>
      <c r="U5" s="30" t="s">
        <v>0</v>
      </c>
      <c r="V5" s="30"/>
      <c r="W5" s="32"/>
      <c r="X5" s="31" t="s">
        <v>27</v>
      </c>
      <c r="Y5" s="32"/>
      <c r="Z5" s="32"/>
      <c r="AA5" s="32"/>
    </row>
    <row r="6" spans="2:28" x14ac:dyDescent="0.25">
      <c r="C6" t="s">
        <v>1</v>
      </c>
      <c r="D6" s="7">
        <f>SUM(E6:H6)</f>
        <v>1725</v>
      </c>
      <c r="E6" s="1">
        <v>891</v>
      </c>
      <c r="F6" s="1">
        <v>508</v>
      </c>
      <c r="G6" s="1">
        <v>164</v>
      </c>
      <c r="H6" s="1">
        <v>162</v>
      </c>
      <c r="L6" t="s">
        <v>1</v>
      </c>
      <c r="M6" s="6">
        <f>E6/$E$42%</f>
        <v>48.423913043478265</v>
      </c>
      <c r="N6" s="6">
        <f>F6/$F$42%</f>
        <v>45.601436265709154</v>
      </c>
      <c r="O6" s="6">
        <f>G6/$G$42%</f>
        <v>45.42936288088643</v>
      </c>
      <c r="P6" s="6">
        <f>H6/$H$42%</f>
        <v>44.875346260387815</v>
      </c>
      <c r="Q6" s="1"/>
      <c r="S6" s="1">
        <f>IFERROR(D6,"")</f>
        <v>1725</v>
      </c>
      <c r="U6" s="28"/>
      <c r="V6" s="28" t="s">
        <v>1</v>
      </c>
      <c r="W6" s="29">
        <v>1915</v>
      </c>
      <c r="X6" s="37">
        <f>E6/D6*100</f>
        <v>51.652173913043477</v>
      </c>
      <c r="Y6" s="37">
        <f>F6/D6*100</f>
        <v>29.44927536231884</v>
      </c>
      <c r="Z6" s="37">
        <f>G6/D6*100</f>
        <v>9.5072463768115938</v>
      </c>
      <c r="AA6" s="37">
        <f>H6/D6*100</f>
        <v>9.391304347826086</v>
      </c>
      <c r="AB6" s="38">
        <f>SUM(X6:AA6)</f>
        <v>100</v>
      </c>
    </row>
    <row r="7" spans="2:28" x14ac:dyDescent="0.25">
      <c r="C7" t="s">
        <v>2</v>
      </c>
      <c r="D7" s="7">
        <f>SUM(E7:H7)</f>
        <v>1916</v>
      </c>
      <c r="E7" s="1">
        <v>928</v>
      </c>
      <c r="F7" s="1">
        <v>597</v>
      </c>
      <c r="G7" s="1">
        <v>196</v>
      </c>
      <c r="H7" s="1">
        <v>195</v>
      </c>
      <c r="I7" s="23"/>
      <c r="L7" t="s">
        <v>2</v>
      </c>
      <c r="M7" s="6">
        <f>E7/$E$42%</f>
        <v>50.434782608695656</v>
      </c>
      <c r="N7" s="6">
        <f>F7/$F$42%</f>
        <v>53.590664272890479</v>
      </c>
      <c r="O7" s="6">
        <f>G7/$G$42%</f>
        <v>54.29362880886427</v>
      </c>
      <c r="P7" s="6">
        <f>H7/$H$42%</f>
        <v>54.016620498614962</v>
      </c>
      <c r="Q7" s="1"/>
      <c r="S7" s="1">
        <f>IFERROR(D7,"")</f>
        <v>1916</v>
      </c>
      <c r="V7" s="26" t="s">
        <v>2</v>
      </c>
      <c r="W7" s="27">
        <v>2123</v>
      </c>
      <c r="X7" s="36">
        <f>E7/D7*100</f>
        <v>48.434237995824638</v>
      </c>
      <c r="Y7" s="36">
        <f>F7/D7*100</f>
        <v>31.158663883089773</v>
      </c>
      <c r="Z7" s="36">
        <f>G7/D7*100</f>
        <v>10.22964509394572</v>
      </c>
      <c r="AA7" s="36">
        <f>H7/D7*100</f>
        <v>10.177453027139876</v>
      </c>
      <c r="AB7" s="38">
        <f t="shared" ref="AB7" si="0">SUM(X7:AA7)</f>
        <v>100</v>
      </c>
    </row>
    <row r="8" spans="2:28" x14ac:dyDescent="0.25">
      <c r="D8" s="7"/>
      <c r="E8" s="1"/>
      <c r="F8" s="1"/>
      <c r="G8" s="1"/>
      <c r="H8" s="1"/>
      <c r="I8" s="23"/>
      <c r="L8" s="20" t="s">
        <v>33</v>
      </c>
      <c r="M8" s="6"/>
      <c r="N8" s="6"/>
      <c r="O8" s="6"/>
      <c r="P8" s="6"/>
      <c r="Q8" s="1"/>
      <c r="S8" s="1"/>
      <c r="X8" s="36"/>
      <c r="Y8" s="36"/>
      <c r="Z8" s="36"/>
      <c r="AA8" s="36"/>
      <c r="AB8" s="38"/>
    </row>
    <row r="9" spans="2:28" x14ac:dyDescent="0.25">
      <c r="B9" s="19" t="s">
        <v>13</v>
      </c>
      <c r="D9" s="1"/>
      <c r="E9" s="7">
        <f>SUM(E6:E7)</f>
        <v>1819</v>
      </c>
      <c r="F9" s="7">
        <f t="shared" ref="F9:H9" si="1">SUM(F6:F7)</f>
        <v>1105</v>
      </c>
      <c r="G9" s="7">
        <f t="shared" si="1"/>
        <v>360</v>
      </c>
      <c r="H9" s="7">
        <f t="shared" si="1"/>
        <v>357</v>
      </c>
      <c r="I9" s="23">
        <v>8.8780000000000005E-3</v>
      </c>
      <c r="K9" t="s">
        <v>13</v>
      </c>
      <c r="N9" s="6"/>
      <c r="Q9" s="1">
        <v>8.9999999999999993E-3</v>
      </c>
      <c r="S9" s="1"/>
      <c r="U9" s="26" t="s">
        <v>13</v>
      </c>
      <c r="AB9" s="38">
        <f t="shared" ref="AB9:AB12" si="2">SUM(X9:AA9)</f>
        <v>0</v>
      </c>
    </row>
    <row r="10" spans="2:28" x14ac:dyDescent="0.25">
      <c r="C10" t="s">
        <v>22</v>
      </c>
      <c r="D10" s="7">
        <f>SUM(E10:H10)</f>
        <v>1311</v>
      </c>
      <c r="E10" s="1">
        <v>711</v>
      </c>
      <c r="F10" s="1">
        <v>372</v>
      </c>
      <c r="G10" s="1">
        <v>115</v>
      </c>
      <c r="H10" s="6">
        <v>113</v>
      </c>
      <c r="L10" t="s">
        <v>22</v>
      </c>
      <c r="M10" s="6">
        <f>E10/$E$42%</f>
        <v>38.641304347826093</v>
      </c>
      <c r="N10" s="6">
        <f>F10/$F$42%</f>
        <v>33.393177737881508</v>
      </c>
      <c r="O10" s="6">
        <f>G10/$G$42%</f>
        <v>31.855955678670362</v>
      </c>
      <c r="P10" s="6">
        <f>H10/$H$42%</f>
        <v>31.301939058171747</v>
      </c>
      <c r="Q10" s="1"/>
      <c r="S10" s="1">
        <f>IFERROR(D10,"")</f>
        <v>1311</v>
      </c>
      <c r="V10" s="26" t="s">
        <v>22</v>
      </c>
      <c r="W10" s="27">
        <v>1429</v>
      </c>
      <c r="X10" s="36">
        <f>E10/D10*100</f>
        <v>54.233409610983983</v>
      </c>
      <c r="Y10" s="36">
        <f>F10/D10*100</f>
        <v>28.375286041189931</v>
      </c>
      <c r="Z10" s="36">
        <f>G10/D10*100</f>
        <v>8.7719298245614024</v>
      </c>
      <c r="AA10" s="36">
        <f>H10/D10*100</f>
        <v>8.6193745232646837</v>
      </c>
      <c r="AB10" s="38">
        <f t="shared" si="2"/>
        <v>99.999999999999986</v>
      </c>
    </row>
    <row r="11" spans="2:28" x14ac:dyDescent="0.25">
      <c r="C11" t="s">
        <v>23</v>
      </c>
      <c r="D11" s="7">
        <f>SUM(E11:H11)</f>
        <v>1180</v>
      </c>
      <c r="E11" s="1">
        <v>561</v>
      </c>
      <c r="F11" s="1">
        <v>363</v>
      </c>
      <c r="G11" s="1">
        <v>132</v>
      </c>
      <c r="H11" s="6">
        <v>124</v>
      </c>
      <c r="I11" s="23"/>
      <c r="L11" t="s">
        <v>23</v>
      </c>
      <c r="M11" s="6">
        <f>E11/$E$42%</f>
        <v>30.489130434782609</v>
      </c>
      <c r="N11" s="6">
        <f>F11/$F$42%</f>
        <v>32.585278276481148</v>
      </c>
      <c r="O11" s="6">
        <f>G11/$G$42%</f>
        <v>36.56509695290859</v>
      </c>
      <c r="P11" s="6">
        <f>H11/$H$42%</f>
        <v>34.34903047091413</v>
      </c>
      <c r="Q11" s="1"/>
      <c r="S11" s="1">
        <f>IFERROR(D11,"")</f>
        <v>1180</v>
      </c>
      <c r="V11" s="26" t="s">
        <v>23</v>
      </c>
      <c r="W11" s="27">
        <v>1297</v>
      </c>
      <c r="X11" s="36">
        <f>E11/D11*100</f>
        <v>47.542372881355931</v>
      </c>
      <c r="Y11" s="36">
        <f>F11/D11*100</f>
        <v>30.762711864406779</v>
      </c>
      <c r="Z11" s="36">
        <f>G11/D11*100</f>
        <v>11.186440677966102</v>
      </c>
      <c r="AA11" s="36">
        <f>H11/D11*100</f>
        <v>10.508474576271185</v>
      </c>
      <c r="AB11" s="38">
        <f t="shared" si="2"/>
        <v>100</v>
      </c>
    </row>
    <row r="12" spans="2:28" x14ac:dyDescent="0.25">
      <c r="C12" t="s">
        <v>24</v>
      </c>
      <c r="D12" s="7">
        <f>SUM(E12:H12)</f>
        <v>1150</v>
      </c>
      <c r="E12" s="1">
        <v>547</v>
      </c>
      <c r="F12" s="1">
        <v>370</v>
      </c>
      <c r="G12" s="1">
        <v>113</v>
      </c>
      <c r="H12" s="6">
        <v>120</v>
      </c>
      <c r="I12" s="23"/>
      <c r="L12" t="s">
        <v>24</v>
      </c>
      <c r="M12" s="6">
        <f>E12/$E$42%</f>
        <v>29.728260869565219</v>
      </c>
      <c r="N12" s="6">
        <f>F12/$F$42%</f>
        <v>33.213644524236983</v>
      </c>
      <c r="O12" s="6">
        <f>G12/$G$42%</f>
        <v>31.301939058171747</v>
      </c>
      <c r="P12" s="6">
        <f>H12/$H$42%</f>
        <v>33.2409972299169</v>
      </c>
      <c r="Q12" s="1"/>
      <c r="S12" s="1">
        <f>IFERROR(D12,"")</f>
        <v>1150</v>
      </c>
      <c r="V12" s="26" t="s">
        <v>24</v>
      </c>
      <c r="W12" s="27">
        <v>1312</v>
      </c>
      <c r="X12" s="36">
        <f>E12/D12*100</f>
        <v>47.565217391304351</v>
      </c>
      <c r="Y12" s="36">
        <f>F12/D12*100</f>
        <v>32.173913043478258</v>
      </c>
      <c r="Z12" s="36">
        <f>G12/D12*100</f>
        <v>9.8260869565217384</v>
      </c>
      <c r="AA12" s="36">
        <f>H12/D12*100</f>
        <v>10.434782608695652</v>
      </c>
      <c r="AB12" s="38">
        <f t="shared" si="2"/>
        <v>100</v>
      </c>
    </row>
    <row r="13" spans="2:28" x14ac:dyDescent="0.25">
      <c r="D13" s="7"/>
      <c r="E13" s="1"/>
      <c r="F13" s="1"/>
      <c r="G13" s="1"/>
      <c r="H13" s="1"/>
      <c r="I13" s="23"/>
      <c r="L13" s="20"/>
      <c r="M13" s="6"/>
      <c r="N13" s="6"/>
      <c r="O13" s="6"/>
      <c r="P13" s="6"/>
      <c r="Q13" s="1"/>
      <c r="S13" s="1"/>
      <c r="X13" s="36"/>
      <c r="Y13" s="36"/>
      <c r="Z13" s="36"/>
      <c r="AA13" s="36"/>
      <c r="AB13" s="38"/>
    </row>
    <row r="14" spans="2:28" x14ac:dyDescent="0.25">
      <c r="B14" s="19" t="s">
        <v>3</v>
      </c>
      <c r="D14" s="1"/>
      <c r="E14" s="7">
        <f>SUM(E10:E12)</f>
        <v>1819</v>
      </c>
      <c r="F14" s="7">
        <f t="shared" ref="F14:H14" si="3">SUM(F10:F12)</f>
        <v>1105</v>
      </c>
      <c r="G14" s="7">
        <f t="shared" si="3"/>
        <v>360</v>
      </c>
      <c r="H14" s="7">
        <f t="shared" si="3"/>
        <v>357</v>
      </c>
      <c r="I14" s="22">
        <v>2.2E-16</v>
      </c>
      <c r="K14" t="s">
        <v>3</v>
      </c>
      <c r="N14" s="6"/>
      <c r="O14" s="6"/>
      <c r="Q14" s="1" t="s">
        <v>35</v>
      </c>
      <c r="S14" s="1"/>
      <c r="U14" s="26" t="s">
        <v>3</v>
      </c>
      <c r="AB14" s="38">
        <f t="shared" ref="AB14:AB19" si="4">SUM(X14:AA14)</f>
        <v>0</v>
      </c>
    </row>
    <row r="15" spans="2:28" x14ac:dyDescent="0.25">
      <c r="C15" t="s">
        <v>25</v>
      </c>
      <c r="D15" s="7">
        <f>SUM(E15:H15)</f>
        <v>1083</v>
      </c>
      <c r="E15" s="1">
        <v>493</v>
      </c>
      <c r="F15" s="1">
        <v>383</v>
      </c>
      <c r="G15" s="1">
        <v>99</v>
      </c>
      <c r="H15" s="1">
        <v>108</v>
      </c>
      <c r="I15" s="23"/>
      <c r="L15" t="s">
        <v>25</v>
      </c>
      <c r="M15" s="6">
        <f>E15/$E$42%</f>
        <v>26.793478260869566</v>
      </c>
      <c r="N15" s="6">
        <f>F15/$F$42%</f>
        <v>34.380610412926387</v>
      </c>
      <c r="O15" s="6">
        <f>G15/$G$42%</f>
        <v>27.423822714681442</v>
      </c>
      <c r="P15" s="6">
        <f>H15/$H$42%</f>
        <v>29.91689750692521</v>
      </c>
      <c r="Q15" s="1"/>
      <c r="S15" s="1">
        <f>IFERROR(D15,"")</f>
        <v>1083</v>
      </c>
      <c r="V15" s="26" t="s">
        <v>25</v>
      </c>
      <c r="W15" s="27">
        <v>1210</v>
      </c>
      <c r="X15" s="36">
        <f>E15/D15*100</f>
        <v>45.521698984302859</v>
      </c>
      <c r="Y15" s="36">
        <f>F15/D15*100</f>
        <v>35.364727608494924</v>
      </c>
      <c r="Z15" s="36">
        <f>G15/D15*100</f>
        <v>9.1412742382271475</v>
      </c>
      <c r="AA15" s="36">
        <f>H15/D15*100</f>
        <v>9.97229916897507</v>
      </c>
      <c r="AB15" s="38">
        <f t="shared" si="4"/>
        <v>100</v>
      </c>
    </row>
    <row r="16" spans="2:28" x14ac:dyDescent="0.25">
      <c r="C16" t="s">
        <v>4</v>
      </c>
      <c r="D16" s="7">
        <f>SUM(E16:H16)</f>
        <v>1323</v>
      </c>
      <c r="E16" s="1">
        <v>665</v>
      </c>
      <c r="F16" s="1">
        <v>395</v>
      </c>
      <c r="G16" s="1">
        <v>135</v>
      </c>
      <c r="H16" s="1">
        <v>128</v>
      </c>
      <c r="I16" s="23"/>
      <c r="L16" t="s">
        <v>4</v>
      </c>
      <c r="M16" s="6">
        <f>E16/$E$42%</f>
        <v>36.141304347826093</v>
      </c>
      <c r="N16" s="6">
        <f>F16/$F$42%</f>
        <v>35.457809694793532</v>
      </c>
      <c r="O16" s="6">
        <f>G16/$G$42%</f>
        <v>37.396121883656512</v>
      </c>
      <c r="P16" s="6">
        <f>H16/$H$42%</f>
        <v>35.45706371191136</v>
      </c>
      <c r="Q16" s="1"/>
      <c r="S16" s="1">
        <f>IFERROR(D16,"")</f>
        <v>1323</v>
      </c>
      <c r="V16" s="26" t="s">
        <v>4</v>
      </c>
      <c r="W16" s="27">
        <v>1410</v>
      </c>
      <c r="X16" s="36">
        <f>E16/D16*100</f>
        <v>50.264550264550266</v>
      </c>
      <c r="Y16" s="36">
        <f>F16/D16*100</f>
        <v>29.856386999244144</v>
      </c>
      <c r="Z16" s="36">
        <f>G16/D16*100</f>
        <v>10.204081632653061</v>
      </c>
      <c r="AA16" s="36">
        <f>H16/D16*100</f>
        <v>9.6749811035525326</v>
      </c>
      <c r="AB16" s="38">
        <f t="shared" si="4"/>
        <v>100</v>
      </c>
    </row>
    <row r="17" spans="2:28" x14ac:dyDescent="0.25">
      <c r="C17" t="s">
        <v>5</v>
      </c>
      <c r="D17" s="7">
        <f>SUM(E17:H17)</f>
        <v>742</v>
      </c>
      <c r="E17" s="1">
        <v>471</v>
      </c>
      <c r="F17" s="1">
        <v>192</v>
      </c>
      <c r="G17" s="1">
        <v>46</v>
      </c>
      <c r="H17" s="1">
        <v>33</v>
      </c>
      <c r="I17" s="23"/>
      <c r="L17" t="s">
        <v>5</v>
      </c>
      <c r="M17" s="6">
        <f>E17/$E$42%</f>
        <v>25.597826086956523</v>
      </c>
      <c r="N17" s="6">
        <f>F17/$F$42%</f>
        <v>17.235188509874327</v>
      </c>
      <c r="O17" s="6">
        <f>G17/$G$42%</f>
        <v>12.742382271468145</v>
      </c>
      <c r="P17" s="6">
        <f>H17/$H$42%</f>
        <v>9.1412742382271475</v>
      </c>
      <c r="Q17" s="1"/>
      <c r="S17" s="1">
        <f>IFERROR(D17,"")</f>
        <v>742</v>
      </c>
      <c r="V17" s="26" t="s">
        <v>5</v>
      </c>
      <c r="W17" s="27">
        <v>851</v>
      </c>
      <c r="X17" s="36">
        <f>E17/D17*100</f>
        <v>63.477088948787063</v>
      </c>
      <c r="Y17" s="36">
        <f>F17/D17*100</f>
        <v>25.876010781671159</v>
      </c>
      <c r="Z17" s="36">
        <f>G17/D17*100</f>
        <v>6.1994609164420487</v>
      </c>
      <c r="AA17" s="36">
        <f>H17/D17*100</f>
        <v>4.44743935309973</v>
      </c>
      <c r="AB17" s="38">
        <f t="shared" si="4"/>
        <v>100</v>
      </c>
    </row>
    <row r="18" spans="2:28" x14ac:dyDescent="0.25">
      <c r="C18" t="s">
        <v>6</v>
      </c>
      <c r="D18" s="7">
        <f>SUM(E18:H18)</f>
        <v>357</v>
      </c>
      <c r="E18" s="1">
        <v>113</v>
      </c>
      <c r="F18" s="1">
        <v>92</v>
      </c>
      <c r="G18" s="1">
        <v>70</v>
      </c>
      <c r="H18" s="1">
        <v>82</v>
      </c>
      <c r="I18" s="23"/>
      <c r="L18" t="s">
        <v>6</v>
      </c>
      <c r="M18" s="6">
        <f>E18/$E$42%</f>
        <v>6.1413043478260878</v>
      </c>
      <c r="N18" s="6">
        <f>F18/$F$42%</f>
        <v>8.2585278276481144</v>
      </c>
      <c r="O18" s="6">
        <f>G18/$G$42%</f>
        <v>19.390581717451525</v>
      </c>
      <c r="P18" s="6">
        <f>H18/$H$42%</f>
        <v>22.714681440443215</v>
      </c>
      <c r="Q18" s="1"/>
      <c r="S18" s="1">
        <f>IFERROR(D18,"")</f>
        <v>357</v>
      </c>
      <c r="V18" s="26" t="s">
        <v>6</v>
      </c>
      <c r="W18" s="27">
        <v>410</v>
      </c>
      <c r="X18" s="36">
        <f>E18/D18*100</f>
        <v>31.652661064425768</v>
      </c>
      <c r="Y18" s="36">
        <f>F18/D18*100</f>
        <v>25.770308123249297</v>
      </c>
      <c r="Z18" s="36">
        <f>G18/D18*100</f>
        <v>19.607843137254903</v>
      </c>
      <c r="AA18" s="36">
        <f>H18/D18*100</f>
        <v>22.969187675070028</v>
      </c>
      <c r="AB18" s="38">
        <f t="shared" si="4"/>
        <v>100</v>
      </c>
    </row>
    <row r="19" spans="2:28" x14ac:dyDescent="0.25">
      <c r="C19" t="s">
        <v>14</v>
      </c>
      <c r="D19" s="7">
        <f>SUM(E19:H19)</f>
        <v>136</v>
      </c>
      <c r="E19" s="1">
        <v>77</v>
      </c>
      <c r="F19" s="1">
        <v>43</v>
      </c>
      <c r="G19" s="1">
        <v>10</v>
      </c>
      <c r="H19" s="1">
        <v>6</v>
      </c>
      <c r="I19" s="23"/>
      <c r="L19" t="s">
        <v>14</v>
      </c>
      <c r="M19" s="6">
        <f>E19/$E$42%</f>
        <v>4.1847826086956523</v>
      </c>
      <c r="N19" s="6">
        <f>F19/$F$42%</f>
        <v>3.859964093357271</v>
      </c>
      <c r="O19" s="6">
        <f>G19/$G$42%</f>
        <v>2.770083102493075</v>
      </c>
      <c r="P19" s="6">
        <f>H19/$H$42%</f>
        <v>1.662049861495845</v>
      </c>
      <c r="Q19" s="1"/>
      <c r="S19" s="1">
        <f>IFERROR(D19,"")</f>
        <v>136</v>
      </c>
      <c r="V19" s="26" t="s">
        <v>14</v>
      </c>
      <c r="W19" s="27">
        <v>157</v>
      </c>
      <c r="X19" s="36">
        <f>E19/D19*100</f>
        <v>56.617647058823529</v>
      </c>
      <c r="Y19" s="36">
        <f>F19/D19*100</f>
        <v>31.617647058823529</v>
      </c>
      <c r="Z19" s="36">
        <f>G19/D19*100</f>
        <v>7.3529411764705888</v>
      </c>
      <c r="AA19" s="36">
        <f>H19/D19*100</f>
        <v>4.4117647058823533</v>
      </c>
      <c r="AB19" s="38">
        <f t="shared" si="4"/>
        <v>100</v>
      </c>
    </row>
    <row r="20" spans="2:28" x14ac:dyDescent="0.25">
      <c r="D20" s="7"/>
      <c r="E20" s="1"/>
      <c r="F20" s="1"/>
      <c r="G20" s="1"/>
      <c r="H20" s="1"/>
      <c r="I20" s="23"/>
      <c r="L20" s="20"/>
      <c r="M20" s="6"/>
      <c r="N20" s="6"/>
      <c r="O20" s="6"/>
      <c r="P20" s="6"/>
      <c r="Q20" s="1"/>
      <c r="S20" s="1"/>
      <c r="X20" s="36"/>
      <c r="Y20" s="36"/>
      <c r="Z20" s="36"/>
      <c r="AA20" s="36"/>
      <c r="AB20" s="38"/>
    </row>
    <row r="21" spans="2:28" x14ac:dyDescent="0.25">
      <c r="B21" s="19" t="s">
        <v>7</v>
      </c>
      <c r="D21" s="1"/>
      <c r="E21" s="7">
        <f>SUM(E15:E19)</f>
        <v>1819</v>
      </c>
      <c r="F21" s="7">
        <f t="shared" ref="F21:H21" si="5">SUM(F15:F19)</f>
        <v>1105</v>
      </c>
      <c r="G21" s="7">
        <f t="shared" si="5"/>
        <v>360</v>
      </c>
      <c r="H21" s="7">
        <f t="shared" si="5"/>
        <v>357</v>
      </c>
      <c r="I21" s="22">
        <v>5.4560000000000003E-16</v>
      </c>
      <c r="K21" t="s">
        <v>7</v>
      </c>
      <c r="N21" s="6"/>
      <c r="O21" s="6"/>
      <c r="Q21" s="1" t="s">
        <v>35</v>
      </c>
      <c r="S21" s="1"/>
      <c r="U21" s="26" t="s">
        <v>7</v>
      </c>
      <c r="AB21" s="38">
        <f t="shared" ref="AB21:AB24" si="6">SUM(X21:AA21)</f>
        <v>0</v>
      </c>
    </row>
    <row r="22" spans="2:28" x14ac:dyDescent="0.25">
      <c r="C22" t="s">
        <v>15</v>
      </c>
      <c r="D22" s="7">
        <f>SUM(E22:H22)</f>
        <v>1620</v>
      </c>
      <c r="E22" s="1">
        <v>897</v>
      </c>
      <c r="F22" s="1">
        <v>490</v>
      </c>
      <c r="G22" s="1">
        <v>117</v>
      </c>
      <c r="H22" s="1">
        <v>116</v>
      </c>
      <c r="I22" s="23"/>
      <c r="L22" t="s">
        <v>15</v>
      </c>
      <c r="M22" s="6">
        <f>E22/$E$42%</f>
        <v>48.750000000000007</v>
      </c>
      <c r="N22" s="6">
        <f>F22/$F$42%</f>
        <v>43.985637342908433</v>
      </c>
      <c r="O22" s="6">
        <f>G22/$G$42%</f>
        <v>32.409972299168977</v>
      </c>
      <c r="P22" s="6">
        <f>H22/$H$42%</f>
        <v>32.13296398891967</v>
      </c>
      <c r="Q22" s="1"/>
      <c r="S22" s="1">
        <f>IFERROR(D22,"")</f>
        <v>1620</v>
      </c>
      <c r="V22" s="26" t="s">
        <v>15</v>
      </c>
      <c r="W22" s="27">
        <v>1638</v>
      </c>
      <c r="X22" s="36">
        <f>E22/D22*100</f>
        <v>55.370370370370367</v>
      </c>
      <c r="Y22" s="36">
        <f>F22/D22*100</f>
        <v>30.246913580246915</v>
      </c>
      <c r="Z22" s="36">
        <f>G22/D22*100</f>
        <v>7.2222222222222214</v>
      </c>
      <c r="AA22" s="36">
        <f>H22/D22*100</f>
        <v>7.1604938271604937</v>
      </c>
      <c r="AB22" s="38">
        <f t="shared" si="6"/>
        <v>99.999999999999986</v>
      </c>
    </row>
    <row r="23" spans="2:28" x14ac:dyDescent="0.25">
      <c r="C23" t="s">
        <v>17</v>
      </c>
      <c r="D23" s="7">
        <f>SUM(E23:H23)</f>
        <v>754</v>
      </c>
      <c r="E23" s="1">
        <v>387</v>
      </c>
      <c r="F23" s="1">
        <v>223</v>
      </c>
      <c r="G23" s="1">
        <v>80</v>
      </c>
      <c r="H23" s="1">
        <v>64</v>
      </c>
      <c r="I23" s="23"/>
      <c r="L23" t="s">
        <v>17</v>
      </c>
      <c r="M23" s="6">
        <f>E23/$E$42%</f>
        <v>21.032608695652176</v>
      </c>
      <c r="N23" s="6">
        <f>F23/$F$42%</f>
        <v>20.017953321364452</v>
      </c>
      <c r="O23" s="6">
        <f>G23/$G$42%</f>
        <v>22.1606648199446</v>
      </c>
      <c r="P23" s="6">
        <f>H23/$H$42%</f>
        <v>17.72853185595568</v>
      </c>
      <c r="Q23" s="1"/>
      <c r="S23" s="1">
        <f>IFERROR(D23,"")</f>
        <v>754</v>
      </c>
      <c r="V23" s="26" t="s">
        <v>17</v>
      </c>
      <c r="W23" s="27">
        <v>760</v>
      </c>
      <c r="X23" s="36">
        <f>E23/D23*100</f>
        <v>51.326259946949605</v>
      </c>
      <c r="Y23" s="36">
        <f>F23/D23*100</f>
        <v>29.57559681697613</v>
      </c>
      <c r="Z23" s="36">
        <f>G23/D23*100</f>
        <v>10.610079575596817</v>
      </c>
      <c r="AA23" s="36">
        <f>H23/D23*100</f>
        <v>8.4880636604774526</v>
      </c>
      <c r="AB23" s="38">
        <f t="shared" si="6"/>
        <v>100</v>
      </c>
    </row>
    <row r="24" spans="2:28" x14ac:dyDescent="0.25">
      <c r="C24" t="s">
        <v>16</v>
      </c>
      <c r="D24" s="7">
        <f>SUM(E24:H24)</f>
        <v>1267</v>
      </c>
      <c r="E24" s="1">
        <v>535</v>
      </c>
      <c r="F24" s="1">
        <v>392</v>
      </c>
      <c r="G24" s="1">
        <v>163</v>
      </c>
      <c r="H24" s="1">
        <v>177</v>
      </c>
      <c r="I24" s="23"/>
      <c r="L24" t="s">
        <v>16</v>
      </c>
      <c r="M24" s="6">
        <f>E24/$E$42%</f>
        <v>29.076086956521742</v>
      </c>
      <c r="N24" s="6">
        <f>F24/$F$42%</f>
        <v>35.188509874326748</v>
      </c>
      <c r="O24" s="6">
        <f>G24/$G$42%</f>
        <v>45.152354570637122</v>
      </c>
      <c r="P24" s="6">
        <f>H24/$H$42%</f>
        <v>49.030470914127427</v>
      </c>
      <c r="Q24" s="1"/>
      <c r="S24" s="1">
        <f>IFERROR(D24,"")</f>
        <v>1267</v>
      </c>
      <c r="V24" s="26" t="s">
        <v>16</v>
      </c>
      <c r="W24" s="27">
        <v>1279</v>
      </c>
      <c r="X24" s="36">
        <f>E24/D24*100</f>
        <v>42.225730071033936</v>
      </c>
      <c r="Y24" s="36">
        <f>F24/D24*100</f>
        <v>30.939226519337016</v>
      </c>
      <c r="Z24" s="36">
        <f>G24/D24*100</f>
        <v>12.86503551696922</v>
      </c>
      <c r="AA24" s="36">
        <f>H24/D24*100</f>
        <v>13.970007892659828</v>
      </c>
      <c r="AB24" s="38">
        <f t="shared" si="6"/>
        <v>99.999999999999986</v>
      </c>
    </row>
    <row r="25" spans="2:28" x14ac:dyDescent="0.25">
      <c r="D25" s="7"/>
      <c r="E25" s="1"/>
      <c r="F25" s="1"/>
      <c r="G25" s="1"/>
      <c r="H25" s="1"/>
      <c r="I25" s="23"/>
      <c r="L25" s="20"/>
      <c r="M25" s="6"/>
      <c r="N25" s="6"/>
      <c r="O25" s="6"/>
      <c r="P25" s="6"/>
      <c r="Q25" s="1"/>
      <c r="S25" s="1"/>
      <c r="X25" s="36"/>
      <c r="Y25" s="36"/>
      <c r="Z25" s="36"/>
      <c r="AA25" s="36"/>
      <c r="AB25" s="38"/>
    </row>
    <row r="26" spans="2:28" x14ac:dyDescent="0.25">
      <c r="B26" s="19" t="s">
        <v>8</v>
      </c>
      <c r="D26" s="1"/>
      <c r="E26" s="7">
        <f>SUM(E22:E24)</f>
        <v>1819</v>
      </c>
      <c r="F26" s="7">
        <f>SUM(F22:F24)</f>
        <v>1105</v>
      </c>
      <c r="G26" s="7">
        <f>SUM(G22:G24)</f>
        <v>360</v>
      </c>
      <c r="H26" s="7">
        <f>SUM(H22:H24)</f>
        <v>357</v>
      </c>
      <c r="I26" s="22">
        <v>2.2E-16</v>
      </c>
      <c r="K26" t="s">
        <v>8</v>
      </c>
      <c r="N26" s="6"/>
      <c r="O26" s="6"/>
      <c r="Q26" s="1" t="s">
        <v>35</v>
      </c>
      <c r="S26" s="1"/>
      <c r="U26" s="26" t="s">
        <v>8</v>
      </c>
      <c r="AB26" s="38">
        <f t="shared" ref="AB26:AB28" si="7">SUM(X26:AA26)</f>
        <v>0</v>
      </c>
    </row>
    <row r="27" spans="2:28" x14ac:dyDescent="0.25">
      <c r="C27" t="s">
        <v>19</v>
      </c>
      <c r="D27" s="7">
        <f t="shared" ref="D27:D28" si="8">SUM(E27:H27)</f>
        <v>712</v>
      </c>
      <c r="E27">
        <v>391</v>
      </c>
      <c r="F27">
        <v>228</v>
      </c>
      <c r="G27" s="1">
        <v>46</v>
      </c>
      <c r="H27" s="1">
        <v>47</v>
      </c>
      <c r="I27" s="23"/>
      <c r="L27" t="s">
        <v>19</v>
      </c>
      <c r="M27" s="6">
        <f>E27/$E$42%</f>
        <v>21.25</v>
      </c>
      <c r="N27" s="6">
        <f>F27/$F$42%</f>
        <v>20.466786355475762</v>
      </c>
      <c r="O27" s="6">
        <f>G27/$G$42%</f>
        <v>12.742382271468145</v>
      </c>
      <c r="P27" s="6">
        <f>H27/$H$42%</f>
        <v>13.019390581717452</v>
      </c>
      <c r="Q27" s="1"/>
      <c r="S27" s="1">
        <f>IFERROR(D27,"")</f>
        <v>712</v>
      </c>
      <c r="V27" s="26" t="s">
        <v>19</v>
      </c>
      <c r="W27" s="27">
        <v>815</v>
      </c>
      <c r="X27" s="36">
        <f>E27/D27*100</f>
        <v>54.915730337078649</v>
      </c>
      <c r="Y27" s="36">
        <f>F27/D27*100</f>
        <v>32.022471910112358</v>
      </c>
      <c r="Z27" s="36">
        <f>G27/D27*100</f>
        <v>6.4606741573033712</v>
      </c>
      <c r="AA27" s="36">
        <f>H27/D27*100</f>
        <v>6.6011235955056176</v>
      </c>
      <c r="AB27" s="38">
        <f t="shared" si="7"/>
        <v>100</v>
      </c>
    </row>
    <row r="28" spans="2:28" x14ac:dyDescent="0.25">
      <c r="C28" t="s">
        <v>21</v>
      </c>
      <c r="D28" s="7">
        <f t="shared" si="8"/>
        <v>1948</v>
      </c>
      <c r="E28">
        <v>1067</v>
      </c>
      <c r="F28">
        <v>571</v>
      </c>
      <c r="G28" s="1">
        <v>167</v>
      </c>
      <c r="H28" s="1">
        <v>143</v>
      </c>
      <c r="I28" s="23"/>
      <c r="L28" t="s">
        <v>21</v>
      </c>
      <c r="M28" s="6">
        <f>E28/$E$42%</f>
        <v>57.989130434782616</v>
      </c>
      <c r="N28" s="6">
        <f>F28/$F$42%</f>
        <v>51.25673249551167</v>
      </c>
      <c r="O28" s="6">
        <f>G28/$G$42%</f>
        <v>46.260387811634352</v>
      </c>
      <c r="P28" s="6">
        <f>H28/$H$42%</f>
        <v>39.612188365650972</v>
      </c>
      <c r="Q28" s="1"/>
      <c r="S28" s="1">
        <f>IFERROR(D28,"")</f>
        <v>1948</v>
      </c>
      <c r="U28" s="30"/>
      <c r="V28" s="30" t="s">
        <v>21</v>
      </c>
      <c r="W28" s="32">
        <v>2152</v>
      </c>
      <c r="X28" s="40">
        <f>E28/D28*100</f>
        <v>54.774127310061601</v>
      </c>
      <c r="Y28" s="40">
        <f>F28/D28*100</f>
        <v>29.312114989733058</v>
      </c>
      <c r="Z28" s="40">
        <f>G28/D28*100</f>
        <v>8.5728952772073921</v>
      </c>
      <c r="AA28" s="40">
        <f>H28/D28*100</f>
        <v>7.3408624229979473</v>
      </c>
      <c r="AB28" s="38">
        <f t="shared" si="7"/>
        <v>100</v>
      </c>
    </row>
    <row r="29" spans="2:28" x14ac:dyDescent="0.25">
      <c r="C29" t="s">
        <v>20</v>
      </c>
      <c r="D29" s="7">
        <f>SUM(E29:H29)</f>
        <v>981</v>
      </c>
      <c r="E29">
        <v>361</v>
      </c>
      <c r="F29">
        <v>306</v>
      </c>
      <c r="G29" s="1">
        <v>147</v>
      </c>
      <c r="H29" s="1">
        <v>167</v>
      </c>
      <c r="I29" s="23"/>
      <c r="L29" t="s">
        <v>20</v>
      </c>
      <c r="M29" s="6">
        <f>E29/$E$42%</f>
        <v>19.619565217391305</v>
      </c>
      <c r="N29" s="6">
        <f>F29/$F$42%</f>
        <v>27.468581687612208</v>
      </c>
      <c r="O29" s="6">
        <f>G29/$G$42%</f>
        <v>40.720221606648202</v>
      </c>
      <c r="P29" s="6">
        <f>H29/$H$42%</f>
        <v>46.260387811634352</v>
      </c>
      <c r="Q29" s="1"/>
      <c r="S29" s="1">
        <f>IFERROR(D29,"")</f>
        <v>981</v>
      </c>
      <c r="V29" s="26" t="s">
        <v>20</v>
      </c>
      <c r="W29" s="27">
        <v>1071</v>
      </c>
      <c r="X29" s="36">
        <f>E29/D29*100</f>
        <v>36.799184505606526</v>
      </c>
      <c r="Y29" s="36">
        <f>F29/D29*100</f>
        <v>31.192660550458719</v>
      </c>
      <c r="Z29" s="36">
        <f>G29/D29*100</f>
        <v>14.984709480122325</v>
      </c>
      <c r="AA29" s="36">
        <f>H29/D29*100</f>
        <v>17.023445463812436</v>
      </c>
      <c r="AB29" s="38">
        <f>SUM(X29:AA29)</f>
        <v>100</v>
      </c>
    </row>
    <row r="30" spans="2:28" x14ac:dyDescent="0.25">
      <c r="D30" s="7"/>
      <c r="G30" s="1"/>
      <c r="H30" s="1"/>
      <c r="I30" s="23"/>
      <c r="L30" s="20"/>
      <c r="M30" s="6"/>
      <c r="N30" s="6"/>
      <c r="O30" s="6"/>
      <c r="P30" s="6"/>
      <c r="Q30" s="1"/>
      <c r="S30" s="1"/>
      <c r="X30" s="36"/>
      <c r="Y30" s="36"/>
      <c r="Z30" s="36"/>
      <c r="AA30" s="36"/>
      <c r="AB30" s="38"/>
    </row>
    <row r="31" spans="2:28" x14ac:dyDescent="0.25">
      <c r="D31" s="1"/>
      <c r="E31" s="7">
        <f>SUM(E27:E29)</f>
        <v>1819</v>
      </c>
      <c r="F31" s="7">
        <f t="shared" ref="F31:H31" si="9">SUM(F27:F29)</f>
        <v>1105</v>
      </c>
      <c r="G31" s="7">
        <f t="shared" si="9"/>
        <v>360</v>
      </c>
      <c r="H31" s="7">
        <f t="shared" si="9"/>
        <v>357</v>
      </c>
      <c r="I31" s="23"/>
    </row>
    <row r="32" spans="2:28" s="25" customFormat="1" x14ac:dyDescent="0.25">
      <c r="U32" s="26"/>
      <c r="V32" s="26"/>
      <c r="W32" s="27"/>
      <c r="X32" s="26"/>
      <c r="Y32" s="26"/>
      <c r="Z32" s="26"/>
      <c r="AA32" s="26"/>
      <c r="AB32" s="26"/>
    </row>
    <row r="33" spans="2:28" s="18" customFormat="1" x14ac:dyDescent="0.25">
      <c r="C33" s="18" t="s">
        <v>36</v>
      </c>
      <c r="U33" s="41"/>
      <c r="V33" s="41"/>
      <c r="W33" s="42"/>
      <c r="X33" s="41"/>
      <c r="Y33" s="41"/>
      <c r="Z33" s="41"/>
      <c r="AA33" s="41"/>
      <c r="AB33" s="41"/>
    </row>
    <row r="34" spans="2:28" s="26" customFormat="1" x14ac:dyDescent="0.25">
      <c r="D34" s="27"/>
      <c r="E34" s="27"/>
      <c r="F34" s="27"/>
      <c r="G34" s="27"/>
      <c r="H34" s="27"/>
      <c r="W34" s="27"/>
    </row>
    <row r="35" spans="2:28" s="26" customFormat="1" x14ac:dyDescent="0.25">
      <c r="K35" s="28"/>
      <c r="L35" s="28"/>
      <c r="M35" s="29" t="s">
        <v>9</v>
      </c>
      <c r="N35" s="29" t="s">
        <v>10</v>
      </c>
      <c r="O35" s="29" t="s">
        <v>11</v>
      </c>
      <c r="P35" s="29" t="s">
        <v>12</v>
      </c>
      <c r="Q35" s="27"/>
      <c r="S35" s="29" t="s">
        <v>26</v>
      </c>
      <c r="W35" s="27" t="s">
        <v>31</v>
      </c>
    </row>
    <row r="36" spans="2:28" s="26" customFormat="1" x14ac:dyDescent="0.25">
      <c r="I36" s="27" t="s">
        <v>32</v>
      </c>
      <c r="M36" s="27" t="str">
        <f>CONCATENATE("(n=",E42,")")</f>
        <v>(n=1840)</v>
      </c>
      <c r="N36" s="27" t="str">
        <f>CONCATENATE("(n=",F42,")")</f>
        <v>(n=1114)</v>
      </c>
      <c r="O36" s="27" t="str">
        <f>CONCATENATE("(n=",G42,")")</f>
        <v>(n=361)</v>
      </c>
      <c r="P36" s="27" t="str">
        <f>CONCATENATE("(n=",H42,")")</f>
        <v>(n=361)</v>
      </c>
      <c r="W36" s="27"/>
    </row>
    <row r="37" spans="2:28" s="26" customFormat="1" x14ac:dyDescent="0.25">
      <c r="D37" s="27" t="s">
        <v>26</v>
      </c>
      <c r="E37" s="27" t="s">
        <v>9</v>
      </c>
      <c r="F37" s="27" t="s">
        <v>10</v>
      </c>
      <c r="G37" s="27" t="s">
        <v>11</v>
      </c>
      <c r="H37" s="27" t="s">
        <v>12</v>
      </c>
      <c r="K37" s="30"/>
      <c r="L37" s="30"/>
      <c r="M37" s="31" t="s">
        <v>27</v>
      </c>
      <c r="N37" s="32"/>
      <c r="O37" s="32"/>
      <c r="P37" s="32"/>
      <c r="Q37" s="33" t="s">
        <v>34</v>
      </c>
      <c r="R37" s="30"/>
      <c r="S37" s="30"/>
      <c r="U37" s="28"/>
      <c r="V37" s="28"/>
      <c r="W37" s="29" t="s">
        <v>26</v>
      </c>
      <c r="X37" s="29" t="s">
        <v>9</v>
      </c>
      <c r="Y37" s="29" t="s">
        <v>10</v>
      </c>
      <c r="Z37" s="29" t="s">
        <v>11</v>
      </c>
      <c r="AA37" s="29" t="s">
        <v>12</v>
      </c>
    </row>
    <row r="38" spans="2:28" s="26" customFormat="1" x14ac:dyDescent="0.25">
      <c r="B38" s="26" t="s">
        <v>0</v>
      </c>
      <c r="D38" s="27"/>
      <c r="E38" s="27" t="s">
        <v>28</v>
      </c>
      <c r="F38" s="27" t="s">
        <v>28</v>
      </c>
      <c r="G38" s="27" t="s">
        <v>28</v>
      </c>
      <c r="H38" s="27" t="s">
        <v>28</v>
      </c>
      <c r="I38" s="34">
        <v>8.4180000000000005E-2</v>
      </c>
      <c r="K38" s="26" t="s">
        <v>0</v>
      </c>
      <c r="Q38" s="27">
        <v>8.4000000000000005E-2</v>
      </c>
      <c r="S38" s="27"/>
      <c r="U38" s="30" t="s">
        <v>0</v>
      </c>
      <c r="V38" s="30"/>
      <c r="W38" s="32"/>
      <c r="X38" s="31" t="s">
        <v>27</v>
      </c>
      <c r="Y38" s="32"/>
      <c r="Z38" s="32"/>
      <c r="AA38" s="32"/>
    </row>
    <row r="39" spans="2:28" s="26" customFormat="1" x14ac:dyDescent="0.25">
      <c r="C39" s="26" t="s">
        <v>1</v>
      </c>
      <c r="D39" s="35">
        <f>SUM(E39:H39)</f>
        <v>1745</v>
      </c>
      <c r="E39" s="27">
        <v>908</v>
      </c>
      <c r="F39" s="27">
        <v>509</v>
      </c>
      <c r="G39" s="27">
        <v>156</v>
      </c>
      <c r="H39" s="27">
        <v>172</v>
      </c>
      <c r="I39" s="34"/>
      <c r="L39" s="26" t="s">
        <v>1</v>
      </c>
      <c r="M39" s="36">
        <f>E39/$E$42%</f>
        <v>49.347826086956523</v>
      </c>
      <c r="N39" s="36">
        <f>F39/$F$42%</f>
        <v>45.691202872531413</v>
      </c>
      <c r="O39" s="36">
        <f>G39/$G$42%</f>
        <v>43.21329639889197</v>
      </c>
      <c r="P39" s="36">
        <f>H39/$H$42%</f>
        <v>47.64542936288089</v>
      </c>
      <c r="Q39" s="27"/>
      <c r="S39" s="27">
        <f>IFERROR(D39,"")</f>
        <v>1745</v>
      </c>
      <c r="U39" s="28"/>
      <c r="V39" s="28" t="s">
        <v>1</v>
      </c>
      <c r="W39" s="29">
        <v>1915</v>
      </c>
      <c r="X39" s="37">
        <f>E39/D39*100</f>
        <v>52.034383954154727</v>
      </c>
      <c r="Y39" s="37">
        <f>F39/D39*100</f>
        <v>29.169054441260744</v>
      </c>
      <c r="Z39" s="37">
        <f>G39/D39*100</f>
        <v>8.9398280802292263</v>
      </c>
      <c r="AA39" s="37">
        <f>H39/D39*100</f>
        <v>9.8567335243553007</v>
      </c>
      <c r="AB39" s="38">
        <f>SUM(X39:AA39)</f>
        <v>100.00000000000001</v>
      </c>
    </row>
    <row r="40" spans="2:28" s="26" customFormat="1" x14ac:dyDescent="0.25">
      <c r="C40" s="26" t="s">
        <v>2</v>
      </c>
      <c r="D40" s="35">
        <f>SUM(E40:H40)</f>
        <v>1931</v>
      </c>
      <c r="E40" s="27">
        <v>932</v>
      </c>
      <c r="F40" s="27">
        <v>605</v>
      </c>
      <c r="G40" s="27">
        <v>205</v>
      </c>
      <c r="H40" s="27">
        <v>189</v>
      </c>
      <c r="I40" s="34"/>
      <c r="L40" s="26" t="s">
        <v>2</v>
      </c>
      <c r="M40" s="36">
        <f>E40/$E$42%</f>
        <v>50.652173913043484</v>
      </c>
      <c r="N40" s="36">
        <f>F40/$F$42%</f>
        <v>54.30879712746858</v>
      </c>
      <c r="O40" s="36">
        <f>G40/$G$42%</f>
        <v>56.786703601108037</v>
      </c>
      <c r="P40" s="36">
        <f>H40/$H$42%</f>
        <v>52.354570637119117</v>
      </c>
      <c r="Q40" s="27"/>
      <c r="S40" s="27">
        <f>IFERROR(D40,"")</f>
        <v>1931</v>
      </c>
      <c r="V40" s="26" t="s">
        <v>2</v>
      </c>
      <c r="W40" s="27">
        <v>2123</v>
      </c>
      <c r="X40" s="36">
        <f>E40/D40*100</f>
        <v>48.265147591921284</v>
      </c>
      <c r="Y40" s="36">
        <f>F40/D40*100</f>
        <v>31.330916623511136</v>
      </c>
      <c r="Z40" s="36">
        <f>G40/D40*100</f>
        <v>10.616261004660798</v>
      </c>
      <c r="AA40" s="36">
        <f>H40/D40*100</f>
        <v>9.7876747799067836</v>
      </c>
      <c r="AB40" s="38">
        <f t="shared" ref="AB40:AB61" si="10">SUM(X40:AA40)</f>
        <v>100</v>
      </c>
    </row>
    <row r="41" spans="2:28" s="26" customFormat="1" x14ac:dyDescent="0.25">
      <c r="D41" s="35"/>
      <c r="E41" s="27"/>
      <c r="F41" s="27"/>
      <c r="G41" s="27"/>
      <c r="H41" s="27"/>
      <c r="I41" s="34"/>
      <c r="L41" s="39" t="s">
        <v>33</v>
      </c>
      <c r="M41" s="36"/>
      <c r="N41" s="36"/>
      <c r="O41" s="36"/>
      <c r="P41" s="36"/>
      <c r="Q41" s="27"/>
      <c r="S41" s="27"/>
      <c r="W41" s="27"/>
      <c r="X41" s="36"/>
      <c r="Y41" s="36"/>
      <c r="Z41" s="36"/>
      <c r="AA41" s="36"/>
      <c r="AB41" s="38"/>
    </row>
    <row r="42" spans="2:28" s="26" customFormat="1" x14ac:dyDescent="0.25">
      <c r="B42" s="26" t="s">
        <v>13</v>
      </c>
      <c r="D42" s="27"/>
      <c r="E42" s="35">
        <f>SUM(E39:E40)</f>
        <v>1840</v>
      </c>
      <c r="F42" s="35">
        <f t="shared" ref="F42:H42" si="11">SUM(F39:F40)</f>
        <v>1114</v>
      </c>
      <c r="G42" s="35">
        <f t="shared" si="11"/>
        <v>361</v>
      </c>
      <c r="H42" s="35">
        <f t="shared" si="11"/>
        <v>361</v>
      </c>
      <c r="I42" s="34">
        <v>8.2019999999999992E-3</v>
      </c>
      <c r="K42" s="26" t="s">
        <v>13</v>
      </c>
      <c r="N42" s="36"/>
      <c r="Q42" s="27">
        <v>8.0000000000000002E-3</v>
      </c>
      <c r="S42" s="27"/>
      <c r="U42" s="26" t="s">
        <v>13</v>
      </c>
      <c r="W42" s="27"/>
      <c r="AB42" s="38">
        <f t="shared" si="10"/>
        <v>0</v>
      </c>
    </row>
    <row r="43" spans="2:28" s="26" customFormat="1" x14ac:dyDescent="0.25">
      <c r="C43" s="26" t="s">
        <v>22</v>
      </c>
      <c r="D43" s="35">
        <f>SUM(E43:H43)</f>
        <v>1320</v>
      </c>
      <c r="E43" s="27">
        <v>714</v>
      </c>
      <c r="F43" s="27">
        <v>375</v>
      </c>
      <c r="G43" s="27">
        <v>109</v>
      </c>
      <c r="H43" s="27">
        <v>122</v>
      </c>
      <c r="I43" s="34"/>
      <c r="L43" s="26" t="s">
        <v>22</v>
      </c>
      <c r="M43" s="36">
        <f>E43/$E$42%</f>
        <v>38.804347826086961</v>
      </c>
      <c r="N43" s="36">
        <f>F43/$F$42%</f>
        <v>33.662477558348293</v>
      </c>
      <c r="O43" s="36">
        <f>G43/$G$42%</f>
        <v>30.193905817174517</v>
      </c>
      <c r="P43" s="36">
        <f>H43/$H$42%</f>
        <v>33.795013850415515</v>
      </c>
      <c r="Q43" s="27"/>
      <c r="S43" s="27">
        <f>IFERROR(D43,"")</f>
        <v>1320</v>
      </c>
      <c r="V43" s="26" t="s">
        <v>22</v>
      </c>
      <c r="W43" s="27">
        <v>1429</v>
      </c>
      <c r="X43" s="36">
        <f>E43/D43*100</f>
        <v>54.090909090909086</v>
      </c>
      <c r="Y43" s="36">
        <f>F43/D43*100</f>
        <v>28.40909090909091</v>
      </c>
      <c r="Z43" s="36">
        <f>G43/D43*100</f>
        <v>8.2575757575757578</v>
      </c>
      <c r="AA43" s="36">
        <f>H43/D43*100</f>
        <v>9.2424242424242422</v>
      </c>
      <c r="AB43" s="38">
        <f t="shared" si="10"/>
        <v>100</v>
      </c>
    </row>
    <row r="44" spans="2:28" s="26" customFormat="1" x14ac:dyDescent="0.25">
      <c r="C44" s="26" t="s">
        <v>23</v>
      </c>
      <c r="D44" s="35">
        <f>SUM(E44:H44)</f>
        <v>1190</v>
      </c>
      <c r="E44" s="27">
        <v>567</v>
      </c>
      <c r="F44" s="27">
        <v>366</v>
      </c>
      <c r="G44" s="27">
        <v>138</v>
      </c>
      <c r="H44" s="27">
        <v>119</v>
      </c>
      <c r="I44" s="34"/>
      <c r="L44" s="26" t="s">
        <v>23</v>
      </c>
      <c r="M44" s="36">
        <f>E44/$E$42%</f>
        <v>30.815217391304351</v>
      </c>
      <c r="N44" s="36">
        <f>F44/$F$42%</f>
        <v>32.854578096947932</v>
      </c>
      <c r="O44" s="36">
        <f>G44/$G$42%</f>
        <v>38.227146814404435</v>
      </c>
      <c r="P44" s="36">
        <f>H44/$H$42%</f>
        <v>32.963988919667592</v>
      </c>
      <c r="Q44" s="27"/>
      <c r="S44" s="27">
        <f>IFERROR(D44,"")</f>
        <v>1190</v>
      </c>
      <c r="V44" s="26" t="s">
        <v>23</v>
      </c>
      <c r="W44" s="27">
        <v>1297</v>
      </c>
      <c r="X44" s="36">
        <f>E44/D44*100</f>
        <v>47.647058823529406</v>
      </c>
      <c r="Y44" s="36">
        <f>F44/D44*100</f>
        <v>30.756302521008404</v>
      </c>
      <c r="Z44" s="36">
        <f>G44/D44*100</f>
        <v>11.596638655462185</v>
      </c>
      <c r="AA44" s="36">
        <f>H44/D44*100</f>
        <v>10</v>
      </c>
      <c r="AB44" s="38">
        <f t="shared" si="10"/>
        <v>100</v>
      </c>
    </row>
    <row r="45" spans="2:28" s="26" customFormat="1" x14ac:dyDescent="0.25">
      <c r="C45" s="26" t="s">
        <v>24</v>
      </c>
      <c r="D45" s="35">
        <f>SUM(E45:H45)</f>
        <v>1166</v>
      </c>
      <c r="E45" s="27">
        <v>559</v>
      </c>
      <c r="F45" s="27">
        <v>373</v>
      </c>
      <c r="G45" s="27">
        <v>114</v>
      </c>
      <c r="H45" s="27">
        <v>120</v>
      </c>
      <c r="I45" s="34"/>
      <c r="L45" s="26" t="s">
        <v>24</v>
      </c>
      <c r="M45" s="36">
        <f>E45/$E$42%</f>
        <v>30.380434782608699</v>
      </c>
      <c r="N45" s="36">
        <f>F45/$F$42%</f>
        <v>33.482944344703768</v>
      </c>
      <c r="O45" s="36">
        <f>G45/$G$42%</f>
        <v>31.578947368421055</v>
      </c>
      <c r="P45" s="36">
        <f>H45/$H$42%</f>
        <v>33.2409972299169</v>
      </c>
      <c r="Q45" s="27"/>
      <c r="S45" s="27">
        <f>IFERROR(D45,"")</f>
        <v>1166</v>
      </c>
      <c r="V45" s="26" t="s">
        <v>24</v>
      </c>
      <c r="W45" s="27">
        <v>1312</v>
      </c>
      <c r="X45" s="36">
        <f>E45/D45*100</f>
        <v>47.941680960548879</v>
      </c>
      <c r="Y45" s="36">
        <f>F45/D45*100</f>
        <v>31.989708404802748</v>
      </c>
      <c r="Z45" s="36">
        <f>G45/D45*100</f>
        <v>9.7770154373927962</v>
      </c>
      <c r="AA45" s="36">
        <f>H45/D45*100</f>
        <v>10.291595197255575</v>
      </c>
      <c r="AB45" s="38">
        <f t="shared" si="10"/>
        <v>100</v>
      </c>
    </row>
    <row r="46" spans="2:28" s="26" customFormat="1" x14ac:dyDescent="0.25">
      <c r="D46" s="35"/>
      <c r="E46" s="27"/>
      <c r="F46" s="27"/>
      <c r="G46" s="27"/>
      <c r="H46" s="27"/>
      <c r="I46" s="34"/>
      <c r="L46" s="39"/>
      <c r="M46" s="36"/>
      <c r="N46" s="36"/>
      <c r="O46" s="36"/>
      <c r="P46" s="36"/>
      <c r="Q46" s="27"/>
      <c r="S46" s="27"/>
      <c r="W46" s="27"/>
      <c r="X46" s="36"/>
      <c r="Y46" s="36"/>
      <c r="Z46" s="36"/>
      <c r="AA46" s="36"/>
      <c r="AB46" s="38"/>
    </row>
    <row r="47" spans="2:28" s="26" customFormat="1" x14ac:dyDescent="0.25">
      <c r="B47" s="26" t="s">
        <v>3</v>
      </c>
      <c r="D47" s="27"/>
      <c r="E47" s="35">
        <f>SUM(E43:E45)</f>
        <v>1840</v>
      </c>
      <c r="F47" s="35">
        <f t="shared" ref="F47:H47" si="12">SUM(F43:F45)</f>
        <v>1114</v>
      </c>
      <c r="G47" s="35">
        <f t="shared" si="12"/>
        <v>361</v>
      </c>
      <c r="H47" s="35">
        <f t="shared" si="12"/>
        <v>361</v>
      </c>
      <c r="I47" s="34">
        <v>2.2E-16</v>
      </c>
      <c r="K47" s="26" t="s">
        <v>3</v>
      </c>
      <c r="N47" s="36"/>
      <c r="O47" s="36"/>
      <c r="Q47" s="27" t="s">
        <v>35</v>
      </c>
      <c r="S47" s="27"/>
      <c r="U47" s="26" t="s">
        <v>3</v>
      </c>
      <c r="W47" s="27"/>
      <c r="AB47" s="38">
        <f t="shared" si="10"/>
        <v>0</v>
      </c>
    </row>
    <row r="48" spans="2:28" s="26" customFormat="1" x14ac:dyDescent="0.25">
      <c r="C48" s="26" t="s">
        <v>25</v>
      </c>
      <c r="D48" s="35">
        <f>SUM(E48:H48)</f>
        <v>1092</v>
      </c>
      <c r="E48" s="27">
        <v>500</v>
      </c>
      <c r="F48" s="27">
        <v>384</v>
      </c>
      <c r="G48" s="27">
        <v>91</v>
      </c>
      <c r="H48" s="27">
        <v>117</v>
      </c>
      <c r="I48" s="34"/>
      <c r="L48" s="26" t="s">
        <v>25</v>
      </c>
      <c r="M48" s="36">
        <f>E48/$E$42%</f>
        <v>27.173913043478262</v>
      </c>
      <c r="N48" s="36">
        <f>F48/$F$42%</f>
        <v>34.470377019748653</v>
      </c>
      <c r="O48" s="36">
        <f>G48/$G$42%</f>
        <v>25.207756232686982</v>
      </c>
      <c r="P48" s="36">
        <f>H48/$H$42%</f>
        <v>32.409972299168977</v>
      </c>
      <c r="Q48" s="27"/>
      <c r="S48" s="27">
        <f>IFERROR(D48,"")</f>
        <v>1092</v>
      </c>
      <c r="V48" s="26" t="s">
        <v>25</v>
      </c>
      <c r="W48" s="27">
        <v>1210</v>
      </c>
      <c r="X48" s="36">
        <f>E48/D48*100</f>
        <v>45.787545787545788</v>
      </c>
      <c r="Y48" s="36">
        <f>F48/D48*100</f>
        <v>35.164835164835168</v>
      </c>
      <c r="Z48" s="36">
        <f>G48/D48*100</f>
        <v>8.3333333333333321</v>
      </c>
      <c r="AA48" s="36">
        <f>H48/D48*100</f>
        <v>10.714285714285714</v>
      </c>
      <c r="AB48" s="38">
        <f t="shared" si="10"/>
        <v>100</v>
      </c>
    </row>
    <row r="49" spans="2:28" s="26" customFormat="1" x14ac:dyDescent="0.25">
      <c r="C49" s="26" t="s">
        <v>4</v>
      </c>
      <c r="D49" s="35">
        <f>SUM(E49:H49)</f>
        <v>1328</v>
      </c>
      <c r="E49" s="27">
        <v>666</v>
      </c>
      <c r="F49" s="27">
        <v>397</v>
      </c>
      <c r="G49" s="27">
        <v>135</v>
      </c>
      <c r="H49" s="27">
        <v>130</v>
      </c>
      <c r="I49" s="34"/>
      <c r="L49" s="26" t="s">
        <v>4</v>
      </c>
      <c r="M49" s="36">
        <f>E49/$E$42%</f>
        <v>36.195652173913047</v>
      </c>
      <c r="N49" s="36">
        <f>F49/$F$42%</f>
        <v>35.637342908438058</v>
      </c>
      <c r="O49" s="36">
        <f>G49/$G$42%</f>
        <v>37.396121883656512</v>
      </c>
      <c r="P49" s="36">
        <f>H49/$H$42%</f>
        <v>36.011080332409975</v>
      </c>
      <c r="Q49" s="27"/>
      <c r="S49" s="27">
        <f>IFERROR(D49,"")</f>
        <v>1328</v>
      </c>
      <c r="V49" s="26" t="s">
        <v>4</v>
      </c>
      <c r="W49" s="27">
        <v>1410</v>
      </c>
      <c r="X49" s="36">
        <f>E49/D49*100</f>
        <v>50.150602409638559</v>
      </c>
      <c r="Y49" s="36">
        <f>F49/D49*100</f>
        <v>29.89457831325301</v>
      </c>
      <c r="Z49" s="36">
        <f>G49/D49*100</f>
        <v>10.16566265060241</v>
      </c>
      <c r="AA49" s="36">
        <f>H49/D49*100</f>
        <v>9.7891566265060241</v>
      </c>
      <c r="AB49" s="38">
        <f t="shared" si="10"/>
        <v>100.00000000000001</v>
      </c>
    </row>
    <row r="50" spans="2:28" s="26" customFormat="1" x14ac:dyDescent="0.25">
      <c r="C50" s="26" t="s">
        <v>5</v>
      </c>
      <c r="D50" s="35">
        <f>SUM(E50:H50)</f>
        <v>753</v>
      </c>
      <c r="E50" s="27">
        <v>478</v>
      </c>
      <c r="F50" s="27">
        <v>195</v>
      </c>
      <c r="G50" s="27">
        <v>46</v>
      </c>
      <c r="H50" s="27">
        <v>34</v>
      </c>
      <c r="I50" s="34"/>
      <c r="L50" s="26" t="s">
        <v>5</v>
      </c>
      <c r="M50" s="36">
        <f>E50/$E$42%</f>
        <v>25.978260869565219</v>
      </c>
      <c r="N50" s="36">
        <f>F50/$F$42%</f>
        <v>17.504488330341111</v>
      </c>
      <c r="O50" s="36">
        <f>G50/$G$42%</f>
        <v>12.742382271468145</v>
      </c>
      <c r="P50" s="36">
        <f>H50/$H$42%</f>
        <v>9.418282548476455</v>
      </c>
      <c r="Q50" s="27"/>
      <c r="S50" s="27">
        <f>IFERROR(D50,"")</f>
        <v>753</v>
      </c>
      <c r="V50" s="26" t="s">
        <v>5</v>
      </c>
      <c r="W50" s="27">
        <v>851</v>
      </c>
      <c r="X50" s="36">
        <f>E50/D50*100</f>
        <v>63.479415670650731</v>
      </c>
      <c r="Y50" s="36">
        <f>F50/D50*100</f>
        <v>25.89641434262948</v>
      </c>
      <c r="Z50" s="36">
        <f>G50/D50*100</f>
        <v>6.1088977423638777</v>
      </c>
      <c r="AA50" s="36">
        <f>H50/D50*100</f>
        <v>4.5152722443559101</v>
      </c>
      <c r="AB50" s="38">
        <f t="shared" si="10"/>
        <v>100</v>
      </c>
    </row>
    <row r="51" spans="2:28" s="26" customFormat="1" x14ac:dyDescent="0.25">
      <c r="C51" s="26" t="s">
        <v>6</v>
      </c>
      <c r="D51" s="35">
        <f>SUM(E51:H51)</f>
        <v>363</v>
      </c>
      <c r="E51" s="27">
        <v>115</v>
      </c>
      <c r="F51" s="27">
        <v>95</v>
      </c>
      <c r="G51" s="27">
        <v>79</v>
      </c>
      <c r="H51" s="27">
        <v>74</v>
      </c>
      <c r="I51" s="34"/>
      <c r="L51" s="26" t="s">
        <v>6</v>
      </c>
      <c r="M51" s="36">
        <f>E51/$E$42%</f>
        <v>6.2500000000000009</v>
      </c>
      <c r="N51" s="36">
        <f>F51/$F$42%</f>
        <v>8.5278276481149007</v>
      </c>
      <c r="O51" s="36">
        <f>G51/$G$42%</f>
        <v>21.883656509695292</v>
      </c>
      <c r="P51" s="36">
        <f>H51/$H$42%</f>
        <v>20.498614958448755</v>
      </c>
      <c r="Q51" s="27"/>
      <c r="S51" s="27">
        <f>IFERROR(D51,"")</f>
        <v>363</v>
      </c>
      <c r="V51" s="26" t="s">
        <v>6</v>
      </c>
      <c r="W51" s="27">
        <v>410</v>
      </c>
      <c r="X51" s="36">
        <f>E51/D51*100</f>
        <v>31.680440771349861</v>
      </c>
      <c r="Y51" s="36">
        <f>F51/D51*100</f>
        <v>26.170798898071624</v>
      </c>
      <c r="Z51" s="36">
        <f>G51/D51*100</f>
        <v>21.763085399449036</v>
      </c>
      <c r="AA51" s="36">
        <f>H51/D51*100</f>
        <v>20.385674931129476</v>
      </c>
      <c r="AB51" s="38">
        <f t="shared" si="10"/>
        <v>100</v>
      </c>
    </row>
    <row r="52" spans="2:28" s="26" customFormat="1" x14ac:dyDescent="0.25">
      <c r="C52" s="26" t="s">
        <v>14</v>
      </c>
      <c r="D52" s="35">
        <f>SUM(E52:H52)</f>
        <v>140</v>
      </c>
      <c r="E52" s="27">
        <v>81</v>
      </c>
      <c r="F52" s="27">
        <v>43</v>
      </c>
      <c r="G52" s="27">
        <v>10</v>
      </c>
      <c r="H52" s="27">
        <v>6</v>
      </c>
      <c r="I52" s="34"/>
      <c r="L52" s="26" t="s">
        <v>14</v>
      </c>
      <c r="M52" s="36">
        <f>E52/$E$42%</f>
        <v>4.4021739130434785</v>
      </c>
      <c r="N52" s="36">
        <f>F52/$F$42%</f>
        <v>3.859964093357271</v>
      </c>
      <c r="O52" s="36">
        <f>G52/$G$42%</f>
        <v>2.770083102493075</v>
      </c>
      <c r="P52" s="36">
        <f>H52/$H$42%</f>
        <v>1.662049861495845</v>
      </c>
      <c r="Q52" s="27"/>
      <c r="S52" s="27">
        <f>IFERROR(D52,"")</f>
        <v>140</v>
      </c>
      <c r="V52" s="26" t="s">
        <v>14</v>
      </c>
      <c r="W52" s="27">
        <v>157</v>
      </c>
      <c r="X52" s="36">
        <f>E52/D52*100</f>
        <v>57.857142857142861</v>
      </c>
      <c r="Y52" s="36">
        <f>F52/D52*100</f>
        <v>30.714285714285715</v>
      </c>
      <c r="Z52" s="36">
        <f>G52/D52*100</f>
        <v>7.1428571428571423</v>
      </c>
      <c r="AA52" s="36">
        <f>H52/D52*100</f>
        <v>4.2857142857142856</v>
      </c>
      <c r="AB52" s="38">
        <f t="shared" si="10"/>
        <v>100.00000000000001</v>
      </c>
    </row>
    <row r="53" spans="2:28" s="26" customFormat="1" x14ac:dyDescent="0.25">
      <c r="D53" s="35"/>
      <c r="E53" s="27"/>
      <c r="F53" s="27"/>
      <c r="G53" s="27"/>
      <c r="H53" s="27"/>
      <c r="I53" s="34"/>
      <c r="L53" s="39"/>
      <c r="M53" s="36"/>
      <c r="N53" s="36"/>
      <c r="O53" s="36"/>
      <c r="P53" s="36"/>
      <c r="Q53" s="27"/>
      <c r="S53" s="27"/>
      <c r="W53" s="27"/>
      <c r="X53" s="36"/>
      <c r="Y53" s="36"/>
      <c r="Z53" s="36"/>
      <c r="AA53" s="36"/>
      <c r="AB53" s="38"/>
    </row>
    <row r="54" spans="2:28" s="26" customFormat="1" x14ac:dyDescent="0.25">
      <c r="B54" s="26" t="s">
        <v>7</v>
      </c>
      <c r="D54" s="27"/>
      <c r="E54" s="35">
        <f>SUM(E48:E52)</f>
        <v>1840</v>
      </c>
      <c r="F54" s="35">
        <f t="shared" ref="F54:H54" si="13">SUM(F48:F52)</f>
        <v>1114</v>
      </c>
      <c r="G54" s="35">
        <f t="shared" si="13"/>
        <v>361</v>
      </c>
      <c r="H54" s="35">
        <f t="shared" si="13"/>
        <v>361</v>
      </c>
      <c r="I54" s="34">
        <v>2.2E-16</v>
      </c>
      <c r="K54" s="26" t="s">
        <v>7</v>
      </c>
      <c r="N54" s="36"/>
      <c r="O54" s="36"/>
      <c r="Q54" s="27" t="s">
        <v>35</v>
      </c>
      <c r="S54" s="27"/>
      <c r="U54" s="26" t="s">
        <v>7</v>
      </c>
      <c r="W54" s="27"/>
      <c r="AB54" s="38">
        <f t="shared" si="10"/>
        <v>0</v>
      </c>
    </row>
    <row r="55" spans="2:28" s="26" customFormat="1" x14ac:dyDescent="0.25">
      <c r="C55" s="26" t="s">
        <v>15</v>
      </c>
      <c r="D55" s="35">
        <f>SUM(E55:H55)</f>
        <v>1638</v>
      </c>
      <c r="E55" s="27">
        <v>909</v>
      </c>
      <c r="F55" s="27">
        <v>496</v>
      </c>
      <c r="G55" s="27">
        <v>109</v>
      </c>
      <c r="H55" s="27">
        <v>124</v>
      </c>
      <c r="I55" s="34"/>
      <c r="L55" s="26" t="s">
        <v>15</v>
      </c>
      <c r="M55" s="36">
        <f>E55/$E$42%</f>
        <v>49.402173913043484</v>
      </c>
      <c r="N55" s="36">
        <f>F55/$F$42%</f>
        <v>44.524236983842009</v>
      </c>
      <c r="O55" s="36">
        <f>G55/$G$42%</f>
        <v>30.193905817174517</v>
      </c>
      <c r="P55" s="36">
        <f>H55/$H$42%</f>
        <v>34.34903047091413</v>
      </c>
      <c r="Q55" s="27"/>
      <c r="S55" s="27">
        <f>IFERROR(D55,"")</f>
        <v>1638</v>
      </c>
      <c r="V55" s="26" t="s">
        <v>15</v>
      </c>
      <c r="W55" s="27">
        <v>1638</v>
      </c>
      <c r="X55" s="36">
        <f>E55/D55*100</f>
        <v>55.494505494505496</v>
      </c>
      <c r="Y55" s="36">
        <f>F55/D55*100</f>
        <v>30.28083028083028</v>
      </c>
      <c r="Z55" s="36">
        <f>G55/D55*100</f>
        <v>6.6544566544566548</v>
      </c>
      <c r="AA55" s="36">
        <f>H55/D55*100</f>
        <v>7.57020757020757</v>
      </c>
      <c r="AB55" s="38">
        <f t="shared" si="10"/>
        <v>100</v>
      </c>
    </row>
    <row r="56" spans="2:28" s="26" customFormat="1" x14ac:dyDescent="0.25">
      <c r="C56" s="26" t="s">
        <v>17</v>
      </c>
      <c r="D56" s="35">
        <f>SUM(E56:H56)</f>
        <v>760</v>
      </c>
      <c r="E56" s="27">
        <v>393</v>
      </c>
      <c r="F56" s="27">
        <v>223</v>
      </c>
      <c r="G56" s="27">
        <v>84</v>
      </c>
      <c r="H56" s="27">
        <v>60</v>
      </c>
      <c r="I56" s="34"/>
      <c r="L56" s="26" t="s">
        <v>17</v>
      </c>
      <c r="M56" s="36">
        <f>E56/$E$42%</f>
        <v>21.358695652173914</v>
      </c>
      <c r="N56" s="36">
        <f>F56/$F$42%</f>
        <v>20.017953321364452</v>
      </c>
      <c r="O56" s="36">
        <f>G56/$G$42%</f>
        <v>23.26869806094183</v>
      </c>
      <c r="P56" s="36">
        <f>H56/$H$42%</f>
        <v>16.62049861495845</v>
      </c>
      <c r="Q56" s="27"/>
      <c r="S56" s="27">
        <f>IFERROR(D56,"")</f>
        <v>760</v>
      </c>
      <c r="V56" s="26" t="s">
        <v>17</v>
      </c>
      <c r="W56" s="27">
        <v>760</v>
      </c>
      <c r="X56" s="36">
        <f>E56/D56*100</f>
        <v>51.710526315789473</v>
      </c>
      <c r="Y56" s="36">
        <f>F56/D56*100</f>
        <v>29.342105263157897</v>
      </c>
      <c r="Z56" s="36">
        <f>G56/D56*100</f>
        <v>11.052631578947368</v>
      </c>
      <c r="AA56" s="36">
        <f>H56/D56*100</f>
        <v>7.8947368421052628</v>
      </c>
      <c r="AB56" s="38">
        <f t="shared" si="10"/>
        <v>100</v>
      </c>
    </row>
    <row r="57" spans="2:28" s="26" customFormat="1" x14ac:dyDescent="0.25">
      <c r="C57" s="26" t="s">
        <v>16</v>
      </c>
      <c r="D57" s="35">
        <f>SUM(E57:H57)</f>
        <v>1278</v>
      </c>
      <c r="E57" s="27">
        <v>538</v>
      </c>
      <c r="F57" s="27">
        <v>395</v>
      </c>
      <c r="G57" s="27">
        <v>168</v>
      </c>
      <c r="H57" s="27">
        <v>177</v>
      </c>
      <c r="I57" s="34"/>
      <c r="L57" s="26" t="s">
        <v>16</v>
      </c>
      <c r="M57" s="36">
        <f>E57/$E$42%</f>
        <v>29.239130434782609</v>
      </c>
      <c r="N57" s="36">
        <f>F57/$F$42%</f>
        <v>35.457809694793532</v>
      </c>
      <c r="O57" s="36">
        <f>G57/$G$42%</f>
        <v>46.53739612188366</v>
      </c>
      <c r="P57" s="36">
        <f>H57/$H$42%</f>
        <v>49.030470914127427</v>
      </c>
      <c r="Q57" s="27"/>
      <c r="S57" s="27">
        <f>IFERROR(D57,"")</f>
        <v>1278</v>
      </c>
      <c r="V57" s="26" t="s">
        <v>16</v>
      </c>
      <c r="W57" s="27">
        <v>1279</v>
      </c>
      <c r="X57" s="36">
        <f>E57/D57*100</f>
        <v>42.097026604068859</v>
      </c>
      <c r="Y57" s="36">
        <f>F57/D57*100</f>
        <v>30.907668231611897</v>
      </c>
      <c r="Z57" s="36">
        <f>G57/D57*100</f>
        <v>13.145539906103288</v>
      </c>
      <c r="AA57" s="36">
        <f>H57/D57*100</f>
        <v>13.849765258215962</v>
      </c>
      <c r="AB57" s="38">
        <f t="shared" si="10"/>
        <v>100</v>
      </c>
    </row>
    <row r="58" spans="2:28" s="26" customFormat="1" x14ac:dyDescent="0.25">
      <c r="D58" s="35"/>
      <c r="E58" s="27"/>
      <c r="F58" s="27"/>
      <c r="G58" s="27"/>
      <c r="H58" s="27"/>
      <c r="I58" s="34"/>
      <c r="L58" s="39"/>
      <c r="M58" s="36"/>
      <c r="N58" s="36"/>
      <c r="O58" s="36"/>
      <c r="P58" s="36"/>
      <c r="Q58" s="27"/>
      <c r="S58" s="27"/>
      <c r="W58" s="27"/>
      <c r="X58" s="36"/>
      <c r="Y58" s="36"/>
      <c r="Z58" s="36"/>
      <c r="AA58" s="36"/>
      <c r="AB58" s="38"/>
    </row>
    <row r="59" spans="2:28" s="26" customFormat="1" x14ac:dyDescent="0.25">
      <c r="B59" s="26" t="s">
        <v>8</v>
      </c>
      <c r="D59" s="27"/>
      <c r="E59" s="35">
        <f>SUM(E55:E57)</f>
        <v>1840</v>
      </c>
      <c r="F59" s="35">
        <f>SUM(F55:F57)</f>
        <v>1114</v>
      </c>
      <c r="G59" s="35">
        <f>SUM(G55:G57)</f>
        <v>361</v>
      </c>
      <c r="H59" s="35">
        <f>SUM(H55:H57)</f>
        <v>361</v>
      </c>
      <c r="I59" s="34">
        <v>2.2E-16</v>
      </c>
      <c r="K59" s="26" t="s">
        <v>8</v>
      </c>
      <c r="N59" s="36"/>
      <c r="O59" s="36"/>
      <c r="Q59" s="27" t="s">
        <v>35</v>
      </c>
      <c r="S59" s="27"/>
      <c r="U59" s="26" t="s">
        <v>8</v>
      </c>
      <c r="W59" s="27"/>
      <c r="AB59" s="38">
        <f t="shared" si="10"/>
        <v>0</v>
      </c>
    </row>
    <row r="60" spans="2:28" s="26" customFormat="1" x14ac:dyDescent="0.25">
      <c r="C60" s="26" t="s">
        <v>19</v>
      </c>
      <c r="D60" s="35">
        <f t="shared" ref="D60:D61" si="14">SUM(E60:H60)</f>
        <v>720</v>
      </c>
      <c r="E60" s="26">
        <v>399</v>
      </c>
      <c r="F60" s="26">
        <v>228</v>
      </c>
      <c r="G60" s="27">
        <v>42</v>
      </c>
      <c r="H60" s="27">
        <v>51</v>
      </c>
      <c r="I60" s="34"/>
      <c r="L60" s="26" t="s">
        <v>19</v>
      </c>
      <c r="M60" s="36">
        <f>E60/$E$42%</f>
        <v>21.684782608695652</v>
      </c>
      <c r="N60" s="36">
        <f>F60/$F$42%</f>
        <v>20.466786355475762</v>
      </c>
      <c r="O60" s="36">
        <f>G60/$G$42%</f>
        <v>11.634349030470915</v>
      </c>
      <c r="P60" s="36">
        <f>H60/$H$42%</f>
        <v>14.127423822714682</v>
      </c>
      <c r="Q60" s="27"/>
      <c r="S60" s="27">
        <f>IFERROR(D60,"")</f>
        <v>720</v>
      </c>
      <c r="V60" s="26" t="s">
        <v>19</v>
      </c>
      <c r="W60" s="27">
        <v>815</v>
      </c>
      <c r="X60" s="36">
        <f>E60/D60*100</f>
        <v>55.416666666666671</v>
      </c>
      <c r="Y60" s="36">
        <f>F60/D60*100</f>
        <v>31.666666666666664</v>
      </c>
      <c r="Z60" s="36">
        <f>G60/D60*100</f>
        <v>5.833333333333333</v>
      </c>
      <c r="AA60" s="36">
        <f>H60/D60*100</f>
        <v>7.083333333333333</v>
      </c>
      <c r="AB60" s="38">
        <f t="shared" si="10"/>
        <v>100</v>
      </c>
    </row>
    <row r="61" spans="2:28" s="26" customFormat="1" x14ac:dyDescent="0.25">
      <c r="C61" s="26" t="s">
        <v>21</v>
      </c>
      <c r="D61" s="35">
        <f t="shared" si="14"/>
        <v>1965</v>
      </c>
      <c r="E61" s="26">
        <v>1078</v>
      </c>
      <c r="F61" s="26">
        <v>574</v>
      </c>
      <c r="G61" s="27">
        <v>161</v>
      </c>
      <c r="H61" s="27">
        <v>152</v>
      </c>
      <c r="I61" s="34"/>
      <c r="L61" s="26" t="s">
        <v>21</v>
      </c>
      <c r="M61" s="36">
        <f>E61/$E$42%</f>
        <v>58.586956521739133</v>
      </c>
      <c r="N61" s="36">
        <f>F61/$F$42%</f>
        <v>51.526032315978455</v>
      </c>
      <c r="O61" s="36">
        <f>G61/$G$42%</f>
        <v>44.598337950138507</v>
      </c>
      <c r="P61" s="36">
        <f>H61/$H$42%</f>
        <v>42.10526315789474</v>
      </c>
      <c r="Q61" s="27"/>
      <c r="S61" s="27">
        <f>IFERROR(D61,"")</f>
        <v>1965</v>
      </c>
      <c r="U61" s="30"/>
      <c r="V61" s="30" t="s">
        <v>21</v>
      </c>
      <c r="W61" s="32">
        <v>2152</v>
      </c>
      <c r="X61" s="40">
        <f>E61/D61*100</f>
        <v>54.860050890585242</v>
      </c>
      <c r="Y61" s="40">
        <f>F61/D61*100</f>
        <v>29.211195928753181</v>
      </c>
      <c r="Z61" s="40">
        <f>G61/D61*100</f>
        <v>8.1933842239185743</v>
      </c>
      <c r="AA61" s="40">
        <f>H61/D61*100</f>
        <v>7.7353689567430024</v>
      </c>
      <c r="AB61" s="38">
        <f t="shared" si="10"/>
        <v>100</v>
      </c>
    </row>
    <row r="62" spans="2:28" s="26" customFormat="1" x14ac:dyDescent="0.25">
      <c r="C62" s="26" t="s">
        <v>20</v>
      </c>
      <c r="D62" s="35">
        <f>SUM(E62:H62)</f>
        <v>991</v>
      </c>
      <c r="E62" s="26">
        <v>363</v>
      </c>
      <c r="F62" s="26">
        <v>312</v>
      </c>
      <c r="G62" s="27">
        <v>158</v>
      </c>
      <c r="H62" s="27">
        <v>158</v>
      </c>
      <c r="I62" s="34"/>
      <c r="L62" s="26" t="s">
        <v>20</v>
      </c>
      <c r="M62" s="36">
        <f>E62/$E$42%</f>
        <v>19.728260869565219</v>
      </c>
      <c r="N62" s="36">
        <f>F62/$F$42%</f>
        <v>28.00718132854578</v>
      </c>
      <c r="O62" s="36">
        <f>G62/$G$42%</f>
        <v>43.767313019390585</v>
      </c>
      <c r="P62" s="36">
        <f>H62/$H$42%</f>
        <v>43.767313019390585</v>
      </c>
      <c r="Q62" s="27"/>
      <c r="S62" s="27">
        <f>IFERROR(D62,"")</f>
        <v>991</v>
      </c>
      <c r="V62" s="26" t="s">
        <v>20</v>
      </c>
      <c r="W62" s="27">
        <v>1071</v>
      </c>
      <c r="X62" s="36">
        <f>E62/D62*100</f>
        <v>36.629667003027244</v>
      </c>
      <c r="Y62" s="36">
        <f>F62/D62*100</f>
        <v>31.483350151362259</v>
      </c>
      <c r="Z62" s="36">
        <f>G62/D62*100</f>
        <v>15.943491422805248</v>
      </c>
      <c r="AA62" s="36">
        <f>H62/D62*100</f>
        <v>15.943491422805248</v>
      </c>
      <c r="AB62" s="38">
        <f>SUM(X62:AA62)</f>
        <v>100</v>
      </c>
    </row>
    <row r="63" spans="2:28" s="26" customFormat="1" x14ac:dyDescent="0.25">
      <c r="D63" s="35"/>
      <c r="G63" s="27"/>
      <c r="H63" s="27"/>
      <c r="I63" s="34"/>
      <c r="L63" s="39"/>
      <c r="M63" s="36"/>
      <c r="N63" s="36"/>
      <c r="O63" s="36"/>
      <c r="P63" s="36"/>
      <c r="Q63" s="27"/>
      <c r="S63" s="27"/>
      <c r="W63" s="27"/>
      <c r="X63" s="36"/>
      <c r="Y63" s="36"/>
      <c r="Z63" s="36"/>
      <c r="AA63" s="36"/>
      <c r="AB63" s="38"/>
    </row>
    <row r="64" spans="2:28" s="26" customFormat="1" x14ac:dyDescent="0.25">
      <c r="D64" s="27"/>
      <c r="E64" s="35">
        <f>SUM(E60:E62)</f>
        <v>1840</v>
      </c>
      <c r="F64" s="35">
        <f t="shared" ref="F64:H64" si="15">SUM(F60:F62)</f>
        <v>1114</v>
      </c>
      <c r="G64" s="35">
        <f t="shared" si="15"/>
        <v>361</v>
      </c>
      <c r="H64" s="35">
        <f t="shared" si="15"/>
        <v>361</v>
      </c>
      <c r="I64" s="34"/>
      <c r="W64" s="27"/>
    </row>
    <row r="65" spans="2:28" s="26" customFormat="1" x14ac:dyDescent="0.25">
      <c r="D65" s="27"/>
      <c r="E65" s="27"/>
      <c r="F65" s="27"/>
      <c r="G65" s="27"/>
      <c r="H65" s="27"/>
      <c r="I65" s="34"/>
      <c r="M65" s="38"/>
      <c r="N65" s="38"/>
      <c r="O65" s="38"/>
      <c r="P65" s="38"/>
      <c r="W65" s="27"/>
    </row>
    <row r="66" spans="2:28" x14ac:dyDescent="0.25">
      <c r="D66" s="1"/>
      <c r="E66" s="1"/>
      <c r="F66" s="1"/>
      <c r="G66" s="1"/>
      <c r="H66" s="1"/>
    </row>
    <row r="67" spans="2:28" x14ac:dyDescent="0.25">
      <c r="D67" s="1"/>
      <c r="E67" s="1"/>
      <c r="F67" s="1"/>
      <c r="G67" s="1"/>
      <c r="H67" s="1"/>
    </row>
    <row r="68" spans="2:28" s="18" customFormat="1" x14ac:dyDescent="0.25">
      <c r="C68" s="18" t="s">
        <v>30</v>
      </c>
      <c r="U68" s="41"/>
      <c r="V68" s="41"/>
      <c r="W68" s="42"/>
      <c r="X68" s="41"/>
      <c r="Y68" s="41"/>
      <c r="Z68" s="41"/>
      <c r="AA68" s="41"/>
      <c r="AB68" s="41"/>
    </row>
    <row r="69" spans="2:28" s="8" customFormat="1" x14ac:dyDescent="0.25">
      <c r="D69" s="9" t="s">
        <v>26</v>
      </c>
      <c r="E69" s="9" t="s">
        <v>9</v>
      </c>
      <c r="F69" s="9" t="s">
        <v>10</v>
      </c>
      <c r="G69" s="9" t="s">
        <v>11</v>
      </c>
      <c r="H69" s="9" t="s">
        <v>12</v>
      </c>
      <c r="K69" s="10"/>
      <c r="L69" s="10"/>
      <c r="M69" s="11" t="s">
        <v>9</v>
      </c>
      <c r="N69" s="11" t="s">
        <v>10</v>
      </c>
      <c r="O69" s="11" t="s">
        <v>11</v>
      </c>
      <c r="P69" s="11" t="s">
        <v>12</v>
      </c>
      <c r="Q69" s="9"/>
      <c r="S69" s="11" t="s">
        <v>26</v>
      </c>
      <c r="U69" s="28"/>
      <c r="V69" s="28"/>
      <c r="W69" s="29" t="s">
        <v>26</v>
      </c>
      <c r="X69" s="29" t="s">
        <v>9</v>
      </c>
      <c r="Y69" s="29" t="s">
        <v>10</v>
      </c>
      <c r="Z69" s="29" t="s">
        <v>11</v>
      </c>
      <c r="AA69" s="29" t="s">
        <v>12</v>
      </c>
      <c r="AB69" s="26"/>
    </row>
    <row r="70" spans="2:28" s="8" customFormat="1" x14ac:dyDescent="0.25">
      <c r="B70" s="8" t="s">
        <v>0</v>
      </c>
      <c r="D70" s="9"/>
      <c r="E70" s="9" t="s">
        <v>28</v>
      </c>
      <c r="F70" s="9" t="s">
        <v>28</v>
      </c>
      <c r="G70" s="9" t="s">
        <v>28</v>
      </c>
      <c r="H70" s="9" t="s">
        <v>28</v>
      </c>
      <c r="K70" s="12" t="s">
        <v>0</v>
      </c>
      <c r="L70" s="12"/>
      <c r="M70" s="43" t="s">
        <v>27</v>
      </c>
      <c r="N70" s="44"/>
      <c r="O70" s="44"/>
      <c r="P70" s="44"/>
      <c r="Q70" s="9"/>
      <c r="S70" s="13"/>
      <c r="U70" s="30" t="s">
        <v>0</v>
      </c>
      <c r="V70" s="30"/>
      <c r="W70" s="32"/>
      <c r="X70" s="45" t="s">
        <v>27</v>
      </c>
      <c r="Y70" s="46"/>
      <c r="Z70" s="46"/>
      <c r="AA70" s="46"/>
      <c r="AB70" s="26"/>
    </row>
    <row r="71" spans="2:28" s="8" customFormat="1" x14ac:dyDescent="0.25">
      <c r="C71" s="8" t="s">
        <v>1</v>
      </c>
      <c r="D71" s="14">
        <f>SUM(E71:H71)</f>
        <v>1915</v>
      </c>
      <c r="E71" s="9">
        <v>996</v>
      </c>
      <c r="F71" s="9">
        <v>572</v>
      </c>
      <c r="G71" s="9">
        <v>171</v>
      </c>
      <c r="H71" s="9">
        <v>176</v>
      </c>
      <c r="K71" s="10"/>
      <c r="L71" s="10" t="s">
        <v>1</v>
      </c>
      <c r="M71" s="15">
        <f>E71/$E$42%</f>
        <v>54.130434782608702</v>
      </c>
      <c r="N71" s="16">
        <f>F71/$F$42%</f>
        <v>51.346499102333929</v>
      </c>
      <c r="O71" s="16">
        <f>G71/$G$42%</f>
        <v>47.368421052631582</v>
      </c>
      <c r="P71" s="16">
        <f>H71/$H$42%</f>
        <v>48.75346260387812</v>
      </c>
      <c r="Q71" s="9"/>
      <c r="S71" s="11">
        <v>1915</v>
      </c>
      <c r="U71" s="28"/>
      <c r="V71" s="28" t="s">
        <v>1</v>
      </c>
      <c r="W71" s="29">
        <v>1915</v>
      </c>
      <c r="X71" s="37">
        <f>E71/D71*100</f>
        <v>52.010443864229764</v>
      </c>
      <c r="Y71" s="37">
        <f>F71/D71*100</f>
        <v>29.869451697127936</v>
      </c>
      <c r="Z71" s="37">
        <f>G71/D71*100</f>
        <v>8.9295039164490859</v>
      </c>
      <c r="AA71" s="37">
        <f>H71/D71*100</f>
        <v>9.1906005221932112</v>
      </c>
      <c r="AB71" s="38">
        <f>SUM(X71:AA71)</f>
        <v>99.999999999999986</v>
      </c>
    </row>
    <row r="72" spans="2:28" s="8" customFormat="1" x14ac:dyDescent="0.25">
      <c r="C72" s="8" t="s">
        <v>2</v>
      </c>
      <c r="D72" s="14">
        <f>SUM(E72:H72)</f>
        <v>2123</v>
      </c>
      <c r="E72" s="9">
        <v>1016</v>
      </c>
      <c r="F72" s="9">
        <v>674</v>
      </c>
      <c r="G72" s="9">
        <v>216</v>
      </c>
      <c r="H72" s="9">
        <v>217</v>
      </c>
      <c r="L72" s="8" t="s">
        <v>2</v>
      </c>
      <c r="M72" s="16">
        <f>E72/$E$42%</f>
        <v>55.217391304347828</v>
      </c>
      <c r="N72" s="16">
        <f>F72/$F$42%</f>
        <v>60.502692998204665</v>
      </c>
      <c r="O72" s="16">
        <f>G72/$G$42%</f>
        <v>59.83379501385042</v>
      </c>
      <c r="P72" s="16">
        <f>H72/$H$42%</f>
        <v>60.110803324099727</v>
      </c>
      <c r="Q72" s="9"/>
      <c r="S72" s="9">
        <v>2123</v>
      </c>
      <c r="U72" s="26"/>
      <c r="V72" s="26" t="s">
        <v>2</v>
      </c>
      <c r="W72" s="27">
        <v>2123</v>
      </c>
      <c r="X72" s="36">
        <f>E72/D72*100</f>
        <v>47.856806406029207</v>
      </c>
      <c r="Y72" s="36">
        <f>F72/D72*100</f>
        <v>31.747527084314648</v>
      </c>
      <c r="Z72" s="36">
        <f>G72/D72*100</f>
        <v>10.174281676872351</v>
      </c>
      <c r="AA72" s="36">
        <f>H72/D72*100</f>
        <v>10.221384832783796</v>
      </c>
      <c r="AB72" s="38">
        <f t="shared" ref="AB72:AB90" si="16">SUM(X72:AA72)</f>
        <v>100.00000000000001</v>
      </c>
    </row>
    <row r="73" spans="2:28" s="8" customFormat="1" x14ac:dyDescent="0.25">
      <c r="B73" s="8" t="s">
        <v>13</v>
      </c>
      <c r="D73" s="9"/>
      <c r="E73" s="14">
        <f>SUM(E71:E72)</f>
        <v>2012</v>
      </c>
      <c r="F73" s="14">
        <f t="shared" ref="F73:H73" si="17">SUM(F71:F72)</f>
        <v>1246</v>
      </c>
      <c r="G73" s="14">
        <f t="shared" si="17"/>
        <v>387</v>
      </c>
      <c r="H73" s="14">
        <f t="shared" si="17"/>
        <v>393</v>
      </c>
      <c r="K73" s="8" t="s">
        <v>13</v>
      </c>
      <c r="N73" s="16"/>
      <c r="Q73" s="9"/>
      <c r="S73" s="9"/>
      <c r="U73" s="26" t="s">
        <v>13</v>
      </c>
      <c r="V73" s="26"/>
      <c r="W73" s="27"/>
      <c r="X73" s="26"/>
      <c r="Y73" s="26"/>
      <c r="Z73" s="26"/>
      <c r="AA73" s="26"/>
      <c r="AB73" s="38">
        <f t="shared" si="16"/>
        <v>0</v>
      </c>
    </row>
    <row r="74" spans="2:28" s="8" customFormat="1" x14ac:dyDescent="0.25">
      <c r="C74" s="8" t="s">
        <v>22</v>
      </c>
      <c r="D74" s="14">
        <f>SUM(E74:H74)</f>
        <v>1429</v>
      </c>
      <c r="E74" s="9">
        <v>773</v>
      </c>
      <c r="F74" s="9">
        <v>409</v>
      </c>
      <c r="G74" s="9">
        <v>125</v>
      </c>
      <c r="H74" s="9">
        <v>122</v>
      </c>
      <c r="L74" s="8" t="s">
        <v>22</v>
      </c>
      <c r="M74" s="16">
        <f>E74/$E$42%</f>
        <v>42.010869565217398</v>
      </c>
      <c r="N74" s="16">
        <f t="shared" ref="N74:N76" si="18">F74/$F$42%</f>
        <v>36.714542190305202</v>
      </c>
      <c r="O74" s="16">
        <f>G74/$G$42%</f>
        <v>34.626038781163437</v>
      </c>
      <c r="P74" s="16">
        <f>H74/$H$42%</f>
        <v>33.795013850415515</v>
      </c>
      <c r="Q74" s="9"/>
      <c r="S74" s="9">
        <v>1429</v>
      </c>
      <c r="U74" s="26"/>
      <c r="V74" s="26" t="s">
        <v>22</v>
      </c>
      <c r="W74" s="27">
        <v>1429</v>
      </c>
      <c r="X74" s="36">
        <f>E74/D74*100</f>
        <v>54.093771868439468</v>
      </c>
      <c r="Y74" s="36">
        <f>F74/D74*100</f>
        <v>28.621413575927225</v>
      </c>
      <c r="Z74" s="36">
        <f>G74/D74*100</f>
        <v>8.7473757872638203</v>
      </c>
      <c r="AA74" s="36">
        <f>H74/D74*100</f>
        <v>8.5374387683694888</v>
      </c>
      <c r="AB74" s="38">
        <f t="shared" si="16"/>
        <v>100</v>
      </c>
    </row>
    <row r="75" spans="2:28" s="8" customFormat="1" x14ac:dyDescent="0.25">
      <c r="C75" s="8" t="s">
        <v>23</v>
      </c>
      <c r="D75" s="14">
        <f>SUM(E75:H75)</f>
        <v>1297</v>
      </c>
      <c r="E75" s="9">
        <v>615</v>
      </c>
      <c r="F75" s="9">
        <v>409</v>
      </c>
      <c r="G75" s="9">
        <v>136</v>
      </c>
      <c r="H75" s="9">
        <v>137</v>
      </c>
      <c r="L75" s="8" t="s">
        <v>23</v>
      </c>
      <c r="M75" s="16">
        <f t="shared" ref="M75" si="19">E75/$E$42%</f>
        <v>33.423913043478265</v>
      </c>
      <c r="N75" s="16">
        <f t="shared" si="18"/>
        <v>36.714542190305202</v>
      </c>
      <c r="O75" s="16">
        <f>G75/$G$42%</f>
        <v>37.67313019390582</v>
      </c>
      <c r="P75" s="16">
        <f t="shared" ref="P75:P76" si="20">H75/$H$42%</f>
        <v>37.950138504155127</v>
      </c>
      <c r="Q75" s="9"/>
      <c r="S75" s="9">
        <v>1297</v>
      </c>
      <c r="U75" s="26"/>
      <c r="V75" s="26" t="s">
        <v>23</v>
      </c>
      <c r="W75" s="27">
        <v>1297</v>
      </c>
      <c r="X75" s="36">
        <f>E75/D75*100</f>
        <v>47.417116422513494</v>
      </c>
      <c r="Y75" s="36">
        <f>F75/D75*100</f>
        <v>31.5343099460293</v>
      </c>
      <c r="Z75" s="36">
        <f>G75/D75*100</f>
        <v>10.485736314572089</v>
      </c>
      <c r="AA75" s="36">
        <f>H75/D75*100</f>
        <v>10.562837316885119</v>
      </c>
      <c r="AB75" s="38">
        <f t="shared" si="16"/>
        <v>100.00000000000001</v>
      </c>
    </row>
    <row r="76" spans="2:28" s="8" customFormat="1" x14ac:dyDescent="0.25">
      <c r="C76" s="8" t="s">
        <v>24</v>
      </c>
      <c r="D76" s="14">
        <f>SUM(E76:H76)</f>
        <v>1312</v>
      </c>
      <c r="E76" s="9">
        <v>624</v>
      </c>
      <c r="F76" s="9">
        <v>428</v>
      </c>
      <c r="G76" s="9">
        <v>126</v>
      </c>
      <c r="H76" s="9">
        <v>134</v>
      </c>
      <c r="L76" s="8" t="s">
        <v>24</v>
      </c>
      <c r="M76" s="16">
        <f>E76/$E$42%</f>
        <v>33.913043478260875</v>
      </c>
      <c r="N76" s="16">
        <f t="shared" si="18"/>
        <v>38.420107719928183</v>
      </c>
      <c r="O76" s="16">
        <f t="shared" ref="O76" si="21">G76/$G$42%</f>
        <v>34.903047091412745</v>
      </c>
      <c r="P76" s="16">
        <f t="shared" si="20"/>
        <v>37.119113573407205</v>
      </c>
      <c r="Q76" s="9"/>
      <c r="S76" s="9">
        <v>1312</v>
      </c>
      <c r="U76" s="26"/>
      <c r="V76" s="26" t="s">
        <v>24</v>
      </c>
      <c r="W76" s="27">
        <v>1312</v>
      </c>
      <c r="X76" s="36">
        <f>E76/D76*100</f>
        <v>47.560975609756099</v>
      </c>
      <c r="Y76" s="36">
        <f>F76/D76*100</f>
        <v>32.621951219512198</v>
      </c>
      <c r="Z76" s="36">
        <f>G76/D76*100</f>
        <v>9.6036585365853657</v>
      </c>
      <c r="AA76" s="36">
        <f>H76/D76*100</f>
        <v>10.213414634146341</v>
      </c>
      <c r="AB76" s="38">
        <f t="shared" si="16"/>
        <v>100.00000000000001</v>
      </c>
    </row>
    <row r="77" spans="2:28" s="8" customFormat="1" x14ac:dyDescent="0.25">
      <c r="B77" s="8" t="s">
        <v>3</v>
      </c>
      <c r="D77" s="9"/>
      <c r="E77" s="14">
        <f>SUM(E74:E76)</f>
        <v>2012</v>
      </c>
      <c r="F77" s="14">
        <f t="shared" ref="F77:H77" si="22">SUM(F74:F76)</f>
        <v>1246</v>
      </c>
      <c r="G77" s="14">
        <f t="shared" si="22"/>
        <v>387</v>
      </c>
      <c r="H77" s="14">
        <f t="shared" si="22"/>
        <v>393</v>
      </c>
      <c r="K77" s="8" t="s">
        <v>3</v>
      </c>
      <c r="N77" s="16"/>
      <c r="O77" s="16"/>
      <c r="Q77" s="9"/>
      <c r="S77" s="9"/>
      <c r="U77" s="26" t="s">
        <v>3</v>
      </c>
      <c r="V77" s="26"/>
      <c r="W77" s="27"/>
      <c r="X77" s="26"/>
      <c r="Y77" s="26"/>
      <c r="Z77" s="26"/>
      <c r="AA77" s="26"/>
      <c r="AB77" s="38">
        <f t="shared" si="16"/>
        <v>0</v>
      </c>
    </row>
    <row r="78" spans="2:28" s="8" customFormat="1" x14ac:dyDescent="0.25">
      <c r="C78" s="8" t="s">
        <v>25</v>
      </c>
      <c r="D78" s="14">
        <f>SUM(E78:H78)</f>
        <v>1210</v>
      </c>
      <c r="E78" s="9">
        <v>545</v>
      </c>
      <c r="F78" s="9">
        <v>438</v>
      </c>
      <c r="G78" s="9">
        <v>108</v>
      </c>
      <c r="H78" s="9">
        <v>119</v>
      </c>
      <c r="L78" s="8" t="s">
        <v>25</v>
      </c>
      <c r="M78" s="16">
        <f>E78/$E$42%</f>
        <v>29.619565217391308</v>
      </c>
      <c r="N78" s="16">
        <f t="shared" ref="N78:N82" si="23">F78/$F$42%</f>
        <v>39.317773788150809</v>
      </c>
      <c r="O78" s="16">
        <f t="shared" ref="O78:O82" si="24">G78/$G$42%</f>
        <v>29.91689750692521</v>
      </c>
      <c r="P78" s="16">
        <f>H78/$H$42%</f>
        <v>32.963988919667592</v>
      </c>
      <c r="Q78" s="9"/>
      <c r="S78" s="9">
        <v>1210</v>
      </c>
      <c r="U78" s="26"/>
      <c r="V78" s="26" t="s">
        <v>25</v>
      </c>
      <c r="W78" s="27">
        <v>1210</v>
      </c>
      <c r="X78" s="36">
        <f>E78/D78*100</f>
        <v>45.041322314049587</v>
      </c>
      <c r="Y78" s="36">
        <f>F78/D78*100</f>
        <v>36.198347107438018</v>
      </c>
      <c r="Z78" s="36">
        <f>G78/D78*100</f>
        <v>8.9256198347107443</v>
      </c>
      <c r="AA78" s="36">
        <f>H78/D78*100</f>
        <v>9.8347107438016526</v>
      </c>
      <c r="AB78" s="38">
        <f t="shared" si="16"/>
        <v>100</v>
      </c>
    </row>
    <row r="79" spans="2:28" s="8" customFormat="1" x14ac:dyDescent="0.25">
      <c r="C79" s="8" t="s">
        <v>4</v>
      </c>
      <c r="D79" s="14">
        <f>SUM(E79:H79)</f>
        <v>1410</v>
      </c>
      <c r="E79" s="9">
        <v>708</v>
      </c>
      <c r="F79" s="9">
        <v>426</v>
      </c>
      <c r="G79" s="9">
        <v>134</v>
      </c>
      <c r="H79" s="9">
        <v>142</v>
      </c>
      <c r="L79" s="8" t="s">
        <v>4</v>
      </c>
      <c r="M79" s="16">
        <f t="shared" ref="M79" si="25">E79/$E$42%</f>
        <v>38.478260869565219</v>
      </c>
      <c r="N79" s="16">
        <f t="shared" si="23"/>
        <v>38.240574506283657</v>
      </c>
      <c r="O79" s="16">
        <f t="shared" si="24"/>
        <v>37.119113573407205</v>
      </c>
      <c r="P79" s="16">
        <f t="shared" ref="P79" si="26">H79/$H$42%</f>
        <v>39.335180055401665</v>
      </c>
      <c r="Q79" s="9"/>
      <c r="S79" s="9">
        <v>1410</v>
      </c>
      <c r="U79" s="26"/>
      <c r="V79" s="26" t="s">
        <v>4</v>
      </c>
      <c r="W79" s="27">
        <v>1410</v>
      </c>
      <c r="X79" s="36">
        <f>E79/D79*100</f>
        <v>50.212765957446805</v>
      </c>
      <c r="Y79" s="36">
        <f>F79/D79*100</f>
        <v>30.212765957446809</v>
      </c>
      <c r="Z79" s="36">
        <f>G79/D79*100</f>
        <v>9.5035460992907801</v>
      </c>
      <c r="AA79" s="36">
        <f>H79/D79*100</f>
        <v>10.070921985815604</v>
      </c>
      <c r="AB79" s="38">
        <f t="shared" si="16"/>
        <v>100</v>
      </c>
    </row>
    <row r="80" spans="2:28" s="8" customFormat="1" x14ac:dyDescent="0.25">
      <c r="C80" s="8" t="s">
        <v>5</v>
      </c>
      <c r="D80" s="14">
        <f>SUM(E80:H80)</f>
        <v>851</v>
      </c>
      <c r="E80" s="9">
        <v>540</v>
      </c>
      <c r="F80" s="9">
        <v>223</v>
      </c>
      <c r="G80" s="9">
        <v>54</v>
      </c>
      <c r="H80" s="9">
        <v>34</v>
      </c>
      <c r="L80" s="8" t="s">
        <v>5</v>
      </c>
      <c r="M80" s="16">
        <f>E80/$E$42%</f>
        <v>29.347826086956523</v>
      </c>
      <c r="N80" s="16">
        <f t="shared" si="23"/>
        <v>20.017953321364452</v>
      </c>
      <c r="O80" s="16">
        <f t="shared" si="24"/>
        <v>14.958448753462605</v>
      </c>
      <c r="P80" s="16">
        <f>H80/$H$42%</f>
        <v>9.418282548476455</v>
      </c>
      <c r="Q80" s="9"/>
      <c r="S80" s="9">
        <v>851</v>
      </c>
      <c r="U80" s="26"/>
      <c r="V80" s="26" t="s">
        <v>5</v>
      </c>
      <c r="W80" s="27">
        <v>851</v>
      </c>
      <c r="X80" s="36">
        <f>E80/D80*100</f>
        <v>63.454759106933025</v>
      </c>
      <c r="Y80" s="36">
        <f>F80/D80*100</f>
        <v>26.204465334900117</v>
      </c>
      <c r="Z80" s="36">
        <f>G80/D80*100</f>
        <v>6.3454759106933016</v>
      </c>
      <c r="AA80" s="36">
        <f>H80/D80*100</f>
        <v>3.9952996474735603</v>
      </c>
      <c r="AB80" s="38">
        <f t="shared" si="16"/>
        <v>100</v>
      </c>
    </row>
    <row r="81" spans="2:28" s="8" customFormat="1" x14ac:dyDescent="0.25">
      <c r="C81" s="8" t="s">
        <v>6</v>
      </c>
      <c r="D81" s="14">
        <f>SUM(E81:H81)</f>
        <v>410</v>
      </c>
      <c r="E81" s="9">
        <v>130</v>
      </c>
      <c r="F81" s="9">
        <v>111</v>
      </c>
      <c r="G81" s="9">
        <v>79</v>
      </c>
      <c r="H81" s="9">
        <v>90</v>
      </c>
      <c r="L81" s="8" t="s">
        <v>6</v>
      </c>
      <c r="M81" s="16">
        <f t="shared" ref="M81" si="27">E81/$E$42%</f>
        <v>7.0652173913043486</v>
      </c>
      <c r="N81" s="16">
        <f t="shared" si="23"/>
        <v>9.9640933572710946</v>
      </c>
      <c r="O81" s="16">
        <f t="shared" si="24"/>
        <v>21.883656509695292</v>
      </c>
      <c r="P81" s="16">
        <f t="shared" ref="P81:P82" si="28">H81/$H$42%</f>
        <v>24.930747922437675</v>
      </c>
      <c r="Q81" s="9"/>
      <c r="S81" s="9">
        <v>410</v>
      </c>
      <c r="U81" s="26"/>
      <c r="V81" s="26" t="s">
        <v>6</v>
      </c>
      <c r="W81" s="27">
        <v>410</v>
      </c>
      <c r="X81" s="36">
        <f>E81/D81*100</f>
        <v>31.707317073170731</v>
      </c>
      <c r="Y81" s="36">
        <f>F81/D81*100</f>
        <v>27.073170731707318</v>
      </c>
      <c r="Z81" s="36">
        <f>G81/D81*100</f>
        <v>19.26829268292683</v>
      </c>
      <c r="AA81" s="36">
        <f>H81/D81*100</f>
        <v>21.951219512195124</v>
      </c>
      <c r="AB81" s="38">
        <f t="shared" si="16"/>
        <v>100</v>
      </c>
    </row>
    <row r="82" spans="2:28" s="8" customFormat="1" x14ac:dyDescent="0.25">
      <c r="C82" s="8" t="s">
        <v>14</v>
      </c>
      <c r="D82" s="14">
        <f>SUM(E82:H82)</f>
        <v>157</v>
      </c>
      <c r="E82" s="9">
        <v>89</v>
      </c>
      <c r="F82" s="9">
        <v>48</v>
      </c>
      <c r="G82" s="9">
        <v>12</v>
      </c>
      <c r="H82" s="9">
        <v>8</v>
      </c>
      <c r="L82" s="8" t="s">
        <v>14</v>
      </c>
      <c r="M82" s="16">
        <f>E82/$E$42%</f>
        <v>4.8369565217391308</v>
      </c>
      <c r="N82" s="16">
        <f t="shared" si="23"/>
        <v>4.3087971274685817</v>
      </c>
      <c r="O82" s="16">
        <f t="shared" si="24"/>
        <v>3.32409972299169</v>
      </c>
      <c r="P82" s="16">
        <f t="shared" si="28"/>
        <v>2.21606648199446</v>
      </c>
      <c r="Q82" s="9"/>
      <c r="S82" s="9">
        <v>157</v>
      </c>
      <c r="U82" s="26"/>
      <c r="V82" s="26" t="s">
        <v>14</v>
      </c>
      <c r="W82" s="27">
        <v>157</v>
      </c>
      <c r="X82" s="36">
        <f>E82/D82*100</f>
        <v>56.687898089171973</v>
      </c>
      <c r="Y82" s="36">
        <f>F82/D82*100</f>
        <v>30.573248407643312</v>
      </c>
      <c r="Z82" s="36">
        <f>G82/D82*100</f>
        <v>7.6433121019108281</v>
      </c>
      <c r="AA82" s="36">
        <f>H82/D82*100</f>
        <v>5.095541401273886</v>
      </c>
      <c r="AB82" s="38">
        <f t="shared" si="16"/>
        <v>100</v>
      </c>
    </row>
    <row r="83" spans="2:28" s="8" customFormat="1" x14ac:dyDescent="0.25">
      <c r="B83" s="8" t="s">
        <v>7</v>
      </c>
      <c r="D83" s="9"/>
      <c r="E83" s="14">
        <f>SUM(E78:E82)</f>
        <v>2012</v>
      </c>
      <c r="F83" s="14">
        <f t="shared" ref="F83:H83" si="29">SUM(F78:F82)</f>
        <v>1246</v>
      </c>
      <c r="G83" s="14">
        <f t="shared" si="29"/>
        <v>387</v>
      </c>
      <c r="H83" s="14">
        <f t="shared" si="29"/>
        <v>393</v>
      </c>
      <c r="K83" s="8" t="s">
        <v>7</v>
      </c>
      <c r="N83" s="16"/>
      <c r="O83" s="16"/>
      <c r="Q83" s="9"/>
      <c r="S83" s="9"/>
      <c r="U83" s="26" t="s">
        <v>7</v>
      </c>
      <c r="V83" s="26"/>
      <c r="W83" s="27"/>
      <c r="X83" s="26"/>
      <c r="Y83" s="26"/>
      <c r="Z83" s="26"/>
      <c r="AA83" s="26"/>
      <c r="AB83" s="38">
        <f t="shared" si="16"/>
        <v>0</v>
      </c>
    </row>
    <row r="84" spans="2:28" s="8" customFormat="1" x14ac:dyDescent="0.25">
      <c r="C84" s="8" t="s">
        <v>15</v>
      </c>
      <c r="D84" s="14">
        <f>SUM(E84:H84)</f>
        <v>1638</v>
      </c>
      <c r="E84" s="9">
        <v>909</v>
      </c>
      <c r="F84" s="9">
        <v>496</v>
      </c>
      <c r="G84" s="9">
        <v>115</v>
      </c>
      <c r="H84" s="9">
        <v>118</v>
      </c>
      <c r="L84" s="8" t="s">
        <v>15</v>
      </c>
      <c r="M84" s="16">
        <f>E84/$E$42%</f>
        <v>49.402173913043484</v>
      </c>
      <c r="N84" s="16">
        <f t="shared" ref="N84:N87" si="30">F84/$F$42%</f>
        <v>44.524236983842009</v>
      </c>
      <c r="O84" s="16">
        <f t="shared" ref="O84:O87" si="31">G84/$G$42%</f>
        <v>31.855955678670362</v>
      </c>
      <c r="P84" s="16">
        <f>H84/$H$42%</f>
        <v>32.686980609418285</v>
      </c>
      <c r="Q84" s="9"/>
      <c r="S84" s="9">
        <v>1638</v>
      </c>
      <c r="U84" s="26"/>
      <c r="V84" s="26" t="s">
        <v>15</v>
      </c>
      <c r="W84" s="27">
        <v>1638</v>
      </c>
      <c r="X84" s="36">
        <f>E84/D84*100</f>
        <v>55.494505494505496</v>
      </c>
      <c r="Y84" s="36">
        <f>F84/D84*100</f>
        <v>30.28083028083028</v>
      </c>
      <c r="Z84" s="36">
        <f>G84/D84*100</f>
        <v>7.0207570207570207</v>
      </c>
      <c r="AA84" s="36">
        <f>H84/D84*100</f>
        <v>7.2039072039072032</v>
      </c>
      <c r="AB84" s="38">
        <f t="shared" si="16"/>
        <v>100</v>
      </c>
    </row>
    <row r="85" spans="2:28" s="8" customFormat="1" x14ac:dyDescent="0.25">
      <c r="C85" s="8" t="s">
        <v>17</v>
      </c>
      <c r="D85" s="14">
        <f>SUM(E85:H85)</f>
        <v>760</v>
      </c>
      <c r="E85" s="9">
        <v>393</v>
      </c>
      <c r="F85" s="9">
        <v>223</v>
      </c>
      <c r="G85" s="9">
        <v>80</v>
      </c>
      <c r="H85" s="9">
        <v>64</v>
      </c>
      <c r="L85" s="8" t="s">
        <v>17</v>
      </c>
      <c r="M85" s="16">
        <f>E85/$E$42%</f>
        <v>21.358695652173914</v>
      </c>
      <c r="N85" s="16">
        <f t="shared" si="30"/>
        <v>20.017953321364452</v>
      </c>
      <c r="O85" s="16">
        <f t="shared" si="31"/>
        <v>22.1606648199446</v>
      </c>
      <c r="P85" s="16">
        <f>H85/$H$42%</f>
        <v>17.72853185595568</v>
      </c>
      <c r="Q85" s="9"/>
      <c r="S85" s="9">
        <v>760</v>
      </c>
      <c r="U85" s="26"/>
      <c r="V85" s="26" t="s">
        <v>17</v>
      </c>
      <c r="W85" s="27">
        <v>760</v>
      </c>
      <c r="X85" s="36">
        <f>E85/D85*100</f>
        <v>51.710526315789473</v>
      </c>
      <c r="Y85" s="36">
        <f>F85/D85*100</f>
        <v>29.342105263157897</v>
      </c>
      <c r="Z85" s="36">
        <f>G85/D85*100</f>
        <v>10.526315789473683</v>
      </c>
      <c r="AA85" s="36">
        <f>H85/D85*100</f>
        <v>8.4210526315789469</v>
      </c>
      <c r="AB85" s="38">
        <f t="shared" si="16"/>
        <v>100</v>
      </c>
    </row>
    <row r="86" spans="2:28" s="8" customFormat="1" x14ac:dyDescent="0.25">
      <c r="C86" s="8" t="s">
        <v>16</v>
      </c>
      <c r="D86" s="14">
        <f>SUM(E86:H86)</f>
        <v>1279</v>
      </c>
      <c r="E86" s="9">
        <v>538</v>
      </c>
      <c r="F86" s="9">
        <v>395</v>
      </c>
      <c r="G86" s="9">
        <v>161</v>
      </c>
      <c r="H86" s="9">
        <v>185</v>
      </c>
      <c r="L86" s="8" t="s">
        <v>16</v>
      </c>
      <c r="M86" s="16">
        <f t="shared" ref="M86" si="32">E86/$E$42%</f>
        <v>29.239130434782609</v>
      </c>
      <c r="N86" s="16">
        <f t="shared" si="30"/>
        <v>35.457809694793532</v>
      </c>
      <c r="O86" s="16">
        <f t="shared" si="31"/>
        <v>44.598337950138507</v>
      </c>
      <c r="P86" s="16">
        <f t="shared" ref="P86:P87" si="33">H86/$H$42%</f>
        <v>51.246537396121887</v>
      </c>
      <c r="Q86" s="9"/>
      <c r="S86" s="9">
        <v>1279</v>
      </c>
      <c r="U86" s="26"/>
      <c r="V86" s="26" t="s">
        <v>16</v>
      </c>
      <c r="W86" s="27">
        <v>1279</v>
      </c>
      <c r="X86" s="36">
        <f>E86/D86*100</f>
        <v>42.064112587959343</v>
      </c>
      <c r="Y86" s="36">
        <f>F86/D86*100</f>
        <v>30.883502736512902</v>
      </c>
      <c r="Z86" s="36">
        <f>G86/D86*100</f>
        <v>12.587959343236903</v>
      </c>
      <c r="AA86" s="36">
        <f>H86/D86*100</f>
        <v>14.464425332290853</v>
      </c>
      <c r="AB86" s="38">
        <f t="shared" si="16"/>
        <v>100.00000000000001</v>
      </c>
    </row>
    <row r="87" spans="2:28" s="8" customFormat="1" x14ac:dyDescent="0.25">
      <c r="C87" s="8" t="s">
        <v>18</v>
      </c>
      <c r="D87" s="14">
        <f>SUM(E87:H87)</f>
        <v>361</v>
      </c>
      <c r="E87" s="9">
        <v>172</v>
      </c>
      <c r="F87" s="9">
        <v>132</v>
      </c>
      <c r="G87" s="9">
        <v>31</v>
      </c>
      <c r="H87" s="9">
        <v>26</v>
      </c>
      <c r="L87" s="8" t="s">
        <v>18</v>
      </c>
      <c r="M87" s="16">
        <f>E87/$E$42%</f>
        <v>9.3478260869565233</v>
      </c>
      <c r="N87" s="16">
        <f t="shared" si="30"/>
        <v>11.849192100538598</v>
      </c>
      <c r="O87" s="16">
        <f t="shared" si="31"/>
        <v>8.5872576177285325</v>
      </c>
      <c r="P87" s="16">
        <f t="shared" si="33"/>
        <v>7.202216066481995</v>
      </c>
      <c r="Q87" s="9"/>
      <c r="S87" s="9">
        <v>361</v>
      </c>
      <c r="U87" s="26"/>
      <c r="V87" s="26" t="s">
        <v>18</v>
      </c>
      <c r="W87" s="27">
        <v>361</v>
      </c>
      <c r="X87" s="36">
        <f>E87/D87*100</f>
        <v>47.64542936288089</v>
      </c>
      <c r="Y87" s="36">
        <f>F87/D87*100</f>
        <v>36.56509695290859</v>
      </c>
      <c r="Z87" s="36">
        <f>G87/D87*100</f>
        <v>8.5872576177285325</v>
      </c>
      <c r="AA87" s="36">
        <f>H87/D87*100</f>
        <v>7.202216066481995</v>
      </c>
      <c r="AB87" s="38">
        <f t="shared" si="16"/>
        <v>100.00000000000001</v>
      </c>
    </row>
    <row r="88" spans="2:28" s="8" customFormat="1" x14ac:dyDescent="0.25">
      <c r="B88" s="8" t="s">
        <v>8</v>
      </c>
      <c r="D88" s="9"/>
      <c r="E88" s="14">
        <f>SUM(E84:E87)</f>
        <v>2012</v>
      </c>
      <c r="F88" s="14">
        <f t="shared" ref="F88:H88" si="34">SUM(F84:F87)</f>
        <v>1246</v>
      </c>
      <c r="G88" s="14">
        <f t="shared" si="34"/>
        <v>387</v>
      </c>
      <c r="H88" s="14">
        <f t="shared" si="34"/>
        <v>393</v>
      </c>
      <c r="K88" s="8" t="s">
        <v>8</v>
      </c>
      <c r="N88" s="16"/>
      <c r="O88" s="16"/>
      <c r="Q88" s="9"/>
      <c r="S88" s="9"/>
      <c r="U88" s="26" t="s">
        <v>8</v>
      </c>
      <c r="V88" s="26"/>
      <c r="W88" s="27"/>
      <c r="X88" s="26"/>
      <c r="Y88" s="26"/>
      <c r="Z88" s="26"/>
      <c r="AA88" s="26"/>
      <c r="AB88" s="38">
        <f t="shared" si="16"/>
        <v>0</v>
      </c>
    </row>
    <row r="89" spans="2:28" s="8" customFormat="1" x14ac:dyDescent="0.25">
      <c r="C89" s="8" t="s">
        <v>19</v>
      </c>
      <c r="D89" s="14">
        <f t="shared" ref="D89:D90" si="35">SUM(E89:H89)</f>
        <v>815</v>
      </c>
      <c r="E89" s="9">
        <v>451</v>
      </c>
      <c r="F89" s="9">
        <v>258</v>
      </c>
      <c r="G89" s="9">
        <v>53</v>
      </c>
      <c r="H89" s="9">
        <v>53</v>
      </c>
      <c r="L89" s="8" t="s">
        <v>19</v>
      </c>
      <c r="M89" s="16">
        <f>E89/$E$42%</f>
        <v>24.510869565217394</v>
      </c>
      <c r="N89" s="16">
        <f t="shared" ref="N89:N90" si="36">F89/$F$42%</f>
        <v>23.159784560143624</v>
      </c>
      <c r="O89" s="16">
        <f t="shared" ref="O89:O90" si="37">G89/$G$42%</f>
        <v>14.681440443213297</v>
      </c>
      <c r="P89" s="16">
        <f>H89/$H$42%</f>
        <v>14.681440443213297</v>
      </c>
      <c r="Q89" s="9"/>
      <c r="S89" s="9">
        <v>815</v>
      </c>
      <c r="U89" s="26"/>
      <c r="V89" s="26" t="s">
        <v>19</v>
      </c>
      <c r="W89" s="27">
        <v>815</v>
      </c>
      <c r="X89" s="36">
        <f>E89/D89*100</f>
        <v>55.337423312883438</v>
      </c>
      <c r="Y89" s="36">
        <f>F89/D89*100</f>
        <v>31.656441717791413</v>
      </c>
      <c r="Z89" s="36">
        <f>G89/D89*100</f>
        <v>6.5030674846625764</v>
      </c>
      <c r="AA89" s="36">
        <f>H89/D89*100</f>
        <v>6.5030674846625764</v>
      </c>
      <c r="AB89" s="38">
        <f t="shared" si="16"/>
        <v>100.00000000000001</v>
      </c>
    </row>
    <row r="90" spans="2:28" s="8" customFormat="1" x14ac:dyDescent="0.25">
      <c r="C90" s="8" t="s">
        <v>21</v>
      </c>
      <c r="D90" s="14">
        <f t="shared" si="35"/>
        <v>2152</v>
      </c>
      <c r="E90" s="9">
        <v>1172</v>
      </c>
      <c r="F90" s="9">
        <v>644</v>
      </c>
      <c r="G90" s="9">
        <v>177</v>
      </c>
      <c r="H90" s="9">
        <v>159</v>
      </c>
      <c r="L90" s="8" t="s">
        <v>21</v>
      </c>
      <c r="M90" s="16">
        <f>E90/$E$42%</f>
        <v>63.695652173913047</v>
      </c>
      <c r="N90" s="16">
        <f t="shared" si="36"/>
        <v>57.809694793536799</v>
      </c>
      <c r="O90" s="16">
        <f t="shared" si="37"/>
        <v>49.030470914127427</v>
      </c>
      <c r="P90" s="16">
        <f t="shared" ref="P90" si="38">H90/$H$42%</f>
        <v>44.044321329639892</v>
      </c>
      <c r="Q90" s="9"/>
      <c r="S90" s="9">
        <v>2152</v>
      </c>
      <c r="U90" s="30"/>
      <c r="V90" s="30" t="s">
        <v>21</v>
      </c>
      <c r="W90" s="32">
        <v>2152</v>
      </c>
      <c r="X90" s="40">
        <f>E90/D90*100</f>
        <v>54.460966542750931</v>
      </c>
      <c r="Y90" s="40">
        <f>F90/D90*100</f>
        <v>29.92565055762082</v>
      </c>
      <c r="Z90" s="40">
        <f>G90/D90*100</f>
        <v>8.2249070631970262</v>
      </c>
      <c r="AA90" s="40">
        <f>H90/D90*100</f>
        <v>7.3884758364312271</v>
      </c>
      <c r="AB90" s="38">
        <f t="shared" si="16"/>
        <v>100</v>
      </c>
    </row>
    <row r="91" spans="2:28" s="8" customFormat="1" x14ac:dyDescent="0.25">
      <c r="C91" s="8" t="s">
        <v>20</v>
      </c>
      <c r="D91" s="14">
        <f>SUM(E91:H91)</f>
        <v>1071</v>
      </c>
      <c r="E91" s="9">
        <v>389</v>
      </c>
      <c r="F91" s="9">
        <v>344</v>
      </c>
      <c r="G91" s="9">
        <v>157</v>
      </c>
      <c r="H91" s="9">
        <v>181</v>
      </c>
      <c r="K91" s="12"/>
      <c r="L91" s="12" t="s">
        <v>20</v>
      </c>
      <c r="M91" s="17">
        <f>E91/$E$42%</f>
        <v>21.14130434782609</v>
      </c>
      <c r="N91" s="17">
        <f>F91/$F$42%</f>
        <v>30.879712746858168</v>
      </c>
      <c r="O91" s="17">
        <f>G91/$G$42%</f>
        <v>43.490304709141277</v>
      </c>
      <c r="P91" s="17">
        <f>H91/$H$42%</f>
        <v>50.138504155124657</v>
      </c>
      <c r="Q91" s="9"/>
      <c r="R91" s="12"/>
      <c r="S91" s="13">
        <v>1071</v>
      </c>
      <c r="U91" s="26"/>
      <c r="V91" s="26" t="s">
        <v>20</v>
      </c>
      <c r="W91" s="27">
        <v>1071</v>
      </c>
      <c r="X91" s="36">
        <f>E91/D91*100</f>
        <v>36.321195144724555</v>
      </c>
      <c r="Y91" s="36">
        <f>F91/D91*100</f>
        <v>32.119514472455649</v>
      </c>
      <c r="Z91" s="36">
        <f>G91/D91*100</f>
        <v>14.65919701213819</v>
      </c>
      <c r="AA91" s="36">
        <f>H91/D91*100</f>
        <v>16.900093370681606</v>
      </c>
      <c r="AB91" s="38">
        <f>SUM(X91:AA91)</f>
        <v>100</v>
      </c>
    </row>
    <row r="92" spans="2:28" s="8" customFormat="1" x14ac:dyDescent="0.25">
      <c r="D92" s="9"/>
      <c r="E92" s="14">
        <f>SUM(E89:E91)</f>
        <v>2012</v>
      </c>
      <c r="F92" s="14">
        <f t="shared" ref="F92:H92" si="39">SUM(F89:F91)</f>
        <v>1246</v>
      </c>
      <c r="G92" s="14">
        <f t="shared" si="39"/>
        <v>387</v>
      </c>
      <c r="H92" s="14">
        <f t="shared" si="39"/>
        <v>393</v>
      </c>
      <c r="U92" s="26"/>
      <c r="V92" s="26"/>
      <c r="W92" s="27"/>
      <c r="X92" s="26"/>
      <c r="Y92" s="26"/>
      <c r="Z92" s="26"/>
      <c r="AA92" s="26"/>
      <c r="AB92" s="26"/>
    </row>
    <row r="96" spans="2:28" x14ac:dyDescent="0.25">
      <c r="C96">
        <v>1</v>
      </c>
      <c r="D96">
        <v>289</v>
      </c>
      <c r="E96">
        <v>213</v>
      </c>
      <c r="F96">
        <v>56</v>
      </c>
      <c r="G96">
        <v>72</v>
      </c>
    </row>
    <row r="97" spans="3:7" x14ac:dyDescent="0.25">
      <c r="C97">
        <v>2</v>
      </c>
      <c r="D97">
        <v>211</v>
      </c>
      <c r="E97">
        <v>171</v>
      </c>
      <c r="F97">
        <v>35</v>
      </c>
      <c r="G97">
        <v>45</v>
      </c>
    </row>
    <row r="98" spans="3:7" x14ac:dyDescent="0.25">
      <c r="C98" t="s">
        <v>29</v>
      </c>
      <c r="D98">
        <f>D96+D97</f>
        <v>500</v>
      </c>
      <c r="E98">
        <f>E96+E97</f>
        <v>384</v>
      </c>
      <c r="F98">
        <f>F96+F97</f>
        <v>91</v>
      </c>
      <c r="G98">
        <f>G96+G97</f>
        <v>117</v>
      </c>
    </row>
    <row r="99" spans="3:7" x14ac:dyDescent="0.25">
      <c r="C99">
        <v>3</v>
      </c>
      <c r="D99">
        <v>666</v>
      </c>
      <c r="E99">
        <v>397</v>
      </c>
      <c r="F99">
        <v>135</v>
      </c>
      <c r="G99">
        <v>130</v>
      </c>
    </row>
    <row r="100" spans="3:7" x14ac:dyDescent="0.25">
      <c r="C100">
        <v>4</v>
      </c>
      <c r="D100">
        <v>478</v>
      </c>
      <c r="E100">
        <v>195</v>
      </c>
      <c r="F100">
        <v>46</v>
      </c>
      <c r="G100">
        <v>34</v>
      </c>
    </row>
    <row r="101" spans="3:7" x14ac:dyDescent="0.25">
      <c r="C101">
        <v>6</v>
      </c>
      <c r="D101">
        <v>115</v>
      </c>
      <c r="E101">
        <v>95</v>
      </c>
      <c r="F101">
        <v>79</v>
      </c>
      <c r="G101">
        <v>74</v>
      </c>
    </row>
    <row r="102" spans="3:7" x14ac:dyDescent="0.25">
      <c r="C102">
        <v>7</v>
      </c>
      <c r="D102">
        <v>81</v>
      </c>
      <c r="E102">
        <v>43</v>
      </c>
      <c r="F102">
        <v>10</v>
      </c>
      <c r="G102">
        <v>6</v>
      </c>
    </row>
  </sheetData>
  <mergeCells count="2">
    <mergeCell ref="M70:P70"/>
    <mergeCell ref="X70:AA70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69C4307-9C5A-4649-A3F4-7D1C259A7F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Sheet1!X6:AA6</xm:f>
              <xm:sqref>AC6</xm:sqref>
            </x14:sparkline>
            <x14:sparkline>
              <xm:f>Sheet1!X7:AA7</xm:f>
              <xm:sqref>AC7</xm:sqref>
            </x14:sparkline>
            <x14:sparkline>
              <xm:f>Sheet1!X8:AA8</xm:f>
              <xm:sqref>AC8</xm:sqref>
            </x14:sparkline>
            <x14:sparkline>
              <xm:f>Sheet1!X9:AA9</xm:f>
              <xm:sqref>AC9</xm:sqref>
            </x14:sparkline>
            <x14:sparkline>
              <xm:f>Sheet1!X10:AA10</xm:f>
              <xm:sqref>AC10</xm:sqref>
            </x14:sparkline>
            <x14:sparkline>
              <xm:f>Sheet1!X11:AA11</xm:f>
              <xm:sqref>AC11</xm:sqref>
            </x14:sparkline>
            <x14:sparkline>
              <xm:f>Sheet1!X12:AA12</xm:f>
              <xm:sqref>AC12</xm:sqref>
            </x14:sparkline>
            <x14:sparkline>
              <xm:f>Sheet1!X13:AA13</xm:f>
              <xm:sqref>AC13</xm:sqref>
            </x14:sparkline>
            <x14:sparkline>
              <xm:f>Sheet1!X14:AA14</xm:f>
              <xm:sqref>AC14</xm:sqref>
            </x14:sparkline>
            <x14:sparkline>
              <xm:f>Sheet1!X15:AA15</xm:f>
              <xm:sqref>AC15</xm:sqref>
            </x14:sparkline>
            <x14:sparkline>
              <xm:f>Sheet1!X16:AA16</xm:f>
              <xm:sqref>AC16</xm:sqref>
            </x14:sparkline>
            <x14:sparkline>
              <xm:f>Sheet1!X17:AA17</xm:f>
              <xm:sqref>AC17</xm:sqref>
            </x14:sparkline>
            <x14:sparkline>
              <xm:f>Sheet1!X18:AA18</xm:f>
              <xm:sqref>AC18</xm:sqref>
            </x14:sparkline>
            <x14:sparkline>
              <xm:f>Sheet1!X19:AA19</xm:f>
              <xm:sqref>AC19</xm:sqref>
            </x14:sparkline>
            <x14:sparkline>
              <xm:f>Sheet1!X20:AA20</xm:f>
              <xm:sqref>AC20</xm:sqref>
            </x14:sparkline>
            <x14:sparkline>
              <xm:f>Sheet1!X21:AA21</xm:f>
              <xm:sqref>AC21</xm:sqref>
            </x14:sparkline>
            <x14:sparkline>
              <xm:f>Sheet1!X22:AA22</xm:f>
              <xm:sqref>AC22</xm:sqref>
            </x14:sparkline>
            <x14:sparkline>
              <xm:f>Sheet1!X23:AA23</xm:f>
              <xm:sqref>AC23</xm:sqref>
            </x14:sparkline>
            <x14:sparkline>
              <xm:f>Sheet1!X24:AA24</xm:f>
              <xm:sqref>AC24</xm:sqref>
            </x14:sparkline>
            <x14:sparkline>
              <xm:f>Sheet1!X25:AA25</xm:f>
              <xm:sqref>AC25</xm:sqref>
            </x14:sparkline>
            <x14:sparkline>
              <xm:f>Sheet1!X26:AA26</xm:f>
              <xm:sqref>AC26</xm:sqref>
            </x14:sparkline>
            <x14:sparkline>
              <xm:f>Sheet1!X27:AA27</xm:f>
              <xm:sqref>AC27</xm:sqref>
            </x14:sparkline>
            <x14:sparkline>
              <xm:f>Sheet1!X28:AA28</xm:f>
              <xm:sqref>AC28</xm:sqref>
            </x14:sparkline>
            <x14:sparkline>
              <xm:f>Sheet1!X29:AA29</xm:f>
              <xm:sqref>AC29</xm:sqref>
            </x14:sparkline>
            <x14:sparkline>
              <xm:f>Sheet1!X30:AA30</xm:f>
              <xm:sqref>AC30</xm:sqref>
            </x14:sparkline>
          </x14:sparklines>
        </x14:sparklineGroup>
        <x14:sparklineGroup type="column" displayEmptyCellsAs="gap" xr2:uid="{2E3F40E1-BBC8-48B8-84C9-EA87EFF877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Sheet1!M39:P39</xm:f>
              <xm:sqref>R39</xm:sqref>
            </x14:sparkline>
            <x14:sparkline>
              <xm:f>Sheet1!M40:P40</xm:f>
              <xm:sqref>R40</xm:sqref>
            </x14:sparkline>
            <x14:sparkline>
              <xm:f>Sheet1!M41:P41</xm:f>
              <xm:sqref>R41</xm:sqref>
            </x14:sparkline>
            <x14:sparkline>
              <xm:f>Sheet1!M42:P42</xm:f>
              <xm:sqref>R42</xm:sqref>
            </x14:sparkline>
            <x14:sparkline>
              <xm:f>Sheet1!M43:P43</xm:f>
              <xm:sqref>R43</xm:sqref>
            </x14:sparkline>
            <x14:sparkline>
              <xm:f>Sheet1!M44:P44</xm:f>
              <xm:sqref>R44</xm:sqref>
            </x14:sparkline>
            <x14:sparkline>
              <xm:f>Sheet1!M45:P45</xm:f>
              <xm:sqref>R45</xm:sqref>
            </x14:sparkline>
            <x14:sparkline>
              <xm:f>Sheet1!M46:P46</xm:f>
              <xm:sqref>R46</xm:sqref>
            </x14:sparkline>
            <x14:sparkline>
              <xm:f>Sheet1!M47:P47</xm:f>
              <xm:sqref>R47</xm:sqref>
            </x14:sparkline>
            <x14:sparkline>
              <xm:f>Sheet1!M48:P48</xm:f>
              <xm:sqref>R48</xm:sqref>
            </x14:sparkline>
            <x14:sparkline>
              <xm:f>Sheet1!M49:P49</xm:f>
              <xm:sqref>R49</xm:sqref>
            </x14:sparkline>
            <x14:sparkline>
              <xm:f>Sheet1!M50:P50</xm:f>
              <xm:sqref>R50</xm:sqref>
            </x14:sparkline>
            <x14:sparkline>
              <xm:f>Sheet1!M51:P51</xm:f>
              <xm:sqref>R51</xm:sqref>
            </x14:sparkline>
            <x14:sparkline>
              <xm:f>Sheet1!M52:P52</xm:f>
              <xm:sqref>R52</xm:sqref>
            </x14:sparkline>
            <x14:sparkline>
              <xm:f>Sheet1!M53:P53</xm:f>
              <xm:sqref>R53</xm:sqref>
            </x14:sparkline>
            <x14:sparkline>
              <xm:f>Sheet1!M54:P54</xm:f>
              <xm:sqref>R54</xm:sqref>
            </x14:sparkline>
            <x14:sparkline>
              <xm:f>Sheet1!M55:P55</xm:f>
              <xm:sqref>R55</xm:sqref>
            </x14:sparkline>
            <x14:sparkline>
              <xm:f>Sheet1!M56:P56</xm:f>
              <xm:sqref>R56</xm:sqref>
            </x14:sparkline>
            <x14:sparkline>
              <xm:f>Sheet1!M57:P57</xm:f>
              <xm:sqref>R57</xm:sqref>
            </x14:sparkline>
            <x14:sparkline>
              <xm:f>Sheet1!M58:P58</xm:f>
              <xm:sqref>R58</xm:sqref>
            </x14:sparkline>
            <x14:sparkline>
              <xm:f>Sheet1!M59:P59</xm:f>
              <xm:sqref>R59</xm:sqref>
            </x14:sparkline>
            <x14:sparkline>
              <xm:f>Sheet1!M60:P60</xm:f>
              <xm:sqref>R60</xm:sqref>
            </x14:sparkline>
            <x14:sparkline>
              <xm:f>Sheet1!M61:P61</xm:f>
              <xm:sqref>R61</xm:sqref>
            </x14:sparkline>
            <x14:sparkline>
              <xm:f>Sheet1!M62:P62</xm:f>
              <xm:sqref>R62</xm:sqref>
            </x14:sparkline>
            <x14:sparkline>
              <xm:f>Sheet1!M63:P63</xm:f>
              <xm:sqref>R63</xm:sqref>
            </x14:sparkline>
          </x14:sparklines>
        </x14:sparklineGroup>
        <x14:sparklineGroup type="column" displayEmptyCellsAs="gap" xr2:uid="{29EFE6B1-440F-4969-A63D-24717DB0B9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Sheet1!X71:AA71</xm:f>
              <xm:sqref>AC71</xm:sqref>
            </x14:sparkline>
            <x14:sparkline>
              <xm:f>Sheet1!X72:AA72</xm:f>
              <xm:sqref>AC72</xm:sqref>
            </x14:sparkline>
            <x14:sparkline>
              <xm:f>Sheet1!X73:AA73</xm:f>
              <xm:sqref>AC73</xm:sqref>
            </x14:sparkline>
            <x14:sparkline>
              <xm:f>Sheet1!X74:AA74</xm:f>
              <xm:sqref>AC74</xm:sqref>
            </x14:sparkline>
            <x14:sparkline>
              <xm:f>Sheet1!X75:AA75</xm:f>
              <xm:sqref>AC75</xm:sqref>
            </x14:sparkline>
            <x14:sparkline>
              <xm:f>Sheet1!X76:AA76</xm:f>
              <xm:sqref>AC76</xm:sqref>
            </x14:sparkline>
            <x14:sparkline>
              <xm:f>Sheet1!X77:AA77</xm:f>
              <xm:sqref>AC77</xm:sqref>
            </x14:sparkline>
            <x14:sparkline>
              <xm:f>Sheet1!X78:AA78</xm:f>
              <xm:sqref>AC78</xm:sqref>
            </x14:sparkline>
            <x14:sparkline>
              <xm:f>Sheet1!X79:AA79</xm:f>
              <xm:sqref>AC79</xm:sqref>
            </x14:sparkline>
            <x14:sparkline>
              <xm:f>Sheet1!X80:AA80</xm:f>
              <xm:sqref>AC80</xm:sqref>
            </x14:sparkline>
            <x14:sparkline>
              <xm:f>Sheet1!X81:AA81</xm:f>
              <xm:sqref>AC81</xm:sqref>
            </x14:sparkline>
            <x14:sparkline>
              <xm:f>Sheet1!X82:AA82</xm:f>
              <xm:sqref>AC82</xm:sqref>
            </x14:sparkline>
            <x14:sparkline>
              <xm:f>Sheet1!X83:AA83</xm:f>
              <xm:sqref>AC83</xm:sqref>
            </x14:sparkline>
            <x14:sparkline>
              <xm:f>Sheet1!X84:AA84</xm:f>
              <xm:sqref>AC84</xm:sqref>
            </x14:sparkline>
            <x14:sparkline>
              <xm:f>Sheet1!X85:AA85</xm:f>
              <xm:sqref>AC85</xm:sqref>
            </x14:sparkline>
            <x14:sparkline>
              <xm:f>Sheet1!X86:AA86</xm:f>
              <xm:sqref>AC86</xm:sqref>
            </x14:sparkline>
            <x14:sparkline>
              <xm:f>Sheet1!X87:AA87</xm:f>
              <xm:sqref>AC87</xm:sqref>
            </x14:sparkline>
            <x14:sparkline>
              <xm:f>Sheet1!X88:AA88</xm:f>
              <xm:sqref>AC88</xm:sqref>
            </x14:sparkline>
            <x14:sparkline>
              <xm:f>Sheet1!X89:AA89</xm:f>
              <xm:sqref>AC89</xm:sqref>
            </x14:sparkline>
            <x14:sparkline>
              <xm:f>Sheet1!X90:AA90</xm:f>
              <xm:sqref>AC90</xm:sqref>
            </x14:sparkline>
            <x14:sparkline>
              <xm:f>Sheet1!X91:AA91</xm:f>
              <xm:sqref>AC91</xm:sqref>
            </x14:sparkline>
          </x14:sparklines>
        </x14:sparklineGroup>
        <x14:sparklineGroup type="column" displayEmptyCellsAs="gap" xr2:uid="{77EDBE04-127B-4D30-9AC8-FAA1BDCAF5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Sheet1!M71:P71</xm:f>
              <xm:sqref>R71</xm:sqref>
            </x14:sparkline>
            <x14:sparkline>
              <xm:f>Sheet1!M72:P72</xm:f>
              <xm:sqref>R72</xm:sqref>
            </x14:sparkline>
            <x14:sparkline>
              <xm:f>Sheet1!M73:P73</xm:f>
              <xm:sqref>R73</xm:sqref>
            </x14:sparkline>
            <x14:sparkline>
              <xm:f>Sheet1!M74:P74</xm:f>
              <xm:sqref>R74</xm:sqref>
            </x14:sparkline>
            <x14:sparkline>
              <xm:f>Sheet1!M75:P75</xm:f>
              <xm:sqref>R75</xm:sqref>
            </x14:sparkline>
            <x14:sparkline>
              <xm:f>Sheet1!M76:P76</xm:f>
              <xm:sqref>R76</xm:sqref>
            </x14:sparkline>
            <x14:sparkline>
              <xm:f>Sheet1!M77:P77</xm:f>
              <xm:sqref>R77</xm:sqref>
            </x14:sparkline>
            <x14:sparkline>
              <xm:f>Sheet1!M78:P78</xm:f>
              <xm:sqref>R78</xm:sqref>
            </x14:sparkline>
            <x14:sparkline>
              <xm:f>Sheet1!M79:P79</xm:f>
              <xm:sqref>R79</xm:sqref>
            </x14:sparkline>
            <x14:sparkline>
              <xm:f>Sheet1!M80:P80</xm:f>
              <xm:sqref>R80</xm:sqref>
            </x14:sparkline>
            <x14:sparkline>
              <xm:f>Sheet1!M81:P81</xm:f>
              <xm:sqref>R81</xm:sqref>
            </x14:sparkline>
            <x14:sparkline>
              <xm:f>Sheet1!M82:P82</xm:f>
              <xm:sqref>R82</xm:sqref>
            </x14:sparkline>
            <x14:sparkline>
              <xm:f>Sheet1!M83:P83</xm:f>
              <xm:sqref>R83</xm:sqref>
            </x14:sparkline>
            <x14:sparkline>
              <xm:f>Sheet1!M84:P84</xm:f>
              <xm:sqref>R84</xm:sqref>
            </x14:sparkline>
            <x14:sparkline>
              <xm:f>Sheet1!M85:P85</xm:f>
              <xm:sqref>R85</xm:sqref>
            </x14:sparkline>
            <x14:sparkline>
              <xm:f>Sheet1!M86:P86</xm:f>
              <xm:sqref>R86</xm:sqref>
            </x14:sparkline>
            <x14:sparkline>
              <xm:f>Sheet1!M87:P87</xm:f>
              <xm:sqref>R87</xm:sqref>
            </x14:sparkline>
            <x14:sparkline>
              <xm:f>Sheet1!M88:P88</xm:f>
              <xm:sqref>R88</xm:sqref>
            </x14:sparkline>
            <x14:sparkline>
              <xm:f>Sheet1!M89:P89</xm:f>
              <xm:sqref>R89</xm:sqref>
            </x14:sparkline>
            <x14:sparkline>
              <xm:f>Sheet1!M90:P90</xm:f>
              <xm:sqref>R90</xm:sqref>
            </x14:sparkline>
            <x14:sparkline>
              <xm:f>Sheet1!M91:P91</xm:f>
              <xm:sqref>R91</xm:sqref>
            </x14:sparkline>
          </x14:sparklines>
        </x14:sparklineGroup>
        <x14:sparklineGroup type="column" displayEmptyCellsAs="gap" xr2:uid="{8B331B34-A8AF-4469-B781-367D1A53D7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Sheet1!X39:AA39</xm:f>
              <xm:sqref>AC39</xm:sqref>
            </x14:sparkline>
            <x14:sparkline>
              <xm:f>Sheet1!X40:AA40</xm:f>
              <xm:sqref>AC40</xm:sqref>
            </x14:sparkline>
            <x14:sparkline>
              <xm:f>Sheet1!X41:AA41</xm:f>
              <xm:sqref>AC41</xm:sqref>
            </x14:sparkline>
            <x14:sparkline>
              <xm:f>Sheet1!X42:AA42</xm:f>
              <xm:sqref>AC42</xm:sqref>
            </x14:sparkline>
            <x14:sparkline>
              <xm:f>Sheet1!X43:AA43</xm:f>
              <xm:sqref>AC43</xm:sqref>
            </x14:sparkline>
            <x14:sparkline>
              <xm:f>Sheet1!X44:AA44</xm:f>
              <xm:sqref>AC44</xm:sqref>
            </x14:sparkline>
            <x14:sparkline>
              <xm:f>Sheet1!X45:AA45</xm:f>
              <xm:sqref>AC45</xm:sqref>
            </x14:sparkline>
            <x14:sparkline>
              <xm:f>Sheet1!X46:AA46</xm:f>
              <xm:sqref>AC46</xm:sqref>
            </x14:sparkline>
            <x14:sparkline>
              <xm:f>Sheet1!X47:AA47</xm:f>
              <xm:sqref>AC47</xm:sqref>
            </x14:sparkline>
            <x14:sparkline>
              <xm:f>Sheet1!X48:AA48</xm:f>
              <xm:sqref>AC48</xm:sqref>
            </x14:sparkline>
            <x14:sparkline>
              <xm:f>Sheet1!X49:AA49</xm:f>
              <xm:sqref>AC49</xm:sqref>
            </x14:sparkline>
            <x14:sparkline>
              <xm:f>Sheet1!X50:AA50</xm:f>
              <xm:sqref>AC50</xm:sqref>
            </x14:sparkline>
            <x14:sparkline>
              <xm:f>Sheet1!X51:AA51</xm:f>
              <xm:sqref>AC51</xm:sqref>
            </x14:sparkline>
            <x14:sparkline>
              <xm:f>Sheet1!X52:AA52</xm:f>
              <xm:sqref>AC52</xm:sqref>
            </x14:sparkline>
            <x14:sparkline>
              <xm:f>Sheet1!X53:AA53</xm:f>
              <xm:sqref>AC53</xm:sqref>
            </x14:sparkline>
            <x14:sparkline>
              <xm:f>Sheet1!X54:AA54</xm:f>
              <xm:sqref>AC54</xm:sqref>
            </x14:sparkline>
            <x14:sparkline>
              <xm:f>Sheet1!X55:AA55</xm:f>
              <xm:sqref>AC55</xm:sqref>
            </x14:sparkline>
            <x14:sparkline>
              <xm:f>Sheet1!X56:AA56</xm:f>
              <xm:sqref>AC56</xm:sqref>
            </x14:sparkline>
            <x14:sparkline>
              <xm:f>Sheet1!X57:AA57</xm:f>
              <xm:sqref>AC57</xm:sqref>
            </x14:sparkline>
            <x14:sparkline>
              <xm:f>Sheet1!X58:AA58</xm:f>
              <xm:sqref>AC58</xm:sqref>
            </x14:sparkline>
            <x14:sparkline>
              <xm:f>Sheet1!X59:AA59</xm:f>
              <xm:sqref>AC59</xm:sqref>
            </x14:sparkline>
            <x14:sparkline>
              <xm:f>Sheet1!X60:AA60</xm:f>
              <xm:sqref>AC60</xm:sqref>
            </x14:sparkline>
            <x14:sparkline>
              <xm:f>Sheet1!X61:AA61</xm:f>
              <xm:sqref>AC61</xm:sqref>
            </x14:sparkline>
            <x14:sparkline>
              <xm:f>Sheet1!X62:AA62</xm:f>
              <xm:sqref>AC62</xm:sqref>
            </x14:sparkline>
            <x14:sparkline>
              <xm:f>Sheet1!X63:AA63</xm:f>
              <xm:sqref>AC63</xm:sqref>
            </x14:sparkline>
          </x14:sparklines>
        </x14:sparklineGroup>
        <x14:sparklineGroup type="column" displayEmptyCellsAs="gap" xr2:uid="{E6E1C272-D2A5-406F-AA79-8385C4C303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Sheet1!M6:P6</xm:f>
              <xm:sqref>R6</xm:sqref>
            </x14:sparkline>
            <x14:sparkline>
              <xm:f>Sheet1!M7:P7</xm:f>
              <xm:sqref>R7</xm:sqref>
            </x14:sparkline>
            <x14:sparkline>
              <xm:f>Sheet1!M8:P8</xm:f>
              <xm:sqref>R8</xm:sqref>
            </x14:sparkline>
            <x14:sparkline>
              <xm:f>Sheet1!M9:P9</xm:f>
              <xm:sqref>R9</xm:sqref>
            </x14:sparkline>
            <x14:sparkline>
              <xm:f>Sheet1!M10:P10</xm:f>
              <xm:sqref>R10</xm:sqref>
            </x14:sparkline>
            <x14:sparkline>
              <xm:f>Sheet1!M11:P11</xm:f>
              <xm:sqref>R11</xm:sqref>
            </x14:sparkline>
            <x14:sparkline>
              <xm:f>Sheet1!M12:P12</xm:f>
              <xm:sqref>R12</xm:sqref>
            </x14:sparkline>
            <x14:sparkline>
              <xm:f>Sheet1!M13:P13</xm:f>
              <xm:sqref>R13</xm:sqref>
            </x14:sparkline>
            <x14:sparkline>
              <xm:f>Sheet1!M14:P14</xm:f>
              <xm:sqref>R14</xm:sqref>
            </x14:sparkline>
            <x14:sparkline>
              <xm:f>Sheet1!M15:P15</xm:f>
              <xm:sqref>R15</xm:sqref>
            </x14:sparkline>
            <x14:sparkline>
              <xm:f>Sheet1!M16:P16</xm:f>
              <xm:sqref>R16</xm:sqref>
            </x14:sparkline>
            <x14:sparkline>
              <xm:f>Sheet1!M17:P17</xm:f>
              <xm:sqref>R17</xm:sqref>
            </x14:sparkline>
            <x14:sparkline>
              <xm:f>Sheet1!M18:P18</xm:f>
              <xm:sqref>R18</xm:sqref>
            </x14:sparkline>
            <x14:sparkline>
              <xm:f>Sheet1!M19:P19</xm:f>
              <xm:sqref>R19</xm:sqref>
            </x14:sparkline>
            <x14:sparkline>
              <xm:f>Sheet1!M20:P20</xm:f>
              <xm:sqref>R20</xm:sqref>
            </x14:sparkline>
            <x14:sparkline>
              <xm:f>Sheet1!M21:P21</xm:f>
              <xm:sqref>R21</xm:sqref>
            </x14:sparkline>
            <x14:sparkline>
              <xm:f>Sheet1!M22:P22</xm:f>
              <xm:sqref>R22</xm:sqref>
            </x14:sparkline>
            <x14:sparkline>
              <xm:f>Sheet1!M23:P23</xm:f>
              <xm:sqref>R23</xm:sqref>
            </x14:sparkline>
            <x14:sparkline>
              <xm:f>Sheet1!M24:P24</xm:f>
              <xm:sqref>R24</xm:sqref>
            </x14:sparkline>
            <x14:sparkline>
              <xm:f>Sheet1!M25:P25</xm:f>
              <xm:sqref>R25</xm:sqref>
            </x14:sparkline>
            <x14:sparkline>
              <xm:f>Sheet1!M26:P26</xm:f>
              <xm:sqref>R26</xm:sqref>
            </x14:sparkline>
            <x14:sparkline>
              <xm:f>Sheet1!M27:P27</xm:f>
              <xm:sqref>R27</xm:sqref>
            </x14:sparkline>
            <x14:sparkline>
              <xm:f>Sheet1!M28:P28</xm:f>
              <xm:sqref>R28</xm:sqref>
            </x14:sparkline>
            <x14:sparkline>
              <xm:f>Sheet1!M29:P29</xm:f>
              <xm:sqref>R29</xm:sqref>
            </x14:sparkline>
            <x14:sparkline>
              <xm:f>Sheet1!M30:P30</xm:f>
              <xm:sqref>R30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2023-06-28T06:59:59Z</dcterms:modified>
</cp:coreProperties>
</file>