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Waist2\BMI\"/>
    </mc:Choice>
  </mc:AlternateContent>
  <xr:revisionPtr revIDLastSave="0" documentId="13_ncr:1_{0D79DB6D-A411-4CA5-90D1-21E8BA2B7F31}" xr6:coauthVersionLast="47" xr6:coauthVersionMax="47" xr10:uidLastSave="{00000000-0000-0000-0000-000000000000}"/>
  <bookViews>
    <workbookView xWindow="0" yWindow="0" windowWidth="17145" windowHeight="11070" xr2:uid="{00000000-000D-0000-FFFF-FFFF00000000}"/>
  </bookViews>
  <sheets>
    <sheet name="NEW(6.28)" sheetId="2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2" l="1"/>
  <c r="M16" i="2"/>
  <c r="M17" i="2"/>
  <c r="M18" i="2"/>
  <c r="M19" i="2"/>
  <c r="M20" i="2"/>
  <c r="M21" i="2"/>
  <c r="M14" i="2"/>
  <c r="O14" i="2"/>
  <c r="O15" i="2"/>
  <c r="O16" i="2"/>
  <c r="O17" i="2"/>
  <c r="O18" i="2"/>
  <c r="O19" i="2"/>
  <c r="O20" i="2"/>
  <c r="O21" i="2"/>
  <c r="N55" i="2"/>
  <c r="N56" i="2"/>
  <c r="N57" i="2"/>
  <c r="N58" i="2"/>
  <c r="N59" i="2"/>
  <c r="N60" i="2"/>
  <c r="G134" i="2"/>
  <c r="F134" i="2"/>
  <c r="E134" i="2"/>
  <c r="D134" i="2"/>
  <c r="C134" i="2"/>
  <c r="B134" i="2"/>
  <c r="A134" i="2"/>
  <c r="G133" i="2"/>
  <c r="F133" i="2"/>
  <c r="E133" i="2"/>
  <c r="D133" i="2"/>
  <c r="C133" i="2"/>
  <c r="B133" i="2"/>
  <c r="A133" i="2"/>
  <c r="G132" i="2"/>
  <c r="F132" i="2"/>
  <c r="E132" i="2"/>
  <c r="D132" i="2"/>
  <c r="C132" i="2"/>
  <c r="B132" i="2"/>
  <c r="A132" i="2"/>
  <c r="G131" i="2"/>
  <c r="F131" i="2"/>
  <c r="E131" i="2"/>
  <c r="D131" i="2"/>
  <c r="C131" i="2"/>
  <c r="B131" i="2"/>
  <c r="A131" i="2"/>
  <c r="G130" i="2"/>
  <c r="F130" i="2"/>
  <c r="E130" i="2"/>
  <c r="D130" i="2"/>
  <c r="C130" i="2"/>
  <c r="B130" i="2"/>
  <c r="A130" i="2"/>
  <c r="G129" i="2"/>
  <c r="F129" i="2"/>
  <c r="E129" i="2"/>
  <c r="D129" i="2"/>
  <c r="C129" i="2"/>
  <c r="B129" i="2"/>
  <c r="A129" i="2"/>
  <c r="G128" i="2"/>
  <c r="F128" i="2"/>
  <c r="E128" i="2"/>
  <c r="D128" i="2"/>
  <c r="C128" i="2"/>
  <c r="B128" i="2"/>
  <c r="A128" i="2"/>
  <c r="G127" i="2"/>
  <c r="F127" i="2"/>
  <c r="E127" i="2"/>
  <c r="D127" i="2"/>
  <c r="C127" i="2"/>
  <c r="B127" i="2"/>
  <c r="A127" i="2"/>
  <c r="G126" i="2"/>
  <c r="F126" i="2"/>
  <c r="E126" i="2"/>
  <c r="D126" i="2"/>
  <c r="C126" i="2"/>
  <c r="B126" i="2"/>
  <c r="A126" i="2"/>
  <c r="G125" i="2"/>
  <c r="F125" i="2"/>
  <c r="E125" i="2"/>
  <c r="D125" i="2"/>
  <c r="C125" i="2"/>
  <c r="B125" i="2"/>
  <c r="A125" i="2"/>
  <c r="H121" i="2"/>
  <c r="H134" i="2" s="1"/>
  <c r="H120" i="2"/>
  <c r="H133" i="2" s="1"/>
  <c r="H119" i="2"/>
  <c r="H132" i="2" s="1"/>
  <c r="H118" i="2"/>
  <c r="H131" i="2" s="1"/>
  <c r="H117" i="2"/>
  <c r="H130" i="2" s="1"/>
  <c r="H116" i="2"/>
  <c r="H129" i="2" s="1"/>
  <c r="M108" i="2"/>
  <c r="L108" i="2"/>
  <c r="K108" i="2"/>
  <c r="N107" i="2"/>
  <c r="M107" i="2"/>
  <c r="L107" i="2"/>
  <c r="K107" i="2"/>
  <c r="N106" i="2"/>
  <c r="M106" i="2"/>
  <c r="L106" i="2"/>
  <c r="K106" i="2"/>
  <c r="N105" i="2"/>
  <c r="M105" i="2"/>
  <c r="L105" i="2"/>
  <c r="K105" i="2"/>
  <c r="N104" i="2"/>
  <c r="M104" i="2"/>
  <c r="L104" i="2"/>
  <c r="K104" i="2"/>
  <c r="N103" i="2"/>
  <c r="M103" i="2"/>
  <c r="L103" i="2"/>
  <c r="K103" i="2"/>
  <c r="N102" i="2"/>
  <c r="M102" i="2"/>
  <c r="L102" i="2"/>
  <c r="K102" i="2"/>
  <c r="N101" i="2"/>
  <c r="M101" i="2"/>
  <c r="L101" i="2"/>
  <c r="K101" i="2"/>
  <c r="N100" i="2"/>
  <c r="M100" i="2"/>
  <c r="L100" i="2"/>
  <c r="K100" i="2"/>
  <c r="H89" i="2"/>
  <c r="G89" i="2"/>
  <c r="F89" i="2"/>
  <c r="E89" i="2"/>
  <c r="D89" i="2"/>
  <c r="C89" i="2"/>
  <c r="B89" i="2"/>
  <c r="A89" i="2"/>
  <c r="H88" i="2"/>
  <c r="G88" i="2"/>
  <c r="F88" i="2"/>
  <c r="E88" i="2"/>
  <c r="D88" i="2"/>
  <c r="C88" i="2"/>
  <c r="B88" i="2"/>
  <c r="A88" i="2"/>
  <c r="H87" i="2"/>
  <c r="G87" i="2"/>
  <c r="F87" i="2"/>
  <c r="E87" i="2"/>
  <c r="D87" i="2"/>
  <c r="C87" i="2"/>
  <c r="B87" i="2"/>
  <c r="A87" i="2"/>
  <c r="H86" i="2"/>
  <c r="G86" i="2"/>
  <c r="F86" i="2"/>
  <c r="E86" i="2"/>
  <c r="D86" i="2"/>
  <c r="C86" i="2"/>
  <c r="B86" i="2"/>
  <c r="A86" i="2"/>
  <c r="G85" i="2"/>
  <c r="F85" i="2"/>
  <c r="E85" i="2"/>
  <c r="D85" i="2"/>
  <c r="C85" i="2"/>
  <c r="B85" i="2"/>
  <c r="A85" i="2"/>
  <c r="G84" i="2"/>
  <c r="F84" i="2"/>
  <c r="E84" i="2"/>
  <c r="D84" i="2"/>
  <c r="C84" i="2"/>
  <c r="B84" i="2"/>
  <c r="A84" i="2"/>
  <c r="G83" i="2"/>
  <c r="F83" i="2"/>
  <c r="E83" i="2"/>
  <c r="D83" i="2"/>
  <c r="C83" i="2"/>
  <c r="B83" i="2"/>
  <c r="A83" i="2"/>
  <c r="G82" i="2"/>
  <c r="F82" i="2"/>
  <c r="E82" i="2"/>
  <c r="D82" i="2"/>
  <c r="C82" i="2"/>
  <c r="B82" i="2"/>
  <c r="A82" i="2"/>
  <c r="G81" i="2"/>
  <c r="F81" i="2"/>
  <c r="E81" i="2"/>
  <c r="D81" i="2"/>
  <c r="C81" i="2"/>
  <c r="B81" i="2"/>
  <c r="A81" i="2"/>
  <c r="G80" i="2"/>
  <c r="F80" i="2"/>
  <c r="E80" i="2"/>
  <c r="D80" i="2"/>
  <c r="C80" i="2"/>
  <c r="B80" i="2"/>
  <c r="A80" i="2"/>
  <c r="H76" i="2"/>
  <c r="H75" i="2"/>
  <c r="H74" i="2"/>
  <c r="H73" i="2"/>
  <c r="H72" i="2"/>
  <c r="H85" i="2" s="1"/>
  <c r="H71" i="2"/>
  <c r="H84" i="2" s="1"/>
  <c r="M61" i="2"/>
  <c r="L61" i="2"/>
  <c r="J61" i="2"/>
  <c r="O60" i="2"/>
  <c r="M60" i="2"/>
  <c r="L60" i="2"/>
  <c r="J60" i="2"/>
  <c r="O59" i="2"/>
  <c r="M59" i="2"/>
  <c r="L59" i="2"/>
  <c r="J59" i="2"/>
  <c r="O58" i="2"/>
  <c r="M58" i="2"/>
  <c r="L58" i="2"/>
  <c r="J58" i="2"/>
  <c r="O57" i="2"/>
  <c r="M57" i="2"/>
  <c r="L57" i="2"/>
  <c r="J57" i="2"/>
  <c r="O56" i="2"/>
  <c r="M56" i="2"/>
  <c r="L56" i="2"/>
  <c r="J56" i="2"/>
  <c r="O55" i="2"/>
  <c r="M55" i="2"/>
  <c r="L55" i="2"/>
  <c r="J55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H35" i="2"/>
  <c r="H48" i="2" s="1"/>
  <c r="H34" i="2"/>
  <c r="H47" i="2" s="1"/>
  <c r="H33" i="2"/>
  <c r="H46" i="2" s="1"/>
  <c r="H32" i="2"/>
  <c r="H45" i="2" s="1"/>
  <c r="H31" i="2"/>
  <c r="H44" i="2" s="1"/>
  <c r="H30" i="2"/>
  <c r="H43" i="2" s="1"/>
  <c r="N22" i="2"/>
  <c r="M22" i="2"/>
  <c r="K22" i="2"/>
  <c r="P21" i="2"/>
  <c r="N21" i="2"/>
  <c r="K21" i="2"/>
  <c r="P20" i="2"/>
  <c r="N20" i="2"/>
  <c r="K20" i="2"/>
  <c r="P19" i="2"/>
  <c r="N19" i="2"/>
  <c r="K19" i="2"/>
  <c r="P18" i="2"/>
  <c r="N18" i="2"/>
  <c r="K18" i="2"/>
  <c r="P17" i="2"/>
  <c r="N17" i="2"/>
  <c r="K17" i="2"/>
  <c r="P16" i="2"/>
  <c r="N16" i="2"/>
  <c r="K16" i="2"/>
  <c r="P15" i="2"/>
  <c r="N15" i="2"/>
  <c r="K15" i="2"/>
  <c r="P14" i="2"/>
  <c r="N14" i="2"/>
  <c r="K14" i="2"/>
  <c r="F8" i="2"/>
  <c r="H116" i="1"/>
  <c r="H129" i="1" s="1"/>
  <c r="K107" i="1"/>
  <c r="L107" i="1"/>
  <c r="M107" i="1"/>
  <c r="K108" i="1"/>
  <c r="L108" i="1"/>
  <c r="M108" i="1"/>
  <c r="N106" i="1"/>
  <c r="N107" i="1"/>
  <c r="G134" i="1"/>
  <c r="F134" i="1"/>
  <c r="E134" i="1"/>
  <c r="D134" i="1"/>
  <c r="C134" i="1"/>
  <c r="B134" i="1"/>
  <c r="A134" i="1"/>
  <c r="G133" i="1"/>
  <c r="F133" i="1"/>
  <c r="E133" i="1"/>
  <c r="D133" i="1"/>
  <c r="C133" i="1"/>
  <c r="B133" i="1"/>
  <c r="A133" i="1"/>
  <c r="G132" i="1"/>
  <c r="F132" i="1"/>
  <c r="E132" i="1"/>
  <c r="D132" i="1"/>
  <c r="C132" i="1"/>
  <c r="B132" i="1"/>
  <c r="A132" i="1"/>
  <c r="G131" i="1"/>
  <c r="F131" i="1"/>
  <c r="E131" i="1"/>
  <c r="D131" i="1"/>
  <c r="C131" i="1"/>
  <c r="B131" i="1"/>
  <c r="A131" i="1"/>
  <c r="G130" i="1"/>
  <c r="F130" i="1"/>
  <c r="E130" i="1"/>
  <c r="D130" i="1"/>
  <c r="C130" i="1"/>
  <c r="B130" i="1"/>
  <c r="A130" i="1"/>
  <c r="G129" i="1"/>
  <c r="F129" i="1"/>
  <c r="E129" i="1"/>
  <c r="D129" i="1"/>
  <c r="C129" i="1"/>
  <c r="B129" i="1"/>
  <c r="A129" i="1"/>
  <c r="G128" i="1"/>
  <c r="F128" i="1"/>
  <c r="E128" i="1"/>
  <c r="D128" i="1"/>
  <c r="C128" i="1"/>
  <c r="B128" i="1"/>
  <c r="A128" i="1"/>
  <c r="G127" i="1"/>
  <c r="F127" i="1"/>
  <c r="E127" i="1"/>
  <c r="D127" i="1"/>
  <c r="C127" i="1"/>
  <c r="B127" i="1"/>
  <c r="A127" i="1"/>
  <c r="G126" i="1"/>
  <c r="F126" i="1"/>
  <c r="E126" i="1"/>
  <c r="D126" i="1"/>
  <c r="C126" i="1"/>
  <c r="B126" i="1"/>
  <c r="A126" i="1"/>
  <c r="G125" i="1"/>
  <c r="F125" i="1"/>
  <c r="E125" i="1"/>
  <c r="D125" i="1"/>
  <c r="C125" i="1"/>
  <c r="B125" i="1"/>
  <c r="A125" i="1"/>
  <c r="H121" i="1"/>
  <c r="H134" i="1" s="1"/>
  <c r="H120" i="1"/>
  <c r="H133" i="1" s="1"/>
  <c r="H119" i="1"/>
  <c r="H132" i="1" s="1"/>
  <c r="H118" i="1"/>
  <c r="H131" i="1" s="1"/>
  <c r="H117" i="1"/>
  <c r="H130" i="1" s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G89" i="1"/>
  <c r="F89" i="1"/>
  <c r="E89" i="1"/>
  <c r="D89" i="1"/>
  <c r="C89" i="1"/>
  <c r="B89" i="1"/>
  <c r="A89" i="1"/>
  <c r="G88" i="1"/>
  <c r="F88" i="1"/>
  <c r="E88" i="1"/>
  <c r="D88" i="1"/>
  <c r="C88" i="1"/>
  <c r="B88" i="1"/>
  <c r="A8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H76" i="1"/>
  <c r="H89" i="1" s="1"/>
  <c r="H75" i="1"/>
  <c r="H88" i="1" s="1"/>
  <c r="H74" i="1"/>
  <c r="H87" i="1" s="1"/>
  <c r="H73" i="1"/>
  <c r="H86" i="1" s="1"/>
  <c r="H72" i="1"/>
  <c r="H85" i="1" s="1"/>
  <c r="H71" i="1"/>
  <c r="H84" i="1" s="1"/>
  <c r="M61" i="1"/>
  <c r="L61" i="1"/>
  <c r="J61" i="1"/>
  <c r="N60" i="1"/>
  <c r="M60" i="1"/>
  <c r="L60" i="1"/>
  <c r="J60" i="1"/>
  <c r="N59" i="1"/>
  <c r="M59" i="1"/>
  <c r="L59" i="1"/>
  <c r="J59" i="1"/>
  <c r="N58" i="1"/>
  <c r="M58" i="1"/>
  <c r="L58" i="1"/>
  <c r="J58" i="1"/>
  <c r="N57" i="1"/>
  <c r="M57" i="1"/>
  <c r="L57" i="1"/>
  <c r="J57" i="1"/>
  <c r="N56" i="1"/>
  <c r="M56" i="1"/>
  <c r="L56" i="1"/>
  <c r="J56" i="1"/>
  <c r="N55" i="1"/>
  <c r="M55" i="1"/>
  <c r="L55" i="1"/>
  <c r="J55" i="1"/>
  <c r="K22" i="1"/>
  <c r="L22" i="1"/>
  <c r="M22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L14" i="1"/>
  <c r="M14" i="1"/>
  <c r="K14" i="1"/>
  <c r="A40" i="1"/>
  <c r="B40" i="1"/>
  <c r="C40" i="1"/>
  <c r="T16" i="1" s="1"/>
  <c r="D40" i="1"/>
  <c r="E40" i="1"/>
  <c r="F40" i="1"/>
  <c r="G40" i="1"/>
  <c r="A41" i="1"/>
  <c r="B41" i="1"/>
  <c r="C41" i="1"/>
  <c r="T17" i="1" s="1"/>
  <c r="D41" i="1"/>
  <c r="E41" i="1"/>
  <c r="F41" i="1"/>
  <c r="G41" i="1"/>
  <c r="A42" i="1"/>
  <c r="B42" i="1"/>
  <c r="C42" i="1"/>
  <c r="T18" i="1" s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B39" i="1"/>
  <c r="C39" i="1"/>
  <c r="T15" i="1" s="1"/>
  <c r="D39" i="1"/>
  <c r="E39" i="1"/>
  <c r="F39" i="1"/>
  <c r="G39" i="1"/>
  <c r="A39" i="1"/>
  <c r="N16" i="1"/>
  <c r="N17" i="1"/>
  <c r="N18" i="1"/>
  <c r="N19" i="1"/>
  <c r="N20" i="1"/>
  <c r="N21" i="1"/>
  <c r="N14" i="1"/>
  <c r="N15" i="1"/>
  <c r="H32" i="1"/>
  <c r="H45" i="1" s="1"/>
  <c r="H33" i="1"/>
  <c r="H46" i="1" s="1"/>
  <c r="H34" i="1"/>
  <c r="H47" i="1" s="1"/>
  <c r="H35" i="1"/>
  <c r="H48" i="1" s="1"/>
  <c r="H31" i="1"/>
  <c r="H44" i="1" s="1"/>
  <c r="H30" i="1"/>
  <c r="H43" i="1" s="1"/>
  <c r="F8" i="1" l="1"/>
</calcChain>
</file>

<file path=xl/sharedStrings.xml><?xml version="1.0" encoding="utf-8"?>
<sst xmlns="http://schemas.openxmlformats.org/spreadsheetml/2006/main" count="547" uniqueCount="60">
  <si>
    <t>Plain means</t>
  </si>
  <si>
    <t>DivGroup</t>
  </si>
  <si>
    <t>DivNA</t>
  </si>
  <si>
    <t>Div0</t>
  </si>
  <si>
    <t>Div1</t>
  </si>
  <si>
    <t>Div2</t>
  </si>
  <si>
    <t>BMI</t>
  </si>
  <si>
    <t>contrast</t>
  </si>
  <si>
    <t>emmean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</si>
  <si>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</si>
  <si>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</si>
  <si>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</si>
  <si>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</si>
  <si>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</si>
  <si>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</si>
  <si>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</si>
  <si>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</si>
  <si>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</si>
  <si>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</si>
  <si>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</si>
  <si>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contrasts.p.value</t>
  </si>
  <si>
    <t>Sum Sq</t>
  </si>
  <si>
    <t>Df</t>
  </si>
  <si>
    <t>F value</t>
  </si>
  <si>
    <t>Pr(&gt;F)</t>
  </si>
  <si>
    <t>(Intercept)</t>
  </si>
  <si>
    <t>Residuals</t>
  </si>
  <si>
    <t>NA</t>
  </si>
  <si>
    <t>KCAL</t>
  </si>
  <si>
    <t>p-value</t>
  </si>
  <si>
    <t xml:space="preserve">BMI ~ DivGroup + Age + Gender + Ethnicity + Income + Education + kcal*  </t>
  </si>
  <si>
    <t>age_3</t>
  </si>
  <si>
    <t>RIAGENDR</t>
  </si>
  <si>
    <t>eth_5</t>
  </si>
  <si>
    <t>FIPL</t>
  </si>
  <si>
    <t>edu</t>
  </si>
  <si>
    <t>contrasts.contrast</t>
  </si>
  <si>
    <t>contrasts.estimate</t>
  </si>
  <si>
    <t>contrasts.SE</t>
  </si>
  <si>
    <t>contrasts.df</t>
  </si>
  <si>
    <t>contrasts.t.ratio</t>
  </si>
  <si>
    <t>[AUTO]</t>
  </si>
  <si>
    <t>Paste lm.emmeans[2]</t>
  </si>
  <si>
    <t>Paste typeiii</t>
  </si>
  <si>
    <t>Paste emmeans</t>
  </si>
  <si>
    <t>Remove Income and KCAL because they didn’t have an effect:</t>
  </si>
  <si>
    <t xml:space="preserve">BMI ~ DivGroup + Age + Gender + Ethnicity + Education   </t>
  </si>
  <si>
    <t>Remove Asians because they have low BMI than other races…</t>
  </si>
  <si>
    <t xml:space="preserve">DivNA  Div0  Div1  Div2 </t>
  </si>
  <si>
    <t xml:space="preserve"> 1725  1019   282   287 </t>
  </si>
  <si>
    <t>Without Asians, n=3313,</t>
  </si>
  <si>
    <t>Age</t>
  </si>
  <si>
    <t>Gender</t>
  </si>
  <si>
    <t>Ethnicity</t>
  </si>
  <si>
    <t>Education</t>
  </si>
  <si>
    <t>(NEW, 06/28/2023) QC-ed males and females separately.</t>
  </si>
  <si>
    <t>(OLD) QC-ed males and females combined..</t>
  </si>
  <si>
    <t>Group.1</t>
  </si>
  <si>
    <t>x</t>
  </si>
  <si>
    <t>Family IPR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</si>
</sst>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E+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0" xfId="0" applyNumberFormat="1"/>
    <xf numFmtId="164" fontId="0" fillId="0" borderId="2" xfId="0" applyNumberFormat="1" applyBorder="1"/>
    <xf numFmtId="0" fontId="1" fillId="0" borderId="0" xfId="0" applyFont="1"/>
    <xf numFmtId="164" fontId="1" fillId="0" borderId="0" xfId="0" applyNumberFormat="1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2" xfId="0" applyFont="1" applyBorder="1"/>
    <xf numFmtId="164" fontId="3" fillId="0" borderId="2" xfId="0" applyNumberFormat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4" fillId="0" borderId="0" xfId="0" applyFont="1"/>
    <xf numFmtId="164" fontId="4" fillId="0" borderId="0" xfId="0" applyNumberFormat="1" applyFont="1"/>
    <xf numFmtId="166" fontId="0" fillId="0" borderId="0" xfId="0" applyNumberFormat="1"/>
    <xf numFmtId="165" fontId="0" fillId="0" borderId="3" xfId="0" applyNumberFormat="1" applyBorder="1"/>
    <xf numFmtId="165" fontId="0" fillId="0" borderId="0" xfId="0" applyNumberFormat="1"/>
    <xf numFmtId="0" fontId="0" fillId="0" borderId="1" xfId="0" applyBorder="1" applyAlignment="1">
      <alignment horizontal="left"/>
    </xf>
    <xf numFmtId="0" fontId="2" fillId="3" borderId="0" xfId="0" applyFont="1" applyFill="1"/>
    <xf numFmtId="0" fontId="0" fillId="3" borderId="0" xfId="0" applyFill="1"/>
    <xf numFmtId="0" fontId="0" fillId="4" borderId="0" xfId="0" applyFill="1"/>
    <xf numFmtId="165" fontId="3" fillId="0" borderId="2" xfId="0" applyNumberFormat="1" applyFont="1" applyBorder="1"/>
    <xf numFmtId="165" fontId="1" fillId="0" borderId="0" xfId="0" applyNumberFormat="1" applyFont="1"/>
    <xf numFmtId="0" fontId="0" fillId="5" borderId="0" xfId="0" applyFill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6" borderId="0" xfId="0" applyFill="1"/>
    <xf numFmtId="0" fontId="5" fillId="0" borderId="0" xfId="0" applyFont="1"/>
    <xf numFmtId="0" fontId="5" fillId="0" borderId="1" xfId="0" applyFont="1" applyBorder="1"/>
    <xf numFmtId="164" fontId="5" fillId="0" borderId="0" xfId="0" applyNumberFormat="1" applyFont="1"/>
    <xf numFmtId="0" fontId="5" fillId="0" borderId="2" xfId="0" applyFont="1" applyBorder="1"/>
    <xf numFmtId="164" fontId="5" fillId="0" borderId="2" xfId="0" applyNumberFormat="1" applyFont="1" applyBorder="1"/>
    <xf numFmtId="0" fontId="5" fillId="2" borderId="0" xfId="0" applyFont="1" applyFill="1"/>
    <xf numFmtId="0" fontId="6" fillId="3" borderId="0" xfId="0" applyFont="1" applyFill="1"/>
    <xf numFmtId="0" fontId="5" fillId="3" borderId="0" xfId="0" applyFont="1" applyFill="1"/>
    <xf numFmtId="1" fontId="5" fillId="0" borderId="0" xfId="0" applyNumberFormat="1" applyFont="1"/>
    <xf numFmtId="166" fontId="5" fillId="0" borderId="0" xfId="0" applyNumberFormat="1" applyFont="1"/>
    <xf numFmtId="0" fontId="5" fillId="0" borderId="0" xfId="0" applyFont="1" applyAlignment="1">
      <alignment horizontal="center"/>
    </xf>
    <xf numFmtId="11" fontId="5" fillId="0" borderId="0" xfId="0" applyNumberFormat="1" applyFont="1"/>
    <xf numFmtId="0" fontId="6" fillId="0" borderId="0" xfId="0" applyFont="1"/>
    <xf numFmtId="0" fontId="5" fillId="0" borderId="3" xfId="0" applyFont="1" applyBorder="1"/>
    <xf numFmtId="164" fontId="5" fillId="0" borderId="3" xfId="0" applyNumberFormat="1" applyFont="1" applyBorder="1"/>
    <xf numFmtId="165" fontId="5" fillId="0" borderId="3" xfId="0" applyNumberFormat="1" applyFont="1" applyBorder="1"/>
    <xf numFmtId="165" fontId="5" fillId="0" borderId="0" xfId="0" applyNumberFormat="1" applyFont="1"/>
    <xf numFmtId="165" fontId="5" fillId="0" borderId="2" xfId="0" applyNumberFormat="1" applyFont="1" applyBorder="1"/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4" borderId="0" xfId="0" applyFont="1" applyFill="1"/>
    <xf numFmtId="1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186428229593"/>
          <c:y val="6.7276620684465105E-2"/>
          <c:w val="0.74713790216847809"/>
          <c:h val="0.76845122306270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'NEW(6.28)'!$T$14</c:f>
              <c:strCache>
                <c:ptCount val="1"/>
                <c:pt idx="0">
                  <c:v>emmean</c:v>
                </c:pt>
              </c:strCache>
            </c:strRef>
          </c:tx>
          <c:spPr>
            <a:solidFill>
              <a:srgbClr val="FDCBC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'NEW(6.28)'!$D$26:$D$29</c:f>
                <c:numCache>
                  <c:formatCode>General</c:formatCode>
                  <c:ptCount val="4"/>
                  <c:pt idx="0">
                    <c:v>0.20968120301689799</c:v>
                  </c:pt>
                  <c:pt idx="1">
                    <c:v>0.24374289869233201</c:v>
                  </c:pt>
                  <c:pt idx="2">
                    <c:v>0.38453660956396801</c:v>
                  </c:pt>
                  <c:pt idx="3">
                    <c:v>0.39079291078135497</c:v>
                  </c:pt>
                </c:numCache>
              </c:numRef>
            </c:plus>
            <c:minus>
              <c:numRef>
                <c:f>'NEW(6.28)'!$D$26:$D$29</c:f>
                <c:numCache>
                  <c:formatCode>General</c:formatCode>
                  <c:ptCount val="4"/>
                  <c:pt idx="0">
                    <c:v>0.20968120301689799</c:v>
                  </c:pt>
                  <c:pt idx="1">
                    <c:v>0.24374289869233201</c:v>
                  </c:pt>
                  <c:pt idx="2">
                    <c:v>0.38453660956396801</c:v>
                  </c:pt>
                  <c:pt idx="3">
                    <c:v>0.39079291078135497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'NEW(6.28)'!$S$15:$S$18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'NEW(6.28)'!$T$15:$T$18</c:f>
              <c:numCache>
                <c:formatCode>0</c:formatCode>
                <c:ptCount val="4"/>
                <c:pt idx="0">
                  <c:v>29.233804878220202</c:v>
                </c:pt>
                <c:pt idx="1">
                  <c:v>29.241590661609401</c:v>
                </c:pt>
                <c:pt idx="2">
                  <c:v>29.038371512135399</c:v>
                </c:pt>
                <c:pt idx="3">
                  <c:v>27.846636199183202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2-4378-AE06-CD28833DE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45"/>
        <c:axId val="477875424"/>
        <c:axId val="477873624"/>
      </c:barChart>
      <c:catAx>
        <c:axId val="477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3624"/>
        <c:crosses val="autoZero"/>
        <c:auto val="1"/>
        <c:lblAlgn val="ctr"/>
        <c:lblOffset val="100"/>
        <c:noMultiLvlLbl val="0"/>
      </c:catAx>
      <c:valAx>
        <c:axId val="4778736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542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186428229593"/>
          <c:y val="6.7276620684465105E-2"/>
          <c:w val="0.74713790216847809"/>
          <c:h val="0.76845122306270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OLD!$T$14</c:f>
              <c:strCache>
                <c:ptCount val="1"/>
                <c:pt idx="0">
                  <c:v>emmean</c:v>
                </c:pt>
              </c:strCache>
            </c:strRef>
          </c:tx>
          <c:spPr>
            <a:solidFill>
              <a:srgbClr val="FDCBC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OLD!$D$26:$D$29</c:f>
                <c:numCache>
                  <c:formatCode>General</c:formatCode>
                  <c:ptCount val="4"/>
                  <c:pt idx="0">
                    <c:v>0.20744368005802699</c:v>
                  </c:pt>
                  <c:pt idx="1">
                    <c:v>0.24229782292035801</c:v>
                  </c:pt>
                  <c:pt idx="2">
                    <c:v>0.38364715694239898</c:v>
                  </c:pt>
                  <c:pt idx="3">
                    <c:v>0.38864921832963301</c:v>
                  </c:pt>
                </c:numCache>
              </c:numRef>
            </c:plus>
            <c:minus>
              <c:numRef>
                <c:f>OLD!$D$26:$D$29</c:f>
                <c:numCache>
                  <c:formatCode>General</c:formatCode>
                  <c:ptCount val="4"/>
                  <c:pt idx="0">
                    <c:v>0.20744368005802699</c:v>
                  </c:pt>
                  <c:pt idx="1">
                    <c:v>0.24229782292035801</c:v>
                  </c:pt>
                  <c:pt idx="2">
                    <c:v>0.38364715694239898</c:v>
                  </c:pt>
                  <c:pt idx="3">
                    <c:v>0.38864921832963301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OLD!$S$15:$S$18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OLD!$T$15:$T$18</c:f>
              <c:numCache>
                <c:formatCode>0</c:formatCode>
                <c:ptCount val="4"/>
                <c:pt idx="0">
                  <c:v>29.235780665700101</c:v>
                </c:pt>
                <c:pt idx="1">
                  <c:v>29.268906677677698</c:v>
                </c:pt>
                <c:pt idx="2">
                  <c:v>29.032998975001501</c:v>
                </c:pt>
                <c:pt idx="3">
                  <c:v>27.861430808584899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C-48A4-9927-02EDC1D33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45"/>
        <c:axId val="477875424"/>
        <c:axId val="477873624"/>
      </c:barChart>
      <c:catAx>
        <c:axId val="477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3624"/>
        <c:crosses val="autoZero"/>
        <c:auto val="1"/>
        <c:lblAlgn val="ctr"/>
        <c:lblOffset val="100"/>
        <c:noMultiLvlLbl val="0"/>
      </c:catAx>
      <c:valAx>
        <c:axId val="4778736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542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12</xdr:row>
      <xdr:rowOff>179916</xdr:rowOff>
    </xdr:from>
    <xdr:to>
      <xdr:col>27</xdr:col>
      <xdr:colOff>423334</xdr:colOff>
      <xdr:row>27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FE03F-C47B-4B91-B798-11BFFC114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560917</xdr:colOff>
      <xdr:row>84</xdr:row>
      <xdr:rowOff>0</xdr:rowOff>
    </xdr:from>
    <xdr:to>
      <xdr:col>11</xdr:col>
      <xdr:colOff>243416</xdr:colOff>
      <xdr:row>87</xdr:row>
      <xdr:rowOff>42333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E9B2DCE-EC2A-475E-9F2D-527C00639470}"/>
            </a:ext>
          </a:extLst>
        </xdr:cNvPr>
        <xdr:cNvSpPr txBox="1"/>
      </xdr:nvSpPr>
      <xdr:spPr>
        <a:xfrm>
          <a:off x="5637742" y="15621000"/>
          <a:ext cx="2149474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 that different..</a:t>
          </a:r>
        </a:p>
      </xdr:txBody>
    </xdr:sp>
    <xdr:clientData/>
  </xdr:twoCellAnchor>
  <xdr:twoCellAnchor>
    <xdr:from>
      <xdr:col>8</xdr:col>
      <xdr:colOff>497417</xdr:colOff>
      <xdr:row>129</xdr:row>
      <xdr:rowOff>0</xdr:rowOff>
    </xdr:from>
    <xdr:to>
      <xdr:col>11</xdr:col>
      <xdr:colOff>179916</xdr:colOff>
      <xdr:row>132</xdr:row>
      <xdr:rowOff>42333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1C8BB9E-CB25-44E4-84BC-3979DE367C47}"/>
            </a:ext>
          </a:extLst>
        </xdr:cNvPr>
        <xdr:cNvSpPr txBox="1"/>
      </xdr:nvSpPr>
      <xdr:spPr>
        <a:xfrm>
          <a:off x="5574242" y="24193500"/>
          <a:ext cx="2149474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Without Asians, Div0-Div2 is p=0.029. hmm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2.55373E-7</cdr:x>
      <cdr:y>0.01167</cdr:y>
    </cdr:from>
    <cdr:to>
      <cdr:x>0.1</cdr:x>
      <cdr:y>0.89883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5F7DC9-3DD0-48DB-EA7D-4FA42F8645E7}"/>
            </a:ext>
          </a:extLst>
        </cdr:cNvPr>
        <cdr:cNvSpPr txBox="1"/>
      </cdr:nvSpPr>
      <cdr:spPr>
        <a:xfrm xmlns:a="http://schemas.openxmlformats.org/drawingml/2006/main" rot="16200000">
          <a:off x="-1010712" y="1042454"/>
          <a:ext cx="2413009" cy="391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BMI</a:t>
          </a:r>
          <a:endParaRPr lang="en-US" sz="105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12</xdr:row>
      <xdr:rowOff>179916</xdr:rowOff>
    </xdr:from>
    <xdr:to>
      <xdr:col>27</xdr:col>
      <xdr:colOff>423334</xdr:colOff>
      <xdr:row>27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35927-A1F8-4FFC-A1B7-6297A959B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560917</xdr:colOff>
      <xdr:row>84</xdr:row>
      <xdr:rowOff>0</xdr:rowOff>
    </xdr:from>
    <xdr:to>
      <xdr:col>11</xdr:col>
      <xdr:colOff>243416</xdr:colOff>
      <xdr:row>87</xdr:row>
      <xdr:rowOff>42333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C9855FD-8A5B-BD35-3681-6235D2536578}"/>
            </a:ext>
          </a:extLst>
        </xdr:cNvPr>
        <xdr:cNvSpPr txBox="1"/>
      </xdr:nvSpPr>
      <xdr:spPr>
        <a:xfrm>
          <a:off x="5672667" y="15621000"/>
          <a:ext cx="2148416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 that different..</a:t>
          </a:r>
        </a:p>
      </xdr:txBody>
    </xdr:sp>
    <xdr:clientData/>
  </xdr:twoCellAnchor>
  <xdr:twoCellAnchor>
    <xdr:from>
      <xdr:col>8</xdr:col>
      <xdr:colOff>497417</xdr:colOff>
      <xdr:row>129</xdr:row>
      <xdr:rowOff>0</xdr:rowOff>
    </xdr:from>
    <xdr:to>
      <xdr:col>11</xdr:col>
      <xdr:colOff>179916</xdr:colOff>
      <xdr:row>132</xdr:row>
      <xdr:rowOff>42333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0093A3-4CEE-4286-B166-7A47C8D72106}"/>
            </a:ext>
          </a:extLst>
        </xdr:cNvPr>
        <xdr:cNvSpPr txBox="1"/>
      </xdr:nvSpPr>
      <xdr:spPr>
        <a:xfrm>
          <a:off x="5609167" y="24193500"/>
          <a:ext cx="2148416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Without Asians, Div0-Div2 is p=0.011. hmm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2.55373E-7</cdr:x>
      <cdr:y>0.01167</cdr:y>
    </cdr:from>
    <cdr:to>
      <cdr:x>0.1</cdr:x>
      <cdr:y>0.89883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5F7DC9-3DD0-48DB-EA7D-4FA42F8645E7}"/>
            </a:ext>
          </a:extLst>
        </cdr:cNvPr>
        <cdr:cNvSpPr txBox="1"/>
      </cdr:nvSpPr>
      <cdr:spPr>
        <a:xfrm xmlns:a="http://schemas.openxmlformats.org/drawingml/2006/main" rot="16200000">
          <a:off x="-1010712" y="1042454"/>
          <a:ext cx="2413009" cy="391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BMI</a:t>
          </a:r>
          <a:endParaRPr lang="en-US" sz="105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8064A2"/>
      </a:dk2>
      <a:lt2>
        <a:srgbClr val="48ACC6"/>
      </a:lt2>
      <a:accent1>
        <a:srgbClr val="6FDFAA"/>
      </a:accent1>
      <a:accent2>
        <a:srgbClr val="ED7D31"/>
      </a:accent2>
      <a:accent3>
        <a:srgbClr val="C0504D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8E2F-A81A-48C0-B8A9-C127F15DCEAA}">
  <dimension ref="A1:T134"/>
  <sheetViews>
    <sheetView tabSelected="1" topLeftCell="A26" zoomScale="90" zoomScaleNormal="90" workbookViewId="0">
      <selection activeCell="S22" sqref="S22"/>
    </sheetView>
  </sheetViews>
  <sheetFormatPr defaultRowHeight="15" x14ac:dyDescent="0.25"/>
  <cols>
    <col min="2" max="2" width="12.140625" customWidth="1"/>
    <col min="9" max="9" width="13.7109375" customWidth="1"/>
    <col min="11" max="11" width="14.140625" customWidth="1"/>
    <col min="12" max="12" width="13.28515625" bestFit="1" customWidth="1"/>
    <col min="13" max="13" width="10.140625" customWidth="1"/>
    <col min="14" max="14" width="9.7109375" customWidth="1"/>
  </cols>
  <sheetData>
    <row r="1" spans="1:20" s="34" customFormat="1" x14ac:dyDescent="0.25">
      <c r="A1" s="34" t="s">
        <v>55</v>
      </c>
    </row>
    <row r="3" spans="1:20" x14ac:dyDescent="0.25">
      <c r="A3" t="s">
        <v>0</v>
      </c>
      <c r="G3" t="s">
        <v>57</v>
      </c>
      <c r="H3" t="s">
        <v>58</v>
      </c>
    </row>
    <row r="4" spans="1:20" x14ac:dyDescent="0.25">
      <c r="A4" s="1" t="s">
        <v>1</v>
      </c>
      <c r="B4" s="1" t="s">
        <v>6</v>
      </c>
      <c r="G4" t="s">
        <v>2</v>
      </c>
      <c r="H4">
        <v>29.9001649257834</v>
      </c>
    </row>
    <row r="5" spans="1:20" x14ac:dyDescent="0.25">
      <c r="A5" t="s">
        <v>2</v>
      </c>
      <c r="B5" s="6">
        <v>29.9001649257834</v>
      </c>
      <c r="G5" t="s">
        <v>3</v>
      </c>
      <c r="H5">
        <v>29.819095022624399</v>
      </c>
    </row>
    <row r="6" spans="1:20" x14ac:dyDescent="0.25">
      <c r="A6" t="s">
        <v>3</v>
      </c>
      <c r="B6" s="6">
        <v>29.819095022624399</v>
      </c>
      <c r="G6" t="s">
        <v>4</v>
      </c>
      <c r="H6">
        <v>28.999166666666699</v>
      </c>
    </row>
    <row r="7" spans="1:20" x14ac:dyDescent="0.25">
      <c r="A7" t="s">
        <v>4</v>
      </c>
      <c r="B7" s="6">
        <v>28.999166666666699</v>
      </c>
      <c r="G7" t="s">
        <v>5</v>
      </c>
      <c r="H7">
        <v>27.5932773109244</v>
      </c>
    </row>
    <row r="8" spans="1:20" x14ac:dyDescent="0.25">
      <c r="A8" s="3" t="s">
        <v>5</v>
      </c>
      <c r="B8" s="7">
        <v>27.5932773109244</v>
      </c>
      <c r="D8" s="20" t="s">
        <v>16</v>
      </c>
      <c r="E8" s="20"/>
      <c r="F8" s="21">
        <f>B5-B8</f>
        <v>2.3068876148590007</v>
      </c>
      <c r="G8" s="20"/>
    </row>
    <row r="10" spans="1:20" s="19" customFormat="1" x14ac:dyDescent="0.25"/>
    <row r="11" spans="1:20" s="19" customFormat="1" x14ac:dyDescent="0.25">
      <c r="A11" s="19" t="s">
        <v>30</v>
      </c>
    </row>
    <row r="12" spans="1:20" x14ac:dyDescent="0.25">
      <c r="B12" t="s">
        <v>43</v>
      </c>
      <c r="K12" s="26" t="s">
        <v>41</v>
      </c>
      <c r="L12" s="27"/>
      <c r="M12" s="27"/>
      <c r="N12" s="27"/>
    </row>
    <row r="13" spans="1:20" x14ac:dyDescent="0.25">
      <c r="C13" s="1" t="s">
        <v>21</v>
      </c>
      <c r="D13" s="1" t="s">
        <v>22</v>
      </c>
      <c r="E13" s="1" t="s">
        <v>23</v>
      </c>
      <c r="F13" s="1" t="s">
        <v>24</v>
      </c>
      <c r="K13" s="1"/>
      <c r="L13" s="1"/>
      <c r="M13" s="1" t="s">
        <v>21</v>
      </c>
      <c r="N13" s="1" t="s">
        <v>22</v>
      </c>
      <c r="O13" s="25" t="s">
        <v>23</v>
      </c>
      <c r="P13" s="1" t="s">
        <v>29</v>
      </c>
    </row>
    <row r="14" spans="1:20" x14ac:dyDescent="0.25">
      <c r="B14" t="s">
        <v>25</v>
      </c>
      <c r="C14" s="2">
        <v>75713.259375285095</v>
      </c>
      <c r="D14">
        <v>1</v>
      </c>
      <c r="E14">
        <v>1619.6592675914901</v>
      </c>
      <c r="F14" s="22">
        <v>4.3185501684751E-293</v>
      </c>
      <c r="K14" t="str">
        <f>B14</f>
        <v>(Intercept)</v>
      </c>
      <c r="L14" s="2" t="s">
        <v>25</v>
      </c>
      <c r="M14" s="2">
        <f>C14</f>
        <v>75713.259375285095</v>
      </c>
      <c r="N14">
        <f>D14</f>
        <v>1</v>
      </c>
      <c r="O14" s="2">
        <f>E14</f>
        <v>1619.6592675914901</v>
      </c>
      <c r="P14" s="16" t="str">
        <f>IF(F14&lt;0.0001,"&lt;0.0001",IF(F14&lt;0.001,"&lt;0.001",IF(F14&lt;0.01,"&lt;0.01",ROUND(F14,3))))</f>
        <v>&lt;0.0001</v>
      </c>
      <c r="S14" s="1" t="s">
        <v>1</v>
      </c>
      <c r="T14" s="1" t="s">
        <v>8</v>
      </c>
    </row>
    <row r="15" spans="1:20" x14ac:dyDescent="0.25">
      <c r="B15" t="s">
        <v>1</v>
      </c>
      <c r="C15" s="2">
        <v>575.80939400632599</v>
      </c>
      <c r="D15">
        <v>3</v>
      </c>
      <c r="E15">
        <v>4.1059079526433102</v>
      </c>
      <c r="F15" s="10">
        <v>6.4274207378343497E-3</v>
      </c>
      <c r="K15" t="str">
        <f t="shared" ref="K15:K22" si="0">B15</f>
        <v>DivGroup</v>
      </c>
      <c r="L15" s="2" t="s">
        <v>1</v>
      </c>
      <c r="M15" s="2">
        <f t="shared" ref="M15:M21" si="1">C15</f>
        <v>575.80939400632599</v>
      </c>
      <c r="N15">
        <f>D15</f>
        <v>3</v>
      </c>
      <c r="O15" s="2">
        <f>E15</f>
        <v>4.1059079526433102</v>
      </c>
      <c r="P15" s="16" t="str">
        <f>IF(F15&lt;0.0001,"&lt;0.0001",IF(F15&lt;0.001,"&lt;0.001",IF(F15&lt;0.01,"&lt;0.01",ROUND(F15,3))))</f>
        <v>&lt;0.01</v>
      </c>
      <c r="S15" t="s">
        <v>2</v>
      </c>
      <c r="T15" s="2">
        <v>29.233804878220202</v>
      </c>
    </row>
    <row r="16" spans="1:20" x14ac:dyDescent="0.25">
      <c r="B16" t="s">
        <v>31</v>
      </c>
      <c r="C16" s="2">
        <v>1134.4612065107201</v>
      </c>
      <c r="D16">
        <v>2</v>
      </c>
      <c r="E16">
        <v>12.134206227607599</v>
      </c>
      <c r="F16" s="10">
        <v>5.59426293768993E-6</v>
      </c>
      <c r="K16" t="str">
        <f t="shared" si="0"/>
        <v>age_3</v>
      </c>
      <c r="L16" s="2" t="s">
        <v>51</v>
      </c>
      <c r="M16" s="2">
        <f t="shared" si="1"/>
        <v>1134.4612065107201</v>
      </c>
      <c r="N16">
        <f>D16</f>
        <v>2</v>
      </c>
      <c r="O16" s="2">
        <f>E16</f>
        <v>12.134206227607599</v>
      </c>
      <c r="P16" s="16" t="str">
        <f>IF(F16&lt;0.0001,"&lt;0.0001",IF(F16&lt;0.001,"&lt;0.001",IF(F16&lt;0.01,"&lt;0.01",ROUND(F16,3))))</f>
        <v>&lt;0.0001</v>
      </c>
      <c r="S16" t="s">
        <v>3</v>
      </c>
      <c r="T16" s="2">
        <v>29.241590661609401</v>
      </c>
    </row>
    <row r="17" spans="1:20" x14ac:dyDescent="0.25">
      <c r="B17" t="s">
        <v>32</v>
      </c>
      <c r="C17" s="2">
        <v>630.71578841036501</v>
      </c>
      <c r="D17">
        <v>1</v>
      </c>
      <c r="E17">
        <v>13.492282333952501</v>
      </c>
      <c r="F17" s="10">
        <v>2.4300614627646399E-4</v>
      </c>
      <c r="K17" t="str">
        <f t="shared" si="0"/>
        <v>RIAGENDR</v>
      </c>
      <c r="L17" s="2" t="s">
        <v>52</v>
      </c>
      <c r="M17" s="2">
        <f t="shared" si="1"/>
        <v>630.71578841036501</v>
      </c>
      <c r="N17">
        <f>D17</f>
        <v>1</v>
      </c>
      <c r="O17" s="2">
        <f>E17</f>
        <v>13.492282333952501</v>
      </c>
      <c r="P17" s="16" t="str">
        <f>IF(F17&lt;0.0001,"&lt;0.0001",IF(F17&lt;0.001,"&lt;0.001",IF(F17&lt;0.01,"&lt;0.01",ROUND(F17,3))))</f>
        <v>&lt;0.001</v>
      </c>
      <c r="S17" t="s">
        <v>4</v>
      </c>
      <c r="T17" s="2">
        <v>29.038371512135399</v>
      </c>
    </row>
    <row r="18" spans="1:20" x14ac:dyDescent="0.25">
      <c r="B18" t="s">
        <v>33</v>
      </c>
      <c r="C18" s="2">
        <v>5994.1405933300603</v>
      </c>
      <c r="D18">
        <v>4</v>
      </c>
      <c r="E18">
        <v>32.0566880997415</v>
      </c>
      <c r="F18" s="10">
        <v>2.72818096336386E-26</v>
      </c>
      <c r="K18" t="str">
        <f t="shared" si="0"/>
        <v>eth_5</v>
      </c>
      <c r="L18" s="2" t="s">
        <v>53</v>
      </c>
      <c r="M18" s="2">
        <f t="shared" si="1"/>
        <v>5994.1405933300603</v>
      </c>
      <c r="N18">
        <f>D18</f>
        <v>4</v>
      </c>
      <c r="O18" s="2">
        <f>E18</f>
        <v>32.0566880997415</v>
      </c>
      <c r="P18" s="16" t="str">
        <f>IF(F18&lt;0.0001,"&lt;0.0001",IF(F18&lt;0.001,"&lt;0.001",IF(F18&lt;0.01,"&lt;0.01",ROUND(F18,3))))</f>
        <v>&lt;0.0001</v>
      </c>
      <c r="S18" t="s">
        <v>5</v>
      </c>
      <c r="T18" s="2">
        <v>27.846636199183202</v>
      </c>
    </row>
    <row r="19" spans="1:20" x14ac:dyDescent="0.25">
      <c r="B19" t="s">
        <v>34</v>
      </c>
      <c r="C19" s="2">
        <v>72.219511814502795</v>
      </c>
      <c r="D19">
        <v>2</v>
      </c>
      <c r="E19">
        <v>0.77246048166746295</v>
      </c>
      <c r="F19" s="10">
        <v>0.46195124542618099</v>
      </c>
      <c r="K19" t="str">
        <f t="shared" si="0"/>
        <v>FIPL</v>
      </c>
      <c r="L19" s="2" t="s">
        <v>59</v>
      </c>
      <c r="M19" s="2">
        <f t="shared" si="1"/>
        <v>72.219511814502795</v>
      </c>
      <c r="N19">
        <f>D19</f>
        <v>2</v>
      </c>
      <c r="O19" s="2">
        <f>E19</f>
        <v>0.77246048166746295</v>
      </c>
      <c r="P19" s="16">
        <f>IF(F19&lt;0.0001,"&lt;0.0001",IF(F19&lt;0.001,"&lt;0.001",IF(F19&lt;0.01,"&lt;0.01",ROUND(F19,3))))</f>
        <v>0.46200000000000002</v>
      </c>
    </row>
    <row r="20" spans="1:20" x14ac:dyDescent="0.25">
      <c r="B20" t="s">
        <v>35</v>
      </c>
      <c r="C20" s="2">
        <v>733.461115876853</v>
      </c>
      <c r="D20">
        <v>2</v>
      </c>
      <c r="E20">
        <v>7.8451060194069697</v>
      </c>
      <c r="F20">
        <v>3.9835111970400102E-4</v>
      </c>
      <c r="K20" t="str">
        <f t="shared" si="0"/>
        <v>edu</v>
      </c>
      <c r="L20" s="2" t="s">
        <v>54</v>
      </c>
      <c r="M20" s="2">
        <f t="shared" si="1"/>
        <v>733.461115876853</v>
      </c>
      <c r="N20">
        <f>D20</f>
        <v>2</v>
      </c>
      <c r="O20" s="2">
        <f>E20</f>
        <v>7.8451060194069697</v>
      </c>
      <c r="P20" s="16" t="str">
        <f>IF(F20&lt;0.0001,"&lt;0.0001",IF(F20&lt;0.001,"&lt;0.001",IF(F20&lt;0.01,"&lt;0.01",ROUND(F20,3))))</f>
        <v>&lt;0.001</v>
      </c>
    </row>
    <row r="21" spans="1:20" x14ac:dyDescent="0.25">
      <c r="B21" t="s">
        <v>28</v>
      </c>
      <c r="C21" s="2">
        <v>76.170573350013001</v>
      </c>
      <c r="D21">
        <v>1</v>
      </c>
      <c r="E21">
        <v>1.6294421355261</v>
      </c>
      <c r="F21">
        <v>0.20186199649700501</v>
      </c>
      <c r="K21" t="str">
        <f t="shared" si="0"/>
        <v>KCAL</v>
      </c>
      <c r="L21" s="2" t="s">
        <v>28</v>
      </c>
      <c r="M21" s="2">
        <f t="shared" si="1"/>
        <v>76.170573350013001</v>
      </c>
      <c r="N21">
        <f>D21</f>
        <v>1</v>
      </c>
      <c r="O21" s="2">
        <f>E21</f>
        <v>1.6294421355261</v>
      </c>
      <c r="P21" s="16">
        <f>IF(F21&lt;0.0001,"&lt;0.0001",IF(F21&lt;0.001,"&lt;0.001",IF(F21&lt;0.01,"&lt;0.01",ROUND(F21,3))))</f>
        <v>0.20200000000000001</v>
      </c>
    </row>
    <row r="22" spans="1:20" x14ac:dyDescent="0.25">
      <c r="B22" s="1" t="s">
        <v>26</v>
      </c>
      <c r="C22" s="1">
        <v>169455.74339443899</v>
      </c>
      <c r="D22" s="1">
        <v>3625</v>
      </c>
      <c r="E22" s="1" t="s">
        <v>27</v>
      </c>
      <c r="F22" s="1" t="s">
        <v>27</v>
      </c>
      <c r="K22" s="1" t="str">
        <f t="shared" si="0"/>
        <v>Residuals</v>
      </c>
      <c r="L22" s="32" t="s">
        <v>26</v>
      </c>
      <c r="M22" s="32">
        <f>C22</f>
        <v>169455.74339443899</v>
      </c>
      <c r="N22" s="1">
        <f>D22</f>
        <v>3625</v>
      </c>
      <c r="O22" s="1"/>
      <c r="P22" s="1"/>
    </row>
    <row r="24" spans="1:20" x14ac:dyDescent="0.25">
      <c r="A24" t="s">
        <v>44</v>
      </c>
      <c r="H24" s="11"/>
    </row>
    <row r="25" spans="1:20" x14ac:dyDescent="0.25">
      <c r="A25" s="1" t="s">
        <v>1</v>
      </c>
      <c r="B25" s="1" t="s">
        <v>7</v>
      </c>
      <c r="C25" s="1" t="s">
        <v>8</v>
      </c>
      <c r="D25" s="1" t="s">
        <v>9</v>
      </c>
      <c r="E25" s="1" t="s">
        <v>10</v>
      </c>
      <c r="F25" s="1" t="s">
        <v>11</v>
      </c>
      <c r="G25" s="1" t="s">
        <v>12</v>
      </c>
      <c r="H25" s="1" t="s">
        <v>29</v>
      </c>
    </row>
    <row r="26" spans="1:20" x14ac:dyDescent="0.25">
      <c r="A26" t="s">
        <v>2</v>
      </c>
      <c r="B26" t="s">
        <v>13</v>
      </c>
      <c r="C26" s="6">
        <v>29.233804878220202</v>
      </c>
      <c r="D26" s="6">
        <v>0.20968120301689799</v>
      </c>
      <c r="E26">
        <v>3625</v>
      </c>
      <c r="F26">
        <v>28.644862022538302</v>
      </c>
      <c r="G26">
        <v>29.822747733902101</v>
      </c>
      <c r="H26" t="s">
        <v>13</v>
      </c>
    </row>
    <row r="27" spans="1:20" x14ac:dyDescent="0.25">
      <c r="A27" t="s">
        <v>3</v>
      </c>
      <c r="B27" t="s">
        <v>13</v>
      </c>
      <c r="C27" s="6">
        <v>29.241590661609401</v>
      </c>
      <c r="D27" s="6">
        <v>0.24374289869233201</v>
      </c>
      <c r="E27">
        <v>3625</v>
      </c>
      <c r="F27">
        <v>28.556976892026601</v>
      </c>
      <c r="G27">
        <v>29.9262044311922</v>
      </c>
      <c r="H27" t="s">
        <v>13</v>
      </c>
      <c r="J27" s="12" t="s">
        <v>42</v>
      </c>
      <c r="K27" s="12"/>
      <c r="L27" s="13"/>
      <c r="M27" s="13"/>
      <c r="N27" s="12"/>
      <c r="O27" s="13"/>
      <c r="P27" s="13"/>
    </row>
    <row r="28" spans="1:20" x14ac:dyDescent="0.25">
      <c r="A28" t="s">
        <v>4</v>
      </c>
      <c r="B28" t="s">
        <v>13</v>
      </c>
      <c r="C28" s="6">
        <v>29.038371512135399</v>
      </c>
      <c r="D28" s="6">
        <v>0.38453660956396801</v>
      </c>
      <c r="E28">
        <v>3625</v>
      </c>
      <c r="F28">
        <v>27.9583028856091</v>
      </c>
      <c r="G28">
        <v>30.1184401386618</v>
      </c>
      <c r="H28" t="s">
        <v>13</v>
      </c>
      <c r="J28" s="12"/>
      <c r="K28" s="12"/>
      <c r="L28" s="13"/>
      <c r="M28" s="13"/>
      <c r="N28" s="12"/>
      <c r="O28" s="13"/>
      <c r="P28" s="13"/>
    </row>
    <row r="29" spans="1:20" x14ac:dyDescent="0.25">
      <c r="A29" t="s">
        <v>5</v>
      </c>
      <c r="B29" t="s">
        <v>13</v>
      </c>
      <c r="C29" s="6">
        <v>27.846636199183202</v>
      </c>
      <c r="D29" s="6">
        <v>0.39079291078135497</v>
      </c>
      <c r="E29">
        <v>3625</v>
      </c>
      <c r="F29">
        <v>26.748995163437701</v>
      </c>
      <c r="G29">
        <v>28.944277234928698</v>
      </c>
      <c r="H29" t="s">
        <v>13</v>
      </c>
      <c r="J29" t="s">
        <v>36</v>
      </c>
      <c r="K29" t="s">
        <v>37</v>
      </c>
      <c r="L29" t="s">
        <v>38</v>
      </c>
      <c r="M29" t="s">
        <v>39</v>
      </c>
      <c r="N29" t="s">
        <v>40</v>
      </c>
      <c r="O29" t="s">
        <v>20</v>
      </c>
      <c r="P29" s="13"/>
    </row>
    <row r="30" spans="1:20" x14ac:dyDescent="0.25">
      <c r="A30" s="4" t="s">
        <v>13</v>
      </c>
      <c r="B30" s="4" t="s">
        <v>14</v>
      </c>
      <c r="C30" s="5">
        <v>-7.78578338916802E-3</v>
      </c>
      <c r="D30" s="5">
        <v>0.26435514357971601</v>
      </c>
      <c r="E30" s="4">
        <v>3625</v>
      </c>
      <c r="F30" s="4">
        <v>-0.75029427215198097</v>
      </c>
      <c r="G30" s="4">
        <v>0.73472270537364504</v>
      </c>
      <c r="H30" s="23">
        <f>O30</f>
        <v>0.99999082518541205</v>
      </c>
      <c r="J30" t="s">
        <v>14</v>
      </c>
      <c r="K30">
        <v>-7.78578338916802E-3</v>
      </c>
      <c r="L30">
        <v>0.26435514357971601</v>
      </c>
      <c r="M30">
        <v>3625</v>
      </c>
      <c r="N30">
        <v>-2.9451983735736199E-2</v>
      </c>
      <c r="O30">
        <v>0.99999082518541205</v>
      </c>
      <c r="P30" s="13"/>
    </row>
    <row r="31" spans="1:20" x14ac:dyDescent="0.25">
      <c r="A31" t="s">
        <v>13</v>
      </c>
      <c r="B31" t="s">
        <v>15</v>
      </c>
      <c r="C31" s="6">
        <v>0.19543336608478501</v>
      </c>
      <c r="D31" s="6">
        <v>0.40463655535146398</v>
      </c>
      <c r="E31">
        <v>3625</v>
      </c>
      <c r="F31">
        <v>-0.941091057627087</v>
      </c>
      <c r="G31">
        <v>1.3319577897966599</v>
      </c>
      <c r="H31" s="24">
        <f>O31</f>
        <v>0.96288650258938802</v>
      </c>
      <c r="J31" t="s">
        <v>15</v>
      </c>
      <c r="K31">
        <v>0.19543336608478501</v>
      </c>
      <c r="L31">
        <v>0.40463655535146398</v>
      </c>
      <c r="M31">
        <v>3625</v>
      </c>
      <c r="N31">
        <v>0.48298494908605899</v>
      </c>
      <c r="O31">
        <v>0.96288650258938802</v>
      </c>
      <c r="P31" s="13"/>
    </row>
    <row r="32" spans="1:20" x14ac:dyDescent="0.25">
      <c r="A32" t="s">
        <v>13</v>
      </c>
      <c r="B32" s="8" t="s">
        <v>16</v>
      </c>
      <c r="C32" s="9">
        <v>1.3871686790370099</v>
      </c>
      <c r="D32" s="9">
        <v>0.41218016179412997</v>
      </c>
      <c r="E32" s="8">
        <v>3625</v>
      </c>
      <c r="F32" s="8">
        <v>0.22945612278602101</v>
      </c>
      <c r="G32" s="8">
        <v>2.5448812352880101</v>
      </c>
      <c r="H32" s="30">
        <f t="shared" ref="H32:H35" si="2">O32</f>
        <v>4.2946280616171801E-3</v>
      </c>
      <c r="J32" t="s">
        <v>16</v>
      </c>
      <c r="K32">
        <v>1.3871686790370099</v>
      </c>
      <c r="L32">
        <v>0.41218016179412997</v>
      </c>
      <c r="M32">
        <v>3625</v>
      </c>
      <c r="N32">
        <v>3.3654426088799898</v>
      </c>
      <c r="O32">
        <v>4.2946280616171801E-3</v>
      </c>
      <c r="P32" s="13"/>
    </row>
    <row r="33" spans="1:16" x14ac:dyDescent="0.25">
      <c r="A33" t="s">
        <v>13</v>
      </c>
      <c r="B33" t="s">
        <v>17</v>
      </c>
      <c r="C33" s="6">
        <v>0.203219149473953</v>
      </c>
      <c r="D33" s="6">
        <v>0.419023936449816</v>
      </c>
      <c r="E33">
        <v>3625</v>
      </c>
      <c r="F33">
        <v>-0.97371588419213895</v>
      </c>
      <c r="G33">
        <v>1.3801541831400499</v>
      </c>
      <c r="H33" s="24">
        <f t="shared" si="2"/>
        <v>0.96245091685531103</v>
      </c>
      <c r="J33" t="s">
        <v>17</v>
      </c>
      <c r="K33">
        <v>0.203219149473953</v>
      </c>
      <c r="L33">
        <v>0.419023936449816</v>
      </c>
      <c r="M33">
        <v>3625</v>
      </c>
      <c r="N33">
        <v>0.48498219742702398</v>
      </c>
      <c r="O33">
        <v>0.96245091685531103</v>
      </c>
      <c r="P33" s="13"/>
    </row>
    <row r="34" spans="1:16" x14ac:dyDescent="0.25">
      <c r="A34" t="s">
        <v>13</v>
      </c>
      <c r="B34" s="8" t="s">
        <v>18</v>
      </c>
      <c r="C34" s="9">
        <v>1.39495446242618</v>
      </c>
      <c r="D34" s="9">
        <v>0.423935022710899</v>
      </c>
      <c r="E34" s="8">
        <v>3625</v>
      </c>
      <c r="F34" s="8">
        <v>0.20422539703246001</v>
      </c>
      <c r="G34" s="8">
        <v>2.5856835278199002</v>
      </c>
      <c r="H34" s="30">
        <f t="shared" si="2"/>
        <v>5.57150409061125E-3</v>
      </c>
      <c r="J34" t="s">
        <v>18</v>
      </c>
      <c r="K34">
        <v>1.39495446242618</v>
      </c>
      <c r="L34">
        <v>0.423935022710899</v>
      </c>
      <c r="M34">
        <v>3625</v>
      </c>
      <c r="N34">
        <v>3.2904912019440902</v>
      </c>
      <c r="O34">
        <v>5.57150409061125E-3</v>
      </c>
      <c r="P34" s="13"/>
    </row>
    <row r="35" spans="1:16" x14ac:dyDescent="0.25">
      <c r="A35" s="14" t="s">
        <v>13</v>
      </c>
      <c r="B35" s="14" t="s">
        <v>19</v>
      </c>
      <c r="C35" s="15">
        <v>1.1917353129522299</v>
      </c>
      <c r="D35" s="15">
        <v>0.51153939431967799</v>
      </c>
      <c r="E35" s="14">
        <v>3625</v>
      </c>
      <c r="F35" s="14">
        <v>-0.24505285570473401</v>
      </c>
      <c r="G35" s="14">
        <v>2.6285234816091898</v>
      </c>
      <c r="H35" s="29">
        <f t="shared" si="2"/>
        <v>9.1538905871083404E-2</v>
      </c>
      <c r="J35" t="s">
        <v>19</v>
      </c>
      <c r="K35">
        <v>1.1917353129522299</v>
      </c>
      <c r="L35">
        <v>0.51153939431967799</v>
      </c>
      <c r="M35">
        <v>3625</v>
      </c>
      <c r="N35">
        <v>2.3297038824100298</v>
      </c>
      <c r="O35">
        <v>9.1538905871083404E-2</v>
      </c>
      <c r="P35" s="13"/>
    </row>
    <row r="37" spans="1:16" x14ac:dyDescent="0.25">
      <c r="A37" s="26" t="s">
        <v>41</v>
      </c>
      <c r="B37" s="27"/>
      <c r="C37" s="27"/>
      <c r="D37" s="27"/>
      <c r="E37" s="27"/>
      <c r="F37" s="27"/>
      <c r="G37" s="27"/>
      <c r="H37" s="27"/>
    </row>
    <row r="38" spans="1:16" x14ac:dyDescent="0.25">
      <c r="A38" s="1" t="s">
        <v>1</v>
      </c>
      <c r="B38" s="1" t="s">
        <v>7</v>
      </c>
      <c r="C38" s="1" t="s">
        <v>8</v>
      </c>
      <c r="D38" s="1" t="s">
        <v>9</v>
      </c>
      <c r="E38" s="1" t="s">
        <v>10</v>
      </c>
      <c r="F38" s="1" t="s">
        <v>11</v>
      </c>
      <c r="G38" s="1" t="s">
        <v>12</v>
      </c>
      <c r="H38" s="1" t="s">
        <v>29</v>
      </c>
    </row>
    <row r="39" spans="1:16" x14ac:dyDescent="0.25">
      <c r="A39" t="str">
        <f>A26</f>
        <v>DivNA</v>
      </c>
      <c r="B39" t="str">
        <f t="shared" ref="B39:G39" si="3">B26</f>
        <v>.</v>
      </c>
      <c r="C39" s="6">
        <f t="shared" si="3"/>
        <v>29.233804878220202</v>
      </c>
      <c r="D39" s="6">
        <f t="shared" si="3"/>
        <v>0.20968120301689799</v>
      </c>
      <c r="E39">
        <f t="shared" si="3"/>
        <v>3625</v>
      </c>
      <c r="F39" s="6">
        <f t="shared" si="3"/>
        <v>28.644862022538302</v>
      </c>
      <c r="G39" s="6">
        <f t="shared" si="3"/>
        <v>29.822747733902101</v>
      </c>
      <c r="H39" t="s">
        <v>13</v>
      </c>
    </row>
    <row r="40" spans="1:16" x14ac:dyDescent="0.25">
      <c r="A40" t="str">
        <f t="shared" ref="A40:G48" si="4">A27</f>
        <v>Div0</v>
      </c>
      <c r="B40" t="str">
        <f t="shared" si="4"/>
        <v>.</v>
      </c>
      <c r="C40" s="6">
        <f t="shared" si="4"/>
        <v>29.241590661609401</v>
      </c>
      <c r="D40" s="6">
        <f t="shared" si="4"/>
        <v>0.24374289869233201</v>
      </c>
      <c r="E40">
        <f t="shared" si="4"/>
        <v>3625</v>
      </c>
      <c r="F40" s="6">
        <f t="shared" si="4"/>
        <v>28.556976892026601</v>
      </c>
      <c r="G40" s="6">
        <f t="shared" si="4"/>
        <v>29.9262044311922</v>
      </c>
      <c r="H40" t="s">
        <v>13</v>
      </c>
    </row>
    <row r="41" spans="1:16" x14ac:dyDescent="0.25">
      <c r="A41" t="str">
        <f t="shared" si="4"/>
        <v>Div1</v>
      </c>
      <c r="B41" t="str">
        <f t="shared" si="4"/>
        <v>.</v>
      </c>
      <c r="C41" s="6">
        <f t="shared" si="4"/>
        <v>29.038371512135399</v>
      </c>
      <c r="D41" s="6">
        <f t="shared" si="4"/>
        <v>0.38453660956396801</v>
      </c>
      <c r="E41">
        <f t="shared" si="4"/>
        <v>3625</v>
      </c>
      <c r="F41" s="6">
        <f t="shared" si="4"/>
        <v>27.9583028856091</v>
      </c>
      <c r="G41" s="6">
        <f t="shared" si="4"/>
        <v>30.1184401386618</v>
      </c>
      <c r="H41" t="s">
        <v>13</v>
      </c>
    </row>
    <row r="42" spans="1:16" x14ac:dyDescent="0.25">
      <c r="A42" t="str">
        <f t="shared" si="4"/>
        <v>Div2</v>
      </c>
      <c r="B42" t="str">
        <f t="shared" si="4"/>
        <v>.</v>
      </c>
      <c r="C42" s="6">
        <f t="shared" si="4"/>
        <v>27.846636199183202</v>
      </c>
      <c r="D42" s="6">
        <f t="shared" si="4"/>
        <v>0.39079291078135497</v>
      </c>
      <c r="E42">
        <f t="shared" si="4"/>
        <v>3625</v>
      </c>
      <c r="F42" s="6">
        <f t="shared" si="4"/>
        <v>26.748995163437701</v>
      </c>
      <c r="G42" s="6">
        <f t="shared" si="4"/>
        <v>28.944277234928698</v>
      </c>
      <c r="H42" t="s">
        <v>13</v>
      </c>
    </row>
    <row r="43" spans="1:16" x14ac:dyDescent="0.25">
      <c r="A43" s="4" t="str">
        <f t="shared" si="4"/>
        <v>.</v>
      </c>
      <c r="B43" s="4" t="str">
        <f t="shared" si="4"/>
        <v>DivNA - Div0</v>
      </c>
      <c r="C43" s="5">
        <f t="shared" si="4"/>
        <v>-7.78578338916802E-3</v>
      </c>
      <c r="D43" s="5">
        <f t="shared" si="4"/>
        <v>0.26435514357971601</v>
      </c>
      <c r="E43" s="4">
        <f t="shared" si="4"/>
        <v>3625</v>
      </c>
      <c r="F43" s="5">
        <f t="shared" si="4"/>
        <v>-0.75029427215198097</v>
      </c>
      <c r="G43" s="5">
        <f t="shared" si="4"/>
        <v>0.73472270537364504</v>
      </c>
      <c r="H43" s="17">
        <f>IF(H30&lt;0.0001,"&lt;0.0001",IF(H30&lt;0.001,"&lt;0.001",IF(H30&lt;0.01,"&lt;0.01",ROUND(H30,3))))</f>
        <v>1</v>
      </c>
    </row>
    <row r="44" spans="1:16" x14ac:dyDescent="0.25">
      <c r="A44" t="str">
        <f t="shared" si="4"/>
        <v>.</v>
      </c>
      <c r="B44" t="str">
        <f t="shared" si="4"/>
        <v>DivNA - Div1</v>
      </c>
      <c r="C44" s="6">
        <f t="shared" si="4"/>
        <v>0.19543336608478501</v>
      </c>
      <c r="D44" s="6">
        <f t="shared" si="4"/>
        <v>0.40463655535146398</v>
      </c>
      <c r="E44">
        <f t="shared" si="4"/>
        <v>3625</v>
      </c>
      <c r="F44" s="6">
        <f t="shared" si="4"/>
        <v>-0.941091057627087</v>
      </c>
      <c r="G44" s="6">
        <f t="shared" si="4"/>
        <v>1.3319577897966599</v>
      </c>
      <c r="H44" s="16">
        <f t="shared" ref="H44:H48" si="5">IF(H31&lt;0.0001,"&lt;0.0001",IF(H31&lt;0.001,"&lt;0.001",IF(H31&lt;0.01,"&lt;0.01",ROUND(H31,3))))</f>
        <v>0.96299999999999997</v>
      </c>
    </row>
    <row r="45" spans="1:16" x14ac:dyDescent="0.25">
      <c r="A45" t="str">
        <f t="shared" si="4"/>
        <v>.</v>
      </c>
      <c r="B45" t="str">
        <f t="shared" si="4"/>
        <v>DivNA - Div2</v>
      </c>
      <c r="C45" s="6">
        <f t="shared" si="4"/>
        <v>1.3871686790370099</v>
      </c>
      <c r="D45" s="6">
        <f t="shared" si="4"/>
        <v>0.41218016179412997</v>
      </c>
      <c r="E45">
        <f t="shared" si="4"/>
        <v>3625</v>
      </c>
      <c r="F45" s="6">
        <f t="shared" si="4"/>
        <v>0.22945612278602101</v>
      </c>
      <c r="G45" s="6">
        <f t="shared" si="4"/>
        <v>2.5448812352880101</v>
      </c>
      <c r="H45" s="16" t="str">
        <f t="shared" si="5"/>
        <v>&lt;0.01</v>
      </c>
    </row>
    <row r="46" spans="1:16" x14ac:dyDescent="0.25">
      <c r="A46" t="str">
        <f t="shared" si="4"/>
        <v>.</v>
      </c>
      <c r="B46" t="str">
        <f t="shared" si="4"/>
        <v>Div0 - Div1</v>
      </c>
      <c r="C46" s="6">
        <f t="shared" si="4"/>
        <v>0.203219149473953</v>
      </c>
      <c r="D46" s="6">
        <f t="shared" si="4"/>
        <v>0.419023936449816</v>
      </c>
      <c r="E46">
        <f t="shared" si="4"/>
        <v>3625</v>
      </c>
      <c r="F46" s="6">
        <f t="shared" si="4"/>
        <v>-0.97371588419213895</v>
      </c>
      <c r="G46" s="6">
        <f t="shared" si="4"/>
        <v>1.3801541831400499</v>
      </c>
      <c r="H46" s="16">
        <f t="shared" si="5"/>
        <v>0.96199999999999997</v>
      </c>
    </row>
    <row r="47" spans="1:16" x14ac:dyDescent="0.25">
      <c r="A47" t="str">
        <f t="shared" si="4"/>
        <v>.</v>
      </c>
      <c r="B47" t="str">
        <f t="shared" si="4"/>
        <v>Div0 - Div2</v>
      </c>
      <c r="C47" s="6">
        <f t="shared" si="4"/>
        <v>1.39495446242618</v>
      </c>
      <c r="D47" s="6">
        <f t="shared" si="4"/>
        <v>0.423935022710899</v>
      </c>
      <c r="E47">
        <f t="shared" si="4"/>
        <v>3625</v>
      </c>
      <c r="F47" s="6">
        <f t="shared" si="4"/>
        <v>0.20422539703246001</v>
      </c>
      <c r="G47" s="6">
        <f t="shared" si="4"/>
        <v>2.5856835278199002</v>
      </c>
      <c r="H47" s="16" t="str">
        <f t="shared" si="5"/>
        <v>&lt;0.01</v>
      </c>
    </row>
    <row r="48" spans="1:16" x14ac:dyDescent="0.25">
      <c r="A48" s="3" t="str">
        <f t="shared" si="4"/>
        <v>.</v>
      </c>
      <c r="B48" s="3" t="str">
        <f t="shared" si="4"/>
        <v>Div1 - Div2</v>
      </c>
      <c r="C48" s="7">
        <f t="shared" si="4"/>
        <v>1.1917353129522299</v>
      </c>
      <c r="D48" s="7">
        <f t="shared" si="4"/>
        <v>0.51153939431967799</v>
      </c>
      <c r="E48" s="3">
        <f t="shared" si="4"/>
        <v>3625</v>
      </c>
      <c r="F48" s="7">
        <f t="shared" si="4"/>
        <v>-0.24505285570473401</v>
      </c>
      <c r="G48" s="7">
        <f t="shared" si="4"/>
        <v>2.6285234816091898</v>
      </c>
      <c r="H48" s="18">
        <f t="shared" si="5"/>
        <v>9.1999999999999998E-2</v>
      </c>
    </row>
    <row r="51" spans="1:15" s="28" customFormat="1" x14ac:dyDescent="0.25">
      <c r="A51" s="28" t="s">
        <v>45</v>
      </c>
    </row>
    <row r="52" spans="1:15" s="28" customFormat="1" x14ac:dyDescent="0.25">
      <c r="A52" s="28" t="s">
        <v>46</v>
      </c>
    </row>
    <row r="53" spans="1:15" x14ac:dyDescent="0.25">
      <c r="B53" t="s">
        <v>43</v>
      </c>
      <c r="K53" s="26" t="s">
        <v>41</v>
      </c>
      <c r="L53" s="27"/>
      <c r="M53" s="27"/>
      <c r="N53" s="27"/>
    </row>
    <row r="54" spans="1:15" x14ac:dyDescent="0.25">
      <c r="C54" s="1" t="s">
        <v>21</v>
      </c>
      <c r="D54" s="1" t="s">
        <v>22</v>
      </c>
      <c r="E54" s="1" t="s">
        <v>23</v>
      </c>
      <c r="F54" s="1" t="s">
        <v>24</v>
      </c>
      <c r="J54" s="1"/>
      <c r="K54" s="1"/>
      <c r="L54" s="1" t="s">
        <v>21</v>
      </c>
      <c r="M54" s="1" t="s">
        <v>22</v>
      </c>
      <c r="N54" s="25" t="s">
        <v>23</v>
      </c>
      <c r="O54" s="1" t="s">
        <v>24</v>
      </c>
    </row>
    <row r="55" spans="1:15" x14ac:dyDescent="0.25">
      <c r="B55" t="s">
        <v>25</v>
      </c>
      <c r="C55" s="2">
        <v>161079.753365293</v>
      </c>
      <c r="D55">
        <v>1</v>
      </c>
      <c r="E55">
        <v>3445.7599769502699</v>
      </c>
      <c r="F55" s="22">
        <v>0</v>
      </c>
      <c r="J55" t="str">
        <f t="shared" ref="J55:J61" si="6">B55</f>
        <v>(Intercept)</v>
      </c>
      <c r="K55" s="2" t="s">
        <v>25</v>
      </c>
      <c r="L55" s="2">
        <f t="shared" ref="L55:M61" si="7">C55</f>
        <v>161079.753365293</v>
      </c>
      <c r="M55">
        <f t="shared" si="7"/>
        <v>1</v>
      </c>
      <c r="N55" s="2">
        <f t="shared" ref="N55:N60" si="8">E55</f>
        <v>3445.7599769502699</v>
      </c>
      <c r="O55" s="16" t="str">
        <f t="shared" ref="O55:O60" si="9">IF(F55&lt;0.0001,"&lt;0.0001",IF(F55&lt;0.001,"&lt;0.001",IF(F55&lt;0.01,"&lt;0.01",ROUND(F55,3))))</f>
        <v>&lt;0.0001</v>
      </c>
    </row>
    <row r="56" spans="1:15" x14ac:dyDescent="0.25">
      <c r="B56" t="s">
        <v>1</v>
      </c>
      <c r="C56" s="2">
        <v>551.12872435804502</v>
      </c>
      <c r="D56">
        <v>3</v>
      </c>
      <c r="E56">
        <v>3.92984895342282</v>
      </c>
      <c r="F56" s="10">
        <v>8.2062289630025296E-3</v>
      </c>
      <c r="J56" t="str">
        <f t="shared" si="6"/>
        <v>DivGroup</v>
      </c>
      <c r="K56" s="2" t="s">
        <v>1</v>
      </c>
      <c r="L56" s="2">
        <f t="shared" si="7"/>
        <v>551.12872435804502</v>
      </c>
      <c r="M56">
        <f t="shared" si="7"/>
        <v>3</v>
      </c>
      <c r="N56" s="2">
        <f t="shared" si="8"/>
        <v>3.92984895342282</v>
      </c>
      <c r="O56" s="16" t="str">
        <f t="shared" si="9"/>
        <v>&lt;0.01</v>
      </c>
    </row>
    <row r="57" spans="1:15" x14ac:dyDescent="0.25">
      <c r="B57" t="s">
        <v>31</v>
      </c>
      <c r="C57" s="2">
        <v>1086.69973258706</v>
      </c>
      <c r="D57">
        <v>2</v>
      </c>
      <c r="E57">
        <v>11.623144334655599</v>
      </c>
      <c r="F57" s="10">
        <v>9.2947095523864707E-6</v>
      </c>
      <c r="J57" t="str">
        <f t="shared" si="6"/>
        <v>age_3</v>
      </c>
      <c r="K57" s="2" t="s">
        <v>51</v>
      </c>
      <c r="L57" s="2">
        <f t="shared" si="7"/>
        <v>1086.69973258706</v>
      </c>
      <c r="M57">
        <f t="shared" si="7"/>
        <v>2</v>
      </c>
      <c r="N57" s="2">
        <f t="shared" si="8"/>
        <v>11.623144334655599</v>
      </c>
      <c r="O57" s="16" t="str">
        <f t="shared" si="9"/>
        <v>&lt;0.0001</v>
      </c>
    </row>
    <row r="58" spans="1:15" x14ac:dyDescent="0.25">
      <c r="B58" t="s">
        <v>32</v>
      </c>
      <c r="C58" s="2">
        <v>562.00738546336697</v>
      </c>
      <c r="D58">
        <v>1</v>
      </c>
      <c r="E58">
        <v>12.0222592543241</v>
      </c>
      <c r="F58" s="10">
        <v>5.3179708572879795E-4</v>
      </c>
      <c r="J58" t="str">
        <f t="shared" si="6"/>
        <v>RIAGENDR</v>
      </c>
      <c r="K58" s="2" t="s">
        <v>52</v>
      </c>
      <c r="L58" s="2">
        <f t="shared" si="7"/>
        <v>562.00738546336697</v>
      </c>
      <c r="M58">
        <f t="shared" si="7"/>
        <v>1</v>
      </c>
      <c r="N58" s="2">
        <f t="shared" si="8"/>
        <v>12.0222592543241</v>
      </c>
      <c r="O58" s="16" t="str">
        <f t="shared" si="9"/>
        <v>&lt;0.001</v>
      </c>
    </row>
    <row r="59" spans="1:15" x14ac:dyDescent="0.25">
      <c r="B59" t="s">
        <v>33</v>
      </c>
      <c r="C59" s="2">
        <v>6267.5231195289198</v>
      </c>
      <c r="D59">
        <v>4</v>
      </c>
      <c r="E59">
        <v>33.518148415132501</v>
      </c>
      <c r="F59" s="10">
        <v>1.6934425061199598E-27</v>
      </c>
      <c r="J59" t="str">
        <f t="shared" si="6"/>
        <v>eth_5</v>
      </c>
      <c r="K59" s="2" t="s">
        <v>53</v>
      </c>
      <c r="L59" s="2">
        <f t="shared" si="7"/>
        <v>6267.5231195289198</v>
      </c>
      <c r="M59">
        <f t="shared" si="7"/>
        <v>4</v>
      </c>
      <c r="N59" s="2">
        <f t="shared" si="8"/>
        <v>33.518148415132501</v>
      </c>
      <c r="O59" s="16" t="str">
        <f t="shared" si="9"/>
        <v>&lt;0.0001</v>
      </c>
    </row>
    <row r="60" spans="1:15" x14ac:dyDescent="0.25">
      <c r="B60" t="s">
        <v>35</v>
      </c>
      <c r="C60" s="2">
        <v>844.44291276141303</v>
      </c>
      <c r="D60">
        <v>2</v>
      </c>
      <c r="E60">
        <v>9.03200908500874</v>
      </c>
      <c r="F60" s="10">
        <v>1.22230982793797E-4</v>
      </c>
      <c r="J60" t="str">
        <f t="shared" si="6"/>
        <v>edu</v>
      </c>
      <c r="K60" s="2" t="s">
        <v>54</v>
      </c>
      <c r="L60" s="2">
        <f t="shared" si="7"/>
        <v>844.44291276141303</v>
      </c>
      <c r="M60">
        <f t="shared" si="7"/>
        <v>2</v>
      </c>
      <c r="N60" s="2">
        <f t="shared" si="8"/>
        <v>9.03200908500874</v>
      </c>
      <c r="O60" s="16" t="str">
        <f t="shared" si="9"/>
        <v>&lt;0.001</v>
      </c>
    </row>
    <row r="61" spans="1:15" x14ac:dyDescent="0.25">
      <c r="B61" t="s">
        <v>26</v>
      </c>
      <c r="C61" s="2">
        <v>169598.97065335201</v>
      </c>
      <c r="D61">
        <v>3628</v>
      </c>
      <c r="E61" t="s">
        <v>27</v>
      </c>
      <c r="F61" t="s">
        <v>27</v>
      </c>
      <c r="J61" t="str">
        <f t="shared" si="6"/>
        <v>Residuals</v>
      </c>
      <c r="K61" s="32" t="s">
        <v>26</v>
      </c>
      <c r="L61" s="32">
        <f t="shared" si="7"/>
        <v>169598.97065335201</v>
      </c>
      <c r="M61" s="1">
        <f t="shared" si="7"/>
        <v>3628</v>
      </c>
      <c r="N61" s="33"/>
      <c r="O61" s="33"/>
    </row>
    <row r="62" spans="1:15" x14ac:dyDescent="0.25">
      <c r="C62" s="2"/>
      <c r="L62" s="2"/>
      <c r="N62" s="16"/>
    </row>
    <row r="63" spans="1:15" x14ac:dyDescent="0.25">
      <c r="B63" s="1"/>
      <c r="C63" s="1"/>
      <c r="D63" s="1"/>
      <c r="E63" s="1"/>
      <c r="F63" s="1"/>
      <c r="L63" s="2"/>
    </row>
    <row r="65" spans="1:16" x14ac:dyDescent="0.25">
      <c r="A65" t="s">
        <v>44</v>
      </c>
      <c r="H65" s="11"/>
    </row>
    <row r="66" spans="1:16" x14ac:dyDescent="0.25">
      <c r="A66" s="1" t="s">
        <v>1</v>
      </c>
      <c r="B66" s="1" t="s">
        <v>7</v>
      </c>
      <c r="C66" s="1" t="s">
        <v>8</v>
      </c>
      <c r="D66" s="1" t="s">
        <v>9</v>
      </c>
      <c r="E66" s="1" t="s">
        <v>10</v>
      </c>
      <c r="F66" s="1" t="s">
        <v>11</v>
      </c>
      <c r="G66" s="1" t="s">
        <v>12</v>
      </c>
      <c r="H66" s="1" t="s">
        <v>29</v>
      </c>
    </row>
    <row r="67" spans="1:16" x14ac:dyDescent="0.25">
      <c r="A67" t="s">
        <v>2</v>
      </c>
      <c r="B67" t="s">
        <v>13</v>
      </c>
      <c r="C67" s="6">
        <v>29.260865638080499</v>
      </c>
      <c r="D67" s="6">
        <v>0.204712270192659</v>
      </c>
      <c r="E67">
        <v>3628</v>
      </c>
      <c r="F67">
        <v>28.685879582185802</v>
      </c>
      <c r="G67">
        <v>29.835851693975201</v>
      </c>
      <c r="H67" t="s">
        <v>13</v>
      </c>
    </row>
    <row r="68" spans="1:16" x14ac:dyDescent="0.25">
      <c r="A68" t="s">
        <v>3</v>
      </c>
      <c r="B68" t="s">
        <v>13</v>
      </c>
      <c r="C68" s="6">
        <v>29.282953030031699</v>
      </c>
      <c r="D68" s="6">
        <v>0.240347699257737</v>
      </c>
      <c r="E68">
        <v>3628</v>
      </c>
      <c r="F68">
        <v>28.6078758814587</v>
      </c>
      <c r="G68">
        <v>29.958030178604702</v>
      </c>
      <c r="H68" t="s">
        <v>13</v>
      </c>
      <c r="J68" s="12" t="s">
        <v>42</v>
      </c>
      <c r="K68" s="12"/>
      <c r="L68" s="13"/>
      <c r="M68" s="13"/>
      <c r="N68" s="12"/>
      <c r="O68" s="13"/>
      <c r="P68" s="13"/>
    </row>
    <row r="69" spans="1:16" x14ac:dyDescent="0.25">
      <c r="A69" t="s">
        <v>4</v>
      </c>
      <c r="B69" t="s">
        <v>13</v>
      </c>
      <c r="C69" s="6">
        <v>29.090612918516101</v>
      </c>
      <c r="D69" s="6">
        <v>0.38255606532839398</v>
      </c>
      <c r="E69">
        <v>3628</v>
      </c>
      <c r="F69">
        <v>28.0161076973354</v>
      </c>
      <c r="G69">
        <v>30.165118139696801</v>
      </c>
      <c r="H69" t="s">
        <v>13</v>
      </c>
      <c r="J69" s="12"/>
      <c r="K69" s="12"/>
      <c r="L69" s="13"/>
      <c r="M69" s="13"/>
      <c r="N69" s="12"/>
      <c r="O69" s="13"/>
      <c r="P69" s="13"/>
    </row>
    <row r="70" spans="1:16" x14ac:dyDescent="0.25">
      <c r="A70" t="s">
        <v>5</v>
      </c>
      <c r="B70" t="s">
        <v>13</v>
      </c>
      <c r="C70" s="6">
        <v>27.919677094092901</v>
      </c>
      <c r="D70" s="6">
        <v>0.38688692081652598</v>
      </c>
      <c r="E70">
        <v>3628</v>
      </c>
      <c r="F70">
        <v>26.833007572680401</v>
      </c>
      <c r="G70">
        <v>29.0063466155055</v>
      </c>
      <c r="H70" t="s">
        <v>13</v>
      </c>
      <c r="J70" t="s">
        <v>36</v>
      </c>
      <c r="K70" t="s">
        <v>37</v>
      </c>
      <c r="L70" t="s">
        <v>38</v>
      </c>
      <c r="M70" t="s">
        <v>39</v>
      </c>
      <c r="N70" t="s">
        <v>40</v>
      </c>
      <c r="O70" t="s">
        <v>20</v>
      </c>
      <c r="P70" s="13"/>
    </row>
    <row r="71" spans="1:16" x14ac:dyDescent="0.25">
      <c r="A71" s="4" t="s">
        <v>13</v>
      </c>
      <c r="B71" s="4" t="s">
        <v>14</v>
      </c>
      <c r="C71" s="5">
        <v>-2.2087391951182301E-2</v>
      </c>
      <c r="D71" s="5">
        <v>0.26365836754410099</v>
      </c>
      <c r="E71" s="4">
        <v>3628</v>
      </c>
      <c r="F71" s="4">
        <v>-0.76263843324998704</v>
      </c>
      <c r="G71" s="4">
        <v>0.71846364934762297</v>
      </c>
      <c r="H71" s="23">
        <f>O71</f>
        <v>0.99978935069570996</v>
      </c>
      <c r="J71" t="s">
        <v>14</v>
      </c>
      <c r="K71">
        <v>-2.2087391951182301E-2</v>
      </c>
      <c r="L71">
        <v>0.26365836754410099</v>
      </c>
      <c r="M71">
        <v>3628</v>
      </c>
      <c r="N71">
        <v>-8.3772770638458005E-2</v>
      </c>
      <c r="O71">
        <v>0.99978935069570996</v>
      </c>
      <c r="P71" s="13"/>
    </row>
    <row r="72" spans="1:16" x14ac:dyDescent="0.25">
      <c r="A72" t="s">
        <v>13</v>
      </c>
      <c r="B72" t="s">
        <v>15</v>
      </c>
      <c r="C72" s="6">
        <v>0.17025271956441099</v>
      </c>
      <c r="D72" s="6">
        <v>0.40239688566771797</v>
      </c>
      <c r="E72">
        <v>3628</v>
      </c>
      <c r="F72">
        <v>-0.95998045100537799</v>
      </c>
      <c r="G72">
        <v>1.3004858901342</v>
      </c>
      <c r="H72" s="24">
        <f>O72</f>
        <v>0.97454655037282201</v>
      </c>
      <c r="J72" t="s">
        <v>15</v>
      </c>
      <c r="K72">
        <v>0.17025271956441099</v>
      </c>
      <c r="L72">
        <v>0.40239688566771797</v>
      </c>
      <c r="M72">
        <v>3628</v>
      </c>
      <c r="N72">
        <v>0.42309651398494802</v>
      </c>
      <c r="O72">
        <v>0.97454655037282201</v>
      </c>
      <c r="P72" s="13"/>
    </row>
    <row r="73" spans="1:16" x14ac:dyDescent="0.25">
      <c r="A73" t="s">
        <v>13</v>
      </c>
      <c r="B73" s="8" t="s">
        <v>16</v>
      </c>
      <c r="C73" s="9">
        <v>1.3411885439876301</v>
      </c>
      <c r="D73" s="9">
        <v>0.40847863187827999</v>
      </c>
      <c r="E73" s="8">
        <v>3628</v>
      </c>
      <c r="F73" s="8">
        <v>0.19387325487519899</v>
      </c>
      <c r="G73" s="8">
        <v>2.4885038331000602</v>
      </c>
      <c r="H73" s="30">
        <f t="shared" ref="H73:H76" si="10">O73</f>
        <v>5.7091214879257902E-3</v>
      </c>
      <c r="J73" t="s">
        <v>16</v>
      </c>
      <c r="K73">
        <v>1.3411885439876301</v>
      </c>
      <c r="L73">
        <v>0.40847863187827999</v>
      </c>
      <c r="M73">
        <v>3628</v>
      </c>
      <c r="N73">
        <v>3.2833750392781398</v>
      </c>
      <c r="O73">
        <v>5.7091214879257902E-3</v>
      </c>
      <c r="P73" s="13"/>
    </row>
    <row r="74" spans="1:16" x14ac:dyDescent="0.25">
      <c r="A74" t="s">
        <v>13</v>
      </c>
      <c r="B74" t="s">
        <v>17</v>
      </c>
      <c r="C74" s="6">
        <v>0.19234011151559299</v>
      </c>
      <c r="D74" s="6">
        <v>0.41834083437832598</v>
      </c>
      <c r="E74">
        <v>3628</v>
      </c>
      <c r="F74">
        <v>-0.98267566136656403</v>
      </c>
      <c r="G74">
        <v>1.36735588439775</v>
      </c>
      <c r="H74" s="24">
        <f t="shared" si="10"/>
        <v>0.96772597132141203</v>
      </c>
      <c r="J74" t="s">
        <v>17</v>
      </c>
      <c r="K74">
        <v>0.19234011151559299</v>
      </c>
      <c r="L74">
        <v>0.41834083437832598</v>
      </c>
      <c r="M74">
        <v>3628</v>
      </c>
      <c r="N74">
        <v>0.45976891498392602</v>
      </c>
      <c r="O74">
        <v>0.96772597132141203</v>
      </c>
      <c r="P74" s="13"/>
    </row>
    <row r="75" spans="1:16" x14ac:dyDescent="0.25">
      <c r="A75" t="s">
        <v>13</v>
      </c>
      <c r="B75" s="8" t="s">
        <v>18</v>
      </c>
      <c r="C75" s="9">
        <v>1.36327593593881</v>
      </c>
      <c r="D75" s="9">
        <v>0.42240932291561401</v>
      </c>
      <c r="E75" s="8">
        <v>3628</v>
      </c>
      <c r="F75" s="8">
        <v>0.17683278659648</v>
      </c>
      <c r="G75" s="8">
        <v>2.54971908528114</v>
      </c>
      <c r="H75" s="30">
        <f t="shared" si="10"/>
        <v>6.9050527447798203E-3</v>
      </c>
      <c r="J75" t="s">
        <v>18</v>
      </c>
      <c r="K75">
        <v>1.36327593593881</v>
      </c>
      <c r="L75">
        <v>0.42240932291561401</v>
      </c>
      <c r="M75">
        <v>3628</v>
      </c>
      <c r="N75">
        <v>3.2273812673664799</v>
      </c>
      <c r="O75">
        <v>6.9050527447798203E-3</v>
      </c>
      <c r="P75" s="13"/>
    </row>
    <row r="76" spans="1:16" x14ac:dyDescent="0.25">
      <c r="A76" s="14" t="s">
        <v>13</v>
      </c>
      <c r="B76" s="14" t="s">
        <v>19</v>
      </c>
      <c r="C76" s="15">
        <v>1.17093582442322</v>
      </c>
      <c r="D76" s="15">
        <v>0.51126826025888095</v>
      </c>
      <c r="E76" s="14">
        <v>3628</v>
      </c>
      <c r="F76" s="14">
        <v>-0.265090067887642</v>
      </c>
      <c r="G76" s="14">
        <v>2.6069617167340802</v>
      </c>
      <c r="H76" s="29">
        <f t="shared" si="10"/>
        <v>0.100445878432475</v>
      </c>
      <c r="J76" t="s">
        <v>19</v>
      </c>
      <c r="K76">
        <v>1.17093582442322</v>
      </c>
      <c r="L76">
        <v>0.51126826025888095</v>
      </c>
      <c r="M76">
        <v>3628</v>
      </c>
      <c r="N76">
        <v>2.2902572200165801</v>
      </c>
      <c r="O76">
        <v>0.100445878432475</v>
      </c>
      <c r="P76" s="13"/>
    </row>
    <row r="78" spans="1:16" x14ac:dyDescent="0.25">
      <c r="A78" s="26" t="s">
        <v>41</v>
      </c>
      <c r="B78" s="27"/>
      <c r="C78" s="27"/>
      <c r="D78" s="27"/>
      <c r="E78" s="27"/>
      <c r="F78" s="27"/>
      <c r="G78" s="27"/>
      <c r="H78" s="27"/>
    </row>
    <row r="79" spans="1:16" x14ac:dyDescent="0.25">
      <c r="A79" s="1" t="s">
        <v>1</v>
      </c>
      <c r="B79" s="1" t="s">
        <v>7</v>
      </c>
      <c r="C79" s="1" t="s">
        <v>8</v>
      </c>
      <c r="D79" s="1" t="s">
        <v>9</v>
      </c>
      <c r="E79" s="1" t="s">
        <v>10</v>
      </c>
      <c r="F79" s="1" t="s">
        <v>11</v>
      </c>
      <c r="G79" s="1" t="s">
        <v>12</v>
      </c>
      <c r="H79" s="1" t="s">
        <v>29</v>
      </c>
    </row>
    <row r="80" spans="1:16" x14ac:dyDescent="0.25">
      <c r="A80" t="str">
        <f>A67</f>
        <v>DivNA</v>
      </c>
      <c r="B80" t="str">
        <f t="shared" ref="B80:G80" si="11">B67</f>
        <v>.</v>
      </c>
      <c r="C80" s="6">
        <f t="shared" si="11"/>
        <v>29.260865638080499</v>
      </c>
      <c r="D80" s="6">
        <f t="shared" si="11"/>
        <v>0.204712270192659</v>
      </c>
      <c r="E80">
        <f t="shared" si="11"/>
        <v>3628</v>
      </c>
      <c r="F80" s="6">
        <f t="shared" si="11"/>
        <v>28.685879582185802</v>
      </c>
      <c r="G80" s="6">
        <f t="shared" si="11"/>
        <v>29.835851693975201</v>
      </c>
      <c r="H80" t="s">
        <v>13</v>
      </c>
    </row>
    <row r="81" spans="1:8" x14ac:dyDescent="0.25">
      <c r="A81" t="str">
        <f t="shared" ref="A81:G89" si="12">A68</f>
        <v>Div0</v>
      </c>
      <c r="B81" t="str">
        <f t="shared" si="12"/>
        <v>.</v>
      </c>
      <c r="C81" s="6">
        <f t="shared" si="12"/>
        <v>29.282953030031699</v>
      </c>
      <c r="D81" s="6">
        <f t="shared" si="12"/>
        <v>0.240347699257737</v>
      </c>
      <c r="E81">
        <f t="shared" si="12"/>
        <v>3628</v>
      </c>
      <c r="F81" s="6">
        <f t="shared" si="12"/>
        <v>28.6078758814587</v>
      </c>
      <c r="G81" s="6">
        <f t="shared" si="12"/>
        <v>29.958030178604702</v>
      </c>
      <c r="H81" t="s">
        <v>13</v>
      </c>
    </row>
    <row r="82" spans="1:8" x14ac:dyDescent="0.25">
      <c r="A82" t="str">
        <f t="shared" si="12"/>
        <v>Div1</v>
      </c>
      <c r="B82" t="str">
        <f t="shared" si="12"/>
        <v>.</v>
      </c>
      <c r="C82" s="6">
        <f t="shared" si="12"/>
        <v>29.090612918516101</v>
      </c>
      <c r="D82" s="6">
        <f t="shared" si="12"/>
        <v>0.38255606532839398</v>
      </c>
      <c r="E82">
        <f t="shared" si="12"/>
        <v>3628</v>
      </c>
      <c r="F82" s="6">
        <f t="shared" si="12"/>
        <v>28.0161076973354</v>
      </c>
      <c r="G82" s="6">
        <f t="shared" si="12"/>
        <v>30.165118139696801</v>
      </c>
      <c r="H82" t="s">
        <v>13</v>
      </c>
    </row>
    <row r="83" spans="1:8" x14ac:dyDescent="0.25">
      <c r="A83" t="str">
        <f t="shared" si="12"/>
        <v>Div2</v>
      </c>
      <c r="B83" t="str">
        <f t="shared" si="12"/>
        <v>.</v>
      </c>
      <c r="C83" s="6">
        <f t="shared" si="12"/>
        <v>27.919677094092901</v>
      </c>
      <c r="D83" s="6">
        <f t="shared" si="12"/>
        <v>0.38688692081652598</v>
      </c>
      <c r="E83">
        <f t="shared" si="12"/>
        <v>3628</v>
      </c>
      <c r="F83" s="6">
        <f t="shared" si="12"/>
        <v>26.833007572680401</v>
      </c>
      <c r="G83" s="6">
        <f t="shared" si="12"/>
        <v>29.0063466155055</v>
      </c>
      <c r="H83" t="s">
        <v>13</v>
      </c>
    </row>
    <row r="84" spans="1:8" x14ac:dyDescent="0.25">
      <c r="A84" s="4" t="str">
        <f t="shared" si="12"/>
        <v>.</v>
      </c>
      <c r="B84" s="4" t="str">
        <f t="shared" si="12"/>
        <v>DivNA - Div0</v>
      </c>
      <c r="C84" s="5">
        <f t="shared" si="12"/>
        <v>-2.2087391951182301E-2</v>
      </c>
      <c r="D84" s="5">
        <f t="shared" si="12"/>
        <v>0.26365836754410099</v>
      </c>
      <c r="E84" s="4">
        <f t="shared" si="12"/>
        <v>3628</v>
      </c>
      <c r="F84" s="5">
        <f t="shared" si="12"/>
        <v>-0.76263843324998704</v>
      </c>
      <c r="G84" s="5">
        <f t="shared" si="12"/>
        <v>0.71846364934762297</v>
      </c>
      <c r="H84" s="17">
        <f>IF(H71&lt;0.0001,"&lt;0.0001",IF(H71&lt;0.001,"&lt;0.001",IF(H71&lt;0.01,"&lt;0.01",ROUND(H71,3))))</f>
        <v>1</v>
      </c>
    </row>
    <row r="85" spans="1:8" x14ac:dyDescent="0.25">
      <c r="A85" t="str">
        <f t="shared" si="12"/>
        <v>.</v>
      </c>
      <c r="B85" t="str">
        <f t="shared" si="12"/>
        <v>DivNA - Div1</v>
      </c>
      <c r="C85" s="6">
        <f t="shared" si="12"/>
        <v>0.17025271956441099</v>
      </c>
      <c r="D85" s="6">
        <f t="shared" si="12"/>
        <v>0.40239688566771797</v>
      </c>
      <c r="E85">
        <f t="shared" si="12"/>
        <v>3628</v>
      </c>
      <c r="F85" s="6">
        <f t="shared" si="12"/>
        <v>-0.95998045100537799</v>
      </c>
      <c r="G85" s="6">
        <f t="shared" si="12"/>
        <v>1.3004858901342</v>
      </c>
      <c r="H85" s="16">
        <f t="shared" ref="H85:H89" si="13">IF(H72&lt;0.0001,"&lt;0.0001",IF(H72&lt;0.001,"&lt;0.001",IF(H72&lt;0.01,"&lt;0.01",ROUND(H72,3))))</f>
        <v>0.97499999999999998</v>
      </c>
    </row>
    <row r="86" spans="1:8" x14ac:dyDescent="0.25">
      <c r="A86" t="str">
        <f t="shared" si="12"/>
        <v>.</v>
      </c>
      <c r="B86" t="str">
        <f t="shared" si="12"/>
        <v>DivNA - Div2</v>
      </c>
      <c r="C86" s="6">
        <f t="shared" si="12"/>
        <v>1.3411885439876301</v>
      </c>
      <c r="D86" s="6">
        <f t="shared" si="12"/>
        <v>0.40847863187827999</v>
      </c>
      <c r="E86">
        <f t="shared" si="12"/>
        <v>3628</v>
      </c>
      <c r="F86" s="6">
        <f t="shared" si="12"/>
        <v>0.19387325487519899</v>
      </c>
      <c r="G86" s="6">
        <f t="shared" si="12"/>
        <v>2.4885038331000602</v>
      </c>
      <c r="H86" s="16" t="str">
        <f t="shared" si="13"/>
        <v>&lt;0.01</v>
      </c>
    </row>
    <row r="87" spans="1:8" x14ac:dyDescent="0.25">
      <c r="A87" t="str">
        <f t="shared" si="12"/>
        <v>.</v>
      </c>
      <c r="B87" t="str">
        <f t="shared" si="12"/>
        <v>Div0 - Div1</v>
      </c>
      <c r="C87" s="6">
        <f t="shared" si="12"/>
        <v>0.19234011151559299</v>
      </c>
      <c r="D87" s="6">
        <f t="shared" si="12"/>
        <v>0.41834083437832598</v>
      </c>
      <c r="E87">
        <f t="shared" si="12"/>
        <v>3628</v>
      </c>
      <c r="F87" s="6">
        <f t="shared" si="12"/>
        <v>-0.98267566136656403</v>
      </c>
      <c r="G87" s="6">
        <f t="shared" si="12"/>
        <v>1.36735588439775</v>
      </c>
      <c r="H87" s="16">
        <f t="shared" si="13"/>
        <v>0.96799999999999997</v>
      </c>
    </row>
    <row r="88" spans="1:8" x14ac:dyDescent="0.25">
      <c r="A88" t="str">
        <f t="shared" si="12"/>
        <v>.</v>
      </c>
      <c r="B88" t="str">
        <f t="shared" si="12"/>
        <v>Div0 - Div2</v>
      </c>
      <c r="C88" s="6">
        <f t="shared" si="12"/>
        <v>1.36327593593881</v>
      </c>
      <c r="D88" s="6">
        <f t="shared" si="12"/>
        <v>0.42240932291561401</v>
      </c>
      <c r="E88">
        <f t="shared" si="12"/>
        <v>3628</v>
      </c>
      <c r="F88" s="6">
        <f t="shared" si="12"/>
        <v>0.17683278659648</v>
      </c>
      <c r="G88" s="6">
        <f t="shared" si="12"/>
        <v>2.54971908528114</v>
      </c>
      <c r="H88" s="16" t="str">
        <f t="shared" si="13"/>
        <v>&lt;0.01</v>
      </c>
    </row>
    <row r="89" spans="1:8" x14ac:dyDescent="0.25">
      <c r="A89" s="3" t="str">
        <f t="shared" si="12"/>
        <v>.</v>
      </c>
      <c r="B89" s="3" t="str">
        <f t="shared" si="12"/>
        <v>Div1 - Div2</v>
      </c>
      <c r="C89" s="7">
        <f t="shared" si="12"/>
        <v>1.17093582442322</v>
      </c>
      <c r="D89" s="7">
        <f t="shared" si="12"/>
        <v>0.51126826025888095</v>
      </c>
      <c r="E89" s="3">
        <f t="shared" si="12"/>
        <v>3628</v>
      </c>
      <c r="F89" s="7">
        <f t="shared" si="12"/>
        <v>-0.265090067887642</v>
      </c>
      <c r="G89" s="7">
        <f t="shared" si="12"/>
        <v>2.6069617167340802</v>
      </c>
      <c r="H89" s="18">
        <f t="shared" si="13"/>
        <v>0.1</v>
      </c>
    </row>
    <row r="92" spans="1:8" s="31" customFormat="1" x14ac:dyDescent="0.25">
      <c r="A92" s="31" t="s">
        <v>47</v>
      </c>
    </row>
    <row r="93" spans="1:8" s="31" customFormat="1" x14ac:dyDescent="0.25">
      <c r="A93" s="31" t="s">
        <v>30</v>
      </c>
    </row>
    <row r="94" spans="1:8" x14ac:dyDescent="0.25">
      <c r="A94" t="s">
        <v>50</v>
      </c>
    </row>
    <row r="95" spans="1:8" x14ac:dyDescent="0.25">
      <c r="A95" t="s">
        <v>48</v>
      </c>
    </row>
    <row r="96" spans="1:8" x14ac:dyDescent="0.25">
      <c r="A96" t="s">
        <v>49</v>
      </c>
    </row>
    <row r="98" spans="1:14" x14ac:dyDescent="0.25">
      <c r="B98" t="s">
        <v>43</v>
      </c>
      <c r="K98" s="26" t="s">
        <v>41</v>
      </c>
      <c r="L98" s="27"/>
      <c r="M98" s="27"/>
      <c r="N98" s="27"/>
    </row>
    <row r="99" spans="1:14" x14ac:dyDescent="0.25">
      <c r="C99" s="1" t="s">
        <v>21</v>
      </c>
      <c r="D99" s="1" t="s">
        <v>22</v>
      </c>
      <c r="E99" s="1" t="s">
        <v>23</v>
      </c>
      <c r="F99" s="1" t="s">
        <v>24</v>
      </c>
      <c r="L99" s="1" t="s">
        <v>21</v>
      </c>
      <c r="M99" s="1" t="s">
        <v>22</v>
      </c>
      <c r="N99" s="1" t="s">
        <v>24</v>
      </c>
    </row>
    <row r="100" spans="1:14" x14ac:dyDescent="0.25">
      <c r="B100" t="s">
        <v>25</v>
      </c>
      <c r="C100" s="2">
        <v>68222.270451368197</v>
      </c>
      <c r="D100">
        <v>1</v>
      </c>
      <c r="E100">
        <v>1369.8551168957499</v>
      </c>
      <c r="F100" s="22">
        <v>9.3750199813071798E-251</v>
      </c>
      <c r="K100" t="str">
        <f>B100</f>
        <v>(Intercept)</v>
      </c>
      <c r="L100" s="2">
        <f t="shared" ref="L100:M108" si="14">C100</f>
        <v>68222.270451368197</v>
      </c>
      <c r="M100">
        <f t="shared" si="14"/>
        <v>1</v>
      </c>
      <c r="N100" s="16" t="str">
        <f t="shared" ref="N100:N107" si="15">IF(F100&lt;0.0001,"&lt;0.0001",IF(F100&lt;0.001,"&lt;0.001",IF(F100&lt;0.01,"&lt;0.01",ROUND(F100,3))))</f>
        <v>&lt;0.0001</v>
      </c>
    </row>
    <row r="101" spans="1:14" x14ac:dyDescent="0.25">
      <c r="B101" t="s">
        <v>1</v>
      </c>
      <c r="C101" s="2">
        <v>461.13707330607599</v>
      </c>
      <c r="D101">
        <v>3</v>
      </c>
      <c r="E101">
        <v>3.08643582845359</v>
      </c>
      <c r="F101" s="10">
        <v>2.6173376458597401E-2</v>
      </c>
      <c r="K101" t="str">
        <f t="shared" ref="K101:K108" si="16">B101</f>
        <v>DivGroup</v>
      </c>
      <c r="L101" s="2">
        <f t="shared" si="14"/>
        <v>461.13707330607599</v>
      </c>
      <c r="M101">
        <f t="shared" si="14"/>
        <v>3</v>
      </c>
      <c r="N101" s="16">
        <f t="shared" si="15"/>
        <v>2.5999999999999999E-2</v>
      </c>
    </row>
    <row r="102" spans="1:14" x14ac:dyDescent="0.25">
      <c r="B102" t="s">
        <v>31</v>
      </c>
      <c r="C102" s="2">
        <v>1283.8140824017501</v>
      </c>
      <c r="D102">
        <v>2</v>
      </c>
      <c r="E102">
        <v>12.8890410586268</v>
      </c>
      <c r="F102" s="10">
        <v>2.6565357671794199E-6</v>
      </c>
      <c r="K102" t="str">
        <f t="shared" si="16"/>
        <v>age_3</v>
      </c>
      <c r="L102" s="2">
        <f t="shared" si="14"/>
        <v>1283.8140824017501</v>
      </c>
      <c r="M102">
        <f t="shared" si="14"/>
        <v>2</v>
      </c>
      <c r="N102" s="16" t="str">
        <f t="shared" si="15"/>
        <v>&lt;0.0001</v>
      </c>
    </row>
    <row r="103" spans="1:14" x14ac:dyDescent="0.25">
      <c r="B103" t="s">
        <v>32</v>
      </c>
      <c r="C103" s="2">
        <v>745.054097359156</v>
      </c>
      <c r="D103">
        <v>1</v>
      </c>
      <c r="E103">
        <v>14.960161262283499</v>
      </c>
      <c r="F103" s="10">
        <v>1.11944677810706E-4</v>
      </c>
      <c r="K103" t="str">
        <f t="shared" si="16"/>
        <v>RIAGENDR</v>
      </c>
      <c r="L103" s="2">
        <f t="shared" si="14"/>
        <v>745.054097359156</v>
      </c>
      <c r="M103">
        <f t="shared" si="14"/>
        <v>1</v>
      </c>
      <c r="N103" s="16" t="str">
        <f t="shared" si="15"/>
        <v>&lt;0.001</v>
      </c>
    </row>
    <row r="104" spans="1:14" x14ac:dyDescent="0.25">
      <c r="B104" t="s">
        <v>33</v>
      </c>
      <c r="C104" s="2">
        <v>725.09233623888599</v>
      </c>
      <c r="D104">
        <v>3</v>
      </c>
      <c r="E104">
        <v>4.8531143884399697</v>
      </c>
      <c r="F104" s="10">
        <v>2.2665200459451901E-3</v>
      </c>
      <c r="K104" t="str">
        <f t="shared" si="16"/>
        <v>eth_5</v>
      </c>
      <c r="L104" s="2">
        <f t="shared" si="14"/>
        <v>725.09233623888599</v>
      </c>
      <c r="M104">
        <f t="shared" si="14"/>
        <v>3</v>
      </c>
      <c r="N104" s="16" t="str">
        <f t="shared" si="15"/>
        <v>&lt;0.01</v>
      </c>
    </row>
    <row r="105" spans="1:14" x14ac:dyDescent="0.25">
      <c r="B105" t="s">
        <v>34</v>
      </c>
      <c r="C105" s="2">
        <v>102.57012198690801</v>
      </c>
      <c r="D105">
        <v>2</v>
      </c>
      <c r="E105">
        <v>1.0297678860200501</v>
      </c>
      <c r="F105" s="10">
        <v>0.35720564202592198</v>
      </c>
      <c r="K105" t="str">
        <f t="shared" si="16"/>
        <v>FIPL</v>
      </c>
      <c r="L105" s="2">
        <f t="shared" si="14"/>
        <v>102.57012198690801</v>
      </c>
      <c r="M105">
        <f t="shared" si="14"/>
        <v>2</v>
      </c>
      <c r="N105" s="16">
        <f t="shared" si="15"/>
        <v>0.35699999999999998</v>
      </c>
    </row>
    <row r="106" spans="1:14" x14ac:dyDescent="0.25">
      <c r="B106" t="s">
        <v>35</v>
      </c>
      <c r="C106" s="2">
        <v>829.91173306124995</v>
      </c>
      <c r="D106">
        <v>2</v>
      </c>
      <c r="E106">
        <v>8.3320213955366604</v>
      </c>
      <c r="F106">
        <v>2.4583335999898298E-4</v>
      </c>
      <c r="K106" t="str">
        <f t="shared" si="16"/>
        <v>edu</v>
      </c>
      <c r="L106" s="2">
        <f t="shared" si="14"/>
        <v>829.91173306124995</v>
      </c>
      <c r="M106">
        <f t="shared" si="14"/>
        <v>2</v>
      </c>
      <c r="N106" s="16" t="str">
        <f t="shared" si="15"/>
        <v>&lt;0.001</v>
      </c>
    </row>
    <row r="107" spans="1:14" x14ac:dyDescent="0.25">
      <c r="B107" t="s">
        <v>28</v>
      </c>
      <c r="C107" s="2">
        <v>79.776872314599999</v>
      </c>
      <c r="D107">
        <v>1</v>
      </c>
      <c r="E107">
        <v>1.6018633801992199</v>
      </c>
      <c r="F107">
        <v>0.20572953827728599</v>
      </c>
      <c r="K107" t="str">
        <f t="shared" si="16"/>
        <v>KCAL</v>
      </c>
      <c r="L107" s="2">
        <f t="shared" si="14"/>
        <v>79.776872314599999</v>
      </c>
      <c r="M107">
        <f t="shared" si="14"/>
        <v>1</v>
      </c>
      <c r="N107" s="16">
        <f t="shared" si="15"/>
        <v>0.20599999999999999</v>
      </c>
    </row>
    <row r="108" spans="1:14" x14ac:dyDescent="0.25">
      <c r="B108" s="1" t="s">
        <v>26</v>
      </c>
      <c r="C108" s="1">
        <v>162804.518050718</v>
      </c>
      <c r="D108" s="1">
        <v>3269</v>
      </c>
      <c r="E108" s="1" t="s">
        <v>27</v>
      </c>
      <c r="F108" s="1" t="s">
        <v>27</v>
      </c>
      <c r="K108" t="str">
        <f t="shared" si="16"/>
        <v>Residuals</v>
      </c>
      <c r="L108" s="2">
        <f t="shared" si="14"/>
        <v>162804.518050718</v>
      </c>
      <c r="M108">
        <f t="shared" si="14"/>
        <v>3269</v>
      </c>
    </row>
    <row r="110" spans="1:14" x14ac:dyDescent="0.25">
      <c r="A110" t="s">
        <v>44</v>
      </c>
      <c r="H110" s="11"/>
    </row>
    <row r="111" spans="1:14" x14ac:dyDescent="0.25">
      <c r="A111" s="1" t="s">
        <v>1</v>
      </c>
      <c r="B111" s="1" t="s">
        <v>7</v>
      </c>
      <c r="C111" s="1" t="s">
        <v>8</v>
      </c>
      <c r="D111" s="1" t="s">
        <v>9</v>
      </c>
      <c r="E111" s="1" t="s">
        <v>10</v>
      </c>
      <c r="F111" s="1" t="s">
        <v>11</v>
      </c>
      <c r="G111" s="1" t="s">
        <v>12</v>
      </c>
      <c r="H111" s="1" t="s">
        <v>29</v>
      </c>
    </row>
    <row r="112" spans="1:14" x14ac:dyDescent="0.25">
      <c r="A112" t="s">
        <v>2</v>
      </c>
      <c r="B112" t="s">
        <v>13</v>
      </c>
      <c r="C112" s="6">
        <v>30.145597813925001</v>
      </c>
      <c r="D112" s="6">
        <v>0.23042913613205601</v>
      </c>
      <c r="E112">
        <v>3269</v>
      </c>
      <c r="F112">
        <v>29.498335936685098</v>
      </c>
      <c r="G112">
        <v>30.7928596911648</v>
      </c>
      <c r="H112" t="s">
        <v>13</v>
      </c>
    </row>
    <row r="113" spans="1:16" x14ac:dyDescent="0.25">
      <c r="A113" t="s">
        <v>3</v>
      </c>
      <c r="B113" t="s">
        <v>13</v>
      </c>
      <c r="C113" s="6">
        <v>30.0794423777301</v>
      </c>
      <c r="D113" s="6">
        <v>0.26887859476936299</v>
      </c>
      <c r="E113">
        <v>3269</v>
      </c>
      <c r="F113">
        <v>29.324178234829802</v>
      </c>
      <c r="G113">
        <v>30.834706520630402</v>
      </c>
      <c r="H113" t="s">
        <v>13</v>
      </c>
      <c r="J113" s="12" t="s">
        <v>42</v>
      </c>
      <c r="K113" s="12"/>
      <c r="L113" s="13"/>
      <c r="M113" s="13"/>
      <c r="N113" s="12"/>
      <c r="O113" s="13"/>
      <c r="P113" s="13"/>
    </row>
    <row r="114" spans="1:16" x14ac:dyDescent="0.25">
      <c r="A114" t="s">
        <v>4</v>
      </c>
      <c r="B114" t="s">
        <v>13</v>
      </c>
      <c r="C114" s="6">
        <v>29.923561976437099</v>
      </c>
      <c r="D114" s="6">
        <v>0.446098207206233</v>
      </c>
      <c r="E114">
        <v>3269</v>
      </c>
      <c r="F114">
        <v>28.6704983757291</v>
      </c>
      <c r="G114">
        <v>31.176625577145</v>
      </c>
      <c r="H114" t="s">
        <v>13</v>
      </c>
      <c r="J114" s="12"/>
      <c r="K114" s="12"/>
      <c r="L114" s="13"/>
      <c r="M114" s="13"/>
      <c r="N114" s="12"/>
      <c r="O114" s="13"/>
      <c r="P114" s="13"/>
    </row>
    <row r="115" spans="1:16" x14ac:dyDescent="0.25">
      <c r="A115" t="s">
        <v>5</v>
      </c>
      <c r="B115" t="s">
        <v>13</v>
      </c>
      <c r="C115" s="6">
        <v>28.7395628475034</v>
      </c>
      <c r="D115" s="6">
        <v>0.460216054512819</v>
      </c>
      <c r="E115">
        <v>3269</v>
      </c>
      <c r="F115">
        <v>27.446843044877401</v>
      </c>
      <c r="G115">
        <v>30.0322826501293</v>
      </c>
      <c r="H115" t="s">
        <v>13</v>
      </c>
      <c r="J115" t="s">
        <v>36</v>
      </c>
      <c r="K115" t="s">
        <v>37</v>
      </c>
      <c r="L115" t="s">
        <v>38</v>
      </c>
      <c r="M115" t="s">
        <v>39</v>
      </c>
      <c r="N115" t="s">
        <v>40</v>
      </c>
      <c r="O115" t="s">
        <v>20</v>
      </c>
      <c r="P115" s="13"/>
    </row>
    <row r="116" spans="1:16" x14ac:dyDescent="0.25">
      <c r="A116" s="4" t="s">
        <v>13</v>
      </c>
      <c r="B116" s="4" t="s">
        <v>14</v>
      </c>
      <c r="C116" s="5">
        <v>6.6155436194834799E-2</v>
      </c>
      <c r="D116" s="5">
        <v>0.28405478390092798</v>
      </c>
      <c r="E116" s="4">
        <v>3269</v>
      </c>
      <c r="F116" s="4">
        <v>-0.73173772850164598</v>
      </c>
      <c r="G116" s="4">
        <v>0.86404860089131597</v>
      </c>
      <c r="H116" s="23">
        <f>O116</f>
        <v>0.99555294302588204</v>
      </c>
      <c r="J116" t="s">
        <v>14</v>
      </c>
      <c r="K116">
        <v>6.6155436194834799E-2</v>
      </c>
      <c r="L116">
        <v>0.28405478390092798</v>
      </c>
      <c r="M116">
        <v>3269</v>
      </c>
      <c r="N116">
        <v>0.232896750712385</v>
      </c>
      <c r="O116">
        <v>0.99555294302588204</v>
      </c>
      <c r="P116" s="13"/>
    </row>
    <row r="117" spans="1:16" x14ac:dyDescent="0.25">
      <c r="A117" t="s">
        <v>13</v>
      </c>
      <c r="B117" t="s">
        <v>15</v>
      </c>
      <c r="C117" s="6">
        <v>0.22203583748788799</v>
      </c>
      <c r="D117" s="6">
        <v>0.45554025829932498</v>
      </c>
      <c r="E117">
        <v>3269</v>
      </c>
      <c r="F117">
        <v>-1.05754992885453</v>
      </c>
      <c r="G117">
        <v>1.5016216038303101</v>
      </c>
      <c r="H117" s="24">
        <f>O117</f>
        <v>0.96191625872133901</v>
      </c>
      <c r="J117" t="s">
        <v>15</v>
      </c>
      <c r="K117">
        <v>0.22203583748788799</v>
      </c>
      <c r="L117">
        <v>0.45554025829932498</v>
      </c>
      <c r="M117">
        <v>3269</v>
      </c>
      <c r="N117">
        <v>0.48741210780539501</v>
      </c>
      <c r="O117">
        <v>0.96191625872133901</v>
      </c>
      <c r="P117" s="13"/>
    </row>
    <row r="118" spans="1:16" x14ac:dyDescent="0.25">
      <c r="A118" t="s">
        <v>13</v>
      </c>
      <c r="B118" s="8" t="s">
        <v>16</v>
      </c>
      <c r="C118" s="9">
        <v>1.4060349664216001</v>
      </c>
      <c r="D118" s="9">
        <v>0.46977702744115302</v>
      </c>
      <c r="E118" s="8">
        <v>3269</v>
      </c>
      <c r="F118" s="8">
        <v>8.6458953727303306E-2</v>
      </c>
      <c r="G118" s="8">
        <v>2.7256109791159</v>
      </c>
      <c r="H118" s="30">
        <f t="shared" ref="H118:H121" si="17">O118</f>
        <v>1.47743051528477E-2</v>
      </c>
      <c r="J118" t="s">
        <v>16</v>
      </c>
      <c r="K118">
        <v>1.4060349664216001</v>
      </c>
      <c r="L118">
        <v>0.46977702744115302</v>
      </c>
      <c r="M118">
        <v>3269</v>
      </c>
      <c r="N118">
        <v>2.9929836588225398</v>
      </c>
      <c r="O118">
        <v>1.47743051528477E-2</v>
      </c>
      <c r="P118" s="13"/>
    </row>
    <row r="119" spans="1:16" x14ac:dyDescent="0.25">
      <c r="A119" t="s">
        <v>13</v>
      </c>
      <c r="B119" t="s">
        <v>17</v>
      </c>
      <c r="C119" s="6">
        <v>0.155880401293053</v>
      </c>
      <c r="D119" s="6">
        <v>0.47197142592181901</v>
      </c>
      <c r="E119">
        <v>3269</v>
      </c>
      <c r="F119">
        <v>-1.16985954754166</v>
      </c>
      <c r="G119">
        <v>1.4816203501277601</v>
      </c>
      <c r="H119" s="24">
        <f t="shared" si="17"/>
        <v>0.98757405813534305</v>
      </c>
      <c r="J119" t="s">
        <v>17</v>
      </c>
      <c r="K119">
        <v>0.155880401293053</v>
      </c>
      <c r="L119">
        <v>0.47197142592181901</v>
      </c>
      <c r="M119">
        <v>3269</v>
      </c>
      <c r="N119">
        <v>0.33027508177767201</v>
      </c>
      <c r="O119">
        <v>0.98757405813534305</v>
      </c>
      <c r="P119" s="13"/>
    </row>
    <row r="120" spans="1:16" x14ac:dyDescent="0.25">
      <c r="A120" t="s">
        <v>13</v>
      </c>
      <c r="B120" s="8" t="s">
        <v>18</v>
      </c>
      <c r="C120" s="9">
        <v>1.3398795302267601</v>
      </c>
      <c r="D120" s="9">
        <v>0.48357798689083098</v>
      </c>
      <c r="E120" s="8">
        <v>3269</v>
      </c>
      <c r="F120" s="8">
        <v>-1.8462565051771601E-2</v>
      </c>
      <c r="G120" s="8">
        <v>2.6982216255053002</v>
      </c>
      <c r="H120" s="30">
        <f t="shared" si="17"/>
        <v>2.8744454808979601E-2</v>
      </c>
      <c r="J120" t="s">
        <v>18</v>
      </c>
      <c r="K120">
        <v>1.3398795302267601</v>
      </c>
      <c r="L120">
        <v>0.48357798689083098</v>
      </c>
      <c r="M120">
        <v>3269</v>
      </c>
      <c r="N120">
        <v>2.7707620415923602</v>
      </c>
      <c r="O120">
        <v>2.8744454808979601E-2</v>
      </c>
      <c r="P120" s="13"/>
    </row>
    <row r="121" spans="1:16" x14ac:dyDescent="0.25">
      <c r="A121" s="14" t="s">
        <v>13</v>
      </c>
      <c r="B121" s="14" t="s">
        <v>19</v>
      </c>
      <c r="C121" s="15">
        <v>1.18399912893371</v>
      </c>
      <c r="D121" s="15">
        <v>0.59472302428729795</v>
      </c>
      <c r="E121" s="14">
        <v>3269</v>
      </c>
      <c r="F121" s="14">
        <v>-0.48654283290121902</v>
      </c>
      <c r="G121" s="14">
        <v>2.8545410907686399</v>
      </c>
      <c r="H121" s="29">
        <f t="shared" si="17"/>
        <v>0.19157949184335599</v>
      </c>
      <c r="J121" t="s">
        <v>19</v>
      </c>
      <c r="K121">
        <v>1.18399912893371</v>
      </c>
      <c r="L121">
        <v>0.59472302428729795</v>
      </c>
      <c r="M121">
        <v>3269</v>
      </c>
      <c r="N121">
        <v>1.99084124976091</v>
      </c>
      <c r="O121">
        <v>0.19157949184335599</v>
      </c>
      <c r="P121" s="13"/>
    </row>
    <row r="123" spans="1:16" x14ac:dyDescent="0.25">
      <c r="A123" s="26" t="s">
        <v>41</v>
      </c>
      <c r="B123" s="27"/>
      <c r="C123" s="27"/>
      <c r="D123" s="27"/>
      <c r="E123" s="27"/>
      <c r="F123" s="27"/>
      <c r="G123" s="27"/>
      <c r="H123" s="27"/>
    </row>
    <row r="124" spans="1:16" x14ac:dyDescent="0.25">
      <c r="A124" s="1" t="s">
        <v>1</v>
      </c>
      <c r="B124" s="1" t="s">
        <v>7</v>
      </c>
      <c r="C124" s="1" t="s">
        <v>8</v>
      </c>
      <c r="D124" s="1" t="s">
        <v>9</v>
      </c>
      <c r="E124" s="1" t="s">
        <v>10</v>
      </c>
      <c r="F124" s="1" t="s">
        <v>11</v>
      </c>
      <c r="G124" s="1" t="s">
        <v>12</v>
      </c>
      <c r="H124" s="1" t="s">
        <v>29</v>
      </c>
    </row>
    <row r="125" spans="1:16" x14ac:dyDescent="0.25">
      <c r="A125" t="str">
        <f>A112</f>
        <v>DivNA</v>
      </c>
      <c r="B125" t="str">
        <f t="shared" ref="B125:G125" si="18">B112</f>
        <v>.</v>
      </c>
      <c r="C125" s="6">
        <f t="shared" si="18"/>
        <v>30.145597813925001</v>
      </c>
      <c r="D125" s="6">
        <f t="shared" si="18"/>
        <v>0.23042913613205601</v>
      </c>
      <c r="E125">
        <f t="shared" si="18"/>
        <v>3269</v>
      </c>
      <c r="F125" s="6">
        <f t="shared" si="18"/>
        <v>29.498335936685098</v>
      </c>
      <c r="G125" s="6">
        <f t="shared" si="18"/>
        <v>30.7928596911648</v>
      </c>
      <c r="H125" t="s">
        <v>13</v>
      </c>
    </row>
    <row r="126" spans="1:16" x14ac:dyDescent="0.25">
      <c r="A126" t="str">
        <f t="shared" ref="A126:G134" si="19">A113</f>
        <v>Div0</v>
      </c>
      <c r="B126" t="str">
        <f t="shared" si="19"/>
        <v>.</v>
      </c>
      <c r="C126" s="6">
        <f t="shared" si="19"/>
        <v>30.0794423777301</v>
      </c>
      <c r="D126" s="6">
        <f t="shared" si="19"/>
        <v>0.26887859476936299</v>
      </c>
      <c r="E126">
        <f t="shared" si="19"/>
        <v>3269</v>
      </c>
      <c r="F126" s="6">
        <f t="shared" si="19"/>
        <v>29.324178234829802</v>
      </c>
      <c r="G126" s="6">
        <f t="shared" si="19"/>
        <v>30.834706520630402</v>
      </c>
      <c r="H126" t="s">
        <v>13</v>
      </c>
    </row>
    <row r="127" spans="1:16" x14ac:dyDescent="0.25">
      <c r="A127" t="str">
        <f t="shared" si="19"/>
        <v>Div1</v>
      </c>
      <c r="B127" t="str">
        <f t="shared" si="19"/>
        <v>.</v>
      </c>
      <c r="C127" s="6">
        <f t="shared" si="19"/>
        <v>29.923561976437099</v>
      </c>
      <c r="D127" s="6">
        <f t="shared" si="19"/>
        <v>0.446098207206233</v>
      </c>
      <c r="E127">
        <f t="shared" si="19"/>
        <v>3269</v>
      </c>
      <c r="F127" s="6">
        <f t="shared" si="19"/>
        <v>28.6704983757291</v>
      </c>
      <c r="G127" s="6">
        <f t="shared" si="19"/>
        <v>31.176625577145</v>
      </c>
      <c r="H127" t="s">
        <v>13</v>
      </c>
    </row>
    <row r="128" spans="1:16" x14ac:dyDescent="0.25">
      <c r="A128" t="str">
        <f t="shared" si="19"/>
        <v>Div2</v>
      </c>
      <c r="B128" t="str">
        <f t="shared" si="19"/>
        <v>.</v>
      </c>
      <c r="C128" s="6">
        <f t="shared" si="19"/>
        <v>28.7395628475034</v>
      </c>
      <c r="D128" s="6">
        <f t="shared" si="19"/>
        <v>0.460216054512819</v>
      </c>
      <c r="E128">
        <f t="shared" si="19"/>
        <v>3269</v>
      </c>
      <c r="F128" s="6">
        <f t="shared" si="19"/>
        <v>27.446843044877401</v>
      </c>
      <c r="G128" s="6">
        <f t="shared" si="19"/>
        <v>30.0322826501293</v>
      </c>
      <c r="H128" t="s">
        <v>13</v>
      </c>
    </row>
    <row r="129" spans="1:8" x14ac:dyDescent="0.25">
      <c r="A129" s="4" t="str">
        <f t="shared" si="19"/>
        <v>.</v>
      </c>
      <c r="B129" s="4" t="str">
        <f t="shared" si="19"/>
        <v>DivNA - Div0</v>
      </c>
      <c r="C129" s="5">
        <f t="shared" si="19"/>
        <v>6.6155436194834799E-2</v>
      </c>
      <c r="D129" s="5">
        <f t="shared" si="19"/>
        <v>0.28405478390092798</v>
      </c>
      <c r="E129" s="4">
        <f t="shared" si="19"/>
        <v>3269</v>
      </c>
      <c r="F129" s="5">
        <f t="shared" si="19"/>
        <v>-0.73173772850164598</v>
      </c>
      <c r="G129" s="5">
        <f t="shared" si="19"/>
        <v>0.86404860089131597</v>
      </c>
      <c r="H129" s="17">
        <f>IF(H116&lt;0.0001,"&lt;0.0001",IF(H116&lt;0.001,"&lt;0.001",IF(H116&lt;0.01,"&lt;0.01",ROUND(H116,3))))</f>
        <v>0.996</v>
      </c>
    </row>
    <row r="130" spans="1:8" x14ac:dyDescent="0.25">
      <c r="A130" t="str">
        <f t="shared" si="19"/>
        <v>.</v>
      </c>
      <c r="B130" t="str">
        <f t="shared" si="19"/>
        <v>DivNA - Div1</v>
      </c>
      <c r="C130" s="6">
        <f t="shared" si="19"/>
        <v>0.22203583748788799</v>
      </c>
      <c r="D130" s="6">
        <f t="shared" si="19"/>
        <v>0.45554025829932498</v>
      </c>
      <c r="E130">
        <f t="shared" si="19"/>
        <v>3269</v>
      </c>
      <c r="F130" s="6">
        <f t="shared" si="19"/>
        <v>-1.05754992885453</v>
      </c>
      <c r="G130" s="6">
        <f t="shared" si="19"/>
        <v>1.5016216038303101</v>
      </c>
      <c r="H130" s="16">
        <f t="shared" ref="H130:H134" si="20">IF(H117&lt;0.0001,"&lt;0.0001",IF(H117&lt;0.001,"&lt;0.001",IF(H117&lt;0.01,"&lt;0.01",ROUND(H117,3))))</f>
        <v>0.96199999999999997</v>
      </c>
    </row>
    <row r="131" spans="1:8" x14ac:dyDescent="0.25">
      <c r="A131" t="str">
        <f t="shared" si="19"/>
        <v>.</v>
      </c>
      <c r="B131" t="str">
        <f t="shared" si="19"/>
        <v>DivNA - Div2</v>
      </c>
      <c r="C131" s="6">
        <f t="shared" si="19"/>
        <v>1.4060349664216001</v>
      </c>
      <c r="D131" s="6">
        <f t="shared" si="19"/>
        <v>0.46977702744115302</v>
      </c>
      <c r="E131">
        <f t="shared" si="19"/>
        <v>3269</v>
      </c>
      <c r="F131" s="6">
        <f t="shared" si="19"/>
        <v>8.6458953727303306E-2</v>
      </c>
      <c r="G131" s="6">
        <f t="shared" si="19"/>
        <v>2.7256109791159</v>
      </c>
      <c r="H131" s="16">
        <f t="shared" si="20"/>
        <v>1.4999999999999999E-2</v>
      </c>
    </row>
    <row r="132" spans="1:8" x14ac:dyDescent="0.25">
      <c r="A132" t="str">
        <f t="shared" si="19"/>
        <v>.</v>
      </c>
      <c r="B132" t="str">
        <f t="shared" si="19"/>
        <v>Div0 - Div1</v>
      </c>
      <c r="C132" s="6">
        <f t="shared" si="19"/>
        <v>0.155880401293053</v>
      </c>
      <c r="D132" s="6">
        <f t="shared" si="19"/>
        <v>0.47197142592181901</v>
      </c>
      <c r="E132">
        <f t="shared" si="19"/>
        <v>3269</v>
      </c>
      <c r="F132" s="6">
        <f t="shared" si="19"/>
        <v>-1.16985954754166</v>
      </c>
      <c r="G132" s="6">
        <f t="shared" si="19"/>
        <v>1.4816203501277601</v>
      </c>
      <c r="H132" s="16">
        <f t="shared" si="20"/>
        <v>0.98799999999999999</v>
      </c>
    </row>
    <row r="133" spans="1:8" x14ac:dyDescent="0.25">
      <c r="A133" t="str">
        <f t="shared" si="19"/>
        <v>.</v>
      </c>
      <c r="B133" t="str">
        <f t="shared" si="19"/>
        <v>Div0 - Div2</v>
      </c>
      <c r="C133" s="6">
        <f t="shared" si="19"/>
        <v>1.3398795302267601</v>
      </c>
      <c r="D133" s="6">
        <f t="shared" si="19"/>
        <v>0.48357798689083098</v>
      </c>
      <c r="E133">
        <f t="shared" si="19"/>
        <v>3269</v>
      </c>
      <c r="F133" s="6">
        <f t="shared" si="19"/>
        <v>-1.8462565051771601E-2</v>
      </c>
      <c r="G133" s="6">
        <f t="shared" si="19"/>
        <v>2.6982216255053002</v>
      </c>
      <c r="H133" s="16">
        <f t="shared" si="20"/>
        <v>2.9000000000000001E-2</v>
      </c>
    </row>
    <row r="134" spans="1:8" x14ac:dyDescent="0.25">
      <c r="A134" s="3" t="str">
        <f t="shared" si="19"/>
        <v>.</v>
      </c>
      <c r="B134" s="3" t="str">
        <f t="shared" si="19"/>
        <v>Div1 - Div2</v>
      </c>
      <c r="C134" s="7">
        <f t="shared" si="19"/>
        <v>1.18399912893371</v>
      </c>
      <c r="D134" s="7">
        <f t="shared" si="19"/>
        <v>0.59472302428729795</v>
      </c>
      <c r="E134" s="3">
        <f t="shared" si="19"/>
        <v>3269</v>
      </c>
      <c r="F134" s="7">
        <f t="shared" si="19"/>
        <v>-0.48654283290121902</v>
      </c>
      <c r="G134" s="7">
        <f t="shared" si="19"/>
        <v>2.8545410907686399</v>
      </c>
      <c r="H134" s="18">
        <f t="shared" si="20"/>
        <v>0.192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4"/>
  <sheetViews>
    <sheetView zoomScale="90" zoomScaleNormal="90" workbookViewId="0">
      <selection activeCell="P95" sqref="P95"/>
    </sheetView>
  </sheetViews>
  <sheetFormatPr defaultRowHeight="15" x14ac:dyDescent="0.25"/>
  <cols>
    <col min="1" max="1" width="9.140625" style="35"/>
    <col min="2" max="2" width="12.140625" style="35" customWidth="1"/>
    <col min="3" max="8" width="9.140625" style="35"/>
    <col min="9" max="9" width="13.7109375" style="35" customWidth="1"/>
    <col min="10" max="10" width="9.140625" style="35"/>
    <col min="11" max="11" width="14.140625" style="35" customWidth="1"/>
    <col min="12" max="12" width="9.140625" style="35"/>
    <col min="13" max="13" width="9.42578125" style="35" customWidth="1"/>
    <col min="14" max="14" width="9.7109375" style="35" customWidth="1"/>
    <col min="15" max="16384" width="9.140625" style="35"/>
  </cols>
  <sheetData>
    <row r="1" spans="1:20" x14ac:dyDescent="0.25">
      <c r="A1" s="35" t="s">
        <v>56</v>
      </c>
    </row>
    <row r="3" spans="1:20" x14ac:dyDescent="0.25">
      <c r="A3" s="35" t="s">
        <v>0</v>
      </c>
    </row>
    <row r="4" spans="1:20" x14ac:dyDescent="0.25">
      <c r="A4" s="36" t="s">
        <v>1</v>
      </c>
      <c r="B4" s="36" t="s">
        <v>6</v>
      </c>
    </row>
    <row r="5" spans="1:20" x14ac:dyDescent="0.25">
      <c r="A5" s="35" t="s">
        <v>2</v>
      </c>
      <c r="B5" s="37">
        <v>29.905108695652199</v>
      </c>
    </row>
    <row r="6" spans="1:20" x14ac:dyDescent="0.25">
      <c r="A6" s="35" t="s">
        <v>3</v>
      </c>
      <c r="B6" s="37">
        <v>29.843536804308801</v>
      </c>
    </row>
    <row r="7" spans="1:20" x14ac:dyDescent="0.25">
      <c r="A7" s="35" t="s">
        <v>4</v>
      </c>
      <c r="B7" s="37">
        <v>28.881994459833798</v>
      </c>
    </row>
    <row r="8" spans="1:20" x14ac:dyDescent="0.25">
      <c r="A8" s="38" t="s">
        <v>5</v>
      </c>
      <c r="B8" s="39">
        <v>27.719113573407199</v>
      </c>
      <c r="D8" s="35" t="s">
        <v>16</v>
      </c>
      <c r="F8" s="37">
        <f>B5-B8</f>
        <v>2.185995122245</v>
      </c>
    </row>
    <row r="10" spans="1:20" s="40" customFormat="1" x14ac:dyDescent="0.25"/>
    <row r="11" spans="1:20" s="40" customFormat="1" x14ac:dyDescent="0.25">
      <c r="A11" s="40" t="s">
        <v>30</v>
      </c>
    </row>
    <row r="12" spans="1:20" x14ac:dyDescent="0.25">
      <c r="B12" s="35" t="s">
        <v>43</v>
      </c>
      <c r="K12" s="41" t="s">
        <v>41</v>
      </c>
      <c r="L12" s="42"/>
      <c r="M12" s="42"/>
      <c r="N12" s="42"/>
    </row>
    <row r="13" spans="1:20" x14ac:dyDescent="0.25">
      <c r="C13" s="36" t="s">
        <v>21</v>
      </c>
      <c r="D13" s="36" t="s">
        <v>22</v>
      </c>
      <c r="E13" s="36" t="s">
        <v>23</v>
      </c>
      <c r="F13" s="36" t="s">
        <v>24</v>
      </c>
      <c r="L13" s="36" t="s">
        <v>21</v>
      </c>
      <c r="M13" s="36" t="s">
        <v>22</v>
      </c>
      <c r="N13" s="36" t="s">
        <v>24</v>
      </c>
    </row>
    <row r="14" spans="1:20" x14ac:dyDescent="0.25">
      <c r="B14" s="35" t="s">
        <v>25</v>
      </c>
      <c r="C14" s="43">
        <v>78810.468403774794</v>
      </c>
      <c r="D14" s="35">
        <v>1</v>
      </c>
      <c r="E14" s="35">
        <v>1684.74063448117</v>
      </c>
      <c r="F14" s="44">
        <v>2.72429235933687E-303</v>
      </c>
      <c r="K14" s="35" t="str">
        <f>B14</f>
        <v>(Intercept)</v>
      </c>
      <c r="L14" s="43">
        <f t="shared" ref="L14:M14" si="0">C14</f>
        <v>78810.468403774794</v>
      </c>
      <c r="M14" s="35">
        <f t="shared" si="0"/>
        <v>1</v>
      </c>
      <c r="N14" s="45" t="str">
        <f t="shared" ref="N14:N21" si="1">IF(F14&lt;0.0001,"&lt;0.0001",IF(F14&lt;0.001,"&lt;0.001",IF(F14&lt;0.01,"&lt;0.01",ROUND(F14,3))))</f>
        <v>&lt;0.0001</v>
      </c>
      <c r="S14" s="36" t="s">
        <v>1</v>
      </c>
      <c r="T14" s="36" t="s">
        <v>8</v>
      </c>
    </row>
    <row r="15" spans="1:20" x14ac:dyDescent="0.25">
      <c r="B15" s="35" t="s">
        <v>1</v>
      </c>
      <c r="C15" s="43">
        <v>586.85806637862697</v>
      </c>
      <c r="D15" s="35">
        <v>3</v>
      </c>
      <c r="E15" s="35">
        <v>4.1817779250493796</v>
      </c>
      <c r="F15" s="46">
        <v>5.7833871308588499E-3</v>
      </c>
      <c r="K15" s="35" t="str">
        <f t="shared" ref="K15:K21" si="2">B15</f>
        <v>DivGroup</v>
      </c>
      <c r="L15" s="43">
        <f t="shared" ref="L15:L21" si="3">C15</f>
        <v>586.85806637862697</v>
      </c>
      <c r="M15" s="35">
        <f t="shared" ref="M15:M21" si="4">D15</f>
        <v>3</v>
      </c>
      <c r="N15" s="45" t="str">
        <f t="shared" si="1"/>
        <v>&lt;0.01</v>
      </c>
      <c r="S15" s="35" t="s">
        <v>2</v>
      </c>
      <c r="T15" s="43">
        <f>C39</f>
        <v>29.235780665700101</v>
      </c>
    </row>
    <row r="16" spans="1:20" x14ac:dyDescent="0.25">
      <c r="B16" s="35" t="s">
        <v>31</v>
      </c>
      <c r="C16" s="43">
        <v>1133.9592419073199</v>
      </c>
      <c r="D16" s="35">
        <v>2</v>
      </c>
      <c r="E16" s="35">
        <v>12.120389913805001</v>
      </c>
      <c r="F16" s="46">
        <v>5.6693924408073503E-6</v>
      </c>
      <c r="K16" s="35" t="str">
        <f t="shared" si="2"/>
        <v>age_3</v>
      </c>
      <c r="L16" s="43">
        <f t="shared" si="3"/>
        <v>1133.9592419073199</v>
      </c>
      <c r="M16" s="35">
        <f t="shared" si="4"/>
        <v>2</v>
      </c>
      <c r="N16" s="45" t="str">
        <f t="shared" si="1"/>
        <v>&lt;0.0001</v>
      </c>
      <c r="S16" s="35" t="s">
        <v>3</v>
      </c>
      <c r="T16" s="43">
        <f t="shared" ref="T16:T18" si="5">C40</f>
        <v>29.268906677677698</v>
      </c>
    </row>
    <row r="17" spans="1:20" x14ac:dyDescent="0.25">
      <c r="B17" s="35" t="s">
        <v>32</v>
      </c>
      <c r="C17" s="43">
        <v>636.82207392153202</v>
      </c>
      <c r="D17" s="35">
        <v>1</v>
      </c>
      <c r="E17" s="35">
        <v>13.6134202295744</v>
      </c>
      <c r="F17" s="46">
        <v>2.2784111178223801E-4</v>
      </c>
      <c r="K17" s="35" t="str">
        <f t="shared" si="2"/>
        <v>RIAGENDR</v>
      </c>
      <c r="L17" s="43">
        <f t="shared" si="3"/>
        <v>636.82207392153202</v>
      </c>
      <c r="M17" s="35">
        <f t="shared" si="4"/>
        <v>1</v>
      </c>
      <c r="N17" s="45" t="str">
        <f t="shared" si="1"/>
        <v>&lt;0.001</v>
      </c>
      <c r="S17" s="35" t="s">
        <v>4</v>
      </c>
      <c r="T17" s="43">
        <f t="shared" si="5"/>
        <v>29.032998975001501</v>
      </c>
    </row>
    <row r="18" spans="1:20" x14ac:dyDescent="0.25">
      <c r="B18" s="35" t="s">
        <v>33</v>
      </c>
      <c r="C18" s="43">
        <v>6307.2496720910704</v>
      </c>
      <c r="D18" s="35">
        <v>4</v>
      </c>
      <c r="E18" s="35">
        <v>33.707704159137201</v>
      </c>
      <c r="F18" s="46">
        <v>1.16932824838311E-27</v>
      </c>
      <c r="K18" s="35" t="str">
        <f t="shared" si="2"/>
        <v>eth_5</v>
      </c>
      <c r="L18" s="43">
        <f t="shared" si="3"/>
        <v>6307.2496720910704</v>
      </c>
      <c r="M18" s="35">
        <f t="shared" si="4"/>
        <v>4</v>
      </c>
      <c r="N18" s="45" t="str">
        <f t="shared" si="1"/>
        <v>&lt;0.0001</v>
      </c>
      <c r="S18" s="35" t="s">
        <v>5</v>
      </c>
      <c r="T18" s="43">
        <f t="shared" si="5"/>
        <v>27.861430808584899</v>
      </c>
    </row>
    <row r="19" spans="1:20" x14ac:dyDescent="0.25">
      <c r="B19" s="35" t="s">
        <v>34</v>
      </c>
      <c r="C19" s="43">
        <v>72.287068934063399</v>
      </c>
      <c r="D19" s="35">
        <v>2</v>
      </c>
      <c r="E19" s="35">
        <v>0.77264457912373696</v>
      </c>
      <c r="F19" s="46">
        <v>0.46186551847438101</v>
      </c>
      <c r="K19" s="35" t="str">
        <f t="shared" si="2"/>
        <v>FIPL</v>
      </c>
      <c r="L19" s="43">
        <f t="shared" si="3"/>
        <v>72.287068934063399</v>
      </c>
      <c r="M19" s="35">
        <f t="shared" si="4"/>
        <v>2</v>
      </c>
      <c r="N19" s="45">
        <f t="shared" si="1"/>
        <v>0.46200000000000002</v>
      </c>
    </row>
    <row r="20" spans="1:20" x14ac:dyDescent="0.25">
      <c r="B20" s="35" t="s">
        <v>35</v>
      </c>
      <c r="C20" s="43">
        <v>794.72141912972404</v>
      </c>
      <c r="D20" s="35">
        <v>2</v>
      </c>
      <c r="E20" s="35">
        <v>8.4944265337995404</v>
      </c>
      <c r="F20" s="35">
        <v>2.0866660498913099E-4</v>
      </c>
      <c r="K20" s="35" t="str">
        <f t="shared" si="2"/>
        <v>edu</v>
      </c>
      <c r="L20" s="43">
        <f t="shared" si="3"/>
        <v>794.72141912972404</v>
      </c>
      <c r="M20" s="35">
        <f t="shared" si="4"/>
        <v>2</v>
      </c>
      <c r="N20" s="45" t="str">
        <f t="shared" si="1"/>
        <v>&lt;0.001</v>
      </c>
    </row>
    <row r="21" spans="1:20" x14ac:dyDescent="0.25">
      <c r="B21" s="35" t="s">
        <v>28</v>
      </c>
      <c r="C21" s="43">
        <v>85.197064413921893</v>
      </c>
      <c r="D21" s="35">
        <v>1</v>
      </c>
      <c r="E21" s="35">
        <v>1.8212676471006599</v>
      </c>
      <c r="F21" s="35">
        <v>0.177245926697293</v>
      </c>
      <c r="K21" s="35" t="str">
        <f t="shared" si="2"/>
        <v>KCAL</v>
      </c>
      <c r="L21" s="43">
        <f t="shared" si="3"/>
        <v>85.197064413921893</v>
      </c>
      <c r="M21" s="35">
        <f t="shared" si="4"/>
        <v>1</v>
      </c>
      <c r="N21" s="45">
        <f t="shared" si="1"/>
        <v>0.17699999999999999</v>
      </c>
    </row>
    <row r="22" spans="1:20" x14ac:dyDescent="0.25">
      <c r="B22" s="36" t="s">
        <v>26</v>
      </c>
      <c r="C22" s="36">
        <v>171211.110158</v>
      </c>
      <c r="D22" s="36">
        <v>3660</v>
      </c>
      <c r="E22" s="36" t="s">
        <v>27</v>
      </c>
      <c r="F22" s="36" t="s">
        <v>27</v>
      </c>
      <c r="K22" s="35" t="str">
        <f t="shared" ref="K22" si="6">B22</f>
        <v>Residuals</v>
      </c>
      <c r="L22" s="43">
        <f t="shared" ref="L22" si="7">C22</f>
        <v>171211.110158</v>
      </c>
      <c r="M22" s="35">
        <f t="shared" ref="M22" si="8">D22</f>
        <v>3660</v>
      </c>
    </row>
    <row r="24" spans="1:20" x14ac:dyDescent="0.25">
      <c r="A24" s="35" t="s">
        <v>44</v>
      </c>
      <c r="H24" s="47"/>
    </row>
    <row r="25" spans="1:20" x14ac:dyDescent="0.25">
      <c r="A25" s="36" t="s">
        <v>1</v>
      </c>
      <c r="B25" s="36" t="s">
        <v>7</v>
      </c>
      <c r="C25" s="36" t="s">
        <v>8</v>
      </c>
      <c r="D25" s="36" t="s">
        <v>9</v>
      </c>
      <c r="E25" s="36" t="s">
        <v>10</v>
      </c>
      <c r="F25" s="36" t="s">
        <v>11</v>
      </c>
      <c r="G25" s="36" t="s">
        <v>12</v>
      </c>
      <c r="H25" s="36" t="s">
        <v>29</v>
      </c>
    </row>
    <row r="26" spans="1:20" x14ac:dyDescent="0.25">
      <c r="A26" s="35" t="s">
        <v>2</v>
      </c>
      <c r="B26" s="35" t="s">
        <v>13</v>
      </c>
      <c r="C26" s="37">
        <v>29.235780665700101</v>
      </c>
      <c r="D26" s="37">
        <v>0.20744368005802699</v>
      </c>
      <c r="E26" s="35">
        <v>3660</v>
      </c>
      <c r="F26" s="35">
        <v>28.6531258747649</v>
      </c>
      <c r="G26" s="35">
        <v>29.8184354566352</v>
      </c>
      <c r="H26" s="35" t="s">
        <v>13</v>
      </c>
    </row>
    <row r="27" spans="1:20" x14ac:dyDescent="0.25">
      <c r="A27" s="35" t="s">
        <v>3</v>
      </c>
      <c r="B27" s="35" t="s">
        <v>13</v>
      </c>
      <c r="C27" s="37">
        <v>29.268906677677698</v>
      </c>
      <c r="D27" s="37">
        <v>0.24229782292035801</v>
      </c>
      <c r="E27" s="35">
        <v>3660</v>
      </c>
      <c r="F27" s="35">
        <v>28.588355757455801</v>
      </c>
      <c r="G27" s="35">
        <v>29.949457597899599</v>
      </c>
      <c r="H27" s="35" t="s">
        <v>13</v>
      </c>
      <c r="J27" s="35" t="s">
        <v>42</v>
      </c>
      <c r="L27" s="37"/>
      <c r="M27" s="37"/>
      <c r="O27" s="37"/>
      <c r="P27" s="37"/>
    </row>
    <row r="28" spans="1:20" x14ac:dyDescent="0.25">
      <c r="A28" s="35" t="s">
        <v>4</v>
      </c>
      <c r="B28" s="35" t="s">
        <v>13</v>
      </c>
      <c r="C28" s="37">
        <v>29.032998975001501</v>
      </c>
      <c r="D28" s="37">
        <v>0.38364715694239898</v>
      </c>
      <c r="E28" s="35">
        <v>3660</v>
      </c>
      <c r="F28" s="35">
        <v>27.955434915404101</v>
      </c>
      <c r="G28" s="35">
        <v>30.110563034598801</v>
      </c>
      <c r="H28" s="35" t="s">
        <v>13</v>
      </c>
      <c r="L28" s="37"/>
      <c r="M28" s="37"/>
      <c r="O28" s="37"/>
      <c r="P28" s="37"/>
    </row>
    <row r="29" spans="1:20" x14ac:dyDescent="0.25">
      <c r="A29" s="35" t="s">
        <v>5</v>
      </c>
      <c r="B29" s="35" t="s">
        <v>13</v>
      </c>
      <c r="C29" s="37">
        <v>27.861430808584899</v>
      </c>
      <c r="D29" s="37">
        <v>0.38864921832963301</v>
      </c>
      <c r="E29" s="35">
        <v>3660</v>
      </c>
      <c r="F29" s="35">
        <v>26.769817272855001</v>
      </c>
      <c r="G29" s="35">
        <v>28.953044344314801</v>
      </c>
      <c r="H29" s="35" t="s">
        <v>13</v>
      </c>
      <c r="J29" s="35" t="s">
        <v>36</v>
      </c>
      <c r="K29" s="35" t="s">
        <v>37</v>
      </c>
      <c r="L29" s="35" t="s">
        <v>38</v>
      </c>
      <c r="M29" s="35" t="s">
        <v>39</v>
      </c>
      <c r="N29" s="35" t="s">
        <v>40</v>
      </c>
      <c r="O29" s="35" t="s">
        <v>20</v>
      </c>
      <c r="P29" s="37"/>
    </row>
    <row r="30" spans="1:20" x14ac:dyDescent="0.25">
      <c r="A30" s="48" t="s">
        <v>13</v>
      </c>
      <c r="B30" s="48" t="s">
        <v>14</v>
      </c>
      <c r="C30" s="49">
        <v>-3.31260119776439E-2</v>
      </c>
      <c r="D30" s="49">
        <v>0.263422748450582</v>
      </c>
      <c r="E30" s="48">
        <v>3660</v>
      </c>
      <c r="F30" s="48">
        <v>-0.77301129738670704</v>
      </c>
      <c r="G30" s="48">
        <v>0.70675927343141898</v>
      </c>
      <c r="H30" s="50">
        <f>O30</f>
        <v>0.99928982412289802</v>
      </c>
      <c r="J30" s="35" t="s">
        <v>14</v>
      </c>
      <c r="K30" s="35">
        <v>-3.31260119776439E-2</v>
      </c>
      <c r="L30" s="35">
        <v>0.263422748450582</v>
      </c>
      <c r="M30" s="35">
        <v>3660</v>
      </c>
      <c r="N30" s="35">
        <v>-0.125752282870355</v>
      </c>
      <c r="O30" s="35">
        <v>0.99928982412289802</v>
      </c>
      <c r="P30" s="37"/>
    </row>
    <row r="31" spans="1:20" x14ac:dyDescent="0.25">
      <c r="A31" s="35" t="s">
        <v>13</v>
      </c>
      <c r="B31" s="35" t="s">
        <v>15</v>
      </c>
      <c r="C31" s="37">
        <v>0.20278169069857699</v>
      </c>
      <c r="D31" s="37">
        <v>0.40611834419294202</v>
      </c>
      <c r="E31" s="35">
        <v>3660</v>
      </c>
      <c r="F31" s="35">
        <v>-0.93789802952468004</v>
      </c>
      <c r="G31" s="35">
        <v>1.3434614109218299</v>
      </c>
      <c r="H31" s="51">
        <f>O31</f>
        <v>0.95923428424052004</v>
      </c>
      <c r="J31" s="35" t="s">
        <v>15</v>
      </c>
      <c r="K31" s="35">
        <v>0.20278169069857699</v>
      </c>
      <c r="L31" s="35">
        <v>0.40611834419294202</v>
      </c>
      <c r="M31" s="35">
        <v>3660</v>
      </c>
      <c r="N31" s="35">
        <v>0.49931674744108101</v>
      </c>
      <c r="O31" s="35">
        <v>0.95923428424052004</v>
      </c>
      <c r="P31" s="37"/>
    </row>
    <row r="32" spans="1:20" x14ac:dyDescent="0.25">
      <c r="A32" s="35" t="s">
        <v>13</v>
      </c>
      <c r="B32" s="35" t="s">
        <v>16</v>
      </c>
      <c r="C32" s="37">
        <v>1.37434985711516</v>
      </c>
      <c r="D32" s="37">
        <v>0.40819039067930901</v>
      </c>
      <c r="E32" s="35">
        <v>3660</v>
      </c>
      <c r="F32" s="35">
        <v>0.22785030274711399</v>
      </c>
      <c r="G32" s="35">
        <v>2.5208494114832001</v>
      </c>
      <c r="H32" s="51">
        <f t="shared" ref="H32:H35" si="9">O32</f>
        <v>4.2718020720824397E-3</v>
      </c>
      <c r="J32" s="35" t="s">
        <v>16</v>
      </c>
      <c r="K32" s="35">
        <v>1.37434985711516</v>
      </c>
      <c r="L32" s="35">
        <v>0.40819039067930901</v>
      </c>
      <c r="M32" s="35">
        <v>3660</v>
      </c>
      <c r="N32" s="35">
        <v>3.3669333930864198</v>
      </c>
      <c r="O32" s="35">
        <v>4.2718020720824397E-3</v>
      </c>
      <c r="P32" s="37"/>
    </row>
    <row r="33" spans="1:16" x14ac:dyDescent="0.25">
      <c r="A33" s="35" t="s">
        <v>13</v>
      </c>
      <c r="B33" s="35" t="s">
        <v>17</v>
      </c>
      <c r="C33" s="37">
        <v>0.23590770267622099</v>
      </c>
      <c r="D33" s="37">
        <v>0.419740513966744</v>
      </c>
      <c r="E33" s="35">
        <v>3660</v>
      </c>
      <c r="F33" s="35">
        <v>-0.94303311318233296</v>
      </c>
      <c r="G33" s="35">
        <v>1.4148485185347801</v>
      </c>
      <c r="H33" s="51">
        <f t="shared" si="9"/>
        <v>0.94326527426404705</v>
      </c>
      <c r="J33" s="35" t="s">
        <v>17</v>
      </c>
      <c r="K33" s="35">
        <v>0.23590770267622099</v>
      </c>
      <c r="L33" s="35">
        <v>0.419740513966744</v>
      </c>
      <c r="M33" s="35">
        <v>3660</v>
      </c>
      <c r="N33" s="35">
        <v>0.56203224331809898</v>
      </c>
      <c r="O33" s="35">
        <v>0.94326527426404705</v>
      </c>
      <c r="P33" s="37"/>
    </row>
    <row r="34" spans="1:16" x14ac:dyDescent="0.25">
      <c r="A34" s="35" t="s">
        <v>13</v>
      </c>
      <c r="B34" s="35" t="s">
        <v>18</v>
      </c>
      <c r="C34" s="37">
        <v>1.4074758690928</v>
      </c>
      <c r="D34" s="37">
        <v>0.42018978897380499</v>
      </c>
      <c r="E34" s="35">
        <v>3660</v>
      </c>
      <c r="F34" s="35">
        <v>0.227273157787552</v>
      </c>
      <c r="G34" s="35">
        <v>2.58767858039805</v>
      </c>
      <c r="H34" s="51">
        <f t="shared" si="9"/>
        <v>4.5390494278589903E-3</v>
      </c>
      <c r="J34" s="35" t="s">
        <v>18</v>
      </c>
      <c r="K34" s="35">
        <v>1.4074758690928</v>
      </c>
      <c r="L34" s="35">
        <v>0.42018978897380499</v>
      </c>
      <c r="M34" s="35">
        <v>3660</v>
      </c>
      <c r="N34" s="35">
        <v>3.34961940062886</v>
      </c>
      <c r="O34" s="35">
        <v>4.5390494278589903E-3</v>
      </c>
      <c r="P34" s="37"/>
    </row>
    <row r="35" spans="1:16" x14ac:dyDescent="0.25">
      <c r="A35" s="38" t="s">
        <v>13</v>
      </c>
      <c r="B35" s="38" t="s">
        <v>19</v>
      </c>
      <c r="C35" s="39">
        <v>1.17156816641658</v>
      </c>
      <c r="D35" s="39">
        <v>0.510319574221201</v>
      </c>
      <c r="E35" s="38">
        <v>3660</v>
      </c>
      <c r="F35" s="38">
        <v>-0.261785429821211</v>
      </c>
      <c r="G35" s="38">
        <v>2.6049217626543699</v>
      </c>
      <c r="H35" s="52">
        <f t="shared" si="9"/>
        <v>9.9163587106149406E-2</v>
      </c>
      <c r="J35" s="35" t="s">
        <v>19</v>
      </c>
      <c r="K35" s="35">
        <v>1.17156816641658</v>
      </c>
      <c r="L35" s="35">
        <v>0.510319574221201</v>
      </c>
      <c r="M35" s="35">
        <v>3660</v>
      </c>
      <c r="N35" s="35">
        <v>2.29575392675171</v>
      </c>
      <c r="O35" s="35">
        <v>9.9163587106149406E-2</v>
      </c>
      <c r="P35" s="37"/>
    </row>
    <row r="37" spans="1:16" x14ac:dyDescent="0.25">
      <c r="A37" s="41" t="s">
        <v>41</v>
      </c>
      <c r="B37" s="42"/>
      <c r="C37" s="42"/>
      <c r="D37" s="42"/>
      <c r="E37" s="42"/>
      <c r="F37" s="42"/>
      <c r="G37" s="42"/>
      <c r="H37" s="42"/>
    </row>
    <row r="38" spans="1:16" x14ac:dyDescent="0.25">
      <c r="A38" s="36" t="s">
        <v>1</v>
      </c>
      <c r="B38" s="36" t="s">
        <v>7</v>
      </c>
      <c r="C38" s="36" t="s">
        <v>8</v>
      </c>
      <c r="D38" s="36" t="s">
        <v>9</v>
      </c>
      <c r="E38" s="36" t="s">
        <v>10</v>
      </c>
      <c r="F38" s="36" t="s">
        <v>11</v>
      </c>
      <c r="G38" s="36" t="s">
        <v>12</v>
      </c>
      <c r="H38" s="36" t="s">
        <v>29</v>
      </c>
    </row>
    <row r="39" spans="1:16" x14ac:dyDescent="0.25">
      <c r="A39" s="35" t="str">
        <f>A26</f>
        <v>DivNA</v>
      </c>
      <c r="B39" s="35" t="str">
        <f t="shared" ref="B39:G39" si="10">B26</f>
        <v>.</v>
      </c>
      <c r="C39" s="37">
        <f t="shared" si="10"/>
        <v>29.235780665700101</v>
      </c>
      <c r="D39" s="37">
        <f t="shared" si="10"/>
        <v>0.20744368005802699</v>
      </c>
      <c r="E39" s="35">
        <f t="shared" si="10"/>
        <v>3660</v>
      </c>
      <c r="F39" s="37">
        <f t="shared" si="10"/>
        <v>28.6531258747649</v>
      </c>
      <c r="G39" s="37">
        <f t="shared" si="10"/>
        <v>29.8184354566352</v>
      </c>
      <c r="H39" s="35" t="s">
        <v>13</v>
      </c>
    </row>
    <row r="40" spans="1:16" x14ac:dyDescent="0.25">
      <c r="A40" s="35" t="str">
        <f t="shared" ref="A40:G40" si="11">A27</f>
        <v>Div0</v>
      </c>
      <c r="B40" s="35" t="str">
        <f t="shared" si="11"/>
        <v>.</v>
      </c>
      <c r="C40" s="37">
        <f t="shared" si="11"/>
        <v>29.268906677677698</v>
      </c>
      <c r="D40" s="37">
        <f t="shared" si="11"/>
        <v>0.24229782292035801</v>
      </c>
      <c r="E40" s="35">
        <f t="shared" si="11"/>
        <v>3660</v>
      </c>
      <c r="F40" s="37">
        <f t="shared" si="11"/>
        <v>28.588355757455801</v>
      </c>
      <c r="G40" s="37">
        <f t="shared" si="11"/>
        <v>29.949457597899599</v>
      </c>
      <c r="H40" s="35" t="s">
        <v>13</v>
      </c>
    </row>
    <row r="41" spans="1:16" x14ac:dyDescent="0.25">
      <c r="A41" s="35" t="str">
        <f t="shared" ref="A41:G41" si="12">A28</f>
        <v>Div1</v>
      </c>
      <c r="B41" s="35" t="str">
        <f t="shared" si="12"/>
        <v>.</v>
      </c>
      <c r="C41" s="37">
        <f t="shared" si="12"/>
        <v>29.032998975001501</v>
      </c>
      <c r="D41" s="37">
        <f t="shared" si="12"/>
        <v>0.38364715694239898</v>
      </c>
      <c r="E41" s="35">
        <f t="shared" si="12"/>
        <v>3660</v>
      </c>
      <c r="F41" s="37">
        <f t="shared" si="12"/>
        <v>27.955434915404101</v>
      </c>
      <c r="G41" s="37">
        <f t="shared" si="12"/>
        <v>30.110563034598801</v>
      </c>
      <c r="H41" s="35" t="s">
        <v>13</v>
      </c>
    </row>
    <row r="42" spans="1:16" x14ac:dyDescent="0.25">
      <c r="A42" s="35" t="str">
        <f t="shared" ref="A42:G42" si="13">A29</f>
        <v>Div2</v>
      </c>
      <c r="B42" s="35" t="str">
        <f t="shared" si="13"/>
        <v>.</v>
      </c>
      <c r="C42" s="37">
        <f t="shared" si="13"/>
        <v>27.861430808584899</v>
      </c>
      <c r="D42" s="37">
        <f t="shared" si="13"/>
        <v>0.38864921832963301</v>
      </c>
      <c r="E42" s="35">
        <f t="shared" si="13"/>
        <v>3660</v>
      </c>
      <c r="F42" s="37">
        <f t="shared" si="13"/>
        <v>26.769817272855001</v>
      </c>
      <c r="G42" s="37">
        <f t="shared" si="13"/>
        <v>28.953044344314801</v>
      </c>
      <c r="H42" s="35" t="s">
        <v>13</v>
      </c>
    </row>
    <row r="43" spans="1:16" x14ac:dyDescent="0.25">
      <c r="A43" s="48" t="str">
        <f t="shared" ref="A43:G43" si="14">A30</f>
        <v>.</v>
      </c>
      <c r="B43" s="48" t="str">
        <f t="shared" si="14"/>
        <v>DivNA - Div0</v>
      </c>
      <c r="C43" s="49">
        <f t="shared" si="14"/>
        <v>-3.31260119776439E-2</v>
      </c>
      <c r="D43" s="49">
        <f t="shared" si="14"/>
        <v>0.263422748450582</v>
      </c>
      <c r="E43" s="48">
        <f t="shared" si="14"/>
        <v>3660</v>
      </c>
      <c r="F43" s="49">
        <f t="shared" si="14"/>
        <v>-0.77301129738670704</v>
      </c>
      <c r="G43" s="49">
        <f t="shared" si="14"/>
        <v>0.70675927343141898</v>
      </c>
      <c r="H43" s="53">
        <f>IF(H30&lt;0.0001,"&lt;0.0001",IF(H30&lt;0.001,"&lt;0.001",IF(H30&lt;0.01,"&lt;0.01",ROUND(H30,3))))</f>
        <v>0.999</v>
      </c>
    </row>
    <row r="44" spans="1:16" x14ac:dyDescent="0.25">
      <c r="A44" s="35" t="str">
        <f t="shared" ref="A44:G44" si="15">A31</f>
        <v>.</v>
      </c>
      <c r="B44" s="35" t="str">
        <f t="shared" si="15"/>
        <v>DivNA - Div1</v>
      </c>
      <c r="C44" s="37">
        <f t="shared" si="15"/>
        <v>0.20278169069857699</v>
      </c>
      <c r="D44" s="37">
        <f t="shared" si="15"/>
        <v>0.40611834419294202</v>
      </c>
      <c r="E44" s="35">
        <f t="shared" si="15"/>
        <v>3660</v>
      </c>
      <c r="F44" s="37">
        <f t="shared" si="15"/>
        <v>-0.93789802952468004</v>
      </c>
      <c r="G44" s="37">
        <f t="shared" si="15"/>
        <v>1.3434614109218299</v>
      </c>
      <c r="H44" s="45">
        <f t="shared" ref="H44:H48" si="16">IF(H31&lt;0.0001,"&lt;0.0001",IF(H31&lt;0.001,"&lt;0.001",IF(H31&lt;0.01,"&lt;0.01",ROUND(H31,3))))</f>
        <v>0.95899999999999996</v>
      </c>
    </row>
    <row r="45" spans="1:16" x14ac:dyDescent="0.25">
      <c r="A45" s="35" t="str">
        <f t="shared" ref="A45:G45" si="17">A32</f>
        <v>.</v>
      </c>
      <c r="B45" s="35" t="str">
        <f t="shared" si="17"/>
        <v>DivNA - Div2</v>
      </c>
      <c r="C45" s="37">
        <f t="shared" si="17"/>
        <v>1.37434985711516</v>
      </c>
      <c r="D45" s="37">
        <f t="shared" si="17"/>
        <v>0.40819039067930901</v>
      </c>
      <c r="E45" s="35">
        <f t="shared" si="17"/>
        <v>3660</v>
      </c>
      <c r="F45" s="37">
        <f t="shared" si="17"/>
        <v>0.22785030274711399</v>
      </c>
      <c r="G45" s="37">
        <f t="shared" si="17"/>
        <v>2.5208494114832001</v>
      </c>
      <c r="H45" s="45" t="str">
        <f t="shared" si="16"/>
        <v>&lt;0.01</v>
      </c>
    </row>
    <row r="46" spans="1:16" x14ac:dyDescent="0.25">
      <c r="A46" s="35" t="str">
        <f t="shared" ref="A46:G46" si="18">A33</f>
        <v>.</v>
      </c>
      <c r="B46" s="35" t="str">
        <f t="shared" si="18"/>
        <v>Div0 - Div1</v>
      </c>
      <c r="C46" s="37">
        <f t="shared" si="18"/>
        <v>0.23590770267622099</v>
      </c>
      <c r="D46" s="37">
        <f t="shared" si="18"/>
        <v>0.419740513966744</v>
      </c>
      <c r="E46" s="35">
        <f t="shared" si="18"/>
        <v>3660</v>
      </c>
      <c r="F46" s="37">
        <f t="shared" si="18"/>
        <v>-0.94303311318233296</v>
      </c>
      <c r="G46" s="37">
        <f t="shared" si="18"/>
        <v>1.4148485185347801</v>
      </c>
      <c r="H46" s="45">
        <f t="shared" si="16"/>
        <v>0.94299999999999995</v>
      </c>
    </row>
    <row r="47" spans="1:16" x14ac:dyDescent="0.25">
      <c r="A47" s="35" t="str">
        <f t="shared" ref="A47:G47" si="19">A34</f>
        <v>.</v>
      </c>
      <c r="B47" s="35" t="str">
        <f t="shared" si="19"/>
        <v>Div0 - Div2</v>
      </c>
      <c r="C47" s="37">
        <f t="shared" si="19"/>
        <v>1.4074758690928</v>
      </c>
      <c r="D47" s="37">
        <f t="shared" si="19"/>
        <v>0.42018978897380499</v>
      </c>
      <c r="E47" s="35">
        <f t="shared" si="19"/>
        <v>3660</v>
      </c>
      <c r="F47" s="37">
        <f t="shared" si="19"/>
        <v>0.227273157787552</v>
      </c>
      <c r="G47" s="37">
        <f t="shared" si="19"/>
        <v>2.58767858039805</v>
      </c>
      <c r="H47" s="45" t="str">
        <f t="shared" si="16"/>
        <v>&lt;0.01</v>
      </c>
    </row>
    <row r="48" spans="1:16" x14ac:dyDescent="0.25">
      <c r="A48" s="38" t="str">
        <f t="shared" ref="A48:G48" si="20">A35</f>
        <v>.</v>
      </c>
      <c r="B48" s="38" t="str">
        <f t="shared" si="20"/>
        <v>Div1 - Div2</v>
      </c>
      <c r="C48" s="39">
        <f t="shared" si="20"/>
        <v>1.17156816641658</v>
      </c>
      <c r="D48" s="39">
        <f t="shared" si="20"/>
        <v>0.510319574221201</v>
      </c>
      <c r="E48" s="38">
        <f t="shared" si="20"/>
        <v>3660</v>
      </c>
      <c r="F48" s="39">
        <f t="shared" si="20"/>
        <v>-0.261785429821211</v>
      </c>
      <c r="G48" s="39">
        <f t="shared" si="20"/>
        <v>2.6049217626543699</v>
      </c>
      <c r="H48" s="54">
        <f t="shared" si="16"/>
        <v>9.9000000000000005E-2</v>
      </c>
    </row>
    <row r="51" spans="1:14" s="55" customFormat="1" x14ac:dyDescent="0.25">
      <c r="A51" s="55" t="s">
        <v>45</v>
      </c>
    </row>
    <row r="52" spans="1:14" s="55" customFormat="1" x14ac:dyDescent="0.25">
      <c r="A52" s="55" t="s">
        <v>46</v>
      </c>
    </row>
    <row r="53" spans="1:14" x14ac:dyDescent="0.25">
      <c r="B53" s="35" t="s">
        <v>43</v>
      </c>
      <c r="K53" s="41" t="s">
        <v>41</v>
      </c>
      <c r="L53" s="42"/>
      <c r="M53" s="42"/>
      <c r="N53" s="42"/>
    </row>
    <row r="54" spans="1:14" x14ac:dyDescent="0.25">
      <c r="C54" s="36" t="s">
        <v>21</v>
      </c>
      <c r="D54" s="36" t="s">
        <v>22</v>
      </c>
      <c r="E54" s="36" t="s">
        <v>23</v>
      </c>
      <c r="F54" s="36" t="s">
        <v>24</v>
      </c>
      <c r="J54" s="36"/>
      <c r="K54" s="36"/>
      <c r="L54" s="36" t="s">
        <v>21</v>
      </c>
      <c r="M54" s="36" t="s">
        <v>22</v>
      </c>
      <c r="N54" s="36" t="s">
        <v>24</v>
      </c>
    </row>
    <row r="55" spans="1:14" x14ac:dyDescent="0.25">
      <c r="B55" s="35" t="s">
        <v>25</v>
      </c>
      <c r="C55" s="43">
        <v>162511.09889396001</v>
      </c>
      <c r="D55" s="35">
        <v>1</v>
      </c>
      <c r="E55" s="35">
        <v>3473.75588051665</v>
      </c>
      <c r="F55" s="44">
        <v>0</v>
      </c>
      <c r="J55" s="35" t="str">
        <f t="shared" ref="J55:J61" si="21">B55</f>
        <v>(Intercept)</v>
      </c>
      <c r="K55" s="43" t="s">
        <v>25</v>
      </c>
      <c r="L55" s="43">
        <f t="shared" ref="L55:M61" si="22">C55</f>
        <v>162511.09889396001</v>
      </c>
      <c r="M55" s="35">
        <f t="shared" si="22"/>
        <v>1</v>
      </c>
      <c r="N55" s="45" t="str">
        <f t="shared" ref="N55:N60" si="23">IF(F55&lt;0.0001,"&lt;0.0001",IF(F55&lt;0.001,"&lt;0.001",IF(F55&lt;0.01,"&lt;0.01",ROUND(F55,3))))</f>
        <v>&lt;0.0001</v>
      </c>
    </row>
    <row r="56" spans="1:14" x14ac:dyDescent="0.25">
      <c r="B56" s="35" t="s">
        <v>1</v>
      </c>
      <c r="C56" s="43">
        <v>556.24338689094304</v>
      </c>
      <c r="D56" s="35">
        <v>3</v>
      </c>
      <c r="E56" s="35">
        <v>3.9633267088867599</v>
      </c>
      <c r="F56" s="46">
        <v>7.8334967627301504E-3</v>
      </c>
      <c r="J56" s="35" t="str">
        <f t="shared" si="21"/>
        <v>DivGroup</v>
      </c>
      <c r="K56" s="43" t="s">
        <v>1</v>
      </c>
      <c r="L56" s="43">
        <f t="shared" si="22"/>
        <v>556.24338689094304</v>
      </c>
      <c r="M56" s="35">
        <f t="shared" si="22"/>
        <v>3</v>
      </c>
      <c r="N56" s="45" t="str">
        <f t="shared" si="23"/>
        <v>&lt;0.01</v>
      </c>
    </row>
    <row r="57" spans="1:14" x14ac:dyDescent="0.25">
      <c r="B57" s="35" t="s">
        <v>31</v>
      </c>
      <c r="C57" s="43">
        <v>1086.89643039514</v>
      </c>
      <c r="D57" s="35">
        <v>2</v>
      </c>
      <c r="E57" s="35">
        <v>11.6164769430957</v>
      </c>
      <c r="F57" s="46">
        <v>9.3531943800360201E-6</v>
      </c>
      <c r="J57" s="35" t="str">
        <f t="shared" si="21"/>
        <v>age_3</v>
      </c>
      <c r="K57" s="43" t="s">
        <v>51</v>
      </c>
      <c r="L57" s="43">
        <f t="shared" si="22"/>
        <v>1086.89643039514</v>
      </c>
      <c r="M57" s="35">
        <f t="shared" si="22"/>
        <v>2</v>
      </c>
      <c r="N57" s="45" t="str">
        <f t="shared" si="23"/>
        <v>&lt;0.0001</v>
      </c>
    </row>
    <row r="58" spans="1:14" x14ac:dyDescent="0.25">
      <c r="B58" s="35" t="s">
        <v>32</v>
      </c>
      <c r="C58" s="43">
        <v>558.30163286940694</v>
      </c>
      <c r="D58" s="35">
        <v>1</v>
      </c>
      <c r="E58" s="35">
        <v>11.9339761621305</v>
      </c>
      <c r="F58" s="46">
        <v>5.5744985372722195E-4</v>
      </c>
      <c r="J58" s="35" t="str">
        <f t="shared" si="21"/>
        <v>RIAGENDR</v>
      </c>
      <c r="K58" s="43" t="s">
        <v>52</v>
      </c>
      <c r="L58" s="43">
        <f t="shared" si="22"/>
        <v>558.30163286940694</v>
      </c>
      <c r="M58" s="35">
        <f t="shared" si="22"/>
        <v>1</v>
      </c>
      <c r="N58" s="45" t="str">
        <f t="shared" si="23"/>
        <v>&lt;0.001</v>
      </c>
    </row>
    <row r="59" spans="1:14" x14ac:dyDescent="0.25">
      <c r="B59" s="35" t="s">
        <v>33</v>
      </c>
      <c r="C59" s="43">
        <v>6577.9944277828599</v>
      </c>
      <c r="D59" s="35">
        <v>4</v>
      </c>
      <c r="E59" s="35">
        <v>35.151978820268901</v>
      </c>
      <c r="F59" s="46">
        <v>7.5128152696058003E-29</v>
      </c>
      <c r="J59" s="35" t="str">
        <f t="shared" si="21"/>
        <v>eth_5</v>
      </c>
      <c r="K59" s="43" t="s">
        <v>53</v>
      </c>
      <c r="L59" s="43">
        <f t="shared" si="22"/>
        <v>6577.9944277828599</v>
      </c>
      <c r="M59" s="35">
        <f t="shared" si="22"/>
        <v>4</v>
      </c>
      <c r="N59" s="45" t="str">
        <f t="shared" si="23"/>
        <v>&lt;0.0001</v>
      </c>
    </row>
    <row r="60" spans="1:14" x14ac:dyDescent="0.25">
      <c r="B60" s="35" t="s">
        <v>35</v>
      </c>
      <c r="C60" s="43">
        <v>887.76162924518599</v>
      </c>
      <c r="D60" s="35">
        <v>2</v>
      </c>
      <c r="E60" s="35">
        <v>9.4881740418842195</v>
      </c>
      <c r="F60" s="46">
        <v>7.7620295626634899E-5</v>
      </c>
      <c r="J60" s="35" t="str">
        <f t="shared" si="21"/>
        <v>edu</v>
      </c>
      <c r="K60" s="43" t="s">
        <v>54</v>
      </c>
      <c r="L60" s="43">
        <f t="shared" si="22"/>
        <v>887.76162924518599</v>
      </c>
      <c r="M60" s="35">
        <f t="shared" si="22"/>
        <v>2</v>
      </c>
      <c r="N60" s="45" t="str">
        <f t="shared" si="23"/>
        <v>&lt;0.0001</v>
      </c>
    </row>
    <row r="61" spans="1:14" x14ac:dyDescent="0.25">
      <c r="B61" s="35" t="s">
        <v>26</v>
      </c>
      <c r="C61" s="43">
        <v>171364.41814674699</v>
      </c>
      <c r="D61" s="35">
        <v>3663</v>
      </c>
      <c r="E61" s="35" t="s">
        <v>27</v>
      </c>
      <c r="F61" s="35" t="s">
        <v>27</v>
      </c>
      <c r="J61" s="35" t="str">
        <f t="shared" si="21"/>
        <v>Residuals</v>
      </c>
      <c r="K61" s="56" t="s">
        <v>26</v>
      </c>
      <c r="L61" s="56">
        <f t="shared" si="22"/>
        <v>171364.41814674699</v>
      </c>
      <c r="M61" s="36">
        <f t="shared" si="22"/>
        <v>3663</v>
      </c>
      <c r="N61" s="57"/>
    </row>
    <row r="62" spans="1:14" x14ac:dyDescent="0.25">
      <c r="C62" s="43"/>
      <c r="L62" s="43"/>
      <c r="N62" s="45"/>
    </row>
    <row r="63" spans="1:14" x14ac:dyDescent="0.25">
      <c r="B63" s="36"/>
      <c r="C63" s="36"/>
      <c r="D63" s="36"/>
      <c r="E63" s="36"/>
      <c r="F63" s="36"/>
      <c r="L63" s="43"/>
    </row>
    <row r="65" spans="1:16" x14ac:dyDescent="0.25">
      <c r="A65" s="35" t="s">
        <v>44</v>
      </c>
      <c r="H65" s="47"/>
    </row>
    <row r="66" spans="1:16" x14ac:dyDescent="0.25">
      <c r="A66" s="36" t="s">
        <v>1</v>
      </c>
      <c r="B66" s="36" t="s">
        <v>7</v>
      </c>
      <c r="C66" s="36" t="s">
        <v>8</v>
      </c>
      <c r="D66" s="36" t="s">
        <v>9</v>
      </c>
      <c r="E66" s="36" t="s">
        <v>10</v>
      </c>
      <c r="F66" s="36" t="s">
        <v>11</v>
      </c>
      <c r="G66" s="36" t="s">
        <v>12</v>
      </c>
      <c r="H66" s="36" t="s">
        <v>29</v>
      </c>
    </row>
    <row r="67" spans="1:16" x14ac:dyDescent="0.25">
      <c r="A67" s="35" t="s">
        <v>2</v>
      </c>
      <c r="B67" s="35" t="s">
        <v>13</v>
      </c>
      <c r="C67" s="37">
        <v>29.261591650725599</v>
      </c>
      <c r="D67" s="37">
        <v>0.202343551614832</v>
      </c>
      <c r="E67" s="35">
        <v>3663</v>
      </c>
      <c r="F67" s="35">
        <v>28.6932620629746</v>
      </c>
      <c r="G67" s="35">
        <v>29.829921238476601</v>
      </c>
      <c r="H67" s="35" t="s">
        <v>13</v>
      </c>
    </row>
    <row r="68" spans="1:16" x14ac:dyDescent="0.25">
      <c r="A68" s="35" t="s">
        <v>3</v>
      </c>
      <c r="B68" s="35" t="s">
        <v>13</v>
      </c>
      <c r="C68" s="37">
        <v>29.314800769417001</v>
      </c>
      <c r="D68" s="37">
        <v>0.23879972063565899</v>
      </c>
      <c r="E68" s="35">
        <v>3663</v>
      </c>
      <c r="F68" s="35">
        <v>28.6440754327269</v>
      </c>
      <c r="G68" s="35">
        <v>29.985526106107098</v>
      </c>
      <c r="H68" s="35" t="s">
        <v>13</v>
      </c>
      <c r="J68" s="35" t="s">
        <v>42</v>
      </c>
      <c r="L68" s="37"/>
      <c r="M68" s="37"/>
      <c r="O68" s="37"/>
      <c r="P68" s="37"/>
    </row>
    <row r="69" spans="1:16" x14ac:dyDescent="0.25">
      <c r="A69" s="35" t="s">
        <v>4</v>
      </c>
      <c r="B69" s="35" t="s">
        <v>13</v>
      </c>
      <c r="C69" s="37">
        <v>29.0817238483944</v>
      </c>
      <c r="D69" s="37">
        <v>0.38212105318570799</v>
      </c>
      <c r="E69" s="35">
        <v>3663</v>
      </c>
      <c r="F69" s="35">
        <v>28.0084467466788</v>
      </c>
      <c r="G69" s="35">
        <v>30.1550009501101</v>
      </c>
      <c r="H69" s="35" t="s">
        <v>13</v>
      </c>
      <c r="L69" s="37"/>
      <c r="M69" s="37"/>
      <c r="O69" s="37"/>
      <c r="P69" s="37"/>
    </row>
    <row r="70" spans="1:16" x14ac:dyDescent="0.25">
      <c r="A70" s="35" t="s">
        <v>5</v>
      </c>
      <c r="B70" s="35" t="s">
        <v>13</v>
      </c>
      <c r="C70" s="37">
        <v>27.943991726981899</v>
      </c>
      <c r="D70" s="37">
        <v>0.38424887385039203</v>
      </c>
      <c r="E70" s="35">
        <v>3663</v>
      </c>
      <c r="F70" s="35">
        <v>26.864738139079702</v>
      </c>
      <c r="G70" s="35">
        <v>29.0232453148842</v>
      </c>
      <c r="H70" s="35" t="s">
        <v>13</v>
      </c>
      <c r="J70" s="35" t="s">
        <v>36</v>
      </c>
      <c r="K70" s="35" t="s">
        <v>37</v>
      </c>
      <c r="L70" s="35" t="s">
        <v>38</v>
      </c>
      <c r="M70" s="35" t="s">
        <v>39</v>
      </c>
      <c r="N70" s="35" t="s">
        <v>40</v>
      </c>
      <c r="O70" s="35" t="s">
        <v>20</v>
      </c>
      <c r="P70" s="37"/>
    </row>
    <row r="71" spans="1:16" x14ac:dyDescent="0.25">
      <c r="A71" s="48" t="s">
        <v>13</v>
      </c>
      <c r="B71" s="48" t="s">
        <v>14</v>
      </c>
      <c r="C71" s="49">
        <v>-5.3209118691406397E-2</v>
      </c>
      <c r="D71" s="49">
        <v>0.26259396426173198</v>
      </c>
      <c r="E71" s="48">
        <v>3663</v>
      </c>
      <c r="F71" s="48">
        <v>-0.790766200514607</v>
      </c>
      <c r="G71" s="48">
        <v>0.68434796313179402</v>
      </c>
      <c r="H71" s="50">
        <f>O71</f>
        <v>0.99705681946439695</v>
      </c>
      <c r="J71" s="35" t="s">
        <v>14</v>
      </c>
      <c r="K71" s="35">
        <v>-5.3209118691406397E-2</v>
      </c>
      <c r="L71" s="35">
        <v>0.26259396426173198</v>
      </c>
      <c r="M71" s="35">
        <v>3663</v>
      </c>
      <c r="N71" s="35">
        <v>-0.20262887169170399</v>
      </c>
      <c r="O71" s="35">
        <v>0.99705681946439695</v>
      </c>
      <c r="P71" s="37"/>
    </row>
    <row r="72" spans="1:16" x14ac:dyDescent="0.25">
      <c r="A72" s="35" t="s">
        <v>13</v>
      </c>
      <c r="B72" s="35" t="s">
        <v>15</v>
      </c>
      <c r="C72" s="37">
        <v>0.17986780233115099</v>
      </c>
      <c r="D72" s="37">
        <v>0.40397849672064401</v>
      </c>
      <c r="E72" s="35">
        <v>3663</v>
      </c>
      <c r="F72" s="35">
        <v>-0.95480108466437197</v>
      </c>
      <c r="G72" s="35">
        <v>1.3145366893266699</v>
      </c>
      <c r="H72" s="51">
        <f>O72</f>
        <v>0.97054718367815895</v>
      </c>
      <c r="J72" s="35" t="s">
        <v>15</v>
      </c>
      <c r="K72" s="35">
        <v>0.17986780233115099</v>
      </c>
      <c r="L72" s="35">
        <v>0.40397849672064401</v>
      </c>
      <c r="M72" s="35">
        <v>3663</v>
      </c>
      <c r="N72" s="35">
        <v>0.44524103087479699</v>
      </c>
      <c r="O72" s="35">
        <v>0.97054718367815895</v>
      </c>
      <c r="P72" s="37"/>
    </row>
    <row r="73" spans="1:16" x14ac:dyDescent="0.25">
      <c r="A73" s="35" t="s">
        <v>13</v>
      </c>
      <c r="B73" s="35" t="s">
        <v>16</v>
      </c>
      <c r="C73" s="37">
        <v>1.31759992374365</v>
      </c>
      <c r="D73" s="37">
        <v>0.40403740028358298</v>
      </c>
      <c r="E73" s="35">
        <v>3663</v>
      </c>
      <c r="F73" s="35">
        <v>0.18276559219911501</v>
      </c>
      <c r="G73" s="35">
        <v>2.4524342552881802</v>
      </c>
      <c r="H73" s="51">
        <f t="shared" ref="H73:H76" si="24">O73</f>
        <v>6.1601056166932198E-3</v>
      </c>
      <c r="J73" s="35" t="s">
        <v>16</v>
      </c>
      <c r="K73" s="35">
        <v>1.31759992374365</v>
      </c>
      <c r="L73" s="35">
        <v>0.40403740028358298</v>
      </c>
      <c r="M73" s="35">
        <v>3663</v>
      </c>
      <c r="N73" s="35">
        <v>3.2610840551366298</v>
      </c>
      <c r="O73" s="35">
        <v>6.1601056166932198E-3</v>
      </c>
      <c r="P73" s="37"/>
    </row>
    <row r="74" spans="1:16" x14ac:dyDescent="0.25">
      <c r="A74" s="35" t="s">
        <v>13</v>
      </c>
      <c r="B74" s="35" t="s">
        <v>17</v>
      </c>
      <c r="C74" s="37">
        <v>0.233076921022557</v>
      </c>
      <c r="D74" s="37">
        <v>0.41913953898231698</v>
      </c>
      <c r="E74" s="35">
        <v>3663</v>
      </c>
      <c r="F74" s="35">
        <v>-0.94417532892022604</v>
      </c>
      <c r="G74" s="35">
        <v>1.4103291709653401</v>
      </c>
      <c r="H74" s="51">
        <f t="shared" si="24"/>
        <v>0.944913683186826</v>
      </c>
      <c r="J74" s="35" t="s">
        <v>17</v>
      </c>
      <c r="K74" s="35">
        <v>0.233076921022557</v>
      </c>
      <c r="L74" s="35">
        <v>0.41913953898231698</v>
      </c>
      <c r="M74" s="35">
        <v>3663</v>
      </c>
      <c r="N74" s="35">
        <v>0.55608430926959196</v>
      </c>
      <c r="O74" s="35">
        <v>0.944913683186826</v>
      </c>
      <c r="P74" s="37"/>
    </row>
    <row r="75" spans="1:16" x14ac:dyDescent="0.25">
      <c r="A75" s="35" t="s">
        <v>13</v>
      </c>
      <c r="B75" s="35" t="s">
        <v>18</v>
      </c>
      <c r="C75" s="37">
        <v>1.3708090424350501</v>
      </c>
      <c r="D75" s="37">
        <v>0.418550383039826</v>
      </c>
      <c r="E75" s="35">
        <v>3663</v>
      </c>
      <c r="F75" s="35">
        <v>0.19521157591009999</v>
      </c>
      <c r="G75" s="35">
        <v>2.5464065089600099</v>
      </c>
      <c r="H75" s="51">
        <f t="shared" si="24"/>
        <v>5.8718989702371003E-3</v>
      </c>
      <c r="J75" s="35" t="s">
        <v>18</v>
      </c>
      <c r="K75" s="35">
        <v>1.3708090424350501</v>
      </c>
      <c r="L75" s="35">
        <v>0.418550383039826</v>
      </c>
      <c r="M75" s="35">
        <v>3663</v>
      </c>
      <c r="N75" s="35">
        <v>3.27513508046323</v>
      </c>
      <c r="O75" s="35">
        <v>5.8718989702371003E-3</v>
      </c>
      <c r="P75" s="37"/>
    </row>
    <row r="76" spans="1:16" x14ac:dyDescent="0.25">
      <c r="A76" s="38" t="s">
        <v>13</v>
      </c>
      <c r="B76" s="38" t="s">
        <v>19</v>
      </c>
      <c r="C76" s="39">
        <v>1.1377321214125</v>
      </c>
      <c r="D76" s="39">
        <v>0.50975131278956798</v>
      </c>
      <c r="E76" s="38">
        <v>3663</v>
      </c>
      <c r="F76" s="38">
        <v>-0.29402466619547102</v>
      </c>
      <c r="G76" s="38">
        <v>2.56948890902046</v>
      </c>
      <c r="H76" s="52">
        <f t="shared" si="24"/>
        <v>0.114845483404781</v>
      </c>
      <c r="J76" s="35" t="s">
        <v>19</v>
      </c>
      <c r="K76" s="35">
        <v>1.1377321214125</v>
      </c>
      <c r="L76" s="35">
        <v>0.50975131278956798</v>
      </c>
      <c r="M76" s="35">
        <v>3663</v>
      </c>
      <c r="N76" s="35">
        <v>2.2319356377649302</v>
      </c>
      <c r="O76" s="35">
        <v>0.114845483404781</v>
      </c>
      <c r="P76" s="37"/>
    </row>
    <row r="78" spans="1:16" x14ac:dyDescent="0.25">
      <c r="A78" s="41" t="s">
        <v>41</v>
      </c>
      <c r="B78" s="42"/>
      <c r="C78" s="42"/>
      <c r="D78" s="42"/>
      <c r="E78" s="42"/>
      <c r="F78" s="42"/>
      <c r="G78" s="42"/>
      <c r="H78" s="42"/>
    </row>
    <row r="79" spans="1:16" x14ac:dyDescent="0.25">
      <c r="A79" s="36" t="s">
        <v>1</v>
      </c>
      <c r="B79" s="36" t="s">
        <v>7</v>
      </c>
      <c r="C79" s="36" t="s">
        <v>8</v>
      </c>
      <c r="D79" s="36" t="s">
        <v>9</v>
      </c>
      <c r="E79" s="36" t="s">
        <v>10</v>
      </c>
      <c r="F79" s="36" t="s">
        <v>11</v>
      </c>
      <c r="G79" s="36" t="s">
        <v>12</v>
      </c>
      <c r="H79" s="36" t="s">
        <v>29</v>
      </c>
    </row>
    <row r="80" spans="1:16" x14ac:dyDescent="0.25">
      <c r="A80" s="35" t="str">
        <f>A67</f>
        <v>DivNA</v>
      </c>
      <c r="B80" s="35" t="str">
        <f t="shared" ref="B80:G80" si="25">B67</f>
        <v>.</v>
      </c>
      <c r="C80" s="37">
        <f t="shared" si="25"/>
        <v>29.261591650725599</v>
      </c>
      <c r="D80" s="37">
        <f t="shared" si="25"/>
        <v>0.202343551614832</v>
      </c>
      <c r="E80" s="35">
        <f t="shared" si="25"/>
        <v>3663</v>
      </c>
      <c r="F80" s="37">
        <f t="shared" si="25"/>
        <v>28.6932620629746</v>
      </c>
      <c r="G80" s="37">
        <f t="shared" si="25"/>
        <v>29.829921238476601</v>
      </c>
      <c r="H80" s="35" t="s">
        <v>13</v>
      </c>
    </row>
    <row r="81" spans="1:8" x14ac:dyDescent="0.25">
      <c r="A81" s="35" t="str">
        <f t="shared" ref="A81:G81" si="26">A68</f>
        <v>Div0</v>
      </c>
      <c r="B81" s="35" t="str">
        <f t="shared" si="26"/>
        <v>.</v>
      </c>
      <c r="C81" s="37">
        <f t="shared" si="26"/>
        <v>29.314800769417001</v>
      </c>
      <c r="D81" s="37">
        <f t="shared" si="26"/>
        <v>0.23879972063565899</v>
      </c>
      <c r="E81" s="35">
        <f t="shared" si="26"/>
        <v>3663</v>
      </c>
      <c r="F81" s="37">
        <f t="shared" si="26"/>
        <v>28.6440754327269</v>
      </c>
      <c r="G81" s="37">
        <f t="shared" si="26"/>
        <v>29.985526106107098</v>
      </c>
      <c r="H81" s="35" t="s">
        <v>13</v>
      </c>
    </row>
    <row r="82" spans="1:8" x14ac:dyDescent="0.25">
      <c r="A82" s="35" t="str">
        <f t="shared" ref="A82:G82" si="27">A69</f>
        <v>Div1</v>
      </c>
      <c r="B82" s="35" t="str">
        <f t="shared" si="27"/>
        <v>.</v>
      </c>
      <c r="C82" s="37">
        <f t="shared" si="27"/>
        <v>29.0817238483944</v>
      </c>
      <c r="D82" s="37">
        <f t="shared" si="27"/>
        <v>0.38212105318570799</v>
      </c>
      <c r="E82" s="35">
        <f t="shared" si="27"/>
        <v>3663</v>
      </c>
      <c r="F82" s="37">
        <f t="shared" si="27"/>
        <v>28.0084467466788</v>
      </c>
      <c r="G82" s="37">
        <f t="shared" si="27"/>
        <v>30.1550009501101</v>
      </c>
      <c r="H82" s="35" t="s">
        <v>13</v>
      </c>
    </row>
    <row r="83" spans="1:8" x14ac:dyDescent="0.25">
      <c r="A83" s="35" t="str">
        <f t="shared" ref="A83:G83" si="28">A70</f>
        <v>Div2</v>
      </c>
      <c r="B83" s="35" t="str">
        <f t="shared" si="28"/>
        <v>.</v>
      </c>
      <c r="C83" s="37">
        <f t="shared" si="28"/>
        <v>27.943991726981899</v>
      </c>
      <c r="D83" s="37">
        <f t="shared" si="28"/>
        <v>0.38424887385039203</v>
      </c>
      <c r="E83" s="35">
        <f t="shared" si="28"/>
        <v>3663</v>
      </c>
      <c r="F83" s="37">
        <f t="shared" si="28"/>
        <v>26.864738139079702</v>
      </c>
      <c r="G83" s="37">
        <f t="shared" si="28"/>
        <v>29.0232453148842</v>
      </c>
      <c r="H83" s="35" t="s">
        <v>13</v>
      </c>
    </row>
    <row r="84" spans="1:8" x14ac:dyDescent="0.25">
      <c r="A84" s="48" t="str">
        <f t="shared" ref="A84:G84" si="29">A71</f>
        <v>.</v>
      </c>
      <c r="B84" s="48" t="str">
        <f t="shared" si="29"/>
        <v>DivNA - Div0</v>
      </c>
      <c r="C84" s="49">
        <f t="shared" si="29"/>
        <v>-5.3209118691406397E-2</v>
      </c>
      <c r="D84" s="49">
        <f t="shared" si="29"/>
        <v>0.26259396426173198</v>
      </c>
      <c r="E84" s="48">
        <f t="shared" si="29"/>
        <v>3663</v>
      </c>
      <c r="F84" s="49">
        <f t="shared" si="29"/>
        <v>-0.790766200514607</v>
      </c>
      <c r="G84" s="49">
        <f t="shared" si="29"/>
        <v>0.68434796313179402</v>
      </c>
      <c r="H84" s="53">
        <f>IF(H71&lt;0.0001,"&lt;0.0001",IF(H71&lt;0.001,"&lt;0.001",IF(H71&lt;0.01,"&lt;0.01",ROUND(H71,3))))</f>
        <v>0.997</v>
      </c>
    </row>
    <row r="85" spans="1:8" x14ac:dyDescent="0.25">
      <c r="A85" s="35" t="str">
        <f t="shared" ref="A85:G85" si="30">A72</f>
        <v>.</v>
      </c>
      <c r="B85" s="35" t="str">
        <f t="shared" si="30"/>
        <v>DivNA - Div1</v>
      </c>
      <c r="C85" s="37">
        <f t="shared" si="30"/>
        <v>0.17986780233115099</v>
      </c>
      <c r="D85" s="37">
        <f t="shared" si="30"/>
        <v>0.40397849672064401</v>
      </c>
      <c r="E85" s="35">
        <f t="shared" si="30"/>
        <v>3663</v>
      </c>
      <c r="F85" s="37">
        <f t="shared" si="30"/>
        <v>-0.95480108466437197</v>
      </c>
      <c r="G85" s="37">
        <f t="shared" si="30"/>
        <v>1.3145366893266699</v>
      </c>
      <c r="H85" s="45">
        <f t="shared" ref="H85:H89" si="31">IF(H72&lt;0.0001,"&lt;0.0001",IF(H72&lt;0.001,"&lt;0.001",IF(H72&lt;0.01,"&lt;0.01",ROUND(H72,3))))</f>
        <v>0.97099999999999997</v>
      </c>
    </row>
    <row r="86" spans="1:8" x14ac:dyDescent="0.25">
      <c r="A86" s="35" t="str">
        <f t="shared" ref="A86:G86" si="32">A73</f>
        <v>.</v>
      </c>
      <c r="B86" s="35" t="str">
        <f t="shared" si="32"/>
        <v>DivNA - Div2</v>
      </c>
      <c r="C86" s="37">
        <f t="shared" si="32"/>
        <v>1.31759992374365</v>
      </c>
      <c r="D86" s="37">
        <f t="shared" si="32"/>
        <v>0.40403740028358298</v>
      </c>
      <c r="E86" s="35">
        <f t="shared" si="32"/>
        <v>3663</v>
      </c>
      <c r="F86" s="37">
        <f t="shared" si="32"/>
        <v>0.18276559219911501</v>
      </c>
      <c r="G86" s="37">
        <f t="shared" si="32"/>
        <v>2.4524342552881802</v>
      </c>
      <c r="H86" s="45" t="str">
        <f t="shared" si="31"/>
        <v>&lt;0.01</v>
      </c>
    </row>
    <row r="87" spans="1:8" x14ac:dyDescent="0.25">
      <c r="A87" s="35" t="str">
        <f t="shared" ref="A87:G87" si="33">A74</f>
        <v>.</v>
      </c>
      <c r="B87" s="35" t="str">
        <f t="shared" si="33"/>
        <v>Div0 - Div1</v>
      </c>
      <c r="C87" s="37">
        <f t="shared" si="33"/>
        <v>0.233076921022557</v>
      </c>
      <c r="D87" s="37">
        <f t="shared" si="33"/>
        <v>0.41913953898231698</v>
      </c>
      <c r="E87" s="35">
        <f t="shared" si="33"/>
        <v>3663</v>
      </c>
      <c r="F87" s="37">
        <f t="shared" si="33"/>
        <v>-0.94417532892022604</v>
      </c>
      <c r="G87" s="37">
        <f t="shared" si="33"/>
        <v>1.4103291709653401</v>
      </c>
      <c r="H87" s="45">
        <f t="shared" si="31"/>
        <v>0.94499999999999995</v>
      </c>
    </row>
    <row r="88" spans="1:8" x14ac:dyDescent="0.25">
      <c r="A88" s="35" t="str">
        <f t="shared" ref="A88:G88" si="34">A75</f>
        <v>.</v>
      </c>
      <c r="B88" s="35" t="str">
        <f t="shared" si="34"/>
        <v>Div0 - Div2</v>
      </c>
      <c r="C88" s="37">
        <f t="shared" si="34"/>
        <v>1.3708090424350501</v>
      </c>
      <c r="D88" s="37">
        <f t="shared" si="34"/>
        <v>0.418550383039826</v>
      </c>
      <c r="E88" s="35">
        <f t="shared" si="34"/>
        <v>3663</v>
      </c>
      <c r="F88" s="37">
        <f t="shared" si="34"/>
        <v>0.19521157591009999</v>
      </c>
      <c r="G88" s="37">
        <f t="shared" si="34"/>
        <v>2.5464065089600099</v>
      </c>
      <c r="H88" s="45" t="str">
        <f t="shared" si="31"/>
        <v>&lt;0.01</v>
      </c>
    </row>
    <row r="89" spans="1:8" x14ac:dyDescent="0.25">
      <c r="A89" s="38" t="str">
        <f t="shared" ref="A89:G89" si="35">A76</f>
        <v>.</v>
      </c>
      <c r="B89" s="38" t="str">
        <f t="shared" si="35"/>
        <v>Div1 - Div2</v>
      </c>
      <c r="C89" s="39">
        <f t="shared" si="35"/>
        <v>1.1377321214125</v>
      </c>
      <c r="D89" s="39">
        <f t="shared" si="35"/>
        <v>0.50975131278956798</v>
      </c>
      <c r="E89" s="38">
        <f t="shared" si="35"/>
        <v>3663</v>
      </c>
      <c r="F89" s="39">
        <f t="shared" si="35"/>
        <v>-0.29402466619547102</v>
      </c>
      <c r="G89" s="39">
        <f t="shared" si="35"/>
        <v>2.56948890902046</v>
      </c>
      <c r="H89" s="54">
        <f t="shared" si="31"/>
        <v>0.115</v>
      </c>
    </row>
    <row r="92" spans="1:8" s="58" customFormat="1" x14ac:dyDescent="0.25">
      <c r="A92" s="58" t="s">
        <v>47</v>
      </c>
    </row>
    <row r="93" spans="1:8" s="58" customFormat="1" x14ac:dyDescent="0.25">
      <c r="A93" s="58" t="s">
        <v>30</v>
      </c>
    </row>
    <row r="94" spans="1:8" x14ac:dyDescent="0.25">
      <c r="A94" s="35" t="s">
        <v>50</v>
      </c>
    </row>
    <row r="95" spans="1:8" x14ac:dyDescent="0.25">
      <c r="A95" s="35" t="s">
        <v>48</v>
      </c>
    </row>
    <row r="96" spans="1:8" x14ac:dyDescent="0.25">
      <c r="A96" s="35" t="s">
        <v>49</v>
      </c>
    </row>
    <row r="98" spans="1:14" x14ac:dyDescent="0.25">
      <c r="B98" s="35" t="s">
        <v>43</v>
      </c>
      <c r="K98" s="41" t="s">
        <v>41</v>
      </c>
      <c r="L98" s="42"/>
      <c r="M98" s="42"/>
      <c r="N98" s="42"/>
    </row>
    <row r="99" spans="1:14" x14ac:dyDescent="0.25">
      <c r="C99" s="36" t="s">
        <v>21</v>
      </c>
      <c r="D99" s="36" t="s">
        <v>22</v>
      </c>
      <c r="E99" s="36" t="s">
        <v>23</v>
      </c>
      <c r="F99" s="36" t="s">
        <v>24</v>
      </c>
      <c r="L99" s="36" t="s">
        <v>21</v>
      </c>
      <c r="M99" s="36" t="s">
        <v>22</v>
      </c>
      <c r="N99" s="36" t="s">
        <v>24</v>
      </c>
    </row>
    <row r="100" spans="1:14" x14ac:dyDescent="0.25">
      <c r="B100" s="35" t="s">
        <v>25</v>
      </c>
      <c r="C100" s="43">
        <v>71155.985807330595</v>
      </c>
      <c r="D100" s="35">
        <v>1</v>
      </c>
      <c r="E100" s="35">
        <v>1427.7153165680099</v>
      </c>
      <c r="F100" s="44">
        <v>6.3199861857458298E-260</v>
      </c>
      <c r="K100" s="35" t="str">
        <f>B100</f>
        <v>(Intercept)</v>
      </c>
      <c r="L100" s="43">
        <f t="shared" ref="L100:L106" si="36">C100</f>
        <v>71155.985807330595</v>
      </c>
      <c r="M100" s="35">
        <f t="shared" ref="M100:M106" si="37">D100</f>
        <v>1</v>
      </c>
      <c r="N100" s="45" t="str">
        <f t="shared" ref="N100:N105" si="38">IF(F100&lt;0.0001,"&lt;0.0001",IF(F100&lt;0.001,"&lt;0.001",IF(F100&lt;0.01,"&lt;0.01",ROUND(F100,3))))</f>
        <v>&lt;0.0001</v>
      </c>
    </row>
    <row r="101" spans="1:14" x14ac:dyDescent="0.25">
      <c r="B101" s="35" t="s">
        <v>1</v>
      </c>
      <c r="C101" s="43">
        <v>566.57462623345805</v>
      </c>
      <c r="D101" s="35">
        <v>3</v>
      </c>
      <c r="E101" s="35">
        <v>3.7893615586213101</v>
      </c>
      <c r="F101" s="46">
        <v>9.9751196472365796E-3</v>
      </c>
      <c r="K101" s="35" t="str">
        <f t="shared" ref="K101:K106" si="39">B101</f>
        <v>DivGroup</v>
      </c>
      <c r="L101" s="43">
        <f t="shared" si="36"/>
        <v>566.57462623345805</v>
      </c>
      <c r="M101" s="35">
        <f t="shared" si="37"/>
        <v>3</v>
      </c>
      <c r="N101" s="45" t="str">
        <f t="shared" si="38"/>
        <v>&lt;0.01</v>
      </c>
    </row>
    <row r="102" spans="1:14" x14ac:dyDescent="0.25">
      <c r="B102" s="35" t="s">
        <v>31</v>
      </c>
      <c r="C102" s="43">
        <v>1321.1492635663899</v>
      </c>
      <c r="D102" s="35">
        <v>2</v>
      </c>
      <c r="E102" s="35">
        <v>13.2541557654308</v>
      </c>
      <c r="F102" s="46">
        <v>1.8484315961216299E-6</v>
      </c>
      <c r="K102" s="35" t="str">
        <f t="shared" si="39"/>
        <v>age_3</v>
      </c>
      <c r="L102" s="43">
        <f t="shared" si="36"/>
        <v>1321.1492635663899</v>
      </c>
      <c r="M102" s="35">
        <f t="shared" si="37"/>
        <v>2</v>
      </c>
      <c r="N102" s="45" t="str">
        <f t="shared" si="38"/>
        <v>&lt;0.0001</v>
      </c>
    </row>
    <row r="103" spans="1:14" x14ac:dyDescent="0.25">
      <c r="B103" s="35" t="s">
        <v>32</v>
      </c>
      <c r="C103" s="43">
        <v>726.53776660599397</v>
      </c>
      <c r="D103" s="35">
        <v>1</v>
      </c>
      <c r="E103" s="35">
        <v>14.577678682678499</v>
      </c>
      <c r="F103" s="46">
        <v>1.36971152716028E-4</v>
      </c>
      <c r="K103" s="35" t="str">
        <f t="shared" si="39"/>
        <v>RIAGENDR</v>
      </c>
      <c r="L103" s="43">
        <f t="shared" si="36"/>
        <v>726.53776660599397</v>
      </c>
      <c r="M103" s="35">
        <f t="shared" si="37"/>
        <v>1</v>
      </c>
      <c r="N103" s="45" t="str">
        <f t="shared" si="38"/>
        <v>&lt;0.001</v>
      </c>
    </row>
    <row r="104" spans="1:14" x14ac:dyDescent="0.25">
      <c r="B104" s="35" t="s">
        <v>33</v>
      </c>
      <c r="C104" s="43">
        <v>795.58839660667604</v>
      </c>
      <c r="D104" s="35">
        <v>3</v>
      </c>
      <c r="E104" s="35">
        <v>5.3210503029909004</v>
      </c>
      <c r="F104" s="46">
        <v>1.17370831488711E-3</v>
      </c>
      <c r="K104" s="35" t="str">
        <f t="shared" si="39"/>
        <v>eth_5</v>
      </c>
      <c r="L104" s="43">
        <f t="shared" si="36"/>
        <v>795.58839660667604</v>
      </c>
      <c r="M104" s="35">
        <f t="shared" si="37"/>
        <v>3</v>
      </c>
      <c r="N104" s="45" t="str">
        <f t="shared" si="38"/>
        <v>&lt;0.01</v>
      </c>
    </row>
    <row r="105" spans="1:14" x14ac:dyDescent="0.25">
      <c r="B105" s="35" t="s">
        <v>34</v>
      </c>
      <c r="C105" s="43">
        <v>102.30681246263001</v>
      </c>
      <c r="D105" s="35">
        <v>2</v>
      </c>
      <c r="E105" s="35">
        <v>1.0263718609538299</v>
      </c>
      <c r="F105" s="46">
        <v>0.35841900360058598</v>
      </c>
      <c r="K105" s="35" t="str">
        <f t="shared" si="39"/>
        <v>FIPL</v>
      </c>
      <c r="L105" s="43">
        <f t="shared" si="36"/>
        <v>102.30681246263001</v>
      </c>
      <c r="M105" s="35">
        <f t="shared" si="37"/>
        <v>2</v>
      </c>
      <c r="N105" s="45">
        <f t="shared" si="38"/>
        <v>0.35799999999999998</v>
      </c>
    </row>
    <row r="106" spans="1:14" x14ac:dyDescent="0.25">
      <c r="B106" s="35" t="s">
        <v>35</v>
      </c>
      <c r="C106" s="43">
        <v>901.13900327903696</v>
      </c>
      <c r="D106" s="35">
        <v>2</v>
      </c>
      <c r="E106" s="35">
        <v>9.0404900075586507</v>
      </c>
      <c r="F106" s="35">
        <v>1.21475448255204E-4</v>
      </c>
      <c r="K106" s="35" t="str">
        <f t="shared" si="39"/>
        <v>edu</v>
      </c>
      <c r="L106" s="43">
        <f t="shared" si="36"/>
        <v>901.13900327903696</v>
      </c>
      <c r="M106" s="35">
        <f t="shared" si="37"/>
        <v>2</v>
      </c>
      <c r="N106" s="45" t="str">
        <f t="shared" ref="N106:N107" si="40">IF(F106&lt;0.0001,"&lt;0.0001",IF(F106&lt;0.001,"&lt;0.001",IF(F106&lt;0.01,"&lt;0.01",ROUND(F106,3))))</f>
        <v>&lt;0.001</v>
      </c>
    </row>
    <row r="107" spans="1:14" x14ac:dyDescent="0.25">
      <c r="B107" s="35" t="s">
        <v>28</v>
      </c>
      <c r="C107" s="43">
        <v>78.622123002744004</v>
      </c>
      <c r="D107" s="35">
        <v>1</v>
      </c>
      <c r="E107" s="35">
        <v>1.5775202600109</v>
      </c>
      <c r="F107" s="35">
        <v>0.20920720902224901</v>
      </c>
      <c r="K107" s="35" t="str">
        <f t="shared" ref="K107:K108" si="41">B107</f>
        <v>KCAL</v>
      </c>
      <c r="L107" s="43">
        <f t="shared" ref="L107:L108" si="42">C107</f>
        <v>78.622123002744004</v>
      </c>
      <c r="M107" s="35">
        <f t="shared" ref="M107:M108" si="43">D107</f>
        <v>1</v>
      </c>
      <c r="N107" s="45">
        <f t="shared" si="40"/>
        <v>0.20899999999999999</v>
      </c>
    </row>
    <row r="108" spans="1:14" x14ac:dyDescent="0.25">
      <c r="B108" s="36" t="s">
        <v>26</v>
      </c>
      <c r="C108" s="36">
        <v>164369.21175342501</v>
      </c>
      <c r="D108" s="36">
        <v>3298</v>
      </c>
      <c r="E108" s="36" t="s">
        <v>27</v>
      </c>
      <c r="F108" s="36" t="s">
        <v>27</v>
      </c>
      <c r="K108" s="35" t="str">
        <f t="shared" si="41"/>
        <v>Residuals</v>
      </c>
      <c r="L108" s="43">
        <f t="shared" si="42"/>
        <v>164369.21175342501</v>
      </c>
      <c r="M108" s="35">
        <f t="shared" si="43"/>
        <v>3298</v>
      </c>
    </row>
    <row r="110" spans="1:14" x14ac:dyDescent="0.25">
      <c r="A110" s="35" t="s">
        <v>44</v>
      </c>
      <c r="H110" s="47"/>
    </row>
    <row r="111" spans="1:14" x14ac:dyDescent="0.25">
      <c r="A111" s="36" t="s">
        <v>1</v>
      </c>
      <c r="B111" s="36" t="s">
        <v>7</v>
      </c>
      <c r="C111" s="36" t="s">
        <v>8</v>
      </c>
      <c r="D111" s="36" t="s">
        <v>9</v>
      </c>
      <c r="E111" s="36" t="s">
        <v>10</v>
      </c>
      <c r="F111" s="36" t="s">
        <v>11</v>
      </c>
      <c r="G111" s="36" t="s">
        <v>12</v>
      </c>
      <c r="H111" s="36" t="s">
        <v>29</v>
      </c>
    </row>
    <row r="112" spans="1:14" x14ac:dyDescent="0.25">
      <c r="A112" s="35" t="s">
        <v>2</v>
      </c>
      <c r="B112" s="35" t="s">
        <v>13</v>
      </c>
      <c r="C112" s="37">
        <v>30.1625441474532</v>
      </c>
      <c r="D112" s="37">
        <v>0.227981112599141</v>
      </c>
      <c r="E112" s="35">
        <v>3298</v>
      </c>
      <c r="F112" s="35">
        <v>29.522162450238699</v>
      </c>
      <c r="G112" s="35">
        <v>30.802925844667801</v>
      </c>
      <c r="H112" s="35" t="s">
        <v>13</v>
      </c>
    </row>
    <row r="113" spans="1:16" x14ac:dyDescent="0.25">
      <c r="A113" s="35" t="s">
        <v>3</v>
      </c>
      <c r="B113" s="35" t="s">
        <v>13</v>
      </c>
      <c r="C113" s="37">
        <v>30.1170187444019</v>
      </c>
      <c r="D113" s="37">
        <v>0.26755203283678303</v>
      </c>
      <c r="E113" s="35">
        <v>3298</v>
      </c>
      <c r="F113" s="35">
        <v>29.3654853260065</v>
      </c>
      <c r="G113" s="35">
        <v>30.8685521627973</v>
      </c>
      <c r="H113" s="35" t="s">
        <v>13</v>
      </c>
      <c r="J113" s="35" t="s">
        <v>42</v>
      </c>
      <c r="L113" s="37"/>
      <c r="M113" s="37"/>
      <c r="O113" s="37"/>
      <c r="P113" s="37"/>
    </row>
    <row r="114" spans="1:16" x14ac:dyDescent="0.25">
      <c r="A114" s="35" t="s">
        <v>4</v>
      </c>
      <c r="B114" s="35" t="s">
        <v>13</v>
      </c>
      <c r="C114" s="37">
        <v>30.072476096687598</v>
      </c>
      <c r="D114" s="37">
        <v>0.45053360088992001</v>
      </c>
      <c r="E114" s="35">
        <v>3298</v>
      </c>
      <c r="F114" s="35">
        <v>28.806961297234199</v>
      </c>
      <c r="G114" s="35">
        <v>31.3379908961411</v>
      </c>
      <c r="H114" s="35" t="s">
        <v>13</v>
      </c>
      <c r="L114" s="37"/>
      <c r="M114" s="37"/>
      <c r="O114" s="37"/>
      <c r="P114" s="37"/>
    </row>
    <row r="115" spans="1:16" x14ac:dyDescent="0.25">
      <c r="A115" s="35" t="s">
        <v>5</v>
      </c>
      <c r="B115" s="35" t="s">
        <v>13</v>
      </c>
      <c r="C115" s="37">
        <v>28.6478707556121</v>
      </c>
      <c r="D115" s="37">
        <v>0.45175682989840998</v>
      </c>
      <c r="E115" s="35">
        <v>3298</v>
      </c>
      <c r="F115" s="35">
        <v>27.378919998418102</v>
      </c>
      <c r="G115" s="35">
        <v>29.916821512806202</v>
      </c>
      <c r="H115" s="35" t="s">
        <v>13</v>
      </c>
      <c r="J115" s="35" t="s">
        <v>36</v>
      </c>
      <c r="K115" s="35" t="s">
        <v>37</v>
      </c>
      <c r="L115" s="35" t="s">
        <v>38</v>
      </c>
      <c r="M115" s="35" t="s">
        <v>39</v>
      </c>
      <c r="N115" s="35" t="s">
        <v>40</v>
      </c>
      <c r="O115" s="35" t="s">
        <v>20</v>
      </c>
      <c r="P115" s="37"/>
    </row>
    <row r="116" spans="1:16" x14ac:dyDescent="0.25">
      <c r="A116" s="48" t="s">
        <v>13</v>
      </c>
      <c r="B116" s="48" t="s">
        <v>14</v>
      </c>
      <c r="C116" s="49">
        <v>4.5525403051340299E-2</v>
      </c>
      <c r="D116" s="49">
        <v>0.28317880126844203</v>
      </c>
      <c r="E116" s="48">
        <v>3298</v>
      </c>
      <c r="F116" s="48">
        <v>-0.74990242561413201</v>
      </c>
      <c r="G116" s="48">
        <v>0.84095323171681302</v>
      </c>
      <c r="H116" s="50">
        <f>O116</f>
        <v>0.99852165952845096</v>
      </c>
      <c r="J116" s="35" t="s">
        <v>14</v>
      </c>
      <c r="K116" s="35">
        <v>4.5525403051340299E-2</v>
      </c>
      <c r="L116" s="35">
        <v>0.28317880126844203</v>
      </c>
      <c r="M116" s="35">
        <v>3298</v>
      </c>
      <c r="N116" s="35">
        <v>0.160765575839076</v>
      </c>
      <c r="O116" s="35">
        <v>0.99852165952845096</v>
      </c>
      <c r="P116" s="37"/>
    </row>
    <row r="117" spans="1:16" x14ac:dyDescent="0.25">
      <c r="A117" s="35" t="s">
        <v>13</v>
      </c>
      <c r="B117" s="35" t="s">
        <v>15</v>
      </c>
      <c r="C117" s="37">
        <v>9.0068050765607699E-2</v>
      </c>
      <c r="D117" s="37">
        <v>0.46181958754073099</v>
      </c>
      <c r="E117" s="35">
        <v>3298</v>
      </c>
      <c r="F117" s="35">
        <v>-1.20714823134048</v>
      </c>
      <c r="G117" s="35">
        <v>1.3872843328716999</v>
      </c>
      <c r="H117" s="51">
        <f>O117</f>
        <v>0.99737270710040904</v>
      </c>
      <c r="J117" s="35" t="s">
        <v>15</v>
      </c>
      <c r="K117" s="35">
        <v>9.0068050765607699E-2</v>
      </c>
      <c r="L117" s="35">
        <v>0.46181958754073099</v>
      </c>
      <c r="M117" s="35">
        <v>3298</v>
      </c>
      <c r="N117" s="35">
        <v>0.19502865013854401</v>
      </c>
      <c r="O117" s="35">
        <v>0.99737270710040904</v>
      </c>
      <c r="P117" s="37"/>
    </row>
    <row r="118" spans="1:16" x14ac:dyDescent="0.25">
      <c r="A118" s="35" t="s">
        <v>13</v>
      </c>
      <c r="B118" s="35" t="s">
        <v>16</v>
      </c>
      <c r="C118" s="37">
        <v>1.5146733918411199</v>
      </c>
      <c r="D118" s="37">
        <v>0.46051468587229499</v>
      </c>
      <c r="E118" s="35">
        <v>3298</v>
      </c>
      <c r="F118" s="35">
        <v>0.221122479798389</v>
      </c>
      <c r="G118" s="35">
        <v>2.8082243038838599</v>
      </c>
      <c r="H118" s="51">
        <f t="shared" ref="H118:H121" si="44">O118</f>
        <v>5.6032796572065297E-3</v>
      </c>
      <c r="J118" s="35" t="s">
        <v>16</v>
      </c>
      <c r="K118" s="35">
        <v>1.5146733918411199</v>
      </c>
      <c r="L118" s="35">
        <v>0.46051468587229499</v>
      </c>
      <c r="M118" s="35">
        <v>3298</v>
      </c>
      <c r="N118" s="35">
        <v>3.28908814052709</v>
      </c>
      <c r="O118" s="35">
        <v>5.6032796572065297E-3</v>
      </c>
      <c r="P118" s="37"/>
    </row>
    <row r="119" spans="1:16" x14ac:dyDescent="0.25">
      <c r="A119" s="35" t="s">
        <v>13</v>
      </c>
      <c r="B119" s="35" t="s">
        <v>17</v>
      </c>
      <c r="C119" s="37">
        <v>4.45426477142674E-2</v>
      </c>
      <c r="D119" s="37">
        <v>0.477532004706895</v>
      </c>
      <c r="E119" s="35">
        <v>3298</v>
      </c>
      <c r="F119" s="35">
        <v>-1.2968086254772599</v>
      </c>
      <c r="G119" s="35">
        <v>1.3858939209057901</v>
      </c>
      <c r="H119" s="51">
        <f t="shared" si="44"/>
        <v>0.99970939251304503</v>
      </c>
      <c r="J119" s="35" t="s">
        <v>17</v>
      </c>
      <c r="K119" s="35">
        <v>4.45426477142674E-2</v>
      </c>
      <c r="L119" s="35">
        <v>0.477532004706895</v>
      </c>
      <c r="M119" s="35">
        <v>3298</v>
      </c>
      <c r="N119" s="35">
        <v>9.3276779933540402E-2</v>
      </c>
      <c r="O119" s="35">
        <v>0.99970939251304503</v>
      </c>
      <c r="P119" s="37"/>
    </row>
    <row r="120" spans="1:16" x14ac:dyDescent="0.25">
      <c r="A120" s="35" t="s">
        <v>13</v>
      </c>
      <c r="B120" s="35" t="s">
        <v>18</v>
      </c>
      <c r="C120" s="37">
        <v>1.46914798878978</v>
      </c>
      <c r="D120" s="37">
        <v>0.47493688201033801</v>
      </c>
      <c r="E120" s="35">
        <v>3298</v>
      </c>
      <c r="F120" s="35">
        <v>0.13508621891699499</v>
      </c>
      <c r="G120" s="35">
        <v>2.8032097586625699</v>
      </c>
      <c r="H120" s="51">
        <f t="shared" si="44"/>
        <v>1.07475589106431E-2</v>
      </c>
      <c r="J120" s="35" t="s">
        <v>18</v>
      </c>
      <c r="K120" s="35">
        <v>1.46914798878978</v>
      </c>
      <c r="L120" s="35">
        <v>0.47493688201033801</v>
      </c>
      <c r="M120" s="35">
        <v>3298</v>
      </c>
      <c r="N120" s="35">
        <v>3.0933541791302801</v>
      </c>
      <c r="O120" s="35">
        <v>1.07475589106431E-2</v>
      </c>
      <c r="P120" s="37"/>
    </row>
    <row r="121" spans="1:16" x14ac:dyDescent="0.25">
      <c r="A121" s="38" t="s">
        <v>13</v>
      </c>
      <c r="B121" s="38" t="s">
        <v>19</v>
      </c>
      <c r="C121" s="39">
        <v>1.42460534107551</v>
      </c>
      <c r="D121" s="39">
        <v>0.59301332970272203</v>
      </c>
      <c r="E121" s="38">
        <v>3298</v>
      </c>
      <c r="F121" s="38">
        <v>-0.24112423720589601</v>
      </c>
      <c r="G121" s="38">
        <v>3.0903349193569198</v>
      </c>
      <c r="H121" s="52">
        <f t="shared" si="44"/>
        <v>7.6813834731943795E-2</v>
      </c>
      <c r="J121" s="35" t="s">
        <v>19</v>
      </c>
      <c r="K121" s="35">
        <v>1.42460534107551</v>
      </c>
      <c r="L121" s="35">
        <v>0.59301332970272203</v>
      </c>
      <c r="M121" s="35">
        <v>3298</v>
      </c>
      <c r="N121" s="35">
        <v>2.40231588350581</v>
      </c>
      <c r="O121" s="35">
        <v>7.6813834731943795E-2</v>
      </c>
      <c r="P121" s="37"/>
    </row>
    <row r="123" spans="1:16" x14ac:dyDescent="0.25">
      <c r="A123" s="41" t="s">
        <v>41</v>
      </c>
      <c r="B123" s="42"/>
      <c r="C123" s="42"/>
      <c r="D123" s="42"/>
      <c r="E123" s="42"/>
      <c r="F123" s="42"/>
      <c r="G123" s="42"/>
      <c r="H123" s="42"/>
    </row>
    <row r="124" spans="1:16" x14ac:dyDescent="0.25">
      <c r="A124" s="36" t="s">
        <v>1</v>
      </c>
      <c r="B124" s="36" t="s">
        <v>7</v>
      </c>
      <c r="C124" s="36" t="s">
        <v>8</v>
      </c>
      <c r="D124" s="36" t="s">
        <v>9</v>
      </c>
      <c r="E124" s="36" t="s">
        <v>10</v>
      </c>
      <c r="F124" s="36" t="s">
        <v>11</v>
      </c>
      <c r="G124" s="36" t="s">
        <v>12</v>
      </c>
      <c r="H124" s="36" t="s">
        <v>29</v>
      </c>
    </row>
    <row r="125" spans="1:16" x14ac:dyDescent="0.25">
      <c r="A125" s="35" t="str">
        <f>A112</f>
        <v>DivNA</v>
      </c>
      <c r="B125" s="35" t="str">
        <f t="shared" ref="B125:G125" si="45">B112</f>
        <v>.</v>
      </c>
      <c r="C125" s="37">
        <f t="shared" si="45"/>
        <v>30.1625441474532</v>
      </c>
      <c r="D125" s="37">
        <f t="shared" si="45"/>
        <v>0.227981112599141</v>
      </c>
      <c r="E125" s="35">
        <f t="shared" si="45"/>
        <v>3298</v>
      </c>
      <c r="F125" s="37">
        <f t="shared" si="45"/>
        <v>29.522162450238699</v>
      </c>
      <c r="G125" s="37">
        <f t="shared" si="45"/>
        <v>30.802925844667801</v>
      </c>
      <c r="H125" s="35" t="s">
        <v>13</v>
      </c>
    </row>
    <row r="126" spans="1:16" x14ac:dyDescent="0.25">
      <c r="A126" s="35" t="str">
        <f t="shared" ref="A126:G126" si="46">A113</f>
        <v>Div0</v>
      </c>
      <c r="B126" s="35" t="str">
        <f t="shared" si="46"/>
        <v>.</v>
      </c>
      <c r="C126" s="37">
        <f t="shared" si="46"/>
        <v>30.1170187444019</v>
      </c>
      <c r="D126" s="37">
        <f t="shared" si="46"/>
        <v>0.26755203283678303</v>
      </c>
      <c r="E126" s="35">
        <f t="shared" si="46"/>
        <v>3298</v>
      </c>
      <c r="F126" s="37">
        <f t="shared" si="46"/>
        <v>29.3654853260065</v>
      </c>
      <c r="G126" s="37">
        <f t="shared" si="46"/>
        <v>30.8685521627973</v>
      </c>
      <c r="H126" s="35" t="s">
        <v>13</v>
      </c>
    </row>
    <row r="127" spans="1:16" x14ac:dyDescent="0.25">
      <c r="A127" s="35" t="str">
        <f t="shared" ref="A127:G127" si="47">A114</f>
        <v>Div1</v>
      </c>
      <c r="B127" s="35" t="str">
        <f t="shared" si="47"/>
        <v>.</v>
      </c>
      <c r="C127" s="37">
        <f t="shared" si="47"/>
        <v>30.072476096687598</v>
      </c>
      <c r="D127" s="37">
        <f t="shared" si="47"/>
        <v>0.45053360088992001</v>
      </c>
      <c r="E127" s="35">
        <f t="shared" si="47"/>
        <v>3298</v>
      </c>
      <c r="F127" s="37">
        <f t="shared" si="47"/>
        <v>28.806961297234199</v>
      </c>
      <c r="G127" s="37">
        <f t="shared" si="47"/>
        <v>31.3379908961411</v>
      </c>
      <c r="H127" s="35" t="s">
        <v>13</v>
      </c>
    </row>
    <row r="128" spans="1:16" x14ac:dyDescent="0.25">
      <c r="A128" s="35" t="str">
        <f t="shared" ref="A128:G128" si="48">A115</f>
        <v>Div2</v>
      </c>
      <c r="B128" s="35" t="str">
        <f t="shared" si="48"/>
        <v>.</v>
      </c>
      <c r="C128" s="37">
        <f t="shared" si="48"/>
        <v>28.6478707556121</v>
      </c>
      <c r="D128" s="37">
        <f t="shared" si="48"/>
        <v>0.45175682989840998</v>
      </c>
      <c r="E128" s="35">
        <f t="shared" si="48"/>
        <v>3298</v>
      </c>
      <c r="F128" s="37">
        <f t="shared" si="48"/>
        <v>27.378919998418102</v>
      </c>
      <c r="G128" s="37">
        <f t="shared" si="48"/>
        <v>29.916821512806202</v>
      </c>
      <c r="H128" s="35" t="s">
        <v>13</v>
      </c>
    </row>
    <row r="129" spans="1:8" x14ac:dyDescent="0.25">
      <c r="A129" s="48" t="str">
        <f t="shared" ref="A129:G129" si="49">A116</f>
        <v>.</v>
      </c>
      <c r="B129" s="48" t="str">
        <f t="shared" si="49"/>
        <v>DivNA - Div0</v>
      </c>
      <c r="C129" s="49">
        <f t="shared" si="49"/>
        <v>4.5525403051340299E-2</v>
      </c>
      <c r="D129" s="49">
        <f t="shared" si="49"/>
        <v>0.28317880126844203</v>
      </c>
      <c r="E129" s="48">
        <f t="shared" si="49"/>
        <v>3298</v>
      </c>
      <c r="F129" s="49">
        <f t="shared" si="49"/>
        <v>-0.74990242561413201</v>
      </c>
      <c r="G129" s="49">
        <f t="shared" si="49"/>
        <v>0.84095323171681302</v>
      </c>
      <c r="H129" s="53">
        <f>IF(H116&lt;0.0001,"&lt;0.0001",IF(H116&lt;0.001,"&lt;0.001",IF(H116&lt;0.01,"&lt;0.01",ROUND(H116,3))))</f>
        <v>0.999</v>
      </c>
    </row>
    <row r="130" spans="1:8" x14ac:dyDescent="0.25">
      <c r="A130" s="35" t="str">
        <f t="shared" ref="A130:G130" si="50">A117</f>
        <v>.</v>
      </c>
      <c r="B130" s="35" t="str">
        <f t="shared" si="50"/>
        <v>DivNA - Div1</v>
      </c>
      <c r="C130" s="37">
        <f t="shared" si="50"/>
        <v>9.0068050765607699E-2</v>
      </c>
      <c r="D130" s="37">
        <f t="shared" si="50"/>
        <v>0.46181958754073099</v>
      </c>
      <c r="E130" s="35">
        <f t="shared" si="50"/>
        <v>3298</v>
      </c>
      <c r="F130" s="37">
        <f t="shared" si="50"/>
        <v>-1.20714823134048</v>
      </c>
      <c r="G130" s="37">
        <f t="shared" si="50"/>
        <v>1.3872843328716999</v>
      </c>
      <c r="H130" s="45">
        <f t="shared" ref="H130:H134" si="51">IF(H117&lt;0.0001,"&lt;0.0001",IF(H117&lt;0.001,"&lt;0.001",IF(H117&lt;0.01,"&lt;0.01",ROUND(H117,3))))</f>
        <v>0.997</v>
      </c>
    </row>
    <row r="131" spans="1:8" x14ac:dyDescent="0.25">
      <c r="A131" s="35" t="str">
        <f t="shared" ref="A131:G131" si="52">A118</f>
        <v>.</v>
      </c>
      <c r="B131" s="35" t="str">
        <f t="shared" si="52"/>
        <v>DivNA - Div2</v>
      </c>
      <c r="C131" s="37">
        <f t="shared" si="52"/>
        <v>1.5146733918411199</v>
      </c>
      <c r="D131" s="37">
        <f t="shared" si="52"/>
        <v>0.46051468587229499</v>
      </c>
      <c r="E131" s="35">
        <f t="shared" si="52"/>
        <v>3298</v>
      </c>
      <c r="F131" s="37">
        <f t="shared" si="52"/>
        <v>0.221122479798389</v>
      </c>
      <c r="G131" s="37">
        <f t="shared" si="52"/>
        <v>2.8082243038838599</v>
      </c>
      <c r="H131" s="45" t="str">
        <f t="shared" si="51"/>
        <v>&lt;0.01</v>
      </c>
    </row>
    <row r="132" spans="1:8" x14ac:dyDescent="0.25">
      <c r="A132" s="35" t="str">
        <f t="shared" ref="A132:G132" si="53">A119</f>
        <v>.</v>
      </c>
      <c r="B132" s="35" t="str">
        <f t="shared" si="53"/>
        <v>Div0 - Div1</v>
      </c>
      <c r="C132" s="37">
        <f t="shared" si="53"/>
        <v>4.45426477142674E-2</v>
      </c>
      <c r="D132" s="37">
        <f t="shared" si="53"/>
        <v>0.477532004706895</v>
      </c>
      <c r="E132" s="35">
        <f t="shared" si="53"/>
        <v>3298</v>
      </c>
      <c r="F132" s="37">
        <f t="shared" si="53"/>
        <v>-1.2968086254772599</v>
      </c>
      <c r="G132" s="37">
        <f t="shared" si="53"/>
        <v>1.3858939209057901</v>
      </c>
      <c r="H132" s="45">
        <f t="shared" si="51"/>
        <v>1</v>
      </c>
    </row>
    <row r="133" spans="1:8" x14ac:dyDescent="0.25">
      <c r="A133" s="35" t="str">
        <f t="shared" ref="A133:G133" si="54">A120</f>
        <v>.</v>
      </c>
      <c r="B133" s="35" t="str">
        <f t="shared" si="54"/>
        <v>Div0 - Div2</v>
      </c>
      <c r="C133" s="37">
        <f t="shared" si="54"/>
        <v>1.46914798878978</v>
      </c>
      <c r="D133" s="37">
        <f t="shared" si="54"/>
        <v>0.47493688201033801</v>
      </c>
      <c r="E133" s="35">
        <f t="shared" si="54"/>
        <v>3298</v>
      </c>
      <c r="F133" s="37">
        <f t="shared" si="54"/>
        <v>0.13508621891699499</v>
      </c>
      <c r="G133" s="37">
        <f t="shared" si="54"/>
        <v>2.8032097586625699</v>
      </c>
      <c r="H133" s="45">
        <f t="shared" si="51"/>
        <v>1.0999999999999999E-2</v>
      </c>
    </row>
    <row r="134" spans="1:8" x14ac:dyDescent="0.25">
      <c r="A134" s="38" t="str">
        <f t="shared" ref="A134:G134" si="55">A121</f>
        <v>.</v>
      </c>
      <c r="B134" s="38" t="str">
        <f t="shared" si="55"/>
        <v>Div1 - Div2</v>
      </c>
      <c r="C134" s="39">
        <f t="shared" si="55"/>
        <v>1.42460534107551</v>
      </c>
      <c r="D134" s="39">
        <f t="shared" si="55"/>
        <v>0.59301332970272203</v>
      </c>
      <c r="E134" s="38">
        <f t="shared" si="55"/>
        <v>3298</v>
      </c>
      <c r="F134" s="39">
        <f t="shared" si="55"/>
        <v>-0.24112423720589601</v>
      </c>
      <c r="G134" s="39">
        <f t="shared" si="55"/>
        <v>3.0903349193569198</v>
      </c>
      <c r="H134" s="54">
        <f t="shared" si="51"/>
        <v>7.6999999999999999E-2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NEW(6.28)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2023-06-29T07:26:22Z</dcterms:modified>
</cp:coreProperties>
</file>