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BoomerangSales\1_BoomerangSales\"/>
    </mc:Choice>
  </mc:AlternateContent>
  <xr:revisionPtr revIDLastSave="0" documentId="13_ncr:1_{E68EABA4-B2AF-4A47-916D-574A0A5525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" r:id="rId1"/>
    <sheet name="Sheet1" sheetId="2" r:id="rId2"/>
    <sheet name="Retail Price" sheetId="3" r:id="rId3"/>
  </sheets>
  <calcPr calcId="191029"/>
  <pivotCaches>
    <pivotCache cacheId="160" r:id="rId4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<sst xmlns="http://schemas.openxmlformats.org/spreadsheetml/2006/main" count="108" uniqueCount="37">
  <si>
    <t>amazon.com</t>
  </si>
  <si>
    <t>coloradoboomerangs.com</t>
  </si>
  <si>
    <t>ebay.com</t>
  </si>
  <si>
    <t>gel-boomerang.com</t>
  </si>
  <si>
    <t>Date Time</t>
  </si>
  <si>
    <t>Web Site</t>
  </si>
  <si>
    <t>Product</t>
  </si>
  <si>
    <t>Type</t>
  </si>
  <si>
    <t>Quantity</t>
  </si>
  <si>
    <t>Discount</t>
  </si>
  <si>
    <t>Revenue</t>
  </si>
  <si>
    <t>Aspen</t>
  </si>
  <si>
    <t>Yanaki</t>
  </si>
  <si>
    <t>Bellen</t>
  </si>
  <si>
    <t>Quad</t>
  </si>
  <si>
    <t>Crested Beaut</t>
  </si>
  <si>
    <t>Manu LD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</si>
  <si>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</si>
  <si>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</si>
  <si>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</si>
  <si>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</si>
  <si>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</si>
  <si>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</si>
  <si>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</si>
  <si>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</si>
  <si>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</si>
  <si>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</si>
  <si>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</si>
  <si>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</si>
  <si>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</si>
  <si>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</si>
  <si>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</si>
  <si>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</si>
  <si>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</si>
  <si>
    <t>行标签</t>
  </si>
  <si>
    <t>计数项:Web Site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</si>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</sst>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[1_BoomerangSales_gt1.xlsx]Sheet2!PivotTable15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 frequency by website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Sheet2!$A$2:$A$6</c:f>
              <c:strCache>
                <c:ptCount val="4"/>
                <c:pt idx="0">
                  <c:v>amazon.com</c:v>
                </c:pt>
                <c:pt idx="1">
                  <c:v>coloradoboomerangs.com</c:v>
                </c:pt>
                <c:pt idx="2">
                  <c:v>ebay.com</c:v>
                </c:pt>
                <c:pt idx="3">
                  <c:v>gel-boomerang.com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6-475A-95D3-B8438F9C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3137568"/>
        <c:axId val="513147168"/>
      </c:barChart>
      <c:catAx>
        <c:axId val="51313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47168"/>
        <c:crosses val="autoZero"/>
        <c:auto val="1"/>
        <c:lblAlgn val="ctr"/>
        <c:lblOffset val="100"/>
        <c:noMultiLvlLbl val="0"/>
      </c:catAx>
      <c:valAx>
        <c:axId val="5131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3756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7</xdr:row>
      <xdr:rowOff>72390</xdr:rowOff>
    </xdr:from>
    <xdr:to>
      <xdr:col>9</xdr:col>
      <xdr:colOff>411480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5.644577199077" createdVersion="8" refreshedVersion="8" minRefreshableVersion="3" recordCount="35" xr:uid="{00000000-000A-0000-FFFF-FFFF30000000}">
  <cacheSource type="worksheet">
    <worksheetSource ref="A1:G36" sheet="Sheet1"/>
  </cacheSource>
  <cacheFields count="7">
    <cacheField name="Date Time" numFmtId="0">
      <sharedItems containsSemiMixedTypes="0" containsNonDate="0" containsDate="1" containsString="0" minDate="2014-12-06T17:46:02" maxDate="2015-12-20T12:35:00"/>
    </cacheField>
    <cacheField name="Web Site" numFmtId="0">
      <sharedItems count="4">
        <s v="amazon.com"/>
        <s v="ebay.com"/>
        <s v="coloradoboomerangs.com"/>
        <s v="gel-boomerang.com"/>
      </sharedItems>
    </cacheField>
    <cacheField name="Product" numFmtId="0">
      <sharedItems/>
    </cacheField>
    <cacheField name="Type" numFmtId="0">
      <sharedItems/>
    </cacheField>
    <cacheField name="Quantity" numFmtId="0">
      <sharedItems containsSemiMixedTypes="0" containsString="0" containsNumber="1" containsInteger="1" minValue="1" maxValue="124"/>
    </cacheField>
    <cacheField name="Discount" numFmtId="0">
      <sharedItems containsSemiMixedTypes="0" containsString="0" containsNumber="1" minValue="0" maxValue="0.59399999999999997"/>
    </cacheField>
    <cacheField name="Revenue" numFmtId="0">
      <sharedItems containsSemiMixedTypes="0" containsString="0" containsNumber="1" minValue="4.9050000000000002" maxValue="2011.24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5">
  <r>
    <d v="2015-09-08T10:13:00"/>
    <x v="0"/>
    <s v="Aspen"/>
    <s v="Wholesale"/>
    <n v="33"/>
    <n v="0.165"/>
    <n v="604.83225"/>
  </r>
  <r>
    <d v="2015-12-11T23:26:01"/>
    <x v="1"/>
    <s v="Yanaki"/>
    <s v="Wholesale"/>
    <n v="29"/>
    <n v="0.15"/>
    <n v="984.7675000000002"/>
  </r>
  <r>
    <d v="2015-12-19T18:10:57"/>
    <x v="0"/>
    <s v="Bellen"/>
    <s v="Retail"/>
    <n v="3"/>
    <n v="0.019"/>
    <n v="64.59885"/>
  </r>
  <r>
    <d v="2015-08-23T12:55:00"/>
    <x v="1"/>
    <s v="Quad"/>
    <s v="Wholesale"/>
    <n v="36"/>
    <n v="0.15"/>
    <n v="1222.47"/>
  </r>
  <r>
    <d v="2015-07-09T05:02:59"/>
    <x v="2"/>
    <s v="Crested Beaut"/>
    <s v="Wholesale"/>
    <n v="38"/>
    <n v="0.15"/>
    <n v="579.785"/>
  </r>
  <r>
    <d v="2015-06-30T16:40:57"/>
    <x v="1"/>
    <s v="Manu LD"/>
    <s v="Retail"/>
    <n v="4"/>
    <n v="0"/>
    <n v="1000"/>
  </r>
  <r>
    <d v="2015-07-01T13:16:02"/>
    <x v="2"/>
    <s v="Bellen"/>
    <s v="Retail"/>
    <n v="4"/>
    <n v="0"/>
    <n v="87.8"/>
  </r>
  <r>
    <d v="2015-08-02T04:06:58"/>
    <x v="3"/>
    <s v="Fire Aspen"/>
    <s v="Wholesale"/>
    <n v="93"/>
    <n v="0.375"/>
    <n v="578.34375"/>
  </r>
  <r>
    <d v="2015-11-16T12:15:59"/>
    <x v="1"/>
    <s v="Sunspot"/>
    <s v="Wholesale"/>
    <n v="64"/>
    <n v="0.375"/>
    <n v="1598"/>
  </r>
  <r>
    <d v="2014-12-09T19:48:00"/>
    <x v="2"/>
    <s v="Bower Aussie Round"/>
    <s v="Retail"/>
    <n v="3"/>
    <n v="0"/>
    <n v="65.84999999999999"/>
  </r>
  <r>
    <d v="2015-12-08T08:23:00"/>
    <x v="0"/>
    <s v="Quad"/>
    <s v="Wholesale"/>
    <n v="124"/>
    <n v="0.594"/>
    <n v="2011.2428"/>
  </r>
  <r>
    <d v="2014-12-13T16:30:00"/>
    <x v="1"/>
    <s v="Fun Fly"/>
    <s v="Wholesale"/>
    <n v="30"/>
    <n v="0.15"/>
    <n v="127.5"/>
  </r>
  <r>
    <d v="2015-08-23T03:07:03"/>
    <x v="0"/>
    <s v="Aspen"/>
    <s v="Retail"/>
    <n v="8"/>
    <n v="0.07199999999999999"/>
    <n v="162.9568"/>
  </r>
  <r>
    <d v="2015-11-20T11:00:58"/>
    <x v="0"/>
    <s v="Carlota Doublers"/>
    <s v="Retail"/>
    <n v="4"/>
    <n v="0.019"/>
    <n v="78.2838"/>
  </r>
  <r>
    <d v="2015-08-26T11:05:00"/>
    <x v="0"/>
    <s v="Aspen"/>
    <s v="Retail"/>
    <n v="3"/>
    <n v="0.019"/>
    <n v="64.59885"/>
  </r>
  <r>
    <d v="2015-12-12T14:21:59"/>
    <x v="0"/>
    <s v="Aspen"/>
    <s v="Wholesale"/>
    <n v="91"/>
    <n v="0.356"/>
    <n v="1286.3578"/>
  </r>
  <r>
    <d v="2014-12-13T12:40:02"/>
    <x v="3"/>
    <s v="Fun Fly"/>
    <s v="Retail"/>
    <n v="2"/>
    <n v="0"/>
    <n v="10"/>
  </r>
  <r>
    <d v="2014-12-12T16:35:02"/>
    <x v="0"/>
    <s v="Fun Fly"/>
    <s v="Wholesale"/>
    <n v="37"/>
    <n v="0.159"/>
    <n v="155.585"/>
  </r>
  <r>
    <d v="2015-07-28T15:17:00"/>
    <x v="2"/>
    <s v="Fun Fly"/>
    <s v="Retail"/>
    <n v="2"/>
    <n v="0"/>
    <n v="10"/>
  </r>
  <r>
    <d v="2015-08-25T16:47:00"/>
    <x v="0"/>
    <s v="Aspen"/>
    <s v="Retail"/>
    <n v="6"/>
    <n v="0.07199999999999999"/>
    <n v="122.2176"/>
  </r>
  <r>
    <d v="2015-12-20T12:35:00"/>
    <x v="0"/>
    <s v="Fun Fly"/>
    <s v="Wholesale"/>
    <n v="35"/>
    <n v="0.16"/>
    <n v="147"/>
  </r>
  <r>
    <d v="2015-08-29T14:06:00"/>
    <x v="0"/>
    <s v="Manu MTA"/>
    <s v="Retail"/>
    <n v="1"/>
    <n v="0.019"/>
    <n v="42.183"/>
  </r>
  <r>
    <d v="2015-02-28T11:45:01"/>
    <x v="2"/>
    <s v="Bower Aussie Round"/>
    <s v="Retail"/>
    <n v="3"/>
    <n v="0"/>
    <n v="65.84999999999999"/>
  </r>
  <r>
    <d v="2015-07-13T05:30:03"/>
    <x v="0"/>
    <s v="Sunshine"/>
    <s v="Wholesale"/>
    <n v="34"/>
    <n v="0.169"/>
    <n v="1128.7473"/>
  </r>
  <r>
    <d v="2015-08-14T09:49:58"/>
    <x v="2"/>
    <s v="Fire Aspen"/>
    <s v="Retail"/>
    <n v="3"/>
    <n v="0"/>
    <n v="29.85"/>
  </r>
  <r>
    <d v="2015-11-27T11:33:56"/>
    <x v="2"/>
    <s v="GelFast"/>
    <s v="Retail"/>
    <n v="1"/>
    <n v="0"/>
    <n v="24"/>
  </r>
  <r>
    <d v="2015-11-03T12:30:58"/>
    <x v="0"/>
    <s v="Fun Fly"/>
    <s v="Retail"/>
    <n v="5"/>
    <n v="0.07099999999999999"/>
    <n v="23.225"/>
  </r>
  <r>
    <d v="2015-04-09T12:43:03"/>
    <x v="1"/>
    <s v="Sunset"/>
    <s v="Wholesale"/>
    <n v="68"/>
    <n v="0.375"/>
    <n v="1697.875"/>
  </r>
  <r>
    <d v="2015-12-08T18:15:59"/>
    <x v="2"/>
    <s v="Fun Fly"/>
    <s v="Retail"/>
    <n v="4"/>
    <n v="0"/>
    <n v="20"/>
  </r>
  <r>
    <d v="2015-02-19T22:13:00"/>
    <x v="1"/>
    <s v="Fun Fly"/>
    <s v="Retail"/>
    <n v="2"/>
    <n v="0"/>
    <n v="10"/>
  </r>
  <r>
    <d v="2015-12-12T08:45:01"/>
    <x v="1"/>
    <s v="Carlota Doublers"/>
    <s v="Retail"/>
    <n v="1"/>
    <n v="0"/>
    <n v="19.95"/>
  </r>
  <r>
    <d v="2014-12-09T12:11:57"/>
    <x v="2"/>
    <s v="Aspen"/>
    <s v="Retail"/>
    <n v="1"/>
    <n v="0"/>
    <n v="21.95"/>
  </r>
  <r>
    <d v="2014-12-07T19:44:59"/>
    <x v="0"/>
    <s v="Carlota Doublers"/>
    <s v="Retail"/>
    <n v="3"/>
    <n v="0.018"/>
    <n v="58.77269999999999"/>
  </r>
  <r>
    <d v="2014-12-06T17:46:02"/>
    <x v="0"/>
    <s v="Fun Fly"/>
    <s v="Retail"/>
    <n v="1"/>
    <n v="0.019"/>
    <n v="4.905"/>
  </r>
  <r>
    <d v="2015-06-03T03:54:00"/>
    <x v="2"/>
    <s v="Crested Beaut"/>
    <s v="Retail"/>
    <n v="4"/>
    <n v="0"/>
    <n v="7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5" cacheId="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7"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Web Sit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4" sqref="B4"/>
    </sheetView>
  </sheetViews>
  <sheetFormatPr defaultRowHeight="14.25" x14ac:dyDescent="0.2"/>
  <cols>
    <col min="1" max="1" width="24.875" style="6" bestFit="1" customWidth="1"/>
    <col min="2" max="2" width="15.625" style="6" bestFit="1" customWidth="1"/>
    <col min="3" max="3" width="15.625" bestFit="1" customWidth="1"/>
  </cols>
  <sheetData>
    <row r="1" spans="1:2" x14ac:dyDescent="0.2">
      <c r="A1" s="4" t="s">
        <v>34</v>
      </c>
      <c r="B1" t="s">
        <v>35</v>
      </c>
    </row>
    <row r="2" spans="1:2" x14ac:dyDescent="0.2">
      <c r="A2" s="5" t="s">
        <v>0</v>
      </c>
      <c r="B2" s="7">
        <v>15</v>
      </c>
    </row>
    <row r="3" spans="1:2" x14ac:dyDescent="0.2">
      <c r="A3" s="5" t="s">
        <v>1</v>
      </c>
      <c r="B3" s="7">
        <v>10</v>
      </c>
    </row>
    <row r="4" spans="1:2" x14ac:dyDescent="0.2">
      <c r="A4" s="5" t="s">
        <v>2</v>
      </c>
      <c r="B4" s="7">
        <v>8</v>
      </c>
    </row>
    <row r="5" spans="1:2" x14ac:dyDescent="0.2">
      <c r="A5" s="5" t="s">
        <v>3</v>
      </c>
      <c r="B5" s="7">
        <v>2</v>
      </c>
    </row>
    <row r="6" spans="1:2" x14ac:dyDescent="0.2">
      <c r="A6" s="5" t="s">
        <v>36</v>
      </c>
      <c r="B6" s="7">
        <v>35</v>
      </c>
    </row>
    <row r="7" spans="1:2" x14ac:dyDescent="0.2">
      <c r="A7"/>
      <c r="B7"/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workbookViewId="0">
      <selection activeCell="G2" sqref="G2:G36"/>
    </sheetView>
  </sheetViews>
  <sheetFormatPr defaultColWidth="8.75" defaultRowHeight="14.25" x14ac:dyDescent="0.2"/>
  <cols>
    <col min="1" max="1" width="13.75" style="3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3">
        <v>42255.4257</v>
      </c>
      <c r="B2" t="s">
        <v>0</v>
      </c>
      <c r="C2" t="s">
        <v>11</v>
      </c>
      <c r="D2" t="str">
        <f t="shared" ref="D2:D36" si="0">IF(E2&lt;10,"Retail","Wholesale")</f>
        <v>Wholesale</v>
      </c>
      <c r="E2">
        <v>33</v>
      </c>
      <c r="F2">
        <v>0.16500000000000001</v>
      </c>
      <c r="G2">
        <f>VLOOKUP(C2,'Retail Price'!$A$2:$B$23,2,FALSE)*E2*(1-F2)</f>
        <v>604.83225000000004</v>
      </c>
    </row>
    <row r="3" spans="1:7" x14ac:dyDescent="0.2">
      <c r="A3" s="3">
        <v>42349.9764</v>
      </c>
      <c r="B3" t="s">
        <v>2</v>
      </c>
      <c r="C3" t="s">
        <v>12</v>
      </c>
      <c r="D3" t="str">
        <f t="shared" si="0"/>
        <v>Wholesale</v>
      </c>
      <c r="E3">
        <v>29</v>
      </c>
      <c r="F3">
        <v>0.15</v>
      </c>
      <c r="G3">
        <f>VLOOKUP(C3,'Retail Price'!$A$2:$B$23,2,FALSE)*E3*(1-F3)</f>
        <v>590.36749999999995</v>
      </c>
    </row>
    <row r="4" spans="1:7" x14ac:dyDescent="0.2">
      <c r="A4" s="3">
        <v>42357.757599999997</v>
      </c>
      <c r="B4" t="s">
        <v>0</v>
      </c>
      <c r="C4" t="s">
        <v>13</v>
      </c>
      <c r="D4" t="str">
        <f t="shared" si="0"/>
        <v>Retail</v>
      </c>
      <c r="E4">
        <v>3</v>
      </c>
      <c r="F4">
        <v>1.9E-2</v>
      </c>
      <c r="G4">
        <f>VLOOKUP(C4,'Retail Price'!$A$2:$B$23,2,FALSE)*E4*(1-F4)</f>
        <v>73.575000000000003</v>
      </c>
    </row>
    <row r="5" spans="1:7" x14ac:dyDescent="0.2">
      <c r="A5" s="3">
        <v>42239.538200000003</v>
      </c>
      <c r="B5" t="s">
        <v>2</v>
      </c>
      <c r="C5" t="s">
        <v>14</v>
      </c>
      <c r="D5" t="str">
        <f t="shared" si="0"/>
        <v>Wholesale</v>
      </c>
      <c r="E5">
        <v>36</v>
      </c>
      <c r="F5">
        <v>0.15</v>
      </c>
      <c r="G5">
        <f>VLOOKUP(C5,'Retail Price'!$A$2:$B$23,2,FALSE)*E5*(1-F5)</f>
        <v>1222.47</v>
      </c>
    </row>
    <row r="6" spans="1:7" x14ac:dyDescent="0.2">
      <c r="A6" s="3">
        <v>42194.210400000004</v>
      </c>
      <c r="B6" t="s">
        <v>1</v>
      </c>
      <c r="C6" t="s">
        <v>15</v>
      </c>
      <c r="D6" t="str">
        <f t="shared" si="0"/>
        <v>Wholesale</v>
      </c>
      <c r="E6">
        <v>38</v>
      </c>
      <c r="F6">
        <v>0.15</v>
      </c>
      <c r="G6">
        <f>VLOOKUP(C6,'Retail Price'!$A$2:$B$23,2,FALSE)*E6*(1-F6)</f>
        <v>579.78499999999997</v>
      </c>
    </row>
    <row r="7" spans="1:7" x14ac:dyDescent="0.2">
      <c r="A7" s="3">
        <v>42185.695099999997</v>
      </c>
      <c r="B7" t="s">
        <v>2</v>
      </c>
      <c r="C7" t="s">
        <v>16</v>
      </c>
      <c r="D7" t="str">
        <f t="shared" si="0"/>
        <v>Retail</v>
      </c>
      <c r="E7">
        <v>4</v>
      </c>
      <c r="F7">
        <v>0</v>
      </c>
      <c r="G7">
        <f>VLOOKUP(C7,'Retail Price'!$A$2:$B$23,2,FALSE)*E7*(1-F7)</f>
        <v>1000</v>
      </c>
    </row>
    <row r="8" spans="1:7" x14ac:dyDescent="0.2">
      <c r="A8" s="3">
        <v>42186.552799999998</v>
      </c>
      <c r="B8" t="s">
        <v>1</v>
      </c>
      <c r="C8" t="s">
        <v>13</v>
      </c>
      <c r="D8" t="str">
        <f t="shared" si="0"/>
        <v>Retail</v>
      </c>
      <c r="E8">
        <v>4</v>
      </c>
      <c r="F8">
        <v>0</v>
      </c>
      <c r="G8">
        <f>VLOOKUP(C8,'Retail Price'!$A$2:$B$23,2,FALSE)*E8*(1-F8)</f>
        <v>100</v>
      </c>
    </row>
    <row r="9" spans="1:7" x14ac:dyDescent="0.2">
      <c r="A9" s="3">
        <v>42218.171499999997</v>
      </c>
      <c r="B9" t="s">
        <v>3</v>
      </c>
      <c r="C9" t="s">
        <v>17</v>
      </c>
      <c r="D9" t="str">
        <f t="shared" si="0"/>
        <v>Wholesale</v>
      </c>
      <c r="E9">
        <v>93</v>
      </c>
      <c r="F9">
        <v>0.375</v>
      </c>
      <c r="G9">
        <f>VLOOKUP(C9,'Retail Price'!$A$2:$B$23,2,FALSE)*E9*(1-F9)</f>
        <v>1278.75</v>
      </c>
    </row>
    <row r="10" spans="1:7" x14ac:dyDescent="0.2">
      <c r="A10" s="3">
        <v>42324.511100000003</v>
      </c>
      <c r="B10" t="s">
        <v>2</v>
      </c>
      <c r="C10" t="s">
        <v>18</v>
      </c>
      <c r="D10" t="str">
        <f t="shared" si="0"/>
        <v>Wholesale</v>
      </c>
      <c r="E10">
        <v>64</v>
      </c>
      <c r="F10">
        <v>0.375</v>
      </c>
      <c r="G10">
        <f>VLOOKUP(C10,'Retail Price'!$A$2:$B$23,2,FALSE)*E10*(1-F10)</f>
        <v>560</v>
      </c>
    </row>
    <row r="11" spans="1:7" x14ac:dyDescent="0.2">
      <c r="A11" s="3">
        <v>41982.824999999997</v>
      </c>
      <c r="B11" t="s">
        <v>1</v>
      </c>
      <c r="C11" t="s">
        <v>19</v>
      </c>
      <c r="D11" t="str">
        <f t="shared" si="0"/>
        <v>Retail</v>
      </c>
      <c r="E11">
        <v>3</v>
      </c>
      <c r="F11">
        <v>0</v>
      </c>
      <c r="G11">
        <f>VLOOKUP(C11,'Retail Price'!$A$2:$B$23,2,FALSE)*E11*(1-F11)</f>
        <v>129</v>
      </c>
    </row>
    <row r="12" spans="1:7" x14ac:dyDescent="0.2">
      <c r="A12" s="3">
        <v>42346.349300000002</v>
      </c>
      <c r="B12" t="s">
        <v>0</v>
      </c>
      <c r="C12" t="s">
        <v>14</v>
      </c>
      <c r="D12" t="str">
        <f t="shared" si="0"/>
        <v>Wholesale</v>
      </c>
      <c r="E12">
        <v>124</v>
      </c>
      <c r="F12">
        <v>0.59399999999999997</v>
      </c>
      <c r="G12">
        <f>VLOOKUP(C12,'Retail Price'!$A$2:$B$23,2,FALSE)*E12*(1-F12)</f>
        <v>2011.2428000000002</v>
      </c>
    </row>
    <row r="13" spans="1:7" x14ac:dyDescent="0.2">
      <c r="A13" s="3">
        <v>41986.6875</v>
      </c>
      <c r="B13" t="s">
        <v>2</v>
      </c>
      <c r="C13" t="s">
        <v>20</v>
      </c>
      <c r="D13" t="str">
        <f t="shared" si="0"/>
        <v>Wholesale</v>
      </c>
      <c r="E13">
        <v>30</v>
      </c>
      <c r="F13">
        <v>0.15</v>
      </c>
      <c r="G13">
        <f>VLOOKUP(C13,'Retail Price'!$A$2:$B$23,2,FALSE)*E13*(1-F13)</f>
        <v>127.5</v>
      </c>
    </row>
    <row r="14" spans="1:7" x14ac:dyDescent="0.2">
      <c r="A14" s="3">
        <v>42239.1299</v>
      </c>
      <c r="B14" t="s">
        <v>0</v>
      </c>
      <c r="C14" t="s">
        <v>11</v>
      </c>
      <c r="D14" t="str">
        <f t="shared" si="0"/>
        <v>Retail</v>
      </c>
      <c r="E14">
        <v>8</v>
      </c>
      <c r="F14">
        <v>7.1999999999999995E-2</v>
      </c>
      <c r="G14">
        <f>VLOOKUP(C14,'Retail Price'!$A$2:$B$23,2,FALSE)*E14*(1-F14)</f>
        <v>162.95680000000002</v>
      </c>
    </row>
    <row r="15" spans="1:7" x14ac:dyDescent="0.2">
      <c r="A15" s="3">
        <v>42328.459000000003</v>
      </c>
      <c r="B15" t="s">
        <v>0</v>
      </c>
      <c r="C15" t="s">
        <v>21</v>
      </c>
      <c r="D15" t="str">
        <f t="shared" si="0"/>
        <v>Retail</v>
      </c>
      <c r="E15">
        <v>4</v>
      </c>
      <c r="F15">
        <v>1.9E-2</v>
      </c>
      <c r="G15">
        <f>VLOOKUP(C15,'Retail Price'!$A$2:$B$23,2,FALSE)*E15*(1-F15)</f>
        <v>294.3</v>
      </c>
    </row>
    <row r="16" spans="1:7" x14ac:dyDescent="0.2">
      <c r="A16" s="3">
        <v>42242.461799999997</v>
      </c>
      <c r="B16" t="s">
        <v>0</v>
      </c>
      <c r="C16" t="s">
        <v>11</v>
      </c>
      <c r="D16" t="str">
        <f t="shared" si="0"/>
        <v>Retail</v>
      </c>
      <c r="E16">
        <v>3</v>
      </c>
      <c r="F16">
        <v>1.9E-2</v>
      </c>
      <c r="G16">
        <f>VLOOKUP(C16,'Retail Price'!$A$2:$B$23,2,FALSE)*E16*(1-F16)</f>
        <v>64.598849999999999</v>
      </c>
    </row>
    <row r="17" spans="1:7" x14ac:dyDescent="0.2">
      <c r="A17" s="3">
        <v>42350.598599999998</v>
      </c>
      <c r="B17" t="s">
        <v>0</v>
      </c>
      <c r="C17" t="s">
        <v>11</v>
      </c>
      <c r="D17" t="str">
        <f t="shared" si="0"/>
        <v>Wholesale</v>
      </c>
      <c r="E17">
        <v>91</v>
      </c>
      <c r="F17">
        <v>0.35599999999999998</v>
      </c>
      <c r="G17">
        <f>VLOOKUP(C17,'Retail Price'!$A$2:$B$23,2,FALSE)*E17*(1-F17)</f>
        <v>1286.3578</v>
      </c>
    </row>
    <row r="18" spans="1:7" x14ac:dyDescent="0.2">
      <c r="A18" s="3">
        <v>41986.527800000003</v>
      </c>
      <c r="B18" t="s">
        <v>3</v>
      </c>
      <c r="C18" t="s">
        <v>20</v>
      </c>
      <c r="D18" t="str">
        <f t="shared" si="0"/>
        <v>Retail</v>
      </c>
      <c r="E18">
        <v>2</v>
      </c>
      <c r="F18">
        <v>0</v>
      </c>
      <c r="G18">
        <f>VLOOKUP(C18,'Retail Price'!$A$2:$B$23,2,FALSE)*E18*(1-F18)</f>
        <v>10</v>
      </c>
    </row>
    <row r="19" spans="1:7" x14ac:dyDescent="0.2">
      <c r="A19" s="3">
        <v>41985.690999999999</v>
      </c>
      <c r="B19" t="s">
        <v>0</v>
      </c>
      <c r="C19" t="s">
        <v>20</v>
      </c>
      <c r="D19" t="str">
        <f t="shared" si="0"/>
        <v>Wholesale</v>
      </c>
      <c r="E19">
        <v>37</v>
      </c>
      <c r="F19">
        <v>0.159</v>
      </c>
      <c r="G19">
        <f>VLOOKUP(C19,'Retail Price'!$A$2:$B$23,2,FALSE)*E19*(1-F19)</f>
        <v>155.58500000000001</v>
      </c>
    </row>
    <row r="20" spans="1:7" x14ac:dyDescent="0.2">
      <c r="A20" s="3">
        <v>42213.6368</v>
      </c>
      <c r="B20" t="s">
        <v>1</v>
      </c>
      <c r="C20" t="s">
        <v>20</v>
      </c>
      <c r="D20" t="str">
        <f t="shared" si="0"/>
        <v>Retail</v>
      </c>
      <c r="E20">
        <v>2</v>
      </c>
      <c r="F20">
        <v>0</v>
      </c>
      <c r="G20">
        <f>VLOOKUP(C20,'Retail Price'!$A$2:$B$23,2,FALSE)*E20*(1-F20)</f>
        <v>10</v>
      </c>
    </row>
    <row r="21" spans="1:7" x14ac:dyDescent="0.2">
      <c r="A21" s="3">
        <v>42241.6993</v>
      </c>
      <c r="B21" t="s">
        <v>0</v>
      </c>
      <c r="C21" t="s">
        <v>11</v>
      </c>
      <c r="D21" t="str">
        <f t="shared" si="0"/>
        <v>Retail</v>
      </c>
      <c r="E21">
        <v>6</v>
      </c>
      <c r="F21">
        <v>7.1999999999999995E-2</v>
      </c>
      <c r="G21">
        <f>VLOOKUP(C21,'Retail Price'!$A$2:$B$23,2,FALSE)*E21*(1-F21)</f>
        <v>122.21759999999999</v>
      </c>
    </row>
    <row r="22" spans="1:7" x14ac:dyDescent="0.2">
      <c r="A22" s="3">
        <v>42358.524299999997</v>
      </c>
      <c r="B22" t="s">
        <v>0</v>
      </c>
      <c r="C22" t="s">
        <v>20</v>
      </c>
      <c r="D22" t="str">
        <f t="shared" si="0"/>
        <v>Wholesale</v>
      </c>
      <c r="E22">
        <v>35</v>
      </c>
      <c r="F22">
        <v>0.16</v>
      </c>
      <c r="G22">
        <f>VLOOKUP(C22,'Retail Price'!$A$2:$B$23,2,FALSE)*E22*(1-F22)</f>
        <v>147</v>
      </c>
    </row>
    <row r="23" spans="1:7" x14ac:dyDescent="0.2">
      <c r="A23" s="3">
        <v>42245.587500000001</v>
      </c>
      <c r="B23" t="s">
        <v>0</v>
      </c>
      <c r="C23" t="s">
        <v>22</v>
      </c>
      <c r="D23" t="str">
        <f t="shared" si="0"/>
        <v>Retail</v>
      </c>
      <c r="E23">
        <v>1</v>
      </c>
      <c r="F23">
        <v>1.9E-2</v>
      </c>
      <c r="G23">
        <f>VLOOKUP(C23,'Retail Price'!$A$2:$B$23,2,FALSE)*E23*(1-F23)</f>
        <v>117.72</v>
      </c>
    </row>
    <row r="24" spans="1:7" x14ac:dyDescent="0.2">
      <c r="A24" s="3">
        <v>42063.489600000001</v>
      </c>
      <c r="B24" t="s">
        <v>1</v>
      </c>
      <c r="C24" t="s">
        <v>19</v>
      </c>
      <c r="D24" t="str">
        <f t="shared" si="0"/>
        <v>Retail</v>
      </c>
      <c r="E24">
        <v>3</v>
      </c>
      <c r="F24">
        <v>0</v>
      </c>
      <c r="G24">
        <f>VLOOKUP(C24,'Retail Price'!$A$2:$B$23,2,FALSE)*E24*(1-F24)</f>
        <v>129</v>
      </c>
    </row>
    <row r="25" spans="1:7" x14ac:dyDescent="0.2">
      <c r="A25" s="3">
        <v>42198.229200000002</v>
      </c>
      <c r="B25" t="s">
        <v>0</v>
      </c>
      <c r="C25" t="s">
        <v>23</v>
      </c>
      <c r="D25" t="str">
        <f t="shared" si="0"/>
        <v>Wholesale</v>
      </c>
      <c r="E25">
        <v>34</v>
      </c>
      <c r="F25">
        <v>0.16900000000000001</v>
      </c>
      <c r="G25">
        <f>VLOOKUP(C25,'Retail Price'!$A$2:$B$23,2,FALSE)*E25*(1-F25)</f>
        <v>565.07999999999993</v>
      </c>
    </row>
    <row r="26" spans="1:7" x14ac:dyDescent="0.2">
      <c r="A26" s="3">
        <v>42230.409699999997</v>
      </c>
      <c r="B26" t="s">
        <v>1</v>
      </c>
      <c r="C26" t="s">
        <v>17</v>
      </c>
      <c r="D26" t="str">
        <f t="shared" si="0"/>
        <v>Retail</v>
      </c>
      <c r="E26">
        <v>3</v>
      </c>
      <c r="F26">
        <v>0</v>
      </c>
      <c r="G26">
        <f>VLOOKUP(C26,'Retail Price'!$A$2:$B$23,2,FALSE)*E26*(1-F26)</f>
        <v>66</v>
      </c>
    </row>
    <row r="27" spans="1:7" x14ac:dyDescent="0.2">
      <c r="A27" s="3">
        <v>42335.481899999999</v>
      </c>
      <c r="B27" t="s">
        <v>1</v>
      </c>
      <c r="C27" t="s">
        <v>24</v>
      </c>
      <c r="D27" t="str">
        <f t="shared" si="0"/>
        <v>Retail</v>
      </c>
      <c r="E27">
        <v>1</v>
      </c>
      <c r="F27">
        <v>0</v>
      </c>
      <c r="G27">
        <f>VLOOKUP(C27,'Retail Price'!$A$2:$B$23,2,FALSE)*E27*(1-F27)</f>
        <v>24</v>
      </c>
    </row>
    <row r="28" spans="1:7" x14ac:dyDescent="0.2">
      <c r="A28" s="3">
        <v>42311.521500000003</v>
      </c>
      <c r="B28" t="s">
        <v>0</v>
      </c>
      <c r="C28" t="s">
        <v>20</v>
      </c>
      <c r="D28" t="str">
        <f t="shared" si="0"/>
        <v>Retail</v>
      </c>
      <c r="E28">
        <v>5</v>
      </c>
      <c r="F28">
        <v>7.0999999999999994E-2</v>
      </c>
      <c r="G28">
        <f>VLOOKUP(C28,'Retail Price'!$A$2:$B$23,2,FALSE)*E28*(1-F28)</f>
        <v>23.225000000000001</v>
      </c>
    </row>
    <row r="29" spans="1:7" x14ac:dyDescent="0.2">
      <c r="A29" s="3">
        <v>42103.529900000001</v>
      </c>
      <c r="B29" t="s">
        <v>2</v>
      </c>
      <c r="C29" t="s">
        <v>25</v>
      </c>
      <c r="D29" t="str">
        <f t="shared" si="0"/>
        <v>Wholesale</v>
      </c>
      <c r="E29">
        <v>68</v>
      </c>
      <c r="F29">
        <v>0.375</v>
      </c>
      <c r="G29">
        <f>VLOOKUP(C29,'Retail Price'!$A$2:$B$23,2,FALSE)*E29*(1-F29)</f>
        <v>1105</v>
      </c>
    </row>
    <row r="30" spans="1:7" x14ac:dyDescent="0.2">
      <c r="A30" s="3">
        <v>42346.761100000003</v>
      </c>
      <c r="B30" t="s">
        <v>1</v>
      </c>
      <c r="C30" t="s">
        <v>20</v>
      </c>
      <c r="D30" t="str">
        <f t="shared" si="0"/>
        <v>Retail</v>
      </c>
      <c r="E30">
        <v>4</v>
      </c>
      <c r="F30">
        <v>0</v>
      </c>
      <c r="G30">
        <f>VLOOKUP(C30,'Retail Price'!$A$2:$B$23,2,FALSE)*E30*(1-F30)</f>
        <v>20</v>
      </c>
    </row>
    <row r="31" spans="1:7" x14ac:dyDescent="0.2">
      <c r="A31" s="3">
        <v>42054.9257</v>
      </c>
      <c r="B31" t="s">
        <v>2</v>
      </c>
      <c r="C31" t="s">
        <v>20</v>
      </c>
      <c r="D31" t="str">
        <f t="shared" si="0"/>
        <v>Retail</v>
      </c>
      <c r="E31">
        <v>2</v>
      </c>
      <c r="F31">
        <v>0</v>
      </c>
      <c r="G31">
        <f>VLOOKUP(C31,'Retail Price'!$A$2:$B$23,2,FALSE)*E31*(1-F31)</f>
        <v>10</v>
      </c>
    </row>
    <row r="32" spans="1:7" x14ac:dyDescent="0.2">
      <c r="A32" s="3">
        <v>42350.364600000001</v>
      </c>
      <c r="B32" t="s">
        <v>2</v>
      </c>
      <c r="C32" t="s">
        <v>21</v>
      </c>
      <c r="D32" t="str">
        <f t="shared" si="0"/>
        <v>Retail</v>
      </c>
      <c r="E32">
        <v>1</v>
      </c>
      <c r="F32">
        <v>0</v>
      </c>
      <c r="G32">
        <f>VLOOKUP(C32,'Retail Price'!$A$2:$B$23,2,FALSE)*E32*(1-F32)</f>
        <v>75</v>
      </c>
    </row>
    <row r="33" spans="1:7" x14ac:dyDescent="0.2">
      <c r="A33" s="3">
        <v>41982.508300000001</v>
      </c>
      <c r="B33" t="s">
        <v>1</v>
      </c>
      <c r="C33" t="s">
        <v>11</v>
      </c>
      <c r="D33" t="str">
        <f t="shared" si="0"/>
        <v>Retail</v>
      </c>
      <c r="E33">
        <v>1</v>
      </c>
      <c r="F33">
        <v>0</v>
      </c>
      <c r="G33">
        <f>VLOOKUP(C33,'Retail Price'!$A$2:$B$23,2,FALSE)*E33*(1-F33)</f>
        <v>21.95</v>
      </c>
    </row>
    <row r="34" spans="1:7" x14ac:dyDescent="0.2">
      <c r="A34" s="3">
        <v>41980.822899999999</v>
      </c>
      <c r="B34" t="s">
        <v>0</v>
      </c>
      <c r="C34" t="s">
        <v>21</v>
      </c>
      <c r="D34" t="str">
        <f t="shared" si="0"/>
        <v>Retail</v>
      </c>
      <c r="E34">
        <v>3</v>
      </c>
      <c r="F34">
        <v>1.7999999999999999E-2</v>
      </c>
      <c r="G34">
        <f>VLOOKUP(C34,'Retail Price'!$A$2:$B$23,2,FALSE)*E34*(1-F34)</f>
        <v>220.95</v>
      </c>
    </row>
    <row r="35" spans="1:7" x14ac:dyDescent="0.2">
      <c r="A35" s="3">
        <v>41979.740299999998</v>
      </c>
      <c r="B35" t="s">
        <v>0</v>
      </c>
      <c r="C35" t="s">
        <v>20</v>
      </c>
      <c r="D35" t="str">
        <f t="shared" si="0"/>
        <v>Retail</v>
      </c>
      <c r="E35">
        <v>1</v>
      </c>
      <c r="F35">
        <v>1.9E-2</v>
      </c>
      <c r="G35">
        <f>VLOOKUP(C35,'Retail Price'!$A$2:$B$23,2,FALSE)*E35*(1-F35)</f>
        <v>4.9050000000000002</v>
      </c>
    </row>
    <row r="36" spans="1:7" x14ac:dyDescent="0.2">
      <c r="A36" s="3">
        <v>42158.162499999999</v>
      </c>
      <c r="B36" t="s">
        <v>1</v>
      </c>
      <c r="C36" t="s">
        <v>15</v>
      </c>
      <c r="D36" t="str">
        <f t="shared" si="0"/>
        <v>Retail</v>
      </c>
      <c r="E36">
        <v>4</v>
      </c>
      <c r="F36">
        <v>0</v>
      </c>
      <c r="G36">
        <f>VLOOKUP(C36,'Retail Price'!$A$2:$B$23,2,FALSE)*E36*(1-F36)</f>
        <v>71.8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sqref="A1:B23"/>
    </sheetView>
  </sheetViews>
  <sheetFormatPr defaultColWidth="8.75" defaultRowHeight="14.25" x14ac:dyDescent="0.2"/>
  <cols>
    <col min="1" max="1" width="16.125" style="6" customWidth="1"/>
    <col min="2" max="2" width="12.75" style="6" customWidth="1"/>
  </cols>
  <sheetData>
    <row r="1" spans="1:2" x14ac:dyDescent="0.2">
      <c r="A1" s="1" t="s">
        <v>6</v>
      </c>
      <c r="B1" s="1" t="s">
        <v>26</v>
      </c>
    </row>
    <row r="2" spans="1:2" x14ac:dyDescent="0.2">
      <c r="A2" s="2" t="s">
        <v>27</v>
      </c>
      <c r="B2" s="2">
        <v>21.95</v>
      </c>
    </row>
    <row r="3" spans="1:2" x14ac:dyDescent="0.2">
      <c r="A3" s="2" t="s">
        <v>11</v>
      </c>
      <c r="B3" s="2">
        <v>21.95</v>
      </c>
    </row>
    <row r="4" spans="1:2" x14ac:dyDescent="0.2">
      <c r="A4" s="2" t="s">
        <v>28</v>
      </c>
      <c r="B4" s="2">
        <v>19.95</v>
      </c>
    </row>
    <row r="5" spans="1:2" x14ac:dyDescent="0.2">
      <c r="A5" s="2" t="s">
        <v>15</v>
      </c>
      <c r="B5" s="2">
        <v>17.95</v>
      </c>
    </row>
    <row r="6" spans="1:2" x14ac:dyDescent="0.2">
      <c r="A6" s="2" t="s">
        <v>29</v>
      </c>
      <c r="B6" s="2">
        <v>26.95</v>
      </c>
    </row>
    <row r="7" spans="1:2" x14ac:dyDescent="0.2">
      <c r="A7" s="2" t="s">
        <v>23</v>
      </c>
      <c r="B7" s="2">
        <v>20</v>
      </c>
    </row>
    <row r="8" spans="1:2" x14ac:dyDescent="0.2">
      <c r="A8" s="2" t="s">
        <v>13</v>
      </c>
      <c r="B8" s="2">
        <v>25</v>
      </c>
    </row>
    <row r="9" spans="1:2" x14ac:dyDescent="0.2">
      <c r="A9" s="2" t="s">
        <v>30</v>
      </c>
      <c r="B9" s="2">
        <v>21.95</v>
      </c>
    </row>
    <row r="10" spans="1:2" x14ac:dyDescent="0.2">
      <c r="A10" s="2" t="s">
        <v>12</v>
      </c>
      <c r="B10" s="2">
        <v>23.95</v>
      </c>
    </row>
    <row r="11" spans="1:2" x14ac:dyDescent="0.2">
      <c r="A11" s="2" t="s">
        <v>31</v>
      </c>
      <c r="B11" s="2">
        <v>23.95</v>
      </c>
    </row>
    <row r="12" spans="1:2" x14ac:dyDescent="0.2">
      <c r="A12" s="2" t="s">
        <v>32</v>
      </c>
      <c r="B12" s="2">
        <v>9.9499999999999993</v>
      </c>
    </row>
    <row r="13" spans="1:2" x14ac:dyDescent="0.2">
      <c r="A13" s="2" t="s">
        <v>20</v>
      </c>
      <c r="B13" s="2">
        <v>5</v>
      </c>
    </row>
    <row r="14" spans="1:2" x14ac:dyDescent="0.2">
      <c r="A14" s="2" t="s">
        <v>17</v>
      </c>
      <c r="B14" s="2">
        <v>22</v>
      </c>
    </row>
    <row r="15" spans="1:2" x14ac:dyDescent="0.2">
      <c r="A15" s="2" t="s">
        <v>25</v>
      </c>
      <c r="B15" s="2">
        <v>26</v>
      </c>
    </row>
    <row r="16" spans="1:2" x14ac:dyDescent="0.2">
      <c r="A16" s="2" t="s">
        <v>18</v>
      </c>
      <c r="B16" s="2">
        <v>14</v>
      </c>
    </row>
    <row r="17" spans="1:2" x14ac:dyDescent="0.2">
      <c r="A17" s="2" t="s">
        <v>21</v>
      </c>
      <c r="B17" s="2">
        <v>75</v>
      </c>
    </row>
    <row r="18" spans="1:2" x14ac:dyDescent="0.2">
      <c r="A18" s="2" t="s">
        <v>24</v>
      </c>
      <c r="B18" s="2">
        <v>24</v>
      </c>
    </row>
    <row r="19" spans="1:2" x14ac:dyDescent="0.2">
      <c r="A19" s="2" t="s">
        <v>33</v>
      </c>
      <c r="B19" s="2">
        <v>50</v>
      </c>
    </row>
    <row r="20" spans="1:2" x14ac:dyDescent="0.2">
      <c r="A20" s="2" t="s">
        <v>22</v>
      </c>
      <c r="B20" s="2">
        <v>120</v>
      </c>
    </row>
    <row r="21" spans="1:2" x14ac:dyDescent="0.2">
      <c r="A21" s="2" t="s">
        <v>16</v>
      </c>
      <c r="B21" s="2">
        <v>250</v>
      </c>
    </row>
    <row r="22" spans="1:2" x14ac:dyDescent="0.2">
      <c r="A22" s="2" t="s">
        <v>19</v>
      </c>
      <c r="B22" s="2">
        <v>43</v>
      </c>
    </row>
    <row r="23" spans="1:2" x14ac:dyDescent="0.2">
      <c r="A23" s="2" t="s">
        <v>14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2023-04-01T12:14:31Z</dcterms:created>
  <dcterms:modified xsi:type="dcterms:W3CDTF">2023-11-20T14:24:43Z</dcterms:modified>
</cp:coreProperties>
</file>