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20400" windowHeight="7692"/>
  </bookViews>
  <sheets>
    <sheet name="Foglio1" sheetId="1" r:id="rId1"/>
  </sheets>
  <definedNames>
    <definedName name="_xlnm.Print_Area" localSheetId="0">Foglio1!$A$1:$F$51</definedName>
  </definedNames>
  <calcPr calcId="124519"/>
</workbook>
</file>

<file path=xl/calcChain.xml><?xml version="1.0" encoding="utf-8"?>
<calcChain xmlns="http://schemas.openxmlformats.org/spreadsheetml/2006/main">
  <c r="A15" i="1"/>
  <c r="F15" s="1"/>
  <c r="A33"/>
  <c r="D33" s="1"/>
  <c r="A32"/>
  <c r="F32" s="1"/>
  <c r="A22"/>
  <c r="F22" s="1"/>
  <c r="A21"/>
  <c r="D21" s="1"/>
  <c r="A20"/>
  <c r="D20" s="1"/>
  <c r="A19"/>
  <c r="D19" s="1"/>
  <c r="A18"/>
  <c r="D18" s="1"/>
  <c r="A17"/>
  <c r="D17" s="1"/>
  <c r="A16"/>
  <c r="D16" s="1"/>
  <c r="F33" l="1"/>
  <c r="F36" s="1"/>
  <c r="F19"/>
  <c r="F21"/>
  <c r="F20"/>
  <c r="A34"/>
  <c r="D32"/>
  <c r="D36" s="1"/>
  <c r="D22"/>
  <c r="D15"/>
  <c r="A23"/>
  <c r="F16"/>
  <c r="F18"/>
  <c r="F17"/>
  <c r="F25" l="1"/>
  <c r="F38" s="1"/>
  <c r="F40" s="1"/>
  <c r="F42" s="1"/>
  <c r="F46" s="1"/>
  <c r="D25"/>
  <c r="D38" s="1"/>
  <c r="F47" l="1"/>
  <c r="F48" s="1"/>
  <c r="D40"/>
  <c r="D42" s="1"/>
  <c r="D46" s="1"/>
  <c r="D47" l="1"/>
  <c r="D48" s="1"/>
  <c r="E46"/>
  <c r="E47" l="1"/>
  <c r="E48" s="1"/>
</calcChain>
</file>

<file path=xl/comments1.xml><?xml version="1.0" encoding="utf-8"?>
<comments xmlns="http://schemas.openxmlformats.org/spreadsheetml/2006/main">
  <authors>
    <author>Giorgia Frignani</author>
  </authors>
  <commentList>
    <comment ref="C12" authorId="0">
      <text>
        <r>
          <rPr>
            <sz val="9"/>
            <color indexed="81"/>
            <rFont val="Tahoma"/>
            <family val="2"/>
          </rPr>
          <t>Inserire ammontare attivo</t>
        </r>
      </text>
    </comment>
    <comment ref="C28" authorId="0">
      <text>
        <r>
          <rPr>
            <sz val="9"/>
            <color indexed="81"/>
            <rFont val="Tahoma"/>
            <family val="2"/>
          </rPr>
          <t>Inserire ammontare passivo</t>
        </r>
      </text>
    </comment>
    <comment ref="B47" authorId="0">
      <text>
        <r>
          <rPr>
            <sz val="9"/>
            <color indexed="81"/>
            <rFont val="Tahoma"/>
            <family val="2"/>
          </rPr>
          <t>Inserire percentuale di riduzione da applicare</t>
        </r>
      </text>
    </comment>
  </commentList>
</comments>
</file>

<file path=xl/sharedStrings.xml><?xml version="1.0" encoding="utf-8"?>
<sst xmlns="http://schemas.openxmlformats.org/spreadsheetml/2006/main" count="33" uniqueCount="29">
  <si>
    <t>TRIBUNALE CIVILE E PENALE DI</t>
  </si>
  <si>
    <t>Compenso sull'ammontare dell'attivo realizzato</t>
  </si>
  <si>
    <t>Ammontare dell'attivo realizzato</t>
  </si>
  <si>
    <t xml:space="preserve"> </t>
  </si>
  <si>
    <t>Attivo realizzato</t>
  </si>
  <si>
    <t>Compenso minimo</t>
  </si>
  <si>
    <t>Compenso massimo</t>
  </si>
  <si>
    <t>Totale attivo</t>
  </si>
  <si>
    <t>Totale (1)</t>
  </si>
  <si>
    <t>Compenso sull'ammontare del passivo</t>
  </si>
  <si>
    <t>Ammontare del passivo in Euro</t>
  </si>
  <si>
    <t xml:space="preserve">Passivo </t>
  </si>
  <si>
    <t>in Euro</t>
  </si>
  <si>
    <t>Totale passivo</t>
  </si>
  <si>
    <t>Totale (2)</t>
  </si>
  <si>
    <t>TOTALI (1+2)</t>
  </si>
  <si>
    <t xml:space="preserve">Composizione della crisi da sovraindebitamento: </t>
  </si>
  <si>
    <t>Organismo di Composizione della Crisi:</t>
  </si>
  <si>
    <t>Determinazione degli onorari in base al DM 24.09.2014 n. 202 e D.M. 25.01.2012, n. 30</t>
  </si>
  <si>
    <t>Calcolo Compenso OCC</t>
  </si>
  <si>
    <r>
      <rPr>
        <b/>
        <sz val="10"/>
        <rFont val="Arial"/>
        <family val="2"/>
      </rPr>
      <t xml:space="preserve">Nota Bene: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0"/>
        <rFont val="Arial"/>
        <family val="2"/>
      </rPr>
      <t>I compensi normativamente determinati sono ridotti in una misura compresa tra il 15% e il 40%. 
Al predetto compenso potranno aggiungersi ulteriori spese vive, previa esibizione delle relative giustificazioni; oltre agli oneri previsti per legge.                                                                                                                                                                                                                                                                   Quanto al pagamento del primo acconto, pari al 30%, lo stesso dovrà essere versato al momento dell'accettazione del presente preventivo.</t>
    </r>
  </si>
  <si>
    <t>TOTALE COMPENSO (1+2+3)</t>
  </si>
  <si>
    <t>Rimborso 15% forfetario spese generali (3)</t>
  </si>
  <si>
    <t>RIEPILOGO</t>
  </si>
  <si>
    <t>MINIMI</t>
  </si>
  <si>
    <t>MEDI</t>
  </si>
  <si>
    <t>MASSIMI</t>
  </si>
  <si>
    <t>RIDUZIONE APPLICATA %</t>
  </si>
  <si>
    <t>TOTALE</t>
  </si>
</sst>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_-* #,##0.00_-;\-* #,##0.00_-;_-* &quot;-&quot;??_-;_-@_-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i/>
      <sz val="12"/>
      <name val="Arial"/>
      <family val="2"/>
    </font>
    <font>
      <b/>
      <i/>
      <sz val="11.5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68">
    <xf numFmtId="0" fontId="0" fillId="0" borderId="0" xfId="0"/>
    <xf numFmtId="0" fontId="1" fillId="0" borderId="0" xfId="0" applyFont="1" applyAlignment="1" applyProtection="1">
      <alignment vertical="center"/>
      <protection hidden="1"/>
    </xf>
    <xf numFmtId="0" fontId="1" fillId="0" borderId="0" xfId="0" quotePrefix="1" applyFont="1" applyAlignment="1" applyProtection="1">
      <alignment horizontal="right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3" fontId="1" fillId="0" borderId="0" xfId="0" applyNumberFormat="1" applyFont="1" applyAlignment="1" applyProtection="1">
      <alignment vertical="center"/>
      <protection hidden="1"/>
    </xf>
    <xf numFmtId="4" fontId="1" fillId="0" borderId="0" xfId="0" applyNumberFormat="1" applyFont="1" applyAlignment="1" applyProtection="1">
      <alignment vertical="center"/>
      <protection hidden="1"/>
    </xf>
    <xf numFmtId="0" fontId="3" fillId="0" borderId="0" xfId="0" applyFont="1" applyAlignment="1" applyProtection="1">
      <alignment vertical="center"/>
      <protection hidden="1"/>
    </xf>
    <xf numFmtId="165" fontId="1" fillId="2" borderId="1" xfId="2" applyNumberFormat="1" applyFont="1" applyFill="1" applyBorder="1" applyAlignment="1" applyProtection="1">
      <alignment vertical="center"/>
      <protection locked="0" hidden="1"/>
    </xf>
    <xf numFmtId="3" fontId="7" fillId="0" borderId="0" xfId="0" applyNumberFormat="1" applyFont="1" applyBorder="1" applyAlignment="1" applyProtection="1">
      <alignment horizontal="left" vertical="center"/>
      <protection hidden="1"/>
    </xf>
    <xf numFmtId="3" fontId="2" fillId="0" borderId="0" xfId="0" applyNumberFormat="1" applyFont="1" applyAlignment="1" applyProtection="1">
      <alignment horizontal="centerContinuous" vertical="center"/>
      <protection hidden="1"/>
    </xf>
    <xf numFmtId="3" fontId="1" fillId="0" borderId="0" xfId="0" applyNumberFormat="1" applyFont="1" applyAlignment="1" applyProtection="1">
      <alignment horizontal="right" vertical="center"/>
      <protection hidden="1"/>
    </xf>
    <xf numFmtId="3" fontId="8" fillId="0" borderId="1" xfId="0" applyNumberFormat="1" applyFont="1" applyBorder="1" applyAlignment="1" applyProtection="1">
      <alignment horizontal="center" vertical="center"/>
      <protection hidden="1"/>
    </xf>
    <xf numFmtId="3" fontId="8" fillId="0" borderId="0" xfId="0" applyNumberFormat="1" applyFont="1" applyBorder="1" applyAlignment="1" applyProtection="1">
      <alignment horizontal="center" vertical="center"/>
      <protection hidden="1"/>
    </xf>
    <xf numFmtId="4" fontId="1" fillId="0" borderId="2" xfId="0" applyNumberFormat="1" applyFont="1" applyBorder="1" applyAlignment="1" applyProtection="1">
      <alignment horizontal="center" vertical="center"/>
      <protection hidden="1"/>
    </xf>
    <xf numFmtId="3" fontId="1" fillId="0" borderId="0" xfId="0" applyNumberFormat="1" applyFont="1" applyBorder="1" applyAlignment="1" applyProtection="1">
      <alignment vertical="center"/>
      <protection hidden="1"/>
    </xf>
    <xf numFmtId="10" fontId="1" fillId="0" borderId="2" xfId="0" applyNumberFormat="1" applyFont="1" applyBorder="1" applyAlignment="1" applyProtection="1">
      <alignment vertical="center"/>
      <protection hidden="1"/>
    </xf>
    <xf numFmtId="4" fontId="1" fillId="0" borderId="3" xfId="0" applyNumberFormat="1" applyFont="1" applyBorder="1" applyAlignment="1" applyProtection="1">
      <alignment vertical="center"/>
      <protection hidden="1"/>
    </xf>
    <xf numFmtId="3" fontId="1" fillId="0" borderId="4" xfId="0" applyNumberFormat="1" applyFont="1" applyBorder="1" applyAlignment="1" applyProtection="1">
      <alignment vertical="center"/>
      <protection hidden="1"/>
    </xf>
    <xf numFmtId="4" fontId="1" fillId="0" borderId="5" xfId="0" applyNumberFormat="1" applyFont="1" applyBorder="1" applyAlignment="1" applyProtection="1">
      <alignment vertical="center"/>
      <protection hidden="1"/>
    </xf>
    <xf numFmtId="3" fontId="3" fillId="0" borderId="0" xfId="0" applyNumberFormat="1" applyFont="1" applyAlignment="1" applyProtection="1">
      <alignment vertical="center"/>
      <protection hidden="1"/>
    </xf>
    <xf numFmtId="4" fontId="1" fillId="0" borderId="1" xfId="0" applyNumberFormat="1" applyFont="1" applyBorder="1" applyAlignment="1" applyProtection="1">
      <alignment vertical="center"/>
      <protection hidden="1"/>
    </xf>
    <xf numFmtId="4" fontId="1" fillId="0" borderId="0" xfId="0" applyNumberFormat="1" applyFont="1" applyBorder="1" applyAlignment="1" applyProtection="1">
      <alignment vertical="center"/>
      <protection hidden="1"/>
    </xf>
    <xf numFmtId="3" fontId="8" fillId="0" borderId="6" xfId="0" applyNumberFormat="1" applyFont="1" applyBorder="1" applyAlignment="1" applyProtection="1">
      <alignment horizontal="center" vertical="center"/>
      <protection hidden="1"/>
    </xf>
    <xf numFmtId="3" fontId="8" fillId="0" borderId="4" xfId="0" applyNumberFormat="1" applyFont="1" applyBorder="1" applyAlignment="1" applyProtection="1">
      <alignment horizontal="center" vertical="center"/>
      <protection hidden="1"/>
    </xf>
    <xf numFmtId="3" fontId="9" fillId="0" borderId="0" xfId="0" applyNumberFormat="1" applyFont="1" applyAlignment="1" applyProtection="1">
      <alignment vertical="center"/>
      <protection hidden="1"/>
    </xf>
    <xf numFmtId="10" fontId="1" fillId="0" borderId="6" xfId="0" applyNumberFormat="1" applyFont="1" applyBorder="1" applyAlignment="1" applyProtection="1">
      <alignment vertical="center"/>
      <protection hidden="1"/>
    </xf>
    <xf numFmtId="4" fontId="1" fillId="0" borderId="6" xfId="0" applyNumberFormat="1" applyFont="1" applyBorder="1" applyAlignment="1" applyProtection="1">
      <alignment vertical="center"/>
      <protection hidden="1"/>
    </xf>
    <xf numFmtId="4" fontId="1" fillId="0" borderId="2" xfId="0" applyNumberFormat="1" applyFont="1" applyBorder="1" applyAlignment="1" applyProtection="1">
      <alignment vertical="center"/>
      <protection hidden="1"/>
    </xf>
    <xf numFmtId="4" fontId="1" fillId="0" borderId="1" xfId="0" applyNumberFormat="1" applyFont="1" applyBorder="1" applyAlignment="1" applyProtection="1">
      <alignment horizontal="center" vertical="center"/>
      <protection hidden="1"/>
    </xf>
    <xf numFmtId="10" fontId="1" fillId="0" borderId="4" xfId="0" applyNumberFormat="1" applyFont="1" applyBorder="1" applyAlignment="1" applyProtection="1">
      <alignment vertical="center"/>
      <protection hidden="1"/>
    </xf>
    <xf numFmtId="4" fontId="1" fillId="0" borderId="4" xfId="0" applyNumberFormat="1" applyFont="1" applyBorder="1" applyAlignment="1" applyProtection="1">
      <alignment vertical="center"/>
      <protection hidden="1"/>
    </xf>
    <xf numFmtId="4" fontId="3" fillId="0" borderId="0" xfId="0" applyNumberFormat="1" applyFont="1" applyBorder="1" applyAlignment="1" applyProtection="1">
      <alignment vertical="center"/>
      <protection hidden="1"/>
    </xf>
    <xf numFmtId="4" fontId="3" fillId="0" borderId="0" xfId="0" applyNumberFormat="1" applyFont="1" applyAlignment="1" applyProtection="1">
      <alignment vertical="center"/>
      <protection hidden="1"/>
    </xf>
    <xf numFmtId="3" fontId="3" fillId="0" borderId="7" xfId="0" applyNumberFormat="1" applyFont="1" applyBorder="1" applyAlignment="1" applyProtection="1">
      <alignment vertical="center"/>
      <protection hidden="1"/>
    </xf>
    <xf numFmtId="3" fontId="3" fillId="0" borderId="8" xfId="0" applyNumberFormat="1" applyFont="1" applyBorder="1" applyAlignment="1" applyProtection="1">
      <alignment vertical="center"/>
      <protection hidden="1"/>
    </xf>
    <xf numFmtId="4" fontId="3" fillId="0" borderId="1" xfId="0" applyNumberFormat="1" applyFont="1" applyBorder="1" applyAlignment="1" applyProtection="1">
      <alignment vertical="center"/>
      <protection hidden="1"/>
    </xf>
    <xf numFmtId="3" fontId="7" fillId="0" borderId="0" xfId="0" applyNumberFormat="1" applyFont="1" applyAlignment="1" applyProtection="1">
      <alignment vertical="center"/>
      <protection hidden="1"/>
    </xf>
    <xf numFmtId="4" fontId="1" fillId="0" borderId="9" xfId="0" applyNumberFormat="1" applyFont="1" applyBorder="1" applyAlignment="1" applyProtection="1">
      <alignment vertical="center"/>
      <protection hidden="1"/>
    </xf>
    <xf numFmtId="0" fontId="1" fillId="0" borderId="0" xfId="0" applyFont="1" applyBorder="1" applyAlignment="1" applyProtection="1">
      <alignment vertical="center"/>
      <protection hidden="1"/>
    </xf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/>
    <xf numFmtId="165" fontId="11" fillId="0" borderId="0" xfId="1" applyFont="1"/>
    <xf numFmtId="165" fontId="11" fillId="0" borderId="0" xfId="1" applyFont="1" applyAlignment="1">
      <alignment horizontal="center"/>
    </xf>
    <xf numFmtId="10" fontId="1" fillId="0" borderId="10" xfId="0" applyNumberFormat="1" applyFont="1" applyBorder="1" applyAlignment="1" applyProtection="1">
      <alignment vertical="center"/>
      <protection hidden="1"/>
    </xf>
    <xf numFmtId="10" fontId="1" fillId="0" borderId="11" xfId="0" applyNumberFormat="1" applyFont="1" applyBorder="1" applyAlignment="1" applyProtection="1">
      <alignment vertical="center"/>
      <protection hidden="1"/>
    </xf>
    <xf numFmtId="10" fontId="1" fillId="0" borderId="12" xfId="0" applyNumberFormat="1" applyFont="1" applyBorder="1" applyAlignment="1" applyProtection="1">
      <alignment vertical="center"/>
      <protection hidden="1"/>
    </xf>
    <xf numFmtId="165" fontId="1" fillId="2" borderId="7" xfId="2" applyNumberFormat="1" applyFont="1" applyFill="1" applyBorder="1" applyAlignment="1" applyProtection="1">
      <alignment vertical="center"/>
      <protection locked="0" hidden="1"/>
    </xf>
    <xf numFmtId="165" fontId="1" fillId="2" borderId="13" xfId="2" applyNumberFormat="1" applyFont="1" applyFill="1" applyBorder="1" applyAlignment="1" applyProtection="1">
      <alignment vertical="center"/>
      <protection locked="0" hidden="1"/>
    </xf>
    <xf numFmtId="165" fontId="1" fillId="2" borderId="8" xfId="2" applyNumberFormat="1" applyFont="1" applyFill="1" applyBorder="1" applyAlignment="1" applyProtection="1">
      <alignment vertical="center"/>
      <protection locked="0" hidden="1"/>
    </xf>
    <xf numFmtId="0" fontId="2" fillId="0" borderId="0" xfId="0" applyFont="1" applyAlignment="1" applyProtection="1">
      <alignment horizontal="left" vertic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4" fillId="0" borderId="0" xfId="0" applyFont="1" applyAlignment="1" applyProtection="1">
      <alignment horizontal="left" vertical="center"/>
      <protection hidden="1"/>
    </xf>
    <xf numFmtId="3" fontId="3" fillId="0" borderId="0" xfId="0" applyNumberFormat="1" applyFont="1" applyBorder="1" applyAlignment="1" applyProtection="1">
      <alignment horizontal="left" vertical="center"/>
      <protection hidden="1"/>
    </xf>
    <xf numFmtId="9" fontId="1" fillId="2" borderId="1" xfId="3" applyFont="1" applyFill="1" applyBorder="1" applyAlignment="1" applyProtection="1">
      <alignment vertical="center"/>
      <protection locked="0" hidden="1"/>
    </xf>
    <xf numFmtId="0" fontId="5" fillId="3" borderId="0" xfId="0" applyFont="1" applyFill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3" fontId="3" fillId="0" borderId="7" xfId="0" applyNumberFormat="1" applyFont="1" applyBorder="1" applyAlignment="1" applyProtection="1">
      <alignment horizontal="center" vertical="center"/>
      <protection hidden="1"/>
    </xf>
    <xf numFmtId="3" fontId="3" fillId="0" borderId="8" xfId="0" applyNumberFormat="1" applyFont="1" applyBorder="1" applyAlignment="1" applyProtection="1">
      <alignment horizontal="center" vertical="center"/>
      <protection hidden="1"/>
    </xf>
    <xf numFmtId="3" fontId="3" fillId="0" borderId="10" xfId="0" applyNumberFormat="1" applyFont="1" applyBorder="1" applyAlignment="1" applyProtection="1">
      <alignment horizontal="center" vertical="center"/>
      <protection hidden="1"/>
    </xf>
    <xf numFmtId="3" fontId="3" fillId="0" borderId="9" xfId="0" applyNumberFormat="1" applyFont="1" applyBorder="1" applyAlignment="1" applyProtection="1">
      <alignment horizontal="center" vertical="center"/>
      <protection hidden="1"/>
    </xf>
    <xf numFmtId="3" fontId="3" fillId="0" borderId="0" xfId="0" applyNumberFormat="1" applyFont="1" applyAlignment="1" applyProtection="1">
      <alignment horizontal="left" vertical="center"/>
      <protection hidden="1"/>
    </xf>
    <xf numFmtId="3" fontId="3" fillId="0" borderId="7" xfId="0" applyNumberFormat="1" applyFont="1" applyBorder="1" applyAlignment="1" applyProtection="1">
      <alignment horizontal="left" vertical="center"/>
      <protection hidden="1"/>
    </xf>
    <xf numFmtId="3" fontId="3" fillId="0" borderId="8" xfId="0" applyNumberFormat="1" applyFont="1" applyBorder="1" applyAlignment="1" applyProtection="1">
      <alignment horizontal="left" vertical="center"/>
      <protection hidden="1"/>
    </xf>
    <xf numFmtId="0" fontId="1" fillId="0" borderId="0" xfId="0" applyFont="1" applyAlignment="1" applyProtection="1">
      <alignment horizontal="left" vertical="center" wrapText="1"/>
      <protection hidden="1"/>
    </xf>
    <xf numFmtId="3" fontId="3" fillId="0" borderId="12" xfId="0" applyNumberFormat="1" applyFont="1" applyBorder="1" applyAlignment="1" applyProtection="1">
      <alignment horizontal="center" vertical="center"/>
      <protection hidden="1"/>
    </xf>
    <xf numFmtId="3" fontId="3" fillId="0" borderId="3" xfId="0" applyNumberFormat="1" applyFont="1" applyBorder="1" applyAlignment="1" applyProtection="1">
      <alignment horizontal="center" vertical="center"/>
      <protection hidden="1"/>
    </xf>
    <xf numFmtId="3" fontId="3" fillId="0" borderId="5" xfId="0" applyNumberFormat="1" applyFont="1" applyBorder="1" applyAlignment="1" applyProtection="1">
      <alignment horizontal="center" vertical="center"/>
      <protection hidden="1"/>
    </xf>
  </cellXfs>
  <cellStyles count="4">
    <cellStyle name="Migliaia" xfId="1" builtinId="3"/>
    <cellStyle name="Migliaia [0]" xfId="2" builtinId="6"/>
    <cellStyle name="Normale" xfId="0" builtinId="0"/>
    <cellStyle name="Percentuale" xfId="3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3"/>
  <sheetViews>
    <sheetView tabSelected="1" workbookViewId="0">
      <selection activeCell="B49" sqref="B49"/>
    </sheetView>
  </sheetViews>
  <sheetFormatPr defaultRowHeight="14.4"/>
  <cols>
    <col min="1" max="1" width="26.44140625" customWidth="1"/>
    <col min="2" max="2" width="21.33203125" customWidth="1"/>
    <col min="3" max="3" width="14.6640625" customWidth="1"/>
    <col min="4" max="6" width="15.6640625" customWidth="1"/>
    <col min="7" max="7" width="20.88671875" bestFit="1" customWidth="1"/>
    <col min="9" max="9" width="48.6640625" bestFit="1" customWidth="1"/>
    <col min="10" max="10" width="27" customWidth="1"/>
    <col min="11" max="11" width="13.33203125" bestFit="1" customWidth="1"/>
  </cols>
  <sheetData>
    <row r="1" spans="1:11" ht="17.399999999999999">
      <c r="A1" s="52" t="s">
        <v>0</v>
      </c>
      <c r="C1" s="47"/>
      <c r="D1" s="48"/>
      <c r="E1" s="48"/>
      <c r="F1" s="49"/>
    </row>
    <row r="2" spans="1:11">
      <c r="C2" s="39"/>
      <c r="D2" s="1"/>
      <c r="E2" s="1"/>
      <c r="F2" s="1"/>
    </row>
    <row r="3" spans="1:11" ht="15.6">
      <c r="A3" s="50" t="s">
        <v>16</v>
      </c>
      <c r="D3" s="47"/>
      <c r="E3" s="48"/>
      <c r="F3" s="49"/>
    </row>
    <row r="4" spans="1:11">
      <c r="C4" s="39"/>
      <c r="D4" s="1"/>
      <c r="E4" s="1"/>
      <c r="F4" s="1"/>
    </row>
    <row r="5" spans="1:11">
      <c r="A5" s="51" t="s">
        <v>17</v>
      </c>
      <c r="C5" s="47"/>
      <c r="D5" s="48"/>
      <c r="E5" s="48"/>
      <c r="F5" s="49"/>
    </row>
    <row r="6" spans="1:11" s="41" customFormat="1">
      <c r="A6" s="51"/>
      <c r="C6" s="1"/>
      <c r="D6" s="1"/>
      <c r="E6" s="1"/>
      <c r="F6" s="1"/>
    </row>
    <row r="7" spans="1:11">
      <c r="B7" s="1"/>
      <c r="C7" s="1"/>
      <c r="D7" s="1"/>
      <c r="E7" s="1"/>
      <c r="F7" s="1"/>
      <c r="G7" s="3"/>
    </row>
    <row r="8" spans="1:11" ht="15.6">
      <c r="A8" s="55" t="s">
        <v>19</v>
      </c>
      <c r="B8" s="55"/>
      <c r="C8" s="55"/>
      <c r="D8" s="55"/>
      <c r="E8" s="55"/>
      <c r="F8" s="55"/>
      <c r="G8" s="2"/>
      <c r="K8" s="41"/>
    </row>
    <row r="9" spans="1:11" ht="15">
      <c r="A9" s="56" t="s">
        <v>18</v>
      </c>
      <c r="B9" s="56"/>
      <c r="C9" s="56"/>
      <c r="D9" s="56"/>
      <c r="E9" s="56"/>
      <c r="F9" s="56"/>
      <c r="G9" s="2"/>
      <c r="K9" s="41"/>
    </row>
    <row r="10" spans="1:11">
      <c r="A10" s="1"/>
      <c r="B10" s="1"/>
      <c r="C10" s="1"/>
      <c r="D10" s="1"/>
      <c r="E10" s="1"/>
      <c r="F10" s="1"/>
      <c r="G10" s="1"/>
      <c r="I10" s="1"/>
      <c r="K10" s="41"/>
    </row>
    <row r="11" spans="1:11">
      <c r="A11" s="6" t="s">
        <v>1</v>
      </c>
      <c r="B11" s="1"/>
      <c r="C11" s="1"/>
      <c r="D11" s="1"/>
      <c r="E11" s="1"/>
      <c r="F11" s="1"/>
      <c r="G11" s="1"/>
      <c r="K11" s="41"/>
    </row>
    <row r="12" spans="1:11">
      <c r="A12" s="1" t="s">
        <v>2</v>
      </c>
      <c r="B12" s="41"/>
      <c r="C12" s="7">
        <v>0</v>
      </c>
      <c r="D12" s="1"/>
      <c r="E12" s="1"/>
      <c r="F12" s="1"/>
      <c r="G12" s="1"/>
      <c r="K12" s="41"/>
    </row>
    <row r="13" spans="1:11" ht="15.6">
      <c r="A13" s="8"/>
      <c r="B13" s="8"/>
      <c r="C13" s="9"/>
      <c r="D13" s="1"/>
      <c r="E13" s="9"/>
      <c r="F13" s="10" t="s">
        <v>3</v>
      </c>
      <c r="G13" s="1"/>
      <c r="K13" s="41"/>
    </row>
    <row r="14" spans="1:11">
      <c r="A14" s="11" t="s">
        <v>4</v>
      </c>
      <c r="B14" s="12"/>
      <c r="C14" s="57" t="s">
        <v>5</v>
      </c>
      <c r="D14" s="58"/>
      <c r="E14" s="57" t="s">
        <v>6</v>
      </c>
      <c r="F14" s="58"/>
      <c r="G14" s="1"/>
      <c r="K14" s="41"/>
    </row>
    <row r="15" spans="1:11">
      <c r="A15" s="13">
        <f>IF(C12&gt;16227.08,16227.08,C12)</f>
        <v>0</v>
      </c>
      <c r="B15" s="14"/>
      <c r="C15" s="15">
        <v>0.12</v>
      </c>
      <c r="D15" s="16">
        <f>A15*C15</f>
        <v>0</v>
      </c>
      <c r="E15" s="25">
        <v>0.14000000000000001</v>
      </c>
      <c r="F15" s="37">
        <f t="shared" ref="F15:F22" si="0">A15*E15</f>
        <v>0</v>
      </c>
      <c r="G15" s="1"/>
      <c r="I15" s="43"/>
      <c r="J15" s="43"/>
      <c r="K15" s="41"/>
    </row>
    <row r="16" spans="1:11">
      <c r="A16" s="13">
        <f>IF($C$12&lt;24340.62,0,24340.62-16227.08)+IF(AND(16227.08&lt;$C$12, $C$12&lt;24340.62),$C$12-16227.08,0)</f>
        <v>0</v>
      </c>
      <c r="B16" s="14"/>
      <c r="C16" s="15">
        <v>0.1</v>
      </c>
      <c r="D16" s="16">
        <f t="shared" ref="D16:D22" si="1">A16*C16</f>
        <v>0</v>
      </c>
      <c r="E16" s="15">
        <v>0.12</v>
      </c>
      <c r="F16" s="16">
        <f t="shared" si="0"/>
        <v>0</v>
      </c>
      <c r="G16" s="1"/>
      <c r="I16" s="42"/>
      <c r="J16" s="42"/>
      <c r="K16" s="41"/>
    </row>
    <row r="17" spans="1:11">
      <c r="A17" s="13">
        <f>IF($C$12&lt;40567.68,0,40567.68-24340.62)+IF(AND(24340.62&lt;$C$12, $C$12&lt;40567.68),$C$12-24340.62,0)</f>
        <v>0</v>
      </c>
      <c r="B17" s="14"/>
      <c r="C17" s="15">
        <v>8.5000000000000006E-2</v>
      </c>
      <c r="D17" s="16">
        <f t="shared" si="1"/>
        <v>0</v>
      </c>
      <c r="E17" s="15">
        <v>9.5000000000000001E-2</v>
      </c>
      <c r="F17" s="16">
        <f t="shared" si="0"/>
        <v>0</v>
      </c>
      <c r="G17" s="1"/>
      <c r="I17" s="42"/>
      <c r="J17" s="42"/>
      <c r="K17" s="41"/>
    </row>
    <row r="18" spans="1:11">
      <c r="A18" s="13">
        <f>IF($C$12&lt;81135.38,0,81135.38-40567.68)+IF(AND(40567.68&lt;$C$12, $C$12&lt;81135.38),$C$12-40567.68,0)</f>
        <v>0</v>
      </c>
      <c r="B18" s="14"/>
      <c r="C18" s="15">
        <v>7.0000000000000007E-2</v>
      </c>
      <c r="D18" s="16">
        <f t="shared" si="1"/>
        <v>0</v>
      </c>
      <c r="E18" s="15">
        <v>0.08</v>
      </c>
      <c r="F18" s="16">
        <f t="shared" si="0"/>
        <v>0</v>
      </c>
      <c r="G18" s="1"/>
      <c r="I18" s="42"/>
      <c r="J18" s="42"/>
      <c r="K18" s="40"/>
    </row>
    <row r="19" spans="1:11">
      <c r="A19" s="13">
        <f>IF($C$12&lt;405676.89,0,405676.89-81135.38)+IF(AND(81135.38&lt;$C$12, $C$12&lt;405676.89),$C$12-81135.38,0)</f>
        <v>0</v>
      </c>
      <c r="B19" s="14"/>
      <c r="C19" s="15">
        <v>5.5E-2</v>
      </c>
      <c r="D19" s="16">
        <f t="shared" si="1"/>
        <v>0</v>
      </c>
      <c r="E19" s="15">
        <v>6.5000000000000002E-2</v>
      </c>
      <c r="F19" s="16">
        <f t="shared" si="0"/>
        <v>0</v>
      </c>
      <c r="G19" s="1"/>
      <c r="I19" s="42"/>
      <c r="J19" s="42"/>
      <c r="K19" s="40"/>
    </row>
    <row r="20" spans="1:11">
      <c r="A20" s="13">
        <f>IF($C$12&lt;811353.79,0,811353.79-405676.89)+IF(AND(405676.89&lt;$C$12, $C$12&lt;811353.79),$C$12-405676.89,0)</f>
        <v>0</v>
      </c>
      <c r="B20" s="14"/>
      <c r="C20" s="15">
        <v>0.04</v>
      </c>
      <c r="D20" s="16">
        <f t="shared" si="1"/>
        <v>0</v>
      </c>
      <c r="E20" s="15">
        <v>0.05</v>
      </c>
      <c r="F20" s="16">
        <f t="shared" si="0"/>
        <v>0</v>
      </c>
      <c r="G20" s="1"/>
      <c r="I20" s="42"/>
      <c r="J20" s="42"/>
      <c r="K20" s="40"/>
    </row>
    <row r="21" spans="1:11">
      <c r="A21" s="13">
        <f>IF($C$12&lt;2434061.37,0,2434061.37-811353.79)+IF(AND(811353.79&lt;$C$12, $C$12&lt;2434061.37),$C$12-811353.79,0)</f>
        <v>0</v>
      </c>
      <c r="B21" s="14"/>
      <c r="C21" s="15">
        <v>8.9999999999999993E-3</v>
      </c>
      <c r="D21" s="16">
        <f t="shared" si="1"/>
        <v>0</v>
      </c>
      <c r="E21" s="15">
        <v>1.7999999999999999E-2</v>
      </c>
      <c r="F21" s="16">
        <f t="shared" si="0"/>
        <v>0</v>
      </c>
      <c r="G21" s="1"/>
      <c r="I21" s="42"/>
      <c r="J21" s="42"/>
      <c r="K21" s="40"/>
    </row>
    <row r="22" spans="1:11">
      <c r="A22" s="13">
        <f>IF(C12&gt;2434061.37,C12-2434061.37,0)</f>
        <v>0</v>
      </c>
      <c r="B22" s="14"/>
      <c r="C22" s="15">
        <v>4.4999999999999997E-3</v>
      </c>
      <c r="D22" s="16">
        <f t="shared" si="1"/>
        <v>0</v>
      </c>
      <c r="E22" s="15">
        <v>8.9999999999999993E-3</v>
      </c>
      <c r="F22" s="16">
        <f t="shared" si="0"/>
        <v>0</v>
      </c>
      <c r="G22" s="1"/>
      <c r="I22" s="42"/>
      <c r="J22" s="43"/>
      <c r="K22" s="40"/>
    </row>
    <row r="23" spans="1:11">
      <c r="A23" s="28">
        <f>SUM(A15:A22)</f>
        <v>0</v>
      </c>
      <c r="B23" s="14" t="s">
        <v>7</v>
      </c>
      <c r="C23" s="17"/>
      <c r="D23" s="18"/>
      <c r="E23" s="17"/>
      <c r="F23" s="18"/>
      <c r="G23" s="1"/>
      <c r="K23" s="40"/>
    </row>
    <row r="24" spans="1:11">
      <c r="A24" s="4"/>
      <c r="B24" s="4"/>
      <c r="C24" s="4"/>
      <c r="D24" s="5"/>
      <c r="E24" s="5"/>
      <c r="F24" s="5"/>
      <c r="G24" s="1"/>
      <c r="K24" s="40"/>
    </row>
    <row r="25" spans="1:11">
      <c r="A25" s="19" t="s">
        <v>8</v>
      </c>
      <c r="B25" s="4"/>
      <c r="C25" s="5"/>
      <c r="D25" s="20">
        <f>SUM(D15:D24)</f>
        <v>0</v>
      </c>
      <c r="E25" s="4"/>
      <c r="F25" s="20">
        <f>SUM(F15:F24)</f>
        <v>0</v>
      </c>
      <c r="G25" s="1"/>
      <c r="K25" s="40"/>
    </row>
    <row r="26" spans="1:11">
      <c r="A26" s="19"/>
      <c r="B26" s="4"/>
      <c r="C26" s="14"/>
      <c r="D26" s="14"/>
      <c r="E26" s="21"/>
      <c r="F26" s="14"/>
      <c r="G26" s="1"/>
    </row>
    <row r="27" spans="1:11">
      <c r="A27" s="6" t="s">
        <v>9</v>
      </c>
      <c r="B27" s="1"/>
      <c r="C27" s="1"/>
      <c r="D27" s="14"/>
      <c r="E27" s="14"/>
      <c r="F27" s="14"/>
      <c r="G27" s="14"/>
    </row>
    <row r="28" spans="1:11">
      <c r="A28" s="1" t="s">
        <v>10</v>
      </c>
      <c r="B28" s="1"/>
      <c r="C28" s="7">
        <v>0</v>
      </c>
      <c r="D28" s="1"/>
      <c r="E28" s="1"/>
      <c r="F28" s="14"/>
      <c r="G28" s="14"/>
      <c r="J28" s="41"/>
    </row>
    <row r="29" spans="1:11">
      <c r="A29" s="4"/>
      <c r="B29" s="4"/>
      <c r="C29" s="4"/>
      <c r="D29" s="4"/>
      <c r="E29" s="4"/>
      <c r="F29" s="4"/>
      <c r="G29" s="1"/>
      <c r="J29" s="41"/>
    </row>
    <row r="30" spans="1:11">
      <c r="A30" s="22" t="s">
        <v>11</v>
      </c>
      <c r="B30" s="4"/>
      <c r="C30" s="59" t="s">
        <v>5</v>
      </c>
      <c r="D30" s="60"/>
      <c r="E30" s="59" t="s">
        <v>6</v>
      </c>
      <c r="F30" s="60"/>
      <c r="G30" s="1"/>
      <c r="J30" s="41"/>
    </row>
    <row r="31" spans="1:11">
      <c r="A31" s="23" t="s">
        <v>12</v>
      </c>
      <c r="B31" s="24"/>
      <c r="C31" s="65" t="s">
        <v>12</v>
      </c>
      <c r="D31" s="66"/>
      <c r="E31" s="65" t="s">
        <v>12</v>
      </c>
      <c r="F31" s="67"/>
      <c r="G31" s="1"/>
      <c r="J31" s="41"/>
    </row>
    <row r="32" spans="1:11">
      <c r="A32" s="13">
        <f>IF(C28&gt;81131.38,81131.38,C28)</f>
        <v>0</v>
      </c>
      <c r="B32" s="4"/>
      <c r="C32" s="44">
        <v>1.9E-3</v>
      </c>
      <c r="D32" s="26">
        <f>A32*C32</f>
        <v>0</v>
      </c>
      <c r="E32" s="25">
        <v>9.4000000000000004E-3</v>
      </c>
      <c r="F32" s="26">
        <f>A32*E32</f>
        <v>0</v>
      </c>
      <c r="G32" s="1"/>
      <c r="J32" s="41"/>
    </row>
    <row r="33" spans="1:11">
      <c r="A33" s="13">
        <f>IF(C28&gt;81131.38,C28-81131.38,0)</f>
        <v>0</v>
      </c>
      <c r="B33" s="4"/>
      <c r="C33" s="45">
        <v>5.9999999999999995E-4</v>
      </c>
      <c r="D33" s="27">
        <f>A33*C33</f>
        <v>0</v>
      </c>
      <c r="E33" s="15">
        <v>4.5999999999999999E-3</v>
      </c>
      <c r="F33" s="27">
        <f>A33*E33</f>
        <v>0</v>
      </c>
      <c r="G33" s="1"/>
      <c r="J33" s="41"/>
    </row>
    <row r="34" spans="1:11">
      <c r="A34" s="28">
        <f>A32+A33</f>
        <v>0</v>
      </c>
      <c r="B34" s="4" t="s">
        <v>13</v>
      </c>
      <c r="C34" s="46"/>
      <c r="D34" s="30"/>
      <c r="E34" s="29"/>
      <c r="F34" s="30"/>
      <c r="G34" s="1"/>
      <c r="J34" s="41"/>
    </row>
    <row r="35" spans="1:11">
      <c r="A35" s="4"/>
      <c r="B35" s="4"/>
      <c r="C35" s="4"/>
      <c r="D35" s="5"/>
      <c r="E35" s="5"/>
      <c r="F35" s="5"/>
      <c r="G35" s="1"/>
      <c r="J35" s="41"/>
    </row>
    <row r="36" spans="1:11">
      <c r="A36" s="19" t="s">
        <v>14</v>
      </c>
      <c r="B36" s="4"/>
      <c r="C36" s="4"/>
      <c r="D36" s="20">
        <f>SUM(D32:D34)</f>
        <v>0</v>
      </c>
      <c r="E36" s="5"/>
      <c r="F36" s="20">
        <f>SUM(F32:F34)</f>
        <v>0</v>
      </c>
      <c r="G36" s="1"/>
      <c r="J36" s="41"/>
    </row>
    <row r="37" spans="1:11">
      <c r="A37" s="4"/>
      <c r="B37" s="4"/>
      <c r="C37" s="4"/>
      <c r="D37" s="31"/>
      <c r="E37" s="5"/>
      <c r="F37" s="32"/>
      <c r="G37" s="1"/>
    </row>
    <row r="38" spans="1:11">
      <c r="A38" s="33" t="s">
        <v>15</v>
      </c>
      <c r="B38" s="34"/>
      <c r="C38" s="4"/>
      <c r="D38" s="35">
        <f>D25+D36</f>
        <v>0</v>
      </c>
      <c r="E38" s="5"/>
      <c r="F38" s="35">
        <f>F25+F36</f>
        <v>0</v>
      </c>
      <c r="G38" s="1"/>
    </row>
    <row r="39" spans="1:11">
      <c r="A39" s="4"/>
      <c r="B39" s="4"/>
      <c r="C39" s="4"/>
      <c r="D39" s="5"/>
      <c r="E39" s="5"/>
      <c r="F39" s="5"/>
      <c r="G39" s="1"/>
    </row>
    <row r="40" spans="1:11" s="41" customFormat="1">
      <c r="A40" s="61" t="s">
        <v>22</v>
      </c>
      <c r="B40" s="61"/>
      <c r="C40" s="4"/>
      <c r="D40" s="20">
        <f>D38*15/100</f>
        <v>0</v>
      </c>
      <c r="E40" s="5"/>
      <c r="F40" s="20">
        <f>F38*15/100</f>
        <v>0</v>
      </c>
      <c r="G40" s="1"/>
    </row>
    <row r="41" spans="1:11">
      <c r="A41" s="4"/>
      <c r="B41" s="4"/>
      <c r="C41" s="4"/>
      <c r="D41" s="5"/>
      <c r="E41" s="5"/>
      <c r="F41" s="5"/>
      <c r="G41" s="1"/>
    </row>
    <row r="42" spans="1:11" s="41" customFormat="1">
      <c r="A42" s="62" t="s">
        <v>21</v>
      </c>
      <c r="B42" s="63"/>
      <c r="C42" s="4"/>
      <c r="D42" s="35">
        <f>D38+D40</f>
        <v>0</v>
      </c>
      <c r="E42" s="5"/>
      <c r="F42" s="35">
        <f>F38+F40</f>
        <v>0</v>
      </c>
      <c r="G42" s="1"/>
    </row>
    <row r="43" spans="1:11" s="41" customFormat="1">
      <c r="A43" s="53"/>
      <c r="B43" s="53"/>
      <c r="C43" s="4"/>
      <c r="D43" s="31"/>
      <c r="E43" s="5"/>
      <c r="F43" s="31"/>
      <c r="G43" s="1"/>
    </row>
    <row r="44" spans="1:11" s="41" customFormat="1">
      <c r="A44" s="53"/>
      <c r="B44" s="53"/>
      <c r="C44" s="4"/>
      <c r="D44" s="31"/>
      <c r="E44" s="5"/>
      <c r="F44" s="31"/>
      <c r="G44" s="1"/>
    </row>
    <row r="45" spans="1:11" s="41" customFormat="1">
      <c r="A45" s="53" t="s">
        <v>23</v>
      </c>
      <c r="B45" s="53"/>
      <c r="C45" s="4"/>
      <c r="D45" s="53" t="s">
        <v>24</v>
      </c>
      <c r="E45" s="53" t="s">
        <v>25</v>
      </c>
      <c r="F45" s="53" t="s">
        <v>26</v>
      </c>
      <c r="G45" s="1"/>
    </row>
    <row r="46" spans="1:11" ht="15">
      <c r="C46" s="36"/>
      <c r="D46" s="20">
        <f>D42</f>
        <v>0</v>
      </c>
      <c r="E46" s="20">
        <f>(F46+D46)/2</f>
        <v>0</v>
      </c>
      <c r="F46" s="20">
        <f>F42</f>
        <v>0</v>
      </c>
      <c r="G46" s="1"/>
      <c r="K46" s="41"/>
    </row>
    <row r="47" spans="1:11" s="41" customFormat="1" ht="15">
      <c r="A47" s="1" t="s">
        <v>27</v>
      </c>
      <c r="B47" s="54">
        <v>0</v>
      </c>
      <c r="C47" s="36"/>
      <c r="D47" s="20">
        <f>D46*B47</f>
        <v>0</v>
      </c>
      <c r="E47" s="20">
        <f>E46*B47</f>
        <v>0</v>
      </c>
      <c r="F47" s="20">
        <f>F46*B47</f>
        <v>0</v>
      </c>
      <c r="G47" s="1"/>
    </row>
    <row r="48" spans="1:11" s="41" customFormat="1" ht="15">
      <c r="A48" s="6" t="s">
        <v>28</v>
      </c>
      <c r="B48" s="36"/>
      <c r="C48" s="36"/>
      <c r="D48" s="35">
        <f>D46-D47</f>
        <v>0</v>
      </c>
      <c r="E48" s="35">
        <f>E46-E47</f>
        <v>0</v>
      </c>
      <c r="F48" s="35">
        <f>F46-F47</f>
        <v>0</v>
      </c>
      <c r="G48" s="5"/>
    </row>
    <row r="49" spans="1:11" s="41" customFormat="1" ht="15">
      <c r="A49" s="1"/>
      <c r="B49" s="36"/>
      <c r="C49" s="36"/>
      <c r="D49" s="21"/>
      <c r="E49" s="21"/>
      <c r="F49" s="21"/>
      <c r="G49" s="5"/>
    </row>
    <row r="50" spans="1:11" s="41" customFormat="1" ht="15">
      <c r="A50" s="1"/>
      <c r="B50" s="36"/>
      <c r="C50" s="36"/>
      <c r="D50" s="21"/>
      <c r="E50" s="21"/>
      <c r="F50" s="21"/>
      <c r="G50" s="5"/>
    </row>
    <row r="51" spans="1:11" ht="79.5" customHeight="1">
      <c r="A51" s="64" t="s">
        <v>20</v>
      </c>
      <c r="B51" s="64"/>
      <c r="C51" s="64"/>
      <c r="D51" s="64"/>
      <c r="E51" s="64"/>
      <c r="F51" s="64"/>
      <c r="G51" s="1"/>
      <c r="K51" s="41"/>
    </row>
    <row r="52" spans="1:11">
      <c r="A52" s="1"/>
      <c r="B52" s="1"/>
      <c r="C52" s="1"/>
      <c r="D52" s="41"/>
      <c r="E52" s="41"/>
      <c r="F52" s="41"/>
      <c r="G52" s="1"/>
      <c r="K52" s="41"/>
    </row>
    <row r="53" spans="1:11">
      <c r="A53" s="1"/>
      <c r="B53" s="1"/>
      <c r="C53" s="1"/>
      <c r="D53" s="38"/>
      <c r="E53" s="38"/>
      <c r="F53" s="38"/>
      <c r="G53" s="38"/>
    </row>
  </sheetData>
  <sheetProtection password="D13F" sheet="1" objects="1" scenarios="1"/>
  <protectedRanges>
    <protectedRange password="D13F" sqref="B47" name="Intervallo4" securityDescriptor="O:WDG:WDD:(A;;CC;;;WD)"/>
    <protectedRange password="DEFF" sqref="C28" name="Intervallo2" securityDescriptor="O:WDG:WDD:(A;;CC;;;WD)"/>
    <protectedRange password="DEFF" sqref="C12" name="Intervallo1" securityDescriptor="O:WDG:WDD:(A;;CC;;;WD)"/>
    <protectedRange password="DEFF" sqref="C1:F1 C5:F5 D3:F3" name="Intervallo3" securityDescriptor="O:WDG:WDD:(A;;CC;;;WD)"/>
  </protectedRanges>
  <mergeCells count="11">
    <mergeCell ref="A40:B40"/>
    <mergeCell ref="A42:B42"/>
    <mergeCell ref="A51:F51"/>
    <mergeCell ref="C31:D31"/>
    <mergeCell ref="E31:F31"/>
    <mergeCell ref="A8:F8"/>
    <mergeCell ref="A9:F9"/>
    <mergeCell ref="C14:D14"/>
    <mergeCell ref="E14:F14"/>
    <mergeCell ref="C30:D30"/>
    <mergeCell ref="E30:F30"/>
  </mergeCells>
  <pageMargins left="0.7" right="0.7" top="0.75" bottom="0.75" header="0.3" footer="0.3"/>
  <pageSetup paperSize="9" scale="79" orientation="portrait" verticalDpi="300" r:id="rId1"/>
  <ignoredErrors>
    <ignoredError sqref="E46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Foglio1!Area_stampa</vt:lpstr>
    </vt:vector>
  </TitlesOfParts>
  <Company>Telecom Italia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Castagnoli</dc:creator>
  <cp:lastModifiedBy>l.tenconi</cp:lastModifiedBy>
  <cp:lastPrinted>2017-09-07T15:17:08Z</cp:lastPrinted>
  <dcterms:created xsi:type="dcterms:W3CDTF">2016-07-11T09:30:40Z</dcterms:created>
  <dcterms:modified xsi:type="dcterms:W3CDTF">2021-06-04T07:06:47Z</dcterms:modified>
</cp:coreProperties>
</file>